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fvportal.sharepoint.com/sites/Standaardisatieenharmonisatie/Gedeelde documenten/0    Voertuigsrt en Inzetrollen/-   Laatste versie standaard en analyses/"/>
    </mc:Choice>
  </mc:AlternateContent>
  <xr:revisionPtr revIDLastSave="9" documentId="8_{D00B8D42-FE35-423D-9FC4-3C30A4878057}" xr6:coauthVersionLast="47" xr6:coauthVersionMax="47" xr10:uidLastSave="{02236501-23FD-4957-AEBC-959B7592894E}"/>
  <bookViews>
    <workbookView xWindow="-120" yWindow="-120" windowWidth="29040" windowHeight="15720" tabRatio="705" activeTab="1" xr2:uid="{AC5D7928-5A3F-4D5F-AEBC-31F155329848}"/>
  </bookViews>
  <sheets>
    <sheet name="Analyse gebruik" sheetId="6" r:id="rId1"/>
    <sheet name="Standaard+voorstellen " sheetId="61" r:id="rId2"/>
    <sheet name="Totalen Tab. &amp; Graf." sheetId="53" r:id="rId3"/>
    <sheet name="Afhankelijkheid" sheetId="40" r:id="rId4"/>
    <sheet name="Hierna rekenhulp bladen" sheetId="59" r:id="rId5"/>
    <sheet name="Hulpblad Aantal per VrtgSrt &gt;=1" sheetId="48" r:id="rId6"/>
    <sheet name="Hulp blad grafieken en tabellen" sheetId="54" r:id="rId7"/>
    <sheet name="Hulpblad IZB en IZE" sheetId="51" r:id="rId8"/>
    <sheet name="Blad1" sheetId="62" r:id="rId9"/>
  </sheets>
  <definedNames>
    <definedName name="_xlnm._FilterDatabase" localSheetId="3" hidden="1">Afhankelijkheid!$A$1:$T$3624</definedName>
    <definedName name="_xlnm._FilterDatabase" localSheetId="0" hidden="1">'Analyse gebruik'!$A$1:$EO$571</definedName>
    <definedName name="_xlnm._FilterDatabase" localSheetId="5" hidden="1">'Hulpblad Aantal per VrtgSrt &gt;=1'!$A$1:$AK$688</definedName>
    <definedName name="_xlnm._FilterDatabase" localSheetId="7">'Hulpblad IZB en IZE'!$A$1:$F$988</definedName>
    <definedName name="_xlnm._FilterDatabase" localSheetId="1" hidden="1">'Standaard+voorstellen '!$A$1:$Q$462</definedName>
    <definedName name="_xlnm.Print_Area" localSheetId="0">'Analyse gebruik'!$A$1:$AY$385</definedName>
    <definedName name="_xlnm.Print_Area" localSheetId="1">'Standaard+voorstellen '!$A$1:$N$437</definedName>
    <definedName name="_xlnm.Print_Area" localSheetId="2">'Totalen Tab. &amp; Graf.'!$A$1:$W$120</definedName>
    <definedName name="_xlnm.Print_Titles" localSheetId="1">'Standaard+voorstellen '!$1:$1</definedName>
    <definedName name="_xlnm.Print_Titles" localSheetId="2">'Totalen Tab. &amp; Graf.'!$1:$1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1" i="6" l="1"/>
  <c r="H14" i="53" l="1"/>
  <c r="N18" i="54"/>
  <c r="N19" i="54"/>
  <c r="N20" i="54"/>
  <c r="N21" i="54"/>
  <c r="N22" i="54"/>
  <c r="N23" i="54"/>
  <c r="N24" i="54"/>
  <c r="N25" i="54"/>
  <c r="N26" i="54"/>
  <c r="N27" i="54"/>
  <c r="N28" i="54"/>
  <c r="N29" i="54"/>
  <c r="N30" i="54"/>
  <c r="N31" i="54"/>
  <c r="N32" i="54"/>
  <c r="N33" i="54"/>
  <c r="N34" i="54"/>
  <c r="N35" i="54"/>
  <c r="N36" i="54"/>
  <c r="N37" i="54"/>
  <c r="N38" i="54"/>
  <c r="J1783" i="40"/>
  <c r="J1782" i="40"/>
  <c r="J113" i="40"/>
  <c r="J109" i="40"/>
  <c r="J708" i="40"/>
  <c r="J705" i="40"/>
  <c r="J587" i="40"/>
  <c r="J1041" i="40"/>
  <c r="J111" i="40"/>
  <c r="J114" i="40"/>
  <c r="J1379" i="40"/>
  <c r="J712" i="40"/>
  <c r="J710" i="40"/>
  <c r="J700" i="40"/>
  <c r="J585" i="40"/>
  <c r="J1731" i="40"/>
  <c r="J1730" i="40"/>
  <c r="J586" i="40"/>
  <c r="J584" i="40"/>
  <c r="J580" i="40"/>
  <c r="J583" i="40"/>
  <c r="J588" i="40"/>
  <c r="J1353" i="40"/>
  <c r="J108" i="40"/>
  <c r="J1729" i="40"/>
  <c r="J1728" i="40"/>
  <c r="J582" i="40"/>
  <c r="J581" i="40"/>
  <c r="J579" i="40"/>
  <c r="J707" i="40"/>
  <c r="J1727" i="40"/>
  <c r="J1920" i="40"/>
  <c r="J704" i="40"/>
  <c r="J1919" i="40"/>
  <c r="J1918" i="40"/>
  <c r="J1917" i="40"/>
  <c r="J1915" i="40"/>
  <c r="J578" i="40"/>
  <c r="J1916" i="40"/>
  <c r="J576" i="40"/>
  <c r="J575" i="40"/>
  <c r="J573" i="40"/>
  <c r="J577" i="40"/>
  <c r="J1383" i="40"/>
  <c r="J1382" i="40"/>
  <c r="J1381" i="40"/>
  <c r="J1380" i="40"/>
  <c r="J487" i="40"/>
  <c r="J196" i="40"/>
  <c r="J1798" i="40"/>
  <c r="J1964" i="40"/>
  <c r="J1962" i="40"/>
  <c r="J685" i="40"/>
  <c r="J1961" i="40"/>
  <c r="J1963" i="40"/>
  <c r="J1965" i="40"/>
  <c r="J1190" i="40"/>
  <c r="J1189" i="40"/>
  <c r="J1186" i="40"/>
  <c r="J1179" i="40"/>
  <c r="J1181" i="40"/>
  <c r="J1180" i="40"/>
  <c r="J1183" i="40"/>
  <c r="J2493" i="40"/>
  <c r="J2300" i="40"/>
  <c r="J2298" i="40"/>
  <c r="J2295" i="40"/>
  <c r="J2291" i="40"/>
  <c r="J2299" i="40"/>
  <c r="J1051" i="40"/>
  <c r="J2297" i="40"/>
  <c r="J2296" i="40"/>
  <c r="J2293" i="40"/>
  <c r="J213" i="40"/>
  <c r="J1722" i="40"/>
  <c r="J210" i="40"/>
  <c r="J212" i="40"/>
  <c r="J209" i="40"/>
  <c r="J1378" i="40"/>
  <c r="J2263" i="40"/>
  <c r="J208" i="40"/>
  <c r="J206" i="40"/>
  <c r="J211" i="40"/>
  <c r="J2264" i="40"/>
  <c r="J2498" i="40"/>
  <c r="J2261" i="40"/>
  <c r="J2262" i="40"/>
  <c r="J2260" i="40"/>
  <c r="J2258" i="40"/>
  <c r="J2062" i="40"/>
  <c r="J204" i="40"/>
  <c r="J207" i="40"/>
  <c r="J546" i="40"/>
  <c r="J106" i="40"/>
  <c r="J205" i="40"/>
  <c r="J202" i="40"/>
  <c r="J2060" i="40"/>
  <c r="J2065" i="40"/>
  <c r="J2064" i="40"/>
  <c r="J203" i="40"/>
  <c r="J2540" i="40"/>
  <c r="J2175" i="40"/>
  <c r="J414" i="40"/>
  <c r="J2366" i="40"/>
  <c r="J2542" i="40"/>
  <c r="J2173" i="40"/>
  <c r="J201" i="40"/>
  <c r="J2365" i="40"/>
  <c r="J2543" i="40"/>
  <c r="J2177" i="40"/>
  <c r="J2174" i="40"/>
  <c r="J2171" i="40"/>
  <c r="J2541" i="40"/>
  <c r="J2170" i="40"/>
  <c r="J2368" i="40"/>
  <c r="J2172" i="40"/>
  <c r="J1049" i="40"/>
  <c r="J2520" i="40"/>
  <c r="J396" i="40"/>
  <c r="J701" i="40"/>
  <c r="J2518" i="40"/>
  <c r="J1098" i="40"/>
  <c r="J390" i="40"/>
  <c r="J2523" i="40"/>
  <c r="J2522" i="40"/>
  <c r="J2517" i="40"/>
  <c r="J760" i="40"/>
  <c r="J759" i="40"/>
  <c r="J758" i="40"/>
  <c r="J2667" i="40"/>
  <c r="J2671" i="40"/>
  <c r="J2675" i="40"/>
  <c r="J2674" i="40"/>
  <c r="J1375" i="40"/>
  <c r="J1371" i="40"/>
  <c r="J1384" i="40"/>
  <c r="J1369" i="40"/>
  <c r="J1370" i="40"/>
  <c r="J1368" i="40"/>
  <c r="J194" i="40"/>
  <c r="J1854" i="40"/>
  <c r="J1954" i="40"/>
  <c r="J1959" i="40"/>
  <c r="J1957" i="40"/>
  <c r="J1956" i="40"/>
  <c r="J1958" i="40"/>
  <c r="J1372" i="40"/>
  <c r="J1377" i="40"/>
  <c r="J1374" i="40"/>
  <c r="J1898" i="40"/>
  <c r="J1376" i="40"/>
  <c r="J1373" i="40"/>
  <c r="J1896" i="40"/>
  <c r="J1893" i="40"/>
  <c r="J1892" i="40"/>
  <c r="J574" i="40"/>
  <c r="J6" i="40"/>
  <c r="J571" i="40"/>
  <c r="J572" i="40"/>
  <c r="J568" i="40"/>
  <c r="J570" i="40"/>
  <c r="J566" i="40"/>
  <c r="J569" i="40"/>
  <c r="J567" i="40"/>
  <c r="J2189" i="40"/>
  <c r="J562" i="40"/>
  <c r="J5" i="40"/>
  <c r="J564" i="40"/>
  <c r="J565" i="40"/>
  <c r="J1027" i="40"/>
  <c r="J543" i="40"/>
  <c r="J1030" i="40"/>
  <c r="J703" i="40"/>
  <c r="J184" i="40"/>
  <c r="J1366" i="40"/>
  <c r="J1362" i="40"/>
  <c r="J188" i="40"/>
  <c r="J187" i="40"/>
  <c r="J185" i="40"/>
  <c r="J1365" i="40"/>
  <c r="J1357" i="40"/>
  <c r="J1363" i="40"/>
  <c r="J1361" i="40"/>
  <c r="J1367" i="40"/>
  <c r="J193" i="40"/>
  <c r="J1360" i="40"/>
  <c r="J1355" i="40"/>
  <c r="J1364" i="40"/>
  <c r="J1122" i="40"/>
  <c r="J1130" i="40"/>
  <c r="J1744" i="40"/>
  <c r="J1125" i="40"/>
  <c r="J1128" i="40"/>
  <c r="J1118" i="40"/>
  <c r="J1120" i="40"/>
  <c r="J192" i="40"/>
  <c r="J191" i="40"/>
  <c r="J1121" i="40"/>
  <c r="J1127" i="40"/>
  <c r="J1119" i="40"/>
  <c r="J1126" i="40"/>
  <c r="J1124" i="40"/>
  <c r="J1123" i="40"/>
  <c r="J1042" i="40"/>
  <c r="J2586" i="40"/>
  <c r="J2585" i="40"/>
  <c r="J2590" i="40"/>
  <c r="J186" i="40"/>
  <c r="J2583" i="40"/>
  <c r="J2582" i="40"/>
  <c r="J2588" i="40"/>
  <c r="J2591" i="40"/>
  <c r="J2589" i="40"/>
  <c r="J2584" i="40"/>
  <c r="J2587" i="40"/>
  <c r="J563" i="40"/>
  <c r="J558" i="40"/>
  <c r="J561" i="40"/>
  <c r="J560" i="40"/>
  <c r="J556" i="40"/>
  <c r="J557" i="40"/>
  <c r="J555" i="40"/>
  <c r="J553" i="40"/>
  <c r="J2188" i="40"/>
  <c r="J559" i="40"/>
  <c r="J554" i="40"/>
  <c r="J1955" i="40"/>
  <c r="J1953" i="40"/>
  <c r="J1948" i="40"/>
  <c r="J1952" i="40"/>
  <c r="J1951" i="40"/>
  <c r="J1857" i="40"/>
  <c r="J1950" i="40"/>
  <c r="J1947" i="40"/>
  <c r="J1944" i="40"/>
  <c r="J1949" i="40"/>
  <c r="J706" i="40"/>
  <c r="J409" i="40"/>
  <c r="J1946" i="40"/>
  <c r="J699" i="40"/>
  <c r="J1945" i="40"/>
  <c r="J1943" i="40"/>
  <c r="J1941" i="40"/>
  <c r="J1184" i="40"/>
  <c r="J1188" i="40"/>
  <c r="J1187" i="40"/>
  <c r="J1185" i="40"/>
  <c r="J1182" i="40"/>
  <c r="J828" i="40"/>
  <c r="J827" i="40"/>
  <c r="J826" i="40"/>
  <c r="J821" i="40"/>
  <c r="J820" i="40"/>
  <c r="J825" i="40"/>
  <c r="J824" i="40"/>
  <c r="J823" i="40"/>
  <c r="J822" i="40"/>
  <c r="J815" i="40"/>
  <c r="J818" i="40"/>
  <c r="J2187" i="40"/>
  <c r="J2186" i="40"/>
  <c r="J2185" i="40"/>
  <c r="J2184" i="40"/>
  <c r="J2183" i="40"/>
  <c r="J809" i="40"/>
  <c r="J810" i="40"/>
  <c r="J702" i="40"/>
  <c r="J819" i="40"/>
  <c r="J816" i="40"/>
  <c r="J698" i="40"/>
  <c r="J814" i="40"/>
  <c r="J813" i="40"/>
  <c r="J817" i="40"/>
  <c r="J2181" i="40"/>
  <c r="J811" i="40"/>
  <c r="J2510" i="40"/>
  <c r="J2241" i="40"/>
  <c r="J2513" i="40"/>
  <c r="J2242" i="40"/>
  <c r="J2511" i="40"/>
  <c r="J812" i="40"/>
  <c r="J808" i="40"/>
  <c r="J2512" i="40"/>
  <c r="J2244" i="40"/>
  <c r="J2580" i="40"/>
  <c r="J697" i="40"/>
  <c r="J1810" i="40"/>
  <c r="J2577" i="40"/>
  <c r="J2581" i="40"/>
  <c r="J694" i="40"/>
  <c r="J110" i="40"/>
  <c r="J1697" i="40"/>
  <c r="J2245" i="40"/>
  <c r="J2034" i="40"/>
  <c r="J2032" i="40"/>
  <c r="J2036" i="40"/>
  <c r="J2240" i="40"/>
  <c r="J2509" i="40"/>
  <c r="J2035" i="40"/>
  <c r="J2033" i="40"/>
  <c r="J2243" i="40"/>
  <c r="J769" i="40"/>
  <c r="J772" i="40"/>
  <c r="J770" i="40"/>
  <c r="J2272" i="40"/>
  <c r="J1438" i="40"/>
  <c r="J2276" i="40"/>
  <c r="J2277" i="40"/>
  <c r="J2278" i="40"/>
  <c r="J2275" i="40"/>
  <c r="J1432" i="40"/>
  <c r="J375" i="40"/>
  <c r="J2273" i="40"/>
  <c r="J2271" i="40"/>
  <c r="J2551" i="40"/>
  <c r="J195" i="40"/>
  <c r="J2553" i="40"/>
  <c r="J1304" i="40"/>
  <c r="J2555" i="40"/>
  <c r="J2554" i="40"/>
  <c r="J2552" i="40"/>
  <c r="J2550" i="40"/>
  <c r="J1303" i="40"/>
  <c r="J1301" i="40"/>
  <c r="J1302" i="40"/>
  <c r="J1430" i="40"/>
  <c r="J1428" i="40"/>
  <c r="J1427" i="40"/>
  <c r="J1426" i="40"/>
  <c r="J1294" i="40"/>
  <c r="J1292" i="40"/>
  <c r="J2182" i="40"/>
  <c r="J552" i="40"/>
  <c r="J551" i="40"/>
  <c r="J550" i="40"/>
  <c r="J549" i="40"/>
  <c r="J548" i="40"/>
  <c r="J2179" i="40"/>
  <c r="J2048" i="40"/>
  <c r="J2178" i="40"/>
  <c r="J2180" i="40"/>
  <c r="J2044" i="40"/>
  <c r="J2050" i="40"/>
  <c r="J1106" i="40"/>
  <c r="J2046" i="40"/>
  <c r="J2043" i="40"/>
  <c r="J2052" i="40"/>
  <c r="J2576" i="40"/>
  <c r="J2045" i="40"/>
  <c r="J486" i="40"/>
  <c r="J2051" i="40"/>
  <c r="J2579" i="40"/>
  <c r="J2047" i="40"/>
  <c r="J2049" i="40"/>
  <c r="J1107" i="40"/>
  <c r="J485" i="40"/>
  <c r="J2578" i="40"/>
  <c r="J484" i="40"/>
  <c r="J2030" i="40"/>
  <c r="J2022" i="40"/>
  <c r="J482" i="40"/>
  <c r="J483" i="40"/>
  <c r="J2029" i="40"/>
  <c r="J2020" i="40"/>
  <c r="J2023" i="40"/>
  <c r="J2025" i="40"/>
  <c r="J2027" i="40"/>
  <c r="J2031" i="40"/>
  <c r="J2028" i="40"/>
  <c r="J3600" i="40"/>
  <c r="J3599" i="40"/>
  <c r="J3598" i="40"/>
  <c r="J3597" i="40"/>
  <c r="J3596" i="40"/>
  <c r="J3595" i="40"/>
  <c r="J3594" i="40"/>
  <c r="J3593" i="40"/>
  <c r="J3592" i="40"/>
  <c r="J3591" i="40"/>
  <c r="J3590" i="40"/>
  <c r="J3589" i="40"/>
  <c r="J3588" i="40"/>
  <c r="J3587" i="40"/>
  <c r="J3586" i="40"/>
  <c r="J3585" i="40"/>
  <c r="J3584" i="40"/>
  <c r="J3583" i="40"/>
  <c r="J3582" i="40"/>
  <c r="J3581" i="40"/>
  <c r="J3580" i="40"/>
  <c r="J3579" i="40"/>
  <c r="J3578" i="40"/>
  <c r="J3577" i="40"/>
  <c r="J3576" i="40"/>
  <c r="J3575" i="40"/>
  <c r="J3574" i="40"/>
  <c r="J3573" i="40"/>
  <c r="J3572" i="40"/>
  <c r="J3571" i="40"/>
  <c r="J3570" i="40"/>
  <c r="J3569" i="40"/>
  <c r="J3568" i="40"/>
  <c r="J3567" i="40"/>
  <c r="J3566" i="40"/>
  <c r="J3565" i="40"/>
  <c r="J3564" i="40"/>
  <c r="J3563" i="40"/>
  <c r="J3562" i="40"/>
  <c r="J3561" i="40"/>
  <c r="J3560" i="40"/>
  <c r="J3559" i="40"/>
  <c r="J3558" i="40"/>
  <c r="J3557" i="40"/>
  <c r="J3556" i="40"/>
  <c r="J3555" i="40"/>
  <c r="J3554" i="40"/>
  <c r="J3553" i="40"/>
  <c r="J3552" i="40"/>
  <c r="J3551" i="40"/>
  <c r="J3550" i="40"/>
  <c r="J3549" i="40"/>
  <c r="J3548" i="40"/>
  <c r="J3547" i="40"/>
  <c r="J3546" i="40"/>
  <c r="J3545" i="40"/>
  <c r="J3544" i="40"/>
  <c r="J3543" i="40"/>
  <c r="J3542" i="40"/>
  <c r="J3541" i="40"/>
  <c r="J3540" i="40"/>
  <c r="J3539" i="40"/>
  <c r="J3538" i="40"/>
  <c r="J3537" i="40"/>
  <c r="J3536" i="40"/>
  <c r="J3535" i="40"/>
  <c r="J3534" i="40"/>
  <c r="J3533" i="40"/>
  <c r="J3532" i="40"/>
  <c r="J3531" i="40"/>
  <c r="J3530" i="40"/>
  <c r="J3529" i="40"/>
  <c r="J3528" i="40"/>
  <c r="J3527" i="40"/>
  <c r="J3526" i="40"/>
  <c r="J3525" i="40"/>
  <c r="J3524" i="40"/>
  <c r="J3523" i="40"/>
  <c r="J3522" i="40"/>
  <c r="J3521" i="40"/>
  <c r="J3520" i="40"/>
  <c r="J3519" i="40"/>
  <c r="J3518" i="40"/>
  <c r="J3517" i="40"/>
  <c r="J3516" i="40"/>
  <c r="J3515" i="40"/>
  <c r="J3514" i="40"/>
  <c r="J3513" i="40"/>
  <c r="J3512" i="40"/>
  <c r="J3511" i="40"/>
  <c r="J3510" i="40"/>
  <c r="J3509" i="40"/>
  <c r="J3508" i="40"/>
  <c r="J3507" i="40"/>
  <c r="J3506" i="40"/>
  <c r="J3505" i="40"/>
  <c r="J3504" i="40"/>
  <c r="J3503" i="40"/>
  <c r="J3502" i="40"/>
  <c r="J3501" i="40"/>
  <c r="J3500" i="40"/>
  <c r="J3499" i="40"/>
  <c r="J3498" i="40"/>
  <c r="J3497" i="40"/>
  <c r="J3496" i="40"/>
  <c r="J3495" i="40"/>
  <c r="J3494" i="40"/>
  <c r="J3493" i="40"/>
  <c r="J3492" i="40"/>
  <c r="J3491" i="40"/>
  <c r="J3490" i="40"/>
  <c r="J3489" i="40"/>
  <c r="J3488" i="40"/>
  <c r="J3487" i="40"/>
  <c r="J3486" i="40"/>
  <c r="J3485" i="40"/>
  <c r="J3484" i="40"/>
  <c r="J3483" i="40"/>
  <c r="J3482" i="40"/>
  <c r="J3481" i="40"/>
  <c r="J3480" i="40"/>
  <c r="J3479" i="40"/>
  <c r="J3478" i="40"/>
  <c r="J3477" i="40"/>
  <c r="J3476" i="40"/>
  <c r="J3475" i="40"/>
  <c r="J3474" i="40"/>
  <c r="J3473" i="40"/>
  <c r="J3472" i="40"/>
  <c r="J3471" i="40"/>
  <c r="J3470" i="40"/>
  <c r="J3469" i="40"/>
  <c r="J3468" i="40"/>
  <c r="J3467" i="40"/>
  <c r="J3466" i="40"/>
  <c r="J3465" i="40"/>
  <c r="J3464" i="40"/>
  <c r="J3463" i="40"/>
  <c r="J3462" i="40"/>
  <c r="J3461" i="40"/>
  <c r="J3460" i="40"/>
  <c r="J3459" i="40"/>
  <c r="J3458" i="40"/>
  <c r="J3457" i="40"/>
  <c r="J3456" i="40"/>
  <c r="J3455" i="40"/>
  <c r="J3454" i="40"/>
  <c r="J3453" i="40"/>
  <c r="J3452" i="40"/>
  <c r="J3451" i="40"/>
  <c r="J3450" i="40"/>
  <c r="J3449" i="40"/>
  <c r="J3448" i="40"/>
  <c r="J3447" i="40"/>
  <c r="J3446" i="40"/>
  <c r="J3445" i="40"/>
  <c r="J3444" i="40"/>
  <c r="J3443" i="40"/>
  <c r="J3442" i="40"/>
  <c r="J3441" i="40"/>
  <c r="J3440" i="40"/>
  <c r="J3439" i="40"/>
  <c r="J3438" i="40"/>
  <c r="J3437" i="40"/>
  <c r="J3436" i="40"/>
  <c r="J3435" i="40"/>
  <c r="J3434" i="40"/>
  <c r="J3433" i="40"/>
  <c r="J3432" i="40"/>
  <c r="J3431" i="40"/>
  <c r="J3430" i="40"/>
  <c r="J3429" i="40"/>
  <c r="J3428" i="40"/>
  <c r="J3427" i="40"/>
  <c r="J3426" i="40"/>
  <c r="J3425" i="40"/>
  <c r="J3424" i="40"/>
  <c r="J3423" i="40"/>
  <c r="J3422" i="40"/>
  <c r="J3421" i="40"/>
  <c r="J3420" i="40"/>
  <c r="J3419" i="40"/>
  <c r="J3418" i="40"/>
  <c r="J3417" i="40"/>
  <c r="J3416" i="40"/>
  <c r="J3415" i="40"/>
  <c r="J3414" i="40"/>
  <c r="J3413" i="40"/>
  <c r="J3412" i="40"/>
  <c r="J3411" i="40"/>
  <c r="J3410" i="40"/>
  <c r="J3409" i="40"/>
  <c r="J3408" i="40"/>
  <c r="J3407" i="40"/>
  <c r="J3406" i="40"/>
  <c r="J3405" i="40"/>
  <c r="J3404" i="40"/>
  <c r="J3403" i="40"/>
  <c r="J3402" i="40"/>
  <c r="J3401" i="40"/>
  <c r="J3400" i="40"/>
  <c r="J3399" i="40"/>
  <c r="J3398" i="40"/>
  <c r="J3397" i="40"/>
  <c r="J3396" i="40"/>
  <c r="J3395" i="40"/>
  <c r="J3394" i="40"/>
  <c r="J3393" i="40"/>
  <c r="J3392" i="40"/>
  <c r="J3391" i="40"/>
  <c r="J3390" i="40"/>
  <c r="J3389" i="40"/>
  <c r="J3388" i="40"/>
  <c r="J3387" i="40"/>
  <c r="J3386" i="40"/>
  <c r="J3385" i="40"/>
  <c r="J3384" i="40"/>
  <c r="J3383" i="40"/>
  <c r="J3382" i="40"/>
  <c r="J3381" i="40"/>
  <c r="J3380" i="40"/>
  <c r="J3379" i="40"/>
  <c r="J3378" i="40"/>
  <c r="J3377" i="40"/>
  <c r="J3376" i="40"/>
  <c r="J3375" i="40"/>
  <c r="J3374" i="40"/>
  <c r="J3373" i="40"/>
  <c r="J3372" i="40"/>
  <c r="J3371" i="40"/>
  <c r="J3370" i="40"/>
  <c r="J3369" i="40"/>
  <c r="J3368" i="40"/>
  <c r="J3367" i="40"/>
  <c r="J3366" i="40"/>
  <c r="J3365" i="40"/>
  <c r="J3364" i="40"/>
  <c r="J3363" i="40"/>
  <c r="J3362" i="40"/>
  <c r="J3361" i="40"/>
  <c r="J3360" i="40"/>
  <c r="J3359" i="40"/>
  <c r="J3358" i="40"/>
  <c r="J3357" i="40"/>
  <c r="J3356" i="40"/>
  <c r="J3355" i="40"/>
  <c r="J3354" i="40"/>
  <c r="J3353" i="40"/>
  <c r="J3352" i="40"/>
  <c r="J3351" i="40"/>
  <c r="J3350" i="40"/>
  <c r="J3349" i="40"/>
  <c r="J3348" i="40"/>
  <c r="J3347" i="40"/>
  <c r="J3346" i="40"/>
  <c r="J3345" i="40"/>
  <c r="J3344" i="40"/>
  <c r="J3343" i="40"/>
  <c r="J3342" i="40"/>
  <c r="J3341" i="40"/>
  <c r="J3340" i="40"/>
  <c r="J3339" i="40"/>
  <c r="J3338" i="40"/>
  <c r="J3337" i="40"/>
  <c r="J3336" i="40"/>
  <c r="J3335" i="40"/>
  <c r="J3334" i="40"/>
  <c r="J3333" i="40"/>
  <c r="J3332" i="40"/>
  <c r="J3331" i="40"/>
  <c r="J3330" i="40"/>
  <c r="J3329" i="40"/>
  <c r="J3328" i="40"/>
  <c r="J3327" i="40"/>
  <c r="J3326" i="40"/>
  <c r="J3325" i="40"/>
  <c r="J3324" i="40"/>
  <c r="J3323" i="40"/>
  <c r="J3322" i="40"/>
  <c r="J3321" i="40"/>
  <c r="J3320" i="40"/>
  <c r="J3319" i="40"/>
  <c r="J3318" i="40"/>
  <c r="J3317" i="40"/>
  <c r="J3316" i="40"/>
  <c r="J3315" i="40"/>
  <c r="J3314" i="40"/>
  <c r="J3313" i="40"/>
  <c r="J3312" i="40"/>
  <c r="J3311" i="40"/>
  <c r="J3310" i="40"/>
  <c r="J3309" i="40"/>
  <c r="J3308" i="40"/>
  <c r="J3307" i="40"/>
  <c r="J3306" i="40"/>
  <c r="J3305" i="40"/>
  <c r="J3304" i="40"/>
  <c r="J3303" i="40"/>
  <c r="J3302" i="40"/>
  <c r="J3301" i="40"/>
  <c r="J3300" i="40"/>
  <c r="J3299" i="40"/>
  <c r="J3298" i="40"/>
  <c r="J3297" i="40"/>
  <c r="J3296" i="40"/>
  <c r="J3295" i="40"/>
  <c r="J3294" i="40"/>
  <c r="J3293" i="40"/>
  <c r="J3292" i="40"/>
  <c r="J3291" i="40"/>
  <c r="J3290" i="40"/>
  <c r="J3289" i="40"/>
  <c r="J3288" i="40"/>
  <c r="J3287" i="40"/>
  <c r="J3286" i="40"/>
  <c r="J3285" i="40"/>
  <c r="J3284" i="40"/>
  <c r="J3283" i="40"/>
  <c r="J3282" i="40"/>
  <c r="J3281" i="40"/>
  <c r="J3280" i="40"/>
  <c r="J3279" i="40"/>
  <c r="J3278" i="40"/>
  <c r="J3277" i="40"/>
  <c r="J3276" i="40"/>
  <c r="J3275" i="40"/>
  <c r="J3274" i="40"/>
  <c r="J3273" i="40"/>
  <c r="J3272" i="40"/>
  <c r="J3271" i="40"/>
  <c r="J3270" i="40"/>
  <c r="J3269" i="40"/>
  <c r="J3268" i="40"/>
  <c r="J3267" i="40"/>
  <c r="J3266" i="40"/>
  <c r="J3265" i="40"/>
  <c r="J3264" i="40"/>
  <c r="J3263" i="40"/>
  <c r="J3262" i="40"/>
  <c r="J3261" i="40"/>
  <c r="J3260" i="40"/>
  <c r="J3259" i="40"/>
  <c r="J3258" i="40"/>
  <c r="J3257" i="40"/>
  <c r="J3256" i="40"/>
  <c r="J3255" i="40"/>
  <c r="J3254" i="40"/>
  <c r="J3253" i="40"/>
  <c r="J3252" i="40"/>
  <c r="J3251" i="40"/>
  <c r="J3250" i="40"/>
  <c r="J3249" i="40"/>
  <c r="J3248" i="40"/>
  <c r="J3247" i="40"/>
  <c r="J3246" i="40"/>
  <c r="J3245" i="40"/>
  <c r="J3244" i="40"/>
  <c r="J3243" i="40"/>
  <c r="J3242" i="40"/>
  <c r="J3241" i="40"/>
  <c r="J3240" i="40"/>
  <c r="J3239" i="40"/>
  <c r="J3238" i="40"/>
  <c r="J3237" i="40"/>
  <c r="J3236" i="40"/>
  <c r="J3235" i="40"/>
  <c r="J3234" i="40"/>
  <c r="J3233" i="40"/>
  <c r="J3232" i="40"/>
  <c r="J3231" i="40"/>
  <c r="J3230" i="40"/>
  <c r="J3229" i="40"/>
  <c r="J3228" i="40"/>
  <c r="J3227" i="40"/>
  <c r="J3226" i="40"/>
  <c r="J3225" i="40"/>
  <c r="J3224" i="40"/>
  <c r="J3223" i="40"/>
  <c r="J3222" i="40"/>
  <c r="J3221" i="40"/>
  <c r="J3220" i="40"/>
  <c r="J3219" i="40"/>
  <c r="J3218" i="40"/>
  <c r="J3217" i="40"/>
  <c r="J3216" i="40"/>
  <c r="J3215" i="40"/>
  <c r="J3214" i="40"/>
  <c r="J3213" i="40"/>
  <c r="J3212" i="40"/>
  <c r="J3211" i="40"/>
  <c r="J3210" i="40"/>
  <c r="J3209" i="40"/>
  <c r="J3208" i="40"/>
  <c r="J3207" i="40"/>
  <c r="J3206" i="40"/>
  <c r="J3205" i="40"/>
  <c r="J3204" i="40"/>
  <c r="J3203" i="40"/>
  <c r="J3202" i="40"/>
  <c r="J3201" i="40"/>
  <c r="J3200" i="40"/>
  <c r="J3199" i="40"/>
  <c r="J3198" i="40"/>
  <c r="J3197" i="40"/>
  <c r="J3196" i="40"/>
  <c r="J3195" i="40"/>
  <c r="J3194" i="40"/>
  <c r="J3193" i="40"/>
  <c r="J3192" i="40"/>
  <c r="J3191" i="40"/>
  <c r="J3190" i="40"/>
  <c r="J3189" i="40"/>
  <c r="J3188" i="40"/>
  <c r="J3187" i="40"/>
  <c r="J3186" i="40"/>
  <c r="J3185" i="40"/>
  <c r="J3184" i="40"/>
  <c r="J3183" i="40"/>
  <c r="J3182" i="40"/>
  <c r="J3181" i="40"/>
  <c r="J3180" i="40"/>
  <c r="J3179" i="40"/>
  <c r="J3178" i="40"/>
  <c r="J3177" i="40"/>
  <c r="J3176" i="40"/>
  <c r="J3175" i="40"/>
  <c r="J3174" i="40"/>
  <c r="J3173" i="40"/>
  <c r="J3172" i="40"/>
  <c r="J3171" i="40"/>
  <c r="J3170" i="40"/>
  <c r="J3169" i="40"/>
  <c r="J3168" i="40"/>
  <c r="J3167" i="40"/>
  <c r="J3166" i="40"/>
  <c r="J3165" i="40"/>
  <c r="J3164" i="40"/>
  <c r="J3163" i="40"/>
  <c r="J3162" i="40"/>
  <c r="J3161" i="40"/>
  <c r="J3160" i="40"/>
  <c r="J3159" i="40"/>
  <c r="J3158" i="40"/>
  <c r="J3157" i="40"/>
  <c r="J3156" i="40"/>
  <c r="J3155" i="40"/>
  <c r="J3154" i="40"/>
  <c r="J3153" i="40"/>
  <c r="J3152" i="40"/>
  <c r="J3151" i="40"/>
  <c r="J3150" i="40"/>
  <c r="J3149" i="40"/>
  <c r="J3148" i="40"/>
  <c r="J3147" i="40"/>
  <c r="J3146" i="40"/>
  <c r="J3145" i="40"/>
  <c r="J3144" i="40"/>
  <c r="J3143" i="40"/>
  <c r="J3142" i="40"/>
  <c r="J3141" i="40"/>
  <c r="J3140" i="40"/>
  <c r="J3139" i="40"/>
  <c r="J3138" i="40"/>
  <c r="J3137" i="40"/>
  <c r="J3136" i="40"/>
  <c r="J3135" i="40"/>
  <c r="J3134" i="40"/>
  <c r="J3133" i="40"/>
  <c r="J3132" i="40"/>
  <c r="J3131" i="40"/>
  <c r="J3130" i="40"/>
  <c r="J3129" i="40"/>
  <c r="J3128" i="40"/>
  <c r="J3127" i="40"/>
  <c r="J3126" i="40"/>
  <c r="J3125" i="40"/>
  <c r="J3124" i="40"/>
  <c r="J3123" i="40"/>
  <c r="J3122" i="40"/>
  <c r="J3121" i="40"/>
  <c r="J3120" i="40"/>
  <c r="J3119" i="40"/>
  <c r="J3118" i="40"/>
  <c r="J3117" i="40"/>
  <c r="J3116" i="40"/>
  <c r="J3115" i="40"/>
  <c r="J3114" i="40"/>
  <c r="J3113" i="40"/>
  <c r="J3112" i="40"/>
  <c r="J3111" i="40"/>
  <c r="J3110" i="40"/>
  <c r="J3109" i="40"/>
  <c r="J3108" i="40"/>
  <c r="J3107" i="40"/>
  <c r="J3106" i="40"/>
  <c r="J3105" i="40"/>
  <c r="J3104" i="40"/>
  <c r="J3103" i="40"/>
  <c r="J3102" i="40"/>
  <c r="J3101" i="40"/>
  <c r="J3100" i="40"/>
  <c r="J3099" i="40"/>
  <c r="J3098" i="40"/>
  <c r="J3097" i="40"/>
  <c r="J3096" i="40"/>
  <c r="J3095" i="40"/>
  <c r="J3094" i="40"/>
  <c r="J3093" i="40"/>
  <c r="J3092" i="40"/>
  <c r="J3091" i="40"/>
  <c r="J3090" i="40"/>
  <c r="J3089" i="40"/>
  <c r="J3088" i="40"/>
  <c r="J3087" i="40"/>
  <c r="J3086" i="40"/>
  <c r="J3085" i="40"/>
  <c r="J3084" i="40"/>
  <c r="J3083" i="40"/>
  <c r="J3082" i="40"/>
  <c r="J3081" i="40"/>
  <c r="J3080" i="40"/>
  <c r="J3079" i="40"/>
  <c r="J3078" i="40"/>
  <c r="J3077" i="40"/>
  <c r="J3076" i="40"/>
  <c r="J3075" i="40"/>
  <c r="J3074" i="40"/>
  <c r="J3073" i="40"/>
  <c r="J3072" i="40"/>
  <c r="J3071" i="40"/>
  <c r="J3070" i="40"/>
  <c r="J3069" i="40"/>
  <c r="J3068" i="40"/>
  <c r="J3067" i="40"/>
  <c r="J3066" i="40"/>
  <c r="J3065" i="40"/>
  <c r="J3064" i="40"/>
  <c r="J3063" i="40"/>
  <c r="J3062" i="40"/>
  <c r="J3061" i="40"/>
  <c r="J3060" i="40"/>
  <c r="J3059" i="40"/>
  <c r="J3058" i="40"/>
  <c r="J3057" i="40"/>
  <c r="J3056" i="40"/>
  <c r="J3055" i="40"/>
  <c r="J3054" i="40"/>
  <c r="J3053" i="40"/>
  <c r="J3052" i="40"/>
  <c r="J3051" i="40"/>
  <c r="J3050" i="40"/>
  <c r="J3049" i="40"/>
  <c r="J3048" i="40"/>
  <c r="J3047" i="40"/>
  <c r="J3046" i="40"/>
  <c r="J3045" i="40"/>
  <c r="J3044" i="40"/>
  <c r="J3043" i="40"/>
  <c r="J3042" i="40"/>
  <c r="J3041" i="40"/>
  <c r="J3040" i="40"/>
  <c r="J3039" i="40"/>
  <c r="J3038" i="40"/>
  <c r="J3037" i="40"/>
  <c r="J3036" i="40"/>
  <c r="J3035" i="40"/>
  <c r="J3034" i="40"/>
  <c r="J3033" i="40"/>
  <c r="J3032" i="40"/>
  <c r="J3031" i="40"/>
  <c r="J3030" i="40"/>
  <c r="J3029" i="40"/>
  <c r="J3028" i="40"/>
  <c r="J3027" i="40"/>
  <c r="J3026" i="40"/>
  <c r="J3025" i="40"/>
  <c r="J3024" i="40"/>
  <c r="J3023" i="40"/>
  <c r="J3022" i="40"/>
  <c r="J3021" i="40"/>
  <c r="J3020" i="40"/>
  <c r="J3019" i="40"/>
  <c r="J3018" i="40"/>
  <c r="J3017" i="40"/>
  <c r="J3016" i="40"/>
  <c r="J3015" i="40"/>
  <c r="J3014" i="40"/>
  <c r="J3013" i="40"/>
  <c r="J3012" i="40"/>
  <c r="J3011" i="40"/>
  <c r="J3010" i="40"/>
  <c r="J3009" i="40"/>
  <c r="J3008" i="40"/>
  <c r="J3007" i="40"/>
  <c r="J3006" i="40"/>
  <c r="J3005" i="40"/>
  <c r="J3004" i="40"/>
  <c r="J3003" i="40"/>
  <c r="J3002" i="40"/>
  <c r="J3001" i="40"/>
  <c r="J3000" i="40"/>
  <c r="J2999" i="40"/>
  <c r="J2998" i="40"/>
  <c r="J2997" i="40"/>
  <c r="J2996" i="40"/>
  <c r="J2995" i="40"/>
  <c r="J2994" i="40"/>
  <c r="J2993" i="40"/>
  <c r="J2992" i="40"/>
  <c r="J2991" i="40"/>
  <c r="J2990" i="40"/>
  <c r="J2989" i="40"/>
  <c r="J2988" i="40"/>
  <c r="J2987" i="40"/>
  <c r="J2986" i="40"/>
  <c r="J2985" i="40"/>
  <c r="J2984" i="40"/>
  <c r="J2983" i="40"/>
  <c r="J2982" i="40"/>
  <c r="J2981" i="40"/>
  <c r="J2980" i="40"/>
  <c r="J2979" i="40"/>
  <c r="J2978" i="40"/>
  <c r="J2977" i="40"/>
  <c r="J2976" i="40"/>
  <c r="J2975" i="40"/>
  <c r="J2974" i="40"/>
  <c r="J2973" i="40"/>
  <c r="J2972" i="40"/>
  <c r="J2971" i="40"/>
  <c r="J2970" i="40"/>
  <c r="J2969" i="40"/>
  <c r="J2968" i="40"/>
  <c r="J2967" i="40"/>
  <c r="J2966" i="40"/>
  <c r="J2965" i="40"/>
  <c r="J2964" i="40"/>
  <c r="J2963" i="40"/>
  <c r="J2962" i="40"/>
  <c r="J2961" i="40"/>
  <c r="J2960" i="40"/>
  <c r="J2959" i="40"/>
  <c r="J2958" i="40"/>
  <c r="J2957" i="40"/>
  <c r="J2956" i="40"/>
  <c r="J2955" i="40"/>
  <c r="J2954" i="40"/>
  <c r="J2953" i="40"/>
  <c r="J2952" i="40"/>
  <c r="J2951" i="40"/>
  <c r="J2950" i="40"/>
  <c r="J2949" i="40"/>
  <c r="J2948" i="40"/>
  <c r="J2947" i="40"/>
  <c r="J2946" i="40"/>
  <c r="J2945" i="40"/>
  <c r="J2944" i="40"/>
  <c r="J2943" i="40"/>
  <c r="J2942" i="40"/>
  <c r="J2941" i="40"/>
  <c r="J2940" i="40"/>
  <c r="J2939" i="40"/>
  <c r="J2938" i="40"/>
  <c r="J2937" i="40"/>
  <c r="J2936" i="40"/>
  <c r="J2935" i="40"/>
  <c r="J2934" i="40"/>
  <c r="J2933" i="40"/>
  <c r="J2932" i="40"/>
  <c r="J2931" i="40"/>
  <c r="J2930" i="40"/>
  <c r="J2929" i="40"/>
  <c r="J2928" i="40"/>
  <c r="J2927" i="40"/>
  <c r="J2926" i="40"/>
  <c r="J2925" i="40"/>
  <c r="J2924" i="40"/>
  <c r="J2923" i="40"/>
  <c r="J2922" i="40"/>
  <c r="J2921" i="40"/>
  <c r="J2920" i="40"/>
  <c r="J2919" i="40"/>
  <c r="J2918" i="40"/>
  <c r="J2917" i="40"/>
  <c r="J2916" i="40"/>
  <c r="J2915" i="40"/>
  <c r="J2914" i="40"/>
  <c r="J2913" i="40"/>
  <c r="J2912" i="40"/>
  <c r="J2911" i="40"/>
  <c r="J2910" i="40"/>
  <c r="J2909" i="40"/>
  <c r="J2908" i="40"/>
  <c r="J2907" i="40"/>
  <c r="J2906" i="40"/>
  <c r="J2905" i="40"/>
  <c r="J2904" i="40"/>
  <c r="J2903" i="40"/>
  <c r="J2902" i="40"/>
  <c r="J2901" i="40"/>
  <c r="J2900" i="40"/>
  <c r="J2899" i="40"/>
  <c r="J2898" i="40"/>
  <c r="J2897" i="40"/>
  <c r="J2896" i="40"/>
  <c r="J2895" i="40"/>
  <c r="J2894" i="40"/>
  <c r="J2893" i="40"/>
  <c r="J2892" i="40"/>
  <c r="J2891" i="40"/>
  <c r="J2890" i="40"/>
  <c r="J2889" i="40"/>
  <c r="J2888" i="40"/>
  <c r="J2887" i="40"/>
  <c r="J2886" i="40"/>
  <c r="J2885" i="40"/>
  <c r="J2884" i="40"/>
  <c r="J2883" i="40"/>
  <c r="J2882" i="40"/>
  <c r="J2881" i="40"/>
  <c r="J2880" i="40"/>
  <c r="J2879" i="40"/>
  <c r="J2878" i="40"/>
  <c r="J2877" i="40"/>
  <c r="J2876" i="40"/>
  <c r="J2875" i="40"/>
  <c r="J2874" i="40"/>
  <c r="J2873" i="40"/>
  <c r="J2872" i="40"/>
  <c r="J2871" i="40"/>
  <c r="J2870" i="40"/>
  <c r="J2869" i="40"/>
  <c r="J2868" i="40"/>
  <c r="J2867" i="40"/>
  <c r="J2866" i="40"/>
  <c r="J2865" i="40"/>
  <c r="J2864" i="40"/>
  <c r="J2863" i="40"/>
  <c r="J2862" i="40"/>
  <c r="J2861" i="40"/>
  <c r="J2860" i="40"/>
  <c r="J2859" i="40"/>
  <c r="J2858" i="40"/>
  <c r="J2857" i="40"/>
  <c r="J2856" i="40"/>
  <c r="J2855" i="40"/>
  <c r="J2854" i="40"/>
  <c r="J2853" i="40"/>
  <c r="J2852" i="40"/>
  <c r="J2851" i="40"/>
  <c r="J2850" i="40"/>
  <c r="J2849" i="40"/>
  <c r="J2848" i="40"/>
  <c r="J2847" i="40"/>
  <c r="J2846" i="40"/>
  <c r="J2845" i="40"/>
  <c r="J2844" i="40"/>
  <c r="J2843" i="40"/>
  <c r="J2842" i="40"/>
  <c r="J2841" i="40"/>
  <c r="J2840" i="40"/>
  <c r="J2839" i="40"/>
  <c r="J2838" i="40"/>
  <c r="J2837" i="40"/>
  <c r="J2836" i="40"/>
  <c r="J2835" i="40"/>
  <c r="J2834" i="40"/>
  <c r="J2833" i="40"/>
  <c r="J2832" i="40"/>
  <c r="J2831" i="40"/>
  <c r="J2830" i="40"/>
  <c r="J2829" i="40"/>
  <c r="J2828" i="40"/>
  <c r="J2827" i="40"/>
  <c r="J2826" i="40"/>
  <c r="J2825" i="40"/>
  <c r="J2824" i="40"/>
  <c r="J2823" i="40"/>
  <c r="J2822" i="40"/>
  <c r="J2821" i="40"/>
  <c r="J2820" i="40"/>
  <c r="J2819" i="40"/>
  <c r="J2818" i="40"/>
  <c r="J2817" i="40"/>
  <c r="J2816" i="40"/>
  <c r="J2815" i="40"/>
  <c r="J2814" i="40"/>
  <c r="J2813" i="40"/>
  <c r="J2812" i="40"/>
  <c r="J2811" i="40"/>
  <c r="J2810" i="40"/>
  <c r="J2809" i="40"/>
  <c r="J2808" i="40"/>
  <c r="J2807" i="40"/>
  <c r="J2806" i="40"/>
  <c r="J2805" i="40"/>
  <c r="J2804" i="40"/>
  <c r="J2803" i="40"/>
  <c r="J2802" i="40"/>
  <c r="J2801" i="40"/>
  <c r="J2800" i="40"/>
  <c r="J2799" i="40"/>
  <c r="J2798" i="40"/>
  <c r="J2797" i="40"/>
  <c r="J2796" i="40"/>
  <c r="J2795" i="40"/>
  <c r="J2794" i="40"/>
  <c r="J2793" i="40"/>
  <c r="J2792" i="40"/>
  <c r="J2791" i="40"/>
  <c r="J2790" i="40"/>
  <c r="J2789" i="40"/>
  <c r="J2788" i="40"/>
  <c r="J2787" i="40"/>
  <c r="J2786" i="40"/>
  <c r="J2785" i="40"/>
  <c r="J2784" i="40"/>
  <c r="J2783" i="40"/>
  <c r="J2782" i="40"/>
  <c r="J2781" i="40"/>
  <c r="J2780" i="40"/>
  <c r="J2779" i="40"/>
  <c r="J2778" i="40"/>
  <c r="J2777" i="40"/>
  <c r="J2776" i="40"/>
  <c r="J2775" i="40"/>
  <c r="J2774" i="40"/>
  <c r="J2773" i="40"/>
  <c r="J2772" i="40"/>
  <c r="J2771" i="40"/>
  <c r="J2770" i="40"/>
  <c r="J2769" i="40"/>
  <c r="J2768" i="40"/>
  <c r="J2767" i="40"/>
  <c r="J2766" i="40"/>
  <c r="J2765" i="40"/>
  <c r="J2764" i="40"/>
  <c r="J2763" i="40"/>
  <c r="J2762" i="40"/>
  <c r="J2761" i="40"/>
  <c r="J2760" i="40"/>
  <c r="J2759" i="40"/>
  <c r="J2758" i="40"/>
  <c r="J2757" i="40"/>
  <c r="J2756" i="40"/>
  <c r="J2755" i="40"/>
  <c r="J2754" i="40"/>
  <c r="J2753" i="40"/>
  <c r="J2752" i="40"/>
  <c r="J2751" i="40"/>
  <c r="J2750" i="40"/>
  <c r="J2749" i="40"/>
  <c r="J2748" i="40"/>
  <c r="J2747" i="40"/>
  <c r="J2746" i="40"/>
  <c r="J2745" i="40"/>
  <c r="J2744" i="40"/>
  <c r="J2743" i="40"/>
  <c r="J2742" i="40"/>
  <c r="J2741" i="40"/>
  <c r="J2740" i="40"/>
  <c r="J2739" i="40"/>
  <c r="J2738" i="40"/>
  <c r="J2737" i="40"/>
  <c r="J2736" i="40"/>
  <c r="J2735" i="40"/>
  <c r="J2734" i="40"/>
  <c r="J2733" i="40"/>
  <c r="J2732" i="40"/>
  <c r="J2731" i="40"/>
  <c r="J2730" i="40"/>
  <c r="J2729" i="40"/>
  <c r="J2728" i="40"/>
  <c r="J2727" i="40"/>
  <c r="J2726" i="40"/>
  <c r="J2725" i="40"/>
  <c r="J2724" i="40"/>
  <c r="J2723" i="40"/>
  <c r="J2722" i="40"/>
  <c r="J2721" i="40"/>
  <c r="J2720" i="40"/>
  <c r="J2719" i="40"/>
  <c r="J2718" i="40"/>
  <c r="J2717" i="40"/>
  <c r="J2716" i="40"/>
  <c r="J2715" i="40"/>
  <c r="J2714" i="40"/>
  <c r="J2713" i="40"/>
  <c r="J2712" i="40"/>
  <c r="J2711" i="40"/>
  <c r="J2710" i="40"/>
  <c r="J2709" i="40"/>
  <c r="J2708" i="40"/>
  <c r="J2707" i="40"/>
  <c r="J2706" i="40"/>
  <c r="J2705" i="40"/>
  <c r="J2704" i="40"/>
  <c r="J2703" i="40"/>
  <c r="J2702" i="40"/>
  <c r="J2701" i="40"/>
  <c r="J2700" i="40"/>
  <c r="J2699" i="40"/>
  <c r="J2698" i="40"/>
  <c r="J2697" i="40"/>
  <c r="J2696" i="40"/>
  <c r="J2695" i="40"/>
  <c r="J2694" i="40"/>
  <c r="J2693" i="40"/>
  <c r="J2692" i="40"/>
  <c r="J2691" i="40"/>
  <c r="J2690" i="40"/>
  <c r="J2689" i="40"/>
  <c r="J2688" i="40"/>
  <c r="J2687" i="40"/>
  <c r="J1690" i="40"/>
  <c r="J2686" i="40"/>
  <c r="J2118" i="40"/>
  <c r="J2121" i="40"/>
  <c r="J2120" i="40"/>
  <c r="J2117" i="40"/>
  <c r="J2116" i="40"/>
  <c r="J2115" i="40"/>
  <c r="J2119" i="40"/>
  <c r="J25" i="40"/>
  <c r="J301" i="40"/>
  <c r="J1771" i="40"/>
  <c r="J1560" i="40"/>
  <c r="J1559" i="40"/>
  <c r="J1558" i="40"/>
  <c r="J1770" i="40"/>
  <c r="J902" i="40"/>
  <c r="J905" i="40"/>
  <c r="J904" i="40"/>
  <c r="J903" i="40"/>
  <c r="J901" i="40"/>
  <c r="J900" i="40"/>
  <c r="J899" i="40"/>
  <c r="J897" i="40"/>
  <c r="J898" i="40"/>
  <c r="J896" i="40"/>
  <c r="J895" i="40"/>
  <c r="J992" i="40"/>
  <c r="J2516" i="40"/>
  <c r="J2514" i="40"/>
  <c r="J993" i="40"/>
  <c r="J296" i="40"/>
  <c r="J365" i="40"/>
  <c r="J994" i="40"/>
  <c r="J680" i="40"/>
  <c r="J1942" i="40"/>
  <c r="J677" i="40"/>
  <c r="J684" i="40"/>
  <c r="J682" i="40"/>
  <c r="J678" i="40"/>
  <c r="J683" i="40"/>
  <c r="J679" i="40"/>
  <c r="J681" i="40"/>
  <c r="J676" i="40"/>
  <c r="J675" i="40"/>
  <c r="J674" i="40"/>
  <c r="J544" i="40"/>
  <c r="J542" i="40"/>
  <c r="J537" i="40"/>
  <c r="J535" i="40"/>
  <c r="J541" i="40"/>
  <c r="J538" i="40"/>
  <c r="J539" i="40"/>
  <c r="J540" i="40"/>
  <c r="J526" i="40"/>
  <c r="J533" i="40"/>
  <c r="J534" i="40"/>
  <c r="J531" i="40"/>
  <c r="J2319" i="40"/>
  <c r="J536" i="40"/>
  <c r="J529" i="40"/>
  <c r="J532" i="40"/>
  <c r="J530" i="40"/>
  <c r="J1588" i="40"/>
  <c r="J673" i="40"/>
  <c r="J671" i="40"/>
  <c r="J667" i="40"/>
  <c r="J668" i="40"/>
  <c r="J665" i="40"/>
  <c r="J666" i="40"/>
  <c r="J672" i="40"/>
  <c r="J670" i="40"/>
  <c r="J669" i="40"/>
  <c r="J1796" i="40"/>
  <c r="J1780" i="40"/>
  <c r="J1779" i="40"/>
  <c r="J336" i="40"/>
  <c r="J334" i="40"/>
  <c r="J1507" i="40"/>
  <c r="J1714" i="40"/>
  <c r="J465" i="40"/>
  <c r="J466" i="40"/>
  <c r="J456" i="40"/>
  <c r="J462" i="40"/>
  <c r="J894" i="40"/>
  <c r="J1716" i="40"/>
  <c r="J468" i="40"/>
  <c r="J464" i="40"/>
  <c r="J467" i="40"/>
  <c r="J2021" i="40"/>
  <c r="J2014" i="40"/>
  <c r="J2012" i="40"/>
  <c r="J2013" i="40"/>
  <c r="J2026" i="40"/>
  <c r="J2024" i="40"/>
  <c r="J2017" i="40"/>
  <c r="J2010" i="40"/>
  <c r="J2019" i="40"/>
  <c r="J2018" i="40"/>
  <c r="J2016" i="40"/>
  <c r="J2015" i="40"/>
  <c r="J2011" i="40"/>
  <c r="J2005" i="40"/>
  <c r="J2004" i="40"/>
  <c r="J2009" i="40"/>
  <c r="J2002" i="40"/>
  <c r="J1998" i="40"/>
  <c r="J2007" i="40"/>
  <c r="J2003" i="40"/>
  <c r="J1995" i="40"/>
  <c r="J2008" i="40"/>
  <c r="J2176" i="40"/>
  <c r="J2000" i="40"/>
  <c r="J1994" i="40"/>
  <c r="J1996" i="40"/>
  <c r="J2006" i="40"/>
  <c r="J1999" i="40"/>
  <c r="J2001" i="40"/>
  <c r="J1997" i="40"/>
  <c r="J240" i="40"/>
  <c r="J239" i="40"/>
  <c r="J243" i="40"/>
  <c r="J1751" i="40"/>
  <c r="J244" i="40"/>
  <c r="J242" i="40"/>
  <c r="J241" i="40"/>
  <c r="J1748" i="40"/>
  <c r="J547" i="40"/>
  <c r="J1054" i="40"/>
  <c r="J1749" i="40"/>
  <c r="J364" i="40"/>
  <c r="J1747" i="40"/>
  <c r="J29" i="40"/>
  <c r="J1518" i="40"/>
  <c r="J1750" i="40"/>
  <c r="J238" i="40"/>
  <c r="J2437" i="40"/>
  <c r="J2446" i="40"/>
  <c r="J2440" i="40"/>
  <c r="J2438" i="40"/>
  <c r="J2445" i="40"/>
  <c r="J662" i="40"/>
  <c r="J664" i="40"/>
  <c r="J663" i="40"/>
  <c r="J2443" i="40"/>
  <c r="J2444" i="40"/>
  <c r="J2442" i="40"/>
  <c r="J10" i="40"/>
  <c r="J2441" i="40"/>
  <c r="J2439" i="40"/>
  <c r="J656" i="40"/>
  <c r="J1504" i="40"/>
  <c r="J1503" i="40"/>
  <c r="J2459" i="40"/>
  <c r="J1505" i="40"/>
  <c r="J1508" i="40"/>
  <c r="J1506" i="40"/>
  <c r="J1103" i="40"/>
  <c r="J459" i="40"/>
  <c r="J460" i="40"/>
  <c r="J4" i="40"/>
  <c r="J457" i="40"/>
  <c r="J463" i="40"/>
  <c r="J458" i="40"/>
  <c r="J454" i="40"/>
  <c r="J893" i="40"/>
  <c r="J461" i="40"/>
  <c r="J412" i="40"/>
  <c r="J528" i="40"/>
  <c r="J527" i="40"/>
  <c r="J1587" i="40"/>
  <c r="J1585" i="40"/>
  <c r="J2452" i="40"/>
  <c r="J2456" i="40"/>
  <c r="J2455" i="40"/>
  <c r="J2454" i="40"/>
  <c r="J2460" i="40"/>
  <c r="J479" i="40"/>
  <c r="J1040" i="40"/>
  <c r="J525" i="40"/>
  <c r="J1584" i="40"/>
  <c r="J37" i="40"/>
  <c r="J339" i="40"/>
  <c r="J520" i="40"/>
  <c r="J2317" i="40"/>
  <c r="J522" i="40"/>
  <c r="J521" i="40"/>
  <c r="J519" i="40"/>
  <c r="J361" i="40"/>
  <c r="J524" i="40"/>
  <c r="J523" i="40"/>
  <c r="J179" i="40"/>
  <c r="J178" i="40"/>
  <c r="J659" i="40"/>
  <c r="J177" i="40"/>
  <c r="J661" i="40"/>
  <c r="J660" i="40"/>
  <c r="J658" i="40"/>
  <c r="J2343" i="40"/>
  <c r="J514" i="40"/>
  <c r="J411" i="40"/>
  <c r="J2342" i="40"/>
  <c r="J2348" i="40"/>
  <c r="J2347" i="40"/>
  <c r="J749" i="40"/>
  <c r="J930" i="40"/>
  <c r="J920" i="40"/>
  <c r="J933" i="40"/>
  <c r="J1039" i="40"/>
  <c r="J395" i="40"/>
  <c r="J932" i="40"/>
  <c r="J931" i="40"/>
  <c r="J928" i="40"/>
  <c r="J743" i="40"/>
  <c r="J2093" i="40"/>
  <c r="J2100" i="40"/>
  <c r="J2094" i="40"/>
  <c r="J2097" i="40"/>
  <c r="J2098" i="40"/>
  <c r="J2095" i="40"/>
  <c r="J2099" i="40"/>
  <c r="J1221" i="40"/>
  <c r="J742" i="40"/>
  <c r="J741" i="40"/>
  <c r="J335" i="40"/>
  <c r="J1425" i="40"/>
  <c r="J333" i="40"/>
  <c r="J332" i="40"/>
  <c r="J1778" i="40"/>
  <c r="J1422" i="40"/>
  <c r="J481" i="40"/>
  <c r="J1424" i="40"/>
  <c r="J1421" i="40"/>
  <c r="J338" i="40"/>
  <c r="J1423" i="40"/>
  <c r="J2453" i="40"/>
  <c r="J886" i="40"/>
  <c r="J888" i="40"/>
  <c r="J891" i="40"/>
  <c r="J887" i="40"/>
  <c r="J885" i="40"/>
  <c r="J892" i="40"/>
  <c r="J890" i="40"/>
  <c r="J889" i="40"/>
  <c r="J397" i="40"/>
  <c r="J1791" i="40"/>
  <c r="J2461" i="40"/>
  <c r="J2458" i="40"/>
  <c r="J2457" i="40"/>
  <c r="J329" i="40"/>
  <c r="J1777" i="40"/>
  <c r="J1741" i="40"/>
  <c r="J171" i="40"/>
  <c r="J173" i="40"/>
  <c r="J174" i="40"/>
  <c r="J657" i="40"/>
  <c r="J180" i="40"/>
  <c r="J175" i="40"/>
  <c r="J172" i="40"/>
  <c r="J1740" i="40"/>
  <c r="J176" i="40"/>
  <c r="J2169" i="40"/>
  <c r="J1097" i="40"/>
  <c r="J2168" i="40"/>
  <c r="J297" i="40"/>
  <c r="J295" i="40"/>
  <c r="J1766" i="40"/>
  <c r="J1767" i="40"/>
  <c r="J376" i="40"/>
  <c r="J164" i="40"/>
  <c r="J167" i="40"/>
  <c r="J166" i="40"/>
  <c r="J170" i="40"/>
  <c r="J1739" i="40"/>
  <c r="J1738" i="40"/>
  <c r="J169" i="40"/>
  <c r="J168" i="40"/>
  <c r="J163" i="40"/>
  <c r="J165" i="40"/>
  <c r="J1096" i="40"/>
  <c r="J1513" i="40"/>
  <c r="J200" i="40"/>
  <c r="J199" i="40"/>
  <c r="J198" i="40"/>
  <c r="J197" i="40"/>
  <c r="J2673" i="40"/>
  <c r="J2670" i="40"/>
  <c r="J2669" i="40"/>
  <c r="J2668" i="40"/>
  <c r="J2666" i="40"/>
  <c r="J2672" i="40"/>
  <c r="J366" i="40"/>
  <c r="J341" i="40"/>
  <c r="J340" i="40"/>
  <c r="J757" i="40"/>
  <c r="J756" i="40"/>
  <c r="J754" i="40"/>
  <c r="J1501" i="40"/>
  <c r="J1500" i="40"/>
  <c r="J1498" i="40"/>
  <c r="J1495" i="40"/>
  <c r="J1496" i="40"/>
  <c r="J1502" i="40"/>
  <c r="J1610" i="40"/>
  <c r="J1456" i="40"/>
  <c r="J1460" i="40"/>
  <c r="J1452" i="40"/>
  <c r="J1455" i="40"/>
  <c r="J1612" i="40"/>
  <c r="J1611" i="40"/>
  <c r="J1609" i="40"/>
  <c r="J2536" i="40"/>
  <c r="J476" i="40"/>
  <c r="J1859" i="40"/>
  <c r="J330" i="40"/>
  <c r="J1420" i="40"/>
  <c r="J1419" i="40"/>
  <c r="J328" i="40"/>
  <c r="J327" i="40"/>
  <c r="J331" i="40"/>
  <c r="J1453" i="40"/>
  <c r="J1458" i="40"/>
  <c r="J1461" i="40"/>
  <c r="J1454" i="40"/>
  <c r="J1457" i="40"/>
  <c r="J1346" i="40"/>
  <c r="J1459" i="40"/>
  <c r="J1499" i="40"/>
  <c r="J1497" i="40"/>
  <c r="J1494" i="40"/>
  <c r="J1493" i="40"/>
  <c r="J2432" i="40"/>
  <c r="J2429" i="40"/>
  <c r="J2436" i="40"/>
  <c r="J2430" i="40"/>
  <c r="J1338" i="40"/>
  <c r="J1342" i="40"/>
  <c r="J1335" i="40"/>
  <c r="J1349" i="40"/>
  <c r="J1348" i="40"/>
  <c r="J1345" i="40"/>
  <c r="J1339" i="40"/>
  <c r="J1344" i="40"/>
  <c r="J1337" i="40"/>
  <c r="J1343" i="40"/>
  <c r="J1341" i="40"/>
  <c r="J1340" i="40"/>
  <c r="J1510" i="40"/>
  <c r="J2491" i="40"/>
  <c r="J2492" i="40"/>
  <c r="J2490" i="40"/>
  <c r="J1514" i="40"/>
  <c r="J1512" i="40"/>
  <c r="J1509" i="40"/>
  <c r="J1511" i="40"/>
  <c r="J2488" i="40"/>
  <c r="J2487" i="40"/>
  <c r="J2486" i="40"/>
  <c r="J2489" i="40"/>
  <c r="J2485" i="40"/>
  <c r="J2167" i="40"/>
  <c r="J1090" i="40"/>
  <c r="J2159" i="40"/>
  <c r="J2156" i="40"/>
  <c r="J1724" i="40"/>
  <c r="J2166" i="40"/>
  <c r="J1720" i="40"/>
  <c r="J2165" i="40"/>
  <c r="J2157" i="40"/>
  <c r="J1095" i="40"/>
  <c r="J3" i="40"/>
  <c r="J2435" i="40"/>
  <c r="J2434" i="40"/>
  <c r="J2433" i="40"/>
  <c r="J2431" i="40"/>
  <c r="J651" i="40"/>
  <c r="J655" i="40"/>
  <c r="J653" i="40"/>
  <c r="J654" i="40"/>
  <c r="J652" i="40"/>
  <c r="J2" i="40"/>
  <c r="J162" i="40"/>
  <c r="J650" i="40"/>
  <c r="J648" i="40"/>
  <c r="J161" i="40"/>
  <c r="J649" i="40"/>
  <c r="J647" i="40"/>
  <c r="J325" i="40"/>
  <c r="J1282" i="40"/>
  <c r="J319" i="40"/>
  <c r="J323" i="40"/>
  <c r="J324" i="40"/>
  <c r="J1275" i="40"/>
  <c r="J1281" i="40"/>
  <c r="J322" i="40"/>
  <c r="J1764" i="40"/>
  <c r="J1274" i="40"/>
  <c r="J282" i="40"/>
  <c r="J280" i="40"/>
  <c r="J284" i="40"/>
  <c r="J1279" i="40"/>
  <c r="J1277" i="40"/>
  <c r="J1029" i="40"/>
  <c r="J1760" i="40"/>
  <c r="J1762" i="40"/>
  <c r="J1763" i="40"/>
  <c r="J279" i="40"/>
  <c r="J278" i="40"/>
  <c r="J1761" i="40"/>
  <c r="J1759" i="40"/>
  <c r="J275" i="40"/>
  <c r="J1755" i="40"/>
  <c r="J1756" i="40"/>
  <c r="J1169" i="40"/>
  <c r="J1754" i="40"/>
  <c r="J277" i="40"/>
  <c r="J1758" i="40"/>
  <c r="J274" i="40"/>
  <c r="J1757" i="40"/>
  <c r="J276" i="40"/>
  <c r="J1172" i="40"/>
  <c r="J2071" i="40"/>
  <c r="J1167" i="40"/>
  <c r="J2068" i="40"/>
  <c r="J2070" i="40"/>
  <c r="J1171" i="40"/>
  <c r="J1173" i="40"/>
  <c r="J1170" i="40"/>
  <c r="J1168" i="40"/>
  <c r="J2069" i="40"/>
  <c r="J1163" i="40"/>
  <c r="J1162" i="40"/>
  <c r="J13" i="40"/>
  <c r="J1165" i="40"/>
  <c r="J271" i="40"/>
  <c r="J273" i="40"/>
  <c r="J1164" i="40"/>
  <c r="J2066" i="40"/>
  <c r="J2067" i="40"/>
  <c r="J1166" i="40"/>
  <c r="J1828" i="40"/>
  <c r="J272" i="40"/>
  <c r="J270" i="40"/>
  <c r="J1826" i="40"/>
  <c r="J1827" i="40"/>
  <c r="J1825" i="40"/>
  <c r="J1823" i="40"/>
  <c r="J1080" i="40"/>
  <c r="J1081" i="40"/>
  <c r="J1824" i="40"/>
  <c r="J1076" i="40"/>
  <c r="J1719" i="40"/>
  <c r="J1075" i="40"/>
  <c r="J99" i="40"/>
  <c r="J1074" i="40"/>
  <c r="J963" i="40"/>
  <c r="J961" i="40"/>
  <c r="J398" i="40"/>
  <c r="J393" i="40"/>
  <c r="J968" i="40"/>
  <c r="J965" i="40"/>
  <c r="J960" i="40"/>
  <c r="J1726" i="40"/>
  <c r="J967" i="40"/>
  <c r="J964" i="40"/>
  <c r="J962" i="40"/>
  <c r="J269" i="40"/>
  <c r="J265" i="40"/>
  <c r="J268" i="40"/>
  <c r="J267" i="40"/>
  <c r="J266" i="40"/>
  <c r="J1725" i="40"/>
  <c r="J260" i="40"/>
  <c r="J262" i="40"/>
  <c r="J258" i="40"/>
  <c r="J255" i="40"/>
  <c r="J264" i="40"/>
  <c r="J263" i="40"/>
  <c r="J1753" i="40"/>
  <c r="J257" i="40"/>
  <c r="J256" i="40"/>
  <c r="J261" i="40"/>
  <c r="J259" i="40"/>
  <c r="J1161" i="40"/>
  <c r="J1160" i="40"/>
  <c r="J1158" i="40"/>
  <c r="J321" i="40"/>
  <c r="J1776" i="40"/>
  <c r="J318" i="40"/>
  <c r="J1159" i="40"/>
  <c r="J310" i="40"/>
  <c r="J313" i="40"/>
  <c r="J315" i="40"/>
  <c r="J160" i="40"/>
  <c r="J159" i="40"/>
  <c r="J158" i="40"/>
  <c r="J1737" i="40"/>
  <c r="J1336" i="40"/>
  <c r="J1331" i="40"/>
  <c r="J1329" i="40"/>
  <c r="J1328" i="40"/>
  <c r="J1787" i="40"/>
  <c r="J1327" i="40"/>
  <c r="J1334" i="40"/>
  <c r="J1325" i="40"/>
  <c r="J1332" i="40"/>
  <c r="J1333" i="40"/>
  <c r="J387" i="40"/>
  <c r="J2426" i="40"/>
  <c r="J2424" i="40"/>
  <c r="J2425" i="40"/>
  <c r="J2422" i="40"/>
  <c r="J2423" i="40"/>
  <c r="J2428" i="40"/>
  <c r="J98" i="40"/>
  <c r="J97" i="40"/>
  <c r="J96" i="40"/>
  <c r="J95" i="40"/>
  <c r="J17" i="40"/>
  <c r="J1712" i="40"/>
  <c r="J1481" i="40"/>
  <c r="J1480" i="40"/>
  <c r="J1077" i="40"/>
  <c r="J1071" i="40"/>
  <c r="J1478" i="40"/>
  <c r="J1477" i="40"/>
  <c r="J1479" i="40"/>
  <c r="J90" i="40"/>
  <c r="J94" i="40"/>
  <c r="J92" i="40"/>
  <c r="J88" i="40"/>
  <c r="J91" i="40"/>
  <c r="J93" i="40"/>
  <c r="J89" i="40"/>
  <c r="J87" i="40"/>
  <c r="J86" i="40"/>
  <c r="J440" i="40"/>
  <c r="J439" i="40"/>
  <c r="J438" i="40"/>
  <c r="J311" i="40"/>
  <c r="J317" i="40"/>
  <c r="J316" i="40"/>
  <c r="J314" i="40"/>
  <c r="J309" i="40"/>
  <c r="J1775" i="40"/>
  <c r="J1583" i="40"/>
  <c r="J1582" i="40"/>
  <c r="J1581" i="40"/>
  <c r="J312" i="40"/>
  <c r="J430" i="40"/>
  <c r="J437" i="40"/>
  <c r="J436" i="40"/>
  <c r="J435" i="40"/>
  <c r="J433" i="40"/>
  <c r="J1320" i="40"/>
  <c r="J1319" i="40"/>
  <c r="J1318" i="40"/>
  <c r="J1330" i="40"/>
  <c r="J1316" i="40"/>
  <c r="J1322" i="40"/>
  <c r="J1321" i="40"/>
  <c r="J1326" i="40"/>
  <c r="J431" i="40"/>
  <c r="J428" i="40"/>
  <c r="J434" i="40"/>
  <c r="J432" i="40"/>
  <c r="J429" i="40"/>
  <c r="J427" i="40"/>
  <c r="J85" i="40"/>
  <c r="J358" i="40"/>
  <c r="J288" i="40"/>
  <c r="J294" i="40"/>
  <c r="J12" i="40"/>
  <c r="J1176" i="40"/>
  <c r="J979" i="40"/>
  <c r="J978" i="40"/>
  <c r="J977" i="40"/>
  <c r="J976" i="40"/>
  <c r="J975" i="40"/>
  <c r="J974" i="40"/>
  <c r="J84" i="40"/>
  <c r="J1711" i="40"/>
  <c r="J1710" i="40"/>
  <c r="J82" i="40"/>
  <c r="J959" i="40"/>
  <c r="J958" i="40"/>
  <c r="J1220" i="40"/>
  <c r="J1219" i="40"/>
  <c r="J2462" i="40"/>
  <c r="J2469" i="40"/>
  <c r="J2464" i="40"/>
  <c r="J1216" i="40"/>
  <c r="J1218" i="40"/>
  <c r="J1217" i="40"/>
  <c r="J469" i="40"/>
  <c r="J1215" i="40"/>
  <c r="J1214" i="40"/>
  <c r="J2466" i="40"/>
  <c r="J740" i="40"/>
  <c r="J1794" i="40"/>
  <c r="J326" i="40"/>
  <c r="J320" i="40"/>
  <c r="J2236" i="40"/>
  <c r="J2235" i="40"/>
  <c r="J2234" i="40"/>
  <c r="J1793" i="40"/>
  <c r="J2238" i="40"/>
  <c r="J2239" i="40"/>
  <c r="J2237" i="40"/>
  <c r="J2228" i="40"/>
  <c r="J2232" i="40"/>
  <c r="J2162" i="40"/>
  <c r="J2158" i="40"/>
  <c r="J2163" i="40"/>
  <c r="J2160" i="40"/>
  <c r="J2161" i="40"/>
  <c r="J2164" i="40"/>
  <c r="J1213" i="40"/>
  <c r="J1212" i="40"/>
  <c r="J1211" i="40"/>
  <c r="J739" i="40"/>
  <c r="J2465" i="40"/>
  <c r="J1579" i="40"/>
  <c r="J957" i="40"/>
  <c r="J955" i="40"/>
  <c r="J954" i="40"/>
  <c r="J956" i="40"/>
  <c r="J1580" i="40"/>
  <c r="J1578" i="40"/>
  <c r="J1577" i="40"/>
  <c r="J1576" i="40"/>
  <c r="J1575" i="40"/>
  <c r="J38" i="40"/>
  <c r="J1574" i="40"/>
  <c r="J1573" i="40"/>
  <c r="J1572" i="40"/>
  <c r="J2661" i="40"/>
  <c r="J2665" i="40"/>
  <c r="J2663" i="40"/>
  <c r="J2063" i="40"/>
  <c r="J2613" i="40"/>
  <c r="J1044" i="40"/>
  <c r="J2616" i="40"/>
  <c r="J2614" i="40"/>
  <c r="J2471" i="40"/>
  <c r="J2467" i="40"/>
  <c r="J1210" i="40"/>
  <c r="J2611" i="40"/>
  <c r="J1048" i="40"/>
  <c r="J2615" i="40"/>
  <c r="J1205" i="40"/>
  <c r="J2618" i="40"/>
  <c r="J1209" i="40"/>
  <c r="J1208" i="40"/>
  <c r="J2612" i="40"/>
  <c r="J2617" i="40"/>
  <c r="J1358" i="40"/>
  <c r="J1354" i="40"/>
  <c r="J1534" i="40"/>
  <c r="J249" i="40"/>
  <c r="J2061" i="40"/>
  <c r="J2059" i="40"/>
  <c r="J1533" i="40"/>
  <c r="J2233" i="40"/>
  <c r="J2231" i="40"/>
  <c r="J2230" i="40"/>
  <c r="J2229" i="40"/>
  <c r="J2227" i="40"/>
  <c r="J1785" i="40"/>
  <c r="J1317" i="40"/>
  <c r="J1314" i="40"/>
  <c r="J1312" i="40"/>
  <c r="J1315" i="40"/>
  <c r="J1323" i="40"/>
  <c r="J1324" i="40"/>
  <c r="J1308" i="40"/>
  <c r="J368" i="40"/>
  <c r="J1207" i="40"/>
  <c r="J1879" i="40"/>
  <c r="J472" i="40"/>
  <c r="J2470" i="40"/>
  <c r="J2468" i="40"/>
  <c r="J2463" i="40"/>
  <c r="J473" i="40"/>
  <c r="J1877" i="40"/>
  <c r="J1878" i="40"/>
  <c r="J1875" i="40"/>
  <c r="J1206" i="40"/>
  <c r="J1971" i="40"/>
  <c r="J1968" i="40"/>
  <c r="J1967" i="40"/>
  <c r="J1969" i="40"/>
  <c r="J1966" i="40"/>
  <c r="J1204" i="40"/>
  <c r="J1876" i="40"/>
  <c r="J1202" i="40"/>
  <c r="J1972" i="40"/>
  <c r="J1970" i="40"/>
  <c r="J734" i="40"/>
  <c r="J1973" i="40"/>
  <c r="J1203" i="40"/>
  <c r="J246" i="40"/>
  <c r="J245" i="40"/>
  <c r="J247" i="40"/>
  <c r="J250" i="40"/>
  <c r="J248" i="40"/>
  <c r="J1615" i="40"/>
  <c r="J1614" i="40"/>
  <c r="J40" i="40"/>
  <c r="J2313" i="40"/>
  <c r="J2482" i="40"/>
  <c r="J2481" i="40"/>
  <c r="J2484" i="40"/>
  <c r="J2483" i="40"/>
  <c r="J1347" i="40"/>
  <c r="J1613" i="40"/>
  <c r="J154" i="40"/>
  <c r="J2427" i="40"/>
  <c r="J157" i="40"/>
  <c r="J156" i="40"/>
  <c r="J1786" i="40"/>
  <c r="J471" i="40"/>
  <c r="J1873" i="40"/>
  <c r="J1870" i="40"/>
  <c r="J1201" i="40"/>
  <c r="J1788" i="40"/>
  <c r="J1874" i="40"/>
  <c r="J1872" i="40"/>
  <c r="J1871" i="40"/>
  <c r="J1199" i="40"/>
  <c r="J1197" i="40"/>
  <c r="J307" i="40"/>
  <c r="J731" i="40"/>
  <c r="J1200" i="40"/>
  <c r="J306" i="40"/>
  <c r="J470" i="40"/>
  <c r="J305" i="40"/>
  <c r="J302" i="40"/>
  <c r="J308" i="40"/>
  <c r="J1198" i="40"/>
  <c r="J155" i="40"/>
  <c r="J153" i="40"/>
  <c r="J151" i="40"/>
  <c r="J152" i="40"/>
  <c r="J150" i="40"/>
  <c r="J149" i="40"/>
  <c r="J148" i="40"/>
  <c r="J147" i="40"/>
  <c r="J1736" i="40"/>
  <c r="J145" i="40"/>
  <c r="J146" i="40"/>
  <c r="J144" i="40"/>
  <c r="J142" i="40"/>
  <c r="J140" i="40"/>
  <c r="J143" i="40"/>
  <c r="J141" i="40"/>
  <c r="J1940" i="40"/>
  <c r="J1939" i="40"/>
  <c r="J1938" i="40"/>
  <c r="J480" i="40"/>
  <c r="J2224" i="40"/>
  <c r="J1856" i="40"/>
  <c r="J2315" i="40"/>
  <c r="J2226" i="40"/>
  <c r="J2225" i="40"/>
  <c r="J2215" i="40"/>
  <c r="J2221" i="40"/>
  <c r="J1306" i="40"/>
  <c r="J1309" i="40"/>
  <c r="J1313" i="40"/>
  <c r="J879" i="40"/>
  <c r="J882" i="40"/>
  <c r="J878" i="40"/>
  <c r="J1311" i="40"/>
  <c r="J1310" i="40"/>
  <c r="J1305" i="40"/>
  <c r="J1307" i="40"/>
  <c r="J545" i="40"/>
  <c r="J1774" i="40"/>
  <c r="J1773" i="40"/>
  <c r="J1772" i="40"/>
  <c r="J304" i="40"/>
  <c r="J735" i="40"/>
  <c r="J475" i="40"/>
  <c r="J1795" i="40"/>
  <c r="J2217" i="40"/>
  <c r="J2223" i="40"/>
  <c r="J2222" i="40"/>
  <c r="J2220" i="40"/>
  <c r="J2218" i="40"/>
  <c r="J1571" i="40"/>
  <c r="J2662" i="40"/>
  <c r="J2658" i="40"/>
  <c r="J23" i="40"/>
  <c r="J2657" i="40"/>
  <c r="J1790" i="40"/>
  <c r="J2664" i="40"/>
  <c r="J2660" i="40"/>
  <c r="J2659" i="40"/>
  <c r="J1936" i="40"/>
  <c r="J137" i="40"/>
  <c r="J1937" i="40"/>
  <c r="J139" i="40"/>
  <c r="J138" i="40"/>
  <c r="J136" i="40"/>
  <c r="J2417" i="40"/>
  <c r="J2414" i="40"/>
  <c r="J2420" i="40"/>
  <c r="J2415" i="40"/>
  <c r="J2416" i="40"/>
  <c r="J2413" i="40"/>
  <c r="J1735" i="40"/>
  <c r="J2421" i="40"/>
  <c r="J2419" i="40"/>
  <c r="J2418" i="40"/>
  <c r="J881" i="40"/>
  <c r="J869" i="40"/>
  <c r="J877" i="40"/>
  <c r="J873" i="40"/>
  <c r="J874" i="40"/>
  <c r="J880" i="40"/>
  <c r="J876" i="40"/>
  <c r="J875" i="40"/>
  <c r="J884" i="40"/>
  <c r="J883" i="40"/>
  <c r="J753" i="40"/>
  <c r="J42" i="40"/>
  <c r="J1549" i="40"/>
  <c r="J1548" i="40"/>
  <c r="J1547" i="40"/>
  <c r="J1546" i="40"/>
  <c r="J1521" i="40"/>
  <c r="J1520" i="40"/>
  <c r="J1516" i="40"/>
  <c r="J28" i="40"/>
  <c r="J1522" i="40"/>
  <c r="J1519" i="40"/>
  <c r="J1517" i="40"/>
  <c r="J1986" i="40"/>
  <c r="J1515" i="40"/>
  <c r="J373" i="40"/>
  <c r="J1993" i="40"/>
  <c r="J1992" i="40"/>
  <c r="J1988" i="40"/>
  <c r="J1989" i="40"/>
  <c r="J1985" i="40"/>
  <c r="J995" i="40"/>
  <c r="J991" i="40"/>
  <c r="J2480" i="40"/>
  <c r="J997" i="40"/>
  <c r="J996" i="40"/>
  <c r="J986" i="40"/>
  <c r="J2289" i="40"/>
  <c r="J2216" i="40"/>
  <c r="J2214" i="40"/>
  <c r="J2219" i="40"/>
  <c r="J1853" i="40"/>
  <c r="J1849" i="40"/>
  <c r="J1852" i="40"/>
  <c r="J1855" i="40"/>
  <c r="J868" i="40"/>
  <c r="J2537" i="40"/>
  <c r="J867" i="40"/>
  <c r="J2538" i="40"/>
  <c r="J2539" i="40"/>
  <c r="J2535" i="40"/>
  <c r="J2534" i="40"/>
  <c r="J1011" i="40"/>
  <c r="J351" i="40"/>
  <c r="J356" i="40"/>
  <c r="J1450" i="40"/>
  <c r="J1451" i="40"/>
  <c r="J359" i="40"/>
  <c r="J1991" i="40"/>
  <c r="J1990" i="40"/>
  <c r="J372" i="40"/>
  <c r="J1987" i="40"/>
  <c r="J1984" i="40"/>
  <c r="J1983" i="40"/>
  <c r="J1982" i="40"/>
  <c r="J1981" i="40"/>
  <c r="J1980" i="40"/>
  <c r="J371" i="40"/>
  <c r="J1978" i="40"/>
  <c r="J1976" i="40"/>
  <c r="J2292" i="40"/>
  <c r="J2294" i="40"/>
  <c r="J384" i="40"/>
  <c r="J385" i="40"/>
  <c r="J383" i="40"/>
  <c r="J355" i="40"/>
  <c r="J354" i="40"/>
  <c r="J353" i="40"/>
  <c r="J352" i="40"/>
  <c r="J1721" i="40"/>
  <c r="J357" i="40"/>
  <c r="J1840" i="40"/>
  <c r="J1841" i="40"/>
  <c r="J1838" i="40"/>
  <c r="J1837" i="40"/>
  <c r="J1831" i="40"/>
  <c r="J1835" i="40"/>
  <c r="J453" i="40"/>
  <c r="J452" i="40"/>
  <c r="J1102" i="40"/>
  <c r="J1101" i="40"/>
  <c r="J1008" i="40"/>
  <c r="J1009" i="40"/>
  <c r="J1007" i="40"/>
  <c r="J1013" i="40"/>
  <c r="J1012" i="40"/>
  <c r="J406" i="40"/>
  <c r="J1718" i="40"/>
  <c r="J455" i="40"/>
  <c r="J1100" i="40"/>
  <c r="J1836" i="40"/>
  <c r="J1839" i="40"/>
  <c r="J1833" i="40"/>
  <c r="J1832" i="40"/>
  <c r="J408" i="40"/>
  <c r="J2286" i="40"/>
  <c r="J2290" i="40"/>
  <c r="J2288" i="40"/>
  <c r="J2154" i="40"/>
  <c r="J2153" i="40"/>
  <c r="J2151" i="40"/>
  <c r="J1092" i="40"/>
  <c r="J1088" i="40"/>
  <c r="J1091" i="40"/>
  <c r="J2155" i="40"/>
  <c r="J2152" i="40"/>
  <c r="J1830" i="40"/>
  <c r="J644" i="40"/>
  <c r="J641" i="40"/>
  <c r="J1834" i="40"/>
  <c r="J642" i="40"/>
  <c r="J638" i="40"/>
  <c r="J640" i="40"/>
  <c r="J639" i="40"/>
  <c r="J645" i="40"/>
  <c r="J447" i="40"/>
  <c r="J1099" i="40"/>
  <c r="J2545" i="40"/>
  <c r="J450" i="40"/>
  <c r="J449" i="40"/>
  <c r="J442" i="40"/>
  <c r="J9" i="40"/>
  <c r="J2549" i="40"/>
  <c r="J448" i="40"/>
  <c r="J451" i="40"/>
  <c r="J1568" i="40"/>
  <c r="J1410" i="40"/>
  <c r="J1417" i="40"/>
  <c r="J1416" i="40"/>
  <c r="J1415" i="40"/>
  <c r="J1569" i="40"/>
  <c r="J1155" i="40"/>
  <c r="J1567" i="40"/>
  <c r="J1412" i="40"/>
  <c r="J1570" i="40"/>
  <c r="J1418" i="40"/>
  <c r="J1153" i="40"/>
  <c r="J1151" i="40"/>
  <c r="J1150" i="40"/>
  <c r="J1152" i="40"/>
  <c r="J1157" i="40"/>
  <c r="J1156" i="40"/>
  <c r="J2412" i="40"/>
  <c r="J2409" i="40"/>
  <c r="J1154" i="40"/>
  <c r="J2410" i="40"/>
  <c r="J2408" i="40"/>
  <c r="J646" i="40"/>
  <c r="J643" i="40"/>
  <c r="J2407" i="40"/>
  <c r="J2207" i="40"/>
  <c r="J2204" i="40"/>
  <c r="J2206" i="40"/>
  <c r="J2411" i="40"/>
  <c r="J2405" i="40"/>
  <c r="J2208" i="40"/>
  <c r="J636" i="40"/>
  <c r="J635" i="40"/>
  <c r="J2406" i="40"/>
  <c r="J632" i="40"/>
  <c r="J633" i="40"/>
  <c r="J629" i="40"/>
  <c r="J631" i="40"/>
  <c r="J2205" i="40"/>
  <c r="J637" i="40"/>
  <c r="J627" i="40"/>
  <c r="J628" i="40"/>
  <c r="J630" i="40"/>
  <c r="J634" i="40"/>
  <c r="J624" i="40"/>
  <c r="J134" i="40"/>
  <c r="J1734" i="40"/>
  <c r="J625" i="40"/>
  <c r="J626" i="40"/>
  <c r="J363" i="40"/>
  <c r="J125" i="40"/>
  <c r="J127" i="40"/>
  <c r="J135" i="40"/>
  <c r="J128" i="40"/>
  <c r="J1732" i="40"/>
  <c r="J131" i="40"/>
  <c r="J1733" i="40"/>
  <c r="J369" i="40"/>
  <c r="J81" i="40"/>
  <c r="J129" i="40"/>
  <c r="J1707" i="40"/>
  <c r="J83" i="40"/>
  <c r="J1067" i="40"/>
  <c r="J1709" i="40"/>
  <c r="J1708" i="40"/>
  <c r="J75" i="40"/>
  <c r="J1706" i="40"/>
  <c r="J77" i="40"/>
  <c r="J132" i="40"/>
  <c r="J79" i="40"/>
  <c r="J133" i="40"/>
  <c r="J78" i="40"/>
  <c r="J74" i="40"/>
  <c r="J80" i="40"/>
  <c r="J76" i="40"/>
  <c r="J130" i="40"/>
  <c r="J616" i="40"/>
  <c r="J951" i="40"/>
  <c r="J950" i="40"/>
  <c r="J126" i="40"/>
  <c r="J620" i="40"/>
  <c r="J952" i="40"/>
  <c r="J949" i="40"/>
  <c r="J948" i="40"/>
  <c r="J953" i="40"/>
  <c r="J477" i="40"/>
  <c r="J1846" i="40"/>
  <c r="J478" i="40"/>
  <c r="J1797" i="40"/>
  <c r="J1858" i="40"/>
  <c r="J1851" i="40"/>
  <c r="J1850" i="40"/>
  <c r="J1848" i="40"/>
  <c r="J1845" i="40"/>
  <c r="J1844" i="40"/>
  <c r="J1053" i="40"/>
  <c r="J2145" i="40"/>
  <c r="J2147" i="40"/>
  <c r="J380" i="40"/>
  <c r="J1094" i="40"/>
  <c r="J1093" i="40"/>
  <c r="J1089" i="40"/>
  <c r="J966" i="40"/>
  <c r="J404" i="40"/>
  <c r="J399" i="40"/>
  <c r="J391" i="40"/>
  <c r="J973" i="40"/>
  <c r="J972" i="40"/>
  <c r="J971" i="40"/>
  <c r="J970" i="40"/>
  <c r="J969" i="40"/>
  <c r="J107" i="40"/>
  <c r="J285" i="40"/>
  <c r="J281" i="40"/>
  <c r="J1017" i="40"/>
  <c r="J1765" i="40"/>
  <c r="J283" i="40"/>
  <c r="J2604" i="40"/>
  <c r="J2602" i="40"/>
  <c r="J1021" i="40"/>
  <c r="J1014" i="40"/>
  <c r="J1018" i="40"/>
  <c r="J1015" i="40"/>
  <c r="J34" i="40"/>
  <c r="J1525" i="40"/>
  <c r="J35" i="40"/>
  <c r="J30" i="40"/>
  <c r="J21" i="40"/>
  <c r="J1526" i="40"/>
  <c r="J1523" i="40"/>
  <c r="J2041" i="40"/>
  <c r="J374" i="40"/>
  <c r="J1524" i="40"/>
  <c r="J1528" i="40"/>
  <c r="J1527" i="40"/>
  <c r="J2042" i="40"/>
  <c r="J2039" i="40"/>
  <c r="J2038" i="40"/>
  <c r="J2040" i="40"/>
  <c r="J1687" i="40"/>
  <c r="J2037" i="40"/>
  <c r="J1689" i="40"/>
  <c r="J1688" i="40"/>
  <c r="J1686" i="40"/>
  <c r="J1685" i="40"/>
  <c r="J1684" i="40"/>
  <c r="J1683" i="40"/>
  <c r="J1682" i="40"/>
  <c r="J1681" i="40"/>
  <c r="J1680" i="40"/>
  <c r="J1677" i="40"/>
  <c r="J1674" i="40"/>
  <c r="J1679" i="40"/>
  <c r="J1671" i="40"/>
  <c r="J1678" i="40"/>
  <c r="J1673" i="40"/>
  <c r="J1676" i="40"/>
  <c r="J1675" i="40"/>
  <c r="J1672" i="40"/>
  <c r="J1669" i="40"/>
  <c r="J1670" i="40"/>
  <c r="J2566" i="40"/>
  <c r="J303" i="40"/>
  <c r="J2568" i="40"/>
  <c r="J2567" i="40"/>
  <c r="J2565" i="40"/>
  <c r="J2563" i="40"/>
  <c r="J1658" i="40"/>
  <c r="J2126" i="40"/>
  <c r="J2129" i="40"/>
  <c r="J2128" i="40"/>
  <c r="J2127" i="40"/>
  <c r="J2123" i="40"/>
  <c r="J1829" i="40"/>
  <c r="J870" i="40"/>
  <c r="J862" i="40"/>
  <c r="J872" i="40"/>
  <c r="J871" i="40"/>
  <c r="J858" i="40"/>
  <c r="J861" i="40"/>
  <c r="J2112" i="40"/>
  <c r="J1411" i="40"/>
  <c r="J2114" i="40"/>
  <c r="J2113" i="40"/>
  <c r="J1409" i="40"/>
  <c r="J2107" i="40"/>
  <c r="J2108" i="40"/>
  <c r="J1414" i="40"/>
  <c r="J1413" i="40"/>
  <c r="J2110" i="40"/>
  <c r="J1272" i="40"/>
  <c r="J1273" i="40"/>
  <c r="J443" i="40"/>
  <c r="J104" i="40"/>
  <c r="J857" i="40"/>
  <c r="J444" i="40"/>
  <c r="J446" i="40"/>
  <c r="J441" i="40"/>
  <c r="J2548" i="40"/>
  <c r="J15" i="40"/>
  <c r="J445" i="40"/>
  <c r="J27" i="40"/>
  <c r="J1271" i="40"/>
  <c r="J1270" i="40"/>
  <c r="J1267" i="40"/>
  <c r="J1268" i="40"/>
  <c r="J102" i="40"/>
  <c r="J1483" i="40"/>
  <c r="J1713" i="40"/>
  <c r="J101" i="40"/>
  <c r="J103" i="40"/>
  <c r="J100" i="40"/>
  <c r="J1486" i="40"/>
  <c r="J2547" i="40"/>
  <c r="J2369" i="40"/>
  <c r="J1484" i="40"/>
  <c r="J1264" i="40"/>
  <c r="J1262" i="40"/>
  <c r="J1263" i="40"/>
  <c r="J1266" i="40"/>
  <c r="J1265" i="40"/>
  <c r="J1269" i="40"/>
  <c r="J2622" i="40"/>
  <c r="J1261" i="40"/>
  <c r="J1260" i="40"/>
  <c r="J1259" i="40"/>
  <c r="J1258" i="40"/>
  <c r="J2628" i="40"/>
  <c r="J2620" i="40"/>
  <c r="J2624" i="40"/>
  <c r="J2626" i="40"/>
  <c r="J2623" i="40"/>
  <c r="J2621" i="40"/>
  <c r="J2627" i="40"/>
  <c r="J2625" i="40"/>
  <c r="J2619" i="40"/>
  <c r="J2575" i="40"/>
  <c r="J2574" i="40"/>
  <c r="J2573" i="40"/>
  <c r="J2572" i="40"/>
  <c r="J2570" i="40"/>
  <c r="J2571" i="40"/>
  <c r="J2253" i="40"/>
  <c r="J2257" i="40"/>
  <c r="J2256" i="40"/>
  <c r="J2255" i="40"/>
  <c r="J2254" i="40"/>
  <c r="J2569" i="40"/>
  <c r="J1531" i="40"/>
  <c r="J1532" i="40"/>
  <c r="J1530" i="40"/>
  <c r="J1529" i="40"/>
  <c r="J18" i="40"/>
  <c r="J73" i="40"/>
  <c r="J72" i="40"/>
  <c r="J1705" i="40"/>
  <c r="J1070" i="40"/>
  <c r="J1073" i="40"/>
  <c r="J2111" i="40"/>
  <c r="J2109" i="40"/>
  <c r="J1404" i="40"/>
  <c r="J1403" i="40"/>
  <c r="J1401" i="40"/>
  <c r="J1257" i="40"/>
  <c r="J1256" i="40"/>
  <c r="J1020" i="40"/>
  <c r="J1023" i="40"/>
  <c r="J1016" i="40"/>
  <c r="J1255" i="40"/>
  <c r="J1254" i="40"/>
  <c r="J1253" i="40"/>
  <c r="J1026" i="40"/>
  <c r="J1019" i="40"/>
  <c r="J1022" i="40"/>
  <c r="J618" i="40"/>
  <c r="J623" i="40"/>
  <c r="J622" i="40"/>
  <c r="J1145" i="40"/>
  <c r="J1148" i="40"/>
  <c r="J621" i="40"/>
  <c r="J619" i="40"/>
  <c r="J11" i="40"/>
  <c r="J617" i="40"/>
  <c r="J1149" i="40"/>
  <c r="J19" i="40"/>
  <c r="J1143" i="40"/>
  <c r="J1542" i="40"/>
  <c r="J1147" i="40"/>
  <c r="J1146" i="40"/>
  <c r="J1144" i="40"/>
  <c r="J36" i="40"/>
  <c r="J2599" i="40"/>
  <c r="J1545" i="40"/>
  <c r="J1544" i="40"/>
  <c r="J1543" i="40"/>
  <c r="J1541" i="40"/>
  <c r="J1540" i="40"/>
  <c r="J2592" i="40"/>
  <c r="J2597" i="40"/>
  <c r="J2601" i="40"/>
  <c r="J2595" i="40"/>
  <c r="J2596" i="40"/>
  <c r="J2593" i="40"/>
  <c r="J2594" i="40"/>
  <c r="J2600" i="40"/>
  <c r="J2598" i="40"/>
  <c r="J1934" i="40"/>
  <c r="J1492" i="40"/>
  <c r="J1487" i="40"/>
  <c r="J1490" i="40"/>
  <c r="J1935" i="40"/>
  <c r="J1491" i="40"/>
  <c r="J1488" i="40"/>
  <c r="J1489" i="40"/>
  <c r="J1933" i="40"/>
  <c r="J1932" i="40"/>
  <c r="J1931" i="40"/>
  <c r="J1930" i="40"/>
  <c r="J615" i="40"/>
  <c r="J614" i="40"/>
  <c r="J613" i="40"/>
  <c r="J612" i="40"/>
  <c r="J611" i="40"/>
  <c r="J2404" i="40"/>
  <c r="J2403" i="40"/>
  <c r="J2402" i="40"/>
  <c r="J2401" i="40"/>
  <c r="J2400" i="40"/>
  <c r="J1406" i="40"/>
  <c r="J1400" i="40"/>
  <c r="J2105" i="40"/>
  <c r="J1408" i="40"/>
  <c r="J1399" i="40"/>
  <c r="J2104" i="40"/>
  <c r="J1407" i="40"/>
  <c r="J1405" i="40"/>
  <c r="J1402" i="40"/>
  <c r="J2106" i="40"/>
  <c r="J2397" i="40"/>
  <c r="J1929" i="40"/>
  <c r="J2395" i="40"/>
  <c r="J2314" i="40"/>
  <c r="J2399" i="40"/>
  <c r="J2398" i="40"/>
  <c r="J1703" i="40"/>
  <c r="J69" i="40"/>
  <c r="J68" i="40"/>
  <c r="J67" i="40"/>
  <c r="J70" i="40"/>
  <c r="J1928" i="40"/>
  <c r="J2396" i="40"/>
  <c r="J1704" i="40"/>
  <c r="J71" i="40"/>
  <c r="J1072" i="40"/>
  <c r="J65" i="40"/>
  <c r="J1702" i="40"/>
  <c r="J1701" i="40"/>
  <c r="J66" i="40"/>
  <c r="J1068" i="40"/>
  <c r="J1066" i="40"/>
  <c r="J1069" i="40"/>
  <c r="J64" i="40"/>
  <c r="J63" i="40"/>
  <c r="J62" i="40"/>
  <c r="J61" i="40"/>
  <c r="J362" i="40"/>
  <c r="J942" i="40"/>
  <c r="J1065" i="40"/>
  <c r="J60" i="40"/>
  <c r="J947" i="40"/>
  <c r="J941" i="40"/>
  <c r="J940" i="40"/>
  <c r="J939" i="40"/>
  <c r="J1821" i="40"/>
  <c r="J1819" i="40"/>
  <c r="J945" i="40"/>
  <c r="J946" i="40"/>
  <c r="J944" i="40"/>
  <c r="J943" i="40"/>
  <c r="J938" i="40"/>
  <c r="J2103" i="40"/>
  <c r="J2102" i="40"/>
  <c r="J2101" i="40"/>
  <c r="J1822" i="40"/>
  <c r="J1927" i="40"/>
  <c r="J1926" i="40"/>
  <c r="J1820" i="40"/>
  <c r="J1818" i="40"/>
  <c r="J2316" i="40"/>
  <c r="J1925" i="40"/>
  <c r="J1921" i="40"/>
  <c r="J1923" i="40"/>
  <c r="J1924" i="40"/>
  <c r="J2318" i="40"/>
  <c r="J1922" i="40"/>
  <c r="J1630" i="40"/>
  <c r="J53" i="40"/>
  <c r="J1629" i="40"/>
  <c r="J59" i="40"/>
  <c r="J58" i="40"/>
  <c r="J1700" i="40"/>
  <c r="J56" i="40"/>
  <c r="J2370" i="40"/>
  <c r="J1485" i="40"/>
  <c r="J1482" i="40"/>
  <c r="J2371" i="40"/>
  <c r="J2367" i="40"/>
  <c r="J1977" i="40"/>
  <c r="J1979" i="40"/>
  <c r="J1975" i="40"/>
  <c r="J1974" i="40"/>
  <c r="J2508" i="40"/>
  <c r="J2507" i="40"/>
  <c r="J190" i="40"/>
  <c r="J1087" i="40"/>
  <c r="J379" i="40"/>
  <c r="J2143" i="40"/>
  <c r="J2150" i="40"/>
  <c r="J1084" i="40"/>
  <c r="J1082" i="40"/>
  <c r="J1086" i="40"/>
  <c r="J1085" i="40"/>
  <c r="J1083" i="40"/>
  <c r="J2146" i="40"/>
  <c r="J1869" i="40"/>
  <c r="J1865" i="40"/>
  <c r="J1868" i="40"/>
  <c r="J1867" i="40"/>
  <c r="J1866" i="40"/>
  <c r="J1606" i="40"/>
  <c r="J1603" i="40"/>
  <c r="J287" i="40"/>
  <c r="J291" i="40"/>
  <c r="J370" i="40"/>
  <c r="J292" i="40"/>
  <c r="J290" i="40"/>
  <c r="J289" i="40"/>
  <c r="J41" i="40"/>
  <c r="J1608" i="40"/>
  <c r="J1607" i="40"/>
  <c r="J1605" i="40"/>
  <c r="J1604" i="40"/>
  <c r="J1602" i="40"/>
  <c r="J2149" i="40"/>
  <c r="J2148" i="40"/>
  <c r="J2144" i="40"/>
  <c r="J2137" i="40"/>
  <c r="J382" i="40"/>
  <c r="J2138" i="40"/>
  <c r="J2139" i="40"/>
  <c r="J2136" i="40"/>
  <c r="J378" i="40"/>
  <c r="J2141" i="40"/>
  <c r="J2142" i="40"/>
  <c r="J2140" i="40"/>
  <c r="J1079" i="40"/>
  <c r="J1116" i="40"/>
  <c r="J2346" i="40"/>
  <c r="J2564" i="40"/>
  <c r="J2345" i="40"/>
  <c r="J2344" i="40"/>
  <c r="J732" i="40"/>
  <c r="J736" i="40"/>
  <c r="J410" i="40"/>
  <c r="J733" i="40"/>
  <c r="J1047" i="40"/>
  <c r="J2339" i="40"/>
  <c r="J737" i="40"/>
  <c r="J729" i="40"/>
  <c r="J1864" i="40"/>
  <c r="J1861" i="40"/>
  <c r="J474" i="40"/>
  <c r="J1792" i="40"/>
  <c r="J1843" i="40"/>
  <c r="J1842" i="40"/>
  <c r="J1847" i="40"/>
  <c r="J1863" i="40"/>
  <c r="J1862" i="40"/>
  <c r="J1860" i="40"/>
  <c r="J413" i="40"/>
  <c r="J2134" i="40"/>
  <c r="J2131" i="40"/>
  <c r="J2130" i="40"/>
  <c r="J2133" i="40"/>
  <c r="J2135" i="40"/>
  <c r="J1050" i="40"/>
  <c r="J386" i="40"/>
  <c r="J2132" i="40"/>
  <c r="J1601" i="40"/>
  <c r="J1600" i="40"/>
  <c r="J795" i="40"/>
  <c r="J796" i="40"/>
  <c r="J794" i="40"/>
  <c r="J793" i="40"/>
  <c r="J792" i="40"/>
  <c r="J791" i="40"/>
  <c r="J790" i="40"/>
  <c r="J789" i="40"/>
  <c r="J788" i="40"/>
  <c r="J787" i="40"/>
  <c r="J786" i="40"/>
  <c r="J2546" i="40"/>
  <c r="J2544" i="40"/>
  <c r="J1010" i="40"/>
  <c r="J1005" i="40"/>
  <c r="J1006" i="40"/>
  <c r="J1004" i="40"/>
  <c r="J1056" i="40"/>
  <c r="J1789" i="40"/>
  <c r="J1815" i="40"/>
  <c r="J1813" i="40"/>
  <c r="J1814" i="40"/>
  <c r="J1811" i="40"/>
  <c r="J1812" i="40"/>
  <c r="J1817" i="40"/>
  <c r="J1816" i="40"/>
  <c r="J54" i="40"/>
  <c r="J52" i="40"/>
  <c r="J1043" i="40"/>
  <c r="J44" i="40"/>
  <c r="J923" i="40"/>
  <c r="J921" i="40"/>
  <c r="J924" i="40"/>
  <c r="J925" i="40"/>
  <c r="J926" i="40"/>
  <c r="J2341" i="40"/>
  <c r="J727" i="40"/>
  <c r="J738" i="40"/>
  <c r="J2336" i="40"/>
  <c r="J2335" i="40"/>
  <c r="J2338" i="40"/>
  <c r="J2332" i="40"/>
  <c r="J2334" i="40"/>
  <c r="J2340" i="40"/>
  <c r="J2337" i="40"/>
  <c r="J518" i="40"/>
  <c r="J2333" i="40"/>
  <c r="J517" i="40"/>
  <c r="J516" i="40"/>
  <c r="J515" i="40"/>
  <c r="J513" i="40"/>
  <c r="J512" i="40"/>
  <c r="J511" i="40"/>
  <c r="J1003" i="40"/>
  <c r="J1002" i="40"/>
  <c r="J407" i="40"/>
  <c r="J2529" i="40"/>
  <c r="J2533" i="40"/>
  <c r="J2532" i="40"/>
  <c r="J2531" i="40"/>
  <c r="J2528" i="40"/>
  <c r="J350" i="40"/>
  <c r="J2527" i="40"/>
  <c r="J49" i="40"/>
  <c r="J510" i="40"/>
  <c r="J507" i="40"/>
  <c r="J509" i="40"/>
  <c r="J508" i="40"/>
  <c r="J506" i="40"/>
  <c r="J504" i="40"/>
  <c r="J505" i="40"/>
  <c r="J1715" i="40"/>
  <c r="J50" i="40"/>
  <c r="J1036" i="40"/>
  <c r="J1032" i="40"/>
  <c r="J47" i="40"/>
  <c r="J1699" i="40"/>
  <c r="J1035" i="40"/>
  <c r="J1038" i="40"/>
  <c r="J1037" i="40"/>
  <c r="J183" i="40"/>
  <c r="J182" i="40"/>
  <c r="J181" i="40"/>
  <c r="J1742" i="40"/>
  <c r="J2451" i="40"/>
  <c r="J1743" i="40"/>
  <c r="J348" i="40"/>
  <c r="J343" i="40"/>
  <c r="J346" i="40"/>
  <c r="J349" i="40"/>
  <c r="J347" i="40"/>
  <c r="J345" i="40"/>
  <c r="J344" i="40"/>
  <c r="J342" i="40"/>
  <c r="J394" i="40"/>
  <c r="J2526" i="40"/>
  <c r="J2524" i="40"/>
  <c r="J2525" i="40"/>
  <c r="J2530" i="40"/>
  <c r="J45" i="40"/>
  <c r="J1434" i="40"/>
  <c r="J1440" i="40"/>
  <c r="J1435" i="40"/>
  <c r="J1433" i="40"/>
  <c r="J1637" i="40"/>
  <c r="J1632" i="40"/>
  <c r="J1634" i="40"/>
  <c r="J1633" i="40"/>
  <c r="J1640" i="40"/>
  <c r="J1639" i="40"/>
  <c r="J1636" i="40"/>
  <c r="J337" i="40"/>
  <c r="J1781" i="40"/>
  <c r="J55" i="40"/>
  <c r="J57" i="40"/>
  <c r="J51" i="40"/>
  <c r="J425" i="40"/>
  <c r="J426" i="40"/>
  <c r="J424" i="40"/>
  <c r="J423" i="40"/>
  <c r="J422" i="40"/>
  <c r="J421" i="40"/>
  <c r="J1062" i="40"/>
  <c r="J419" i="40"/>
  <c r="J418" i="40"/>
  <c r="J417" i="40"/>
  <c r="J1475" i="40"/>
  <c r="J420" i="40"/>
  <c r="J1476" i="40"/>
  <c r="J416" i="40"/>
  <c r="J360" i="40"/>
  <c r="J253" i="40"/>
  <c r="J254" i="40"/>
  <c r="J252" i="40"/>
  <c r="J251" i="40"/>
  <c r="J1474" i="40"/>
  <c r="J1105" i="40"/>
  <c r="J1001" i="40"/>
  <c r="J864" i="40"/>
  <c r="J855" i="40"/>
  <c r="J865" i="40"/>
  <c r="J852" i="40"/>
  <c r="J859" i="40"/>
  <c r="J860" i="40"/>
  <c r="J866" i="40"/>
  <c r="J1473" i="40"/>
  <c r="J1472" i="40"/>
  <c r="J20" i="40"/>
  <c r="J1058" i="40"/>
  <c r="J1395" i="40"/>
  <c r="J1393" i="40"/>
  <c r="J1398" i="40"/>
  <c r="J1397" i="40"/>
  <c r="J1396" i="40"/>
  <c r="J1394" i="40"/>
  <c r="J2654" i="40"/>
  <c r="J2651" i="40"/>
  <c r="J2649" i="40"/>
  <c r="J2252" i="40"/>
  <c r="J2251" i="40"/>
  <c r="J2250" i="40"/>
  <c r="J2249" i="40"/>
  <c r="J2248" i="40"/>
  <c r="J2247" i="40"/>
  <c r="J2246" i="40"/>
  <c r="J2058" i="40"/>
  <c r="J2056" i="40"/>
  <c r="J2057" i="40"/>
  <c r="J2055" i="40"/>
  <c r="J1626" i="40"/>
  <c r="J2393" i="40"/>
  <c r="J2394" i="40"/>
  <c r="J2390" i="40"/>
  <c r="J2392" i="40"/>
  <c r="J2054" i="40"/>
  <c r="J2391" i="40"/>
  <c r="J1627" i="40"/>
  <c r="J1628" i="40"/>
  <c r="J1625" i="40"/>
  <c r="J2648" i="40"/>
  <c r="J863" i="40"/>
  <c r="J1552" i="40"/>
  <c r="J1555" i="40"/>
  <c r="J1557" i="40"/>
  <c r="J1556" i="40"/>
  <c r="J856" i="40"/>
  <c r="J854" i="40"/>
  <c r="J1554" i="40"/>
  <c r="J1551" i="40"/>
  <c r="J24" i="40"/>
  <c r="J782" i="40"/>
  <c r="J781" i="40"/>
  <c r="J987" i="40"/>
  <c r="J780" i="40"/>
  <c r="J405" i="40"/>
  <c r="J785" i="40"/>
  <c r="J784" i="40"/>
  <c r="J783" i="40"/>
  <c r="J2652" i="40"/>
  <c r="J2655" i="40"/>
  <c r="J33" i="40"/>
  <c r="J1252" i="40"/>
  <c r="J22" i="40"/>
  <c r="J2650" i="40"/>
  <c r="J2656" i="40"/>
  <c r="J2653" i="40"/>
  <c r="J1250" i="40"/>
  <c r="J1248" i="40"/>
  <c r="J2389" i="40"/>
  <c r="J1251" i="40"/>
  <c r="J1249" i="40"/>
  <c r="J2387" i="40"/>
  <c r="J2201" i="40"/>
  <c r="J2202" i="40"/>
  <c r="J2388" i="40"/>
  <c r="J2385" i="40"/>
  <c r="J2200" i="40"/>
  <c r="J2199" i="40"/>
  <c r="J2195" i="40"/>
  <c r="J2203" i="40"/>
  <c r="J2198" i="40"/>
  <c r="J2196" i="40"/>
  <c r="J2386" i="40"/>
  <c r="J2197" i="40"/>
  <c r="J367" i="40"/>
  <c r="J1061" i="40"/>
  <c r="J1470" i="40"/>
  <c r="J1064" i="40"/>
  <c r="J1063" i="40"/>
  <c r="J1471" i="40"/>
  <c r="J1468" i="40"/>
  <c r="J16" i="40"/>
  <c r="J1462" i="40"/>
  <c r="J1467" i="40"/>
  <c r="J1464" i="40"/>
  <c r="J1469" i="40"/>
  <c r="J1723" i="40"/>
  <c r="J1465" i="40"/>
  <c r="J1466" i="40"/>
  <c r="J48" i="40"/>
  <c r="J1698" i="40"/>
  <c r="J2331" i="40"/>
  <c r="J2328" i="40"/>
  <c r="J720" i="40"/>
  <c r="J2330" i="40"/>
  <c r="J1031" i="40"/>
  <c r="J2326" i="40"/>
  <c r="J2329" i="40"/>
  <c r="J2323" i="40"/>
  <c r="J1033" i="40"/>
  <c r="J2322" i="40"/>
  <c r="J2324" i="40"/>
  <c r="J2325" i="40"/>
  <c r="J1463" i="40"/>
  <c r="J1619" i="40"/>
  <c r="J1618" i="40"/>
  <c r="J1622" i="40"/>
  <c r="J1617" i="40"/>
  <c r="J1621" i="40"/>
  <c r="J2211" i="40"/>
  <c r="J2450" i="40"/>
  <c r="J2449" i="40"/>
  <c r="J2210" i="40"/>
  <c r="J2209" i="40"/>
  <c r="J2448" i="40"/>
  <c r="J847" i="40"/>
  <c r="J851" i="40"/>
  <c r="J843" i="40"/>
  <c r="J850" i="40"/>
  <c r="J849" i="40"/>
  <c r="J848" i="40"/>
  <c r="J846" i="40"/>
  <c r="J1553" i="40"/>
  <c r="J845" i="40"/>
  <c r="J853" i="40"/>
  <c r="J2505" i="40"/>
  <c r="J2506" i="40"/>
  <c r="J2504" i="40"/>
  <c r="J2309" i="40"/>
  <c r="J2303" i="40"/>
  <c r="J2312" i="40"/>
  <c r="J2301" i="40"/>
  <c r="J2306" i="40"/>
  <c r="J2304" i="40"/>
  <c r="J2302" i="40"/>
  <c r="J2307" i="40"/>
  <c r="J2305" i="40"/>
  <c r="J2311" i="40"/>
  <c r="J2503" i="40"/>
  <c r="J807" i="40"/>
  <c r="J806" i="40"/>
  <c r="J797" i="40"/>
  <c r="J803" i="40"/>
  <c r="J799" i="40"/>
  <c r="J805" i="40"/>
  <c r="J804" i="40"/>
  <c r="J802" i="40"/>
  <c r="J800" i="40"/>
  <c r="J798" i="40"/>
  <c r="J237" i="40"/>
  <c r="J801" i="40"/>
  <c r="J1291" i="40"/>
  <c r="J1288" i="40"/>
  <c r="J1287" i="40"/>
  <c r="J1286" i="40"/>
  <c r="J1284" i="40"/>
  <c r="J1285" i="40"/>
  <c r="J1278" i="40"/>
  <c r="J1280" i="40"/>
  <c r="J1276" i="40"/>
  <c r="J1174" i="40"/>
  <c r="J1178" i="40"/>
  <c r="J1283" i="40"/>
  <c r="J1439" i="40"/>
  <c r="J1431" i="40"/>
  <c r="J1437" i="40"/>
  <c r="J1436" i="40"/>
  <c r="J1429" i="40"/>
  <c r="J2603" i="40"/>
  <c r="J1034" i="40"/>
  <c r="J1912" i="40"/>
  <c r="J2327" i="40"/>
  <c r="J728" i="40"/>
  <c r="J725" i="40"/>
  <c r="J840" i="40"/>
  <c r="J2077" i="40"/>
  <c r="J2076" i="40"/>
  <c r="J2075" i="40"/>
  <c r="J2074" i="40"/>
  <c r="J236" i="40"/>
  <c r="J235" i="40"/>
  <c r="J234" i="40"/>
  <c r="J232" i="40"/>
  <c r="J233" i="40"/>
  <c r="J189" i="40"/>
  <c r="J695" i="40"/>
  <c r="J693" i="40"/>
  <c r="J692" i="40"/>
  <c r="J696" i="40"/>
  <c r="J402" i="40"/>
  <c r="J1623" i="40"/>
  <c r="J1624" i="40"/>
  <c r="J39" i="40"/>
  <c r="J1620" i="40"/>
  <c r="J937" i="40"/>
  <c r="J936" i="40"/>
  <c r="J935" i="40"/>
  <c r="J985" i="40"/>
  <c r="J46" i="40"/>
  <c r="J990" i="40"/>
  <c r="J989" i="40"/>
  <c r="J988" i="40"/>
  <c r="J7" i="40"/>
  <c r="J2279" i="40"/>
  <c r="J2283" i="40"/>
  <c r="J2285" i="40"/>
  <c r="J381" i="40"/>
  <c r="J2274" i="40"/>
  <c r="J2282" i="40"/>
  <c r="J2287" i="40"/>
  <c r="J2281" i="40"/>
  <c r="J2284" i="40"/>
  <c r="J2280" i="40"/>
  <c r="J2125" i="40"/>
  <c r="J1078" i="40"/>
  <c r="J1717" i="40"/>
  <c r="J377" i="40"/>
  <c r="J2122" i="40"/>
  <c r="J2124" i="40"/>
  <c r="J401" i="40"/>
  <c r="J984" i="40"/>
  <c r="J400" i="40"/>
  <c r="J1538" i="40"/>
  <c r="J927" i="40"/>
  <c r="J32" i="40"/>
  <c r="J929" i="40"/>
  <c r="J1539" i="40"/>
  <c r="J934" i="40"/>
  <c r="J1752" i="40"/>
  <c r="J31" i="40"/>
  <c r="J1537" i="40"/>
  <c r="J1616" i="40"/>
  <c r="J1804" i="40"/>
  <c r="J1803" i="40"/>
  <c r="J1802" i="40"/>
  <c r="J1801" i="40"/>
  <c r="J1566" i="40"/>
  <c r="J1565" i="40"/>
  <c r="J1564" i="40"/>
  <c r="J1562" i="40"/>
  <c r="J1561" i="40"/>
  <c r="J1563" i="40"/>
  <c r="J2647" i="40"/>
  <c r="J2646" i="40"/>
  <c r="J1117" i="40"/>
  <c r="J1112" i="40"/>
  <c r="J2561" i="40"/>
  <c r="J2072" i="40"/>
  <c r="J2073" i="40"/>
  <c r="J1115" i="40"/>
  <c r="J1114" i="40"/>
  <c r="J1113" i="40"/>
  <c r="J2562" i="40"/>
  <c r="J2560" i="40"/>
  <c r="J1350" i="40"/>
  <c r="J2645" i="40"/>
  <c r="J2643" i="40"/>
  <c r="J1536" i="40"/>
  <c r="J1135" i="40"/>
  <c r="J1140" i="40"/>
  <c r="J1137" i="40"/>
  <c r="J1535" i="40"/>
  <c r="J1909" i="40"/>
  <c r="J1914" i="40"/>
  <c r="J1024" i="40"/>
  <c r="J1028" i="40"/>
  <c r="J724" i="40"/>
  <c r="J1913" i="40"/>
  <c r="J1911" i="40"/>
  <c r="J1910" i="40"/>
  <c r="J1908" i="40"/>
  <c r="J1906" i="40"/>
  <c r="J1907" i="40"/>
  <c r="J726" i="40"/>
  <c r="J721" i="40"/>
  <c r="J105" i="40"/>
  <c r="J1905" i="40"/>
  <c r="J1904" i="40"/>
  <c r="J1903" i="40"/>
  <c r="J1025" i="40"/>
  <c r="J1895" i="40"/>
  <c r="J730" i="40"/>
  <c r="J2447" i="40"/>
  <c r="J2213" i="40"/>
  <c r="J2212" i="40"/>
  <c r="J1696" i="40"/>
  <c r="J1695" i="40"/>
  <c r="J1694" i="40"/>
  <c r="J1693" i="40"/>
  <c r="J1692" i="40"/>
  <c r="J688" i="40"/>
  <c r="J686" i="40"/>
  <c r="J844" i="40"/>
  <c r="J839" i="40"/>
  <c r="J2559" i="40"/>
  <c r="J2558" i="40"/>
  <c r="J2557" i="40"/>
  <c r="J2556" i="40"/>
  <c r="J831" i="40"/>
  <c r="J842" i="40"/>
  <c r="J1356" i="40"/>
  <c r="J1141" i="40"/>
  <c r="J1134" i="40"/>
  <c r="J1136" i="40"/>
  <c r="J1142" i="40"/>
  <c r="J1649" i="40"/>
  <c r="J1359" i="40"/>
  <c r="J1651" i="40"/>
  <c r="J1652" i="40"/>
  <c r="J1650" i="40"/>
  <c r="J1648" i="40"/>
  <c r="J1897" i="40"/>
  <c r="J1901" i="40"/>
  <c r="J1902" i="40"/>
  <c r="J1899" i="40"/>
  <c r="J1894" i="40"/>
  <c r="J723" i="40"/>
  <c r="J1104" i="40"/>
  <c r="J1447" i="40"/>
  <c r="J1441" i="40"/>
  <c r="J1448" i="40"/>
  <c r="J1442" i="40"/>
  <c r="J1446" i="40"/>
  <c r="J841" i="40"/>
  <c r="J834" i="40"/>
  <c r="J502" i="40"/>
  <c r="J1900" i="40"/>
  <c r="J501" i="40"/>
  <c r="J503" i="40"/>
  <c r="J500" i="40"/>
  <c r="J493" i="40"/>
  <c r="J499" i="40"/>
  <c r="J497" i="40"/>
  <c r="J496" i="40"/>
  <c r="J495" i="40"/>
  <c r="J494" i="40"/>
  <c r="J718" i="40"/>
  <c r="J498" i="40"/>
  <c r="J922" i="40"/>
  <c r="J914" i="40"/>
  <c r="J918" i="40"/>
  <c r="J389" i="40"/>
  <c r="J917" i="40"/>
  <c r="J919" i="40"/>
  <c r="J983" i="40"/>
  <c r="J982" i="40"/>
  <c r="J981" i="40"/>
  <c r="J980" i="40"/>
  <c r="J2479" i="40"/>
  <c r="J916" i="40"/>
  <c r="J915" i="40"/>
  <c r="J913" i="40"/>
  <c r="J906" i="40"/>
  <c r="J722" i="40"/>
  <c r="J1784" i="40"/>
  <c r="J1449" i="40"/>
  <c r="J1443" i="40"/>
  <c r="J1444" i="40"/>
  <c r="J403" i="40"/>
  <c r="J392" i="40"/>
  <c r="J1000" i="40"/>
  <c r="J998" i="40"/>
  <c r="J999" i="40"/>
  <c r="J1177" i="40"/>
  <c r="J1175" i="40"/>
  <c r="J1550" i="40"/>
  <c r="J1593" i="40"/>
  <c r="J1594" i="40"/>
  <c r="J763" i="40"/>
  <c r="J1592" i="40"/>
  <c r="J1591" i="40"/>
  <c r="J1589" i="40"/>
  <c r="J1590" i="40"/>
  <c r="J762" i="40"/>
  <c r="J761" i="40"/>
  <c r="J2641" i="40"/>
  <c r="J1391" i="40"/>
  <c r="J1392" i="40"/>
  <c r="J1387" i="40"/>
  <c r="J1390" i="40"/>
  <c r="J1389" i="40"/>
  <c r="J2642" i="40"/>
  <c r="J1647" i="40"/>
  <c r="J2644" i="40"/>
  <c r="J2515" i="40"/>
  <c r="J2519" i="40"/>
  <c r="J2521" i="40"/>
  <c r="J1445" i="40"/>
  <c r="J26" i="40"/>
  <c r="J1599" i="40"/>
  <c r="J1597" i="40"/>
  <c r="J1596" i="40"/>
  <c r="J231" i="40"/>
  <c r="J230" i="40"/>
  <c r="J1746" i="40"/>
  <c r="J1745" i="40"/>
  <c r="J229" i="40"/>
  <c r="J1385" i="40"/>
  <c r="J1386" i="40"/>
  <c r="J1246" i="40"/>
  <c r="J1245" i="40"/>
  <c r="J1244" i="40"/>
  <c r="J1242" i="40"/>
  <c r="J1240" i="40"/>
  <c r="J1247" i="40"/>
  <c r="J1243" i="40"/>
  <c r="J1241" i="40"/>
  <c r="J1635" i="40"/>
  <c r="J1643" i="40"/>
  <c r="J1645" i="40"/>
  <c r="J1641" i="40"/>
  <c r="J715" i="40"/>
  <c r="J1046" i="40"/>
  <c r="J912" i="40"/>
  <c r="J717" i="40"/>
  <c r="J714" i="40"/>
  <c r="J43" i="40"/>
  <c r="J1045" i="40"/>
  <c r="J909" i="40"/>
  <c r="J2089" i="40"/>
  <c r="J907" i="40"/>
  <c r="J2091" i="40"/>
  <c r="J2096" i="40"/>
  <c r="J911" i="40"/>
  <c r="J910" i="40"/>
  <c r="J908" i="40"/>
  <c r="J2092" i="40"/>
  <c r="J1638" i="40"/>
  <c r="J1109" i="40"/>
  <c r="J1111" i="40"/>
  <c r="J1646" i="40"/>
  <c r="J1644" i="40"/>
  <c r="J1642" i="40"/>
  <c r="J1631" i="40"/>
  <c r="J1351" i="40"/>
  <c r="J1110" i="40"/>
  <c r="J1691" i="40"/>
  <c r="J691" i="40"/>
  <c r="J690" i="40"/>
  <c r="J687" i="40"/>
  <c r="J1960" i="40"/>
  <c r="J689" i="40"/>
  <c r="J778" i="40"/>
  <c r="J774" i="40"/>
  <c r="J2478" i="40"/>
  <c r="J388" i="40"/>
  <c r="J779" i="40"/>
  <c r="J777" i="40"/>
  <c r="J1108" i="40"/>
  <c r="J14" i="40"/>
  <c r="J2053" i="40"/>
  <c r="J1800" i="40"/>
  <c r="J1799" i="40"/>
  <c r="J1595" i="40"/>
  <c r="J1598" i="40"/>
  <c r="J832" i="40"/>
  <c r="J837" i="40"/>
  <c r="J838" i="40"/>
  <c r="J836" i="40"/>
  <c r="J833" i="40"/>
  <c r="J829" i="40"/>
  <c r="J830" i="40"/>
  <c r="J835" i="40"/>
  <c r="J776" i="40"/>
  <c r="J775" i="40"/>
  <c r="J2476" i="40"/>
  <c r="J2472" i="40"/>
  <c r="J2477" i="40"/>
  <c r="J2475" i="40"/>
  <c r="J2474" i="40"/>
  <c r="J768" i="40"/>
  <c r="J2473" i="40"/>
  <c r="J1668" i="40"/>
  <c r="J1667" i="40"/>
  <c r="J1666" i="40"/>
  <c r="J1665" i="40"/>
  <c r="J1664" i="40"/>
  <c r="J1663" i="40"/>
  <c r="J2680" i="40"/>
  <c r="J2683" i="40"/>
  <c r="J2679" i="40"/>
  <c r="J2676" i="40"/>
  <c r="J2678" i="40"/>
  <c r="J2685" i="40"/>
  <c r="J2684" i="40"/>
  <c r="J2682" i="40"/>
  <c r="J2677" i="40"/>
  <c r="J2681" i="40"/>
  <c r="J227" i="40"/>
  <c r="J228" i="40"/>
  <c r="J226" i="40"/>
  <c r="J225" i="40"/>
  <c r="J223" i="40"/>
  <c r="J222" i="40"/>
  <c r="J224" i="40"/>
  <c r="J221" i="40"/>
  <c r="J1661" i="40"/>
  <c r="J1656" i="40"/>
  <c r="J1657" i="40"/>
  <c r="J1659" i="40"/>
  <c r="J1660" i="40"/>
  <c r="J1653" i="40"/>
  <c r="J1655" i="40"/>
  <c r="J1662" i="40"/>
  <c r="J1654" i="40"/>
  <c r="J2609" i="40"/>
  <c r="J2610" i="40"/>
  <c r="J2608" i="40"/>
  <c r="J2607" i="40"/>
  <c r="J2605" i="40"/>
  <c r="J2606" i="40"/>
  <c r="J610" i="40"/>
  <c r="J609" i="40"/>
  <c r="J608" i="40"/>
  <c r="J607" i="40"/>
  <c r="J606" i="40"/>
  <c r="J1388" i="40"/>
  <c r="J2638" i="40"/>
  <c r="J2310" i="40"/>
  <c r="J2308" i="40"/>
  <c r="J298" i="40"/>
  <c r="J1196" i="40"/>
  <c r="J1191" i="40"/>
  <c r="J1195" i="40"/>
  <c r="J300" i="40"/>
  <c r="J299" i="40"/>
  <c r="J1769" i="40"/>
  <c r="J1768" i="40"/>
  <c r="J1194" i="40"/>
  <c r="J1193" i="40"/>
  <c r="J1192" i="40"/>
  <c r="J220" i="40"/>
  <c r="J219" i="40"/>
  <c r="J218" i="40"/>
  <c r="J217" i="40"/>
  <c r="J216" i="40"/>
  <c r="J1300" i="40"/>
  <c r="J1290" i="40"/>
  <c r="J1299" i="40"/>
  <c r="J1298" i="40"/>
  <c r="J1297" i="40"/>
  <c r="J1296" i="40"/>
  <c r="J1295" i="40"/>
  <c r="J1293" i="40"/>
  <c r="J1289" i="40"/>
  <c r="J293" i="40"/>
  <c r="J8" i="40"/>
  <c r="J286" i="40"/>
  <c r="J2635" i="40"/>
  <c r="J2637" i="40"/>
  <c r="J2633" i="40"/>
  <c r="J2640" i="40"/>
  <c r="J2639" i="40"/>
  <c r="J2636" i="40"/>
  <c r="J2634" i="40"/>
  <c r="J2632" i="40"/>
  <c r="J2631" i="40"/>
  <c r="J2630" i="40"/>
  <c r="J2629" i="40"/>
  <c r="J1239" i="40"/>
  <c r="J1238" i="40"/>
  <c r="J1237" i="40"/>
  <c r="J1236" i="40"/>
  <c r="J2085" i="40"/>
  <c r="J2080" i="40"/>
  <c r="J2090" i="40"/>
  <c r="J2088" i="40"/>
  <c r="J2082" i="40"/>
  <c r="J2078" i="40"/>
  <c r="J2087" i="40"/>
  <c r="J2079" i="40"/>
  <c r="J2084" i="40"/>
  <c r="J492" i="40"/>
  <c r="J2086" i="40"/>
  <c r="J2081" i="40"/>
  <c r="J2083" i="40"/>
  <c r="J491" i="40"/>
  <c r="J489" i="40"/>
  <c r="J716" i="40"/>
  <c r="J713" i="40"/>
  <c r="J490" i="40"/>
  <c r="J1235" i="40"/>
  <c r="J1809" i="40"/>
  <c r="J1808" i="40"/>
  <c r="J1807" i="40"/>
  <c r="J1806" i="40"/>
  <c r="J488" i="40"/>
  <c r="J719" i="40"/>
  <c r="J711" i="40"/>
  <c r="J709" i="40"/>
  <c r="J1805" i="40"/>
  <c r="J2270" i="40"/>
  <c r="J2269" i="40"/>
  <c r="J2268" i="40"/>
  <c r="J2267" i="40"/>
  <c r="J764" i="40"/>
  <c r="J771" i="40"/>
  <c r="J766" i="40"/>
  <c r="J767" i="40"/>
  <c r="J765" i="40"/>
  <c r="J773" i="40"/>
  <c r="J2382" i="40"/>
  <c r="J2380" i="40"/>
  <c r="J2266" i="40"/>
  <c r="J2259" i="40"/>
  <c r="J2265" i="40"/>
  <c r="J2384" i="40"/>
  <c r="J1352" i="40"/>
  <c r="J605" i="40"/>
  <c r="J604" i="40"/>
  <c r="J2383" i="40"/>
  <c r="J2381" i="40"/>
  <c r="J2379" i="40"/>
  <c r="J2377" i="40"/>
  <c r="J2378" i="40"/>
  <c r="J2374" i="40"/>
  <c r="J2376" i="40"/>
  <c r="J2375" i="40"/>
  <c r="J2373" i="40"/>
  <c r="J2372" i="40"/>
  <c r="J2364" i="40"/>
  <c r="J2360" i="40"/>
  <c r="J2363" i="40"/>
  <c r="J2359" i="40"/>
  <c r="J2362" i="40"/>
  <c r="J2357" i="40"/>
  <c r="J2361" i="40"/>
  <c r="J215" i="40"/>
  <c r="J214" i="40"/>
  <c r="J2502" i="40"/>
  <c r="J2501" i="40"/>
  <c r="J2499" i="40"/>
  <c r="J2500" i="40"/>
  <c r="J2358" i="40"/>
  <c r="J2355" i="40"/>
  <c r="J2352" i="40"/>
  <c r="J2356" i="40"/>
  <c r="J2354" i="40"/>
  <c r="J2497" i="40"/>
  <c r="J2496" i="40"/>
  <c r="J2495" i="40"/>
  <c r="J2494" i="40"/>
  <c r="J2353" i="40"/>
  <c r="J2351" i="40"/>
  <c r="J2349" i="40"/>
  <c r="J1059" i="40"/>
  <c r="J1057" i="40"/>
  <c r="J2350" i="40"/>
  <c r="J2190" i="40"/>
  <c r="J2192" i="40"/>
  <c r="J1055" i="40"/>
  <c r="J2194" i="40"/>
  <c r="J2193" i="40"/>
  <c r="J2191" i="40"/>
  <c r="J415" i="40"/>
  <c r="J1060" i="40"/>
  <c r="J1888" i="40"/>
  <c r="J1138" i="40"/>
  <c r="J1052" i="40"/>
  <c r="J1891" i="40"/>
  <c r="J1890" i="40"/>
  <c r="J1889" i="40"/>
  <c r="J1887" i="40"/>
  <c r="J1139" i="40"/>
  <c r="J1132" i="40"/>
  <c r="J1129" i="40"/>
  <c r="J1133" i="40"/>
  <c r="J1131" i="40"/>
  <c r="J1883" i="40"/>
  <c r="J1886" i="40"/>
  <c r="J1881" i="40"/>
  <c r="J1880" i="40"/>
  <c r="J1885" i="40"/>
  <c r="J1884" i="40"/>
  <c r="J1882" i="40"/>
  <c r="J2321" i="40"/>
  <c r="J599" i="40"/>
  <c r="J601" i="40"/>
  <c r="J603" i="40"/>
  <c r="J597" i="40"/>
  <c r="J1234" i="40"/>
  <c r="J600" i="40"/>
  <c r="J602" i="40"/>
  <c r="J2320" i="40"/>
  <c r="J598" i="40"/>
  <c r="J594" i="40"/>
  <c r="J593" i="40"/>
  <c r="J596" i="40"/>
  <c r="J595" i="40"/>
  <c r="J592" i="40"/>
  <c r="J122" i="40"/>
  <c r="J124" i="40"/>
  <c r="J589" i="40"/>
  <c r="J591" i="40"/>
  <c r="J590" i="40"/>
  <c r="J119" i="40"/>
  <c r="J123" i="40"/>
  <c r="J1233" i="40"/>
  <c r="J1232" i="40"/>
  <c r="J1231" i="40"/>
  <c r="J1230" i="40"/>
  <c r="J1229" i="40"/>
  <c r="J1227" i="40"/>
  <c r="J1228" i="40"/>
  <c r="J121" i="40"/>
  <c r="J120" i="40"/>
  <c r="J117" i="40"/>
  <c r="J118" i="40"/>
  <c r="J115" i="40"/>
  <c r="J1226" i="40"/>
  <c r="J1225" i="40"/>
  <c r="J1224" i="40"/>
  <c r="J1223" i="40"/>
  <c r="J1222" i="40"/>
  <c r="J112" i="40"/>
  <c r="J116" i="40"/>
  <c r="J752" i="40"/>
  <c r="J750" i="40"/>
  <c r="J751" i="40"/>
  <c r="J755" i="40"/>
  <c r="J748" i="40"/>
  <c r="J747" i="40"/>
  <c r="J746" i="40"/>
  <c r="J745" i="40"/>
  <c r="J744" i="40"/>
  <c r="J1586" i="40"/>
  <c r="K1586" i="40"/>
  <c r="BE16" i="6"/>
  <c r="BA16" i="6" s="1"/>
  <c r="BC16" i="6"/>
  <c r="BB16" i="6"/>
  <c r="F16" i="6"/>
  <c r="E16" i="6"/>
  <c r="D16" i="6"/>
  <c r="A16" i="6"/>
  <c r="B16" i="6" s="1"/>
  <c r="CK77" i="6"/>
  <c r="CK4" i="6"/>
  <c r="CK5" i="6"/>
  <c r="CK6" i="6"/>
  <c r="CK7" i="6"/>
  <c r="CK8" i="6"/>
  <c r="CK9" i="6"/>
  <c r="CK10" i="6"/>
  <c r="CK78" i="6"/>
  <c r="CK79" i="6"/>
  <c r="CK80" i="6"/>
  <c r="CK82" i="6"/>
  <c r="CK83" i="6"/>
  <c r="CK84" i="6"/>
  <c r="CK85" i="6"/>
  <c r="CK94" i="6"/>
  <c r="CK96" i="6"/>
  <c r="CK101" i="6"/>
  <c r="CK86" i="6"/>
  <c r="CK88" i="6"/>
  <c r="CK87" i="6"/>
  <c r="CK89" i="6"/>
  <c r="CK90" i="6"/>
  <c r="CK91" i="6"/>
  <c r="CK95" i="6"/>
  <c r="CK97" i="6"/>
  <c r="CK98" i="6"/>
  <c r="CK100" i="6"/>
  <c r="CK99" i="6"/>
  <c r="CK102" i="6"/>
  <c r="CK103" i="6"/>
  <c r="CK104" i="6"/>
  <c r="CK105" i="6"/>
  <c r="CK106" i="6"/>
  <c r="CK107" i="6"/>
  <c r="CK108" i="6"/>
  <c r="CK109" i="6"/>
  <c r="CK110" i="6"/>
  <c r="CK111" i="6"/>
  <c r="CK112" i="6"/>
  <c r="CK113" i="6"/>
  <c r="CK114" i="6"/>
  <c r="CK115" i="6"/>
  <c r="CK116" i="6"/>
  <c r="CK117" i="6"/>
  <c r="CK119" i="6"/>
  <c r="CK121" i="6"/>
  <c r="CK123" i="6"/>
  <c r="CK126" i="6"/>
  <c r="CK122" i="6"/>
  <c r="CK124" i="6"/>
  <c r="CK125" i="6"/>
  <c r="CK128" i="6"/>
  <c r="CK118" i="6"/>
  <c r="CK120" i="6"/>
  <c r="CK129" i="6"/>
  <c r="CK130" i="6"/>
  <c r="CK132" i="6"/>
  <c r="CK133" i="6"/>
  <c r="CK134" i="6"/>
  <c r="CK135" i="6"/>
  <c r="CK137" i="6"/>
  <c r="CK138" i="6"/>
  <c r="CK139" i="6"/>
  <c r="CK140" i="6"/>
  <c r="CK141" i="6"/>
  <c r="CK131" i="6"/>
  <c r="CK142" i="6"/>
  <c r="CK136" i="6"/>
  <c r="CK144" i="6"/>
  <c r="CK145" i="6"/>
  <c r="CK147" i="6"/>
  <c r="CK148" i="6"/>
  <c r="CK12" i="6"/>
  <c r="CK149" i="6"/>
  <c r="CK150" i="6"/>
  <c r="CK153" i="6"/>
  <c r="CK151" i="6"/>
  <c r="CK156" i="6"/>
  <c r="CK154" i="6"/>
  <c r="CK155" i="6"/>
  <c r="CK13" i="6"/>
  <c r="CK14" i="6"/>
  <c r="CK15" i="6"/>
  <c r="CK152" i="6"/>
  <c r="CK157" i="6"/>
  <c r="CK158" i="6"/>
  <c r="CK159" i="6"/>
  <c r="CK16" i="6"/>
  <c r="CK17" i="6"/>
  <c r="CK11" i="6"/>
  <c r="CK160" i="6"/>
  <c r="CK18" i="6"/>
  <c r="CK161" i="6"/>
  <c r="CK162" i="6"/>
  <c r="CK164" i="6"/>
  <c r="CK163" i="6"/>
  <c r="CK166" i="6"/>
  <c r="CK165" i="6"/>
  <c r="CK167" i="6"/>
  <c r="CK170" i="6"/>
  <c r="CK168" i="6"/>
  <c r="CK169" i="6"/>
  <c r="CK171" i="6"/>
  <c r="CK19" i="6"/>
  <c r="CK172" i="6"/>
  <c r="CK21" i="6"/>
  <c r="CK20" i="6"/>
  <c r="CK173" i="6"/>
  <c r="CK174" i="6"/>
  <c r="CK175" i="6"/>
  <c r="CK176" i="6"/>
  <c r="CK177" i="6"/>
  <c r="CK178" i="6"/>
  <c r="CK179" i="6"/>
  <c r="CK180" i="6"/>
  <c r="CK181" i="6"/>
  <c r="CK182" i="6"/>
  <c r="CK183" i="6"/>
  <c r="CK184" i="6"/>
  <c r="CK189" i="6"/>
  <c r="CK185" i="6"/>
  <c r="CK187" i="6"/>
  <c r="CK190" i="6"/>
  <c r="CK188" i="6"/>
  <c r="CK191" i="6"/>
  <c r="CK193" i="6"/>
  <c r="CK195" i="6"/>
  <c r="CK197" i="6"/>
  <c r="CK192" i="6"/>
  <c r="CK194" i="6"/>
  <c r="CK196" i="6"/>
  <c r="CK198" i="6"/>
  <c r="CK199" i="6"/>
  <c r="CK22" i="6"/>
  <c r="CK200" i="6"/>
  <c r="CK201" i="6"/>
  <c r="CK202" i="6"/>
  <c r="CK23" i="6"/>
  <c r="CK24" i="6"/>
  <c r="CK25" i="6"/>
  <c r="CK26" i="6"/>
  <c r="CK27" i="6"/>
  <c r="CK28" i="6"/>
  <c r="CK29" i="6"/>
  <c r="CK203" i="6"/>
  <c r="CK204" i="6"/>
  <c r="CK207" i="6"/>
  <c r="CK205" i="6"/>
  <c r="CK214" i="6"/>
  <c r="CK208" i="6"/>
  <c r="CK209" i="6"/>
  <c r="CK210" i="6"/>
  <c r="CK211" i="6"/>
  <c r="CK212" i="6"/>
  <c r="CK213" i="6"/>
  <c r="CK206" i="6"/>
  <c r="CK215" i="6"/>
  <c r="CK216" i="6"/>
  <c r="CK30" i="6"/>
  <c r="CK31" i="6"/>
  <c r="CK32" i="6"/>
  <c r="CK33" i="6"/>
  <c r="CK217" i="6"/>
  <c r="CK35" i="6"/>
  <c r="CK36" i="6"/>
  <c r="CK37" i="6"/>
  <c r="CK38" i="6"/>
  <c r="CK39" i="6"/>
  <c r="CK34" i="6"/>
  <c r="CK40" i="6"/>
  <c r="CK218" i="6"/>
  <c r="CK219" i="6"/>
  <c r="CK220" i="6"/>
  <c r="CK221" i="6"/>
  <c r="CK222" i="6"/>
  <c r="CK223" i="6"/>
  <c r="CK224" i="6"/>
  <c r="CK225" i="6"/>
  <c r="CK228" i="6"/>
  <c r="CK229" i="6"/>
  <c r="CK226" i="6"/>
  <c r="CK227" i="6"/>
  <c r="CK230" i="6"/>
  <c r="CK231" i="6"/>
  <c r="CK232" i="6"/>
  <c r="CK233" i="6"/>
  <c r="CK234" i="6"/>
  <c r="CK235" i="6"/>
  <c r="CK236" i="6"/>
  <c r="CK237" i="6"/>
  <c r="CK238" i="6"/>
  <c r="CK239" i="6"/>
  <c r="CK240" i="6"/>
  <c r="CK241" i="6"/>
  <c r="CK242" i="6"/>
  <c r="CK243" i="6"/>
  <c r="CK244" i="6"/>
  <c r="CK245" i="6"/>
  <c r="CK41" i="6"/>
  <c r="CK246" i="6"/>
  <c r="CK247" i="6"/>
  <c r="CK248" i="6"/>
  <c r="CK249" i="6"/>
  <c r="CK250" i="6"/>
  <c r="CK251" i="6"/>
  <c r="CK252" i="6"/>
  <c r="CK253" i="6"/>
  <c r="CK254" i="6"/>
  <c r="CK255" i="6"/>
  <c r="CK256" i="6"/>
  <c r="CK257" i="6"/>
  <c r="CK258" i="6"/>
  <c r="CK259" i="6"/>
  <c r="CK260" i="6"/>
  <c r="CK261" i="6"/>
  <c r="CK262" i="6"/>
  <c r="CK263" i="6"/>
  <c r="CK264" i="6"/>
  <c r="CK265" i="6"/>
  <c r="CK266" i="6"/>
  <c r="CK267" i="6"/>
  <c r="CK268" i="6"/>
  <c r="CK269" i="6"/>
  <c r="CK270" i="6"/>
  <c r="CK42" i="6"/>
  <c r="CK271" i="6"/>
  <c r="CK272" i="6"/>
  <c r="CK274" i="6"/>
  <c r="CK275" i="6"/>
  <c r="CK276" i="6"/>
  <c r="CK43" i="6"/>
  <c r="CK277" i="6"/>
  <c r="CK278" i="6"/>
  <c r="CK279" i="6"/>
  <c r="CK280" i="6"/>
  <c r="CK44" i="6"/>
  <c r="CK281" i="6"/>
  <c r="CK45" i="6"/>
  <c r="CK46" i="6"/>
  <c r="CK47" i="6"/>
  <c r="CK48" i="6"/>
  <c r="CK49" i="6"/>
  <c r="CK50" i="6"/>
  <c r="CK51" i="6"/>
  <c r="CK52" i="6"/>
  <c r="CK54" i="6"/>
  <c r="CK53" i="6"/>
  <c r="CK282" i="6"/>
  <c r="CK283" i="6"/>
  <c r="CK55" i="6"/>
  <c r="CK56" i="6"/>
  <c r="CK57" i="6"/>
  <c r="CK58" i="6"/>
  <c r="CK59" i="6"/>
  <c r="CK60" i="6"/>
  <c r="CK61" i="6"/>
  <c r="CK62" i="6"/>
  <c r="CK284" i="6"/>
  <c r="CK63" i="6"/>
  <c r="CK285" i="6"/>
  <c r="CK286" i="6"/>
  <c r="CK64" i="6"/>
  <c r="CK288" i="6"/>
  <c r="CK287" i="6"/>
  <c r="CK290" i="6"/>
  <c r="CK289" i="6"/>
  <c r="CK65" i="6"/>
  <c r="CK291" i="6"/>
  <c r="CK66" i="6"/>
  <c r="CK295" i="6"/>
  <c r="CK292" i="6"/>
  <c r="CK293" i="6"/>
  <c r="CK294" i="6"/>
  <c r="CK296" i="6"/>
  <c r="CK297" i="6"/>
  <c r="CK298" i="6"/>
  <c r="CK300" i="6"/>
  <c r="CK299" i="6"/>
  <c r="CK301" i="6"/>
  <c r="CK67" i="6"/>
  <c r="CK302" i="6"/>
  <c r="CK303" i="6"/>
  <c r="CK304" i="6"/>
  <c r="CK305" i="6"/>
  <c r="CK306" i="6"/>
  <c r="CK307" i="6"/>
  <c r="CK308" i="6"/>
  <c r="CK309" i="6"/>
  <c r="CK312" i="6"/>
  <c r="CK313" i="6"/>
  <c r="CK314" i="6"/>
  <c r="CK310" i="6"/>
  <c r="CK315" i="6"/>
  <c r="CK318" i="6"/>
  <c r="CK316" i="6"/>
  <c r="CK311" i="6"/>
  <c r="CK317" i="6"/>
  <c r="CK319" i="6"/>
  <c r="CK320" i="6"/>
  <c r="CK321" i="6"/>
  <c r="CK322" i="6"/>
  <c r="CK326" i="6"/>
  <c r="CK323" i="6"/>
  <c r="CK324" i="6"/>
  <c r="CK329" i="6"/>
  <c r="CK325" i="6"/>
  <c r="CK327" i="6"/>
  <c r="CK328" i="6"/>
  <c r="CK330" i="6"/>
  <c r="CK331" i="6"/>
  <c r="CK332" i="6"/>
  <c r="CK335" i="6"/>
  <c r="CK333" i="6"/>
  <c r="CK336" i="6"/>
  <c r="CK334" i="6"/>
  <c r="CK68" i="6"/>
  <c r="CK69" i="6"/>
  <c r="CK337" i="6"/>
  <c r="CK338" i="6"/>
  <c r="CK339" i="6"/>
  <c r="CK70" i="6"/>
  <c r="CK340" i="6"/>
  <c r="CK71" i="6"/>
  <c r="CK72" i="6"/>
  <c r="CK73" i="6"/>
  <c r="CK74" i="6"/>
  <c r="CK341" i="6"/>
  <c r="CK343" i="6"/>
  <c r="CK344" i="6"/>
  <c r="CK345" i="6"/>
  <c r="CK346" i="6"/>
  <c r="CK348" i="6"/>
  <c r="CK349" i="6"/>
  <c r="CK350" i="6"/>
  <c r="CK351" i="6"/>
  <c r="CK353" i="6"/>
  <c r="CK354" i="6"/>
  <c r="CK355" i="6"/>
  <c r="CK356" i="6"/>
  <c r="CK357" i="6"/>
  <c r="CK358" i="6"/>
  <c r="CK359" i="6"/>
  <c r="CK360" i="6"/>
  <c r="CK361" i="6"/>
  <c r="CK342" i="6"/>
  <c r="CK347" i="6"/>
  <c r="CK352" i="6"/>
  <c r="CK362" i="6"/>
  <c r="CK363" i="6"/>
  <c r="CK364" i="6"/>
  <c r="CK365" i="6"/>
  <c r="CK366" i="6"/>
  <c r="CK367" i="6"/>
  <c r="CK370" i="6"/>
  <c r="CK369" i="6"/>
  <c r="CK371" i="6"/>
  <c r="CK368" i="6"/>
  <c r="CK373" i="6"/>
  <c r="CK372" i="6"/>
  <c r="CK75" i="6"/>
  <c r="CK374" i="6"/>
  <c r="CK375" i="6"/>
  <c r="CK376" i="6"/>
  <c r="CK380" i="6"/>
  <c r="CK377" i="6"/>
  <c r="CK379" i="6"/>
  <c r="CK381" i="6"/>
  <c r="CK378" i="6"/>
  <c r="CK382" i="6"/>
  <c r="CK383" i="6"/>
  <c r="CK384" i="6"/>
  <c r="CK385" i="6"/>
  <c r="CK386" i="6"/>
  <c r="CK387" i="6"/>
  <c r="CK392" i="6"/>
  <c r="CK394" i="6"/>
  <c r="CK388" i="6"/>
  <c r="CK389" i="6"/>
  <c r="CK390" i="6"/>
  <c r="CK391" i="6"/>
  <c r="CK393" i="6"/>
  <c r="CK395" i="6"/>
  <c r="CK396" i="6"/>
  <c r="CK400" i="6"/>
  <c r="CK399" i="6"/>
  <c r="CK397" i="6"/>
  <c r="CK401" i="6"/>
  <c r="CK81" i="6"/>
  <c r="CK402" i="6"/>
  <c r="CK403" i="6"/>
  <c r="CK398" i="6"/>
  <c r="CK127" i="6"/>
  <c r="CK92" i="6"/>
  <c r="CK93" i="6"/>
  <c r="CK146" i="6"/>
  <c r="CK143" i="6"/>
  <c r="CK186" i="6"/>
  <c r="CK273" i="6"/>
  <c r="CK404" i="6"/>
  <c r="CK405" i="6"/>
  <c r="CK406" i="6"/>
  <c r="CK407" i="6"/>
  <c r="CK408" i="6"/>
  <c r="CK409" i="6"/>
  <c r="CK410" i="6"/>
  <c r="CK411" i="6"/>
  <c r="CK412" i="6"/>
  <c r="CK413" i="6"/>
  <c r="CK414" i="6"/>
  <c r="CK415" i="6"/>
  <c r="CK416" i="6"/>
  <c r="CK417" i="6"/>
  <c r="CK418" i="6"/>
  <c r="CK419" i="6"/>
  <c r="CK420" i="6"/>
  <c r="CK421" i="6"/>
  <c r="CK422" i="6"/>
  <c r="CK423" i="6"/>
  <c r="CK424" i="6"/>
  <c r="CK425" i="6"/>
  <c r="CK426" i="6"/>
  <c r="CK427" i="6"/>
  <c r="CK428" i="6"/>
  <c r="CK429" i="6"/>
  <c r="CK430" i="6"/>
  <c r="CK431" i="6"/>
  <c r="CK432" i="6"/>
  <c r="CK433" i="6"/>
  <c r="CK434" i="6"/>
  <c r="CK435" i="6"/>
  <c r="CK436" i="6"/>
  <c r="CK437" i="6"/>
  <c r="CK438" i="6"/>
  <c r="CK439" i="6"/>
  <c r="CK440" i="6"/>
  <c r="CK441" i="6"/>
  <c r="CK442" i="6"/>
  <c r="CK443" i="6"/>
  <c r="CK444" i="6"/>
  <c r="CK445" i="6"/>
  <c r="CK446" i="6"/>
  <c r="CK447" i="6"/>
  <c r="CK448" i="6"/>
  <c r="CK449" i="6"/>
  <c r="CK450" i="6"/>
  <c r="CK451" i="6"/>
  <c r="CK452" i="6"/>
  <c r="CK453" i="6"/>
  <c r="CK454" i="6"/>
  <c r="CK455" i="6"/>
  <c r="CK456" i="6"/>
  <c r="CK457" i="6"/>
  <c r="CK458" i="6"/>
  <c r="CK459" i="6"/>
  <c r="CK460" i="6"/>
  <c r="CK461" i="6"/>
  <c r="CK462" i="6"/>
  <c r="CK463" i="6"/>
  <c r="CK464" i="6"/>
  <c r="CK465" i="6"/>
  <c r="CK466" i="6"/>
  <c r="CK467" i="6"/>
  <c r="CK468" i="6"/>
  <c r="CK469" i="6"/>
  <c r="CK470" i="6"/>
  <c r="CK471" i="6"/>
  <c r="CK472" i="6"/>
  <c r="CK473" i="6"/>
  <c r="CK474" i="6"/>
  <c r="CK475" i="6"/>
  <c r="CK476" i="6"/>
  <c r="CK477" i="6"/>
  <c r="CK478" i="6"/>
  <c r="CK479" i="6"/>
  <c r="CK480" i="6"/>
  <c r="CK481" i="6"/>
  <c r="CK482" i="6"/>
  <c r="CK483" i="6"/>
  <c r="CK484" i="6"/>
  <c r="CK485" i="6"/>
  <c r="CK486" i="6"/>
  <c r="CK487" i="6"/>
  <c r="CK488" i="6"/>
  <c r="CK489" i="6"/>
  <c r="CK490" i="6"/>
  <c r="CK491" i="6"/>
  <c r="CK492" i="6"/>
  <c r="CK493" i="6"/>
  <c r="CK494" i="6"/>
  <c r="CK495" i="6"/>
  <c r="CK496" i="6"/>
  <c r="CK497" i="6"/>
  <c r="CK498" i="6"/>
  <c r="CK499" i="6"/>
  <c r="CK500" i="6"/>
  <c r="CK501" i="6"/>
  <c r="CK502" i="6"/>
  <c r="CK503" i="6"/>
  <c r="CK504" i="6"/>
  <c r="CK505" i="6"/>
  <c r="CK506" i="6"/>
  <c r="CK507" i="6"/>
  <c r="CK508" i="6"/>
  <c r="CK509" i="6"/>
  <c r="CK510" i="6"/>
  <c r="CK511" i="6"/>
  <c r="CK512" i="6"/>
  <c r="CK513" i="6"/>
  <c r="CK514" i="6"/>
  <c r="CK515" i="6"/>
  <c r="CK516" i="6"/>
  <c r="CK517" i="6"/>
  <c r="CK518" i="6"/>
  <c r="CK519" i="6"/>
  <c r="CK520" i="6"/>
  <c r="CK521" i="6"/>
  <c r="CK522" i="6"/>
  <c r="CK523" i="6"/>
  <c r="CK524" i="6"/>
  <c r="CK525" i="6"/>
  <c r="CK526" i="6"/>
  <c r="CK527" i="6"/>
  <c r="CK528" i="6"/>
  <c r="CK529" i="6"/>
  <c r="CK530" i="6"/>
  <c r="CK531" i="6"/>
  <c r="CK532" i="6"/>
  <c r="CK533" i="6"/>
  <c r="CK534" i="6"/>
  <c r="CK535" i="6"/>
  <c r="CK536" i="6"/>
  <c r="CK537" i="6"/>
  <c r="CK538" i="6"/>
  <c r="CK539" i="6"/>
  <c r="CK540" i="6"/>
  <c r="CK541" i="6"/>
  <c r="CK542" i="6"/>
  <c r="CK543" i="6"/>
  <c r="CK544" i="6"/>
  <c r="CK545" i="6"/>
  <c r="CK546" i="6"/>
  <c r="CK547" i="6"/>
  <c r="CK548" i="6"/>
  <c r="CK549" i="6"/>
  <c r="CK550" i="6"/>
  <c r="CK551" i="6"/>
  <c r="CK552" i="6"/>
  <c r="CK553" i="6"/>
  <c r="CK554" i="6"/>
  <c r="CK555" i="6"/>
  <c r="CK556" i="6"/>
  <c r="CK557" i="6"/>
  <c r="CK558" i="6"/>
  <c r="CK559" i="6"/>
  <c r="CK560" i="6"/>
  <c r="CK561" i="6"/>
  <c r="CK562" i="6"/>
  <c r="CK563" i="6"/>
  <c r="CK564" i="6"/>
  <c r="CK565" i="6"/>
  <c r="CK566" i="6"/>
  <c r="CK567" i="6"/>
  <c r="CK568" i="6"/>
  <c r="CK569" i="6"/>
  <c r="CK570" i="6"/>
  <c r="CK76" i="6"/>
  <c r="CJ76" i="6"/>
  <c r="CL76" i="6"/>
  <c r="DD411" i="6"/>
  <c r="DC411" i="6"/>
  <c r="DB411" i="6"/>
  <c r="DA411" i="6"/>
  <c r="CZ411" i="6"/>
  <c r="CY411" i="6"/>
  <c r="CX411" i="6"/>
  <c r="CW411" i="6"/>
  <c r="CV411" i="6"/>
  <c r="CU411" i="6"/>
  <c r="CQ411" i="6"/>
  <c r="CP411" i="6"/>
  <c r="CO411" i="6"/>
  <c r="CN411" i="6"/>
  <c r="CM411" i="6"/>
  <c r="CL411" i="6"/>
  <c r="CJ411" i="6"/>
  <c r="CI411" i="6"/>
  <c r="CH411" i="6"/>
  <c r="BK411" i="6"/>
  <c r="BJ411" i="6"/>
  <c r="BG411" i="6"/>
  <c r="BF411" i="6"/>
  <c r="BE411" i="6"/>
  <c r="BA411" i="6" s="1"/>
  <c r="BC411" i="6"/>
  <c r="BB411" i="6"/>
  <c r="J411" i="6"/>
  <c r="F411" i="6"/>
  <c r="E411" i="6"/>
  <c r="D411" i="6"/>
  <c r="A411" i="6"/>
  <c r="BI411" i="6" s="1"/>
  <c r="DD410" i="6"/>
  <c r="DC410" i="6"/>
  <c r="DB410" i="6"/>
  <c r="DA410" i="6"/>
  <c r="CZ410" i="6"/>
  <c r="CY410" i="6"/>
  <c r="CX410" i="6"/>
  <c r="CW410" i="6"/>
  <c r="CV410" i="6"/>
  <c r="CU410" i="6"/>
  <c r="CQ410" i="6"/>
  <c r="CP410" i="6"/>
  <c r="CO410" i="6"/>
  <c r="CN410" i="6"/>
  <c r="CM410" i="6"/>
  <c r="CL410" i="6"/>
  <c r="CJ410" i="6"/>
  <c r="CI410" i="6"/>
  <c r="CH410" i="6"/>
  <c r="BK410" i="6"/>
  <c r="BJ410" i="6"/>
  <c r="BG410" i="6"/>
  <c r="BF410" i="6"/>
  <c r="BE410" i="6"/>
  <c r="BA410" i="6" s="1"/>
  <c r="BC410" i="6"/>
  <c r="BB410" i="6"/>
  <c r="J410" i="6"/>
  <c r="F410" i="6"/>
  <c r="E410" i="6"/>
  <c r="D410" i="6"/>
  <c r="A410" i="6"/>
  <c r="BN410" i="6" s="1"/>
  <c r="DD409" i="6"/>
  <c r="DC409" i="6"/>
  <c r="DB409" i="6"/>
  <c r="DA409" i="6"/>
  <c r="CZ409" i="6"/>
  <c r="CY409" i="6"/>
  <c r="CX409" i="6"/>
  <c r="CW409" i="6"/>
  <c r="CV409" i="6"/>
  <c r="CU409" i="6"/>
  <c r="CQ409" i="6"/>
  <c r="CP409" i="6"/>
  <c r="CO409" i="6"/>
  <c r="CN409" i="6"/>
  <c r="CM409" i="6"/>
  <c r="CL409" i="6"/>
  <c r="CJ409" i="6"/>
  <c r="CI409" i="6"/>
  <c r="CH409" i="6"/>
  <c r="BK409" i="6"/>
  <c r="BJ409" i="6"/>
  <c r="BG409" i="6"/>
  <c r="BF409" i="6"/>
  <c r="BE409" i="6"/>
  <c r="BA409" i="6" s="1"/>
  <c r="BC409" i="6"/>
  <c r="BB409" i="6"/>
  <c r="J409" i="6"/>
  <c r="F409" i="6"/>
  <c r="E409" i="6"/>
  <c r="D409" i="6"/>
  <c r="A409" i="6"/>
  <c r="B409" i="6" s="1"/>
  <c r="DD408" i="6"/>
  <c r="DC408" i="6"/>
  <c r="DB408" i="6"/>
  <c r="DA408" i="6"/>
  <c r="CZ408" i="6"/>
  <c r="CY408" i="6"/>
  <c r="CX408" i="6"/>
  <c r="CW408" i="6"/>
  <c r="CV408" i="6"/>
  <c r="CU408" i="6"/>
  <c r="CQ408" i="6"/>
  <c r="CP408" i="6"/>
  <c r="CO408" i="6"/>
  <c r="CN408" i="6"/>
  <c r="CM408" i="6"/>
  <c r="CL408" i="6"/>
  <c r="CJ408" i="6"/>
  <c r="CI408" i="6"/>
  <c r="CH408" i="6"/>
  <c r="BK408" i="6"/>
  <c r="BJ408" i="6"/>
  <c r="BG408" i="6"/>
  <c r="BF408" i="6"/>
  <c r="BE408" i="6"/>
  <c r="BA408" i="6" s="1"/>
  <c r="BC408" i="6"/>
  <c r="BB408" i="6"/>
  <c r="J408" i="6"/>
  <c r="F408" i="6"/>
  <c r="E408" i="6"/>
  <c r="D408" i="6"/>
  <c r="A408" i="6"/>
  <c r="B408" i="6" s="1"/>
  <c r="DD407" i="6"/>
  <c r="DC407" i="6"/>
  <c r="DB407" i="6"/>
  <c r="DA407" i="6"/>
  <c r="CZ407" i="6"/>
  <c r="CY407" i="6"/>
  <c r="CX407" i="6"/>
  <c r="CW407" i="6"/>
  <c r="CV407" i="6"/>
  <c r="CU407" i="6"/>
  <c r="CQ407" i="6"/>
  <c r="CP407" i="6"/>
  <c r="CO407" i="6"/>
  <c r="CN407" i="6"/>
  <c r="CM407" i="6"/>
  <c r="CL407" i="6"/>
  <c r="CJ407" i="6"/>
  <c r="CI407" i="6"/>
  <c r="CH407" i="6"/>
  <c r="BK407" i="6"/>
  <c r="BJ407" i="6"/>
  <c r="BG407" i="6"/>
  <c r="BF407" i="6"/>
  <c r="BE407" i="6"/>
  <c r="BA407" i="6" s="1"/>
  <c r="BC407" i="6"/>
  <c r="BB407" i="6"/>
  <c r="J407" i="6"/>
  <c r="F407" i="6"/>
  <c r="E407" i="6"/>
  <c r="D407" i="6"/>
  <c r="A407" i="6"/>
  <c r="BI407" i="6" s="1"/>
  <c r="DD406" i="6"/>
  <c r="DC406" i="6"/>
  <c r="DB406" i="6"/>
  <c r="DA406" i="6"/>
  <c r="CZ406" i="6"/>
  <c r="CY406" i="6"/>
  <c r="CX406" i="6"/>
  <c r="CW406" i="6"/>
  <c r="CV406" i="6"/>
  <c r="CU406" i="6"/>
  <c r="CQ406" i="6"/>
  <c r="CP406" i="6"/>
  <c r="CO406" i="6"/>
  <c r="CN406" i="6"/>
  <c r="CM406" i="6"/>
  <c r="CL406" i="6"/>
  <c r="CJ406" i="6"/>
  <c r="CI406" i="6"/>
  <c r="CH406" i="6"/>
  <c r="BK406" i="6"/>
  <c r="BJ406" i="6"/>
  <c r="BG406" i="6"/>
  <c r="BF406" i="6"/>
  <c r="BE406" i="6"/>
  <c r="BA406" i="6" s="1"/>
  <c r="BC406" i="6"/>
  <c r="BB406" i="6"/>
  <c r="J406" i="6"/>
  <c r="F406" i="6"/>
  <c r="E406" i="6"/>
  <c r="D406" i="6"/>
  <c r="A406" i="6"/>
  <c r="DD405" i="6"/>
  <c r="DC405" i="6"/>
  <c r="DB405" i="6"/>
  <c r="DA405" i="6"/>
  <c r="CZ405" i="6"/>
  <c r="CY405" i="6"/>
  <c r="CX405" i="6"/>
  <c r="CW405" i="6"/>
  <c r="CV405" i="6"/>
  <c r="CU405" i="6"/>
  <c r="CQ405" i="6"/>
  <c r="CP405" i="6"/>
  <c r="CO405" i="6"/>
  <c r="CN405" i="6"/>
  <c r="CM405" i="6"/>
  <c r="CL405" i="6"/>
  <c r="CJ405" i="6"/>
  <c r="CI405" i="6"/>
  <c r="CH405" i="6"/>
  <c r="BK405" i="6"/>
  <c r="BJ405" i="6"/>
  <c r="BG405" i="6"/>
  <c r="BF405" i="6"/>
  <c r="BE405" i="6"/>
  <c r="BA405" i="6" s="1"/>
  <c r="BC405" i="6"/>
  <c r="BB405" i="6"/>
  <c r="J405" i="6"/>
  <c r="F405" i="6"/>
  <c r="E405" i="6"/>
  <c r="D405" i="6"/>
  <c r="A405" i="6"/>
  <c r="BI405" i="6" s="1"/>
  <c r="DD404" i="6"/>
  <c r="DC404" i="6"/>
  <c r="DB404" i="6"/>
  <c r="DA404" i="6"/>
  <c r="CZ404" i="6"/>
  <c r="CY404" i="6"/>
  <c r="CX404" i="6"/>
  <c r="CW404" i="6"/>
  <c r="CV404" i="6"/>
  <c r="CU404" i="6"/>
  <c r="CQ404" i="6"/>
  <c r="CP404" i="6"/>
  <c r="CO404" i="6"/>
  <c r="CN404" i="6"/>
  <c r="CM404" i="6"/>
  <c r="CL404" i="6"/>
  <c r="CJ404" i="6"/>
  <c r="CI404" i="6"/>
  <c r="CH404" i="6"/>
  <c r="BK404" i="6"/>
  <c r="BJ404" i="6"/>
  <c r="BG404" i="6"/>
  <c r="BF404" i="6"/>
  <c r="BE404" i="6"/>
  <c r="BA404" i="6" s="1"/>
  <c r="BC404" i="6"/>
  <c r="BB404" i="6"/>
  <c r="J404" i="6"/>
  <c r="F404" i="6"/>
  <c r="E404" i="6"/>
  <c r="D404" i="6"/>
  <c r="A404" i="6"/>
  <c r="BN404" i="6" s="1"/>
  <c r="DD273" i="6"/>
  <c r="DC273" i="6"/>
  <c r="DB273" i="6"/>
  <c r="DA273" i="6"/>
  <c r="CZ273" i="6"/>
  <c r="CY273" i="6"/>
  <c r="CX273" i="6"/>
  <c r="CW273" i="6"/>
  <c r="CV273" i="6"/>
  <c r="CU273" i="6"/>
  <c r="CQ273" i="6"/>
  <c r="CP273" i="6"/>
  <c r="CO273" i="6"/>
  <c r="CN273" i="6"/>
  <c r="CM273" i="6"/>
  <c r="CL273" i="6"/>
  <c r="CJ273" i="6"/>
  <c r="CI273" i="6"/>
  <c r="CH273" i="6"/>
  <c r="BK240" i="6"/>
  <c r="BJ240" i="6"/>
  <c r="BG240" i="6"/>
  <c r="BF240" i="6"/>
  <c r="BE240" i="6"/>
  <c r="BA240" i="6" s="1"/>
  <c r="BC240" i="6"/>
  <c r="BB240" i="6"/>
  <c r="F240" i="6"/>
  <c r="E240" i="6"/>
  <c r="D240" i="6"/>
  <c r="A240" i="6"/>
  <c r="B240" i="6" s="1"/>
  <c r="BM240" i="6" s="1"/>
  <c r="DD186" i="6"/>
  <c r="DC186" i="6"/>
  <c r="DB186" i="6"/>
  <c r="DA186" i="6"/>
  <c r="CZ186" i="6"/>
  <c r="CY186" i="6"/>
  <c r="CX186" i="6"/>
  <c r="CW186" i="6"/>
  <c r="CV186" i="6"/>
  <c r="CU186" i="6"/>
  <c r="CQ186" i="6"/>
  <c r="CP186" i="6"/>
  <c r="CO186" i="6"/>
  <c r="CN186" i="6"/>
  <c r="CM186" i="6"/>
  <c r="CL186" i="6"/>
  <c r="CJ186" i="6"/>
  <c r="CI186" i="6"/>
  <c r="CH186" i="6"/>
  <c r="BK133" i="6"/>
  <c r="BJ133" i="6"/>
  <c r="BG133" i="6"/>
  <c r="BF133" i="6"/>
  <c r="BE133" i="6"/>
  <c r="BA133" i="6" s="1"/>
  <c r="BC133" i="6"/>
  <c r="BB133" i="6"/>
  <c r="F133" i="6"/>
  <c r="E133" i="6"/>
  <c r="D133" i="6"/>
  <c r="A133" i="6"/>
  <c r="BN133" i="6" s="1"/>
  <c r="DD143" i="6"/>
  <c r="DC143" i="6"/>
  <c r="DB143" i="6"/>
  <c r="DA143" i="6"/>
  <c r="CZ143" i="6"/>
  <c r="CY143" i="6"/>
  <c r="CX143" i="6"/>
  <c r="CW143" i="6"/>
  <c r="CV143" i="6"/>
  <c r="CU143" i="6"/>
  <c r="CQ143" i="6"/>
  <c r="CP143" i="6"/>
  <c r="CO143" i="6"/>
  <c r="CN143" i="6"/>
  <c r="CM143" i="6"/>
  <c r="CL143" i="6"/>
  <c r="CJ143" i="6"/>
  <c r="CI143" i="6"/>
  <c r="CH143" i="6"/>
  <c r="BK81" i="6"/>
  <c r="BJ81" i="6"/>
  <c r="BG81" i="6"/>
  <c r="BF81" i="6"/>
  <c r="BE81" i="6"/>
  <c r="BA81" i="6" s="1"/>
  <c r="BC81" i="6"/>
  <c r="BB81" i="6"/>
  <c r="D81" i="6"/>
  <c r="A81" i="6"/>
  <c r="BN81" i="6" s="1"/>
  <c r="DD146" i="6"/>
  <c r="DC146" i="6"/>
  <c r="DB146" i="6"/>
  <c r="DA146" i="6"/>
  <c r="CZ146" i="6"/>
  <c r="CY146" i="6"/>
  <c r="CX146" i="6"/>
  <c r="CW146" i="6"/>
  <c r="CV146" i="6"/>
  <c r="CU146" i="6"/>
  <c r="CQ146" i="6"/>
  <c r="CP146" i="6"/>
  <c r="CO146" i="6"/>
  <c r="CN146" i="6"/>
  <c r="CM146" i="6"/>
  <c r="CL146" i="6"/>
  <c r="CJ146" i="6"/>
  <c r="CI146" i="6"/>
  <c r="CH146" i="6"/>
  <c r="BK80" i="6"/>
  <c r="BJ80" i="6"/>
  <c r="BG80" i="6"/>
  <c r="BF80" i="6"/>
  <c r="BE80" i="6"/>
  <c r="BA80" i="6" s="1"/>
  <c r="BC80" i="6"/>
  <c r="BB80" i="6"/>
  <c r="F80" i="6"/>
  <c r="E80" i="6"/>
  <c r="D80" i="6"/>
  <c r="A80" i="6"/>
  <c r="DD93" i="6"/>
  <c r="DC93" i="6"/>
  <c r="DB93" i="6"/>
  <c r="DA93" i="6"/>
  <c r="CZ93" i="6"/>
  <c r="CY93" i="6"/>
  <c r="CX93" i="6"/>
  <c r="CW93" i="6"/>
  <c r="CV93" i="6"/>
  <c r="CU93" i="6"/>
  <c r="CQ93" i="6"/>
  <c r="CP93" i="6"/>
  <c r="CO93" i="6"/>
  <c r="CN93" i="6"/>
  <c r="CM93" i="6"/>
  <c r="CL93" i="6"/>
  <c r="CJ93" i="6"/>
  <c r="CI93" i="6"/>
  <c r="CH93" i="6"/>
  <c r="BK31" i="6"/>
  <c r="BJ31" i="6"/>
  <c r="BG31" i="6"/>
  <c r="BF31" i="6"/>
  <c r="BE31" i="6"/>
  <c r="BA31" i="6" s="1"/>
  <c r="BC31" i="6"/>
  <c r="BB31" i="6"/>
  <c r="F31" i="6"/>
  <c r="E31" i="6"/>
  <c r="D31" i="6"/>
  <c r="A31" i="6"/>
  <c r="DD92" i="6"/>
  <c r="DC92" i="6"/>
  <c r="DB92" i="6"/>
  <c r="DA92" i="6"/>
  <c r="CZ92" i="6"/>
  <c r="CY92" i="6"/>
  <c r="CX92" i="6"/>
  <c r="CW92" i="6"/>
  <c r="CV92" i="6"/>
  <c r="CU92" i="6"/>
  <c r="CQ92" i="6"/>
  <c r="CP92" i="6"/>
  <c r="CO92" i="6"/>
  <c r="CN92" i="6"/>
  <c r="CM92" i="6"/>
  <c r="CL92" i="6"/>
  <c r="CJ92" i="6"/>
  <c r="CI92" i="6"/>
  <c r="CH92" i="6"/>
  <c r="BK21" i="6"/>
  <c r="BJ21" i="6"/>
  <c r="BG21" i="6"/>
  <c r="BF21" i="6"/>
  <c r="BE21" i="6"/>
  <c r="BA21" i="6" s="1"/>
  <c r="BC21" i="6"/>
  <c r="BB21" i="6"/>
  <c r="F21" i="6"/>
  <c r="E21" i="6"/>
  <c r="D21" i="6"/>
  <c r="A21" i="6"/>
  <c r="BI21" i="6" s="1"/>
  <c r="DD127" i="6"/>
  <c r="DC127" i="6"/>
  <c r="DB127" i="6"/>
  <c r="DA127" i="6"/>
  <c r="CZ127" i="6"/>
  <c r="CY127" i="6"/>
  <c r="CX127" i="6"/>
  <c r="CW127" i="6"/>
  <c r="CV127" i="6"/>
  <c r="CU127" i="6"/>
  <c r="CQ127" i="6"/>
  <c r="CP127" i="6"/>
  <c r="CO127" i="6"/>
  <c r="CN127" i="6"/>
  <c r="CM127" i="6"/>
  <c r="CL127" i="6"/>
  <c r="CJ127" i="6"/>
  <c r="CI127" i="6"/>
  <c r="CH127" i="6"/>
  <c r="BK57" i="6"/>
  <c r="BJ57" i="6"/>
  <c r="BG57" i="6"/>
  <c r="BF57" i="6"/>
  <c r="BE57" i="6"/>
  <c r="BA57" i="6" s="1"/>
  <c r="BC57" i="6"/>
  <c r="BB57" i="6"/>
  <c r="F57" i="6"/>
  <c r="E57" i="6"/>
  <c r="D57" i="6"/>
  <c r="A57" i="6"/>
  <c r="J429" i="6"/>
  <c r="F429" i="6"/>
  <c r="E429" i="6"/>
  <c r="D429" i="6"/>
  <c r="A429" i="6"/>
  <c r="B429" i="6" s="1"/>
  <c r="J428" i="6"/>
  <c r="F428" i="6"/>
  <c r="E428" i="6"/>
  <c r="D428" i="6"/>
  <c r="A428" i="6"/>
  <c r="B428" i="6" s="1"/>
  <c r="J427" i="6"/>
  <c r="F427" i="6"/>
  <c r="E427" i="6"/>
  <c r="D427" i="6"/>
  <c r="A427" i="6"/>
  <c r="B427" i="6" s="1"/>
  <c r="J426" i="6"/>
  <c r="F426" i="6"/>
  <c r="E426" i="6"/>
  <c r="D426" i="6"/>
  <c r="A426" i="6"/>
  <c r="B426" i="6" s="1"/>
  <c r="J425" i="6"/>
  <c r="F425" i="6"/>
  <c r="E425" i="6"/>
  <c r="D425" i="6"/>
  <c r="A425" i="6"/>
  <c r="B425" i="6" s="1"/>
  <c r="J424" i="6"/>
  <c r="F424" i="6"/>
  <c r="E424" i="6"/>
  <c r="D424" i="6"/>
  <c r="A424" i="6"/>
  <c r="B424" i="6" s="1"/>
  <c r="J423" i="6"/>
  <c r="F423" i="6"/>
  <c r="E423" i="6"/>
  <c r="D423" i="6"/>
  <c r="A423" i="6"/>
  <c r="B423" i="6" s="1"/>
  <c r="J422" i="6"/>
  <c r="F422" i="6"/>
  <c r="E422" i="6"/>
  <c r="D422" i="6"/>
  <c r="A422" i="6"/>
  <c r="B422" i="6" s="1"/>
  <c r="J421" i="6"/>
  <c r="F421" i="6"/>
  <c r="E421" i="6"/>
  <c r="D421" i="6"/>
  <c r="A421" i="6"/>
  <c r="B421" i="6" s="1"/>
  <c r="J420" i="6"/>
  <c r="F420" i="6"/>
  <c r="E420" i="6"/>
  <c r="D420" i="6"/>
  <c r="A420" i="6"/>
  <c r="B420" i="6" s="1"/>
  <c r="J419" i="6"/>
  <c r="F419" i="6"/>
  <c r="E419" i="6"/>
  <c r="D419" i="6"/>
  <c r="A419" i="6"/>
  <c r="B419" i="6" s="1"/>
  <c r="J418" i="6"/>
  <c r="F418" i="6"/>
  <c r="E418" i="6"/>
  <c r="D418" i="6"/>
  <c r="A418" i="6"/>
  <c r="B418" i="6" s="1"/>
  <c r="J417" i="6"/>
  <c r="F417" i="6"/>
  <c r="E417" i="6"/>
  <c r="D417" i="6"/>
  <c r="A417" i="6"/>
  <c r="B417" i="6" s="1"/>
  <c r="J416" i="6"/>
  <c r="F416" i="6"/>
  <c r="E416" i="6"/>
  <c r="D416" i="6"/>
  <c r="A416" i="6"/>
  <c r="B416" i="6" s="1"/>
  <c r="J415" i="6"/>
  <c r="F415" i="6"/>
  <c r="E415" i="6"/>
  <c r="D415" i="6"/>
  <c r="A415" i="6"/>
  <c r="B415" i="6" s="1"/>
  <c r="J414" i="6"/>
  <c r="F414" i="6"/>
  <c r="E414" i="6"/>
  <c r="D414" i="6"/>
  <c r="A414" i="6"/>
  <c r="B414" i="6" s="1"/>
  <c r="J413" i="6"/>
  <c r="F413" i="6"/>
  <c r="E413" i="6"/>
  <c r="D413" i="6"/>
  <c r="A413" i="6"/>
  <c r="B413" i="6" s="1"/>
  <c r="J412" i="6"/>
  <c r="F412" i="6"/>
  <c r="E412" i="6"/>
  <c r="D412" i="6"/>
  <c r="A412" i="6"/>
  <c r="B412" i="6" s="1"/>
  <c r="BL406" i="6" l="1"/>
  <c r="BI410" i="6"/>
  <c r="BL410" i="6"/>
  <c r="BL133" i="6"/>
  <c r="CR407" i="6"/>
  <c r="BL409" i="6"/>
  <c r="CR406" i="6"/>
  <c r="CR127" i="6"/>
  <c r="CR93" i="6"/>
  <c r="BL57" i="6"/>
  <c r="BI81" i="6"/>
  <c r="BL405" i="6"/>
  <c r="BL81" i="6"/>
  <c r="CR408" i="6"/>
  <c r="BL411" i="6"/>
  <c r="BN240" i="6"/>
  <c r="CR143" i="6"/>
  <c r="CT273" i="6"/>
  <c r="DS273" i="6" s="1"/>
  <c r="CT409" i="6"/>
  <c r="DG409" i="6" s="1"/>
  <c r="CT186" i="6"/>
  <c r="DZ186" i="6" s="1"/>
  <c r="CR409" i="6"/>
  <c r="BL31" i="6"/>
  <c r="BL408" i="6"/>
  <c r="CA408" i="6"/>
  <c r="BZ408" i="6"/>
  <c r="CD408" i="6"/>
  <c r="CC408" i="6"/>
  <c r="BI404" i="6"/>
  <c r="B404" i="6"/>
  <c r="CD404" i="6" s="1"/>
  <c r="BL21" i="6"/>
  <c r="B81" i="6"/>
  <c r="BM81" i="6" s="1"/>
  <c r="BN21" i="6"/>
  <c r="BL80" i="6"/>
  <c r="BN407" i="6"/>
  <c r="B410" i="6"/>
  <c r="CA410" i="6" s="1"/>
  <c r="CT406" i="6"/>
  <c r="EM406" i="6" s="1"/>
  <c r="CT146" i="6"/>
  <c r="EL146" i="6" s="1"/>
  <c r="BI133" i="6"/>
  <c r="CR410" i="6"/>
  <c r="CT411" i="6"/>
  <c r="DL411" i="6" s="1"/>
  <c r="BL404" i="6"/>
  <c r="BL407" i="6"/>
  <c r="B21" i="6"/>
  <c r="BM21" i="6" s="1"/>
  <c r="CT410" i="6"/>
  <c r="EA410" i="6" s="1"/>
  <c r="CT93" i="6"/>
  <c r="DH93" i="6" s="1"/>
  <c r="CR146" i="6"/>
  <c r="B133" i="6"/>
  <c r="BL240" i="6"/>
  <c r="CR405" i="6"/>
  <c r="BZ409" i="6"/>
  <c r="BY409" i="6"/>
  <c r="BX409" i="6"/>
  <c r="BW409" i="6"/>
  <c r="CC409" i="6"/>
  <c r="CF409" i="6"/>
  <c r="CE409" i="6"/>
  <c r="CD409" i="6"/>
  <c r="CB409" i="6"/>
  <c r="CA409" i="6"/>
  <c r="BM409" i="6"/>
  <c r="CT143" i="6"/>
  <c r="BI406" i="6"/>
  <c r="B406" i="6"/>
  <c r="BN406" i="6"/>
  <c r="BI409" i="6"/>
  <c r="BN409" i="6"/>
  <c r="CT92" i="6"/>
  <c r="B405" i="6"/>
  <c r="BN405" i="6"/>
  <c r="BI57" i="6"/>
  <c r="BN57" i="6"/>
  <c r="B57" i="6"/>
  <c r="BN80" i="6"/>
  <c r="B80" i="6"/>
  <c r="BI80" i="6"/>
  <c r="CR186" i="6"/>
  <c r="BI408" i="6"/>
  <c r="BN408" i="6"/>
  <c r="CT127" i="6"/>
  <c r="BY408" i="6"/>
  <c r="BX408" i="6"/>
  <c r="BW408" i="6"/>
  <c r="CB408" i="6"/>
  <c r="BM408" i="6"/>
  <c r="CE408" i="6"/>
  <c r="CF408" i="6"/>
  <c r="CT408" i="6"/>
  <c r="CR92" i="6"/>
  <c r="CT407" i="6"/>
  <c r="CR273" i="6"/>
  <c r="CR404" i="6"/>
  <c r="BN31" i="6"/>
  <c r="B31" i="6"/>
  <c r="BI31" i="6"/>
  <c r="CR411" i="6"/>
  <c r="CT405" i="6"/>
  <c r="CT404" i="6"/>
  <c r="B407" i="6"/>
  <c r="BN411" i="6"/>
  <c r="B411" i="6"/>
  <c r="BI240" i="6"/>
  <c r="BK191" i="6"/>
  <c r="BJ191" i="6"/>
  <c r="BG191" i="6"/>
  <c r="BF191" i="6"/>
  <c r="BE191" i="6"/>
  <c r="BA191" i="6" s="1"/>
  <c r="BC191" i="6"/>
  <c r="BB191" i="6"/>
  <c r="F191" i="6"/>
  <c r="E191" i="6"/>
  <c r="D191" i="6"/>
  <c r="A191" i="6"/>
  <c r="BI191" i="6" s="1"/>
  <c r="BK95" i="6"/>
  <c r="BJ95" i="6"/>
  <c r="BG95" i="6"/>
  <c r="BF95" i="6"/>
  <c r="BE95" i="6"/>
  <c r="BA95" i="6" s="1"/>
  <c r="BC95" i="6"/>
  <c r="BB95" i="6"/>
  <c r="F95" i="6"/>
  <c r="E95" i="6"/>
  <c r="D95" i="6"/>
  <c r="A95" i="6"/>
  <c r="BI95" i="6" s="1"/>
  <c r="S6" i="53"/>
  <c r="S7" i="53"/>
  <c r="S8" i="53"/>
  <c r="S9" i="53"/>
  <c r="S10" i="53"/>
  <c r="P6" i="53"/>
  <c r="P7" i="53"/>
  <c r="P8" i="53"/>
  <c r="P9" i="53"/>
  <c r="P10" i="53"/>
  <c r="P11" i="53"/>
  <c r="BX404" i="6" l="1"/>
  <c r="DX186" i="6"/>
  <c r="DW411" i="6"/>
  <c r="DJ273" i="6"/>
  <c r="DL273" i="6"/>
  <c r="EF273" i="6"/>
  <c r="EG409" i="6"/>
  <c r="EJ410" i="6"/>
  <c r="DN273" i="6"/>
  <c r="DK410" i="6"/>
  <c r="DV273" i="6"/>
  <c r="CS273" i="6"/>
  <c r="EF186" i="6"/>
  <c r="DX410" i="6"/>
  <c r="CS404" i="6"/>
  <c r="DU186" i="6"/>
  <c r="DZ409" i="6"/>
  <c r="EA186" i="6"/>
  <c r="EI411" i="6"/>
  <c r="DH409" i="6"/>
  <c r="DY273" i="6"/>
  <c r="DN146" i="6"/>
  <c r="DX409" i="6"/>
  <c r="DZ273" i="6"/>
  <c r="DY409" i="6"/>
  <c r="DM273" i="6"/>
  <c r="DI273" i="6"/>
  <c r="EE146" i="6"/>
  <c r="EJ186" i="6"/>
  <c r="EH186" i="6"/>
  <c r="EA409" i="6"/>
  <c r="EK409" i="6"/>
  <c r="EE411" i="6"/>
  <c r="DG146" i="6"/>
  <c r="EM273" i="6"/>
  <c r="DX273" i="6"/>
  <c r="DG186" i="6"/>
  <c r="DN186" i="6"/>
  <c r="DM409" i="6"/>
  <c r="DL409" i="6"/>
  <c r="DJ411" i="6"/>
  <c r="DX146" i="6"/>
  <c r="EN273" i="6"/>
  <c r="DG273" i="6"/>
  <c r="DY186" i="6"/>
  <c r="DN411" i="6"/>
  <c r="EG273" i="6"/>
  <c r="DT273" i="6"/>
  <c r="EI186" i="6"/>
  <c r="DV186" i="6"/>
  <c r="DM186" i="6"/>
  <c r="DP186" i="6"/>
  <c r="CS186" i="6"/>
  <c r="CS409" i="6"/>
  <c r="EH409" i="6"/>
  <c r="EA411" i="6"/>
  <c r="EJ273" i="6"/>
  <c r="DU273" i="6"/>
  <c r="DO273" i="6"/>
  <c r="DI186" i="6"/>
  <c r="DS186" i="6"/>
  <c r="EN186" i="6"/>
  <c r="EG186" i="6"/>
  <c r="DO186" i="6"/>
  <c r="CS146" i="6"/>
  <c r="DO409" i="6"/>
  <c r="CS143" i="6"/>
  <c r="EK273" i="6"/>
  <c r="DW273" i="6"/>
  <c r="EB273" i="6"/>
  <c r="EJ411" i="6"/>
  <c r="EA146" i="6"/>
  <c r="EL186" i="6"/>
  <c r="EF409" i="6"/>
  <c r="EM411" i="6"/>
  <c r="EN146" i="6"/>
  <c r="DW186" i="6"/>
  <c r="DW409" i="6"/>
  <c r="DT411" i="6"/>
  <c r="DJ146" i="6"/>
  <c r="EL273" i="6"/>
  <c r="DP273" i="6"/>
  <c r="DL186" i="6"/>
  <c r="EM186" i="6"/>
  <c r="EJ409" i="6"/>
  <c r="EG411" i="6"/>
  <c r="DK146" i="6"/>
  <c r="DK273" i="6"/>
  <c r="EE273" i="6"/>
  <c r="EB186" i="6"/>
  <c r="DN409" i="6"/>
  <c r="EI273" i="6"/>
  <c r="EK186" i="6"/>
  <c r="EE186" i="6"/>
  <c r="DT186" i="6"/>
  <c r="CE410" i="6"/>
  <c r="EA273" i="6"/>
  <c r="DK186" i="6"/>
  <c r="DJ186" i="6"/>
  <c r="DH186" i="6"/>
  <c r="DP409" i="6"/>
  <c r="DK409" i="6"/>
  <c r="DI411" i="6"/>
  <c r="EH146" i="6"/>
  <c r="DH273" i="6"/>
  <c r="EH273" i="6"/>
  <c r="EN406" i="6"/>
  <c r="DP411" i="6"/>
  <c r="EL411" i="6"/>
  <c r="CS405" i="6"/>
  <c r="DP406" i="6"/>
  <c r="DU411" i="6"/>
  <c r="DW406" i="6"/>
  <c r="EE410" i="6"/>
  <c r="DV411" i="6"/>
  <c r="K411" i="6"/>
  <c r="BO411" i="6" s="1"/>
  <c r="EA406" i="6"/>
  <c r="DV410" i="6"/>
  <c r="EH93" i="6"/>
  <c r="EG406" i="6"/>
  <c r="EG410" i="6"/>
  <c r="EB411" i="6"/>
  <c r="DM411" i="6"/>
  <c r="K406" i="6"/>
  <c r="BO406" i="6" s="1"/>
  <c r="DY411" i="6"/>
  <c r="DH406" i="6"/>
  <c r="DG410" i="6"/>
  <c r="DG411" i="6"/>
  <c r="DZ411" i="6"/>
  <c r="DI93" i="6"/>
  <c r="CF410" i="6"/>
  <c r="CS92" i="6"/>
  <c r="EM93" i="6"/>
  <c r="DO410" i="6"/>
  <c r="DY410" i="6"/>
  <c r="DU406" i="6"/>
  <c r="DN93" i="6"/>
  <c r="EN410" i="6"/>
  <c r="EL410" i="6"/>
  <c r="EE409" i="6"/>
  <c r="EB409" i="6"/>
  <c r="EL409" i="6"/>
  <c r="EH406" i="6"/>
  <c r="EA93" i="6"/>
  <c r="DN410" i="6"/>
  <c r="K410" i="6"/>
  <c r="BO410" i="6" s="1"/>
  <c r="EM409" i="6"/>
  <c r="DI409" i="6"/>
  <c r="EF411" i="6"/>
  <c r="EN411" i="6"/>
  <c r="EH410" i="6"/>
  <c r="DZ410" i="6"/>
  <c r="EN409" i="6"/>
  <c r="DV409" i="6"/>
  <c r="DS411" i="6"/>
  <c r="DX411" i="6"/>
  <c r="CE404" i="6"/>
  <c r="CS411" i="6"/>
  <c r="DU409" i="6"/>
  <c r="DG93" i="6"/>
  <c r="EI410" i="6"/>
  <c r="EM410" i="6"/>
  <c r="DS409" i="6"/>
  <c r="EI409" i="6"/>
  <c r="DO406" i="6"/>
  <c r="DH411" i="6"/>
  <c r="EK411" i="6"/>
  <c r="DS410" i="6"/>
  <c r="CB410" i="6"/>
  <c r="DM93" i="6"/>
  <c r="DH410" i="6"/>
  <c r="EK410" i="6"/>
  <c r="CD410" i="6"/>
  <c r="DP93" i="6"/>
  <c r="DZ93" i="6"/>
  <c r="DU410" i="6"/>
  <c r="DL410" i="6"/>
  <c r="DK411" i="6"/>
  <c r="CS410" i="6"/>
  <c r="DO411" i="6"/>
  <c r="DI406" i="6"/>
  <c r="EF93" i="6"/>
  <c r="EB406" i="6"/>
  <c r="EG93" i="6"/>
  <c r="EF410" i="6"/>
  <c r="DJ410" i="6"/>
  <c r="DT409" i="6"/>
  <c r="K409" i="6"/>
  <c r="BO409" i="6" s="1"/>
  <c r="DJ409" i="6"/>
  <c r="EH411" i="6"/>
  <c r="CC410" i="6"/>
  <c r="EB410" i="6"/>
  <c r="DW410" i="6"/>
  <c r="BW410" i="6"/>
  <c r="BM133" i="6"/>
  <c r="DL406" i="6"/>
  <c r="EJ146" i="6"/>
  <c r="DU146" i="6"/>
  <c r="EL93" i="6"/>
  <c r="DL93" i="6"/>
  <c r="EE406" i="6"/>
  <c r="DY406" i="6"/>
  <c r="EI406" i="6"/>
  <c r="DV93" i="6"/>
  <c r="EN93" i="6"/>
  <c r="EJ93" i="6"/>
  <c r="DT93" i="6"/>
  <c r="BX410" i="6"/>
  <c r="DM146" i="6"/>
  <c r="EM146" i="6"/>
  <c r="EK406" i="6"/>
  <c r="EL406" i="6"/>
  <c r="DW93" i="6"/>
  <c r="DS93" i="6"/>
  <c r="CS93" i="6"/>
  <c r="BY410" i="6"/>
  <c r="DP146" i="6"/>
  <c r="DS146" i="6"/>
  <c r="EG146" i="6"/>
  <c r="DT146" i="6"/>
  <c r="DO146" i="6"/>
  <c r="DJ406" i="6"/>
  <c r="DS406" i="6"/>
  <c r="DO93" i="6"/>
  <c r="EE93" i="6"/>
  <c r="BZ410" i="6"/>
  <c r="DV146" i="6"/>
  <c r="EF146" i="6"/>
  <c r="EF406" i="6"/>
  <c r="DK93" i="6"/>
  <c r="EJ406" i="6"/>
  <c r="DV406" i="6"/>
  <c r="DU93" i="6"/>
  <c r="DY93" i="6"/>
  <c r="EI146" i="6"/>
  <c r="EK146" i="6"/>
  <c r="EB146" i="6"/>
  <c r="DZ406" i="6"/>
  <c r="DN406" i="6"/>
  <c r="DX406" i="6"/>
  <c r="BM410" i="6"/>
  <c r="DZ146" i="6"/>
  <c r="DL146" i="6"/>
  <c r="CS406" i="6"/>
  <c r="DK406" i="6"/>
  <c r="DG406" i="6"/>
  <c r="DX93" i="6"/>
  <c r="EI93" i="6"/>
  <c r="DJ93" i="6"/>
  <c r="DI146" i="6"/>
  <c r="DW146" i="6"/>
  <c r="DY146" i="6"/>
  <c r="DM406" i="6"/>
  <c r="DT406" i="6"/>
  <c r="EB93" i="6"/>
  <c r="EK93" i="6"/>
  <c r="DT410" i="6"/>
  <c r="DP410" i="6"/>
  <c r="DM410" i="6"/>
  <c r="DI410" i="6"/>
  <c r="DH146" i="6"/>
  <c r="CF404" i="6"/>
  <c r="BM404" i="6"/>
  <c r="CC404" i="6"/>
  <c r="BW404" i="6"/>
  <c r="CB404" i="6"/>
  <c r="CA404" i="6"/>
  <c r="BZ404" i="6"/>
  <c r="BY404" i="6"/>
  <c r="EG404" i="6"/>
  <c r="DT404" i="6"/>
  <c r="DG404" i="6"/>
  <c r="EF404" i="6"/>
  <c r="DS404" i="6"/>
  <c r="EE404" i="6"/>
  <c r="DP404" i="6"/>
  <c r="EJ404" i="6"/>
  <c r="DW404" i="6"/>
  <c r="DJ404" i="6"/>
  <c r="EH404" i="6"/>
  <c r="DK404" i="6"/>
  <c r="EA404" i="6"/>
  <c r="DH404" i="6"/>
  <c r="EB404" i="6"/>
  <c r="DI404" i="6"/>
  <c r="EL404" i="6"/>
  <c r="DN404" i="6"/>
  <c r="DY404" i="6"/>
  <c r="DX404" i="6"/>
  <c r="DV404" i="6"/>
  <c r="DU404" i="6"/>
  <c r="DM404" i="6"/>
  <c r="DO404" i="6"/>
  <c r="DZ404" i="6"/>
  <c r="DL404" i="6"/>
  <c r="EM404" i="6"/>
  <c r="EK404" i="6"/>
  <c r="EI404" i="6"/>
  <c r="EN404" i="6"/>
  <c r="K404" i="6"/>
  <c r="BO404" i="6" s="1"/>
  <c r="EH405" i="6"/>
  <c r="DU405" i="6"/>
  <c r="DH405" i="6"/>
  <c r="EG405" i="6"/>
  <c r="DT405" i="6"/>
  <c r="DG405" i="6"/>
  <c r="EF405" i="6"/>
  <c r="DS405" i="6"/>
  <c r="EE405" i="6"/>
  <c r="EK405" i="6"/>
  <c r="DX405" i="6"/>
  <c r="DK405" i="6"/>
  <c r="EM405" i="6"/>
  <c r="DO405" i="6"/>
  <c r="EJ405" i="6"/>
  <c r="DM405" i="6"/>
  <c r="EL405" i="6"/>
  <c r="DN405" i="6"/>
  <c r="DW405" i="6"/>
  <c r="EN405" i="6"/>
  <c r="EI405" i="6"/>
  <c r="K405" i="6"/>
  <c r="BO405" i="6" s="1"/>
  <c r="EB405" i="6"/>
  <c r="DZ405" i="6"/>
  <c r="EA405" i="6"/>
  <c r="DY405" i="6"/>
  <c r="DV405" i="6"/>
  <c r="DP405" i="6"/>
  <c r="DL405" i="6"/>
  <c r="DJ405" i="6"/>
  <c r="DI405" i="6"/>
  <c r="BM80" i="6"/>
  <c r="CB411" i="6"/>
  <c r="CA411" i="6"/>
  <c r="BM411" i="6"/>
  <c r="BZ411" i="6"/>
  <c r="BY411" i="6"/>
  <c r="BX411" i="6"/>
  <c r="CE411" i="6"/>
  <c r="CF411" i="6"/>
  <c r="CD411" i="6"/>
  <c r="BW411" i="6"/>
  <c r="CC411" i="6"/>
  <c r="EL127" i="6"/>
  <c r="DY127" i="6"/>
  <c r="DL127" i="6"/>
  <c r="EK127" i="6"/>
  <c r="DX127" i="6"/>
  <c r="DK127" i="6"/>
  <c r="EI127" i="6"/>
  <c r="DV127" i="6"/>
  <c r="DI127" i="6"/>
  <c r="EB127" i="6"/>
  <c r="DO127" i="6"/>
  <c r="DH127" i="6"/>
  <c r="EA127" i="6"/>
  <c r="DG127" i="6"/>
  <c r="EG127" i="6"/>
  <c r="DN127" i="6"/>
  <c r="DU127" i="6"/>
  <c r="DT127" i="6"/>
  <c r="EM127" i="6"/>
  <c r="DM127" i="6"/>
  <c r="DS127" i="6"/>
  <c r="EN127" i="6"/>
  <c r="DP127" i="6"/>
  <c r="DZ127" i="6"/>
  <c r="DW127" i="6"/>
  <c r="EJ127" i="6"/>
  <c r="EE127" i="6"/>
  <c r="DJ127" i="6"/>
  <c r="CS127" i="6"/>
  <c r="EH127" i="6"/>
  <c r="EF127" i="6"/>
  <c r="EJ407" i="6"/>
  <c r="DW407" i="6"/>
  <c r="DJ407" i="6"/>
  <c r="EI407" i="6"/>
  <c r="DV407" i="6"/>
  <c r="DI407" i="6"/>
  <c r="EH407" i="6"/>
  <c r="DU407" i="6"/>
  <c r="DH407" i="6"/>
  <c r="EG407" i="6"/>
  <c r="DT407" i="6"/>
  <c r="DG407" i="6"/>
  <c r="EM407" i="6"/>
  <c r="DZ407" i="6"/>
  <c r="DM407" i="6"/>
  <c r="K407" i="6"/>
  <c r="BO407" i="6" s="1"/>
  <c r="EA407" i="6"/>
  <c r="DX407" i="6"/>
  <c r="DY407" i="6"/>
  <c r="EE407" i="6"/>
  <c r="DK407" i="6"/>
  <c r="DP407" i="6"/>
  <c r="DO407" i="6"/>
  <c r="DN407" i="6"/>
  <c r="EN407" i="6"/>
  <c r="EL407" i="6"/>
  <c r="DL407" i="6"/>
  <c r="EB407" i="6"/>
  <c r="EK407" i="6"/>
  <c r="EF407" i="6"/>
  <c r="DS407" i="6"/>
  <c r="CS407" i="6"/>
  <c r="BX407" i="6"/>
  <c r="BW407" i="6"/>
  <c r="CA407" i="6"/>
  <c r="BM407" i="6"/>
  <c r="CC407" i="6"/>
  <c r="BZ407" i="6"/>
  <c r="CB407" i="6"/>
  <c r="CF407" i="6"/>
  <c r="CE407" i="6"/>
  <c r="BY407" i="6"/>
  <c r="CD407" i="6"/>
  <c r="CF405" i="6"/>
  <c r="CE405" i="6"/>
  <c r="BY405" i="6"/>
  <c r="BM405" i="6"/>
  <c r="CD405" i="6"/>
  <c r="BX405" i="6"/>
  <c r="BW405" i="6"/>
  <c r="CC405" i="6"/>
  <c r="CB405" i="6"/>
  <c r="CA405" i="6"/>
  <c r="BZ405" i="6"/>
  <c r="BW406" i="6"/>
  <c r="CF406" i="6"/>
  <c r="BZ406" i="6"/>
  <c r="CA406" i="6"/>
  <c r="CE406" i="6"/>
  <c r="CD406" i="6"/>
  <c r="CC406" i="6"/>
  <c r="CB406" i="6"/>
  <c r="BX406" i="6"/>
  <c r="BY406" i="6"/>
  <c r="BM406" i="6"/>
  <c r="DP143" i="6"/>
  <c r="EB143" i="6"/>
  <c r="DO143" i="6"/>
  <c r="EN143" i="6"/>
  <c r="EA143" i="6"/>
  <c r="DN143" i="6"/>
  <c r="EM143" i="6"/>
  <c r="DZ143" i="6"/>
  <c r="DM143" i="6"/>
  <c r="EG143" i="6"/>
  <c r="DT143" i="6"/>
  <c r="DG143" i="6"/>
  <c r="EL143" i="6"/>
  <c r="DS143" i="6"/>
  <c r="EJ143" i="6"/>
  <c r="DL143" i="6"/>
  <c r="EK143" i="6"/>
  <c r="DW143" i="6"/>
  <c r="DY143" i="6"/>
  <c r="DX143" i="6"/>
  <c r="DV143" i="6"/>
  <c r="DU143" i="6"/>
  <c r="DJ143" i="6"/>
  <c r="DK143" i="6"/>
  <c r="EI143" i="6"/>
  <c r="EH143" i="6"/>
  <c r="EF143" i="6"/>
  <c r="EE143" i="6"/>
  <c r="DH143" i="6"/>
  <c r="DI143" i="6"/>
  <c r="EK408" i="6"/>
  <c r="DX408" i="6"/>
  <c r="DK408" i="6"/>
  <c r="EJ408" i="6"/>
  <c r="DW408" i="6"/>
  <c r="DJ408" i="6"/>
  <c r="EI408" i="6"/>
  <c r="DV408" i="6"/>
  <c r="DI408" i="6"/>
  <c r="EH408" i="6"/>
  <c r="DU408" i="6"/>
  <c r="DH408" i="6"/>
  <c r="EN408" i="6"/>
  <c r="EA408" i="6"/>
  <c r="DN408" i="6"/>
  <c r="EE408" i="6"/>
  <c r="DG408" i="6"/>
  <c r="EB408" i="6"/>
  <c r="EL408" i="6"/>
  <c r="DO408" i="6"/>
  <c r="DZ408" i="6"/>
  <c r="DY408" i="6"/>
  <c r="DP408" i="6"/>
  <c r="DT408" i="6"/>
  <c r="DS408" i="6"/>
  <c r="DM408" i="6"/>
  <c r="DL408" i="6"/>
  <c r="EM408" i="6"/>
  <c r="EG408" i="6"/>
  <c r="EF408" i="6"/>
  <c r="K408" i="6"/>
  <c r="BO408" i="6" s="1"/>
  <c r="BM57" i="6"/>
  <c r="EM92" i="6"/>
  <c r="DZ92" i="6"/>
  <c r="DM92" i="6"/>
  <c r="EL92" i="6"/>
  <c r="DY92" i="6"/>
  <c r="DL92" i="6"/>
  <c r="EJ92" i="6"/>
  <c r="DW92" i="6"/>
  <c r="DJ92" i="6"/>
  <c r="DP92" i="6"/>
  <c r="DV92" i="6"/>
  <c r="DU92" i="6"/>
  <c r="EB92" i="6"/>
  <c r="DH92" i="6"/>
  <c r="EH92" i="6"/>
  <c r="DI92" i="6"/>
  <c r="EG92" i="6"/>
  <c r="DG92" i="6"/>
  <c r="DX92" i="6"/>
  <c r="EF92" i="6"/>
  <c r="EE92" i="6"/>
  <c r="EA92" i="6"/>
  <c r="DT92" i="6"/>
  <c r="DS92" i="6"/>
  <c r="DK92" i="6"/>
  <c r="DO92" i="6"/>
  <c r="DN92" i="6"/>
  <c r="EN92" i="6"/>
  <c r="EI92" i="6"/>
  <c r="EK92" i="6"/>
  <c r="BM31" i="6"/>
  <c r="CS408" i="6"/>
  <c r="BL95" i="6"/>
  <c r="BL191" i="6"/>
  <c r="B191" i="6"/>
  <c r="B95" i="6"/>
  <c r="DD228" i="6"/>
  <c r="DC228" i="6"/>
  <c r="DB228" i="6"/>
  <c r="DA228" i="6"/>
  <c r="CZ228" i="6"/>
  <c r="CY228" i="6"/>
  <c r="CX228" i="6"/>
  <c r="CW228" i="6"/>
  <c r="CV228" i="6"/>
  <c r="CU228" i="6"/>
  <c r="CQ228" i="6"/>
  <c r="CP228" i="6"/>
  <c r="CO228" i="6"/>
  <c r="CN228" i="6"/>
  <c r="CM228" i="6"/>
  <c r="CL228" i="6"/>
  <c r="CJ228" i="6"/>
  <c r="CI228" i="6"/>
  <c r="CH228" i="6"/>
  <c r="W8" i="53"/>
  <c r="W7" i="53"/>
  <c r="W9" i="53"/>
  <c r="BE215" i="6"/>
  <c r="BA215" i="6" s="1"/>
  <c r="BC215" i="6"/>
  <c r="BB215" i="6"/>
  <c r="F215" i="6"/>
  <c r="E215" i="6"/>
  <c r="D215" i="6"/>
  <c r="A215" i="6"/>
  <c r="B215" i="6" s="1"/>
  <c r="ED273" i="6" l="1"/>
  <c r="DR186" i="6"/>
  <c r="DF186" i="6"/>
  <c r="ED186" i="6"/>
  <c r="DF273" i="6"/>
  <c r="DR411" i="6"/>
  <c r="DR273" i="6"/>
  <c r="DF409" i="6"/>
  <c r="ED409" i="6"/>
  <c r="DF410" i="6"/>
  <c r="DR410" i="6"/>
  <c r="DR409" i="6"/>
  <c r="DR146" i="6"/>
  <c r="ED411" i="6"/>
  <c r="ED406" i="6"/>
  <c r="DF146" i="6"/>
  <c r="DR93" i="6"/>
  <c r="ED93" i="6"/>
  <c r="ED146" i="6"/>
  <c r="DR406" i="6"/>
  <c r="ED410" i="6"/>
  <c r="DF411" i="6"/>
  <c r="DF93" i="6"/>
  <c r="DF406" i="6"/>
  <c r="ED92" i="6"/>
  <c r="ED408" i="6"/>
  <c r="DR127" i="6"/>
  <c r="DF143" i="6"/>
  <c r="ED405" i="6"/>
  <c r="DR143" i="6"/>
  <c r="ED127" i="6"/>
  <c r="DR92" i="6"/>
  <c r="DF127" i="6"/>
  <c r="DF408" i="6"/>
  <c r="DF407" i="6"/>
  <c r="DR405" i="6"/>
  <c r="DR404" i="6"/>
  <c r="DF404" i="6"/>
  <c r="DF405" i="6"/>
  <c r="DF92" i="6"/>
  <c r="DR408" i="6"/>
  <c r="ED407" i="6"/>
  <c r="ED404" i="6"/>
  <c r="DR407" i="6"/>
  <c r="ED143" i="6"/>
  <c r="CT228" i="6"/>
  <c r="CR228" i="6"/>
  <c r="BN191" i="6"/>
  <c r="BM191" i="6"/>
  <c r="BK429" i="6"/>
  <c r="BJ429" i="6"/>
  <c r="BG429" i="6"/>
  <c r="BF429" i="6"/>
  <c r="BE429" i="6"/>
  <c r="BA429" i="6" s="1"/>
  <c r="BC429" i="6"/>
  <c r="BB429" i="6"/>
  <c r="BI429" i="6"/>
  <c r="BK428" i="6"/>
  <c r="BJ428" i="6"/>
  <c r="BG428" i="6"/>
  <c r="BF428" i="6"/>
  <c r="BE428" i="6"/>
  <c r="BA428" i="6" s="1"/>
  <c r="BC428" i="6"/>
  <c r="BB428" i="6"/>
  <c r="BK427" i="6"/>
  <c r="BJ427" i="6"/>
  <c r="BG427" i="6"/>
  <c r="BF427" i="6"/>
  <c r="BE427" i="6"/>
  <c r="BA427" i="6" s="1"/>
  <c r="BC427" i="6"/>
  <c r="BB427" i="6"/>
  <c r="BK426" i="6"/>
  <c r="BJ426" i="6"/>
  <c r="BG426" i="6"/>
  <c r="BF426" i="6"/>
  <c r="BE426" i="6"/>
  <c r="BA426" i="6" s="1"/>
  <c r="BC426" i="6"/>
  <c r="BB426" i="6"/>
  <c r="BK425" i="6"/>
  <c r="BJ425" i="6"/>
  <c r="BG425" i="6"/>
  <c r="BF425" i="6"/>
  <c r="BE425" i="6"/>
  <c r="BA425" i="6" s="1"/>
  <c r="BC425" i="6"/>
  <c r="BB425" i="6"/>
  <c r="BI425" i="6"/>
  <c r="BK424" i="6"/>
  <c r="BJ424" i="6"/>
  <c r="BG424" i="6"/>
  <c r="BF424" i="6"/>
  <c r="BE424" i="6"/>
  <c r="BA424" i="6" s="1"/>
  <c r="BC424" i="6"/>
  <c r="BB424" i="6"/>
  <c r="BK420" i="6"/>
  <c r="BJ420" i="6"/>
  <c r="BG420" i="6"/>
  <c r="BF420" i="6"/>
  <c r="BE420" i="6"/>
  <c r="BA420" i="6" s="1"/>
  <c r="BC420" i="6"/>
  <c r="BB420" i="6"/>
  <c r="BI420" i="6"/>
  <c r="BK423" i="6"/>
  <c r="BJ423" i="6"/>
  <c r="BG423" i="6"/>
  <c r="BF423" i="6"/>
  <c r="BE423" i="6"/>
  <c r="BA423" i="6" s="1"/>
  <c r="BC423" i="6"/>
  <c r="BB423" i="6"/>
  <c r="BK422" i="6"/>
  <c r="BJ422" i="6"/>
  <c r="BG422" i="6"/>
  <c r="BF422" i="6"/>
  <c r="BE422" i="6"/>
  <c r="BA422" i="6" s="1"/>
  <c r="BC422" i="6"/>
  <c r="BB422" i="6"/>
  <c r="BI422" i="6"/>
  <c r="BK421" i="6"/>
  <c r="BJ421" i="6"/>
  <c r="BG421" i="6"/>
  <c r="BF421" i="6"/>
  <c r="BE421" i="6"/>
  <c r="BA421" i="6" s="1"/>
  <c r="BC421" i="6"/>
  <c r="BB421" i="6"/>
  <c r="BK419" i="6"/>
  <c r="BJ419" i="6"/>
  <c r="BG419" i="6"/>
  <c r="BF419" i="6"/>
  <c r="BE419" i="6"/>
  <c r="BA419" i="6" s="1"/>
  <c r="BC419" i="6"/>
  <c r="BB419" i="6"/>
  <c r="BI419" i="6"/>
  <c r="BK418" i="6"/>
  <c r="BJ418" i="6"/>
  <c r="BG418" i="6"/>
  <c r="BF418" i="6"/>
  <c r="BE418" i="6"/>
  <c r="BA418" i="6" s="1"/>
  <c r="BC418" i="6"/>
  <c r="BB418" i="6"/>
  <c r="BK417" i="6"/>
  <c r="BJ417" i="6"/>
  <c r="BG417" i="6"/>
  <c r="BF417" i="6"/>
  <c r="BE417" i="6"/>
  <c r="BA417" i="6" s="1"/>
  <c r="BC417" i="6"/>
  <c r="BB417" i="6"/>
  <c r="BI417" i="6"/>
  <c r="BK416" i="6"/>
  <c r="BJ416" i="6"/>
  <c r="BG416" i="6"/>
  <c r="BF416" i="6"/>
  <c r="BE416" i="6"/>
  <c r="BA416" i="6" s="1"/>
  <c r="BC416" i="6"/>
  <c r="BB416" i="6"/>
  <c r="BK415" i="6"/>
  <c r="BJ415" i="6"/>
  <c r="BG415" i="6"/>
  <c r="BF415" i="6"/>
  <c r="BE415" i="6"/>
  <c r="BA415" i="6" s="1"/>
  <c r="BC415" i="6"/>
  <c r="BB415" i="6"/>
  <c r="BI415" i="6"/>
  <c r="BK414" i="6"/>
  <c r="BJ414" i="6"/>
  <c r="BG414" i="6"/>
  <c r="BF414" i="6"/>
  <c r="BE414" i="6"/>
  <c r="BA414" i="6" s="1"/>
  <c r="BC414" i="6"/>
  <c r="BB414" i="6"/>
  <c r="BK413" i="6"/>
  <c r="BJ413" i="6"/>
  <c r="BG413" i="6"/>
  <c r="BF413" i="6"/>
  <c r="BE413" i="6"/>
  <c r="BA413" i="6" s="1"/>
  <c r="BC413" i="6"/>
  <c r="BB413" i="6"/>
  <c r="BI413" i="6"/>
  <c r="BK412" i="6"/>
  <c r="BJ412" i="6"/>
  <c r="BG412" i="6"/>
  <c r="BF412" i="6"/>
  <c r="BE412" i="6"/>
  <c r="BA412" i="6" s="1"/>
  <c r="BC412" i="6"/>
  <c r="BB412" i="6"/>
  <c r="EN228" i="6" l="1"/>
  <c r="DW228" i="6"/>
  <c r="DV228" i="6"/>
  <c r="DI228" i="6"/>
  <c r="DH228" i="6"/>
  <c r="DJ228" i="6"/>
  <c r="EB228" i="6"/>
  <c r="DT228" i="6"/>
  <c r="EI228" i="6"/>
  <c r="EF228" i="6"/>
  <c r="EE228" i="6"/>
  <c r="DS228" i="6"/>
  <c r="EL228" i="6"/>
  <c r="DG228" i="6"/>
  <c r="DP228" i="6"/>
  <c r="DZ228" i="6"/>
  <c r="EH228" i="6"/>
  <c r="EK228" i="6"/>
  <c r="DU228" i="6"/>
  <c r="DN228" i="6"/>
  <c r="CS228" i="6"/>
  <c r="EM228" i="6"/>
  <c r="DY228" i="6"/>
  <c r="EA228" i="6"/>
  <c r="DL228" i="6"/>
  <c r="BL416" i="6"/>
  <c r="BL417" i="6"/>
  <c r="BL423" i="6"/>
  <c r="BL420" i="6"/>
  <c r="DO228" i="6"/>
  <c r="DM228" i="6"/>
  <c r="EJ228" i="6"/>
  <c r="DK228" i="6"/>
  <c r="EG228" i="6"/>
  <c r="DX228" i="6"/>
  <c r="BI418" i="6"/>
  <c r="BL418" i="6"/>
  <c r="BL419" i="6"/>
  <c r="BL421" i="6"/>
  <c r="BL422" i="6"/>
  <c r="BI423" i="6"/>
  <c r="BI424" i="6"/>
  <c r="BL424" i="6"/>
  <c r="BL425" i="6"/>
  <c r="BL428" i="6"/>
  <c r="BL429" i="6"/>
  <c r="BI426" i="6"/>
  <c r="BL426" i="6"/>
  <c r="BL427" i="6"/>
  <c r="BI428" i="6"/>
  <c r="BL412" i="6"/>
  <c r="BL413" i="6"/>
  <c r="BI414" i="6"/>
  <c r="BL414" i="6"/>
  <c r="BL415" i="6"/>
  <c r="BI421" i="6"/>
  <c r="BI412" i="6"/>
  <c r="BI427" i="6"/>
  <c r="BI416" i="6"/>
  <c r="F178" i="6"/>
  <c r="E178" i="6"/>
  <c r="D178" i="6"/>
  <c r="A178" i="6"/>
  <c r="B178" i="6" s="1"/>
  <c r="F176" i="6"/>
  <c r="E176" i="6"/>
  <c r="D176" i="6"/>
  <c r="A176" i="6"/>
  <c r="B176" i="6" s="1"/>
  <c r="F86" i="6"/>
  <c r="E86" i="6"/>
  <c r="D86" i="6"/>
  <c r="A86" i="6"/>
  <c r="B86" i="6" s="1"/>
  <c r="F85" i="6"/>
  <c r="E85" i="6"/>
  <c r="D85" i="6"/>
  <c r="A85" i="6"/>
  <c r="B85" i="6" s="1"/>
  <c r="B371" i="6"/>
  <c r="B338" i="6"/>
  <c r="B336" i="6"/>
  <c r="B335" i="6"/>
  <c r="B275" i="6"/>
  <c r="B237" i="6"/>
  <c r="B180" i="6"/>
  <c r="B170" i="6"/>
  <c r="B72" i="6"/>
  <c r="BF62" i="6"/>
  <c r="BF63" i="6"/>
  <c r="BQ75" i="6"/>
  <c r="D93" i="6"/>
  <c r="D94" i="6"/>
  <c r="K64" i="40"/>
  <c r="K81" i="40"/>
  <c r="K2492" i="40"/>
  <c r="K1341" i="40"/>
  <c r="K2108" i="40"/>
  <c r="K2006" i="40"/>
  <c r="K1263" i="40"/>
  <c r="K1095" i="40"/>
  <c r="K404" i="40"/>
  <c r="K1502" i="40"/>
  <c r="K1781" i="40"/>
  <c r="K757" i="40"/>
  <c r="K1011" i="40"/>
  <c r="K1623" i="40"/>
  <c r="K2002" i="40"/>
  <c r="K1788" i="40"/>
  <c r="K1317" i="40"/>
  <c r="K1258" i="40"/>
  <c r="K2327" i="40"/>
  <c r="K881" i="40"/>
  <c r="K1983" i="40"/>
  <c r="K2256" i="40"/>
  <c r="K2579" i="40"/>
  <c r="K327" i="40"/>
  <c r="K2575" i="40"/>
  <c r="K864" i="40"/>
  <c r="K2628" i="40"/>
  <c r="K1838" i="40"/>
  <c r="K967" i="40"/>
  <c r="K265" i="40"/>
  <c r="K339" i="40"/>
  <c r="K497" i="40"/>
  <c r="K1384" i="40"/>
  <c r="K1370" i="40"/>
  <c r="K1369" i="40"/>
  <c r="K65" i="40"/>
  <c r="K1958" i="40"/>
  <c r="K2299" i="40"/>
  <c r="K1959" i="40"/>
  <c r="K1747" i="40"/>
  <c r="K1372" i="40"/>
  <c r="K2298" i="40"/>
  <c r="K1197" i="40"/>
  <c r="K1199" i="40"/>
  <c r="K29" i="40"/>
  <c r="K2446" i="40"/>
  <c r="K113" i="40"/>
  <c r="K2571" i="40"/>
  <c r="K2619" i="40"/>
  <c r="K1314" i="40"/>
  <c r="K1871" i="40"/>
  <c r="K938" i="40"/>
  <c r="K2101" i="40"/>
  <c r="K2625" i="40"/>
  <c r="K2103" i="40"/>
  <c r="K1328" i="40"/>
  <c r="K867" i="40"/>
  <c r="K1331" i="40"/>
  <c r="K868" i="40"/>
  <c r="K1932" i="40"/>
  <c r="K2436" i="40"/>
  <c r="K2668" i="40"/>
  <c r="K2584" i="40"/>
  <c r="K1329" i="40"/>
  <c r="K2124" i="40"/>
  <c r="K1334" i="40"/>
  <c r="K1336" i="40"/>
  <c r="K2508" i="40"/>
  <c r="K1084" i="40"/>
  <c r="K1087" i="40"/>
  <c r="K2507" i="40"/>
  <c r="K1974" i="40"/>
  <c r="K2150" i="40"/>
  <c r="K2348" i="40"/>
  <c r="K1650" i="40"/>
  <c r="K2487" i="40"/>
  <c r="K1652" i="40"/>
  <c r="K1651" i="40"/>
  <c r="K1897" i="40"/>
  <c r="K2489" i="40"/>
  <c r="K1090" i="40"/>
  <c r="K1296" i="40"/>
  <c r="K2660" i="40"/>
  <c r="K2486" i="40"/>
  <c r="K2226" i="40"/>
  <c r="K2087" i="40"/>
  <c r="K2558" i="40"/>
  <c r="K2664" i="40"/>
  <c r="K23" i="40"/>
  <c r="K2658" i="40"/>
  <c r="K1298" i="40"/>
  <c r="K1665" i="40"/>
  <c r="K2011" i="40"/>
  <c r="K1664" i="40"/>
  <c r="K2589" i="40"/>
  <c r="K2076" i="40"/>
  <c r="K2588" i="40"/>
  <c r="K2582" i="40"/>
  <c r="K2074" i="40"/>
  <c r="K831" i="40"/>
  <c r="K2591" i="40"/>
  <c r="K2542" i="40"/>
  <c r="K2173" i="40"/>
  <c r="K2366" i="40"/>
  <c r="K1668" i="40"/>
  <c r="K2540" i="40"/>
  <c r="K2596" i="40"/>
  <c r="K2595" i="40"/>
  <c r="K1514" i="40"/>
  <c r="K2102" i="40"/>
  <c r="K1577" i="40"/>
  <c r="K1575" i="40"/>
  <c r="K1576" i="40"/>
  <c r="K1881" i="40"/>
  <c r="K1282" i="40"/>
  <c r="K1936" i="40"/>
  <c r="K2416" i="40"/>
  <c r="K2414" i="40"/>
  <c r="K2659" i="40"/>
  <c r="K2627" i="40"/>
  <c r="K1819" i="40"/>
  <c r="K136" i="40"/>
  <c r="K1141" i="40"/>
  <c r="K407" i="40"/>
  <c r="K2465" i="40"/>
  <c r="K1142" i="40"/>
  <c r="K1579" i="40"/>
  <c r="K739" i="40"/>
  <c r="K1134" i="40"/>
  <c r="K1281" i="40"/>
  <c r="K1275" i="40"/>
  <c r="K622" i="40"/>
  <c r="K2601" i="40"/>
  <c r="K1541" i="40"/>
  <c r="K712" i="40"/>
  <c r="K484" i="40"/>
  <c r="K145" i="40"/>
  <c r="K2227" i="40"/>
  <c r="K2230" i="40"/>
  <c r="K2194" i="40"/>
  <c r="K1182" i="40"/>
  <c r="K1928" i="40"/>
  <c r="K1173" i="40"/>
  <c r="K1170" i="40"/>
  <c r="K2463" i="40"/>
  <c r="K1879" i="40"/>
  <c r="K2068" i="40"/>
  <c r="K2670" i="40"/>
  <c r="K320" i="40"/>
  <c r="K1136" i="40"/>
  <c r="K2213" i="40"/>
  <c r="K128" i="40"/>
  <c r="K1695" i="40"/>
  <c r="K2447" i="40"/>
  <c r="K131" i="40"/>
  <c r="K2130" i="40"/>
  <c r="K2131" i="40"/>
  <c r="K730" i="40"/>
  <c r="K1184" i="40"/>
  <c r="K1187" i="40"/>
  <c r="K2221" i="40"/>
  <c r="K2215" i="40"/>
  <c r="K1856" i="40"/>
  <c r="K2669" i="40"/>
  <c r="K2030" i="40"/>
  <c r="K482" i="40"/>
  <c r="K2133" i="40"/>
  <c r="K1058" i="40"/>
  <c r="K1398" i="40"/>
  <c r="K2032" i="40"/>
  <c r="K2050" i="40"/>
  <c r="K2351" i="40"/>
  <c r="K441" i="40"/>
  <c r="K61" i="40"/>
  <c r="K673" i="40"/>
  <c r="K2439" i="40"/>
  <c r="K2651" i="40"/>
  <c r="K2441" i="40"/>
  <c r="K1503" i="40"/>
  <c r="K2353" i="40"/>
  <c r="K1900" i="40"/>
  <c r="K841" i="40"/>
  <c r="K394" i="40"/>
  <c r="K923" i="40"/>
  <c r="K2494" i="40"/>
  <c r="K2654" i="40"/>
  <c r="K1631" i="40"/>
  <c r="K909" i="40"/>
  <c r="K2089" i="40"/>
  <c r="K1933" i="40"/>
  <c r="K2443" i="40"/>
  <c r="K1076" i="40"/>
  <c r="K1080" i="40"/>
  <c r="K1081" i="40"/>
  <c r="K1636" i="40"/>
  <c r="K663" i="40"/>
  <c r="K483" i="40"/>
  <c r="K2404" i="40"/>
  <c r="K249" i="40"/>
  <c r="K1408" i="40"/>
  <c r="K2058" i="40"/>
  <c r="K2574" i="40"/>
  <c r="K1352" i="40"/>
  <c r="K638" i="40"/>
  <c r="K2525" i="40"/>
  <c r="K2547" i="40"/>
  <c r="K100" i="40"/>
  <c r="K2636" i="40"/>
  <c r="K2632" i="40"/>
  <c r="K2631" i="40"/>
  <c r="K2634" i="40"/>
  <c r="K443" i="40"/>
  <c r="K2044" i="40"/>
  <c r="K1486" i="40"/>
  <c r="K1939" i="40"/>
  <c r="K2475" i="40"/>
  <c r="K1800" i="40"/>
  <c r="K1704" i="40"/>
  <c r="K1833" i="40"/>
  <c r="K408" i="40"/>
  <c r="K1839" i="40"/>
  <c r="K381" i="40"/>
  <c r="K989" i="40"/>
  <c r="K2662" i="40"/>
  <c r="K140" i="40"/>
  <c r="K207" i="40"/>
  <c r="K1988" i="40"/>
  <c r="K2450" i="40"/>
  <c r="K1989" i="40"/>
  <c r="K888" i="40"/>
  <c r="K985" i="40"/>
  <c r="K2410" i="40"/>
  <c r="K986" i="40"/>
  <c r="K2363" i="40"/>
  <c r="K415" i="40"/>
  <c r="K1711" i="40"/>
  <c r="K696" i="40"/>
  <c r="K1210" i="40"/>
  <c r="K2467" i="40"/>
  <c r="K58" i="40"/>
  <c r="K1002" i="40"/>
  <c r="K842" i="40"/>
  <c r="K59" i="40"/>
  <c r="K1895" i="40"/>
  <c r="K1903" i="40"/>
  <c r="K721" i="40"/>
  <c r="K726" i="40"/>
  <c r="K1099" i="40"/>
  <c r="K364" i="40"/>
  <c r="K1905" i="40"/>
  <c r="K566" i="40"/>
  <c r="K447" i="40"/>
  <c r="K1975" i="40"/>
  <c r="K540" i="40"/>
  <c r="K538" i="40"/>
  <c r="K533" i="40"/>
  <c r="K606" i="40"/>
  <c r="K244" i="40"/>
  <c r="K1196" i="40"/>
  <c r="K2638" i="40"/>
  <c r="K2310" i="40"/>
  <c r="K1388" i="40"/>
  <c r="K2308" i="40"/>
  <c r="K1595" i="40"/>
  <c r="K1792" i="40"/>
  <c r="K2412" i="40"/>
  <c r="K1540" i="40"/>
  <c r="K2599" i="40"/>
  <c r="K1545" i="40"/>
  <c r="K478" i="40"/>
  <c r="K2590" i="40"/>
  <c r="K477" i="40"/>
  <c r="K952" i="40"/>
  <c r="K186" i="40"/>
  <c r="K954" i="40"/>
  <c r="K2597" i="40"/>
  <c r="K2156" i="40"/>
  <c r="K2485" i="40"/>
  <c r="K953" i="40"/>
  <c r="K36" i="40"/>
  <c r="K2159" i="40"/>
  <c r="K2481" i="40"/>
  <c r="K1144" i="40"/>
  <c r="K119" i="40"/>
  <c r="K2578" i="40"/>
  <c r="K2034" i="40"/>
  <c r="K2240" i="40"/>
  <c r="K1397" i="40"/>
  <c r="K337" i="40"/>
  <c r="K1570" i="40"/>
  <c r="K1733" i="40"/>
  <c r="K414" i="40"/>
  <c r="K2036" i="40"/>
  <c r="K1396" i="40"/>
  <c r="K20" i="40"/>
  <c r="K423" i="40"/>
  <c r="K1544" i="40"/>
  <c r="K1231" i="40"/>
  <c r="K1233" i="40"/>
  <c r="K1808" i="40"/>
  <c r="K889" i="40"/>
  <c r="K892" i="40"/>
  <c r="K981" i="40"/>
  <c r="K1783" i="40"/>
  <c r="K1340" i="40"/>
  <c r="K1395" i="40"/>
  <c r="K1149" i="40"/>
  <c r="K1724" i="40"/>
  <c r="K1230" i="40"/>
  <c r="K680" i="40"/>
  <c r="K1561" i="40"/>
  <c r="K2537" i="40"/>
  <c r="K1474" i="40"/>
  <c r="K2592" i="40"/>
  <c r="K1977" i="40"/>
  <c r="K965" i="40"/>
  <c r="K2360" i="40"/>
  <c r="K994" i="40"/>
  <c r="K2189" i="40"/>
  <c r="K1511" i="40"/>
  <c r="K1235" i="40"/>
  <c r="K424" i="40"/>
  <c r="K1786" i="40"/>
  <c r="K1952" i="40"/>
  <c r="K1463" i="40"/>
  <c r="K2518" i="40"/>
  <c r="K844" i="40"/>
  <c r="K1921" i="40"/>
  <c r="K2272" i="40"/>
  <c r="K1300" i="40"/>
  <c r="K216" i="40"/>
  <c r="K2316" i="40"/>
  <c r="K460" i="40"/>
  <c r="K1889" i="40"/>
  <c r="K2033" i="40"/>
  <c r="K1913" i="40"/>
  <c r="K2488" i="40"/>
  <c r="K1790" i="40"/>
  <c r="K1299" i="40"/>
  <c r="K206" i="40"/>
  <c r="K951" i="40"/>
  <c r="K126" i="40"/>
  <c r="K1813" i="40"/>
  <c r="K1172" i="40"/>
  <c r="K2016" i="40"/>
  <c r="K519" i="40"/>
  <c r="K697" i="40"/>
  <c r="K1238" i="40"/>
  <c r="K1834" i="40"/>
  <c r="K2080" i="40"/>
  <c r="K90" i="40"/>
  <c r="K1523" i="40"/>
  <c r="K1361" i="40"/>
  <c r="K2332" i="40"/>
  <c r="K31" i="40"/>
  <c r="K2291" i="40"/>
  <c r="K1036" i="40"/>
  <c r="K642" i="40"/>
  <c r="K608" i="40"/>
  <c r="K2053" i="40"/>
  <c r="K210" i="40"/>
  <c r="K2085" i="40"/>
  <c r="K2329" i="40"/>
  <c r="K211" i="40"/>
  <c r="K363" i="40"/>
  <c r="K471" i="40"/>
  <c r="K2025" i="40"/>
  <c r="K2640" i="40"/>
  <c r="K2093" i="40"/>
  <c r="K1301" i="40"/>
  <c r="K1656" i="40"/>
  <c r="K272" i="40"/>
  <c r="K1801" i="40"/>
  <c r="K1845" i="40"/>
  <c r="K1802" i="40"/>
  <c r="K40" i="40"/>
  <c r="K1566" i="40"/>
  <c r="K1804" i="40"/>
  <c r="K1803" i="40"/>
  <c r="K232" i="40"/>
  <c r="K695" i="40"/>
  <c r="K755" i="40"/>
  <c r="K240" i="40"/>
  <c r="K1997" i="40"/>
  <c r="K907" i="40"/>
  <c r="K715" i="40"/>
  <c r="K1641" i="40"/>
  <c r="K1635" i="40"/>
  <c r="K1243" i="40"/>
  <c r="K1241" i="40"/>
  <c r="K1247" i="40"/>
  <c r="K813" i="40"/>
  <c r="K1970" i="40"/>
  <c r="K1972" i="40"/>
  <c r="K1366" i="40"/>
  <c r="K1204" i="40"/>
  <c r="K1885" i="40"/>
  <c r="K565" i="40"/>
  <c r="K1202" i="40"/>
  <c r="K908" i="40"/>
  <c r="K1073" i="40"/>
  <c r="K2342" i="40"/>
  <c r="K1333" i="40"/>
  <c r="K1308" i="40"/>
  <c r="K74" i="40"/>
  <c r="K1657" i="40"/>
  <c r="K2663" i="40"/>
  <c r="K2665" i="40"/>
  <c r="K2661" i="40"/>
  <c r="K769" i="40"/>
  <c r="K1717" i="40"/>
  <c r="K2125" i="40"/>
  <c r="K630" i="40"/>
  <c r="K1832" i="40"/>
  <c r="K2031" i="40"/>
  <c r="K742" i="40"/>
  <c r="K1888" i="40"/>
  <c r="K1435" i="40"/>
  <c r="K1423" i="40"/>
  <c r="K2007" i="40"/>
  <c r="K46" i="40"/>
  <c r="K212" i="40"/>
  <c r="K1405" i="40"/>
  <c r="K1440" i="40"/>
  <c r="K2104" i="40"/>
  <c r="K2105" i="40"/>
  <c r="K1343" i="40"/>
  <c r="K1907" i="40"/>
  <c r="K617" i="40"/>
  <c r="K2425" i="40"/>
  <c r="K964" i="40"/>
  <c r="K2394" i="40"/>
  <c r="K2392" i="40"/>
  <c r="K828" i="40"/>
  <c r="K182" i="40"/>
  <c r="K2027" i="40"/>
  <c r="K1565" i="40"/>
  <c r="K1659" i="40"/>
  <c r="K1278" i="40"/>
  <c r="K2019" i="40"/>
  <c r="K2527" i="40"/>
  <c r="K1963" i="40"/>
  <c r="K1186" i="40"/>
  <c r="K1962" i="40"/>
  <c r="K1951" i="40"/>
  <c r="K1307" i="40"/>
  <c r="K1857" i="40"/>
  <c r="K72" i="40"/>
  <c r="K1005" i="40"/>
  <c r="K18" i="40"/>
  <c r="K1964" i="40"/>
  <c r="K368" i="40"/>
  <c r="K1315" i="40"/>
  <c r="K2026" i="40"/>
  <c r="K1245" i="40"/>
  <c r="K1246" i="40"/>
  <c r="K1373" i="40"/>
  <c r="K1209" i="40"/>
  <c r="K1205" i="40"/>
  <c r="K963" i="40"/>
  <c r="K1385" i="40"/>
  <c r="K224" i="40"/>
  <c r="K223" i="40"/>
  <c r="K222" i="40"/>
  <c r="K1714" i="40"/>
  <c r="K1061" i="40"/>
  <c r="K1748" i="40"/>
  <c r="K1220" i="40"/>
  <c r="K2301" i="40"/>
  <c r="K806" i="40"/>
  <c r="K797" i="40"/>
  <c r="K1749" i="40"/>
  <c r="K2187" i="40"/>
  <c r="K2544" i="40"/>
  <c r="K787" i="40"/>
  <c r="K871" i="40"/>
  <c r="K1584" i="40"/>
  <c r="K862" i="40"/>
  <c r="K1734" i="40"/>
  <c r="K2562" i="40"/>
  <c r="K158" i="40"/>
  <c r="K624" i="40"/>
  <c r="K2155" i="40"/>
  <c r="K645" i="40"/>
  <c r="K1190" i="40"/>
  <c r="K489" i="40"/>
  <c r="K2072" i="40"/>
  <c r="K915" i="40"/>
  <c r="K2073" i="40"/>
  <c r="K2216" i="40"/>
  <c r="K874" i="40"/>
  <c r="K1892" i="40"/>
  <c r="K880" i="40"/>
  <c r="K611" i="40"/>
  <c r="K869" i="40"/>
  <c r="K574" i="40"/>
  <c r="K2503" i="40"/>
  <c r="K807" i="40"/>
  <c r="K1992" i="40"/>
  <c r="K1706" i="40"/>
  <c r="K2426" i="40"/>
  <c r="K387" i="40"/>
  <c r="K2247" i="40"/>
  <c r="K661" i="40"/>
  <c r="K662" i="40"/>
  <c r="K514" i="40"/>
  <c r="K1010" i="40"/>
  <c r="K2012" i="40"/>
  <c r="K345" i="40"/>
  <c r="K347" i="40"/>
  <c r="K349" i="40"/>
  <c r="K348" i="40"/>
  <c r="K1006" i="40"/>
  <c r="K2451" i="40"/>
  <c r="K1743" i="40"/>
  <c r="K1742" i="40"/>
  <c r="K343" i="40"/>
  <c r="K346" i="40"/>
  <c r="K1260" i="40"/>
  <c r="K1429" i="40"/>
  <c r="K1996" i="40"/>
  <c r="K243" i="40"/>
  <c r="K1269" i="40"/>
  <c r="K239" i="40"/>
  <c r="K121" i="40"/>
  <c r="K2001" i="40"/>
  <c r="K2165" i="40"/>
  <c r="K1228" i="40"/>
  <c r="K192" i="40"/>
  <c r="K833" i="40"/>
  <c r="K829" i="40"/>
  <c r="K776" i="40"/>
  <c r="K1118" i="40"/>
  <c r="K646" i="40"/>
  <c r="K521" i="40"/>
  <c r="K520" i="40"/>
  <c r="K1120" i="40"/>
  <c r="K830" i="40"/>
  <c r="K850" i="40"/>
  <c r="K846" i="40"/>
  <c r="K848" i="40"/>
  <c r="K969" i="40"/>
  <c r="K843" i="40"/>
  <c r="K2440" i="40"/>
  <c r="K2445" i="40"/>
  <c r="K2438" i="40"/>
  <c r="K268" i="40"/>
  <c r="K2617" i="40"/>
  <c r="K276" i="40"/>
  <c r="K284" i="40"/>
  <c r="K1279" i="40"/>
  <c r="K1254" i="40"/>
  <c r="K2530" i="40"/>
  <c r="K1259" i="40"/>
  <c r="K2626" i="40"/>
  <c r="K2415" i="40"/>
  <c r="K1735" i="40"/>
  <c r="K835" i="40"/>
  <c r="K836" i="40"/>
  <c r="K1890" i="40"/>
  <c r="K1139" i="40"/>
  <c r="K1891" i="40"/>
  <c r="K1132" i="40"/>
  <c r="K1052" i="40"/>
  <c r="K1138" i="40"/>
  <c r="K1887" i="40"/>
  <c r="K1264" i="40"/>
  <c r="K1265" i="40"/>
  <c r="K1262" i="40"/>
  <c r="K615" i="40"/>
  <c r="K2576" i="40"/>
  <c r="K1764" i="40"/>
  <c r="K1060" i="40"/>
  <c r="K2028" i="40"/>
  <c r="K2179" i="40"/>
  <c r="K1277" i="40"/>
  <c r="K280" i="40"/>
  <c r="K399" i="40"/>
  <c r="K1350" i="40"/>
  <c r="K1089" i="40"/>
  <c r="K1836" i="40"/>
  <c r="K758" i="40"/>
  <c r="K2088" i="40"/>
  <c r="K2649" i="40"/>
  <c r="K1610" i="40"/>
  <c r="K588" i="40"/>
  <c r="K451" i="40"/>
  <c r="K546" i="40"/>
  <c r="K2258" i="40"/>
  <c r="K577" i="40"/>
  <c r="K1306" i="40"/>
  <c r="K1493" i="40"/>
  <c r="K649" i="40"/>
  <c r="K165" i="40"/>
  <c r="K134" i="40"/>
  <c r="K2192" i="40"/>
  <c r="K96" i="40"/>
  <c r="K1160" i="40"/>
  <c r="K2377" i="40"/>
  <c r="K2013" i="40"/>
  <c r="K1284" i="40"/>
  <c r="K1287" i="40"/>
  <c r="K1285" i="40"/>
  <c r="K1161" i="40"/>
  <c r="K261" i="40"/>
  <c r="K1035" i="40"/>
  <c r="K1280" i="40"/>
  <c r="K138" i="40"/>
  <c r="K2413" i="40"/>
  <c r="K1286" i="40"/>
  <c r="K1312" i="40"/>
  <c r="K32" i="40"/>
  <c r="K400" i="40"/>
  <c r="K2421" i="40"/>
  <c r="K2572" i="40"/>
  <c r="K2573" i="40"/>
  <c r="K1662" i="40"/>
  <c r="K1538" i="40"/>
  <c r="K822" i="40"/>
  <c r="K827" i="40"/>
  <c r="K2041" i="40"/>
  <c r="K760" i="40"/>
  <c r="K362" i="40"/>
  <c r="K2522" i="40"/>
  <c r="K181" i="40"/>
  <c r="K1831" i="40"/>
  <c r="K1821" i="40"/>
  <c r="K48" i="40"/>
  <c r="K2328" i="40"/>
  <c r="K2330" i="40"/>
  <c r="K1768" i="40"/>
  <c r="K1194" i="40"/>
  <c r="K2153" i="40"/>
  <c r="K720" i="40"/>
  <c r="K1313" i="40"/>
  <c r="K1309" i="40"/>
  <c r="K315" i="40"/>
  <c r="K313" i="40"/>
  <c r="K159" i="40"/>
  <c r="K2513" i="40"/>
  <c r="K576" i="40"/>
  <c r="K1494" i="40"/>
  <c r="K1459" i="40"/>
  <c r="K1497" i="40"/>
  <c r="K2495" i="40"/>
  <c r="K1342" i="40"/>
  <c r="K2429" i="40"/>
  <c r="K1111" i="40"/>
  <c r="K133" i="40"/>
  <c r="K2388" i="40"/>
  <c r="K2201" i="40"/>
  <c r="K1121" i="40"/>
  <c r="K2361" i="40"/>
  <c r="K1127" i="40"/>
  <c r="K2193" i="40"/>
  <c r="K1029" i="40"/>
  <c r="K548" i="40"/>
  <c r="K550" i="40"/>
  <c r="K552" i="40"/>
  <c r="K551" i="40"/>
  <c r="K997" i="40"/>
  <c r="K2535" i="40"/>
  <c r="K427" i="40"/>
  <c r="K978" i="40"/>
  <c r="K669" i="40"/>
  <c r="K356" i="40"/>
  <c r="K146" i="40"/>
  <c r="K188" i="40"/>
  <c r="K448" i="40"/>
  <c r="K942" i="40"/>
  <c r="K1569" i="40"/>
  <c r="K2176" i="40"/>
  <c r="K459" i="40"/>
  <c r="K449" i="40"/>
  <c r="K1288" i="40"/>
  <c r="K2549" i="40"/>
  <c r="K1130" i="40"/>
  <c r="K213" i="40"/>
  <c r="K1038" i="40"/>
  <c r="K1638" i="40"/>
  <c r="K911" i="40"/>
  <c r="K1030" i="40"/>
  <c r="K1880" i="40"/>
  <c r="K910" i="40"/>
  <c r="K2092" i="40"/>
  <c r="K2171" i="40"/>
  <c r="K2182" i="40"/>
  <c r="K1872" i="40"/>
  <c r="K2356" i="40"/>
  <c r="K549" i="40"/>
  <c r="K1527" i="40"/>
  <c r="K2501" i="40"/>
  <c r="K2499" i="40"/>
  <c r="K2172" i="40"/>
  <c r="K2368" i="40"/>
  <c r="K2554" i="40"/>
  <c r="K2541" i="40"/>
  <c r="K2587" i="40"/>
  <c r="K560" i="40"/>
  <c r="K553" i="40"/>
  <c r="K2109" i="40"/>
  <c r="K2188" i="40"/>
  <c r="K2206" i="40"/>
  <c r="K555" i="40"/>
  <c r="K1129" i="40"/>
  <c r="K2008" i="40"/>
  <c r="K2003" i="40"/>
  <c r="K1567" i="40"/>
  <c r="K1108" i="40"/>
  <c r="K1886" i="40"/>
  <c r="K1166" i="40"/>
  <c r="K1915" i="40"/>
  <c r="K1178" i="40"/>
  <c r="K1019" i="40"/>
  <c r="K2613" i="40"/>
  <c r="K2528" i="40"/>
  <c r="K16" i="40"/>
  <c r="K810" i="40"/>
  <c r="K350" i="40"/>
  <c r="K1192" i="40"/>
  <c r="K340" i="40"/>
  <c r="K366" i="40"/>
  <c r="K558" i="40"/>
  <c r="K1094" i="40"/>
  <c r="K559" i="40"/>
  <c r="K2021" i="40"/>
  <c r="K467" i="40"/>
  <c r="K464" i="40"/>
  <c r="K106" i="40"/>
  <c r="K1568" i="40"/>
  <c r="K934" i="40"/>
  <c r="K319" i="40"/>
  <c r="K325" i="40"/>
  <c r="K1410" i="40"/>
  <c r="K161" i="40"/>
  <c r="K1752" i="40"/>
  <c r="K1616" i="40"/>
  <c r="K2612" i="40"/>
  <c r="K481" i="40"/>
  <c r="K338" i="40"/>
  <c r="K1985" i="40"/>
  <c r="K1539" i="40"/>
  <c r="K929" i="40"/>
  <c r="K1102" i="40"/>
  <c r="K254" i="40"/>
  <c r="K452" i="40"/>
  <c r="K1123" i="40"/>
  <c r="K1126" i="40"/>
  <c r="K2657" i="40"/>
  <c r="K2070" i="40"/>
  <c r="K1124" i="40"/>
  <c r="K2164" i="40"/>
  <c r="K1295" i="40"/>
  <c r="K2532" i="40"/>
  <c r="K2047" i="40"/>
  <c r="K866" i="40"/>
  <c r="K2071" i="40"/>
  <c r="K562" i="40"/>
  <c r="K201" i="40"/>
  <c r="K1573" i="40"/>
  <c r="K2218" i="40"/>
  <c r="K1165" i="40"/>
  <c r="K273" i="40"/>
  <c r="K1574" i="40"/>
  <c r="K1164" i="40"/>
  <c r="K2066" i="40"/>
  <c r="K271" i="40"/>
  <c r="K2335" i="40"/>
  <c r="K2162" i="40"/>
  <c r="K1364" i="40"/>
  <c r="K1424" i="40"/>
  <c r="K2161" i="40"/>
  <c r="K357" i="40"/>
  <c r="K1919" i="40"/>
  <c r="K2338" i="40"/>
  <c r="K1468" i="40"/>
  <c r="K1698" i="40"/>
  <c r="K633" i="40"/>
  <c r="K219" i="40"/>
  <c r="K218" i="40"/>
  <c r="K2183" i="40"/>
  <c r="K886" i="40"/>
  <c r="K632" i="40"/>
  <c r="K217" i="40"/>
  <c r="K809" i="40"/>
  <c r="K2242" i="40"/>
  <c r="K983" i="40"/>
  <c r="K253" i="40"/>
  <c r="K1179" i="40"/>
  <c r="K1189" i="40"/>
  <c r="K2184" i="40"/>
  <c r="K220" i="40"/>
  <c r="K2529" i="40"/>
  <c r="K1003" i="40"/>
  <c r="K2185" i="40"/>
  <c r="K1877" i="40"/>
  <c r="K473" i="40"/>
  <c r="K2234" i="40"/>
  <c r="K790" i="40"/>
  <c r="K1878" i="40"/>
  <c r="K326" i="40"/>
  <c r="K2235" i="40"/>
  <c r="K1794" i="40"/>
  <c r="K740" i="40"/>
  <c r="K1063" i="40"/>
  <c r="K1469" i="40"/>
  <c r="K391" i="40"/>
  <c r="K2236" i="40"/>
  <c r="K1467" i="40"/>
  <c r="K1462" i="40"/>
  <c r="K1257" i="40"/>
  <c r="K419" i="40"/>
  <c r="K1401" i="40"/>
  <c r="K421" i="40"/>
  <c r="K1464" i="40"/>
  <c r="K2393" i="40"/>
  <c r="K2390" i="40"/>
  <c r="K556" i="40"/>
  <c r="K557" i="40"/>
  <c r="K561" i="40"/>
  <c r="K1062" i="40"/>
  <c r="K1593" i="40"/>
  <c r="K1594" i="40"/>
  <c r="K237" i="40"/>
  <c r="K1028" i="40"/>
  <c r="K1291" i="40"/>
  <c r="K1669" i="40"/>
  <c r="K1805" i="40"/>
  <c r="K2266" i="40"/>
  <c r="K771" i="40"/>
  <c r="K764" i="40"/>
  <c r="K2269" i="40"/>
  <c r="K767" i="40"/>
  <c r="K2270" i="40"/>
  <c r="K2267" i="40"/>
  <c r="K709" i="40"/>
  <c r="K711" i="40"/>
  <c r="K2268" i="40"/>
  <c r="K719" i="40"/>
  <c r="K957" i="40"/>
  <c r="K763" i="40"/>
  <c r="K1580" i="40"/>
  <c r="K422" i="40"/>
  <c r="K1723" i="40"/>
  <c r="K2202" i="40"/>
  <c r="K2257" i="40"/>
  <c r="K939" i="40"/>
  <c r="K2255" i="40"/>
  <c r="K750" i="40"/>
  <c r="K644" i="40"/>
  <c r="K1830" i="40"/>
  <c r="K87" i="40"/>
  <c r="K2622" i="40"/>
  <c r="K390" i="40"/>
  <c r="K747" i="40"/>
  <c r="K293" i="40"/>
  <c r="K1293" i="40"/>
  <c r="K2097" i="40"/>
  <c r="K2430" i="40"/>
  <c r="K1338" i="40"/>
  <c r="K1930" i="40"/>
  <c r="K2496" i="40"/>
  <c r="K1100" i="40"/>
  <c r="K1045" i="40"/>
  <c r="K428" i="40"/>
  <c r="K431" i="40"/>
  <c r="K1949" i="40"/>
  <c r="K1496" i="40"/>
  <c r="K1098" i="40"/>
  <c r="K1851" i="40"/>
  <c r="K818" i="40"/>
  <c r="K1550" i="40"/>
  <c r="K1592" i="40"/>
  <c r="K2180" i="40"/>
  <c r="K1413" i="40"/>
  <c r="K2251" i="40"/>
  <c r="K1613" i="40"/>
  <c r="K2249" i="40"/>
  <c r="K1852" i="40"/>
  <c r="K1909" i="40"/>
  <c r="K1069" i="40"/>
  <c r="K665" i="40"/>
  <c r="K312" i="40"/>
  <c r="K979" i="40"/>
  <c r="K605" i="40"/>
  <c r="K1860" i="40"/>
  <c r="K604" i="40"/>
  <c r="K977" i="40"/>
  <c r="K982" i="40"/>
  <c r="K640" i="40"/>
  <c r="K1183" i="40"/>
  <c r="K160" i="40"/>
  <c r="K1040" i="40"/>
  <c r="K1927" i="40"/>
  <c r="K306" i="40"/>
  <c r="K302" i="40"/>
  <c r="K1451" i="40"/>
  <c r="K1495" i="40"/>
  <c r="K359" i="40"/>
  <c r="K2336" i="40"/>
  <c r="K336" i="40"/>
  <c r="K925" i="40"/>
  <c r="K1991" i="40"/>
  <c r="K183" i="40"/>
  <c r="K1037" i="40"/>
  <c r="K1762" i="40"/>
  <c r="K1760" i="40"/>
  <c r="K2381" i="40"/>
  <c r="K21" i="40"/>
  <c r="K2383" i="40"/>
  <c r="K436" i="40"/>
  <c r="K579" i="40"/>
  <c r="K1377" i="40"/>
  <c r="K1815" i="40"/>
  <c r="K2014" i="40"/>
  <c r="K1896" i="40"/>
  <c r="K554" i="40"/>
  <c r="K1088" i="40"/>
  <c r="K491" i="40"/>
  <c r="K2083" i="40"/>
  <c r="K972" i="40"/>
  <c r="K849" i="40"/>
  <c r="K285" i="40"/>
  <c r="K621" i="40"/>
  <c r="K11" i="40"/>
  <c r="K893" i="40"/>
  <c r="K486" i="40"/>
  <c r="K639" i="40"/>
  <c r="K1032" i="40"/>
  <c r="K1981" i="40"/>
  <c r="K1414" i="40"/>
  <c r="K1074" i="40"/>
  <c r="K968" i="40"/>
  <c r="K99" i="40"/>
  <c r="K815" i="40"/>
  <c r="K2081" i="40"/>
  <c r="K2084" i="40"/>
  <c r="K2264" i="40"/>
  <c r="K716" i="40"/>
  <c r="K914" i="40"/>
  <c r="K1119" i="40"/>
  <c r="K191" i="40"/>
  <c r="K352" i="40"/>
  <c r="K2023" i="40"/>
  <c r="K1960" i="40"/>
  <c r="K999" i="40"/>
  <c r="K1840" i="40"/>
  <c r="K184" i="40"/>
  <c r="K1612" i="40"/>
  <c r="K1162" i="40"/>
  <c r="K998" i="40"/>
  <c r="K392" i="40"/>
  <c r="K1177" i="40"/>
  <c r="K1000" i="40"/>
  <c r="K1806" i="40"/>
  <c r="K1720" i="40"/>
  <c r="K488" i="40"/>
  <c r="K1302" i="40"/>
  <c r="K1648" i="40"/>
  <c r="K801" i="40"/>
  <c r="K2307" i="40"/>
  <c r="K2157" i="40"/>
  <c r="K2166" i="40"/>
  <c r="K1227" i="40"/>
  <c r="K2306" i="40"/>
  <c r="K2305" i="40"/>
  <c r="K2303" i="40"/>
  <c r="K2302" i="40"/>
  <c r="K2304" i="40"/>
  <c r="K2506" i="40"/>
  <c r="K2309" i="40"/>
  <c r="K1444" i="40"/>
  <c r="K1449" i="40"/>
  <c r="K667" i="40"/>
  <c r="K1354" i="40"/>
  <c r="K1689" i="40"/>
  <c r="K2065" i="40"/>
  <c r="K1645" i="40"/>
  <c r="K1059" i="40"/>
  <c r="K299" i="40"/>
  <c r="K1826" i="40"/>
  <c r="K1779" i="40"/>
  <c r="K203" i="40"/>
  <c r="K2064" i="40"/>
  <c r="K259" i="40"/>
  <c r="K1200" i="40"/>
  <c r="K305" i="40"/>
  <c r="K168" i="40"/>
  <c r="K838" i="40"/>
  <c r="K1703" i="40"/>
  <c r="K619" i="40"/>
  <c r="K107" i="40"/>
  <c r="K2422" i="40"/>
  <c r="K2623" i="40"/>
  <c r="K2667" i="40"/>
  <c r="K1273" i="40"/>
  <c r="K1009" i="40"/>
  <c r="K1412" i="40"/>
  <c r="K1637" i="40"/>
  <c r="K2615" i="40"/>
  <c r="K1048" i="40"/>
  <c r="K2618" i="40"/>
  <c r="K2314" i="40"/>
  <c r="K2222" i="40"/>
  <c r="K1918" i="40"/>
  <c r="K1153" i="40"/>
  <c r="K1289" i="40"/>
  <c r="K2635" i="40"/>
  <c r="K286" i="40"/>
  <c r="K2672" i="40"/>
  <c r="K180" i="40"/>
  <c r="K2061" i="40"/>
  <c r="K174" i="40"/>
  <c r="K1403" i="40"/>
  <c r="K1404" i="40"/>
  <c r="K120" i="40"/>
  <c r="K1681" i="40"/>
  <c r="K2126" i="40"/>
  <c r="K1682" i="40"/>
  <c r="K1077" i="40"/>
  <c r="K578" i="40"/>
  <c r="K2354" i="40"/>
  <c r="K1344" i="40"/>
  <c r="K1208" i="40"/>
  <c r="K2504" i="40"/>
  <c r="K2312" i="40"/>
  <c r="K98" i="40"/>
  <c r="K2311" i="40"/>
  <c r="K2577" i="40"/>
  <c r="K215" i="40"/>
  <c r="K2372" i="40"/>
  <c r="K2453" i="40"/>
  <c r="K1848" i="40"/>
  <c r="K2010" i="40"/>
  <c r="K2040" i="40"/>
  <c r="K2364" i="40"/>
  <c r="K948" i="40"/>
  <c r="K1261" i="40"/>
  <c r="K1726" i="40"/>
  <c r="K1587" i="40"/>
  <c r="K774" i="40"/>
  <c r="K310" i="40"/>
  <c r="K2186" i="40"/>
  <c r="K70" i="40"/>
  <c r="K104" i="40"/>
  <c r="K1675" i="40"/>
  <c r="K777" i="40"/>
  <c r="K2170" i="40"/>
  <c r="K321" i="40"/>
  <c r="K2448" i="40"/>
  <c r="K690" i="40"/>
  <c r="K55" i="40"/>
  <c r="K388" i="40"/>
  <c r="K704" i="40"/>
  <c r="K1460" i="40"/>
  <c r="K1982" i="40"/>
  <c r="K798" i="40"/>
  <c r="K800" i="40"/>
  <c r="K358" i="40"/>
  <c r="K288" i="40"/>
  <c r="K1670" i="40"/>
  <c r="K2586" i="40"/>
  <c r="K2675" i="40"/>
  <c r="K1311" i="40"/>
  <c r="K587" i="40"/>
  <c r="K445" i="40"/>
  <c r="K2603" i="40"/>
  <c r="K1757" i="40"/>
  <c r="K2282" i="40"/>
  <c r="K1727" i="40"/>
  <c r="K1937" i="40"/>
  <c r="K2477" i="40"/>
  <c r="K917" i="40"/>
  <c r="K389" i="40"/>
  <c r="K1229" i="40"/>
  <c r="K1471" i="40"/>
  <c r="K1465" i="40"/>
  <c r="K2128" i="40"/>
  <c r="K2580" i="40"/>
  <c r="K1810" i="40"/>
  <c r="K1701" i="40"/>
  <c r="K1066" i="40"/>
  <c r="K714" i="40"/>
  <c r="K717" i="40"/>
  <c r="K658" i="40"/>
  <c r="K694" i="40"/>
  <c r="K1979" i="40"/>
  <c r="K1411" i="40"/>
  <c r="K1181" i="40"/>
  <c r="K465" i="40"/>
  <c r="K1428" i="40"/>
  <c r="K599" i="40"/>
  <c r="K328" i="40"/>
  <c r="K1629" i="40"/>
  <c r="K1419" i="40"/>
  <c r="K1922" i="40"/>
  <c r="K2534" i="40"/>
  <c r="K812" i="40"/>
  <c r="K1375" i="40"/>
  <c r="K1191" i="40"/>
  <c r="K840" i="40"/>
  <c r="K2197" i="40"/>
  <c r="K2196" i="40"/>
  <c r="K1176" i="40"/>
  <c r="K501" i="40"/>
  <c r="K2386" i="40"/>
  <c r="K1433" i="40"/>
  <c r="K2129" i="40"/>
  <c r="K1753" i="40"/>
  <c r="K2169" i="40"/>
  <c r="K176" i="40"/>
  <c r="K257" i="40"/>
  <c r="K1643" i="40"/>
  <c r="K2111" i="40"/>
  <c r="K573" i="40"/>
  <c r="K37" i="40"/>
  <c r="K1965" i="40"/>
  <c r="K2198" i="40"/>
  <c r="K1470" i="40"/>
  <c r="K2195" i="40"/>
  <c r="K725" i="40"/>
  <c r="K2397" i="40"/>
  <c r="K512" i="40"/>
  <c r="K2553" i="40"/>
  <c r="K195" i="40"/>
  <c r="K1042" i="40"/>
  <c r="K2407" i="40"/>
  <c r="K2207" i="40"/>
  <c r="K643" i="40"/>
  <c r="K1498" i="40"/>
  <c r="K1546" i="40"/>
  <c r="K245" i="40"/>
  <c r="K1829" i="40"/>
  <c r="K2123" i="40"/>
  <c r="K1374" i="40"/>
  <c r="K250" i="40"/>
  <c r="K492" i="40"/>
  <c r="K248" i="40"/>
  <c r="K2357" i="40"/>
  <c r="K330" i="40"/>
  <c r="K242" i="40"/>
  <c r="K1054" i="40"/>
  <c r="K241" i="40"/>
  <c r="K547" i="40"/>
  <c r="K2497" i="40"/>
  <c r="K47" i="40"/>
  <c r="K44" i="40"/>
  <c r="K1043" i="40"/>
  <c r="K937" i="40"/>
  <c r="K598" i="40"/>
  <c r="K1620" i="40"/>
  <c r="K2424" i="40"/>
  <c r="K1609" i="40"/>
  <c r="K487" i="40"/>
  <c r="K2423" i="40"/>
  <c r="K1908" i="40"/>
  <c r="K1910" i="40"/>
  <c r="K1906" i="40"/>
  <c r="K1684" i="40"/>
  <c r="K1500" i="40"/>
  <c r="K1501" i="40"/>
  <c r="K754" i="40"/>
  <c r="K756" i="40"/>
  <c r="K1640" i="40"/>
  <c r="K450" i="40"/>
  <c r="K495" i="40"/>
  <c r="K1046" i="40"/>
  <c r="K956" i="40"/>
  <c r="K522" i="40"/>
  <c r="K858" i="40"/>
  <c r="K2178" i="40"/>
  <c r="K984" i="40"/>
  <c r="K479" i="40"/>
  <c r="K2217" i="40"/>
  <c r="K2524" i="40"/>
  <c r="K693" i="40"/>
  <c r="K1427" i="40"/>
  <c r="K1923" i="40"/>
  <c r="K1420" i="40"/>
  <c r="K331" i="40"/>
  <c r="K2122" i="40"/>
  <c r="K1431" i="40"/>
  <c r="K377" i="40"/>
  <c r="K1421" i="40"/>
  <c r="K2219" i="40"/>
  <c r="K1849" i="40"/>
  <c r="K7" i="40"/>
  <c r="K333" i="40"/>
  <c r="K770" i="40"/>
  <c r="K2223" i="40"/>
  <c r="K2243" i="40"/>
  <c r="K772" i="40"/>
  <c r="K369" i="40"/>
  <c r="K2278" i="40"/>
  <c r="K2337" i="40"/>
  <c r="K375" i="40"/>
  <c r="K2273" i="40"/>
  <c r="K1432" i="40"/>
  <c r="K485" i="40"/>
  <c r="K1835" i="40"/>
  <c r="K1065" i="40"/>
  <c r="K1837" i="40"/>
  <c r="K803" i="40"/>
  <c r="K2340" i="40"/>
  <c r="K1874" i="40"/>
  <c r="K710" i="40"/>
  <c r="K1109" i="40"/>
  <c r="K79" i="40"/>
  <c r="K1201" i="40"/>
  <c r="K132" i="40"/>
  <c r="K77" i="40"/>
  <c r="K127" i="40"/>
  <c r="K3" i="40"/>
  <c r="K2168" i="40"/>
  <c r="K691" i="40"/>
  <c r="K1676" i="40"/>
  <c r="K1015" i="40"/>
  <c r="K1018" i="40"/>
  <c r="K1525" i="40"/>
  <c r="K1014" i="40"/>
  <c r="K35" i="40"/>
  <c r="K429" i="40"/>
  <c r="K1316" i="40"/>
  <c r="K1330" i="40"/>
  <c r="K475" i="40"/>
  <c r="K1253" i="40"/>
  <c r="K1219" i="40"/>
  <c r="K2296" i="40"/>
  <c r="K2063" i="40"/>
  <c r="K1244" i="40"/>
  <c r="K1639" i="40"/>
  <c r="K855" i="40"/>
  <c r="K884" i="40"/>
  <c r="K1472" i="40"/>
  <c r="K1630" i="40"/>
  <c r="K525" i="40"/>
  <c r="K2551" i="40"/>
  <c r="K1407" i="40"/>
  <c r="K1671" i="40"/>
  <c r="K1679" i="40"/>
  <c r="K1067" i="40"/>
  <c r="K2263" i="40"/>
  <c r="K1674" i="40"/>
  <c r="K2252" i="40"/>
  <c r="K1677" i="40"/>
  <c r="K1402" i="40"/>
  <c r="K971" i="40"/>
  <c r="K516" i="40"/>
  <c r="K2583" i="40"/>
  <c r="K1531" i="40"/>
  <c r="K865" i="40"/>
  <c r="K859" i="40"/>
  <c r="K227" i="40"/>
  <c r="K851" i="40"/>
  <c r="K2678" i="40"/>
  <c r="K2428" i="40"/>
  <c r="K2677" i="40"/>
  <c r="K852" i="40"/>
  <c r="K2621" i="40"/>
  <c r="K1784" i="40"/>
  <c r="K116" i="40"/>
  <c r="K403" i="40"/>
  <c r="K1224" i="40"/>
  <c r="K1222" i="40"/>
  <c r="K112" i="40"/>
  <c r="K1418" i="40"/>
  <c r="K2523" i="40"/>
  <c r="K2490" i="40"/>
  <c r="K666" i="40"/>
  <c r="K670" i="40"/>
  <c r="K2548" i="40"/>
  <c r="K701" i="40"/>
  <c r="K1106" i="40"/>
  <c r="K1143" i="40"/>
  <c r="K2292" i="40"/>
  <c r="K344" i="40"/>
  <c r="K1537" i="40"/>
  <c r="K927" i="40"/>
  <c r="K384" i="40"/>
  <c r="K383" i="40"/>
  <c r="K2294" i="40"/>
  <c r="K1519" i="40"/>
  <c r="K2493" i="40"/>
  <c r="K1699" i="40"/>
  <c r="K1986" i="40"/>
  <c r="K1917" i="40"/>
  <c r="K1611" i="40"/>
  <c r="K1920" i="40"/>
  <c r="K2082" i="40"/>
  <c r="K2078" i="40"/>
  <c r="K2295" i="40"/>
  <c r="K50" i="40"/>
  <c r="K634" i="40"/>
  <c r="K1113" i="40"/>
  <c r="K1929" i="40"/>
  <c r="K2460" i="40"/>
  <c r="K575" i="40"/>
  <c r="K1453" i="40"/>
  <c r="K1322" i="40"/>
  <c r="K434" i="40"/>
  <c r="K1318" i="40"/>
  <c r="K1861" i="40"/>
  <c r="K1863" i="40"/>
  <c r="K1864" i="40"/>
  <c r="K775" i="40"/>
  <c r="K1515" i="40"/>
  <c r="K1993" i="40"/>
  <c r="K28" i="40"/>
  <c r="K1223" i="40"/>
  <c r="K118" i="40"/>
  <c r="K1225" i="40"/>
  <c r="K1226" i="40"/>
  <c r="K1443" i="40"/>
  <c r="K752" i="40"/>
  <c r="K2260" i="40"/>
  <c r="K2022" i="40"/>
  <c r="K2526" i="40"/>
  <c r="K117" i="40"/>
  <c r="K115" i="40"/>
  <c r="K2261" i="40"/>
  <c r="K1516" i="40"/>
  <c r="K373" i="40"/>
  <c r="K75" i="40"/>
  <c r="K505" i="40"/>
  <c r="K529" i="40"/>
  <c r="K1532" i="40"/>
  <c r="K532" i="40"/>
  <c r="K941" i="40"/>
  <c r="K530" i="40"/>
  <c r="K2045" i="40"/>
  <c r="K2334" i="40"/>
  <c r="K2633" i="40"/>
  <c r="K692" i="40"/>
  <c r="K1148" i="40"/>
  <c r="K197" i="40"/>
  <c r="K2432" i="40"/>
  <c r="K609" i="40"/>
  <c r="K1601" i="40"/>
  <c r="K1399" i="40"/>
  <c r="K2239" i="40"/>
  <c r="K2400" i="40"/>
  <c r="K1798" i="40"/>
  <c r="K724" i="40"/>
  <c r="K1337" i="40"/>
  <c r="K1911" i="40"/>
  <c r="K1146" i="40"/>
  <c r="K1147" i="40"/>
  <c r="K267" i="40"/>
  <c r="K266" i="40"/>
  <c r="K1855" i="40"/>
  <c r="K269" i="40"/>
  <c r="K1787" i="40"/>
  <c r="K2384" i="40"/>
  <c r="K2265" i="40"/>
  <c r="K2380" i="40"/>
  <c r="K2259" i="40"/>
  <c r="K2382" i="40"/>
  <c r="K1858" i="40"/>
  <c r="K1797" i="40"/>
  <c r="K2666" i="40"/>
  <c r="K446" i="40"/>
  <c r="K15" i="40"/>
  <c r="K541" i="40"/>
  <c r="K707" i="40"/>
  <c r="K2510" i="40"/>
  <c r="K2373" i="40"/>
  <c r="K2375" i="40"/>
  <c r="K610" i="40"/>
  <c r="K1998" i="40"/>
  <c r="K1484" i="40"/>
  <c r="K2132" i="40"/>
  <c r="K386" i="40"/>
  <c r="K2000" i="40"/>
  <c r="K95" i="40"/>
  <c r="K1155" i="40"/>
  <c r="K76" i="40"/>
  <c r="K1660" i="40"/>
  <c r="K53" i="40"/>
  <c r="K130" i="40"/>
  <c r="K2271" i="40"/>
  <c r="K1709" i="40"/>
  <c r="K14" i="40"/>
  <c r="K179" i="40"/>
  <c r="K524" i="40"/>
  <c r="K834" i="40"/>
  <c r="K52" i="40"/>
  <c r="K84" i="40"/>
  <c r="K1167" i="40"/>
  <c r="K1393" i="40"/>
  <c r="K698" i="40"/>
  <c r="K1736" i="40"/>
  <c r="K1434" i="40"/>
  <c r="K2639" i="40"/>
  <c r="K2630" i="40"/>
  <c r="K2637" i="40"/>
  <c r="K1693" i="40"/>
  <c r="K2212" i="40"/>
  <c r="K1696" i="40"/>
  <c r="K444" i="40"/>
  <c r="K2629" i="40"/>
  <c r="K1272" i="40"/>
  <c r="K1236" i="40"/>
  <c r="K1239" i="40"/>
  <c r="K30" i="40"/>
  <c r="K1237" i="40"/>
  <c r="K92" i="40"/>
  <c r="K374" i="40"/>
  <c r="K1526" i="40"/>
  <c r="K699" i="40"/>
  <c r="K636" i="40"/>
  <c r="K1188" i="40"/>
  <c r="K1941" i="40"/>
  <c r="K455" i="40"/>
  <c r="K1718" i="40"/>
  <c r="K1725" i="40"/>
  <c r="K1517" i="40"/>
  <c r="K1522" i="40"/>
  <c r="K506" i="40"/>
  <c r="K743" i="40"/>
  <c r="K2095" i="40"/>
  <c r="K2331" i="40"/>
  <c r="K688" i="40"/>
  <c r="K323" i="40"/>
  <c r="K137" i="40"/>
  <c r="K1321" i="40"/>
  <c r="K396" i="40"/>
  <c r="K2561" i="40"/>
  <c r="K1626" i="40"/>
  <c r="K1859" i="40"/>
  <c r="K2608" i="40"/>
  <c r="K476" i="40"/>
  <c r="K2536" i="40"/>
  <c r="K2610" i="40"/>
  <c r="K2431" i="40"/>
  <c r="K635" i="40"/>
  <c r="K454" i="40"/>
  <c r="K4" i="40"/>
  <c r="K2437" i="40"/>
  <c r="K463" i="40"/>
  <c r="K238" i="40"/>
  <c r="K1750" i="40"/>
  <c r="K885" i="40"/>
  <c r="K873" i="40"/>
  <c r="K1661" i="40"/>
  <c r="K2042" i="40"/>
  <c r="K214" i="40"/>
  <c r="K1524" i="40"/>
  <c r="K2491" i="40"/>
  <c r="K1439" i="40"/>
  <c r="K877" i="40"/>
  <c r="K641" i="40"/>
  <c r="K1007" i="40"/>
  <c r="K1683" i="40"/>
  <c r="K1012" i="40"/>
  <c r="K1013" i="40"/>
  <c r="K1739" i="40"/>
  <c r="K1685" i="40"/>
  <c r="K406" i="40"/>
  <c r="K1688" i="40"/>
  <c r="K1686" i="40"/>
  <c r="K1687" i="40"/>
  <c r="K656" i="40"/>
  <c r="K1211" i="40"/>
  <c r="K457" i="40"/>
  <c r="K39" i="40"/>
  <c r="K600" i="40"/>
  <c r="K2320" i="40"/>
  <c r="K1234" i="40"/>
  <c r="K597" i="40"/>
  <c r="K603" i="40"/>
  <c r="K602" i="40"/>
  <c r="K601" i="40"/>
  <c r="K2321" i="40"/>
  <c r="K1400" i="40"/>
  <c r="K1406" i="40"/>
  <c r="K2401" i="40"/>
  <c r="K2402" i="40"/>
  <c r="K2403" i="40"/>
  <c r="K1422" i="40"/>
  <c r="K1778" i="40"/>
  <c r="K332" i="40"/>
  <c r="K1425" i="40"/>
  <c r="K335" i="40"/>
  <c r="K2533" i="40"/>
  <c r="K2369" i="40"/>
  <c r="K1213" i="40"/>
  <c r="K458" i="40"/>
  <c r="K2248" i="40"/>
  <c r="K1212" i="40"/>
  <c r="K1499" i="40"/>
  <c r="K1715" i="40"/>
  <c r="K1548" i="40"/>
  <c r="K537" i="40"/>
  <c r="K890" i="40"/>
  <c r="K1380" i="40"/>
  <c r="K947" i="40"/>
  <c r="K60" i="40"/>
  <c r="K2062" i="40"/>
  <c r="K1588" i="40"/>
  <c r="K235" i="40"/>
  <c r="K741" i="40"/>
  <c r="K73" i="40"/>
  <c r="K1999" i="40"/>
  <c r="K2376" i="40"/>
  <c r="K778" i="40"/>
  <c r="K2418" i="40"/>
  <c r="K303" i="40"/>
  <c r="K1624" i="40"/>
  <c r="K57" i="40"/>
  <c r="K1049" i="40"/>
  <c r="K2520" i="40"/>
  <c r="K1942" i="40"/>
  <c r="K682" i="40"/>
  <c r="K678" i="40"/>
  <c r="K683" i="40"/>
  <c r="K684" i="40"/>
  <c r="K728" i="40"/>
  <c r="K1984" i="40"/>
  <c r="K1990" i="40"/>
  <c r="K1987" i="40"/>
  <c r="K1841" i="40"/>
  <c r="K500" i="40"/>
  <c r="K2051" i="40"/>
  <c r="K1654" i="40"/>
  <c r="K1843" i="40"/>
  <c r="K949" i="40"/>
  <c r="K1931" i="40"/>
  <c r="K1512" i="40"/>
  <c r="K1103" i="40"/>
  <c r="K1509" i="40"/>
  <c r="K2224" i="40"/>
  <c r="K440" i="40"/>
  <c r="K1297" i="40"/>
  <c r="K1663" i="40"/>
  <c r="K204" i="40"/>
  <c r="K2181" i="40"/>
  <c r="K1876" i="40"/>
  <c r="K1973" i="40"/>
  <c r="K2480" i="40"/>
  <c r="K2420" i="40"/>
  <c r="K753" i="40"/>
  <c r="K199" i="40"/>
  <c r="K729" i="40"/>
  <c r="K1168" i="40"/>
  <c r="K2135" i="40"/>
  <c r="K1185" i="40"/>
  <c r="K2225" i="40"/>
  <c r="K63" i="40"/>
  <c r="K974" i="40"/>
  <c r="K435" i="40"/>
  <c r="K1824" i="40"/>
  <c r="K1617" i="40"/>
  <c r="K773" i="40"/>
  <c r="K567" i="40"/>
  <c r="K45" i="40"/>
  <c r="K2289" i="40"/>
  <c r="K67" i="40"/>
  <c r="K2614" i="40"/>
  <c r="K2471" i="40"/>
  <c r="K1356" i="40"/>
  <c r="K105" i="40"/>
  <c r="K1751" i="40"/>
  <c r="K1850" i="40"/>
  <c r="K108" i="40"/>
  <c r="K1728" i="40"/>
  <c r="K1543" i="40"/>
  <c r="K847" i="40"/>
  <c r="K1721" i="40"/>
  <c r="K2167" i="40"/>
  <c r="K2175" i="40"/>
  <c r="K2509" i="40"/>
  <c r="K2559" i="40"/>
  <c r="K857" i="40"/>
  <c r="K1776" i="40"/>
  <c r="K531" i="40"/>
  <c r="K233" i="40"/>
  <c r="K526" i="40"/>
  <c r="K1151" i="40"/>
  <c r="K1072" i="40"/>
  <c r="K627" i="40"/>
  <c r="K1842" i="40"/>
  <c r="K474" i="40"/>
  <c r="K385" i="40"/>
  <c r="K861" i="40"/>
  <c r="K887" i="40"/>
  <c r="K51" i="40"/>
  <c r="K2143" i="40"/>
  <c r="K1534" i="40"/>
  <c r="K109" i="40"/>
  <c r="K402" i="40"/>
  <c r="K502" i="40"/>
  <c r="K2113" i="40"/>
  <c r="K534" i="40"/>
  <c r="K2134" i="40"/>
  <c r="K1050" i="40"/>
  <c r="K94" i="40"/>
  <c r="K69" i="40"/>
  <c r="K1171" i="40"/>
  <c r="K2069" i="40"/>
  <c r="K187" i="40"/>
  <c r="K1482" i="40"/>
  <c r="K1705" i="40"/>
  <c r="K973" i="40"/>
  <c r="K2367" i="40"/>
  <c r="K2371" i="40"/>
  <c r="K1353" i="40"/>
  <c r="K2114" i="40"/>
  <c r="K581" i="40"/>
  <c r="K582" i="40"/>
  <c r="K2060" i="40"/>
  <c r="K1416" i="40"/>
  <c r="K706" i="40"/>
  <c r="K221" i="40"/>
  <c r="K226" i="40"/>
  <c r="K1481" i="40"/>
  <c r="K872" i="40"/>
  <c r="K480" i="40"/>
  <c r="K824" i="40"/>
  <c r="K470" i="40"/>
  <c r="K1754" i="40"/>
  <c r="K1169" i="40"/>
  <c r="K1756" i="40"/>
  <c r="K1755" i="40"/>
  <c r="K652" i="40"/>
  <c r="K278" i="40"/>
  <c r="K687" i="40"/>
  <c r="K2419" i="40"/>
  <c r="K1761" i="40"/>
  <c r="K2682" i="40"/>
  <c r="K62" i="40"/>
  <c r="K1027" i="40"/>
  <c r="K2238" i="40"/>
  <c r="K296" i="40"/>
  <c r="K1953" i="40"/>
  <c r="K1362" i="40"/>
  <c r="K1955" i="40"/>
  <c r="K1365" i="40"/>
  <c r="K365" i="40"/>
  <c r="K1363" i="40"/>
  <c r="K234" i="40"/>
  <c r="K2075" i="40"/>
  <c r="K1240" i="40"/>
  <c r="K1510" i="40"/>
  <c r="K1386" i="40"/>
  <c r="K2057" i="40"/>
  <c r="K2055" i="40"/>
  <c r="K438" i="40"/>
  <c r="K820" i="40"/>
  <c r="K826" i="40"/>
  <c r="K2315" i="40"/>
  <c r="K2052" i="40"/>
  <c r="K821" i="40"/>
  <c r="K759" i="40"/>
  <c r="K162" i="40"/>
  <c r="K2" i="40"/>
  <c r="K659" i="40"/>
  <c r="K1759" i="40"/>
  <c r="K650" i="40"/>
  <c r="K1553" i="40"/>
  <c r="K2110" i="40"/>
  <c r="K980" i="40"/>
  <c r="K523" i="40"/>
  <c r="K361" i="40"/>
  <c r="K539" i="40"/>
  <c r="K411" i="40"/>
  <c r="K1956" i="40"/>
  <c r="K2127" i="40"/>
  <c r="K1914" i="40"/>
  <c r="K1535" i="40"/>
  <c r="K1140" i="40"/>
  <c r="K2560" i="40"/>
  <c r="K2643" i="40"/>
  <c r="K1355" i="40"/>
  <c r="K737" i="40"/>
  <c r="K1533" i="40"/>
  <c r="K1745" i="40"/>
  <c r="K2359" i="40"/>
  <c r="K1242" i="40"/>
  <c r="K2339" i="40"/>
  <c r="K1746" i="40"/>
  <c r="K1221" i="40"/>
  <c r="K2099" i="40"/>
  <c r="K569" i="40"/>
  <c r="K1549" i="40"/>
  <c r="K1950" i="40"/>
  <c r="K1305" i="40"/>
  <c r="K2411" i="40"/>
  <c r="K1947" i="40"/>
  <c r="K1371" i="40"/>
  <c r="K2674" i="40"/>
  <c r="K1614" i="40"/>
  <c r="K734" i="40"/>
  <c r="K1203" i="40"/>
  <c r="K1479" i="40"/>
  <c r="K1477" i="40"/>
  <c r="K1478" i="40"/>
  <c r="K2462" i="40"/>
  <c r="K318" i="40"/>
  <c r="K300" i="40"/>
  <c r="K1415" i="40"/>
  <c r="K1195" i="40"/>
  <c r="K1055" i="40"/>
  <c r="K2352" i="40"/>
  <c r="K1600" i="40"/>
  <c r="K791" i="40"/>
  <c r="K793" i="40"/>
  <c r="K795" i="40"/>
  <c r="K1944" i="40"/>
  <c r="K1697" i="40"/>
  <c r="K2517" i="40"/>
  <c r="K1255" i="40"/>
  <c r="K1023" i="40"/>
  <c r="K1020" i="40"/>
  <c r="K2056" i="40"/>
  <c r="K1256" i="40"/>
  <c r="K2037" i="40"/>
  <c r="K1823" i="40"/>
  <c r="K166" i="40"/>
  <c r="K1825" i="40"/>
  <c r="K708" i="40"/>
  <c r="K2098" i="40"/>
  <c r="K2094" i="40"/>
  <c r="K2319" i="40"/>
  <c r="K2100" i="40"/>
  <c r="K1938" i="40"/>
  <c r="K1940" i="40"/>
  <c r="K141" i="40"/>
  <c r="K1719" i="40"/>
  <c r="K2096" i="40"/>
  <c r="K1070" i="40"/>
  <c r="K1513" i="40"/>
  <c r="K936" i="40"/>
  <c r="K1016" i="40"/>
  <c r="K453" i="40"/>
  <c r="K314" i="40"/>
  <c r="K935" i="40"/>
  <c r="K298" i="40"/>
  <c r="K722" i="40"/>
  <c r="K2646" i="40"/>
  <c r="K2647" i="40"/>
  <c r="K1563" i="40"/>
  <c r="K916" i="40"/>
  <c r="K426" i="40"/>
  <c r="K425" i="40"/>
  <c r="K1357" i="40"/>
  <c r="K2325" i="40"/>
  <c r="K1782" i="40"/>
  <c r="K54" i="40"/>
  <c r="K1846" i="40"/>
  <c r="K252" i="40"/>
  <c r="K2409" i="40"/>
  <c r="K1619" i="40"/>
  <c r="K185" i="40"/>
  <c r="K2324" i="40"/>
  <c r="K167" i="40"/>
  <c r="K164" i="40"/>
  <c r="K2473" i="40"/>
  <c r="K170" i="40"/>
  <c r="K17" i="40"/>
  <c r="K97" i="40"/>
  <c r="K1480" i="40"/>
  <c r="K2581" i="40"/>
  <c r="K418" i="40"/>
  <c r="K1883" i="40"/>
  <c r="K1133" i="40"/>
  <c r="K2474" i="40"/>
  <c r="K1622" i="40"/>
  <c r="K342" i="40"/>
  <c r="K2241" i="40"/>
  <c r="K1131" i="40"/>
  <c r="K2684" i="40"/>
  <c r="K891" i="40"/>
  <c r="K2205" i="40"/>
  <c r="K2585" i="40"/>
  <c r="K1031" i="40"/>
  <c r="K43" i="40"/>
  <c r="K2326" i="40"/>
  <c r="K544" i="40"/>
  <c r="K870" i="40"/>
  <c r="K1193" i="40"/>
  <c r="K2555" i="40"/>
  <c r="K1304" i="40"/>
  <c r="K675" i="40"/>
  <c r="K2538" i="40"/>
  <c r="K351" i="40"/>
  <c r="K324" i="40"/>
  <c r="K1409" i="40"/>
  <c r="K2539" i="40"/>
  <c r="K628" i="40"/>
  <c r="K660" i="40"/>
  <c r="K1870" i="40"/>
  <c r="K1680" i="40"/>
  <c r="K970" i="40"/>
  <c r="K1150" i="40"/>
  <c r="K1458" i="40"/>
  <c r="K430" i="40"/>
  <c r="K1157" i="40"/>
  <c r="K2254" i="40"/>
  <c r="K1653" i="40"/>
  <c r="K1581" i="40"/>
  <c r="K309" i="40"/>
  <c r="K1583" i="40"/>
  <c r="K1582" i="40"/>
  <c r="K1775" i="40"/>
  <c r="K1156" i="40"/>
  <c r="K316" i="40"/>
  <c r="K2449" i="40"/>
  <c r="K1339" i="40"/>
  <c r="K2210" i="40"/>
  <c r="K819" i="40"/>
  <c r="K876" i="40"/>
  <c r="K875" i="40"/>
  <c r="K42" i="40"/>
  <c r="K1345" i="40"/>
  <c r="K1101" i="40"/>
  <c r="K1008" i="40"/>
  <c r="K1518" i="40"/>
  <c r="K193" i="40"/>
  <c r="K322" i="40"/>
  <c r="K1758" i="40"/>
  <c r="K2107" i="40"/>
  <c r="K2433" i="40"/>
  <c r="K1274" i="40"/>
  <c r="K1564" i="40"/>
  <c r="K2029" i="40"/>
  <c r="K437" i="40"/>
  <c r="K583" i="40"/>
  <c r="K294" i="40"/>
  <c r="K1320" i="40"/>
  <c r="K1461" i="40"/>
  <c r="K433" i="40"/>
  <c r="K1454" i="40"/>
  <c r="K2502" i="40"/>
  <c r="K1319" i="40"/>
  <c r="K2378" i="40"/>
  <c r="K1954" i="40"/>
  <c r="K2038" i="40"/>
  <c r="K2358" i="40"/>
  <c r="K1457" i="40"/>
  <c r="K2039" i="40"/>
  <c r="K2323" i="40"/>
  <c r="K264" i="40"/>
  <c r="K2476" i="40"/>
  <c r="K255" i="40"/>
  <c r="K1154" i="40"/>
  <c r="K2262" i="40"/>
  <c r="K1122" i="40"/>
  <c r="K1722" i="40"/>
  <c r="K2077" i="40"/>
  <c r="K1978" i="40"/>
  <c r="K1976" i="40"/>
  <c r="K82" i="40"/>
  <c r="K2482" i="40"/>
  <c r="K1376" i="40"/>
  <c r="K27" i="40"/>
  <c r="K2379" i="40"/>
  <c r="K511" i="40"/>
  <c r="K247" i="40"/>
  <c r="K651" i="40"/>
  <c r="K1702" i="40"/>
  <c r="K1814" i="40"/>
  <c r="K1068" i="40"/>
  <c r="K990" i="40"/>
  <c r="K2163" i="40"/>
  <c r="K66" i="40"/>
  <c r="K1898" i="40"/>
  <c r="K2611" i="40"/>
  <c r="K1332" i="40"/>
  <c r="K629" i="40"/>
  <c r="K1290" i="40"/>
  <c r="K1325" i="40"/>
  <c r="K376" i="40"/>
  <c r="K111" i="40"/>
  <c r="K2174" i="40"/>
  <c r="K802" i="40"/>
  <c r="K2293" i="40"/>
  <c r="K817" i="40"/>
  <c r="K263" i="40"/>
  <c r="K205" i="40"/>
  <c r="K1438" i="40"/>
  <c r="K2417" i="40"/>
  <c r="K1521" i="40"/>
  <c r="K1547" i="40"/>
  <c r="K1508" i="40"/>
  <c r="K89" i="40"/>
  <c r="K355" i="40"/>
  <c r="K2479" i="40"/>
  <c r="K1562" i="40"/>
  <c r="K354" i="40"/>
  <c r="K8" i="40"/>
  <c r="K2624" i="40"/>
  <c r="K2620" i="40"/>
  <c r="K2275" i="40"/>
  <c r="K38" i="40"/>
  <c r="K955" i="40"/>
  <c r="K1578" i="40"/>
  <c r="K1828" i="40"/>
  <c r="K175" i="40"/>
  <c r="K1507" i="40"/>
  <c r="K808" i="40"/>
  <c r="K2355" i="40"/>
  <c r="K677" i="40"/>
  <c r="K236" i="40"/>
  <c r="K1767" i="40"/>
  <c r="K1766" i="40"/>
  <c r="K295" i="40"/>
  <c r="K297" i="40"/>
  <c r="K1360" i="40"/>
  <c r="K2322" i="40"/>
  <c r="K9" i="40"/>
  <c r="K2557" i="40"/>
  <c r="K2556" i="40"/>
  <c r="K839" i="40"/>
  <c r="K686" i="40"/>
  <c r="K1694" i="40"/>
  <c r="K1789" i="40"/>
  <c r="K1692" i="40"/>
  <c r="K353" i="40"/>
  <c r="K2017" i="40"/>
  <c r="K13" i="40"/>
  <c r="K1056" i="40"/>
  <c r="K93" i="40"/>
  <c r="K88" i="40"/>
  <c r="K2568" i="40"/>
  <c r="K1793" i="40"/>
  <c r="K125" i="40"/>
  <c r="K1882" i="40"/>
  <c r="K2464" i="40"/>
  <c r="K1379" i="40"/>
  <c r="K1347" i="40"/>
  <c r="K1071" i="40"/>
  <c r="K508" i="40"/>
  <c r="K1466" i="40"/>
  <c r="K2313" i="40"/>
  <c r="K129" i="40"/>
  <c r="K1022" i="40"/>
  <c r="K618" i="40"/>
  <c r="K1450" i="40"/>
  <c r="K1327" i="40"/>
  <c r="K1159" i="40"/>
  <c r="K413" i="40"/>
  <c r="K976" i="40"/>
  <c r="K1737" i="40"/>
  <c r="K1811" i="40"/>
  <c r="K593" i="40"/>
  <c r="K2500" i="40"/>
  <c r="K189" i="40"/>
  <c r="K1266" i="40"/>
  <c r="K1646" i="40"/>
  <c r="K1112" i="40"/>
  <c r="K2531" i="40"/>
  <c r="K2396" i="40"/>
  <c r="K2018" i="40"/>
  <c r="K68" i="40"/>
  <c r="K228" i="40"/>
  <c r="K1115" i="40"/>
  <c r="K510" i="40"/>
  <c r="K504" i="40"/>
  <c r="K367" i="40"/>
  <c r="K509" i="40"/>
  <c r="K542" i="40"/>
  <c r="K507" i="40"/>
  <c r="K1924" i="40"/>
  <c r="K49" i="40"/>
  <c r="K811" i="40"/>
  <c r="K2318" i="40"/>
  <c r="K1666" i="40"/>
  <c r="K1818" i="40"/>
  <c r="K2009" i="40"/>
  <c r="K1667" i="40"/>
  <c r="K1994" i="40"/>
  <c r="K1995" i="40"/>
  <c r="K2004" i="40"/>
  <c r="K703" i="40"/>
  <c r="K543" i="40"/>
  <c r="K657" i="40"/>
  <c r="K172" i="40"/>
  <c r="K229" i="40"/>
  <c r="K2015" i="40"/>
  <c r="K1001" i="40"/>
  <c r="K1105" i="40"/>
  <c r="K251" i="40"/>
  <c r="K2233" i="40"/>
  <c r="K2231" i="40"/>
  <c r="K1542" i="40"/>
  <c r="K1873" i="40"/>
  <c r="K2569" i="40"/>
  <c r="K2229" i="40"/>
  <c r="K2444" i="40"/>
  <c r="K1884" i="40"/>
  <c r="K748" i="40"/>
  <c r="K960" i="40"/>
  <c r="K1820" i="40"/>
  <c r="K1926" i="40"/>
  <c r="K2005" i="40"/>
  <c r="K535" i="40"/>
  <c r="K2470" i="40"/>
  <c r="K472" i="40"/>
  <c r="K1799" i="40"/>
  <c r="K832" i="40"/>
  <c r="K837" i="40"/>
  <c r="K2214" i="40"/>
  <c r="K702" i="40"/>
  <c r="K1475" i="40"/>
  <c r="K921" i="40"/>
  <c r="K943" i="40"/>
  <c r="K2035" i="40"/>
  <c r="K2277" i="40"/>
  <c r="K1707" i="40"/>
  <c r="K372" i="40"/>
  <c r="K804" i="40"/>
  <c r="K594" i="40"/>
  <c r="K2204" i="40"/>
  <c r="K2283" i="40"/>
  <c r="K468" i="40"/>
  <c r="K91" i="40"/>
  <c r="K2090" i="40"/>
  <c r="K143" i="40"/>
  <c r="K1862" i="40"/>
  <c r="K2565" i="40"/>
  <c r="K2276" i="40"/>
  <c r="K794" i="40"/>
  <c r="K1847" i="40"/>
  <c r="K196" i="40"/>
  <c r="K796" i="40"/>
  <c r="K2347" i="40"/>
  <c r="K202" i="40"/>
  <c r="K2341" i="40"/>
  <c r="K1740" i="40"/>
  <c r="K1769" i="40"/>
  <c r="K1057" i="40"/>
  <c r="K274" i="40"/>
  <c r="K924" i="40"/>
  <c r="K420" i="40"/>
  <c r="K945" i="40"/>
  <c r="K71" i="40"/>
  <c r="K681" i="40"/>
  <c r="K727" i="40"/>
  <c r="K679" i="40"/>
  <c r="K674" i="40"/>
  <c r="K676" i="40"/>
  <c r="K1294" i="40"/>
  <c r="K647" i="40"/>
  <c r="K1348" i="40"/>
  <c r="K1335" i="40"/>
  <c r="K2317" i="40"/>
  <c r="K1349" i="40"/>
  <c r="K2112" i="40"/>
  <c r="K2048" i="40"/>
  <c r="K6" i="40"/>
  <c r="K1476" i="40"/>
  <c r="K572" i="40"/>
  <c r="K2286" i="40"/>
  <c r="K417" i="40"/>
  <c r="K2279" i="40"/>
  <c r="K595" i="40"/>
  <c r="K596" i="40"/>
  <c r="K1078" i="40"/>
  <c r="K1417" i="40"/>
  <c r="K570" i="40"/>
  <c r="K1893" i="40"/>
  <c r="K568" i="40"/>
  <c r="K1809" i="40"/>
  <c r="K571" i="40"/>
  <c r="K614" i="40"/>
  <c r="K1744" i="40"/>
  <c r="K1128" i="40"/>
  <c r="K1125" i="40"/>
  <c r="K2408" i="40"/>
  <c r="K1207" i="40"/>
  <c r="K1708" i="40"/>
  <c r="K2468" i="40"/>
  <c r="K499" i="40"/>
  <c r="K393" i="40"/>
  <c r="K1633" i="40"/>
  <c r="K317" i="40"/>
  <c r="K439" i="40"/>
  <c r="K1075" i="40"/>
  <c r="K705" i="40"/>
  <c r="K2191" i="40"/>
  <c r="K1572" i="40"/>
  <c r="K958" i="40"/>
  <c r="K2616" i="40"/>
  <c r="K959" i="40"/>
  <c r="K1710" i="40"/>
  <c r="K950" i="40"/>
  <c r="K1152" i="40"/>
  <c r="K503" i="40"/>
  <c r="K671" i="40"/>
  <c r="K816" i="40"/>
  <c r="K2398" i="40"/>
  <c r="K10" i="40"/>
  <c r="K1358" i="40"/>
  <c r="K1598" i="40"/>
  <c r="K940" i="40"/>
  <c r="K1473" i="40"/>
  <c r="K1796" i="40"/>
  <c r="K1041" i="40"/>
  <c r="K672" i="40"/>
  <c r="K637" i="40"/>
  <c r="K625" i="40"/>
  <c r="K1780" i="40"/>
  <c r="K996" i="40"/>
  <c r="K860" i="40"/>
  <c r="K2567" i="40"/>
  <c r="K2350" i="40"/>
  <c r="K883" i="40"/>
  <c r="K655" i="40"/>
  <c r="K653" i="40"/>
  <c r="K631" i="40"/>
  <c r="K401" i="40"/>
  <c r="K515" i="40"/>
  <c r="K2685" i="40"/>
  <c r="K2681" i="40"/>
  <c r="K225" i="40"/>
  <c r="K779" i="40"/>
  <c r="K2478" i="40"/>
  <c r="K689" i="40"/>
  <c r="K1163" i="40"/>
  <c r="K564" i="40"/>
  <c r="K5" i="40"/>
  <c r="K2604" i="40"/>
  <c r="K2284" i="40"/>
  <c r="K260" i="40"/>
  <c r="K2054" i="40"/>
  <c r="K493" i="40"/>
  <c r="K962" i="40"/>
  <c r="K262" i="40"/>
  <c r="K920" i="40"/>
  <c r="K1025" i="40"/>
  <c r="K2281" i="40"/>
  <c r="K745" i="40"/>
  <c r="K1732" i="40"/>
  <c r="K2245" i="40"/>
  <c r="K135" i="40"/>
  <c r="K626" i="40"/>
  <c r="K169" i="40"/>
  <c r="K1367" i="40"/>
  <c r="K1738" i="40"/>
  <c r="K648" i="40"/>
  <c r="K1044" i="40"/>
  <c r="K163" i="40"/>
  <c r="K2160" i="40"/>
  <c r="K1634" i="40"/>
  <c r="K1904" i="40"/>
  <c r="K110" i="40"/>
  <c r="K1292" i="40"/>
  <c r="K2280" i="40"/>
  <c r="K2203" i="40"/>
  <c r="K1368" i="40"/>
  <c r="K1854" i="40"/>
  <c r="K1957" i="40"/>
  <c r="K930" i="40"/>
  <c r="K1816" i="40"/>
  <c r="K258" i="40"/>
  <c r="K749" i="40"/>
  <c r="K123" i="40"/>
  <c r="K1135" i="40"/>
  <c r="K2645" i="40"/>
  <c r="K1853" i="40"/>
  <c r="K1774" i="40"/>
  <c r="K545" i="40"/>
  <c r="K1145" i="40"/>
  <c r="K2609" i="40"/>
  <c r="K466" i="40"/>
  <c r="K209" i="40"/>
  <c r="K442" i="40"/>
  <c r="K456" i="40"/>
  <c r="K83" i="40"/>
  <c r="K731" i="40"/>
  <c r="K882" i="40"/>
  <c r="K879" i="40"/>
  <c r="K513" i="40"/>
  <c r="K589" i="40"/>
  <c r="K1232" i="40"/>
  <c r="K590" i="40"/>
  <c r="K1303" i="40"/>
  <c r="K124" i="40"/>
  <c r="K894" i="40"/>
  <c r="K462" i="40"/>
  <c r="K139" i="40"/>
  <c r="K2158" i="40"/>
  <c r="K1716" i="40"/>
  <c r="K2209" i="40"/>
  <c r="K1691" i="40"/>
  <c r="K2362" i="40"/>
  <c r="K814" i="40"/>
  <c r="K2374" i="40"/>
  <c r="K1615" i="40"/>
  <c r="K2498" i="40"/>
  <c r="K2244" i="40"/>
  <c r="K1378" i="40"/>
  <c r="K2680" i="40"/>
  <c r="K2512" i="40"/>
  <c r="K2679" i="40"/>
  <c r="K2676" i="40"/>
  <c r="K2683" i="40"/>
  <c r="K208" i="40"/>
  <c r="K1033" i="40"/>
  <c r="K1785" i="40"/>
  <c r="K668" i="40"/>
  <c r="K1107" i="40"/>
  <c r="K1632" i="40"/>
  <c r="K194" i="40"/>
  <c r="K2049" i="40"/>
  <c r="K1064" i="40"/>
  <c r="K2602" i="40"/>
  <c r="K283" i="40"/>
  <c r="K1021" i="40"/>
  <c r="K1017" i="40"/>
  <c r="K613" i="40"/>
  <c r="K34" i="40"/>
  <c r="K114" i="40"/>
  <c r="K2106" i="40"/>
  <c r="K12" i="40"/>
  <c r="K975" i="40"/>
  <c r="K918" i="40"/>
  <c r="K922" i="40"/>
  <c r="K718" i="40"/>
  <c r="K498" i="40"/>
  <c r="K494" i="40"/>
  <c r="K1436" i="40"/>
  <c r="K1267" i="40"/>
  <c r="K1812" i="40"/>
  <c r="K2046" i="40"/>
  <c r="K2434" i="40"/>
  <c r="K1817" i="40"/>
  <c r="K2435" i="40"/>
  <c r="K1271" i="40"/>
  <c r="K1270" i="40"/>
  <c r="K946" i="40"/>
  <c r="K1034" i="40"/>
  <c r="K1437" i="40"/>
  <c r="K1673" i="40"/>
  <c r="K991" i="40"/>
  <c r="K2566" i="40"/>
  <c r="K1091" i="40"/>
  <c r="K371" i="40"/>
  <c r="K995" i="40"/>
  <c r="K1672" i="40"/>
  <c r="K1678" i="40"/>
  <c r="K1649" i="40"/>
  <c r="K735" i="40"/>
  <c r="K1359" i="40"/>
  <c r="K2472" i="40"/>
  <c r="K2091" i="40"/>
  <c r="K768" i="40"/>
  <c r="K1326" i="40"/>
  <c r="K2232" i="40"/>
  <c r="K2228" i="40"/>
  <c r="K1658" i="40"/>
  <c r="K1946" i="40"/>
  <c r="K1945" i="40"/>
  <c r="K282" i="40"/>
  <c r="K304" i="40"/>
  <c r="K1772" i="40"/>
  <c r="K623" i="40"/>
  <c r="K1773" i="40"/>
  <c r="K409" i="40"/>
  <c r="K2405" i="40"/>
  <c r="K823" i="40"/>
  <c r="K2208" i="40"/>
  <c r="K919" i="40"/>
  <c r="K805" i="40"/>
  <c r="K2274" i="40"/>
  <c r="K2288" i="40"/>
  <c r="K1943" i="40"/>
  <c r="K2406" i="40"/>
  <c r="K2349" i="40"/>
  <c r="K2365" i="40"/>
  <c r="K1765" i="40"/>
  <c r="K2177" i="40"/>
  <c r="K612" i="40"/>
  <c r="K2469" i="40"/>
  <c r="K2297" i="40"/>
  <c r="K1795" i="40"/>
  <c r="K2220" i="40"/>
  <c r="K1051" i="40"/>
  <c r="K2543" i="40"/>
  <c r="K281" i="40"/>
  <c r="K2285" i="40"/>
  <c r="K988" i="40"/>
  <c r="K2237" i="40"/>
  <c r="K2442" i="40"/>
  <c r="K746" i="40"/>
  <c r="K789" i="40"/>
  <c r="K432" i="40"/>
  <c r="K912" i="40"/>
  <c r="K2246" i="40"/>
  <c r="K786" i="40"/>
  <c r="K788" i="40"/>
  <c r="K2546" i="40"/>
  <c r="K792" i="40"/>
  <c r="K713" i="40"/>
  <c r="K490" i="40"/>
  <c r="K1394" i="40"/>
  <c r="K496" i="40"/>
  <c r="K620" i="40"/>
  <c r="K1980" i="40"/>
  <c r="K616" i="40"/>
  <c r="K2606" i="40"/>
  <c r="K2607" i="40"/>
  <c r="K2605" i="40"/>
  <c r="K1529" i="40"/>
  <c r="K1530" i="40"/>
  <c r="K1504" i="40"/>
  <c r="K607" i="40"/>
  <c r="K654" i="40"/>
  <c r="K177" i="40"/>
  <c r="K2505" i="40"/>
  <c r="K853" i="40"/>
  <c r="K845" i="40"/>
  <c r="K178" i="40"/>
  <c r="K190" i="40"/>
  <c r="K379" i="40"/>
  <c r="K2343" i="40"/>
  <c r="K664" i="40"/>
  <c r="K1174" i="40"/>
  <c r="K1655" i="40"/>
  <c r="K1528" i="40"/>
  <c r="K1097" i="40"/>
  <c r="K19" i="40"/>
  <c r="K246" i="40"/>
  <c r="K1004" i="40"/>
  <c r="K2024" i="40"/>
  <c r="K1925" i="40"/>
  <c r="K1822" i="40"/>
  <c r="K744" i="40"/>
  <c r="K751" i="40"/>
  <c r="K2079" i="40"/>
  <c r="K86" i="40"/>
  <c r="K2511" i="40"/>
  <c r="K380" i="40"/>
  <c r="K341" i="40"/>
  <c r="K563" i="40"/>
  <c r="K2147" i="40"/>
  <c r="K2145" i="40"/>
  <c r="K1053" i="40"/>
  <c r="K1093" i="40"/>
  <c r="K1844" i="40"/>
  <c r="K275" i="40"/>
  <c r="K334" i="40"/>
  <c r="K926" i="40"/>
  <c r="K944" i="40"/>
  <c r="K1117" i="40"/>
  <c r="K1114" i="40"/>
  <c r="K1110" i="40"/>
  <c r="K2671" i="40"/>
  <c r="K157" i="40"/>
  <c r="K2427" i="40"/>
  <c r="K154" i="40"/>
  <c r="K147" i="40"/>
  <c r="K85" i="40"/>
  <c r="K144" i="40"/>
  <c r="K2300" i="40"/>
  <c r="K2086" i="40"/>
  <c r="K1520" i="40"/>
  <c r="K2563" i="40"/>
  <c r="K2673" i="40"/>
  <c r="K2059" i="40"/>
  <c r="K2570" i="40"/>
  <c r="K1618" i="40"/>
  <c r="K2211" i="40"/>
  <c r="K198" i="40"/>
  <c r="K1026" i="40"/>
  <c r="K200" i="40"/>
  <c r="K592" i="40"/>
  <c r="K1096" i="40"/>
  <c r="K2290" i="40"/>
  <c r="K2151" i="40"/>
  <c r="K518" i="40"/>
  <c r="K961" i="40"/>
  <c r="K398" i="40"/>
  <c r="K1455" i="40"/>
  <c r="K1426" i="40"/>
  <c r="K2333" i="40"/>
  <c r="K1536" i="40"/>
  <c r="K2154" i="40"/>
  <c r="K2190" i="40"/>
  <c r="K1807" i="40"/>
  <c r="K1137" i="40"/>
  <c r="K1452" i="40"/>
  <c r="K517" i="40"/>
  <c r="K1381" i="40"/>
  <c r="K685" i="40"/>
  <c r="K1382" i="40"/>
  <c r="K2250" i="40"/>
  <c r="K1430" i="40"/>
  <c r="K765" i="40"/>
  <c r="K122" i="40"/>
  <c r="K1024" i="40"/>
  <c r="K2552" i="40"/>
  <c r="K591" i="40"/>
  <c r="K766" i="40"/>
  <c r="K1961" i="40"/>
  <c r="K2020" i="40"/>
  <c r="K2550" i="40"/>
  <c r="K277" i="40"/>
  <c r="K1621" i="40"/>
  <c r="K2253" i="40"/>
  <c r="K906" i="40"/>
  <c r="K913" i="40"/>
  <c r="K256" i="40"/>
  <c r="K1383" i="40"/>
  <c r="K2395" i="40"/>
  <c r="K2399" i="40"/>
  <c r="K1456" i="40"/>
  <c r="K1158" i="40"/>
  <c r="K825" i="40"/>
  <c r="K2483" i="40"/>
  <c r="K2287" i="40"/>
  <c r="K2484" i="40"/>
  <c r="K156" i="40"/>
  <c r="K2545" i="40"/>
  <c r="K307" i="40"/>
  <c r="K1310" i="40"/>
  <c r="K1283" i="40"/>
  <c r="K1276" i="40"/>
  <c r="K1571" i="40"/>
  <c r="K878" i="40"/>
  <c r="K1712" i="40"/>
  <c r="K1948" i="40"/>
  <c r="K2152" i="40"/>
  <c r="K2459" i="40"/>
  <c r="K536" i="40"/>
  <c r="K1506" i="40"/>
  <c r="K1763" i="40"/>
  <c r="K80" i="40"/>
  <c r="K1324" i="40"/>
  <c r="K1323" i="40"/>
  <c r="K279" i="40"/>
  <c r="K1505" i="40"/>
  <c r="K1485" i="40"/>
  <c r="K2370" i="40"/>
  <c r="K1700" i="40"/>
  <c r="K56" i="40"/>
  <c r="K1968" i="40"/>
  <c r="K1966" i="40"/>
  <c r="K1969" i="40"/>
  <c r="K1971" i="40"/>
  <c r="K1206" i="40"/>
  <c r="K1875" i="40"/>
  <c r="K1967" i="40"/>
  <c r="K416" i="40"/>
  <c r="K1642" i="40"/>
  <c r="K142" i="40"/>
  <c r="K1351" i="40"/>
  <c r="K1644" i="40"/>
  <c r="K738" i="40"/>
  <c r="K360" i="40"/>
  <c r="K1912" i="40"/>
  <c r="K799" i="40"/>
  <c r="K1346" i="40"/>
  <c r="K270" i="40"/>
  <c r="K1827" i="40"/>
  <c r="K1916" i="40"/>
  <c r="K2067" i="40"/>
  <c r="K966" i="40"/>
  <c r="K1249" i="40"/>
  <c r="K1180" i="40"/>
  <c r="K1251" i="40"/>
  <c r="K2199" i="40"/>
  <c r="K2387" i="40"/>
  <c r="K2200" i="40"/>
  <c r="K2385" i="40"/>
  <c r="K2656" i="40"/>
  <c r="K2389" i="40"/>
  <c r="K1248" i="40"/>
  <c r="K2653" i="40"/>
  <c r="K2650" i="40"/>
  <c r="K22" i="40"/>
  <c r="K1250" i="40"/>
  <c r="K230" i="40"/>
  <c r="K231" i="40"/>
  <c r="K1596" i="40"/>
  <c r="K1599" i="40"/>
  <c r="K26" i="40"/>
  <c r="K1445" i="40"/>
  <c r="K1597" i="40"/>
  <c r="K2655" i="40"/>
  <c r="K785" i="40"/>
  <c r="K1252" i="40"/>
  <c r="K33" i="40"/>
  <c r="K784" i="40"/>
  <c r="K405" i="40"/>
  <c r="K2652" i="40"/>
  <c r="K783" i="40"/>
  <c r="K781" i="40"/>
  <c r="K780" i="40"/>
  <c r="K987" i="40"/>
  <c r="K782" i="40"/>
  <c r="K1446" i="40"/>
  <c r="K1442" i="40"/>
  <c r="K1448" i="40"/>
  <c r="K1441" i="40"/>
  <c r="K1447" i="40"/>
  <c r="K1104" i="40"/>
  <c r="K854" i="40"/>
  <c r="K24" i="40"/>
  <c r="K856" i="40"/>
  <c r="K1551" i="40"/>
  <c r="K1554" i="40"/>
  <c r="K1729" i="40"/>
  <c r="K580" i="40"/>
  <c r="K1092" i="40"/>
  <c r="K586" i="40"/>
  <c r="K1731" i="40"/>
  <c r="K585" i="40"/>
  <c r="K700" i="40"/>
  <c r="K1489" i="40"/>
  <c r="K1730" i="40"/>
  <c r="K584" i="40"/>
  <c r="K723" i="40"/>
  <c r="K1894" i="40"/>
  <c r="K1899" i="40"/>
  <c r="K1902" i="40"/>
  <c r="K1901" i="40"/>
  <c r="K928" i="40"/>
  <c r="K2521" i="40"/>
  <c r="K2515" i="40"/>
  <c r="K2644" i="40"/>
  <c r="K1647" i="40"/>
  <c r="K2642" i="40"/>
  <c r="K151" i="40"/>
  <c r="K2519" i="40"/>
  <c r="K149" i="40"/>
  <c r="K150" i="40"/>
  <c r="K152" i="40"/>
  <c r="K153" i="40"/>
  <c r="K155" i="40"/>
  <c r="K1198" i="40"/>
  <c r="K173" i="40"/>
  <c r="K148" i="40"/>
  <c r="K410" i="40"/>
  <c r="K1047" i="40"/>
  <c r="K736" i="40"/>
  <c r="K733" i="40"/>
  <c r="K732" i="40"/>
  <c r="K2345" i="40"/>
  <c r="K2564" i="40"/>
  <c r="K2346" i="40"/>
  <c r="K1116" i="40"/>
  <c r="K2344" i="40"/>
  <c r="K1079" i="40"/>
  <c r="K2140" i="40"/>
  <c r="K2142" i="40"/>
  <c r="K2141" i="40"/>
  <c r="K378" i="40"/>
  <c r="K2136" i="40"/>
  <c r="K2139" i="40"/>
  <c r="K2137" i="40"/>
  <c r="K2138" i="40"/>
  <c r="K2144" i="40"/>
  <c r="K2148" i="40"/>
  <c r="K1602" i="40"/>
  <c r="K1604" i="40"/>
  <c r="K1605" i="40"/>
  <c r="K1607" i="40"/>
  <c r="K382" i="40"/>
  <c r="K1608" i="40"/>
  <c r="K2149" i="40"/>
  <c r="K41" i="40"/>
  <c r="K289" i="40"/>
  <c r="K290" i="40"/>
  <c r="K292" i="40"/>
  <c r="K370" i="40"/>
  <c r="K291" i="40"/>
  <c r="K287" i="40"/>
  <c r="K1603" i="40"/>
  <c r="K1606" i="40"/>
  <c r="K1866" i="40"/>
  <c r="K1867" i="40"/>
  <c r="K1865" i="40"/>
  <c r="K1868" i="40"/>
  <c r="K1869" i="40"/>
  <c r="K2146" i="40"/>
  <c r="K1083" i="40"/>
  <c r="K1085" i="40"/>
  <c r="K1086" i="40"/>
  <c r="K1082" i="40"/>
  <c r="K1492" i="40"/>
  <c r="K1488" i="40"/>
  <c r="K1491" i="40"/>
  <c r="K1935" i="40"/>
  <c r="K1490" i="40"/>
  <c r="K1487" i="40"/>
  <c r="K1934" i="40"/>
  <c r="K2600" i="40"/>
  <c r="K2594" i="40"/>
  <c r="K2593" i="40"/>
  <c r="K932" i="40"/>
  <c r="K395" i="40"/>
  <c r="K933" i="40"/>
  <c r="K308" i="40"/>
  <c r="K931" i="40"/>
  <c r="K1039" i="40"/>
  <c r="K2457" i="40"/>
  <c r="K171" i="40"/>
  <c r="K1741" i="40"/>
  <c r="K1777" i="40"/>
  <c r="K329" i="40"/>
  <c r="K2461" i="40"/>
  <c r="K1791" i="40"/>
  <c r="K397" i="40"/>
  <c r="K2458" i="40"/>
  <c r="K1557" i="40"/>
  <c r="K1556" i="40"/>
  <c r="K2391" i="40"/>
  <c r="K1552" i="40"/>
  <c r="K863" i="40"/>
  <c r="K1625" i="40"/>
  <c r="K1628" i="40"/>
  <c r="K1627" i="40"/>
  <c r="K1555" i="40"/>
  <c r="K2648" i="40"/>
  <c r="K2454" i="40"/>
  <c r="K2455" i="40"/>
  <c r="K412" i="40"/>
  <c r="K2456" i="40"/>
  <c r="K1585" i="40"/>
  <c r="K527" i="40"/>
  <c r="K528" i="40"/>
  <c r="K2452" i="40"/>
  <c r="K461" i="40"/>
  <c r="K1389" i="40"/>
  <c r="K1390" i="40"/>
  <c r="K1392" i="40"/>
  <c r="K1391" i="40"/>
  <c r="K1387" i="40"/>
  <c r="K1591" i="40"/>
  <c r="K2641" i="40"/>
  <c r="K761" i="40"/>
  <c r="K1590" i="40"/>
  <c r="K1589" i="40"/>
  <c r="K1175" i="40"/>
  <c r="K762" i="40"/>
  <c r="K102" i="40"/>
  <c r="K103" i="40"/>
  <c r="K101" i="40"/>
  <c r="K1713" i="40"/>
  <c r="K2043" i="40"/>
  <c r="K1268" i="40"/>
  <c r="K1483" i="40"/>
  <c r="K2598" i="40"/>
  <c r="K1217" i="40"/>
  <c r="K2466" i="40"/>
  <c r="K1214" i="40"/>
  <c r="K1215" i="40"/>
  <c r="K1218" i="40"/>
  <c r="K1216" i="40"/>
  <c r="K469" i="40"/>
  <c r="K993" i="40"/>
  <c r="K78" i="40"/>
  <c r="K2514" i="40"/>
  <c r="K2516" i="40"/>
  <c r="K992" i="40"/>
  <c r="K895" i="40"/>
  <c r="K896" i="40"/>
  <c r="K898" i="40"/>
  <c r="K897" i="40"/>
  <c r="K899" i="40"/>
  <c r="K900" i="40"/>
  <c r="K901" i="40"/>
  <c r="K903" i="40"/>
  <c r="K904" i="40"/>
  <c r="K905" i="40"/>
  <c r="K902" i="40"/>
  <c r="K1770" i="40"/>
  <c r="K1558" i="40"/>
  <c r="K1559" i="40"/>
  <c r="K1560" i="40"/>
  <c r="K1771" i="40"/>
  <c r="K301" i="40"/>
  <c r="K25" i="40"/>
  <c r="K2119" i="40"/>
  <c r="K2115" i="40"/>
  <c r="K2116" i="40"/>
  <c r="K2117" i="40"/>
  <c r="K2120" i="40"/>
  <c r="K2121" i="40"/>
  <c r="K2118" i="40"/>
  <c r="K2686" i="40"/>
  <c r="K1690" i="40"/>
  <c r="K2687" i="40"/>
  <c r="K2688" i="40"/>
  <c r="K2689" i="40"/>
  <c r="K2690" i="40"/>
  <c r="K2691" i="40"/>
  <c r="K2692" i="40"/>
  <c r="K2693" i="40"/>
  <c r="K2694" i="40"/>
  <c r="K2695" i="40"/>
  <c r="K2696" i="40"/>
  <c r="K2697" i="40"/>
  <c r="K2698" i="40"/>
  <c r="K2699" i="40"/>
  <c r="K2700" i="40"/>
  <c r="K2701" i="40"/>
  <c r="K2702" i="40"/>
  <c r="K2703" i="40"/>
  <c r="K2704" i="40"/>
  <c r="K2705" i="40"/>
  <c r="K2706" i="40"/>
  <c r="K2707" i="40"/>
  <c r="K2708" i="40"/>
  <c r="K2709" i="40"/>
  <c r="K2710" i="40"/>
  <c r="K2711" i="40"/>
  <c r="K2712" i="40"/>
  <c r="K2713" i="40"/>
  <c r="K2714" i="40"/>
  <c r="K2715" i="40"/>
  <c r="K2716" i="40"/>
  <c r="K2717" i="40"/>
  <c r="K2718" i="40"/>
  <c r="K2719" i="40"/>
  <c r="K2720" i="40"/>
  <c r="K2721" i="40"/>
  <c r="K2722" i="40"/>
  <c r="K2723" i="40"/>
  <c r="K2724" i="40"/>
  <c r="K2725" i="40"/>
  <c r="K2726" i="40"/>
  <c r="K2727" i="40"/>
  <c r="K2728" i="40"/>
  <c r="K2729" i="40"/>
  <c r="K2730" i="40"/>
  <c r="K2731" i="40"/>
  <c r="K2732" i="40"/>
  <c r="K2733" i="40"/>
  <c r="K2734" i="40"/>
  <c r="K2735" i="40"/>
  <c r="K2736" i="40"/>
  <c r="K2737" i="40"/>
  <c r="K2738" i="40"/>
  <c r="K2739" i="40"/>
  <c r="K2740" i="40"/>
  <c r="K2741" i="40"/>
  <c r="K2742" i="40"/>
  <c r="K2743" i="40"/>
  <c r="K2744" i="40"/>
  <c r="K2745" i="40"/>
  <c r="K2746" i="40"/>
  <c r="K2747" i="40"/>
  <c r="K2748" i="40"/>
  <c r="K2749" i="40"/>
  <c r="K2750" i="40"/>
  <c r="K2751" i="40"/>
  <c r="K2752" i="40"/>
  <c r="K2753" i="40"/>
  <c r="K2754" i="40"/>
  <c r="K2755" i="40"/>
  <c r="K2756" i="40"/>
  <c r="K2757" i="40"/>
  <c r="K2758" i="40"/>
  <c r="K2759" i="40"/>
  <c r="K2760" i="40"/>
  <c r="K2761" i="40"/>
  <c r="K2762" i="40"/>
  <c r="K2763" i="40"/>
  <c r="K2764" i="40"/>
  <c r="K2765" i="40"/>
  <c r="K2766" i="40"/>
  <c r="K2767" i="40"/>
  <c r="K2768" i="40"/>
  <c r="K2769" i="40"/>
  <c r="K2770" i="40"/>
  <c r="K2771" i="40"/>
  <c r="K2772" i="40"/>
  <c r="K2773" i="40"/>
  <c r="K2774" i="40"/>
  <c r="K2775" i="40"/>
  <c r="K2776" i="40"/>
  <c r="K2777" i="40"/>
  <c r="K2778" i="40"/>
  <c r="K2779" i="40"/>
  <c r="K2780" i="40"/>
  <c r="K2781" i="40"/>
  <c r="K2782" i="40"/>
  <c r="K2783" i="40"/>
  <c r="K2784" i="40"/>
  <c r="K2785" i="40"/>
  <c r="K2786" i="40"/>
  <c r="K2787" i="40"/>
  <c r="K2788" i="40"/>
  <c r="K2789" i="40"/>
  <c r="K2790" i="40"/>
  <c r="K2791" i="40"/>
  <c r="K2792" i="40"/>
  <c r="K2793" i="40"/>
  <c r="K2794" i="40"/>
  <c r="K2795" i="40"/>
  <c r="K2796" i="40"/>
  <c r="K2797" i="40"/>
  <c r="K2798" i="40"/>
  <c r="K2799" i="40"/>
  <c r="K2800" i="40"/>
  <c r="K2801" i="40"/>
  <c r="K2802" i="40"/>
  <c r="K2803" i="40"/>
  <c r="K2804" i="40"/>
  <c r="K2805" i="40"/>
  <c r="K2806" i="40"/>
  <c r="K2807" i="40"/>
  <c r="K2808" i="40"/>
  <c r="K2809" i="40"/>
  <c r="K2810" i="40"/>
  <c r="K2811" i="40"/>
  <c r="K2812" i="40"/>
  <c r="K2813" i="40"/>
  <c r="K2814" i="40"/>
  <c r="K2815" i="40"/>
  <c r="K2816" i="40"/>
  <c r="K2817" i="40"/>
  <c r="K2818" i="40"/>
  <c r="K2819" i="40"/>
  <c r="K2820" i="40"/>
  <c r="K2821" i="40"/>
  <c r="K2822" i="40"/>
  <c r="K2823" i="40"/>
  <c r="K2824" i="40"/>
  <c r="K2825" i="40"/>
  <c r="K2826" i="40"/>
  <c r="K2827" i="40"/>
  <c r="K2828" i="40"/>
  <c r="K2829" i="40"/>
  <c r="K2830" i="40"/>
  <c r="K2831" i="40"/>
  <c r="K2832" i="40"/>
  <c r="K2833" i="40"/>
  <c r="K2834" i="40"/>
  <c r="K2835" i="40"/>
  <c r="K2836" i="40"/>
  <c r="K2837" i="40"/>
  <c r="K2838" i="40"/>
  <c r="K2839" i="40"/>
  <c r="K2840" i="40"/>
  <c r="K2841" i="40"/>
  <c r="K2842" i="40"/>
  <c r="K2843" i="40"/>
  <c r="K2844" i="40"/>
  <c r="K2845" i="40"/>
  <c r="K2846" i="40"/>
  <c r="K2847" i="40"/>
  <c r="K2848" i="40"/>
  <c r="K2849" i="40"/>
  <c r="K2850" i="40"/>
  <c r="K2851" i="40"/>
  <c r="K2852" i="40"/>
  <c r="K2853" i="40"/>
  <c r="K2854" i="40"/>
  <c r="K2855" i="40"/>
  <c r="K2856" i="40"/>
  <c r="K2857" i="40"/>
  <c r="K2858" i="40"/>
  <c r="K2859" i="40"/>
  <c r="K2860" i="40"/>
  <c r="K2861" i="40"/>
  <c r="K2862" i="40"/>
  <c r="K2863" i="40"/>
  <c r="K2864" i="40"/>
  <c r="K2865" i="40"/>
  <c r="K2866" i="40"/>
  <c r="K2867" i="40"/>
  <c r="K2868" i="40"/>
  <c r="K2869" i="40"/>
  <c r="K2870" i="40"/>
  <c r="K2871" i="40"/>
  <c r="K2872" i="40"/>
  <c r="K2873" i="40"/>
  <c r="K2874" i="40"/>
  <c r="K2875" i="40"/>
  <c r="K2876" i="40"/>
  <c r="K2877" i="40"/>
  <c r="K2878" i="40"/>
  <c r="K2879" i="40"/>
  <c r="K2880" i="40"/>
  <c r="K2881" i="40"/>
  <c r="K2882" i="40"/>
  <c r="K2883" i="40"/>
  <c r="K2884" i="40"/>
  <c r="K2885" i="40"/>
  <c r="K2886" i="40"/>
  <c r="K2887" i="40"/>
  <c r="K2888" i="40"/>
  <c r="K2889" i="40"/>
  <c r="K2890" i="40"/>
  <c r="K2891" i="40"/>
  <c r="K2892" i="40"/>
  <c r="K2893" i="40"/>
  <c r="K2894" i="40"/>
  <c r="K2895" i="40"/>
  <c r="K2896" i="40"/>
  <c r="K2897" i="40"/>
  <c r="K2898" i="40"/>
  <c r="K2899" i="40"/>
  <c r="K2900" i="40"/>
  <c r="K2901" i="40"/>
  <c r="K2902" i="40"/>
  <c r="K2903" i="40"/>
  <c r="K2904" i="40"/>
  <c r="K2905" i="40"/>
  <c r="K2906" i="40"/>
  <c r="K2907" i="40"/>
  <c r="K2908" i="40"/>
  <c r="K2909" i="40"/>
  <c r="K2910" i="40"/>
  <c r="K2911" i="40"/>
  <c r="K2912" i="40"/>
  <c r="K2913" i="40"/>
  <c r="K2914" i="40"/>
  <c r="K2915" i="40"/>
  <c r="K2916" i="40"/>
  <c r="K2917" i="40"/>
  <c r="K2918" i="40"/>
  <c r="K2919" i="40"/>
  <c r="K2920" i="40"/>
  <c r="K2921" i="40"/>
  <c r="K2922" i="40"/>
  <c r="K2923" i="40"/>
  <c r="K2924" i="40"/>
  <c r="K2925" i="40"/>
  <c r="K2926" i="40"/>
  <c r="K2927" i="40"/>
  <c r="K2928" i="40"/>
  <c r="K2929" i="40"/>
  <c r="K2930" i="40"/>
  <c r="K2931" i="40"/>
  <c r="K2932" i="40"/>
  <c r="K2933" i="40"/>
  <c r="K2934" i="40"/>
  <c r="K2935" i="40"/>
  <c r="K2936" i="40"/>
  <c r="K2937" i="40"/>
  <c r="K2938" i="40"/>
  <c r="K2939" i="40"/>
  <c r="K2940" i="40"/>
  <c r="K2941" i="40"/>
  <c r="K2942" i="40"/>
  <c r="K2943" i="40"/>
  <c r="K2944" i="40"/>
  <c r="K2945" i="40"/>
  <c r="K2946" i="40"/>
  <c r="K2947" i="40"/>
  <c r="K2948" i="40"/>
  <c r="K2949" i="40"/>
  <c r="K2950" i="40"/>
  <c r="K2951" i="40"/>
  <c r="K2952" i="40"/>
  <c r="K2953" i="40"/>
  <c r="K2954" i="40"/>
  <c r="K2955" i="40"/>
  <c r="K2956" i="40"/>
  <c r="K2957" i="40"/>
  <c r="K2958" i="40"/>
  <c r="K2959" i="40"/>
  <c r="K2960" i="40"/>
  <c r="K2961" i="40"/>
  <c r="K2962" i="40"/>
  <c r="K2963" i="40"/>
  <c r="K2964" i="40"/>
  <c r="K2965" i="40"/>
  <c r="K2966" i="40"/>
  <c r="K2967" i="40"/>
  <c r="K2968" i="40"/>
  <c r="K2969" i="40"/>
  <c r="K2970" i="40"/>
  <c r="K2971" i="40"/>
  <c r="K2972" i="40"/>
  <c r="K2973" i="40"/>
  <c r="K2974" i="40"/>
  <c r="K2975" i="40"/>
  <c r="K2976" i="40"/>
  <c r="K2977" i="40"/>
  <c r="K2978" i="40"/>
  <c r="K2979" i="40"/>
  <c r="K2980" i="40"/>
  <c r="K2981" i="40"/>
  <c r="K2982" i="40"/>
  <c r="K2983" i="40"/>
  <c r="K2984" i="40"/>
  <c r="K2985" i="40"/>
  <c r="K2986" i="40"/>
  <c r="K2987" i="40"/>
  <c r="K2988" i="40"/>
  <c r="K2989" i="40"/>
  <c r="K2990" i="40"/>
  <c r="K2991" i="40"/>
  <c r="K2992" i="40"/>
  <c r="K2993" i="40"/>
  <c r="K2994" i="40"/>
  <c r="K2995" i="40"/>
  <c r="K2996" i="40"/>
  <c r="K2997" i="40"/>
  <c r="K2998" i="40"/>
  <c r="K2999" i="40"/>
  <c r="K3000" i="40"/>
  <c r="K3001" i="40"/>
  <c r="K3002" i="40"/>
  <c r="K3003" i="40"/>
  <c r="K3004" i="40"/>
  <c r="K3005" i="40"/>
  <c r="K3006" i="40"/>
  <c r="K3007" i="40"/>
  <c r="K3008" i="40"/>
  <c r="K3009" i="40"/>
  <c r="K3010" i="40"/>
  <c r="K3011" i="40"/>
  <c r="K3012" i="40"/>
  <c r="K3013" i="40"/>
  <c r="K3014" i="40"/>
  <c r="K3015" i="40"/>
  <c r="K3016" i="40"/>
  <c r="K3017" i="40"/>
  <c r="K3018" i="40"/>
  <c r="K3019" i="40"/>
  <c r="K3020" i="40"/>
  <c r="K3021" i="40"/>
  <c r="K3022" i="40"/>
  <c r="K3023" i="40"/>
  <c r="K3024" i="40"/>
  <c r="K3025" i="40"/>
  <c r="K3026" i="40"/>
  <c r="K3027" i="40"/>
  <c r="K3028" i="40"/>
  <c r="K3029" i="40"/>
  <c r="K3030" i="40"/>
  <c r="K3031" i="40"/>
  <c r="K3032" i="40"/>
  <c r="K3033" i="40"/>
  <c r="K3034" i="40"/>
  <c r="K3035" i="40"/>
  <c r="K3036" i="40"/>
  <c r="K3037" i="40"/>
  <c r="K3038" i="40"/>
  <c r="K3039" i="40"/>
  <c r="K3040" i="40"/>
  <c r="K3041" i="40"/>
  <c r="K3042" i="40"/>
  <c r="K3043" i="40"/>
  <c r="K3044" i="40"/>
  <c r="K3045" i="40"/>
  <c r="K3046" i="40"/>
  <c r="K3047" i="40"/>
  <c r="K3048" i="40"/>
  <c r="K3049" i="40"/>
  <c r="K3050" i="40"/>
  <c r="K3051" i="40"/>
  <c r="K3052" i="40"/>
  <c r="K3053" i="40"/>
  <c r="K3054" i="40"/>
  <c r="K3055" i="40"/>
  <c r="K3056" i="40"/>
  <c r="K3057" i="40"/>
  <c r="K3058" i="40"/>
  <c r="K3059" i="40"/>
  <c r="K3060" i="40"/>
  <c r="K3061" i="40"/>
  <c r="K3062" i="40"/>
  <c r="K3063" i="40"/>
  <c r="K3064" i="40"/>
  <c r="K3065" i="40"/>
  <c r="K3066" i="40"/>
  <c r="K3067" i="40"/>
  <c r="K3068" i="40"/>
  <c r="K3069" i="40"/>
  <c r="K3070" i="40"/>
  <c r="K3071" i="40"/>
  <c r="K3072" i="40"/>
  <c r="K3073" i="40"/>
  <c r="K3074" i="40"/>
  <c r="K3075" i="40"/>
  <c r="K3076" i="40"/>
  <c r="K3077" i="40"/>
  <c r="K3078" i="40"/>
  <c r="K3079" i="40"/>
  <c r="K3080" i="40"/>
  <c r="K3081" i="40"/>
  <c r="K3082" i="40"/>
  <c r="K3083" i="40"/>
  <c r="K3084" i="40"/>
  <c r="K3085" i="40"/>
  <c r="K3086" i="40"/>
  <c r="K3087" i="40"/>
  <c r="K3088" i="40"/>
  <c r="K3089" i="40"/>
  <c r="K3090" i="40"/>
  <c r="K3091" i="40"/>
  <c r="K3092" i="40"/>
  <c r="K3093" i="40"/>
  <c r="K3094" i="40"/>
  <c r="K3095" i="40"/>
  <c r="K3096" i="40"/>
  <c r="K3097" i="40"/>
  <c r="K3098" i="40"/>
  <c r="K3099" i="40"/>
  <c r="K3100" i="40"/>
  <c r="K3101" i="40"/>
  <c r="K3102" i="40"/>
  <c r="K3103" i="40"/>
  <c r="K3104" i="40"/>
  <c r="K3105" i="40"/>
  <c r="K3106" i="40"/>
  <c r="K3107" i="40"/>
  <c r="K3108" i="40"/>
  <c r="K3109" i="40"/>
  <c r="K3110" i="40"/>
  <c r="K3111" i="40"/>
  <c r="K3112" i="40"/>
  <c r="K3113" i="40"/>
  <c r="K3114" i="40"/>
  <c r="K3115" i="40"/>
  <c r="K3116" i="40"/>
  <c r="K3117" i="40"/>
  <c r="K3118" i="40"/>
  <c r="K3119" i="40"/>
  <c r="K3120" i="40"/>
  <c r="K3121" i="40"/>
  <c r="K3122" i="40"/>
  <c r="K3123" i="40"/>
  <c r="K3124" i="40"/>
  <c r="K3125" i="40"/>
  <c r="K3126" i="40"/>
  <c r="K3127" i="40"/>
  <c r="K3128" i="40"/>
  <c r="K3129" i="40"/>
  <c r="K3130" i="40"/>
  <c r="K3131" i="40"/>
  <c r="K3132" i="40"/>
  <c r="K3133" i="40"/>
  <c r="K3134" i="40"/>
  <c r="K3135" i="40"/>
  <c r="K3136" i="40"/>
  <c r="K3137" i="40"/>
  <c r="K3138" i="40"/>
  <c r="K3139" i="40"/>
  <c r="K3140" i="40"/>
  <c r="K3141" i="40"/>
  <c r="K3142" i="40"/>
  <c r="K3143" i="40"/>
  <c r="K3144" i="40"/>
  <c r="K3145" i="40"/>
  <c r="K3146" i="40"/>
  <c r="K3147" i="40"/>
  <c r="K3148" i="40"/>
  <c r="K3149" i="40"/>
  <c r="K3150" i="40"/>
  <c r="K3151" i="40"/>
  <c r="K3152" i="40"/>
  <c r="K3153" i="40"/>
  <c r="K3154" i="40"/>
  <c r="K3155" i="40"/>
  <c r="K3156" i="40"/>
  <c r="K3157" i="40"/>
  <c r="K3158" i="40"/>
  <c r="K3159" i="40"/>
  <c r="K3160" i="40"/>
  <c r="K3161" i="40"/>
  <c r="K3162" i="40"/>
  <c r="K3163" i="40"/>
  <c r="K3164" i="40"/>
  <c r="K3165" i="40"/>
  <c r="K3166" i="40"/>
  <c r="K3167" i="40"/>
  <c r="K3168" i="40"/>
  <c r="K3169" i="40"/>
  <c r="K3170" i="40"/>
  <c r="K3171" i="40"/>
  <c r="K3172" i="40"/>
  <c r="K3173" i="40"/>
  <c r="K3174" i="40"/>
  <c r="K3175" i="40"/>
  <c r="K3176" i="40"/>
  <c r="K3177" i="40"/>
  <c r="K3178" i="40"/>
  <c r="K3179" i="40"/>
  <c r="K3180" i="40"/>
  <c r="K3181" i="40"/>
  <c r="K3182" i="40"/>
  <c r="K3183" i="40"/>
  <c r="K3184" i="40"/>
  <c r="K3185" i="40"/>
  <c r="K3186" i="40"/>
  <c r="K3187" i="40"/>
  <c r="K3188" i="40"/>
  <c r="K3189" i="40"/>
  <c r="K3190" i="40"/>
  <c r="K3191" i="40"/>
  <c r="K3192" i="40"/>
  <c r="K3193" i="40"/>
  <c r="K3194" i="40"/>
  <c r="K3195" i="40"/>
  <c r="K3196" i="40"/>
  <c r="K3197" i="40"/>
  <c r="K3198" i="40"/>
  <c r="K3199" i="40"/>
  <c r="K3200" i="40"/>
  <c r="K3201" i="40"/>
  <c r="K3202" i="40"/>
  <c r="K3203" i="40"/>
  <c r="K3204" i="40"/>
  <c r="K3205" i="40"/>
  <c r="K3206" i="40"/>
  <c r="K3207" i="40"/>
  <c r="K3208" i="40"/>
  <c r="K3209" i="40"/>
  <c r="K3210" i="40"/>
  <c r="K3211" i="40"/>
  <c r="K3212" i="40"/>
  <c r="K3213" i="40"/>
  <c r="K3214" i="40"/>
  <c r="K3215" i="40"/>
  <c r="K3216" i="40"/>
  <c r="K3217" i="40"/>
  <c r="K3218" i="40"/>
  <c r="K3219" i="40"/>
  <c r="K3220" i="40"/>
  <c r="K3221" i="40"/>
  <c r="K3222" i="40"/>
  <c r="K3223" i="40"/>
  <c r="K3224" i="40"/>
  <c r="K3225" i="40"/>
  <c r="K3226" i="40"/>
  <c r="K3227" i="40"/>
  <c r="K3228" i="40"/>
  <c r="K3229" i="40"/>
  <c r="K3230" i="40"/>
  <c r="K3231" i="40"/>
  <c r="K3232" i="40"/>
  <c r="K3233" i="40"/>
  <c r="K3234" i="40"/>
  <c r="K3235" i="40"/>
  <c r="K3236" i="40"/>
  <c r="K3237" i="40"/>
  <c r="K3238" i="40"/>
  <c r="K3239" i="40"/>
  <c r="K3240" i="40"/>
  <c r="K3241" i="40"/>
  <c r="K3242" i="40"/>
  <c r="K3243" i="40"/>
  <c r="K3244" i="40"/>
  <c r="K3245" i="40"/>
  <c r="K3246" i="40"/>
  <c r="K3247" i="40"/>
  <c r="K3248" i="40"/>
  <c r="K3249" i="40"/>
  <c r="K3250" i="40"/>
  <c r="K3251" i="40"/>
  <c r="K3252" i="40"/>
  <c r="K3253" i="40"/>
  <c r="K3254" i="40"/>
  <c r="K3255" i="40"/>
  <c r="K3256" i="40"/>
  <c r="K3257" i="40"/>
  <c r="K3258" i="40"/>
  <c r="K3259" i="40"/>
  <c r="K3260" i="40"/>
  <c r="K3261" i="40"/>
  <c r="K3262" i="40"/>
  <c r="K3263" i="40"/>
  <c r="K3264" i="40"/>
  <c r="K3265" i="40"/>
  <c r="K3266" i="40"/>
  <c r="K3267" i="40"/>
  <c r="K3268" i="40"/>
  <c r="K3269" i="40"/>
  <c r="K3270" i="40"/>
  <c r="K3271" i="40"/>
  <c r="K3272" i="40"/>
  <c r="K3273" i="40"/>
  <c r="K3274" i="40"/>
  <c r="K3275" i="40"/>
  <c r="K3276" i="40"/>
  <c r="K3277" i="40"/>
  <c r="K3278" i="40"/>
  <c r="K3279" i="40"/>
  <c r="K3280" i="40"/>
  <c r="K3281" i="40"/>
  <c r="K3282" i="40"/>
  <c r="K3283" i="40"/>
  <c r="K3284" i="40"/>
  <c r="K3285" i="40"/>
  <c r="K3286" i="40"/>
  <c r="K3287" i="40"/>
  <c r="K3288" i="40"/>
  <c r="K3289" i="40"/>
  <c r="K3290" i="40"/>
  <c r="K3291" i="40"/>
  <c r="K3292" i="40"/>
  <c r="K3293" i="40"/>
  <c r="K3294" i="40"/>
  <c r="K3295" i="40"/>
  <c r="K3296" i="40"/>
  <c r="K3297" i="40"/>
  <c r="K3298" i="40"/>
  <c r="K3299" i="40"/>
  <c r="K3300" i="40"/>
  <c r="K3301" i="40"/>
  <c r="K3302" i="40"/>
  <c r="K3303" i="40"/>
  <c r="K3304" i="40"/>
  <c r="K3305" i="40"/>
  <c r="K3306" i="40"/>
  <c r="K3307" i="40"/>
  <c r="K3308" i="40"/>
  <c r="K3309" i="40"/>
  <c r="K3310" i="40"/>
  <c r="K3311" i="40"/>
  <c r="K3312" i="40"/>
  <c r="K3313" i="40"/>
  <c r="K3314" i="40"/>
  <c r="K3315" i="40"/>
  <c r="K3316" i="40"/>
  <c r="K3317" i="40"/>
  <c r="K3318" i="40"/>
  <c r="K3319" i="40"/>
  <c r="K3320" i="40"/>
  <c r="K3321" i="40"/>
  <c r="K3322" i="40"/>
  <c r="K3323" i="40"/>
  <c r="K3324" i="40"/>
  <c r="K3325" i="40"/>
  <c r="K3326" i="40"/>
  <c r="K3327" i="40"/>
  <c r="K3328" i="40"/>
  <c r="K3329" i="40"/>
  <c r="K3330" i="40"/>
  <c r="K3331" i="40"/>
  <c r="K3332" i="40"/>
  <c r="K3333" i="40"/>
  <c r="K3334" i="40"/>
  <c r="K3335" i="40"/>
  <c r="K3336" i="40"/>
  <c r="K3337" i="40"/>
  <c r="K3338" i="40"/>
  <c r="K3339" i="40"/>
  <c r="K3340" i="40"/>
  <c r="K3341" i="40"/>
  <c r="K3342" i="40"/>
  <c r="K3343" i="40"/>
  <c r="K3344" i="40"/>
  <c r="K3345" i="40"/>
  <c r="K3346" i="40"/>
  <c r="K3347" i="40"/>
  <c r="K3348" i="40"/>
  <c r="K3349" i="40"/>
  <c r="K3350" i="40"/>
  <c r="K3351" i="40"/>
  <c r="K3352" i="40"/>
  <c r="K3353" i="40"/>
  <c r="K3354" i="40"/>
  <c r="K3355" i="40"/>
  <c r="K3356" i="40"/>
  <c r="K3357" i="40"/>
  <c r="K3358" i="40"/>
  <c r="K3359" i="40"/>
  <c r="K3360" i="40"/>
  <c r="K3361" i="40"/>
  <c r="K3362" i="40"/>
  <c r="K3363" i="40"/>
  <c r="K3364" i="40"/>
  <c r="K3365" i="40"/>
  <c r="K3366" i="40"/>
  <c r="K3367" i="40"/>
  <c r="K3368" i="40"/>
  <c r="K3369" i="40"/>
  <c r="K3370" i="40"/>
  <c r="K3371" i="40"/>
  <c r="K3372" i="40"/>
  <c r="K3373" i="40"/>
  <c r="K3374" i="40"/>
  <c r="K3375" i="40"/>
  <c r="K3376" i="40"/>
  <c r="K3377" i="40"/>
  <c r="K3378" i="40"/>
  <c r="K3379" i="40"/>
  <c r="K3380" i="40"/>
  <c r="K3381" i="40"/>
  <c r="K3382" i="40"/>
  <c r="K3383" i="40"/>
  <c r="K3384" i="40"/>
  <c r="K3385" i="40"/>
  <c r="K3386" i="40"/>
  <c r="K3387" i="40"/>
  <c r="K3388" i="40"/>
  <c r="K3389" i="40"/>
  <c r="K3390" i="40"/>
  <c r="K3391" i="40"/>
  <c r="K3392" i="40"/>
  <c r="K3393" i="40"/>
  <c r="K3394" i="40"/>
  <c r="K3395" i="40"/>
  <c r="K3396" i="40"/>
  <c r="K3397" i="40"/>
  <c r="K3398" i="40"/>
  <c r="K3399" i="40"/>
  <c r="K3400" i="40"/>
  <c r="K3401" i="40"/>
  <c r="K3402" i="40"/>
  <c r="K3403" i="40"/>
  <c r="K3404" i="40"/>
  <c r="K3405" i="40"/>
  <c r="K3406" i="40"/>
  <c r="K3407" i="40"/>
  <c r="K3408" i="40"/>
  <c r="K3409" i="40"/>
  <c r="K3410" i="40"/>
  <c r="K3411" i="40"/>
  <c r="K3412" i="40"/>
  <c r="K3413" i="40"/>
  <c r="K3414" i="40"/>
  <c r="K3415" i="40"/>
  <c r="K3416" i="40"/>
  <c r="K3417" i="40"/>
  <c r="K3418" i="40"/>
  <c r="K3419" i="40"/>
  <c r="K3420" i="40"/>
  <c r="K3421" i="40"/>
  <c r="K3422" i="40"/>
  <c r="K3423" i="40"/>
  <c r="K3424" i="40"/>
  <c r="K3425" i="40"/>
  <c r="K3426" i="40"/>
  <c r="K3427" i="40"/>
  <c r="K3428" i="40"/>
  <c r="K3429" i="40"/>
  <c r="K3430" i="40"/>
  <c r="K3431" i="40"/>
  <c r="K3432" i="40"/>
  <c r="K3433" i="40"/>
  <c r="K3434" i="40"/>
  <c r="K3435" i="40"/>
  <c r="K3436" i="40"/>
  <c r="K3437" i="40"/>
  <c r="K3438" i="40"/>
  <c r="K3439" i="40"/>
  <c r="K3440" i="40"/>
  <c r="K3441" i="40"/>
  <c r="K3442" i="40"/>
  <c r="K3443" i="40"/>
  <c r="K3444" i="40"/>
  <c r="K3445" i="40"/>
  <c r="K3446" i="40"/>
  <c r="K3447" i="40"/>
  <c r="K3448" i="40"/>
  <c r="K3449" i="40"/>
  <c r="K3450" i="40"/>
  <c r="K3451" i="40"/>
  <c r="K3452" i="40"/>
  <c r="K3453" i="40"/>
  <c r="K3454" i="40"/>
  <c r="K3455" i="40"/>
  <c r="K3456" i="40"/>
  <c r="K3457" i="40"/>
  <c r="K3458" i="40"/>
  <c r="K3459" i="40"/>
  <c r="K3460" i="40"/>
  <c r="K3461" i="40"/>
  <c r="K3462" i="40"/>
  <c r="K3463" i="40"/>
  <c r="K3464" i="40"/>
  <c r="K3465" i="40"/>
  <c r="K3466" i="40"/>
  <c r="K3467" i="40"/>
  <c r="K3468" i="40"/>
  <c r="K3469" i="40"/>
  <c r="K3470" i="40"/>
  <c r="K3471" i="40"/>
  <c r="K3472" i="40"/>
  <c r="K3473" i="40"/>
  <c r="K3474" i="40"/>
  <c r="K3475" i="40"/>
  <c r="K3476" i="40"/>
  <c r="K3477" i="40"/>
  <c r="K3478" i="40"/>
  <c r="K3479" i="40"/>
  <c r="K3480" i="40"/>
  <c r="K3481" i="40"/>
  <c r="K3482" i="40"/>
  <c r="K3483" i="40"/>
  <c r="K3484" i="40"/>
  <c r="K3485" i="40"/>
  <c r="K3486" i="40"/>
  <c r="K3487" i="40"/>
  <c r="K3488" i="40"/>
  <c r="K3489" i="40"/>
  <c r="K3490" i="40"/>
  <c r="K3491" i="40"/>
  <c r="K3492" i="40"/>
  <c r="K3493" i="40"/>
  <c r="K3494" i="40"/>
  <c r="K3495" i="40"/>
  <c r="K3496" i="40"/>
  <c r="K3497" i="40"/>
  <c r="K3498" i="40"/>
  <c r="K3499" i="40"/>
  <c r="K3500" i="40"/>
  <c r="K3501" i="40"/>
  <c r="K3502" i="40"/>
  <c r="K3503" i="40"/>
  <c r="K3504" i="40"/>
  <c r="K3505" i="40"/>
  <c r="K3506" i="40"/>
  <c r="K3507" i="40"/>
  <c r="K3508" i="40"/>
  <c r="K3509" i="40"/>
  <c r="K3510" i="40"/>
  <c r="K3511" i="40"/>
  <c r="K3512" i="40"/>
  <c r="K3513" i="40"/>
  <c r="K3514" i="40"/>
  <c r="K3515" i="40"/>
  <c r="K3516" i="40"/>
  <c r="K3517" i="40"/>
  <c r="K3518" i="40"/>
  <c r="K3519" i="40"/>
  <c r="K3520" i="40"/>
  <c r="K3521" i="40"/>
  <c r="K3522" i="40"/>
  <c r="K3523" i="40"/>
  <c r="K3524" i="40"/>
  <c r="K3525" i="40"/>
  <c r="K3526" i="40"/>
  <c r="K3527" i="40"/>
  <c r="K3528" i="40"/>
  <c r="K3529" i="40"/>
  <c r="K3530" i="40"/>
  <c r="K3531" i="40"/>
  <c r="K3532" i="40"/>
  <c r="K3533" i="40"/>
  <c r="K3534" i="40"/>
  <c r="K3535" i="40"/>
  <c r="K3536" i="40"/>
  <c r="K3537" i="40"/>
  <c r="K3538" i="40"/>
  <c r="K3539" i="40"/>
  <c r="K3540" i="40"/>
  <c r="K3541" i="40"/>
  <c r="K3542" i="40"/>
  <c r="K3543" i="40"/>
  <c r="K3544" i="40"/>
  <c r="K3545" i="40"/>
  <c r="K3546" i="40"/>
  <c r="K3547" i="40"/>
  <c r="K3548" i="40"/>
  <c r="K3549" i="40"/>
  <c r="K3550" i="40"/>
  <c r="K3551" i="40"/>
  <c r="K3552" i="40"/>
  <c r="K3553" i="40"/>
  <c r="K3554" i="40"/>
  <c r="K3555" i="40"/>
  <c r="K3556" i="40"/>
  <c r="K3557" i="40"/>
  <c r="K3558" i="40"/>
  <c r="K3559" i="40"/>
  <c r="K3560" i="40"/>
  <c r="K3561" i="40"/>
  <c r="K3562" i="40"/>
  <c r="K3563" i="40"/>
  <c r="K3564" i="40"/>
  <c r="K3565" i="40"/>
  <c r="K3566" i="40"/>
  <c r="K3567" i="40"/>
  <c r="K3568" i="40"/>
  <c r="K3569" i="40"/>
  <c r="K3570" i="40"/>
  <c r="K3571" i="40"/>
  <c r="K3572" i="40"/>
  <c r="K3573" i="40"/>
  <c r="K3574" i="40"/>
  <c r="K3575" i="40"/>
  <c r="K3576" i="40"/>
  <c r="K3577" i="40"/>
  <c r="K3578" i="40"/>
  <c r="K3579" i="40"/>
  <c r="K3580" i="40"/>
  <c r="K3581" i="40"/>
  <c r="K3582" i="40"/>
  <c r="K3583" i="40"/>
  <c r="K3584" i="40"/>
  <c r="K3585" i="40"/>
  <c r="K3586" i="40"/>
  <c r="K3587" i="40"/>
  <c r="K3588" i="40"/>
  <c r="K3589" i="40"/>
  <c r="K3590" i="40"/>
  <c r="K3591" i="40"/>
  <c r="K3592" i="40"/>
  <c r="K3593" i="40"/>
  <c r="K3594" i="40"/>
  <c r="K3595" i="40"/>
  <c r="K3596" i="40"/>
  <c r="K3597" i="40"/>
  <c r="K3598" i="40"/>
  <c r="K3599" i="40"/>
  <c r="K3600" i="40"/>
  <c r="K311" i="40"/>
  <c r="I64" i="40"/>
  <c r="I81" i="40"/>
  <c r="I2492" i="40"/>
  <c r="I1341" i="40"/>
  <c r="I2108" i="40"/>
  <c r="I2006" i="40"/>
  <c r="I1263" i="40"/>
  <c r="I1095" i="40"/>
  <c r="I404" i="40"/>
  <c r="I1502" i="40"/>
  <c r="I1781" i="40"/>
  <c r="I757" i="40"/>
  <c r="I1011" i="40"/>
  <c r="I1623" i="40"/>
  <c r="I2002" i="40"/>
  <c r="I1788" i="40"/>
  <c r="I1317" i="40"/>
  <c r="I1258" i="40"/>
  <c r="I2327" i="40"/>
  <c r="I881" i="40"/>
  <c r="I1983" i="40"/>
  <c r="I2256" i="40"/>
  <c r="I2579" i="40"/>
  <c r="I327" i="40"/>
  <c r="I2575" i="40"/>
  <c r="I864" i="40"/>
  <c r="I2628" i="40"/>
  <c r="I1838" i="40"/>
  <c r="I967" i="40"/>
  <c r="I265" i="40"/>
  <c r="I339" i="40"/>
  <c r="I497" i="40"/>
  <c r="I1384" i="40"/>
  <c r="I1370" i="40"/>
  <c r="I1369" i="40"/>
  <c r="I65" i="40"/>
  <c r="I1958" i="40"/>
  <c r="I2299" i="40"/>
  <c r="I1959" i="40"/>
  <c r="I1747" i="40"/>
  <c r="I1372" i="40"/>
  <c r="I2298" i="40"/>
  <c r="I1197" i="40"/>
  <c r="I1199" i="40"/>
  <c r="I29" i="40"/>
  <c r="I2446" i="40"/>
  <c r="I113" i="40"/>
  <c r="I2571" i="40"/>
  <c r="I2619" i="40"/>
  <c r="I1314" i="40"/>
  <c r="I1871" i="40"/>
  <c r="I938" i="40"/>
  <c r="I2101" i="40"/>
  <c r="I2625" i="40"/>
  <c r="I2103" i="40"/>
  <c r="I1328" i="40"/>
  <c r="I867" i="40"/>
  <c r="I1331" i="40"/>
  <c r="I868" i="40"/>
  <c r="I1932" i="40"/>
  <c r="I2436" i="40"/>
  <c r="I2668" i="40"/>
  <c r="I2584" i="40"/>
  <c r="I1329" i="40"/>
  <c r="I2124" i="40"/>
  <c r="I1334" i="40"/>
  <c r="I1336" i="40"/>
  <c r="I2508" i="40"/>
  <c r="I1084" i="40"/>
  <c r="I1087" i="40"/>
  <c r="I2507" i="40"/>
  <c r="I1974" i="40"/>
  <c r="I2150" i="40"/>
  <c r="I2348" i="40"/>
  <c r="I1650" i="40"/>
  <c r="I2487" i="40"/>
  <c r="I1652" i="40"/>
  <c r="I1651" i="40"/>
  <c r="I1897" i="40"/>
  <c r="I2489" i="40"/>
  <c r="I1090" i="40"/>
  <c r="I1296" i="40"/>
  <c r="I2660" i="40"/>
  <c r="I2486" i="40"/>
  <c r="I2226" i="40"/>
  <c r="I2087" i="40"/>
  <c r="I2558" i="40"/>
  <c r="I2664" i="40"/>
  <c r="I23" i="40"/>
  <c r="I2658" i="40"/>
  <c r="I1298" i="40"/>
  <c r="I1665" i="40"/>
  <c r="I2011" i="40"/>
  <c r="I1664" i="40"/>
  <c r="I2589" i="40"/>
  <c r="I2076" i="40"/>
  <c r="I2588" i="40"/>
  <c r="I2582" i="40"/>
  <c r="I2074" i="40"/>
  <c r="I831" i="40"/>
  <c r="I2591" i="40"/>
  <c r="I2542" i="40"/>
  <c r="I2173" i="40"/>
  <c r="I2366" i="40"/>
  <c r="I1668" i="40"/>
  <c r="I2540" i="40"/>
  <c r="I2596" i="40"/>
  <c r="I2595" i="40"/>
  <c r="I1514" i="40"/>
  <c r="I2102" i="40"/>
  <c r="I1577" i="40"/>
  <c r="I1575" i="40"/>
  <c r="I1576" i="40"/>
  <c r="I1881" i="40"/>
  <c r="I1282" i="40"/>
  <c r="I1936" i="40"/>
  <c r="I2416" i="40"/>
  <c r="I2414" i="40"/>
  <c r="I2659" i="40"/>
  <c r="I2627" i="40"/>
  <c r="I1819" i="40"/>
  <c r="I136" i="40"/>
  <c r="I1141" i="40"/>
  <c r="I407" i="40"/>
  <c r="I2465" i="40"/>
  <c r="I1142" i="40"/>
  <c r="I1579" i="40"/>
  <c r="I739" i="40"/>
  <c r="I1134" i="40"/>
  <c r="I1281" i="40"/>
  <c r="I1275" i="40"/>
  <c r="I622" i="40"/>
  <c r="I2601" i="40"/>
  <c r="I1541" i="40"/>
  <c r="I712" i="40"/>
  <c r="I484" i="40"/>
  <c r="I145" i="40"/>
  <c r="I2227" i="40"/>
  <c r="I2230" i="40"/>
  <c r="I2194" i="40"/>
  <c r="I1182" i="40"/>
  <c r="I1928" i="40"/>
  <c r="I1173" i="40"/>
  <c r="I1170" i="40"/>
  <c r="I2463" i="40"/>
  <c r="I1879" i="40"/>
  <c r="I2068" i="40"/>
  <c r="I2670" i="40"/>
  <c r="I320" i="40"/>
  <c r="I1136" i="40"/>
  <c r="I2213" i="40"/>
  <c r="I128" i="40"/>
  <c r="I1695" i="40"/>
  <c r="I2447" i="40"/>
  <c r="I131" i="40"/>
  <c r="I2130" i="40"/>
  <c r="I2131" i="40"/>
  <c r="I730" i="40"/>
  <c r="I1184" i="40"/>
  <c r="I1187" i="40"/>
  <c r="I2221" i="40"/>
  <c r="I2215" i="40"/>
  <c r="I1856" i="40"/>
  <c r="I2669" i="40"/>
  <c r="I2030" i="40"/>
  <c r="I482" i="40"/>
  <c r="I2133" i="40"/>
  <c r="I1058" i="40"/>
  <c r="I1398" i="40"/>
  <c r="I2032" i="40"/>
  <c r="I2050" i="40"/>
  <c r="I2351" i="40"/>
  <c r="I441" i="40"/>
  <c r="I61" i="40"/>
  <c r="I673" i="40"/>
  <c r="I2439" i="40"/>
  <c r="I2651" i="40"/>
  <c r="I2441" i="40"/>
  <c r="I1503" i="40"/>
  <c r="I2353" i="40"/>
  <c r="I1900" i="40"/>
  <c r="I841" i="40"/>
  <c r="I394" i="40"/>
  <c r="I923" i="40"/>
  <c r="I2494" i="40"/>
  <c r="I2654" i="40"/>
  <c r="I1631" i="40"/>
  <c r="I909" i="40"/>
  <c r="I2089" i="40"/>
  <c r="I1933" i="40"/>
  <c r="I2443" i="40"/>
  <c r="I1076" i="40"/>
  <c r="I1080" i="40"/>
  <c r="I1081" i="40"/>
  <c r="I1636" i="40"/>
  <c r="I663" i="40"/>
  <c r="I483" i="40"/>
  <c r="I2404" i="40"/>
  <c r="I249" i="40"/>
  <c r="I1408" i="40"/>
  <c r="I2058" i="40"/>
  <c r="I2574" i="40"/>
  <c r="I1352" i="40"/>
  <c r="I638" i="40"/>
  <c r="I2525" i="40"/>
  <c r="I2547" i="40"/>
  <c r="I100" i="40"/>
  <c r="I2636" i="40"/>
  <c r="I2632" i="40"/>
  <c r="I2631" i="40"/>
  <c r="I2634" i="40"/>
  <c r="I443" i="40"/>
  <c r="I2044" i="40"/>
  <c r="I1486" i="40"/>
  <c r="I1939" i="40"/>
  <c r="I2475" i="40"/>
  <c r="I1800" i="40"/>
  <c r="I1704" i="40"/>
  <c r="I1833" i="40"/>
  <c r="I408" i="40"/>
  <c r="I1839" i="40"/>
  <c r="I381" i="40"/>
  <c r="I989" i="40"/>
  <c r="I2662" i="40"/>
  <c r="I140" i="40"/>
  <c r="I207" i="40"/>
  <c r="I1988" i="40"/>
  <c r="I2450" i="40"/>
  <c r="I1989" i="40"/>
  <c r="I888" i="40"/>
  <c r="I985" i="40"/>
  <c r="I2410" i="40"/>
  <c r="I986" i="40"/>
  <c r="I2363" i="40"/>
  <c r="I415" i="40"/>
  <c r="I1711" i="40"/>
  <c r="I696" i="40"/>
  <c r="I1210" i="40"/>
  <c r="I2467" i="40"/>
  <c r="I58" i="40"/>
  <c r="I1002" i="40"/>
  <c r="I842" i="40"/>
  <c r="I59" i="40"/>
  <c r="I1895" i="40"/>
  <c r="I1903" i="40"/>
  <c r="I721" i="40"/>
  <c r="I726" i="40"/>
  <c r="I1099" i="40"/>
  <c r="I364" i="40"/>
  <c r="I1905" i="40"/>
  <c r="I566" i="40"/>
  <c r="I447" i="40"/>
  <c r="I1975" i="40"/>
  <c r="I540" i="40"/>
  <c r="I538" i="40"/>
  <c r="I533" i="40"/>
  <c r="I606" i="40"/>
  <c r="I244" i="40"/>
  <c r="I1196" i="40"/>
  <c r="I2638" i="40"/>
  <c r="I2310" i="40"/>
  <c r="I1388" i="40"/>
  <c r="I2308" i="40"/>
  <c r="I1595" i="40"/>
  <c r="I1792" i="40"/>
  <c r="I2412" i="40"/>
  <c r="I1540" i="40"/>
  <c r="I2599" i="40"/>
  <c r="I1545" i="40"/>
  <c r="I478" i="40"/>
  <c r="I2590" i="40"/>
  <c r="I477" i="40"/>
  <c r="I952" i="40"/>
  <c r="I186" i="40"/>
  <c r="I954" i="40"/>
  <c r="I2597" i="40"/>
  <c r="I2156" i="40"/>
  <c r="I2485" i="40"/>
  <c r="I953" i="40"/>
  <c r="I36" i="40"/>
  <c r="I2159" i="40"/>
  <c r="I2481" i="40"/>
  <c r="I1144" i="40"/>
  <c r="I119" i="40"/>
  <c r="I2578" i="40"/>
  <c r="I2034" i="40"/>
  <c r="I2240" i="40"/>
  <c r="I1397" i="40"/>
  <c r="I337" i="40"/>
  <c r="I1570" i="40"/>
  <c r="I1733" i="40"/>
  <c r="I414" i="40"/>
  <c r="I2036" i="40"/>
  <c r="I1396" i="40"/>
  <c r="I20" i="40"/>
  <c r="I423" i="40"/>
  <c r="I1544" i="40"/>
  <c r="I1231" i="40"/>
  <c r="I1233" i="40"/>
  <c r="I1808" i="40"/>
  <c r="I889" i="40"/>
  <c r="I892" i="40"/>
  <c r="I981" i="40"/>
  <c r="I1783" i="40"/>
  <c r="I1340" i="40"/>
  <c r="I1395" i="40"/>
  <c r="I1149" i="40"/>
  <c r="I1724" i="40"/>
  <c r="I1230" i="40"/>
  <c r="I680" i="40"/>
  <c r="I1561" i="40"/>
  <c r="I2537" i="40"/>
  <c r="I1474" i="40"/>
  <c r="I2592" i="40"/>
  <c r="I1977" i="40"/>
  <c r="I965" i="40"/>
  <c r="I2360" i="40"/>
  <c r="I994" i="40"/>
  <c r="I2189" i="40"/>
  <c r="I1511" i="40"/>
  <c r="I1235" i="40"/>
  <c r="I424" i="40"/>
  <c r="I1786" i="40"/>
  <c r="I1952" i="40"/>
  <c r="I1463" i="40"/>
  <c r="I2518" i="40"/>
  <c r="I844" i="40"/>
  <c r="I1921" i="40"/>
  <c r="I2272" i="40"/>
  <c r="I1300" i="40"/>
  <c r="I216" i="40"/>
  <c r="I2316" i="40"/>
  <c r="I460" i="40"/>
  <c r="I1889" i="40"/>
  <c r="I2033" i="40"/>
  <c r="I1913" i="40"/>
  <c r="I2488" i="40"/>
  <c r="I1790" i="40"/>
  <c r="I1299" i="40"/>
  <c r="I206" i="40"/>
  <c r="I804" i="40"/>
  <c r="I594" i="40"/>
  <c r="I951" i="40"/>
  <c r="I126" i="40"/>
  <c r="I2204" i="40"/>
  <c r="I1813" i="40"/>
  <c r="I1172" i="40"/>
  <c r="I2016" i="40"/>
  <c r="I519" i="40"/>
  <c r="I697" i="40"/>
  <c r="I1238" i="40"/>
  <c r="I1834" i="40"/>
  <c r="I2080" i="40"/>
  <c r="I90" i="40"/>
  <c r="I1523" i="40"/>
  <c r="I1361" i="40"/>
  <c r="I2283" i="40"/>
  <c r="I2332" i="40"/>
  <c r="I31" i="40"/>
  <c r="I2291" i="40"/>
  <c r="I1036" i="40"/>
  <c r="I468" i="40"/>
  <c r="I642" i="40"/>
  <c r="I608" i="40"/>
  <c r="I2053" i="40"/>
  <c r="I210" i="40"/>
  <c r="I2085" i="40"/>
  <c r="I2329" i="40"/>
  <c r="I211" i="40"/>
  <c r="I363" i="40"/>
  <c r="I471" i="40"/>
  <c r="I2025" i="40"/>
  <c r="I2640" i="40"/>
  <c r="I2093" i="40"/>
  <c r="I1301" i="40"/>
  <c r="I1656" i="40"/>
  <c r="I272" i="40"/>
  <c r="I91" i="40"/>
  <c r="I2090" i="40"/>
  <c r="I143" i="40"/>
  <c r="I1862" i="40"/>
  <c r="I2565" i="40"/>
  <c r="I2276" i="40"/>
  <c r="I794" i="40"/>
  <c r="I1847" i="40"/>
  <c r="I196" i="40"/>
  <c r="I796" i="40"/>
  <c r="I2347" i="40"/>
  <c r="I202" i="40"/>
  <c r="I2341" i="40"/>
  <c r="I1740" i="40"/>
  <c r="I1769" i="40"/>
  <c r="I1057" i="40"/>
  <c r="I274" i="40"/>
  <c r="I924" i="40"/>
  <c r="I420" i="40"/>
  <c r="I945" i="40"/>
  <c r="I71" i="40"/>
  <c r="I681" i="40"/>
  <c r="I727" i="40"/>
  <c r="I679" i="40"/>
  <c r="I674" i="40"/>
  <c r="I676" i="40"/>
  <c r="I1294" i="40"/>
  <c r="I647" i="40"/>
  <c r="I1348" i="40"/>
  <c r="I1335" i="40"/>
  <c r="I2317" i="40"/>
  <c r="I1349" i="40"/>
  <c r="I2112" i="40"/>
  <c r="I2048" i="40"/>
  <c r="I6" i="40"/>
  <c r="I1476" i="40"/>
  <c r="I572" i="40"/>
  <c r="I2286" i="40"/>
  <c r="I417" i="40"/>
  <c r="I2279" i="40"/>
  <c r="I595" i="40"/>
  <c r="I596" i="40"/>
  <c r="I1078" i="40"/>
  <c r="I1417" i="40"/>
  <c r="I570" i="40"/>
  <c r="I1893" i="40"/>
  <c r="I568" i="40"/>
  <c r="I1809" i="40"/>
  <c r="I571" i="40"/>
  <c r="I614" i="40"/>
  <c r="I1744" i="40"/>
  <c r="I1128" i="40"/>
  <c r="I1125" i="40"/>
  <c r="I2408" i="40"/>
  <c r="I1207" i="40"/>
  <c r="I1708" i="40"/>
  <c r="I2468" i="40"/>
  <c r="I499" i="40"/>
  <c r="I393" i="40"/>
  <c r="I1633" i="40"/>
  <c r="I317" i="40"/>
  <c r="I439" i="40"/>
  <c r="I1075" i="40"/>
  <c r="I705" i="40"/>
  <c r="I2191" i="40"/>
  <c r="I1572" i="40"/>
  <c r="I958" i="40"/>
  <c r="I2616" i="40"/>
  <c r="I959" i="40"/>
  <c r="I1710" i="40"/>
  <c r="I950" i="40"/>
  <c r="I1152" i="40"/>
  <c r="I503" i="40"/>
  <c r="I671" i="40"/>
  <c r="I816" i="40"/>
  <c r="I2398" i="40"/>
  <c r="I10" i="40"/>
  <c r="I1358" i="40"/>
  <c r="I1598" i="40"/>
  <c r="I940" i="40"/>
  <c r="I1473" i="40"/>
  <c r="I1796" i="40"/>
  <c r="I1041" i="40"/>
  <c r="I672" i="40"/>
  <c r="I637" i="40"/>
  <c r="I625" i="40"/>
  <c r="I1780" i="40"/>
  <c r="I996" i="40"/>
  <c r="I860" i="40"/>
  <c r="I2567" i="40"/>
  <c r="I2350" i="40"/>
  <c r="I883" i="40"/>
  <c r="I655" i="40"/>
  <c r="I653" i="40"/>
  <c r="I631" i="40"/>
  <c r="I401" i="40"/>
  <c r="I515" i="40"/>
  <c r="I2685" i="40"/>
  <c r="I2681" i="40"/>
  <c r="I225" i="40"/>
  <c r="I779" i="40"/>
  <c r="I2478" i="40"/>
  <c r="I689" i="40"/>
  <c r="I1163" i="40"/>
  <c r="I564" i="40"/>
  <c r="I5" i="40"/>
  <c r="I2604" i="40"/>
  <c r="I2284" i="40"/>
  <c r="I260" i="40"/>
  <c r="I2054" i="40"/>
  <c r="I493" i="40"/>
  <c r="I962" i="40"/>
  <c r="I262" i="40"/>
  <c r="I920" i="40"/>
  <c r="I1025" i="40"/>
  <c r="I2281" i="40"/>
  <c r="I745" i="40"/>
  <c r="I1732" i="40"/>
  <c r="I2245" i="40"/>
  <c r="I135" i="40"/>
  <c r="I626" i="40"/>
  <c r="I169" i="40"/>
  <c r="I1367" i="40"/>
  <c r="I1738" i="40"/>
  <c r="I648" i="40"/>
  <c r="I1044" i="40"/>
  <c r="I163" i="40"/>
  <c r="I2160" i="40"/>
  <c r="I1634" i="40"/>
  <c r="I1904" i="40"/>
  <c r="I110" i="40"/>
  <c r="I1292" i="40"/>
  <c r="I1586" i="40"/>
  <c r="I2280" i="40"/>
  <c r="I2203" i="40"/>
  <c r="I1368" i="40"/>
  <c r="I1854" i="40"/>
  <c r="I1957" i="40"/>
  <c r="I930" i="40"/>
  <c r="I1816" i="40"/>
  <c r="I258" i="40"/>
  <c r="I749" i="40"/>
  <c r="I123" i="40"/>
  <c r="I1135" i="40"/>
  <c r="I2645" i="40"/>
  <c r="I1853" i="40"/>
  <c r="I1774" i="40"/>
  <c r="I545" i="40"/>
  <c r="I1145" i="40"/>
  <c r="I2609" i="40"/>
  <c r="I466" i="40"/>
  <c r="I209" i="40"/>
  <c r="I442" i="40"/>
  <c r="I456" i="40"/>
  <c r="I83" i="40"/>
  <c r="I731" i="40"/>
  <c r="I882" i="40"/>
  <c r="I879" i="40"/>
  <c r="I513" i="40"/>
  <c r="I589" i="40"/>
  <c r="I1232" i="40"/>
  <c r="I590" i="40"/>
  <c r="I1303" i="40"/>
  <c r="I124" i="40"/>
  <c r="I894" i="40"/>
  <c r="I462" i="40"/>
  <c r="I139" i="40"/>
  <c r="I2158" i="40"/>
  <c r="I1716" i="40"/>
  <c r="I2209" i="40"/>
  <c r="I1691" i="40"/>
  <c r="I2362" i="40"/>
  <c r="I814" i="40"/>
  <c r="I2374" i="40"/>
  <c r="I1615" i="40"/>
  <c r="I2498" i="40"/>
  <c r="I2244" i="40"/>
  <c r="I1378" i="40"/>
  <c r="I2680" i="40"/>
  <c r="I2512" i="40"/>
  <c r="I2679" i="40"/>
  <c r="I2676" i="40"/>
  <c r="I2683" i="40"/>
  <c r="I208" i="40"/>
  <c r="I1033" i="40"/>
  <c r="I1785" i="40"/>
  <c r="I668" i="40"/>
  <c r="I1107" i="40"/>
  <c r="I1632" i="40"/>
  <c r="I194" i="40"/>
  <c r="I2049" i="40"/>
  <c r="I1064" i="40"/>
  <c r="I2602" i="40"/>
  <c r="I283" i="40"/>
  <c r="I1021" i="40"/>
  <c r="I1017" i="40"/>
  <c r="I613" i="40"/>
  <c r="I34" i="40"/>
  <c r="I114" i="40"/>
  <c r="I2106" i="40"/>
  <c r="I12" i="40"/>
  <c r="I975" i="40"/>
  <c r="I918" i="40"/>
  <c r="I922" i="40"/>
  <c r="I718" i="40"/>
  <c r="I498" i="40"/>
  <c r="I494" i="40"/>
  <c r="I1436" i="40"/>
  <c r="I1267" i="40"/>
  <c r="I1812" i="40"/>
  <c r="I2046" i="40"/>
  <c r="I2434" i="40"/>
  <c r="I1817" i="40"/>
  <c r="I2435" i="40"/>
  <c r="I1271" i="40"/>
  <c r="I1270" i="40"/>
  <c r="I946" i="40"/>
  <c r="I1034" i="40"/>
  <c r="I1437" i="40"/>
  <c r="I1673" i="40"/>
  <c r="I991" i="40"/>
  <c r="I2566" i="40"/>
  <c r="I1091" i="40"/>
  <c r="I371" i="40"/>
  <c r="I995" i="40"/>
  <c r="I1672" i="40"/>
  <c r="I1678" i="40"/>
  <c r="I1649" i="40"/>
  <c r="I735" i="40"/>
  <c r="I1359" i="40"/>
  <c r="I2472" i="40"/>
  <c r="I2091" i="40"/>
  <c r="I768" i="40"/>
  <c r="I1326" i="40"/>
  <c r="I2232" i="40"/>
  <c r="I2228" i="40"/>
  <c r="I1658" i="40"/>
  <c r="I1946" i="40"/>
  <c r="I1945" i="40"/>
  <c r="I282" i="40"/>
  <c r="I304" i="40"/>
  <c r="I1772" i="40"/>
  <c r="I623" i="40"/>
  <c r="I1773" i="40"/>
  <c r="I409" i="40"/>
  <c r="I2405" i="40"/>
  <c r="I823" i="40"/>
  <c r="I2208" i="40"/>
  <c r="I919" i="40"/>
  <c r="I805" i="40"/>
  <c r="I2274" i="40"/>
  <c r="I2288" i="40"/>
  <c r="I1943" i="40"/>
  <c r="I2406" i="40"/>
  <c r="I2349" i="40"/>
  <c r="I2365" i="40"/>
  <c r="I1765" i="40"/>
  <c r="I2177" i="40"/>
  <c r="I612" i="40"/>
  <c r="I2469" i="40"/>
  <c r="I2297" i="40"/>
  <c r="I1795" i="40"/>
  <c r="I2220" i="40"/>
  <c r="I1051" i="40"/>
  <c r="I2543" i="40"/>
  <c r="I281" i="40"/>
  <c r="I2285" i="40"/>
  <c r="I988" i="40"/>
  <c r="I2237" i="40"/>
  <c r="I2442" i="40"/>
  <c r="I746" i="40"/>
  <c r="I789" i="40"/>
  <c r="I432" i="40"/>
  <c r="I912" i="40"/>
  <c r="I2246" i="40"/>
  <c r="I786" i="40"/>
  <c r="I788" i="40"/>
  <c r="I2546" i="40"/>
  <c r="I792" i="40"/>
  <c r="I713" i="40"/>
  <c r="I490" i="40"/>
  <c r="I1394" i="40"/>
  <c r="I496" i="40"/>
  <c r="I620" i="40"/>
  <c r="I1980" i="40"/>
  <c r="I616" i="40"/>
  <c r="I2606" i="40"/>
  <c r="I2607" i="40"/>
  <c r="I2605" i="40"/>
  <c r="I1529" i="40"/>
  <c r="I1530" i="40"/>
  <c r="I1504" i="40"/>
  <c r="I607" i="40"/>
  <c r="I654" i="40"/>
  <c r="I177" i="40"/>
  <c r="I2505" i="40"/>
  <c r="I853" i="40"/>
  <c r="I845" i="40"/>
  <c r="I178" i="40"/>
  <c r="I190" i="40"/>
  <c r="I379" i="40"/>
  <c r="I2343" i="40"/>
  <c r="I664" i="40"/>
  <c r="I1174" i="40"/>
  <c r="I1655" i="40"/>
  <c r="I1528" i="40"/>
  <c r="I1097" i="40"/>
  <c r="I19" i="40"/>
  <c r="I246" i="40"/>
  <c r="I1004" i="40"/>
  <c r="I2024" i="40"/>
  <c r="I1925" i="40"/>
  <c r="I1822" i="40"/>
  <c r="I744" i="40"/>
  <c r="I751" i="40"/>
  <c r="I2079" i="40"/>
  <c r="I86" i="40"/>
  <c r="I2511" i="40"/>
  <c r="I380" i="40"/>
  <c r="I341" i="40"/>
  <c r="I563" i="40"/>
  <c r="I2147" i="40"/>
  <c r="I2145" i="40"/>
  <c r="I1053" i="40"/>
  <c r="I1093" i="40"/>
  <c r="I1844" i="40"/>
  <c r="I275" i="40"/>
  <c r="I334" i="40"/>
  <c r="I926" i="40"/>
  <c r="I944" i="40"/>
  <c r="I1117" i="40"/>
  <c r="I1114" i="40"/>
  <c r="I1110" i="40"/>
  <c r="I2671" i="40"/>
  <c r="I157" i="40"/>
  <c r="I2427" i="40"/>
  <c r="I154" i="40"/>
  <c r="I147" i="40"/>
  <c r="I85" i="40"/>
  <c r="I144" i="40"/>
  <c r="I2300" i="40"/>
  <c r="I2086" i="40"/>
  <c r="I1520" i="40"/>
  <c r="I2563" i="40"/>
  <c r="I2673" i="40"/>
  <c r="I2059" i="40"/>
  <c r="I2570" i="40"/>
  <c r="I1618" i="40"/>
  <c r="I2211" i="40"/>
  <c r="I198" i="40"/>
  <c r="I1026" i="40"/>
  <c r="I200" i="40"/>
  <c r="I592" i="40"/>
  <c r="I1096" i="40"/>
  <c r="I2290" i="40"/>
  <c r="I2151" i="40"/>
  <c r="I518" i="40"/>
  <c r="I961" i="40"/>
  <c r="I398" i="40"/>
  <c r="I1455" i="40"/>
  <c r="I1426" i="40"/>
  <c r="I2333" i="40"/>
  <c r="I1536" i="40"/>
  <c r="I2154" i="40"/>
  <c r="I2190" i="40"/>
  <c r="I1807" i="40"/>
  <c r="I1137" i="40"/>
  <c r="I1452" i="40"/>
  <c r="I517" i="40"/>
  <c r="I1381" i="40"/>
  <c r="I685" i="40"/>
  <c r="I1382" i="40"/>
  <c r="I2250" i="40"/>
  <c r="I1430" i="40"/>
  <c r="I765" i="40"/>
  <c r="I122" i="40"/>
  <c r="I1024" i="40"/>
  <c r="I2552" i="40"/>
  <c r="I591" i="40"/>
  <c r="I766" i="40"/>
  <c r="I1961" i="40"/>
  <c r="I2020" i="40"/>
  <c r="I2550" i="40"/>
  <c r="I277" i="40"/>
  <c r="I1621" i="40"/>
  <c r="I2253" i="40"/>
  <c r="I906" i="40"/>
  <c r="I913" i="40"/>
  <c r="I256" i="40"/>
  <c r="I1383" i="40"/>
  <c r="I2395" i="40"/>
  <c r="I2399" i="40"/>
  <c r="I1456" i="40"/>
  <c r="I1158" i="40"/>
  <c r="I825" i="40"/>
  <c r="I2483" i="40"/>
  <c r="I2287" i="40"/>
  <c r="I2484" i="40"/>
  <c r="I156" i="40"/>
  <c r="I2545" i="40"/>
  <c r="I307" i="40"/>
  <c r="I1310" i="40"/>
  <c r="I1283" i="40"/>
  <c r="I1276" i="40"/>
  <c r="I1571" i="40"/>
  <c r="I878" i="40"/>
  <c r="I1712" i="40"/>
  <c r="I1948" i="40"/>
  <c r="I2152" i="40"/>
  <c r="I2459" i="40"/>
  <c r="I536" i="40"/>
  <c r="I1506" i="40"/>
  <c r="I1763" i="40"/>
  <c r="I80" i="40"/>
  <c r="I1324" i="40"/>
  <c r="I1323" i="40"/>
  <c r="I279" i="40"/>
  <c r="I1505" i="40"/>
  <c r="I1485" i="40"/>
  <c r="I2370" i="40"/>
  <c r="I1700" i="40"/>
  <c r="I56" i="40"/>
  <c r="I1968" i="40"/>
  <c r="I1966" i="40"/>
  <c r="I1969" i="40"/>
  <c r="I1971" i="40"/>
  <c r="I1206" i="40"/>
  <c r="I1875" i="40"/>
  <c r="I1967" i="40"/>
  <c r="I416" i="40"/>
  <c r="I1642" i="40"/>
  <c r="I142" i="40"/>
  <c r="I1351" i="40"/>
  <c r="I1644" i="40"/>
  <c r="I738" i="40"/>
  <c r="I360" i="40"/>
  <c r="I1912" i="40"/>
  <c r="I799" i="40"/>
  <c r="I1346" i="40"/>
  <c r="I270" i="40"/>
  <c r="I1827" i="40"/>
  <c r="I1916" i="40"/>
  <c r="I2067" i="40"/>
  <c r="I966" i="40"/>
  <c r="I1249" i="40"/>
  <c r="I1180" i="40"/>
  <c r="I1251" i="40"/>
  <c r="I2199" i="40"/>
  <c r="I2387" i="40"/>
  <c r="I2200" i="40"/>
  <c r="I2385" i="40"/>
  <c r="I2656" i="40"/>
  <c r="I2389" i="40"/>
  <c r="I1248" i="40"/>
  <c r="I2653" i="40"/>
  <c r="I2650" i="40"/>
  <c r="I22" i="40"/>
  <c r="I1250" i="40"/>
  <c r="I230" i="40"/>
  <c r="I231" i="40"/>
  <c r="I1596" i="40"/>
  <c r="I1599" i="40"/>
  <c r="I26" i="40"/>
  <c r="I1445" i="40"/>
  <c r="I1597" i="40"/>
  <c r="I2655" i="40"/>
  <c r="I785" i="40"/>
  <c r="I1252" i="40"/>
  <c r="I33" i="40"/>
  <c r="I784" i="40"/>
  <c r="I405" i="40"/>
  <c r="I2652" i="40"/>
  <c r="I783" i="40"/>
  <c r="I781" i="40"/>
  <c r="I780" i="40"/>
  <c r="I987" i="40"/>
  <c r="I782" i="40"/>
  <c r="I1446" i="40"/>
  <c r="I1442" i="40"/>
  <c r="I1448" i="40"/>
  <c r="I1441" i="40"/>
  <c r="I1447" i="40"/>
  <c r="I1104" i="40"/>
  <c r="I854" i="40"/>
  <c r="I24" i="40"/>
  <c r="I856" i="40"/>
  <c r="I1551" i="40"/>
  <c r="I1554" i="40"/>
  <c r="I1729" i="40"/>
  <c r="I580" i="40"/>
  <c r="I1092" i="40"/>
  <c r="I586" i="40"/>
  <c r="I1731" i="40"/>
  <c r="I585" i="40"/>
  <c r="I700" i="40"/>
  <c r="I1489" i="40"/>
  <c r="I1730" i="40"/>
  <c r="I584" i="40"/>
  <c r="I723" i="40"/>
  <c r="I1894" i="40"/>
  <c r="I1899" i="40"/>
  <c r="I1902" i="40"/>
  <c r="I1901" i="40"/>
  <c r="I928" i="40"/>
  <c r="I2521" i="40"/>
  <c r="I2515" i="40"/>
  <c r="I2644" i="40"/>
  <c r="I1647" i="40"/>
  <c r="I2642" i="40"/>
  <c r="I151" i="40"/>
  <c r="I2519" i="40"/>
  <c r="I149" i="40"/>
  <c r="I150" i="40"/>
  <c r="I152" i="40"/>
  <c r="I153" i="40"/>
  <c r="I155" i="40"/>
  <c r="I1198" i="40"/>
  <c r="I173" i="40"/>
  <c r="I148" i="40"/>
  <c r="I410" i="40"/>
  <c r="I1047" i="40"/>
  <c r="I736" i="40"/>
  <c r="I733" i="40"/>
  <c r="I732" i="40"/>
  <c r="I2345" i="40"/>
  <c r="I2564" i="40"/>
  <c r="I2346" i="40"/>
  <c r="I1116" i="40"/>
  <c r="I2344" i="40"/>
  <c r="I1079" i="40"/>
  <c r="I2140" i="40"/>
  <c r="I2142" i="40"/>
  <c r="I2141" i="40"/>
  <c r="I378" i="40"/>
  <c r="I2136" i="40"/>
  <c r="I2139" i="40"/>
  <c r="I2137" i="40"/>
  <c r="I2138" i="40"/>
  <c r="I2144" i="40"/>
  <c r="I2148" i="40"/>
  <c r="I1602" i="40"/>
  <c r="I1604" i="40"/>
  <c r="I1605" i="40"/>
  <c r="I1607" i="40"/>
  <c r="I382" i="40"/>
  <c r="I1608" i="40"/>
  <c r="I2149" i="40"/>
  <c r="I41" i="40"/>
  <c r="I289" i="40"/>
  <c r="I290" i="40"/>
  <c r="I292" i="40"/>
  <c r="I370" i="40"/>
  <c r="I291" i="40"/>
  <c r="I287" i="40"/>
  <c r="I1603" i="40"/>
  <c r="I1606" i="40"/>
  <c r="I1866" i="40"/>
  <c r="I1867" i="40"/>
  <c r="I1865" i="40"/>
  <c r="I1868" i="40"/>
  <c r="I1869" i="40"/>
  <c r="I2146" i="40"/>
  <c r="I1083" i="40"/>
  <c r="I1085" i="40"/>
  <c r="I1086" i="40"/>
  <c r="I1082" i="40"/>
  <c r="I1492" i="40"/>
  <c r="I1488" i="40"/>
  <c r="I1491" i="40"/>
  <c r="I1935" i="40"/>
  <c r="I1490" i="40"/>
  <c r="I1487" i="40"/>
  <c r="I1934" i="40"/>
  <c r="I2600" i="40"/>
  <c r="I2594" i="40"/>
  <c r="I2593" i="40"/>
  <c r="I932" i="40"/>
  <c r="I395" i="40"/>
  <c r="I933" i="40"/>
  <c r="I308" i="40"/>
  <c r="I931" i="40"/>
  <c r="I1039" i="40"/>
  <c r="I2457" i="40"/>
  <c r="I171" i="40"/>
  <c r="I1741" i="40"/>
  <c r="I1777" i="40"/>
  <c r="I329" i="40"/>
  <c r="I2461" i="40"/>
  <c r="I1791" i="40"/>
  <c r="I397" i="40"/>
  <c r="I2458" i="40"/>
  <c r="I1557" i="40"/>
  <c r="I1556" i="40"/>
  <c r="I2391" i="40"/>
  <c r="I1552" i="40"/>
  <c r="I863" i="40"/>
  <c r="I1625" i="40"/>
  <c r="I1628" i="40"/>
  <c r="I1627" i="40"/>
  <c r="I1555" i="40"/>
  <c r="I2648" i="40"/>
  <c r="I2454" i="40"/>
  <c r="I2455" i="40"/>
  <c r="I412" i="40"/>
  <c r="I2456" i="40"/>
  <c r="I1585" i="40"/>
  <c r="I527" i="40"/>
  <c r="I528" i="40"/>
  <c r="I2452" i="40"/>
  <c r="I461" i="40"/>
  <c r="I1389" i="40"/>
  <c r="I1390" i="40"/>
  <c r="I1392" i="40"/>
  <c r="I1391" i="40"/>
  <c r="I1387" i="40"/>
  <c r="I1591" i="40"/>
  <c r="I2641" i="40"/>
  <c r="I761" i="40"/>
  <c r="I1590" i="40"/>
  <c r="I1589" i="40"/>
  <c r="I1175" i="40"/>
  <c r="I762" i="40"/>
  <c r="I102" i="40"/>
  <c r="I103" i="40"/>
  <c r="I101" i="40"/>
  <c r="I1713" i="40"/>
  <c r="I2043" i="40"/>
  <c r="I1268" i="40"/>
  <c r="I1483" i="40"/>
  <c r="I2598" i="40"/>
  <c r="I1217" i="40"/>
  <c r="I2466" i="40"/>
  <c r="I1214" i="40"/>
  <c r="I1215" i="40"/>
  <c r="I1218" i="40"/>
  <c r="I1216" i="40"/>
  <c r="I469" i="40"/>
  <c r="I993" i="40"/>
  <c r="I78" i="40"/>
  <c r="I2514" i="40"/>
  <c r="I2516" i="40"/>
  <c r="I992" i="40"/>
  <c r="I895" i="40"/>
  <c r="I896" i="40"/>
  <c r="I898" i="40"/>
  <c r="I897" i="40"/>
  <c r="I899" i="40"/>
  <c r="I900" i="40"/>
  <c r="I901" i="40"/>
  <c r="I903" i="40"/>
  <c r="I904" i="40"/>
  <c r="I905" i="40"/>
  <c r="I902" i="40"/>
  <c r="I1770" i="40"/>
  <c r="I1558" i="40"/>
  <c r="I1559" i="40"/>
  <c r="I1560" i="40"/>
  <c r="I1771" i="40"/>
  <c r="I301" i="40"/>
  <c r="I25" i="40"/>
  <c r="I2119" i="40"/>
  <c r="I2115" i="40"/>
  <c r="I2116" i="40"/>
  <c r="I2117" i="40"/>
  <c r="I2120" i="40"/>
  <c r="I2121" i="40"/>
  <c r="I2118" i="40"/>
  <c r="I2686" i="40"/>
  <c r="I1690" i="40"/>
  <c r="I2687" i="40"/>
  <c r="I2688" i="40"/>
  <c r="I2689" i="40"/>
  <c r="I2690" i="40"/>
  <c r="I2691" i="40"/>
  <c r="I2692" i="40"/>
  <c r="I2693" i="40"/>
  <c r="I2694" i="40"/>
  <c r="I2695" i="40"/>
  <c r="I2696" i="40"/>
  <c r="I2697" i="40"/>
  <c r="I2698" i="40"/>
  <c r="I2699" i="40"/>
  <c r="I2700" i="40"/>
  <c r="I2701" i="40"/>
  <c r="I2702" i="40"/>
  <c r="I2703" i="40"/>
  <c r="I2704" i="40"/>
  <c r="I2705" i="40"/>
  <c r="I2706" i="40"/>
  <c r="I2707" i="40"/>
  <c r="I2708" i="40"/>
  <c r="I2709" i="40"/>
  <c r="I2710" i="40"/>
  <c r="I2711" i="40"/>
  <c r="I2712" i="40"/>
  <c r="I2713" i="40"/>
  <c r="I2714" i="40"/>
  <c r="I2715" i="40"/>
  <c r="I2716" i="40"/>
  <c r="I2717" i="40"/>
  <c r="I2718" i="40"/>
  <c r="I2719" i="40"/>
  <c r="I2720" i="40"/>
  <c r="I2721" i="40"/>
  <c r="I2722" i="40"/>
  <c r="I2723" i="40"/>
  <c r="I2724" i="40"/>
  <c r="I2725" i="40"/>
  <c r="I2726" i="40"/>
  <c r="I2727" i="40"/>
  <c r="I2728" i="40"/>
  <c r="I2729" i="40"/>
  <c r="I2730" i="40"/>
  <c r="I2731" i="40"/>
  <c r="I2732" i="40"/>
  <c r="I2733" i="40"/>
  <c r="I2734" i="40"/>
  <c r="I2735" i="40"/>
  <c r="I2736" i="40"/>
  <c r="I2737" i="40"/>
  <c r="I2738" i="40"/>
  <c r="I2739" i="40"/>
  <c r="I2740" i="40"/>
  <c r="I2741" i="40"/>
  <c r="I2742" i="40"/>
  <c r="I2743" i="40"/>
  <c r="I2744" i="40"/>
  <c r="I2745" i="40"/>
  <c r="I2746" i="40"/>
  <c r="I2747" i="40"/>
  <c r="I2748" i="40"/>
  <c r="I2749" i="40"/>
  <c r="I2750" i="40"/>
  <c r="I2751" i="40"/>
  <c r="I2752" i="40"/>
  <c r="I2753" i="40"/>
  <c r="I2754" i="40"/>
  <c r="I2755" i="40"/>
  <c r="I2756" i="40"/>
  <c r="I2757" i="40"/>
  <c r="I2758" i="40"/>
  <c r="I2759" i="40"/>
  <c r="I2760" i="40"/>
  <c r="I2761" i="40"/>
  <c r="I2762" i="40"/>
  <c r="I2763" i="40"/>
  <c r="I2764" i="40"/>
  <c r="I2765" i="40"/>
  <c r="I2766" i="40"/>
  <c r="I2767" i="40"/>
  <c r="I2768" i="40"/>
  <c r="I2769" i="40"/>
  <c r="I2770" i="40"/>
  <c r="I2771" i="40"/>
  <c r="I2772" i="40"/>
  <c r="I2773" i="40"/>
  <c r="I2774" i="40"/>
  <c r="I2775" i="40"/>
  <c r="I2776" i="40"/>
  <c r="I2777" i="40"/>
  <c r="I2778" i="40"/>
  <c r="I2779" i="40"/>
  <c r="I2780" i="40"/>
  <c r="I2781" i="40"/>
  <c r="I2782" i="40"/>
  <c r="I2783" i="40"/>
  <c r="I2784" i="40"/>
  <c r="I2785" i="40"/>
  <c r="I2786" i="40"/>
  <c r="I2787" i="40"/>
  <c r="I2788" i="40"/>
  <c r="I2789" i="40"/>
  <c r="I2790" i="40"/>
  <c r="I2791" i="40"/>
  <c r="I2792" i="40"/>
  <c r="I2793" i="40"/>
  <c r="I2794" i="40"/>
  <c r="I2795" i="40"/>
  <c r="I2796" i="40"/>
  <c r="I2797" i="40"/>
  <c r="I2798" i="40"/>
  <c r="I2799" i="40"/>
  <c r="I2800" i="40"/>
  <c r="I2801" i="40"/>
  <c r="I2802" i="40"/>
  <c r="I2803" i="40"/>
  <c r="I2804" i="40"/>
  <c r="I2805" i="40"/>
  <c r="I2806" i="40"/>
  <c r="I2807" i="40"/>
  <c r="I2808" i="40"/>
  <c r="I2809" i="40"/>
  <c r="I2810" i="40"/>
  <c r="I2811" i="40"/>
  <c r="I2812" i="40"/>
  <c r="I2813" i="40"/>
  <c r="I2814" i="40"/>
  <c r="I2815" i="40"/>
  <c r="I2816" i="40"/>
  <c r="I2817" i="40"/>
  <c r="I2818" i="40"/>
  <c r="I2819" i="40"/>
  <c r="I2820" i="40"/>
  <c r="I2821" i="40"/>
  <c r="I2822" i="40"/>
  <c r="I2823" i="40"/>
  <c r="I2824" i="40"/>
  <c r="I2825" i="40"/>
  <c r="I2826" i="40"/>
  <c r="I2827" i="40"/>
  <c r="I2828" i="40"/>
  <c r="I2829" i="40"/>
  <c r="I2830" i="40"/>
  <c r="I2831" i="40"/>
  <c r="I2832" i="40"/>
  <c r="I2833" i="40"/>
  <c r="I2834" i="40"/>
  <c r="I2835" i="40"/>
  <c r="I2836" i="40"/>
  <c r="I2837" i="40"/>
  <c r="I2838" i="40"/>
  <c r="I2839" i="40"/>
  <c r="I2840" i="40"/>
  <c r="I2841" i="40"/>
  <c r="I2842" i="40"/>
  <c r="I2843" i="40"/>
  <c r="I2844" i="40"/>
  <c r="I2845" i="40"/>
  <c r="I2846" i="40"/>
  <c r="I2847" i="40"/>
  <c r="I2848" i="40"/>
  <c r="I2849" i="40"/>
  <c r="I2850" i="40"/>
  <c r="I2851" i="40"/>
  <c r="I2852" i="40"/>
  <c r="I2853" i="40"/>
  <c r="I2854" i="40"/>
  <c r="I2855" i="40"/>
  <c r="I2856" i="40"/>
  <c r="I2857" i="40"/>
  <c r="I2858" i="40"/>
  <c r="I2859" i="40"/>
  <c r="I2860" i="40"/>
  <c r="I2861" i="40"/>
  <c r="I2862" i="40"/>
  <c r="I2863" i="40"/>
  <c r="I2864" i="40"/>
  <c r="I2865" i="40"/>
  <c r="I2866" i="40"/>
  <c r="I2867" i="40"/>
  <c r="I2868" i="40"/>
  <c r="I2869" i="40"/>
  <c r="I2870" i="40"/>
  <c r="I2871" i="40"/>
  <c r="I2872" i="40"/>
  <c r="I2873" i="40"/>
  <c r="I2874" i="40"/>
  <c r="I2875" i="40"/>
  <c r="I2876" i="40"/>
  <c r="I2877" i="40"/>
  <c r="I2878" i="40"/>
  <c r="I2879" i="40"/>
  <c r="I2880" i="40"/>
  <c r="I2881" i="40"/>
  <c r="I2882" i="40"/>
  <c r="I2883" i="40"/>
  <c r="I2884" i="40"/>
  <c r="I2885" i="40"/>
  <c r="I2886" i="40"/>
  <c r="I2887" i="40"/>
  <c r="I2888" i="40"/>
  <c r="I2889" i="40"/>
  <c r="I2890" i="40"/>
  <c r="I2891" i="40"/>
  <c r="I2892" i="40"/>
  <c r="I2893" i="40"/>
  <c r="I2894" i="40"/>
  <c r="I2895" i="40"/>
  <c r="I2896" i="40"/>
  <c r="I2897" i="40"/>
  <c r="I2898" i="40"/>
  <c r="I2899" i="40"/>
  <c r="I2900" i="40"/>
  <c r="I2901" i="40"/>
  <c r="I2902" i="40"/>
  <c r="I2903" i="40"/>
  <c r="I2904" i="40"/>
  <c r="I2905" i="40"/>
  <c r="I2906" i="40"/>
  <c r="I2907" i="40"/>
  <c r="I2908" i="40"/>
  <c r="I2909" i="40"/>
  <c r="I2910" i="40"/>
  <c r="I2911" i="40"/>
  <c r="I2912" i="40"/>
  <c r="I2913" i="40"/>
  <c r="I2914" i="40"/>
  <c r="I2915" i="40"/>
  <c r="I2916" i="40"/>
  <c r="I2917" i="40"/>
  <c r="I2918" i="40"/>
  <c r="I2919" i="40"/>
  <c r="I2920" i="40"/>
  <c r="I2921" i="40"/>
  <c r="I2922" i="40"/>
  <c r="I2923" i="40"/>
  <c r="I2924" i="40"/>
  <c r="I2925" i="40"/>
  <c r="I2926" i="40"/>
  <c r="I2927" i="40"/>
  <c r="I2928" i="40"/>
  <c r="I2929" i="40"/>
  <c r="I2930" i="40"/>
  <c r="I2931" i="40"/>
  <c r="I2932" i="40"/>
  <c r="I2933" i="40"/>
  <c r="I2934" i="40"/>
  <c r="I2935" i="40"/>
  <c r="I2936" i="40"/>
  <c r="I2937" i="40"/>
  <c r="I2938" i="40"/>
  <c r="I2939" i="40"/>
  <c r="I2940" i="40"/>
  <c r="I2941" i="40"/>
  <c r="I2942" i="40"/>
  <c r="I2943" i="40"/>
  <c r="I2944" i="40"/>
  <c r="I2945" i="40"/>
  <c r="I2946" i="40"/>
  <c r="I2947" i="40"/>
  <c r="I2948" i="40"/>
  <c r="I2949" i="40"/>
  <c r="I2950" i="40"/>
  <c r="I2951" i="40"/>
  <c r="I2952" i="40"/>
  <c r="I2953" i="40"/>
  <c r="I2954" i="40"/>
  <c r="I2955" i="40"/>
  <c r="I2956" i="40"/>
  <c r="I2957" i="40"/>
  <c r="I2958" i="40"/>
  <c r="I2959" i="40"/>
  <c r="I2960" i="40"/>
  <c r="I2961" i="40"/>
  <c r="I2962" i="40"/>
  <c r="I2963" i="40"/>
  <c r="I2964" i="40"/>
  <c r="I2965" i="40"/>
  <c r="I2966" i="40"/>
  <c r="I2967" i="40"/>
  <c r="I2968" i="40"/>
  <c r="I2969" i="40"/>
  <c r="I2970" i="40"/>
  <c r="I2971" i="40"/>
  <c r="I2972" i="40"/>
  <c r="I2973" i="40"/>
  <c r="I2974" i="40"/>
  <c r="I2975" i="40"/>
  <c r="I2976" i="40"/>
  <c r="I2977" i="40"/>
  <c r="I2978" i="40"/>
  <c r="I2979" i="40"/>
  <c r="I2980" i="40"/>
  <c r="I2981" i="40"/>
  <c r="I2982" i="40"/>
  <c r="I2983" i="40"/>
  <c r="I2984" i="40"/>
  <c r="I2985" i="40"/>
  <c r="I2986" i="40"/>
  <c r="I2987" i="40"/>
  <c r="I2988" i="40"/>
  <c r="I2989" i="40"/>
  <c r="I2990" i="40"/>
  <c r="I2991" i="40"/>
  <c r="I2992" i="40"/>
  <c r="I2993" i="40"/>
  <c r="I2994" i="40"/>
  <c r="I2995" i="40"/>
  <c r="I2996" i="40"/>
  <c r="I2997" i="40"/>
  <c r="I2998" i="40"/>
  <c r="I2999" i="40"/>
  <c r="I3000" i="40"/>
  <c r="I3001" i="40"/>
  <c r="I3002" i="40"/>
  <c r="I3003" i="40"/>
  <c r="I3004" i="40"/>
  <c r="I3005" i="40"/>
  <c r="I3006" i="40"/>
  <c r="I3007" i="40"/>
  <c r="I3008" i="40"/>
  <c r="I3009" i="40"/>
  <c r="I3010" i="40"/>
  <c r="I3011" i="40"/>
  <c r="I3012" i="40"/>
  <c r="I3013" i="40"/>
  <c r="I3014" i="40"/>
  <c r="I3015" i="40"/>
  <c r="I3016" i="40"/>
  <c r="I3017" i="40"/>
  <c r="I3018" i="40"/>
  <c r="I3019" i="40"/>
  <c r="I3020" i="40"/>
  <c r="I3021" i="40"/>
  <c r="I3022" i="40"/>
  <c r="I3023" i="40"/>
  <c r="I3024" i="40"/>
  <c r="I3025" i="40"/>
  <c r="I3026" i="40"/>
  <c r="I3027" i="40"/>
  <c r="I3028" i="40"/>
  <c r="I3029" i="40"/>
  <c r="I3030" i="40"/>
  <c r="I3031" i="40"/>
  <c r="I3032" i="40"/>
  <c r="I3033" i="40"/>
  <c r="I3034" i="40"/>
  <c r="I3035" i="40"/>
  <c r="I3036" i="40"/>
  <c r="I3037" i="40"/>
  <c r="I3038" i="40"/>
  <c r="I3039" i="40"/>
  <c r="I3040" i="40"/>
  <c r="I3041" i="40"/>
  <c r="I3042" i="40"/>
  <c r="I3043" i="40"/>
  <c r="I3044" i="40"/>
  <c r="I3045" i="40"/>
  <c r="I3046" i="40"/>
  <c r="I3047" i="40"/>
  <c r="I3048" i="40"/>
  <c r="I3049" i="40"/>
  <c r="I3050" i="40"/>
  <c r="I3051" i="40"/>
  <c r="I3052" i="40"/>
  <c r="I3053" i="40"/>
  <c r="I3054" i="40"/>
  <c r="I3055" i="40"/>
  <c r="I3056" i="40"/>
  <c r="I3057" i="40"/>
  <c r="I3058" i="40"/>
  <c r="I3059" i="40"/>
  <c r="I3060" i="40"/>
  <c r="I3061" i="40"/>
  <c r="I3062" i="40"/>
  <c r="I3063" i="40"/>
  <c r="I3064" i="40"/>
  <c r="I3065" i="40"/>
  <c r="I3066" i="40"/>
  <c r="I3067" i="40"/>
  <c r="I3068" i="40"/>
  <c r="I3069" i="40"/>
  <c r="I3070" i="40"/>
  <c r="I3071" i="40"/>
  <c r="I3072" i="40"/>
  <c r="I3073" i="40"/>
  <c r="I3074" i="40"/>
  <c r="I3075" i="40"/>
  <c r="I3076" i="40"/>
  <c r="I3077" i="40"/>
  <c r="I3078" i="40"/>
  <c r="I3079" i="40"/>
  <c r="I3080" i="40"/>
  <c r="I3081" i="40"/>
  <c r="I3082" i="40"/>
  <c r="I3083" i="40"/>
  <c r="I3084" i="40"/>
  <c r="I3085" i="40"/>
  <c r="I3086" i="40"/>
  <c r="I3087" i="40"/>
  <c r="I3088" i="40"/>
  <c r="I3089" i="40"/>
  <c r="I3090" i="40"/>
  <c r="I3091" i="40"/>
  <c r="I3092" i="40"/>
  <c r="I3093" i="40"/>
  <c r="I3094" i="40"/>
  <c r="I3095" i="40"/>
  <c r="I3096" i="40"/>
  <c r="I3097" i="40"/>
  <c r="I3098" i="40"/>
  <c r="I3099" i="40"/>
  <c r="I3100" i="40"/>
  <c r="I3101" i="40"/>
  <c r="I3102" i="40"/>
  <c r="I3103" i="40"/>
  <c r="I3104" i="40"/>
  <c r="I3105" i="40"/>
  <c r="I3106" i="40"/>
  <c r="I3107" i="40"/>
  <c r="I3108" i="40"/>
  <c r="I3109" i="40"/>
  <c r="I3110" i="40"/>
  <c r="I3111" i="40"/>
  <c r="I3112" i="40"/>
  <c r="I3113" i="40"/>
  <c r="I3114" i="40"/>
  <c r="I3115" i="40"/>
  <c r="I3116" i="40"/>
  <c r="I3117" i="40"/>
  <c r="I3118" i="40"/>
  <c r="I3119" i="40"/>
  <c r="I3120" i="40"/>
  <c r="I3121" i="40"/>
  <c r="I3122" i="40"/>
  <c r="I3123" i="40"/>
  <c r="I3124" i="40"/>
  <c r="I3125" i="40"/>
  <c r="I3126" i="40"/>
  <c r="I3127" i="40"/>
  <c r="I3128" i="40"/>
  <c r="I3129" i="40"/>
  <c r="I3130" i="40"/>
  <c r="I3131" i="40"/>
  <c r="I3132" i="40"/>
  <c r="I3133" i="40"/>
  <c r="I3134" i="40"/>
  <c r="I3135" i="40"/>
  <c r="I3136" i="40"/>
  <c r="I3137" i="40"/>
  <c r="I3138" i="40"/>
  <c r="I3139" i="40"/>
  <c r="I3140" i="40"/>
  <c r="I3141" i="40"/>
  <c r="I3142" i="40"/>
  <c r="I3143" i="40"/>
  <c r="I3144" i="40"/>
  <c r="I3145" i="40"/>
  <c r="I3146" i="40"/>
  <c r="I3147" i="40"/>
  <c r="I3148" i="40"/>
  <c r="I3149" i="40"/>
  <c r="I3150" i="40"/>
  <c r="I3151" i="40"/>
  <c r="I3152" i="40"/>
  <c r="I3153" i="40"/>
  <c r="I3154" i="40"/>
  <c r="I3155" i="40"/>
  <c r="I3156" i="40"/>
  <c r="I3157" i="40"/>
  <c r="I3158" i="40"/>
  <c r="I3159" i="40"/>
  <c r="I3160" i="40"/>
  <c r="I3161" i="40"/>
  <c r="I3162" i="40"/>
  <c r="I3163" i="40"/>
  <c r="I3164" i="40"/>
  <c r="I3165" i="40"/>
  <c r="I3166" i="40"/>
  <c r="I3167" i="40"/>
  <c r="I3168" i="40"/>
  <c r="I3169" i="40"/>
  <c r="I3170" i="40"/>
  <c r="I3171" i="40"/>
  <c r="I3172" i="40"/>
  <c r="I3173" i="40"/>
  <c r="I3174" i="40"/>
  <c r="I3175" i="40"/>
  <c r="I3176" i="40"/>
  <c r="I3177" i="40"/>
  <c r="I3178" i="40"/>
  <c r="I3179" i="40"/>
  <c r="I3180" i="40"/>
  <c r="I3181" i="40"/>
  <c r="I3182" i="40"/>
  <c r="I3183" i="40"/>
  <c r="I3184" i="40"/>
  <c r="I3185" i="40"/>
  <c r="I3186" i="40"/>
  <c r="I3187" i="40"/>
  <c r="I3188" i="40"/>
  <c r="I3189" i="40"/>
  <c r="I3190" i="40"/>
  <c r="I3191" i="40"/>
  <c r="I3192" i="40"/>
  <c r="I3193" i="40"/>
  <c r="I3194" i="40"/>
  <c r="I3195" i="40"/>
  <c r="I3196" i="40"/>
  <c r="I3197" i="40"/>
  <c r="I3198" i="40"/>
  <c r="I3199" i="40"/>
  <c r="I3200" i="40"/>
  <c r="I3201" i="40"/>
  <c r="I3202" i="40"/>
  <c r="I3203" i="40"/>
  <c r="I3204" i="40"/>
  <c r="I3205" i="40"/>
  <c r="I3206" i="40"/>
  <c r="I3207" i="40"/>
  <c r="I3208" i="40"/>
  <c r="I3209" i="40"/>
  <c r="I3210" i="40"/>
  <c r="I3211" i="40"/>
  <c r="I3212" i="40"/>
  <c r="I3213" i="40"/>
  <c r="I3214" i="40"/>
  <c r="I3215" i="40"/>
  <c r="I3216" i="40"/>
  <c r="I3217" i="40"/>
  <c r="I3218" i="40"/>
  <c r="I3219" i="40"/>
  <c r="I3220" i="40"/>
  <c r="I3221" i="40"/>
  <c r="I3222" i="40"/>
  <c r="I3223" i="40"/>
  <c r="I3224" i="40"/>
  <c r="I3225" i="40"/>
  <c r="I3226" i="40"/>
  <c r="I3227" i="40"/>
  <c r="I3228" i="40"/>
  <c r="I3229" i="40"/>
  <c r="I3230" i="40"/>
  <c r="I3231" i="40"/>
  <c r="I3232" i="40"/>
  <c r="I3233" i="40"/>
  <c r="I3234" i="40"/>
  <c r="I3235" i="40"/>
  <c r="I3236" i="40"/>
  <c r="I3237" i="40"/>
  <c r="I3238" i="40"/>
  <c r="I3239" i="40"/>
  <c r="I3240" i="40"/>
  <c r="I3241" i="40"/>
  <c r="I3242" i="40"/>
  <c r="I3243" i="40"/>
  <c r="I3244" i="40"/>
  <c r="I3245" i="40"/>
  <c r="I3246" i="40"/>
  <c r="I3247" i="40"/>
  <c r="I3248" i="40"/>
  <c r="I3249" i="40"/>
  <c r="I3250" i="40"/>
  <c r="I3251" i="40"/>
  <c r="I3252" i="40"/>
  <c r="I3253" i="40"/>
  <c r="I3254" i="40"/>
  <c r="I3255" i="40"/>
  <c r="I3256" i="40"/>
  <c r="I3257" i="40"/>
  <c r="I3258" i="40"/>
  <c r="I3259" i="40"/>
  <c r="I3260" i="40"/>
  <c r="I3261" i="40"/>
  <c r="I3262" i="40"/>
  <c r="I3263" i="40"/>
  <c r="I3264" i="40"/>
  <c r="I3265" i="40"/>
  <c r="I3266" i="40"/>
  <c r="I3267" i="40"/>
  <c r="I3268" i="40"/>
  <c r="I3269" i="40"/>
  <c r="I3270" i="40"/>
  <c r="I3271" i="40"/>
  <c r="I3272" i="40"/>
  <c r="I3273" i="40"/>
  <c r="I3274" i="40"/>
  <c r="I3275" i="40"/>
  <c r="I3276" i="40"/>
  <c r="I3277" i="40"/>
  <c r="I3278" i="40"/>
  <c r="I3279" i="40"/>
  <c r="I3280" i="40"/>
  <c r="I3281" i="40"/>
  <c r="I3282" i="40"/>
  <c r="I3283" i="40"/>
  <c r="I3284" i="40"/>
  <c r="I3285" i="40"/>
  <c r="I3286" i="40"/>
  <c r="I3287" i="40"/>
  <c r="I3288" i="40"/>
  <c r="I3289" i="40"/>
  <c r="I3290" i="40"/>
  <c r="I3291" i="40"/>
  <c r="I3292" i="40"/>
  <c r="I3293" i="40"/>
  <c r="I3294" i="40"/>
  <c r="I3295" i="40"/>
  <c r="I3296" i="40"/>
  <c r="I3297" i="40"/>
  <c r="I3298" i="40"/>
  <c r="I3299" i="40"/>
  <c r="I3300" i="40"/>
  <c r="I3301" i="40"/>
  <c r="I3302" i="40"/>
  <c r="I3303" i="40"/>
  <c r="I3304" i="40"/>
  <c r="I3305" i="40"/>
  <c r="I3306" i="40"/>
  <c r="I3307" i="40"/>
  <c r="I3308" i="40"/>
  <c r="I3309" i="40"/>
  <c r="I3310" i="40"/>
  <c r="I3311" i="40"/>
  <c r="I3312" i="40"/>
  <c r="I3313" i="40"/>
  <c r="I3314" i="40"/>
  <c r="I3315" i="40"/>
  <c r="I3316" i="40"/>
  <c r="I3317" i="40"/>
  <c r="I3318" i="40"/>
  <c r="I3319" i="40"/>
  <c r="I3320" i="40"/>
  <c r="I3321" i="40"/>
  <c r="I3322" i="40"/>
  <c r="I3323" i="40"/>
  <c r="I3324" i="40"/>
  <c r="I3325" i="40"/>
  <c r="I3326" i="40"/>
  <c r="I3327" i="40"/>
  <c r="I3328" i="40"/>
  <c r="I3329" i="40"/>
  <c r="I3330" i="40"/>
  <c r="I3331" i="40"/>
  <c r="I3332" i="40"/>
  <c r="I3333" i="40"/>
  <c r="I3334" i="40"/>
  <c r="I3335" i="40"/>
  <c r="I3336" i="40"/>
  <c r="I3337" i="40"/>
  <c r="I3338" i="40"/>
  <c r="I3339" i="40"/>
  <c r="I3340" i="40"/>
  <c r="I3341" i="40"/>
  <c r="I3342" i="40"/>
  <c r="I3343" i="40"/>
  <c r="I3344" i="40"/>
  <c r="I3345" i="40"/>
  <c r="I3346" i="40"/>
  <c r="I3347" i="40"/>
  <c r="I3348" i="40"/>
  <c r="I3349" i="40"/>
  <c r="I3350" i="40"/>
  <c r="I3351" i="40"/>
  <c r="I3352" i="40"/>
  <c r="I3353" i="40"/>
  <c r="I3354" i="40"/>
  <c r="I3355" i="40"/>
  <c r="I3356" i="40"/>
  <c r="I3357" i="40"/>
  <c r="I3358" i="40"/>
  <c r="I3359" i="40"/>
  <c r="I3360" i="40"/>
  <c r="I3361" i="40"/>
  <c r="I3362" i="40"/>
  <c r="I3363" i="40"/>
  <c r="I3364" i="40"/>
  <c r="I3365" i="40"/>
  <c r="I3366" i="40"/>
  <c r="I3367" i="40"/>
  <c r="I3368" i="40"/>
  <c r="I3369" i="40"/>
  <c r="I3370" i="40"/>
  <c r="I3371" i="40"/>
  <c r="I3372" i="40"/>
  <c r="I3373" i="40"/>
  <c r="I3374" i="40"/>
  <c r="I3375" i="40"/>
  <c r="I3376" i="40"/>
  <c r="I3377" i="40"/>
  <c r="I3378" i="40"/>
  <c r="I3379" i="40"/>
  <c r="I3380" i="40"/>
  <c r="I3381" i="40"/>
  <c r="I3382" i="40"/>
  <c r="I3383" i="40"/>
  <c r="I3384" i="40"/>
  <c r="I3385" i="40"/>
  <c r="I3386" i="40"/>
  <c r="I3387" i="40"/>
  <c r="I3388" i="40"/>
  <c r="I3389" i="40"/>
  <c r="I3390" i="40"/>
  <c r="I3391" i="40"/>
  <c r="I3392" i="40"/>
  <c r="I3393" i="40"/>
  <c r="I3394" i="40"/>
  <c r="I3395" i="40"/>
  <c r="I3396" i="40"/>
  <c r="I3397" i="40"/>
  <c r="I3398" i="40"/>
  <c r="I3399" i="40"/>
  <c r="I3400" i="40"/>
  <c r="I3401" i="40"/>
  <c r="I3402" i="40"/>
  <c r="I3403" i="40"/>
  <c r="I3404" i="40"/>
  <c r="I3405" i="40"/>
  <c r="I3406" i="40"/>
  <c r="I3407" i="40"/>
  <c r="I3408" i="40"/>
  <c r="I3409" i="40"/>
  <c r="I3410" i="40"/>
  <c r="I3411" i="40"/>
  <c r="I3412" i="40"/>
  <c r="I3413" i="40"/>
  <c r="I3414" i="40"/>
  <c r="I3415" i="40"/>
  <c r="I3416" i="40"/>
  <c r="I3417" i="40"/>
  <c r="I3418" i="40"/>
  <c r="I3419" i="40"/>
  <c r="I3420" i="40"/>
  <c r="I3421" i="40"/>
  <c r="I3422" i="40"/>
  <c r="I3423" i="40"/>
  <c r="I3424" i="40"/>
  <c r="I3425" i="40"/>
  <c r="I3426" i="40"/>
  <c r="I3427" i="40"/>
  <c r="I3428" i="40"/>
  <c r="I3429" i="40"/>
  <c r="I3430" i="40"/>
  <c r="I3431" i="40"/>
  <c r="I3432" i="40"/>
  <c r="I3433" i="40"/>
  <c r="I3434" i="40"/>
  <c r="I3435" i="40"/>
  <c r="I3436" i="40"/>
  <c r="I3437" i="40"/>
  <c r="I3438" i="40"/>
  <c r="I3439" i="40"/>
  <c r="I3440" i="40"/>
  <c r="I3441" i="40"/>
  <c r="I3442" i="40"/>
  <c r="I3443" i="40"/>
  <c r="I3444" i="40"/>
  <c r="I3445" i="40"/>
  <c r="I3446" i="40"/>
  <c r="I3447" i="40"/>
  <c r="I3448" i="40"/>
  <c r="I3449" i="40"/>
  <c r="I3450" i="40"/>
  <c r="I3451" i="40"/>
  <c r="I3452" i="40"/>
  <c r="I3453" i="40"/>
  <c r="I3454" i="40"/>
  <c r="I3455" i="40"/>
  <c r="I3456" i="40"/>
  <c r="I3457" i="40"/>
  <c r="I3458" i="40"/>
  <c r="I3459" i="40"/>
  <c r="I3460" i="40"/>
  <c r="I3461" i="40"/>
  <c r="I3462" i="40"/>
  <c r="I3463" i="40"/>
  <c r="I3464" i="40"/>
  <c r="I3465" i="40"/>
  <c r="I3466" i="40"/>
  <c r="I3467" i="40"/>
  <c r="I3468" i="40"/>
  <c r="I3469" i="40"/>
  <c r="I3470" i="40"/>
  <c r="I3471" i="40"/>
  <c r="I3472" i="40"/>
  <c r="I3473" i="40"/>
  <c r="I3474" i="40"/>
  <c r="I3475" i="40"/>
  <c r="I3476" i="40"/>
  <c r="I3477" i="40"/>
  <c r="I3478" i="40"/>
  <c r="I3479" i="40"/>
  <c r="I3480" i="40"/>
  <c r="I3481" i="40"/>
  <c r="I3482" i="40"/>
  <c r="I3483" i="40"/>
  <c r="I3484" i="40"/>
  <c r="I3485" i="40"/>
  <c r="I3486" i="40"/>
  <c r="I3487" i="40"/>
  <c r="I3488" i="40"/>
  <c r="I3489" i="40"/>
  <c r="I3490" i="40"/>
  <c r="I3491" i="40"/>
  <c r="I3492" i="40"/>
  <c r="I3493" i="40"/>
  <c r="I3494" i="40"/>
  <c r="I3495" i="40"/>
  <c r="I3496" i="40"/>
  <c r="I3497" i="40"/>
  <c r="I3498" i="40"/>
  <c r="I3499" i="40"/>
  <c r="I3500" i="40"/>
  <c r="I3501" i="40"/>
  <c r="I3502" i="40"/>
  <c r="I3503" i="40"/>
  <c r="I3504" i="40"/>
  <c r="I3505" i="40"/>
  <c r="I3506" i="40"/>
  <c r="I3507" i="40"/>
  <c r="I3508" i="40"/>
  <c r="I3509" i="40"/>
  <c r="I3510" i="40"/>
  <c r="I3511" i="40"/>
  <c r="I3512" i="40"/>
  <c r="I3513" i="40"/>
  <c r="I3514" i="40"/>
  <c r="I3515" i="40"/>
  <c r="I3516" i="40"/>
  <c r="I3517" i="40"/>
  <c r="I3518" i="40"/>
  <c r="I3519" i="40"/>
  <c r="I3520" i="40"/>
  <c r="I3521" i="40"/>
  <c r="I3522" i="40"/>
  <c r="I3523" i="40"/>
  <c r="I3524" i="40"/>
  <c r="I3525" i="40"/>
  <c r="I3526" i="40"/>
  <c r="I3527" i="40"/>
  <c r="I3528" i="40"/>
  <c r="I3529" i="40"/>
  <c r="I3530" i="40"/>
  <c r="I3531" i="40"/>
  <c r="I3532" i="40"/>
  <c r="I3533" i="40"/>
  <c r="I3534" i="40"/>
  <c r="I3535" i="40"/>
  <c r="I3536" i="40"/>
  <c r="I3537" i="40"/>
  <c r="I3538" i="40"/>
  <c r="I3539" i="40"/>
  <c r="I3540" i="40"/>
  <c r="I3541" i="40"/>
  <c r="I3542" i="40"/>
  <c r="I3543" i="40"/>
  <c r="I3544" i="40"/>
  <c r="I3545" i="40"/>
  <c r="I3546" i="40"/>
  <c r="I3547" i="40"/>
  <c r="I3548" i="40"/>
  <c r="I3549" i="40"/>
  <c r="I3550" i="40"/>
  <c r="I3551" i="40"/>
  <c r="I3552" i="40"/>
  <c r="I3553" i="40"/>
  <c r="I3554" i="40"/>
  <c r="I3555" i="40"/>
  <c r="I3556" i="40"/>
  <c r="I3557" i="40"/>
  <c r="I3558" i="40"/>
  <c r="I3559" i="40"/>
  <c r="I3560" i="40"/>
  <c r="I3561" i="40"/>
  <c r="I3562" i="40"/>
  <c r="I3563" i="40"/>
  <c r="I3564" i="40"/>
  <c r="I3565" i="40"/>
  <c r="I3566" i="40"/>
  <c r="I3567" i="40"/>
  <c r="I3568" i="40"/>
  <c r="I3569" i="40"/>
  <c r="I3570" i="40"/>
  <c r="I3571" i="40"/>
  <c r="I3572" i="40"/>
  <c r="I3573" i="40"/>
  <c r="I3574" i="40"/>
  <c r="I3575" i="40"/>
  <c r="I3576" i="40"/>
  <c r="I3577" i="40"/>
  <c r="I3578" i="40"/>
  <c r="I3579" i="40"/>
  <c r="I3580" i="40"/>
  <c r="I3581" i="40"/>
  <c r="I3582" i="40"/>
  <c r="I3583" i="40"/>
  <c r="I3584" i="40"/>
  <c r="I3585" i="40"/>
  <c r="I3586" i="40"/>
  <c r="I3587" i="40"/>
  <c r="I3588" i="40"/>
  <c r="I3589" i="40"/>
  <c r="I3590" i="40"/>
  <c r="I3591" i="40"/>
  <c r="I3592" i="40"/>
  <c r="I3593" i="40"/>
  <c r="I3594" i="40"/>
  <c r="I3595" i="40"/>
  <c r="I3596" i="40"/>
  <c r="I3597" i="40"/>
  <c r="I3598" i="40"/>
  <c r="I3599" i="40"/>
  <c r="I3600" i="40"/>
  <c r="I1801" i="40"/>
  <c r="I1845" i="40"/>
  <c r="I1802" i="40"/>
  <c r="I40" i="40"/>
  <c r="I1566" i="40"/>
  <c r="I1804" i="40"/>
  <c r="I1803" i="40"/>
  <c r="I232" i="40"/>
  <c r="I695" i="40"/>
  <c r="I755" i="40"/>
  <c r="I240" i="40"/>
  <c r="I1997" i="40"/>
  <c r="I907" i="40"/>
  <c r="I715" i="40"/>
  <c r="I1641" i="40"/>
  <c r="I1635" i="40"/>
  <c r="I1243" i="40"/>
  <c r="I1241" i="40"/>
  <c r="I1247" i="40"/>
  <c r="I813" i="40"/>
  <c r="I1970" i="40"/>
  <c r="I1972" i="40"/>
  <c r="I1366" i="40"/>
  <c r="I1204" i="40"/>
  <c r="I1885" i="40"/>
  <c r="I565" i="40"/>
  <c r="I1202" i="40"/>
  <c r="I908" i="40"/>
  <c r="I1073" i="40"/>
  <c r="I2342" i="40"/>
  <c r="I1333" i="40"/>
  <c r="I1308" i="40"/>
  <c r="I74" i="40"/>
  <c r="I1657" i="40"/>
  <c r="I2663" i="40"/>
  <c r="I2665" i="40"/>
  <c r="I2661" i="40"/>
  <c r="I769" i="40"/>
  <c r="I1717" i="40"/>
  <c r="I2125" i="40"/>
  <c r="I630" i="40"/>
  <c r="I1832" i="40"/>
  <c r="I2031" i="40"/>
  <c r="I742" i="40"/>
  <c r="I1888" i="40"/>
  <c r="I1435" i="40"/>
  <c r="I1423" i="40"/>
  <c r="I2007" i="40"/>
  <c r="I46" i="40"/>
  <c r="I212" i="40"/>
  <c r="I1405" i="40"/>
  <c r="I1440" i="40"/>
  <c r="I2104" i="40"/>
  <c r="I2105" i="40"/>
  <c r="I1343" i="40"/>
  <c r="I1907" i="40"/>
  <c r="I617" i="40"/>
  <c r="I2425" i="40"/>
  <c r="I964" i="40"/>
  <c r="I2394" i="40"/>
  <c r="I2392" i="40"/>
  <c r="I828" i="40"/>
  <c r="I182" i="40"/>
  <c r="I2027" i="40"/>
  <c r="I1565" i="40"/>
  <c r="I1659" i="40"/>
  <c r="I1278" i="40"/>
  <c r="I2019" i="40"/>
  <c r="I2527" i="40"/>
  <c r="I1963" i="40"/>
  <c r="I1186" i="40"/>
  <c r="I1962" i="40"/>
  <c r="I1951" i="40"/>
  <c r="I1307" i="40"/>
  <c r="I1857" i="40"/>
  <c r="I72" i="40"/>
  <c r="I1005" i="40"/>
  <c r="I18" i="40"/>
  <c r="I1964" i="40"/>
  <c r="I368" i="40"/>
  <c r="I1315" i="40"/>
  <c r="I2026" i="40"/>
  <c r="I1245" i="40"/>
  <c r="I1246" i="40"/>
  <c r="I1373" i="40"/>
  <c r="I1209" i="40"/>
  <c r="I1205" i="40"/>
  <c r="I963" i="40"/>
  <c r="I1385" i="40"/>
  <c r="I224" i="40"/>
  <c r="I223" i="40"/>
  <c r="I222" i="40"/>
  <c r="I1714" i="40"/>
  <c r="I1061" i="40"/>
  <c r="I1748" i="40"/>
  <c r="I1220" i="40"/>
  <c r="I2301" i="40"/>
  <c r="I806" i="40"/>
  <c r="I797" i="40"/>
  <c r="I1749" i="40"/>
  <c r="I2187" i="40"/>
  <c r="I2544" i="40"/>
  <c r="I787" i="40"/>
  <c r="I871" i="40"/>
  <c r="I1584" i="40"/>
  <c r="I862" i="40"/>
  <c r="I1734" i="40"/>
  <c r="I2562" i="40"/>
  <c r="I158" i="40"/>
  <c r="I624" i="40"/>
  <c r="I2155" i="40"/>
  <c r="I645" i="40"/>
  <c r="I1190" i="40"/>
  <c r="I489" i="40"/>
  <c r="I2072" i="40"/>
  <c r="I915" i="40"/>
  <c r="I2073" i="40"/>
  <c r="I2216" i="40"/>
  <c r="I874" i="40"/>
  <c r="I1892" i="40"/>
  <c r="I880" i="40"/>
  <c r="I611" i="40"/>
  <c r="I869" i="40"/>
  <c r="I574" i="40"/>
  <c r="I2503" i="40"/>
  <c r="I807" i="40"/>
  <c r="I1992" i="40"/>
  <c r="I1706" i="40"/>
  <c r="I2426" i="40"/>
  <c r="I387" i="40"/>
  <c r="I2247" i="40"/>
  <c r="I661" i="40"/>
  <c r="I662" i="40"/>
  <c r="I514" i="40"/>
  <c r="I1010" i="40"/>
  <c r="I2012" i="40"/>
  <c r="I345" i="40"/>
  <c r="I347" i="40"/>
  <c r="I349" i="40"/>
  <c r="I348" i="40"/>
  <c r="I1006" i="40"/>
  <c r="I2451" i="40"/>
  <c r="I1743" i="40"/>
  <c r="I1742" i="40"/>
  <c r="I343" i="40"/>
  <c r="I346" i="40"/>
  <c r="I1260" i="40"/>
  <c r="I1429" i="40"/>
  <c r="I1996" i="40"/>
  <c r="I243" i="40"/>
  <c r="I1269" i="40"/>
  <c r="I239" i="40"/>
  <c r="I121" i="40"/>
  <c r="I2001" i="40"/>
  <c r="I2165" i="40"/>
  <c r="I1228" i="40"/>
  <c r="I192" i="40"/>
  <c r="I833" i="40"/>
  <c r="I829" i="40"/>
  <c r="I776" i="40"/>
  <c r="I1118" i="40"/>
  <c r="I646" i="40"/>
  <c r="I521" i="40"/>
  <c r="I520" i="40"/>
  <c r="I1120" i="40"/>
  <c r="I830" i="40"/>
  <c r="I850" i="40"/>
  <c r="I846" i="40"/>
  <c r="I848" i="40"/>
  <c r="I969" i="40"/>
  <c r="I843" i="40"/>
  <c r="I2440" i="40"/>
  <c r="I2445" i="40"/>
  <c r="I2438" i="40"/>
  <c r="I268" i="40"/>
  <c r="I2617" i="40"/>
  <c r="I276" i="40"/>
  <c r="I284" i="40"/>
  <c r="I1279" i="40"/>
  <c r="I1254" i="40"/>
  <c r="I2530" i="40"/>
  <c r="I1259" i="40"/>
  <c r="I2626" i="40"/>
  <c r="I2415" i="40"/>
  <c r="I1735" i="40"/>
  <c r="I835" i="40"/>
  <c r="I836" i="40"/>
  <c r="I1890" i="40"/>
  <c r="I1139" i="40"/>
  <c r="I1891" i="40"/>
  <c r="I1132" i="40"/>
  <c r="I1052" i="40"/>
  <c r="I1138" i="40"/>
  <c r="I1887" i="40"/>
  <c r="I1264" i="40"/>
  <c r="I1265" i="40"/>
  <c r="I1262" i="40"/>
  <c r="I615" i="40"/>
  <c r="I2576" i="40"/>
  <c r="I1764" i="40"/>
  <c r="I1060" i="40"/>
  <c r="I2028" i="40"/>
  <c r="I2179" i="40"/>
  <c r="I1277" i="40"/>
  <c r="I280" i="40"/>
  <c r="I399" i="40"/>
  <c r="I1350" i="40"/>
  <c r="I1089" i="40"/>
  <c r="I1836" i="40"/>
  <c r="I758" i="40"/>
  <c r="I2088" i="40"/>
  <c r="I2649" i="40"/>
  <c r="I1610" i="40"/>
  <c r="I588" i="40"/>
  <c r="I451" i="40"/>
  <c r="I546" i="40"/>
  <c r="I2258" i="40"/>
  <c r="I577" i="40"/>
  <c r="I1306" i="40"/>
  <c r="I1493" i="40"/>
  <c r="I649" i="40"/>
  <c r="I165" i="40"/>
  <c r="I134" i="40"/>
  <c r="I2192" i="40"/>
  <c r="I96" i="40"/>
  <c r="I1160" i="40"/>
  <c r="I2377" i="40"/>
  <c r="I2013" i="40"/>
  <c r="I1284" i="40"/>
  <c r="I1287" i="40"/>
  <c r="I1285" i="40"/>
  <c r="I1161" i="40"/>
  <c r="I261" i="40"/>
  <c r="I1035" i="40"/>
  <c r="I1280" i="40"/>
  <c r="I138" i="40"/>
  <c r="I2413" i="40"/>
  <c r="I1286" i="40"/>
  <c r="I1312" i="40"/>
  <c r="I32" i="40"/>
  <c r="I400" i="40"/>
  <c r="I2421" i="40"/>
  <c r="I2572" i="40"/>
  <c r="I2573" i="40"/>
  <c r="I1662" i="40"/>
  <c r="I1538" i="40"/>
  <c r="I822" i="40"/>
  <c r="I827" i="40"/>
  <c r="I2041" i="40"/>
  <c r="I760" i="40"/>
  <c r="I362" i="40"/>
  <c r="I2522" i="40"/>
  <c r="I181" i="40"/>
  <c r="I1831" i="40"/>
  <c r="I1821" i="40"/>
  <c r="I48" i="40"/>
  <c r="I2328" i="40"/>
  <c r="I2330" i="40"/>
  <c r="I1768" i="40"/>
  <c r="I1194" i="40"/>
  <c r="I2153" i="40"/>
  <c r="I720" i="40"/>
  <c r="I1313" i="40"/>
  <c r="I1309" i="40"/>
  <c r="I315" i="40"/>
  <c r="I313" i="40"/>
  <c r="I159" i="40"/>
  <c r="I2513" i="40"/>
  <c r="I576" i="40"/>
  <c r="I1494" i="40"/>
  <c r="I1459" i="40"/>
  <c r="I1497" i="40"/>
  <c r="I2495" i="40"/>
  <c r="I1342" i="40"/>
  <c r="I2429" i="40"/>
  <c r="I1111" i="40"/>
  <c r="I133" i="40"/>
  <c r="I2388" i="40"/>
  <c r="I2201" i="40"/>
  <c r="I1121" i="40"/>
  <c r="I2361" i="40"/>
  <c r="I1127" i="40"/>
  <c r="I2193" i="40"/>
  <c r="I1029" i="40"/>
  <c r="I548" i="40"/>
  <c r="I550" i="40"/>
  <c r="I552" i="40"/>
  <c r="I551" i="40"/>
  <c r="I997" i="40"/>
  <c r="I2535" i="40"/>
  <c r="I427" i="40"/>
  <c r="I978" i="40"/>
  <c r="I669" i="40"/>
  <c r="I356" i="40"/>
  <c r="I146" i="40"/>
  <c r="I188" i="40"/>
  <c r="I448" i="40"/>
  <c r="I942" i="40"/>
  <c r="I1569" i="40"/>
  <c r="I2176" i="40"/>
  <c r="I459" i="40"/>
  <c r="I449" i="40"/>
  <c r="I1288" i="40"/>
  <c r="I2549" i="40"/>
  <c r="I1130" i="40"/>
  <c r="I213" i="40"/>
  <c r="I1038" i="40"/>
  <c r="I1638" i="40"/>
  <c r="I911" i="40"/>
  <c r="I1030" i="40"/>
  <c r="I1880" i="40"/>
  <c r="I910" i="40"/>
  <c r="I2092" i="40"/>
  <c r="I2171" i="40"/>
  <c r="I2182" i="40"/>
  <c r="I1872" i="40"/>
  <c r="I2356" i="40"/>
  <c r="I549" i="40"/>
  <c r="I1527" i="40"/>
  <c r="I2501" i="40"/>
  <c r="I2499" i="40"/>
  <c r="I2172" i="40"/>
  <c r="I2368" i="40"/>
  <c r="I2554" i="40"/>
  <c r="I2541" i="40"/>
  <c r="I2587" i="40"/>
  <c r="I560" i="40"/>
  <c r="I553" i="40"/>
  <c r="I2109" i="40"/>
  <c r="I2188" i="40"/>
  <c r="I2206" i="40"/>
  <c r="I555" i="40"/>
  <c r="I1129" i="40"/>
  <c r="I2008" i="40"/>
  <c r="I2003" i="40"/>
  <c r="I1567" i="40"/>
  <c r="I1108" i="40"/>
  <c r="I1886" i="40"/>
  <c r="I1166" i="40"/>
  <c r="I1915" i="40"/>
  <c r="I1178" i="40"/>
  <c r="I1019" i="40"/>
  <c r="I2613" i="40"/>
  <c r="I2528" i="40"/>
  <c r="I16" i="40"/>
  <c r="I810" i="40"/>
  <c r="I350" i="40"/>
  <c r="I1192" i="40"/>
  <c r="I340" i="40"/>
  <c r="I366" i="40"/>
  <c r="I558" i="40"/>
  <c r="I1094" i="40"/>
  <c r="I559" i="40"/>
  <c r="I2021" i="40"/>
  <c r="I467" i="40"/>
  <c r="I464" i="40"/>
  <c r="I106" i="40"/>
  <c r="I1568" i="40"/>
  <c r="I934" i="40"/>
  <c r="I319" i="40"/>
  <c r="I325" i="40"/>
  <c r="I1410" i="40"/>
  <c r="I161" i="40"/>
  <c r="I1752" i="40"/>
  <c r="I1616" i="40"/>
  <c r="I2612" i="40"/>
  <c r="I481" i="40"/>
  <c r="I338" i="40"/>
  <c r="I1985" i="40"/>
  <c r="I1539" i="40"/>
  <c r="I929" i="40"/>
  <c r="I1102" i="40"/>
  <c r="I254" i="40"/>
  <c r="I452" i="40"/>
  <c r="I1123" i="40"/>
  <c r="I1126" i="40"/>
  <c r="I2657" i="40"/>
  <c r="I2070" i="40"/>
  <c r="I1124" i="40"/>
  <c r="I2164" i="40"/>
  <c r="I1295" i="40"/>
  <c r="I2532" i="40"/>
  <c r="I2047" i="40"/>
  <c r="I866" i="40"/>
  <c r="I2071" i="40"/>
  <c r="I562" i="40"/>
  <c r="I201" i="40"/>
  <c r="I1573" i="40"/>
  <c r="I2218" i="40"/>
  <c r="I1165" i="40"/>
  <c r="I273" i="40"/>
  <c r="I1574" i="40"/>
  <c r="I1164" i="40"/>
  <c r="I2066" i="40"/>
  <c r="I271" i="40"/>
  <c r="I2335" i="40"/>
  <c r="I2162" i="40"/>
  <c r="I1364" i="40"/>
  <c r="I1424" i="40"/>
  <c r="I2161" i="40"/>
  <c r="I357" i="40"/>
  <c r="I1919" i="40"/>
  <c r="I2338" i="40"/>
  <c r="I1468" i="40"/>
  <c r="I1698" i="40"/>
  <c r="I633" i="40"/>
  <c r="I219" i="40"/>
  <c r="I218" i="40"/>
  <c r="I2183" i="40"/>
  <c r="I886" i="40"/>
  <c r="I632" i="40"/>
  <c r="I217" i="40"/>
  <c r="I809" i="40"/>
  <c r="I2242" i="40"/>
  <c r="I983" i="40"/>
  <c r="I253" i="40"/>
  <c r="I1179" i="40"/>
  <c r="I1189" i="40"/>
  <c r="I2184" i="40"/>
  <c r="I220" i="40"/>
  <c r="I2529" i="40"/>
  <c r="I1003" i="40"/>
  <c r="I2185" i="40"/>
  <c r="I1877" i="40"/>
  <c r="I473" i="40"/>
  <c r="I2234" i="40"/>
  <c r="I790" i="40"/>
  <c r="I1878" i="40"/>
  <c r="I326" i="40"/>
  <c r="I2235" i="40"/>
  <c r="I1794" i="40"/>
  <c r="I740" i="40"/>
  <c r="I1063" i="40"/>
  <c r="I1469" i="40"/>
  <c r="I391" i="40"/>
  <c r="I2236" i="40"/>
  <c r="I1467" i="40"/>
  <c r="I1462" i="40"/>
  <c r="I1257" i="40"/>
  <c r="I419" i="40"/>
  <c r="I1401" i="40"/>
  <c r="I421" i="40"/>
  <c r="I1464" i="40"/>
  <c r="I2393" i="40"/>
  <c r="I2390" i="40"/>
  <c r="I556" i="40"/>
  <c r="I557" i="40"/>
  <c r="I561" i="40"/>
  <c r="I1062" i="40"/>
  <c r="I1593" i="40"/>
  <c r="I1594" i="40"/>
  <c r="I237" i="40"/>
  <c r="I1028" i="40"/>
  <c r="I1291" i="40"/>
  <c r="I1669" i="40"/>
  <c r="I1805" i="40"/>
  <c r="I2266" i="40"/>
  <c r="I771" i="40"/>
  <c r="I764" i="40"/>
  <c r="I2269" i="40"/>
  <c r="I767" i="40"/>
  <c r="I2270" i="40"/>
  <c r="I2267" i="40"/>
  <c r="I709" i="40"/>
  <c r="I711" i="40"/>
  <c r="I2268" i="40"/>
  <c r="I719" i="40"/>
  <c r="I957" i="40"/>
  <c r="I763" i="40"/>
  <c r="I1580" i="40"/>
  <c r="I422" i="40"/>
  <c r="I1723" i="40"/>
  <c r="I2202" i="40"/>
  <c r="I2257" i="40"/>
  <c r="I939" i="40"/>
  <c r="I2255" i="40"/>
  <c r="I750" i="40"/>
  <c r="I644" i="40"/>
  <c r="I1830" i="40"/>
  <c r="I87" i="40"/>
  <c r="I2622" i="40"/>
  <c r="I390" i="40"/>
  <c r="I747" i="40"/>
  <c r="I293" i="40"/>
  <c r="I1293" i="40"/>
  <c r="I2097" i="40"/>
  <c r="I2430" i="40"/>
  <c r="I1338" i="40"/>
  <c r="I1930" i="40"/>
  <c r="I2496" i="40"/>
  <c r="I1100" i="40"/>
  <c r="I1045" i="40"/>
  <c r="I428" i="40"/>
  <c r="I431" i="40"/>
  <c r="I1949" i="40"/>
  <c r="I1496" i="40"/>
  <c r="I1098" i="40"/>
  <c r="I1851" i="40"/>
  <c r="I818" i="40"/>
  <c r="I1550" i="40"/>
  <c r="I1592" i="40"/>
  <c r="I2180" i="40"/>
  <c r="I1413" i="40"/>
  <c r="I2251" i="40"/>
  <c r="I1613" i="40"/>
  <c r="I2249" i="40"/>
  <c r="I1852" i="40"/>
  <c r="I1909" i="40"/>
  <c r="I1069" i="40"/>
  <c r="I665" i="40"/>
  <c r="I312" i="40"/>
  <c r="I979" i="40"/>
  <c r="I605" i="40"/>
  <c r="I1860" i="40"/>
  <c r="I604" i="40"/>
  <c r="I977" i="40"/>
  <c r="I982" i="40"/>
  <c r="I640" i="40"/>
  <c r="I1183" i="40"/>
  <c r="I160" i="40"/>
  <c r="I1040" i="40"/>
  <c r="I1927" i="40"/>
  <c r="I306" i="40"/>
  <c r="I302" i="40"/>
  <c r="I1451" i="40"/>
  <c r="I1495" i="40"/>
  <c r="I359" i="40"/>
  <c r="I2336" i="40"/>
  <c r="I336" i="40"/>
  <c r="I925" i="40"/>
  <c r="I1991" i="40"/>
  <c r="I183" i="40"/>
  <c r="I1037" i="40"/>
  <c r="I1762" i="40"/>
  <c r="I1760" i="40"/>
  <c r="I2381" i="40"/>
  <c r="I21" i="40"/>
  <c r="I2383" i="40"/>
  <c r="I436" i="40"/>
  <c r="I579" i="40"/>
  <c r="I1377" i="40"/>
  <c r="I1815" i="40"/>
  <c r="I2014" i="40"/>
  <c r="I1896" i="40"/>
  <c r="I554" i="40"/>
  <c r="I1088" i="40"/>
  <c r="I491" i="40"/>
  <c r="I2083" i="40"/>
  <c r="I972" i="40"/>
  <c r="I849" i="40"/>
  <c r="I285" i="40"/>
  <c r="I621" i="40"/>
  <c r="I11" i="40"/>
  <c r="I893" i="40"/>
  <c r="I486" i="40"/>
  <c r="I639" i="40"/>
  <c r="I1032" i="40"/>
  <c r="I1981" i="40"/>
  <c r="I1414" i="40"/>
  <c r="I1074" i="40"/>
  <c r="I968" i="40"/>
  <c r="I99" i="40"/>
  <c r="I815" i="40"/>
  <c r="I2081" i="40"/>
  <c r="I2084" i="40"/>
  <c r="I2264" i="40"/>
  <c r="I716" i="40"/>
  <c r="I914" i="40"/>
  <c r="I1119" i="40"/>
  <c r="I191" i="40"/>
  <c r="I352" i="40"/>
  <c r="I2023" i="40"/>
  <c r="I1960" i="40"/>
  <c r="I999" i="40"/>
  <c r="I1840" i="40"/>
  <c r="I184" i="40"/>
  <c r="I1612" i="40"/>
  <c r="I1162" i="40"/>
  <c r="I998" i="40"/>
  <c r="I392" i="40"/>
  <c r="I1177" i="40"/>
  <c r="I1000" i="40"/>
  <c r="I1806" i="40"/>
  <c r="I1720" i="40"/>
  <c r="I488" i="40"/>
  <c r="I1302" i="40"/>
  <c r="I1648" i="40"/>
  <c r="I801" i="40"/>
  <c r="I2307" i="40"/>
  <c r="I2157" i="40"/>
  <c r="I2166" i="40"/>
  <c r="I1227" i="40"/>
  <c r="I2306" i="40"/>
  <c r="I2305" i="40"/>
  <c r="I2303" i="40"/>
  <c r="I2302" i="40"/>
  <c r="I2304" i="40"/>
  <c r="I2506" i="40"/>
  <c r="I2309" i="40"/>
  <c r="I1444" i="40"/>
  <c r="I1449" i="40"/>
  <c r="I667" i="40"/>
  <c r="I1354" i="40"/>
  <c r="I1689" i="40"/>
  <c r="I2065" i="40"/>
  <c r="I1645" i="40"/>
  <c r="I1059" i="40"/>
  <c r="I299" i="40"/>
  <c r="I1826" i="40"/>
  <c r="I1779" i="40"/>
  <c r="I203" i="40"/>
  <c r="I2064" i="40"/>
  <c r="I259" i="40"/>
  <c r="I1200" i="40"/>
  <c r="I305" i="40"/>
  <c r="I168" i="40"/>
  <c r="I838" i="40"/>
  <c r="I1703" i="40"/>
  <c r="I619" i="40"/>
  <c r="I107" i="40"/>
  <c r="I2422" i="40"/>
  <c r="I2623" i="40"/>
  <c r="I2667" i="40"/>
  <c r="I1273" i="40"/>
  <c r="I1009" i="40"/>
  <c r="I1412" i="40"/>
  <c r="I1637" i="40"/>
  <c r="I2615" i="40"/>
  <c r="I1048" i="40"/>
  <c r="I2618" i="40"/>
  <c r="I2314" i="40"/>
  <c r="I2222" i="40"/>
  <c r="I1918" i="40"/>
  <c r="I1153" i="40"/>
  <c r="I1289" i="40"/>
  <c r="I2635" i="40"/>
  <c r="I286" i="40"/>
  <c r="I2672" i="40"/>
  <c r="I180" i="40"/>
  <c r="I2061" i="40"/>
  <c r="I174" i="40"/>
  <c r="I1403" i="40"/>
  <c r="I1404" i="40"/>
  <c r="I120" i="40"/>
  <c r="I1681" i="40"/>
  <c r="I2126" i="40"/>
  <c r="I1682" i="40"/>
  <c r="I1077" i="40"/>
  <c r="I578" i="40"/>
  <c r="I2354" i="40"/>
  <c r="I1344" i="40"/>
  <c r="I1208" i="40"/>
  <c r="I2504" i="40"/>
  <c r="I2312" i="40"/>
  <c r="I98" i="40"/>
  <c r="I2311" i="40"/>
  <c r="I2577" i="40"/>
  <c r="I215" i="40"/>
  <c r="I2372" i="40"/>
  <c r="I2453" i="40"/>
  <c r="I1848" i="40"/>
  <c r="I2010" i="40"/>
  <c r="I2040" i="40"/>
  <c r="I2364" i="40"/>
  <c r="I948" i="40"/>
  <c r="I1261" i="40"/>
  <c r="I1726" i="40"/>
  <c r="I1587" i="40"/>
  <c r="I774" i="40"/>
  <c r="I310" i="40"/>
  <c r="I2186" i="40"/>
  <c r="I70" i="40"/>
  <c r="I104" i="40"/>
  <c r="I1675" i="40"/>
  <c r="I777" i="40"/>
  <c r="I2170" i="40"/>
  <c r="I321" i="40"/>
  <c r="I2448" i="40"/>
  <c r="I690" i="40"/>
  <c r="I55" i="40"/>
  <c r="I388" i="40"/>
  <c r="I704" i="40"/>
  <c r="I1460" i="40"/>
  <c r="I1982" i="40"/>
  <c r="I798" i="40"/>
  <c r="I800" i="40"/>
  <c r="I358" i="40"/>
  <c r="I288" i="40"/>
  <c r="I1670" i="40"/>
  <c r="I2586" i="40"/>
  <c r="I2675" i="40"/>
  <c r="I1311" i="40"/>
  <c r="I587" i="40"/>
  <c r="I445" i="40"/>
  <c r="I2603" i="40"/>
  <c r="I1757" i="40"/>
  <c r="I2282" i="40"/>
  <c r="I1727" i="40"/>
  <c r="I1937" i="40"/>
  <c r="I2477" i="40"/>
  <c r="I917" i="40"/>
  <c r="I389" i="40"/>
  <c r="I1229" i="40"/>
  <c r="I1471" i="40"/>
  <c r="I1465" i="40"/>
  <c r="I2128" i="40"/>
  <c r="I2580" i="40"/>
  <c r="I1810" i="40"/>
  <c r="I1701" i="40"/>
  <c r="I1066" i="40"/>
  <c r="I714" i="40"/>
  <c r="I717" i="40"/>
  <c r="I658" i="40"/>
  <c r="I694" i="40"/>
  <c r="I1979" i="40"/>
  <c r="I1411" i="40"/>
  <c r="I1181" i="40"/>
  <c r="I465" i="40"/>
  <c r="I1428" i="40"/>
  <c r="I599" i="40"/>
  <c r="I328" i="40"/>
  <c r="I1629" i="40"/>
  <c r="I1419" i="40"/>
  <c r="I1922" i="40"/>
  <c r="I2534" i="40"/>
  <c r="I812" i="40"/>
  <c r="I1375" i="40"/>
  <c r="I1191" i="40"/>
  <c r="I840" i="40"/>
  <c r="I2197" i="40"/>
  <c r="I2196" i="40"/>
  <c r="I1176" i="40"/>
  <c r="I501" i="40"/>
  <c r="I2386" i="40"/>
  <c r="I1433" i="40"/>
  <c r="I2129" i="40"/>
  <c r="I1753" i="40"/>
  <c r="I2169" i="40"/>
  <c r="I176" i="40"/>
  <c r="I257" i="40"/>
  <c r="I1643" i="40"/>
  <c r="I2111" i="40"/>
  <c r="I573" i="40"/>
  <c r="I37" i="40"/>
  <c r="I1965" i="40"/>
  <c r="I2198" i="40"/>
  <c r="I1470" i="40"/>
  <c r="I2195" i="40"/>
  <c r="I725" i="40"/>
  <c r="I2397" i="40"/>
  <c r="I512" i="40"/>
  <c r="I2553" i="40"/>
  <c r="I195" i="40"/>
  <c r="I1042" i="40"/>
  <c r="I2407" i="40"/>
  <c r="I2207" i="40"/>
  <c r="I643" i="40"/>
  <c r="I1498" i="40"/>
  <c r="I1546" i="40"/>
  <c r="I245" i="40"/>
  <c r="I1829" i="40"/>
  <c r="I2123" i="40"/>
  <c r="I1374" i="40"/>
  <c r="I250" i="40"/>
  <c r="I492" i="40"/>
  <c r="I248" i="40"/>
  <c r="I2357" i="40"/>
  <c r="I330" i="40"/>
  <c r="I242" i="40"/>
  <c r="I1054" i="40"/>
  <c r="I241" i="40"/>
  <c r="I547" i="40"/>
  <c r="I2497" i="40"/>
  <c r="I47" i="40"/>
  <c r="I44" i="40"/>
  <c r="I1043" i="40"/>
  <c r="I937" i="40"/>
  <c r="I598" i="40"/>
  <c r="I1620" i="40"/>
  <c r="I2424" i="40"/>
  <c r="I1609" i="40"/>
  <c r="I487" i="40"/>
  <c r="I2423" i="40"/>
  <c r="I1908" i="40"/>
  <c r="I1910" i="40"/>
  <c r="I1906" i="40"/>
  <c r="I1684" i="40"/>
  <c r="I1500" i="40"/>
  <c r="I1501" i="40"/>
  <c r="I754" i="40"/>
  <c r="I756" i="40"/>
  <c r="I1640" i="40"/>
  <c r="I450" i="40"/>
  <c r="I495" i="40"/>
  <c r="I1046" i="40"/>
  <c r="I956" i="40"/>
  <c r="I522" i="40"/>
  <c r="I858" i="40"/>
  <c r="I2178" i="40"/>
  <c r="I984" i="40"/>
  <c r="I479" i="40"/>
  <c r="I2217" i="40"/>
  <c r="I2524" i="40"/>
  <c r="I693" i="40"/>
  <c r="I1427" i="40"/>
  <c r="I1923" i="40"/>
  <c r="I1420" i="40"/>
  <c r="I331" i="40"/>
  <c r="I2122" i="40"/>
  <c r="I1431" i="40"/>
  <c r="I377" i="40"/>
  <c r="I1421" i="40"/>
  <c r="I2219" i="40"/>
  <c r="I1849" i="40"/>
  <c r="I7" i="40"/>
  <c r="I333" i="40"/>
  <c r="I770" i="40"/>
  <c r="I2223" i="40"/>
  <c r="I2243" i="40"/>
  <c r="I772" i="40"/>
  <c r="I369" i="40"/>
  <c r="I2278" i="40"/>
  <c r="I2337" i="40"/>
  <c r="I375" i="40"/>
  <c r="I2273" i="40"/>
  <c r="I1432" i="40"/>
  <c r="I485" i="40"/>
  <c r="I1835" i="40"/>
  <c r="I1065" i="40"/>
  <c r="I1837" i="40"/>
  <c r="I803" i="40"/>
  <c r="I2340" i="40"/>
  <c r="I1874" i="40"/>
  <c r="I710" i="40"/>
  <c r="I1109" i="40"/>
  <c r="I79" i="40"/>
  <c r="I1201" i="40"/>
  <c r="I132" i="40"/>
  <c r="I77" i="40"/>
  <c r="I127" i="40"/>
  <c r="I3" i="40"/>
  <c r="I2168" i="40"/>
  <c r="I691" i="40"/>
  <c r="I1676" i="40"/>
  <c r="I1015" i="40"/>
  <c r="I1018" i="40"/>
  <c r="I1525" i="40"/>
  <c r="I1014" i="40"/>
  <c r="I35" i="40"/>
  <c r="I429" i="40"/>
  <c r="I1316" i="40"/>
  <c r="I1330" i="40"/>
  <c r="I475" i="40"/>
  <c r="I1253" i="40"/>
  <c r="I1219" i="40"/>
  <c r="I2296" i="40"/>
  <c r="I2063" i="40"/>
  <c r="I1244" i="40"/>
  <c r="I1639" i="40"/>
  <c r="I855" i="40"/>
  <c r="I884" i="40"/>
  <c r="I1472" i="40"/>
  <c r="I1630" i="40"/>
  <c r="I525" i="40"/>
  <c r="I2551" i="40"/>
  <c r="I1407" i="40"/>
  <c r="I1671" i="40"/>
  <c r="I1679" i="40"/>
  <c r="I1067" i="40"/>
  <c r="I2263" i="40"/>
  <c r="I1674" i="40"/>
  <c r="I2252" i="40"/>
  <c r="I1677" i="40"/>
  <c r="I1402" i="40"/>
  <c r="I971" i="40"/>
  <c r="I516" i="40"/>
  <c r="I2583" i="40"/>
  <c r="I1531" i="40"/>
  <c r="I865" i="40"/>
  <c r="I859" i="40"/>
  <c r="I227" i="40"/>
  <c r="I851" i="40"/>
  <c r="I2678" i="40"/>
  <c r="I2428" i="40"/>
  <c r="I2677" i="40"/>
  <c r="I852" i="40"/>
  <c r="I2621" i="40"/>
  <c r="I1784" i="40"/>
  <c r="I116" i="40"/>
  <c r="I403" i="40"/>
  <c r="I1224" i="40"/>
  <c r="I1222" i="40"/>
  <c r="I112" i="40"/>
  <c r="I1418" i="40"/>
  <c r="I2523" i="40"/>
  <c r="I2490" i="40"/>
  <c r="I666" i="40"/>
  <c r="I670" i="40"/>
  <c r="I2548" i="40"/>
  <c r="I701" i="40"/>
  <c r="I1106" i="40"/>
  <c r="I1143" i="40"/>
  <c r="I2292" i="40"/>
  <c r="I344" i="40"/>
  <c r="I1537" i="40"/>
  <c r="I927" i="40"/>
  <c r="I384" i="40"/>
  <c r="I383" i="40"/>
  <c r="I2294" i="40"/>
  <c r="I1519" i="40"/>
  <c r="I2493" i="40"/>
  <c r="I1699" i="40"/>
  <c r="I1986" i="40"/>
  <c r="I1917" i="40"/>
  <c r="I1611" i="40"/>
  <c r="I1920" i="40"/>
  <c r="I2082" i="40"/>
  <c r="I2078" i="40"/>
  <c r="I2295" i="40"/>
  <c r="I50" i="40"/>
  <c r="I634" i="40"/>
  <c r="I1113" i="40"/>
  <c r="I1929" i="40"/>
  <c r="I2460" i="40"/>
  <c r="I575" i="40"/>
  <c r="I1453" i="40"/>
  <c r="I1322" i="40"/>
  <c r="I434" i="40"/>
  <c r="I1318" i="40"/>
  <c r="I1861" i="40"/>
  <c r="I1863" i="40"/>
  <c r="I1864" i="40"/>
  <c r="I775" i="40"/>
  <c r="I1515" i="40"/>
  <c r="I1993" i="40"/>
  <c r="I28" i="40"/>
  <c r="I1223" i="40"/>
  <c r="I118" i="40"/>
  <c r="I1225" i="40"/>
  <c r="I1226" i="40"/>
  <c r="I1443" i="40"/>
  <c r="I752" i="40"/>
  <c r="I2260" i="40"/>
  <c r="I2022" i="40"/>
  <c r="I2526" i="40"/>
  <c r="I117" i="40"/>
  <c r="I115" i="40"/>
  <c r="I2261" i="40"/>
  <c r="I1516" i="40"/>
  <c r="I373" i="40"/>
  <c r="I75" i="40"/>
  <c r="I505" i="40"/>
  <c r="I529" i="40"/>
  <c r="I1532" i="40"/>
  <c r="I532" i="40"/>
  <c r="I941" i="40"/>
  <c r="I530" i="40"/>
  <c r="I2045" i="40"/>
  <c r="I2334" i="40"/>
  <c r="I2633" i="40"/>
  <c r="I692" i="40"/>
  <c r="I1148" i="40"/>
  <c r="I197" i="40"/>
  <c r="I2432" i="40"/>
  <c r="I609" i="40"/>
  <c r="I1601" i="40"/>
  <c r="I1399" i="40"/>
  <c r="I2239" i="40"/>
  <c r="I2400" i="40"/>
  <c r="I1798" i="40"/>
  <c r="I724" i="40"/>
  <c r="I1337" i="40"/>
  <c r="I1911" i="40"/>
  <c r="I1146" i="40"/>
  <c r="I1147" i="40"/>
  <c r="I267" i="40"/>
  <c r="I266" i="40"/>
  <c r="I1855" i="40"/>
  <c r="I269" i="40"/>
  <c r="I1787" i="40"/>
  <c r="I2384" i="40"/>
  <c r="I2265" i="40"/>
  <c r="I2380" i="40"/>
  <c r="I2259" i="40"/>
  <c r="I2382" i="40"/>
  <c r="I1858" i="40"/>
  <c r="I1797" i="40"/>
  <c r="I2666" i="40"/>
  <c r="I446" i="40"/>
  <c r="I15" i="40"/>
  <c r="I541" i="40"/>
  <c r="I707" i="40"/>
  <c r="I2510" i="40"/>
  <c r="I2373" i="40"/>
  <c r="I2375" i="40"/>
  <c r="I610" i="40"/>
  <c r="I1998" i="40"/>
  <c r="I1484" i="40"/>
  <c r="I2132" i="40"/>
  <c r="I386" i="40"/>
  <c r="I2000" i="40"/>
  <c r="I95" i="40"/>
  <c r="I1155" i="40"/>
  <c r="I76" i="40"/>
  <c r="I1660" i="40"/>
  <c r="I53" i="40"/>
  <c r="I130" i="40"/>
  <c r="I2271" i="40"/>
  <c r="I1709" i="40"/>
  <c r="I14" i="40"/>
  <c r="I179" i="40"/>
  <c r="I524" i="40"/>
  <c r="I834" i="40"/>
  <c r="I52" i="40"/>
  <c r="I84" i="40"/>
  <c r="I1167" i="40"/>
  <c r="I1393" i="40"/>
  <c r="I698" i="40"/>
  <c r="I1736" i="40"/>
  <c r="I1434" i="40"/>
  <c r="I2639" i="40"/>
  <c r="I2630" i="40"/>
  <c r="I2637" i="40"/>
  <c r="I1693" i="40"/>
  <c r="I2212" i="40"/>
  <c r="I1696" i="40"/>
  <c r="I444" i="40"/>
  <c r="I2629" i="40"/>
  <c r="I1272" i="40"/>
  <c r="I1236" i="40"/>
  <c r="I1239" i="40"/>
  <c r="I30" i="40"/>
  <c r="I1237" i="40"/>
  <c r="I92" i="40"/>
  <c r="I374" i="40"/>
  <c r="I1526" i="40"/>
  <c r="I699" i="40"/>
  <c r="I636" i="40"/>
  <c r="I1188" i="40"/>
  <c r="I1941" i="40"/>
  <c r="I455" i="40"/>
  <c r="I1718" i="40"/>
  <c r="I1725" i="40"/>
  <c r="I1517" i="40"/>
  <c r="I1522" i="40"/>
  <c r="I506" i="40"/>
  <c r="I743" i="40"/>
  <c r="I2095" i="40"/>
  <c r="I2331" i="40"/>
  <c r="I688" i="40"/>
  <c r="I323" i="40"/>
  <c r="I137" i="40"/>
  <c r="I1321" i="40"/>
  <c r="I396" i="40"/>
  <c r="I2561" i="40"/>
  <c r="I1626" i="40"/>
  <c r="I1859" i="40"/>
  <c r="I2608" i="40"/>
  <c r="I476" i="40"/>
  <c r="I2536" i="40"/>
  <c r="I2610" i="40"/>
  <c r="I2431" i="40"/>
  <c r="I635" i="40"/>
  <c r="I454" i="40"/>
  <c r="I4" i="40"/>
  <c r="I2437" i="40"/>
  <c r="I463" i="40"/>
  <c r="I238" i="40"/>
  <c r="I1750" i="40"/>
  <c r="I885" i="40"/>
  <c r="I873" i="40"/>
  <c r="I1661" i="40"/>
  <c r="I2042" i="40"/>
  <c r="I214" i="40"/>
  <c r="I1524" i="40"/>
  <c r="I2491" i="40"/>
  <c r="I1439" i="40"/>
  <c r="I877" i="40"/>
  <c r="I641" i="40"/>
  <c r="I1007" i="40"/>
  <c r="I1683" i="40"/>
  <c r="I1012" i="40"/>
  <c r="I1013" i="40"/>
  <c r="I1739" i="40"/>
  <c r="I1685" i="40"/>
  <c r="I406" i="40"/>
  <c r="I1688" i="40"/>
  <c r="I1686" i="40"/>
  <c r="I1687" i="40"/>
  <c r="I656" i="40"/>
  <c r="I1211" i="40"/>
  <c r="I457" i="40"/>
  <c r="I39" i="40"/>
  <c r="I600" i="40"/>
  <c r="I2320" i="40"/>
  <c r="I1234" i="40"/>
  <c r="I597" i="40"/>
  <c r="I603" i="40"/>
  <c r="I602" i="40"/>
  <c r="I601" i="40"/>
  <c r="I2321" i="40"/>
  <c r="I1400" i="40"/>
  <c r="I1406" i="40"/>
  <c r="I2401" i="40"/>
  <c r="I2402" i="40"/>
  <c r="I2403" i="40"/>
  <c r="I1422" i="40"/>
  <c r="I1778" i="40"/>
  <c r="I332" i="40"/>
  <c r="I1425" i="40"/>
  <c r="I335" i="40"/>
  <c r="I2533" i="40"/>
  <c r="I2369" i="40"/>
  <c r="I1213" i="40"/>
  <c r="I458" i="40"/>
  <c r="I2248" i="40"/>
  <c r="I1212" i="40"/>
  <c r="I1499" i="40"/>
  <c r="I1715" i="40"/>
  <c r="I1548" i="40"/>
  <c r="I537" i="40"/>
  <c r="I890" i="40"/>
  <c r="I1380" i="40"/>
  <c r="I947" i="40"/>
  <c r="I60" i="40"/>
  <c r="I2062" i="40"/>
  <c r="I1588" i="40"/>
  <c r="I235" i="40"/>
  <c r="I741" i="40"/>
  <c r="I73" i="40"/>
  <c r="I1999" i="40"/>
  <c r="I2376" i="40"/>
  <c r="I778" i="40"/>
  <c r="I2418" i="40"/>
  <c r="I303" i="40"/>
  <c r="I1624" i="40"/>
  <c r="I57" i="40"/>
  <c r="I1049" i="40"/>
  <c r="I2520" i="40"/>
  <c r="I1942" i="40"/>
  <c r="I682" i="40"/>
  <c r="I678" i="40"/>
  <c r="I683" i="40"/>
  <c r="I684" i="40"/>
  <c r="I728" i="40"/>
  <c r="I1984" i="40"/>
  <c r="I1990" i="40"/>
  <c r="I1987" i="40"/>
  <c r="I1841" i="40"/>
  <c r="I500" i="40"/>
  <c r="I2051" i="40"/>
  <c r="I1654" i="40"/>
  <c r="I1843" i="40"/>
  <c r="I949" i="40"/>
  <c r="I1931" i="40"/>
  <c r="I1512" i="40"/>
  <c r="I1103" i="40"/>
  <c r="I1509" i="40"/>
  <c r="I2224" i="40"/>
  <c r="I440" i="40"/>
  <c r="I1297" i="40"/>
  <c r="I1663" i="40"/>
  <c r="I204" i="40"/>
  <c r="I2181" i="40"/>
  <c r="I1876" i="40"/>
  <c r="I1973" i="40"/>
  <c r="I2480" i="40"/>
  <c r="I2420" i="40"/>
  <c r="I753" i="40"/>
  <c r="I199" i="40"/>
  <c r="I729" i="40"/>
  <c r="I1168" i="40"/>
  <c r="I2135" i="40"/>
  <c r="I1185" i="40"/>
  <c r="I2225" i="40"/>
  <c r="I63" i="40"/>
  <c r="I974" i="40"/>
  <c r="I435" i="40"/>
  <c r="I1824" i="40"/>
  <c r="I1617" i="40"/>
  <c r="I773" i="40"/>
  <c r="I567" i="40"/>
  <c r="I45" i="40"/>
  <c r="I2289" i="40"/>
  <c r="I67" i="40"/>
  <c r="I2614" i="40"/>
  <c r="I2471" i="40"/>
  <c r="I1356" i="40"/>
  <c r="I105" i="40"/>
  <c r="I1751" i="40"/>
  <c r="I1850" i="40"/>
  <c r="I108" i="40"/>
  <c r="I1728" i="40"/>
  <c r="I1543" i="40"/>
  <c r="I847" i="40"/>
  <c r="I1721" i="40"/>
  <c r="I2167" i="40"/>
  <c r="I2175" i="40"/>
  <c r="I2509" i="40"/>
  <c r="I2559" i="40"/>
  <c r="I857" i="40"/>
  <c r="I1776" i="40"/>
  <c r="I531" i="40"/>
  <c r="I233" i="40"/>
  <c r="I526" i="40"/>
  <c r="I1151" i="40"/>
  <c r="I1072" i="40"/>
  <c r="I627" i="40"/>
  <c r="I1842" i="40"/>
  <c r="I474" i="40"/>
  <c r="I385" i="40"/>
  <c r="I861" i="40"/>
  <c r="I887" i="40"/>
  <c r="I51" i="40"/>
  <c r="I2143" i="40"/>
  <c r="I1534" i="40"/>
  <c r="I109" i="40"/>
  <c r="I402" i="40"/>
  <c r="I502" i="40"/>
  <c r="I2113" i="40"/>
  <c r="I534" i="40"/>
  <c r="I2134" i="40"/>
  <c r="I1050" i="40"/>
  <c r="I94" i="40"/>
  <c r="I69" i="40"/>
  <c r="I1171" i="40"/>
  <c r="I2069" i="40"/>
  <c r="I187" i="40"/>
  <c r="I1482" i="40"/>
  <c r="I1705" i="40"/>
  <c r="I973" i="40"/>
  <c r="I2367" i="40"/>
  <c r="I2371" i="40"/>
  <c r="I1353" i="40"/>
  <c r="I2114" i="40"/>
  <c r="I581" i="40"/>
  <c r="I582" i="40"/>
  <c r="I2060" i="40"/>
  <c r="I1416" i="40"/>
  <c r="I706" i="40"/>
  <c r="I221" i="40"/>
  <c r="I226" i="40"/>
  <c r="I1481" i="40"/>
  <c r="I872" i="40"/>
  <c r="I480" i="40"/>
  <c r="I824" i="40"/>
  <c r="I470" i="40"/>
  <c r="I1754" i="40"/>
  <c r="I1169" i="40"/>
  <c r="I1756" i="40"/>
  <c r="I1755" i="40"/>
  <c r="I652" i="40"/>
  <c r="I278" i="40"/>
  <c r="I687" i="40"/>
  <c r="I2419" i="40"/>
  <c r="I1761" i="40"/>
  <c r="I2682" i="40"/>
  <c r="I62" i="40"/>
  <c r="I1027" i="40"/>
  <c r="I2238" i="40"/>
  <c r="I296" i="40"/>
  <c r="I1953" i="40"/>
  <c r="I1362" i="40"/>
  <c r="I1955" i="40"/>
  <c r="I1365" i="40"/>
  <c r="I365" i="40"/>
  <c r="I1363" i="40"/>
  <c r="I234" i="40"/>
  <c r="I2075" i="40"/>
  <c r="I1240" i="40"/>
  <c r="I1510" i="40"/>
  <c r="I1386" i="40"/>
  <c r="I2057" i="40"/>
  <c r="I2055" i="40"/>
  <c r="I438" i="40"/>
  <c r="I820" i="40"/>
  <c r="I826" i="40"/>
  <c r="I2315" i="40"/>
  <c r="I2052" i="40"/>
  <c r="I821" i="40"/>
  <c r="I759" i="40"/>
  <c r="I162" i="40"/>
  <c r="I2" i="40"/>
  <c r="I659" i="40"/>
  <c r="I1759" i="40"/>
  <c r="I650" i="40"/>
  <c r="I1553" i="40"/>
  <c r="I2110" i="40"/>
  <c r="I980" i="40"/>
  <c r="I523" i="40"/>
  <c r="I361" i="40"/>
  <c r="I539" i="40"/>
  <c r="I411" i="40"/>
  <c r="I1956" i="40"/>
  <c r="I2127" i="40"/>
  <c r="I1914" i="40"/>
  <c r="I1535" i="40"/>
  <c r="I1140" i="40"/>
  <c r="I2560" i="40"/>
  <c r="I2643" i="40"/>
  <c r="I1355" i="40"/>
  <c r="I737" i="40"/>
  <c r="I1533" i="40"/>
  <c r="I1745" i="40"/>
  <c r="I2359" i="40"/>
  <c r="I1242" i="40"/>
  <c r="I2339" i="40"/>
  <c r="I1746" i="40"/>
  <c r="I1221" i="40"/>
  <c r="I2099" i="40"/>
  <c r="I569" i="40"/>
  <c r="I1549" i="40"/>
  <c r="I1950" i="40"/>
  <c r="I1305" i="40"/>
  <c r="I2411" i="40"/>
  <c r="I1947" i="40"/>
  <c r="I1371" i="40"/>
  <c r="I2674" i="40"/>
  <c r="I1614" i="40"/>
  <c r="I734" i="40"/>
  <c r="I1203" i="40"/>
  <c r="I1479" i="40"/>
  <c r="I1477" i="40"/>
  <c r="I1478" i="40"/>
  <c r="I2462" i="40"/>
  <c r="I318" i="40"/>
  <c r="I300" i="40"/>
  <c r="I1415" i="40"/>
  <c r="I1195" i="40"/>
  <c r="I1055" i="40"/>
  <c r="I2352" i="40"/>
  <c r="I1600" i="40"/>
  <c r="I791" i="40"/>
  <c r="I793" i="40"/>
  <c r="I795" i="40"/>
  <c r="I1944" i="40"/>
  <c r="I1697" i="40"/>
  <c r="I2517" i="40"/>
  <c r="I1255" i="40"/>
  <c r="I1023" i="40"/>
  <c r="I1020" i="40"/>
  <c r="I2056" i="40"/>
  <c r="I1256" i="40"/>
  <c r="I2037" i="40"/>
  <c r="I1823" i="40"/>
  <c r="I166" i="40"/>
  <c r="I1825" i="40"/>
  <c r="I708" i="40"/>
  <c r="I2098" i="40"/>
  <c r="I2094" i="40"/>
  <c r="I2319" i="40"/>
  <c r="I2100" i="40"/>
  <c r="I1938" i="40"/>
  <c r="I1940" i="40"/>
  <c r="I141" i="40"/>
  <c r="I1719" i="40"/>
  <c r="I2096" i="40"/>
  <c r="I1070" i="40"/>
  <c r="I1513" i="40"/>
  <c r="I936" i="40"/>
  <c r="I1016" i="40"/>
  <c r="I453" i="40"/>
  <c r="I314" i="40"/>
  <c r="I935" i="40"/>
  <c r="I298" i="40"/>
  <c r="I722" i="40"/>
  <c r="I2646" i="40"/>
  <c r="I2647" i="40"/>
  <c r="I1563" i="40"/>
  <c r="I916" i="40"/>
  <c r="I426" i="40"/>
  <c r="I425" i="40"/>
  <c r="I1357" i="40"/>
  <c r="I2325" i="40"/>
  <c r="I1782" i="40"/>
  <c r="I54" i="40"/>
  <c r="I1846" i="40"/>
  <c r="I252" i="40"/>
  <c r="I2409" i="40"/>
  <c r="I1619" i="40"/>
  <c r="I185" i="40"/>
  <c r="I2324" i="40"/>
  <c r="I167" i="40"/>
  <c r="I164" i="40"/>
  <c r="I2473" i="40"/>
  <c r="I170" i="40"/>
  <c r="I17" i="40"/>
  <c r="I97" i="40"/>
  <c r="I1480" i="40"/>
  <c r="I2581" i="40"/>
  <c r="I418" i="40"/>
  <c r="I1883" i="40"/>
  <c r="I1133" i="40"/>
  <c r="I2474" i="40"/>
  <c r="I1622" i="40"/>
  <c r="I342" i="40"/>
  <c r="I2241" i="40"/>
  <c r="I1131" i="40"/>
  <c r="I2684" i="40"/>
  <c r="I891" i="40"/>
  <c r="I2205" i="40"/>
  <c r="I2585" i="40"/>
  <c r="I1031" i="40"/>
  <c r="I43" i="40"/>
  <c r="I2326" i="40"/>
  <c r="I544" i="40"/>
  <c r="I870" i="40"/>
  <c r="I1193" i="40"/>
  <c r="I2555" i="40"/>
  <c r="I1304" i="40"/>
  <c r="I675" i="40"/>
  <c r="I2538" i="40"/>
  <c r="I351" i="40"/>
  <c r="I324" i="40"/>
  <c r="I1409" i="40"/>
  <c r="I2539" i="40"/>
  <c r="I628" i="40"/>
  <c r="I660" i="40"/>
  <c r="I1870" i="40"/>
  <c r="I1680" i="40"/>
  <c r="I970" i="40"/>
  <c r="I1150" i="40"/>
  <c r="I1458" i="40"/>
  <c r="I430" i="40"/>
  <c r="I1157" i="40"/>
  <c r="I2254" i="40"/>
  <c r="I1653" i="40"/>
  <c r="I1581" i="40"/>
  <c r="I309" i="40"/>
  <c r="I1583" i="40"/>
  <c r="I1582" i="40"/>
  <c r="I1775" i="40"/>
  <c r="I1156" i="40"/>
  <c r="I316" i="40"/>
  <c r="I2449" i="40"/>
  <c r="I1339" i="40"/>
  <c r="I2210" i="40"/>
  <c r="I819" i="40"/>
  <c r="I876" i="40"/>
  <c r="I875" i="40"/>
  <c r="I42" i="40"/>
  <c r="I1345" i="40"/>
  <c r="I1101" i="40"/>
  <c r="I1008" i="40"/>
  <c r="I1518" i="40"/>
  <c r="I193" i="40"/>
  <c r="I322" i="40"/>
  <c r="I1758" i="40"/>
  <c r="I2107" i="40"/>
  <c r="I2433" i="40"/>
  <c r="I1274" i="40"/>
  <c r="I1564" i="40"/>
  <c r="I2029" i="40"/>
  <c r="I437" i="40"/>
  <c r="I583" i="40"/>
  <c r="I294" i="40"/>
  <c r="I1320" i="40"/>
  <c r="I1461" i="40"/>
  <c r="I433" i="40"/>
  <c r="I1454" i="40"/>
  <c r="I2502" i="40"/>
  <c r="I1319" i="40"/>
  <c r="I2378" i="40"/>
  <c r="I1954" i="40"/>
  <c r="I2038" i="40"/>
  <c r="I2358" i="40"/>
  <c r="I1457" i="40"/>
  <c r="I2039" i="40"/>
  <c r="I2323" i="40"/>
  <c r="I264" i="40"/>
  <c r="I2476" i="40"/>
  <c r="I255" i="40"/>
  <c r="I1154" i="40"/>
  <c r="I2262" i="40"/>
  <c r="I1122" i="40"/>
  <c r="I1722" i="40"/>
  <c r="I2077" i="40"/>
  <c r="I1978" i="40"/>
  <c r="I1976" i="40"/>
  <c r="I82" i="40"/>
  <c r="I2482" i="40"/>
  <c r="I1376" i="40"/>
  <c r="I27" i="40"/>
  <c r="I2379" i="40"/>
  <c r="I511" i="40"/>
  <c r="I247" i="40"/>
  <c r="I651" i="40"/>
  <c r="I1702" i="40"/>
  <c r="I1814" i="40"/>
  <c r="I1068" i="40"/>
  <c r="I990" i="40"/>
  <c r="I2163" i="40"/>
  <c r="I66" i="40"/>
  <c r="I1898" i="40"/>
  <c r="I2611" i="40"/>
  <c r="I1332" i="40"/>
  <c r="I629" i="40"/>
  <c r="I1290" i="40"/>
  <c r="I1325" i="40"/>
  <c r="I376" i="40"/>
  <c r="I111" i="40"/>
  <c r="I2174" i="40"/>
  <c r="I802" i="40"/>
  <c r="I2293" i="40"/>
  <c r="I817" i="40"/>
  <c r="I263" i="40"/>
  <c r="I205" i="40"/>
  <c r="I1438" i="40"/>
  <c r="I2417" i="40"/>
  <c r="I1521" i="40"/>
  <c r="I1547" i="40"/>
  <c r="I1508" i="40"/>
  <c r="I89" i="40"/>
  <c r="I355" i="40"/>
  <c r="I2479" i="40"/>
  <c r="I1562" i="40"/>
  <c r="I354" i="40"/>
  <c r="I8" i="40"/>
  <c r="I2624" i="40"/>
  <c r="I2620" i="40"/>
  <c r="I2275" i="40"/>
  <c r="I38" i="40"/>
  <c r="I955" i="40"/>
  <c r="I1578" i="40"/>
  <c r="I1828" i="40"/>
  <c r="I175" i="40"/>
  <c r="I1507" i="40"/>
  <c r="I808" i="40"/>
  <c r="I2355" i="40"/>
  <c r="I677" i="40"/>
  <c r="I236" i="40"/>
  <c r="I1767" i="40"/>
  <c r="I1766" i="40"/>
  <c r="I295" i="40"/>
  <c r="I297" i="40"/>
  <c r="I1360" i="40"/>
  <c r="I2322" i="40"/>
  <c r="I9" i="40"/>
  <c r="I2557" i="40"/>
  <c r="I2556" i="40"/>
  <c r="I839" i="40"/>
  <c r="I686" i="40"/>
  <c r="I1694" i="40"/>
  <c r="I1789" i="40"/>
  <c r="I1692" i="40"/>
  <c r="I353" i="40"/>
  <c r="I2017" i="40"/>
  <c r="I13" i="40"/>
  <c r="I1056" i="40"/>
  <c r="I93" i="40"/>
  <c r="I88" i="40"/>
  <c r="I2568" i="40"/>
  <c r="I1793" i="40"/>
  <c r="I125" i="40"/>
  <c r="I1882" i="40"/>
  <c r="I2464" i="40"/>
  <c r="I1379" i="40"/>
  <c r="I1347" i="40"/>
  <c r="I1071" i="40"/>
  <c r="I508" i="40"/>
  <c r="I1466" i="40"/>
  <c r="I2313" i="40"/>
  <c r="I129" i="40"/>
  <c r="I1022" i="40"/>
  <c r="I618" i="40"/>
  <c r="I1450" i="40"/>
  <c r="I1327" i="40"/>
  <c r="I1159" i="40"/>
  <c r="I413" i="40"/>
  <c r="I976" i="40"/>
  <c r="I1737" i="40"/>
  <c r="I1811" i="40"/>
  <c r="I593" i="40"/>
  <c r="I2500" i="40"/>
  <c r="I189" i="40"/>
  <c r="I1266" i="40"/>
  <c r="I1646" i="40"/>
  <c r="I1112" i="40"/>
  <c r="I2531" i="40"/>
  <c r="I2396" i="40"/>
  <c r="I2018" i="40"/>
  <c r="I68" i="40"/>
  <c r="I228" i="40"/>
  <c r="I1115" i="40"/>
  <c r="I510" i="40"/>
  <c r="I504" i="40"/>
  <c r="I367" i="40"/>
  <c r="I509" i="40"/>
  <c r="I542" i="40"/>
  <c r="I507" i="40"/>
  <c r="I1924" i="40"/>
  <c r="I49" i="40"/>
  <c r="I811" i="40"/>
  <c r="I2318" i="40"/>
  <c r="I1666" i="40"/>
  <c r="I1818" i="40"/>
  <c r="I2009" i="40"/>
  <c r="I1667" i="40"/>
  <c r="I1994" i="40"/>
  <c r="I1995" i="40"/>
  <c r="I2004" i="40"/>
  <c r="I703" i="40"/>
  <c r="I543" i="40"/>
  <c r="I657" i="40"/>
  <c r="I172" i="40"/>
  <c r="I229" i="40"/>
  <c r="I2015" i="40"/>
  <c r="I1001" i="40"/>
  <c r="I1105" i="40"/>
  <c r="I251" i="40"/>
  <c r="I2233" i="40"/>
  <c r="I2231" i="40"/>
  <c r="I1542" i="40"/>
  <c r="I1873" i="40"/>
  <c r="I2569" i="40"/>
  <c r="I2229" i="40"/>
  <c r="I2444" i="40"/>
  <c r="I1884" i="40"/>
  <c r="I748" i="40"/>
  <c r="I960" i="40"/>
  <c r="I1820" i="40"/>
  <c r="I1926" i="40"/>
  <c r="I2005" i="40"/>
  <c r="I535" i="40"/>
  <c r="I2470" i="40"/>
  <c r="I472" i="40"/>
  <c r="I1799" i="40"/>
  <c r="I832" i="40"/>
  <c r="I837" i="40"/>
  <c r="I2214" i="40"/>
  <c r="I702" i="40"/>
  <c r="I1475" i="40"/>
  <c r="I921" i="40"/>
  <c r="I943" i="40"/>
  <c r="I2035" i="40"/>
  <c r="I2277" i="40"/>
  <c r="I1707" i="40"/>
  <c r="I372" i="40"/>
  <c r="I311" i="40"/>
  <c r="M3600" i="40"/>
  <c r="L3600" i="40"/>
  <c r="O3599" i="40"/>
  <c r="N3599" i="40"/>
  <c r="M3599" i="40"/>
  <c r="L3599" i="40"/>
  <c r="O3598" i="40"/>
  <c r="N3598" i="40"/>
  <c r="M3598" i="40"/>
  <c r="L3598" i="40"/>
  <c r="O3597" i="40"/>
  <c r="N3597" i="40"/>
  <c r="M3597" i="40"/>
  <c r="L3597" i="40"/>
  <c r="O3596" i="40"/>
  <c r="N3596" i="40"/>
  <c r="M3596" i="40"/>
  <c r="L3596" i="40"/>
  <c r="O3595" i="40"/>
  <c r="N3595" i="40"/>
  <c r="M3595" i="40"/>
  <c r="L3595" i="40"/>
  <c r="O3594" i="40"/>
  <c r="N3594" i="40"/>
  <c r="M3594" i="40"/>
  <c r="L3594" i="40"/>
  <c r="O3593" i="40"/>
  <c r="N3593" i="40"/>
  <c r="M3593" i="40"/>
  <c r="L3593" i="40"/>
  <c r="O3592" i="40"/>
  <c r="N3592" i="40"/>
  <c r="M3592" i="40"/>
  <c r="L3592" i="40"/>
  <c r="O3591" i="40"/>
  <c r="N3591" i="40"/>
  <c r="M3591" i="40"/>
  <c r="L3591" i="40"/>
  <c r="O3590" i="40"/>
  <c r="N3590" i="40"/>
  <c r="M3590" i="40"/>
  <c r="L3590" i="40"/>
  <c r="O3589" i="40"/>
  <c r="N3589" i="40"/>
  <c r="M3589" i="40"/>
  <c r="L3589" i="40"/>
  <c r="O3588" i="40"/>
  <c r="N3588" i="40"/>
  <c r="M3588" i="40"/>
  <c r="L3588" i="40"/>
  <c r="O3587" i="40"/>
  <c r="N3587" i="40"/>
  <c r="M3587" i="40"/>
  <c r="L3587" i="40"/>
  <c r="O3586" i="40"/>
  <c r="N3586" i="40"/>
  <c r="M3586" i="40"/>
  <c r="L3586" i="40"/>
  <c r="O3585" i="40"/>
  <c r="N3585" i="40"/>
  <c r="M3585" i="40"/>
  <c r="L3585" i="40"/>
  <c r="O3584" i="40"/>
  <c r="N3584" i="40"/>
  <c r="M3584" i="40"/>
  <c r="L3584" i="40"/>
  <c r="O3583" i="40"/>
  <c r="N3583" i="40"/>
  <c r="M3583" i="40"/>
  <c r="L3583" i="40"/>
  <c r="O3582" i="40"/>
  <c r="N3582" i="40"/>
  <c r="M3582" i="40"/>
  <c r="L3582" i="40"/>
  <c r="O3581" i="40"/>
  <c r="N3581" i="40"/>
  <c r="M3581" i="40"/>
  <c r="L3581" i="40"/>
  <c r="O3580" i="40"/>
  <c r="N3580" i="40"/>
  <c r="M3580" i="40"/>
  <c r="L3580" i="40"/>
  <c r="O3579" i="40"/>
  <c r="N3579" i="40"/>
  <c r="M3579" i="40"/>
  <c r="L3579" i="40"/>
  <c r="O3578" i="40"/>
  <c r="N3578" i="40"/>
  <c r="M3578" i="40"/>
  <c r="L3578" i="40"/>
  <c r="O3577" i="40"/>
  <c r="N3577" i="40"/>
  <c r="M3577" i="40"/>
  <c r="L3577" i="40"/>
  <c r="O3576" i="40"/>
  <c r="N3576" i="40"/>
  <c r="M3576" i="40"/>
  <c r="L3576" i="40"/>
  <c r="O3575" i="40"/>
  <c r="N3575" i="40"/>
  <c r="M3575" i="40"/>
  <c r="L3575" i="40"/>
  <c r="O3574" i="40"/>
  <c r="N3574" i="40"/>
  <c r="M3574" i="40"/>
  <c r="L3574" i="40"/>
  <c r="O3573" i="40"/>
  <c r="N3573" i="40"/>
  <c r="M3573" i="40"/>
  <c r="L3573" i="40"/>
  <c r="O3572" i="40"/>
  <c r="N3572" i="40"/>
  <c r="M3572" i="40"/>
  <c r="L3572" i="40"/>
  <c r="O3571" i="40"/>
  <c r="N3571" i="40"/>
  <c r="M3571" i="40"/>
  <c r="L3571" i="40"/>
  <c r="O3570" i="40"/>
  <c r="N3570" i="40"/>
  <c r="M3570" i="40"/>
  <c r="L3570" i="40"/>
  <c r="O3569" i="40"/>
  <c r="N3569" i="40"/>
  <c r="M3569" i="40"/>
  <c r="L3569" i="40"/>
  <c r="O3568" i="40"/>
  <c r="N3568" i="40"/>
  <c r="M3568" i="40"/>
  <c r="L3568" i="40"/>
  <c r="O3567" i="40"/>
  <c r="N3567" i="40"/>
  <c r="M3567" i="40"/>
  <c r="L3567" i="40"/>
  <c r="O3566" i="40"/>
  <c r="N3566" i="40"/>
  <c r="M3566" i="40"/>
  <c r="L3566" i="40"/>
  <c r="O3565" i="40"/>
  <c r="N3565" i="40"/>
  <c r="M3565" i="40"/>
  <c r="L3565" i="40"/>
  <c r="O3564" i="40"/>
  <c r="N3564" i="40"/>
  <c r="M3564" i="40"/>
  <c r="L3564" i="40"/>
  <c r="O3563" i="40"/>
  <c r="N3563" i="40"/>
  <c r="M3563" i="40"/>
  <c r="L3563" i="40"/>
  <c r="O3562" i="40"/>
  <c r="N3562" i="40"/>
  <c r="M3562" i="40"/>
  <c r="L3562" i="40"/>
  <c r="O3561" i="40"/>
  <c r="N3561" i="40"/>
  <c r="M3561" i="40"/>
  <c r="L3561" i="40"/>
  <c r="O3560" i="40"/>
  <c r="N3560" i="40"/>
  <c r="M3560" i="40"/>
  <c r="L3560" i="40"/>
  <c r="O3559" i="40"/>
  <c r="N3559" i="40"/>
  <c r="M3559" i="40"/>
  <c r="L3559" i="40"/>
  <c r="O3558" i="40"/>
  <c r="N3558" i="40"/>
  <c r="M3558" i="40"/>
  <c r="L3558" i="40"/>
  <c r="O3557" i="40"/>
  <c r="N3557" i="40"/>
  <c r="M3557" i="40"/>
  <c r="L3557" i="40"/>
  <c r="O3556" i="40"/>
  <c r="N3556" i="40"/>
  <c r="M3556" i="40"/>
  <c r="L3556" i="40"/>
  <c r="O3555" i="40"/>
  <c r="N3555" i="40"/>
  <c r="M3555" i="40"/>
  <c r="L3555" i="40"/>
  <c r="O3554" i="40"/>
  <c r="N3554" i="40"/>
  <c r="M3554" i="40"/>
  <c r="L3554" i="40"/>
  <c r="O3553" i="40"/>
  <c r="N3553" i="40"/>
  <c r="M3553" i="40"/>
  <c r="L3553" i="40"/>
  <c r="O3552" i="40"/>
  <c r="N3552" i="40"/>
  <c r="M3552" i="40"/>
  <c r="L3552" i="40"/>
  <c r="O3551" i="40"/>
  <c r="N3551" i="40"/>
  <c r="M3551" i="40"/>
  <c r="L3551" i="40"/>
  <c r="O3550" i="40"/>
  <c r="N3550" i="40"/>
  <c r="M3550" i="40"/>
  <c r="L3550" i="40"/>
  <c r="O3549" i="40"/>
  <c r="N3549" i="40"/>
  <c r="M3549" i="40"/>
  <c r="L3549" i="40"/>
  <c r="O3548" i="40"/>
  <c r="N3548" i="40"/>
  <c r="M3548" i="40"/>
  <c r="L3548" i="40"/>
  <c r="O3547" i="40"/>
  <c r="N3547" i="40"/>
  <c r="M3547" i="40"/>
  <c r="L3547" i="40"/>
  <c r="O3546" i="40"/>
  <c r="N3546" i="40"/>
  <c r="M3546" i="40"/>
  <c r="L3546" i="40"/>
  <c r="O3545" i="40"/>
  <c r="N3545" i="40"/>
  <c r="M3545" i="40"/>
  <c r="L3545" i="40"/>
  <c r="O3544" i="40"/>
  <c r="N3544" i="40"/>
  <c r="M3544" i="40"/>
  <c r="L3544" i="40"/>
  <c r="O3543" i="40"/>
  <c r="N3543" i="40"/>
  <c r="M3543" i="40"/>
  <c r="L3543" i="40"/>
  <c r="O3542" i="40"/>
  <c r="N3542" i="40"/>
  <c r="M3542" i="40"/>
  <c r="L3542" i="40"/>
  <c r="O3541" i="40"/>
  <c r="N3541" i="40"/>
  <c r="M3541" i="40"/>
  <c r="L3541" i="40"/>
  <c r="O3540" i="40"/>
  <c r="N3540" i="40"/>
  <c r="M3540" i="40"/>
  <c r="L3540" i="40"/>
  <c r="O3539" i="40"/>
  <c r="N3539" i="40"/>
  <c r="M3539" i="40"/>
  <c r="L3539" i="40"/>
  <c r="O3538" i="40"/>
  <c r="N3538" i="40"/>
  <c r="M3538" i="40"/>
  <c r="L3538" i="40"/>
  <c r="O3537" i="40"/>
  <c r="N3537" i="40"/>
  <c r="M3537" i="40"/>
  <c r="L3537" i="40"/>
  <c r="O3536" i="40"/>
  <c r="N3536" i="40"/>
  <c r="M3536" i="40"/>
  <c r="L3536" i="40"/>
  <c r="O3535" i="40"/>
  <c r="N3535" i="40"/>
  <c r="M3535" i="40"/>
  <c r="L3535" i="40"/>
  <c r="O3534" i="40"/>
  <c r="N3534" i="40"/>
  <c r="M3534" i="40"/>
  <c r="L3534" i="40"/>
  <c r="O3533" i="40"/>
  <c r="N3533" i="40"/>
  <c r="M3533" i="40"/>
  <c r="L3533" i="40"/>
  <c r="O3532" i="40"/>
  <c r="N3532" i="40"/>
  <c r="M3532" i="40"/>
  <c r="L3532" i="40"/>
  <c r="O3531" i="40"/>
  <c r="N3531" i="40"/>
  <c r="M3531" i="40"/>
  <c r="L3531" i="40"/>
  <c r="O3530" i="40"/>
  <c r="N3530" i="40"/>
  <c r="M3530" i="40"/>
  <c r="L3530" i="40"/>
  <c r="O3529" i="40"/>
  <c r="N3529" i="40"/>
  <c r="M3529" i="40"/>
  <c r="L3529" i="40"/>
  <c r="O3528" i="40"/>
  <c r="N3528" i="40"/>
  <c r="M3528" i="40"/>
  <c r="L3528" i="40"/>
  <c r="O3527" i="40"/>
  <c r="N3527" i="40"/>
  <c r="M3527" i="40"/>
  <c r="L3527" i="40"/>
  <c r="O3526" i="40"/>
  <c r="N3526" i="40"/>
  <c r="M3526" i="40"/>
  <c r="L3526" i="40"/>
  <c r="O3525" i="40"/>
  <c r="N3525" i="40"/>
  <c r="M3525" i="40"/>
  <c r="L3525" i="40"/>
  <c r="O3524" i="40"/>
  <c r="N3524" i="40"/>
  <c r="M3524" i="40"/>
  <c r="L3524" i="40"/>
  <c r="O3523" i="40"/>
  <c r="N3523" i="40"/>
  <c r="M3523" i="40"/>
  <c r="L3523" i="40"/>
  <c r="O3522" i="40"/>
  <c r="N3522" i="40"/>
  <c r="M3522" i="40"/>
  <c r="L3522" i="40"/>
  <c r="O3521" i="40"/>
  <c r="N3521" i="40"/>
  <c r="M3521" i="40"/>
  <c r="L3521" i="40"/>
  <c r="O3520" i="40"/>
  <c r="N3520" i="40"/>
  <c r="M3520" i="40"/>
  <c r="L3520" i="40"/>
  <c r="O3519" i="40"/>
  <c r="N3519" i="40"/>
  <c r="M3519" i="40"/>
  <c r="L3519" i="40"/>
  <c r="O3518" i="40"/>
  <c r="N3518" i="40"/>
  <c r="M3518" i="40"/>
  <c r="L3518" i="40"/>
  <c r="O3517" i="40"/>
  <c r="N3517" i="40"/>
  <c r="M3517" i="40"/>
  <c r="L3517" i="40"/>
  <c r="O3516" i="40"/>
  <c r="N3516" i="40"/>
  <c r="M3516" i="40"/>
  <c r="L3516" i="40"/>
  <c r="O3515" i="40"/>
  <c r="N3515" i="40"/>
  <c r="M3515" i="40"/>
  <c r="L3515" i="40"/>
  <c r="O3514" i="40"/>
  <c r="N3514" i="40"/>
  <c r="M3514" i="40"/>
  <c r="L3514" i="40"/>
  <c r="O3513" i="40"/>
  <c r="N3513" i="40"/>
  <c r="M3513" i="40"/>
  <c r="L3513" i="40"/>
  <c r="O3512" i="40"/>
  <c r="N3512" i="40"/>
  <c r="M3512" i="40"/>
  <c r="L3512" i="40"/>
  <c r="O3511" i="40"/>
  <c r="N3511" i="40"/>
  <c r="M3511" i="40"/>
  <c r="L3511" i="40"/>
  <c r="O3510" i="40"/>
  <c r="N3510" i="40"/>
  <c r="M3510" i="40"/>
  <c r="L3510" i="40"/>
  <c r="O3509" i="40"/>
  <c r="N3509" i="40"/>
  <c r="M3509" i="40"/>
  <c r="L3509" i="40"/>
  <c r="O3508" i="40"/>
  <c r="N3508" i="40"/>
  <c r="M3508" i="40"/>
  <c r="L3508" i="40"/>
  <c r="O3507" i="40"/>
  <c r="N3507" i="40"/>
  <c r="M3507" i="40"/>
  <c r="L3507" i="40"/>
  <c r="O3506" i="40"/>
  <c r="N3506" i="40"/>
  <c r="M3506" i="40"/>
  <c r="L3506" i="40"/>
  <c r="O3505" i="40"/>
  <c r="N3505" i="40"/>
  <c r="M3505" i="40"/>
  <c r="L3505" i="40"/>
  <c r="O3504" i="40"/>
  <c r="N3504" i="40"/>
  <c r="M3504" i="40"/>
  <c r="L3504" i="40"/>
  <c r="O3503" i="40"/>
  <c r="N3503" i="40"/>
  <c r="M3503" i="40"/>
  <c r="L3503" i="40"/>
  <c r="O3502" i="40"/>
  <c r="N3502" i="40"/>
  <c r="M3502" i="40"/>
  <c r="L3502" i="40"/>
  <c r="O3501" i="40"/>
  <c r="N3501" i="40"/>
  <c r="M3501" i="40"/>
  <c r="L3501" i="40"/>
  <c r="O3500" i="40"/>
  <c r="N3500" i="40"/>
  <c r="M3500" i="40"/>
  <c r="L3500" i="40"/>
  <c r="O3499" i="40"/>
  <c r="N3499" i="40"/>
  <c r="M3499" i="40"/>
  <c r="L3499" i="40"/>
  <c r="O3498" i="40"/>
  <c r="N3498" i="40"/>
  <c r="M3498" i="40"/>
  <c r="L3498" i="40"/>
  <c r="O3497" i="40"/>
  <c r="N3497" i="40"/>
  <c r="M3497" i="40"/>
  <c r="L3497" i="40"/>
  <c r="O3496" i="40"/>
  <c r="N3496" i="40"/>
  <c r="M3496" i="40"/>
  <c r="L3496" i="40"/>
  <c r="O3495" i="40"/>
  <c r="N3495" i="40"/>
  <c r="M3495" i="40"/>
  <c r="L3495" i="40"/>
  <c r="O3494" i="40"/>
  <c r="N3494" i="40"/>
  <c r="M3494" i="40"/>
  <c r="L3494" i="40"/>
  <c r="O3493" i="40"/>
  <c r="N3493" i="40"/>
  <c r="M3493" i="40"/>
  <c r="L3493" i="40"/>
  <c r="O3492" i="40"/>
  <c r="N3492" i="40"/>
  <c r="M3492" i="40"/>
  <c r="L3492" i="40"/>
  <c r="O3491" i="40"/>
  <c r="N3491" i="40"/>
  <c r="M3491" i="40"/>
  <c r="L3491" i="40"/>
  <c r="O3490" i="40"/>
  <c r="N3490" i="40"/>
  <c r="M3490" i="40"/>
  <c r="L3490" i="40"/>
  <c r="O3489" i="40"/>
  <c r="N3489" i="40"/>
  <c r="M3489" i="40"/>
  <c r="L3489" i="40"/>
  <c r="O3488" i="40"/>
  <c r="N3488" i="40"/>
  <c r="M3488" i="40"/>
  <c r="L3488" i="40"/>
  <c r="O3487" i="40"/>
  <c r="N3487" i="40"/>
  <c r="M3487" i="40"/>
  <c r="L3487" i="40"/>
  <c r="O3486" i="40"/>
  <c r="N3486" i="40"/>
  <c r="M3486" i="40"/>
  <c r="L3486" i="40"/>
  <c r="O3485" i="40"/>
  <c r="N3485" i="40"/>
  <c r="M3485" i="40"/>
  <c r="L3485" i="40"/>
  <c r="O3484" i="40"/>
  <c r="N3484" i="40"/>
  <c r="M3484" i="40"/>
  <c r="L3484" i="40"/>
  <c r="O3483" i="40"/>
  <c r="N3483" i="40"/>
  <c r="M3483" i="40"/>
  <c r="L3483" i="40"/>
  <c r="O3482" i="40"/>
  <c r="N3482" i="40"/>
  <c r="M3482" i="40"/>
  <c r="L3482" i="40"/>
  <c r="O3481" i="40"/>
  <c r="N3481" i="40"/>
  <c r="M3481" i="40"/>
  <c r="L3481" i="40"/>
  <c r="O3480" i="40"/>
  <c r="N3480" i="40"/>
  <c r="M3480" i="40"/>
  <c r="L3480" i="40"/>
  <c r="O3479" i="40"/>
  <c r="N3479" i="40"/>
  <c r="M3479" i="40"/>
  <c r="L3479" i="40"/>
  <c r="O3478" i="40"/>
  <c r="N3478" i="40"/>
  <c r="M3478" i="40"/>
  <c r="L3478" i="40"/>
  <c r="O3477" i="40"/>
  <c r="N3477" i="40"/>
  <c r="M3477" i="40"/>
  <c r="L3477" i="40"/>
  <c r="O3476" i="40"/>
  <c r="N3476" i="40"/>
  <c r="M3476" i="40"/>
  <c r="L3476" i="40"/>
  <c r="O3475" i="40"/>
  <c r="N3475" i="40"/>
  <c r="M3475" i="40"/>
  <c r="L3475" i="40"/>
  <c r="O3474" i="40"/>
  <c r="N3474" i="40"/>
  <c r="M3474" i="40"/>
  <c r="L3474" i="40"/>
  <c r="O3473" i="40"/>
  <c r="N3473" i="40"/>
  <c r="M3473" i="40"/>
  <c r="L3473" i="40"/>
  <c r="O3472" i="40"/>
  <c r="N3472" i="40"/>
  <c r="M3472" i="40"/>
  <c r="L3472" i="40"/>
  <c r="O3471" i="40"/>
  <c r="N3471" i="40"/>
  <c r="M3471" i="40"/>
  <c r="L3471" i="40"/>
  <c r="O3470" i="40"/>
  <c r="N3470" i="40"/>
  <c r="M3470" i="40"/>
  <c r="L3470" i="40"/>
  <c r="O3469" i="40"/>
  <c r="N3469" i="40"/>
  <c r="M3469" i="40"/>
  <c r="L3469" i="40"/>
  <c r="O3468" i="40"/>
  <c r="N3468" i="40"/>
  <c r="M3468" i="40"/>
  <c r="L3468" i="40"/>
  <c r="O3467" i="40"/>
  <c r="N3467" i="40"/>
  <c r="M3467" i="40"/>
  <c r="L3467" i="40"/>
  <c r="O3466" i="40"/>
  <c r="N3466" i="40"/>
  <c r="M3466" i="40"/>
  <c r="L3466" i="40"/>
  <c r="O3465" i="40"/>
  <c r="N3465" i="40"/>
  <c r="M3465" i="40"/>
  <c r="L3465" i="40"/>
  <c r="O3464" i="40"/>
  <c r="N3464" i="40"/>
  <c r="M3464" i="40"/>
  <c r="L3464" i="40"/>
  <c r="O3463" i="40"/>
  <c r="N3463" i="40"/>
  <c r="M3463" i="40"/>
  <c r="L3463" i="40"/>
  <c r="O3462" i="40"/>
  <c r="N3462" i="40"/>
  <c r="M3462" i="40"/>
  <c r="L3462" i="40"/>
  <c r="O3461" i="40"/>
  <c r="N3461" i="40"/>
  <c r="M3461" i="40"/>
  <c r="L3461" i="40"/>
  <c r="O3460" i="40"/>
  <c r="N3460" i="40"/>
  <c r="M3460" i="40"/>
  <c r="L3460" i="40"/>
  <c r="O3459" i="40"/>
  <c r="N3459" i="40"/>
  <c r="M3459" i="40"/>
  <c r="L3459" i="40"/>
  <c r="O3458" i="40"/>
  <c r="N3458" i="40"/>
  <c r="M3458" i="40"/>
  <c r="L3458" i="40"/>
  <c r="O3457" i="40"/>
  <c r="N3457" i="40"/>
  <c r="M3457" i="40"/>
  <c r="L3457" i="40"/>
  <c r="O3456" i="40"/>
  <c r="N3456" i="40"/>
  <c r="M3456" i="40"/>
  <c r="L3456" i="40"/>
  <c r="O3455" i="40"/>
  <c r="N3455" i="40"/>
  <c r="M3455" i="40"/>
  <c r="L3455" i="40"/>
  <c r="O3454" i="40"/>
  <c r="N3454" i="40"/>
  <c r="M3454" i="40"/>
  <c r="L3454" i="40"/>
  <c r="O3453" i="40"/>
  <c r="N3453" i="40"/>
  <c r="M3453" i="40"/>
  <c r="L3453" i="40"/>
  <c r="O3452" i="40"/>
  <c r="N3452" i="40"/>
  <c r="M3452" i="40"/>
  <c r="L3452" i="40"/>
  <c r="O3451" i="40"/>
  <c r="N3451" i="40"/>
  <c r="M3451" i="40"/>
  <c r="L3451" i="40"/>
  <c r="O3450" i="40"/>
  <c r="N3450" i="40"/>
  <c r="M3450" i="40"/>
  <c r="L3450" i="40"/>
  <c r="O3449" i="40"/>
  <c r="N3449" i="40"/>
  <c r="M3449" i="40"/>
  <c r="L3449" i="40"/>
  <c r="O3448" i="40"/>
  <c r="N3448" i="40"/>
  <c r="M3448" i="40"/>
  <c r="L3448" i="40"/>
  <c r="O3447" i="40"/>
  <c r="N3447" i="40"/>
  <c r="M3447" i="40"/>
  <c r="L3447" i="40"/>
  <c r="O3446" i="40"/>
  <c r="N3446" i="40"/>
  <c r="M3446" i="40"/>
  <c r="L3446" i="40"/>
  <c r="O3445" i="40"/>
  <c r="N3445" i="40"/>
  <c r="M3445" i="40"/>
  <c r="L3445" i="40"/>
  <c r="O3444" i="40"/>
  <c r="N3444" i="40"/>
  <c r="M3444" i="40"/>
  <c r="L3444" i="40"/>
  <c r="O3443" i="40"/>
  <c r="N3443" i="40"/>
  <c r="M3443" i="40"/>
  <c r="L3443" i="40"/>
  <c r="O3442" i="40"/>
  <c r="N3442" i="40"/>
  <c r="M3442" i="40"/>
  <c r="L3442" i="40"/>
  <c r="O3441" i="40"/>
  <c r="N3441" i="40"/>
  <c r="M3441" i="40"/>
  <c r="L3441" i="40"/>
  <c r="O3440" i="40"/>
  <c r="N3440" i="40"/>
  <c r="M3440" i="40"/>
  <c r="L3440" i="40"/>
  <c r="O3439" i="40"/>
  <c r="N3439" i="40"/>
  <c r="M3439" i="40"/>
  <c r="L3439" i="40"/>
  <c r="O3438" i="40"/>
  <c r="N3438" i="40"/>
  <c r="M3438" i="40"/>
  <c r="L3438" i="40"/>
  <c r="O3437" i="40"/>
  <c r="N3437" i="40"/>
  <c r="M3437" i="40"/>
  <c r="L3437" i="40"/>
  <c r="O3436" i="40"/>
  <c r="N3436" i="40"/>
  <c r="M3436" i="40"/>
  <c r="L3436" i="40"/>
  <c r="O3435" i="40"/>
  <c r="N3435" i="40"/>
  <c r="M3435" i="40"/>
  <c r="L3435" i="40"/>
  <c r="O3434" i="40"/>
  <c r="N3434" i="40"/>
  <c r="M3434" i="40"/>
  <c r="L3434" i="40"/>
  <c r="O3433" i="40"/>
  <c r="N3433" i="40"/>
  <c r="M3433" i="40"/>
  <c r="L3433" i="40"/>
  <c r="O3432" i="40"/>
  <c r="N3432" i="40"/>
  <c r="M3432" i="40"/>
  <c r="L3432" i="40"/>
  <c r="O3431" i="40"/>
  <c r="N3431" i="40"/>
  <c r="M3431" i="40"/>
  <c r="L3431" i="40"/>
  <c r="O3430" i="40"/>
  <c r="N3430" i="40"/>
  <c r="M3430" i="40"/>
  <c r="L3430" i="40"/>
  <c r="O3429" i="40"/>
  <c r="N3429" i="40"/>
  <c r="M3429" i="40"/>
  <c r="L3429" i="40"/>
  <c r="O3428" i="40"/>
  <c r="N3428" i="40"/>
  <c r="M3428" i="40"/>
  <c r="L3428" i="40"/>
  <c r="O3427" i="40"/>
  <c r="N3427" i="40"/>
  <c r="M3427" i="40"/>
  <c r="L3427" i="40"/>
  <c r="O3426" i="40"/>
  <c r="N3426" i="40"/>
  <c r="M3426" i="40"/>
  <c r="L3426" i="40"/>
  <c r="O3425" i="40"/>
  <c r="N3425" i="40"/>
  <c r="M3425" i="40"/>
  <c r="L3425" i="40"/>
  <c r="O3424" i="40"/>
  <c r="N3424" i="40"/>
  <c r="M3424" i="40"/>
  <c r="L3424" i="40"/>
  <c r="O3423" i="40"/>
  <c r="N3423" i="40"/>
  <c r="M3423" i="40"/>
  <c r="L3423" i="40"/>
  <c r="O3422" i="40"/>
  <c r="N3422" i="40"/>
  <c r="M3422" i="40"/>
  <c r="L3422" i="40"/>
  <c r="O3421" i="40"/>
  <c r="N3421" i="40"/>
  <c r="M3421" i="40"/>
  <c r="L3421" i="40"/>
  <c r="O3420" i="40"/>
  <c r="N3420" i="40"/>
  <c r="M3420" i="40"/>
  <c r="L3420" i="40"/>
  <c r="O3419" i="40"/>
  <c r="N3419" i="40"/>
  <c r="M3419" i="40"/>
  <c r="L3419" i="40"/>
  <c r="O3418" i="40"/>
  <c r="N3418" i="40"/>
  <c r="M3418" i="40"/>
  <c r="L3418" i="40"/>
  <c r="O3417" i="40"/>
  <c r="N3417" i="40"/>
  <c r="M3417" i="40"/>
  <c r="L3417" i="40"/>
  <c r="O3416" i="40"/>
  <c r="N3416" i="40"/>
  <c r="M3416" i="40"/>
  <c r="L3416" i="40"/>
  <c r="O3415" i="40"/>
  <c r="N3415" i="40"/>
  <c r="M3415" i="40"/>
  <c r="L3415" i="40"/>
  <c r="O3414" i="40"/>
  <c r="N3414" i="40"/>
  <c r="M3414" i="40"/>
  <c r="L3414" i="40"/>
  <c r="O3413" i="40"/>
  <c r="N3413" i="40"/>
  <c r="M3413" i="40"/>
  <c r="L3413" i="40"/>
  <c r="O3412" i="40"/>
  <c r="N3412" i="40"/>
  <c r="M3412" i="40"/>
  <c r="L3412" i="40"/>
  <c r="O3411" i="40"/>
  <c r="N3411" i="40"/>
  <c r="M3411" i="40"/>
  <c r="L3411" i="40"/>
  <c r="O3410" i="40"/>
  <c r="N3410" i="40"/>
  <c r="M3410" i="40"/>
  <c r="L3410" i="40"/>
  <c r="O3409" i="40"/>
  <c r="N3409" i="40"/>
  <c r="M3409" i="40"/>
  <c r="L3409" i="40"/>
  <c r="O3408" i="40"/>
  <c r="N3408" i="40"/>
  <c r="M3408" i="40"/>
  <c r="L3408" i="40"/>
  <c r="O3407" i="40"/>
  <c r="N3407" i="40"/>
  <c r="M3407" i="40"/>
  <c r="L3407" i="40"/>
  <c r="O3406" i="40"/>
  <c r="N3406" i="40"/>
  <c r="M3406" i="40"/>
  <c r="L3406" i="40"/>
  <c r="O3405" i="40"/>
  <c r="N3405" i="40"/>
  <c r="M3405" i="40"/>
  <c r="L3405" i="40"/>
  <c r="O3404" i="40"/>
  <c r="N3404" i="40"/>
  <c r="M3404" i="40"/>
  <c r="L3404" i="40"/>
  <c r="O3403" i="40"/>
  <c r="N3403" i="40"/>
  <c r="M3403" i="40"/>
  <c r="L3403" i="40"/>
  <c r="O3402" i="40"/>
  <c r="N3402" i="40"/>
  <c r="M3402" i="40"/>
  <c r="L3402" i="40"/>
  <c r="O3401" i="40"/>
  <c r="N3401" i="40"/>
  <c r="M3401" i="40"/>
  <c r="L3401" i="40"/>
  <c r="O3400" i="40"/>
  <c r="N3400" i="40"/>
  <c r="M3400" i="40"/>
  <c r="L3400" i="40"/>
  <c r="O3399" i="40"/>
  <c r="N3399" i="40"/>
  <c r="M3399" i="40"/>
  <c r="L3399" i="40"/>
  <c r="O3398" i="40"/>
  <c r="N3398" i="40"/>
  <c r="M3398" i="40"/>
  <c r="L3398" i="40"/>
  <c r="O3397" i="40"/>
  <c r="N3397" i="40"/>
  <c r="M3397" i="40"/>
  <c r="L3397" i="40"/>
  <c r="O3396" i="40"/>
  <c r="N3396" i="40"/>
  <c r="M3396" i="40"/>
  <c r="L3396" i="40"/>
  <c r="O3395" i="40"/>
  <c r="N3395" i="40"/>
  <c r="M3395" i="40"/>
  <c r="L3395" i="40"/>
  <c r="O3394" i="40"/>
  <c r="N3394" i="40"/>
  <c r="M3394" i="40"/>
  <c r="L3394" i="40"/>
  <c r="O3393" i="40"/>
  <c r="N3393" i="40"/>
  <c r="M3393" i="40"/>
  <c r="L3393" i="40"/>
  <c r="O3392" i="40"/>
  <c r="N3392" i="40"/>
  <c r="M3392" i="40"/>
  <c r="L3392" i="40"/>
  <c r="O3391" i="40"/>
  <c r="N3391" i="40"/>
  <c r="M3391" i="40"/>
  <c r="L3391" i="40"/>
  <c r="O3390" i="40"/>
  <c r="N3390" i="40"/>
  <c r="M3390" i="40"/>
  <c r="L3390" i="40"/>
  <c r="O3389" i="40"/>
  <c r="N3389" i="40"/>
  <c r="M3389" i="40"/>
  <c r="L3389" i="40"/>
  <c r="O3388" i="40"/>
  <c r="N3388" i="40"/>
  <c r="M3388" i="40"/>
  <c r="L3388" i="40"/>
  <c r="O3387" i="40"/>
  <c r="N3387" i="40"/>
  <c r="M3387" i="40"/>
  <c r="L3387" i="40"/>
  <c r="O3386" i="40"/>
  <c r="N3386" i="40"/>
  <c r="M3386" i="40"/>
  <c r="L3386" i="40"/>
  <c r="O3385" i="40"/>
  <c r="N3385" i="40"/>
  <c r="M3385" i="40"/>
  <c r="L3385" i="40"/>
  <c r="O3384" i="40"/>
  <c r="N3384" i="40"/>
  <c r="M3384" i="40"/>
  <c r="L3384" i="40"/>
  <c r="O3383" i="40"/>
  <c r="N3383" i="40"/>
  <c r="M3383" i="40"/>
  <c r="L3383" i="40"/>
  <c r="O3382" i="40"/>
  <c r="N3382" i="40"/>
  <c r="M3382" i="40"/>
  <c r="L3382" i="40"/>
  <c r="O3381" i="40"/>
  <c r="N3381" i="40"/>
  <c r="M3381" i="40"/>
  <c r="L3381" i="40"/>
  <c r="O3380" i="40"/>
  <c r="N3380" i="40"/>
  <c r="M3380" i="40"/>
  <c r="L3380" i="40"/>
  <c r="O3379" i="40"/>
  <c r="N3379" i="40"/>
  <c r="M3379" i="40"/>
  <c r="L3379" i="40"/>
  <c r="O3378" i="40"/>
  <c r="N3378" i="40"/>
  <c r="M3378" i="40"/>
  <c r="L3378" i="40"/>
  <c r="O3377" i="40"/>
  <c r="N3377" i="40"/>
  <c r="M3377" i="40"/>
  <c r="L3377" i="40"/>
  <c r="O3376" i="40"/>
  <c r="N3376" i="40"/>
  <c r="M3376" i="40"/>
  <c r="L3376" i="40"/>
  <c r="O3375" i="40"/>
  <c r="N3375" i="40"/>
  <c r="M3375" i="40"/>
  <c r="L3375" i="40"/>
  <c r="O3374" i="40"/>
  <c r="N3374" i="40"/>
  <c r="M3374" i="40"/>
  <c r="L3374" i="40"/>
  <c r="O3373" i="40"/>
  <c r="N3373" i="40"/>
  <c r="M3373" i="40"/>
  <c r="L3373" i="40"/>
  <c r="O3372" i="40"/>
  <c r="N3372" i="40"/>
  <c r="M3372" i="40"/>
  <c r="L3372" i="40"/>
  <c r="O3371" i="40"/>
  <c r="N3371" i="40"/>
  <c r="M3371" i="40"/>
  <c r="L3371" i="40"/>
  <c r="O3370" i="40"/>
  <c r="N3370" i="40"/>
  <c r="M3370" i="40"/>
  <c r="L3370" i="40"/>
  <c r="O3369" i="40"/>
  <c r="N3369" i="40"/>
  <c r="M3369" i="40"/>
  <c r="L3369" i="40"/>
  <c r="O3368" i="40"/>
  <c r="N3368" i="40"/>
  <c r="M3368" i="40"/>
  <c r="L3368" i="40"/>
  <c r="O3367" i="40"/>
  <c r="N3367" i="40"/>
  <c r="M3367" i="40"/>
  <c r="L3367" i="40"/>
  <c r="O3366" i="40"/>
  <c r="N3366" i="40"/>
  <c r="M3366" i="40"/>
  <c r="L3366" i="40"/>
  <c r="O3365" i="40"/>
  <c r="N3365" i="40"/>
  <c r="M3365" i="40"/>
  <c r="L3365" i="40"/>
  <c r="O3364" i="40"/>
  <c r="N3364" i="40"/>
  <c r="M3364" i="40"/>
  <c r="L3364" i="40"/>
  <c r="O3363" i="40"/>
  <c r="N3363" i="40"/>
  <c r="M3363" i="40"/>
  <c r="L3363" i="40"/>
  <c r="O3362" i="40"/>
  <c r="N3362" i="40"/>
  <c r="M3362" i="40"/>
  <c r="L3362" i="40"/>
  <c r="O3361" i="40"/>
  <c r="N3361" i="40"/>
  <c r="M3361" i="40"/>
  <c r="L3361" i="40"/>
  <c r="O3360" i="40"/>
  <c r="N3360" i="40"/>
  <c r="M3360" i="40"/>
  <c r="L3360" i="40"/>
  <c r="O3359" i="40"/>
  <c r="N3359" i="40"/>
  <c r="M3359" i="40"/>
  <c r="L3359" i="40"/>
  <c r="O3358" i="40"/>
  <c r="N3358" i="40"/>
  <c r="M3358" i="40"/>
  <c r="L3358" i="40"/>
  <c r="O3357" i="40"/>
  <c r="N3357" i="40"/>
  <c r="M3357" i="40"/>
  <c r="L3357" i="40"/>
  <c r="O3356" i="40"/>
  <c r="N3356" i="40"/>
  <c r="M3356" i="40"/>
  <c r="L3356" i="40"/>
  <c r="O3355" i="40"/>
  <c r="N3355" i="40"/>
  <c r="M3355" i="40"/>
  <c r="L3355" i="40"/>
  <c r="O3354" i="40"/>
  <c r="N3354" i="40"/>
  <c r="M3354" i="40"/>
  <c r="L3354" i="40"/>
  <c r="O3353" i="40"/>
  <c r="N3353" i="40"/>
  <c r="M3353" i="40"/>
  <c r="L3353" i="40"/>
  <c r="O3352" i="40"/>
  <c r="N3352" i="40"/>
  <c r="M3352" i="40"/>
  <c r="L3352" i="40"/>
  <c r="O3351" i="40"/>
  <c r="N3351" i="40"/>
  <c r="M3351" i="40"/>
  <c r="L3351" i="40"/>
  <c r="O3350" i="40"/>
  <c r="N3350" i="40"/>
  <c r="M3350" i="40"/>
  <c r="L3350" i="40"/>
  <c r="O3349" i="40"/>
  <c r="N3349" i="40"/>
  <c r="M3349" i="40"/>
  <c r="L3349" i="40"/>
  <c r="O3348" i="40"/>
  <c r="N3348" i="40"/>
  <c r="M3348" i="40"/>
  <c r="L3348" i="40"/>
  <c r="O3347" i="40"/>
  <c r="N3347" i="40"/>
  <c r="M3347" i="40"/>
  <c r="L3347" i="40"/>
  <c r="O3346" i="40"/>
  <c r="N3346" i="40"/>
  <c r="M3346" i="40"/>
  <c r="L3346" i="40"/>
  <c r="O3345" i="40"/>
  <c r="N3345" i="40"/>
  <c r="M3345" i="40"/>
  <c r="L3345" i="40"/>
  <c r="O3344" i="40"/>
  <c r="N3344" i="40"/>
  <c r="M3344" i="40"/>
  <c r="L3344" i="40"/>
  <c r="O3343" i="40"/>
  <c r="N3343" i="40"/>
  <c r="M3343" i="40"/>
  <c r="L3343" i="40"/>
  <c r="O3342" i="40"/>
  <c r="N3342" i="40"/>
  <c r="M3342" i="40"/>
  <c r="L3342" i="40"/>
  <c r="O3341" i="40"/>
  <c r="N3341" i="40"/>
  <c r="M3341" i="40"/>
  <c r="L3341" i="40"/>
  <c r="O3340" i="40"/>
  <c r="N3340" i="40"/>
  <c r="M3340" i="40"/>
  <c r="L3340" i="40"/>
  <c r="O3339" i="40"/>
  <c r="N3339" i="40"/>
  <c r="M3339" i="40"/>
  <c r="L3339" i="40"/>
  <c r="O3338" i="40"/>
  <c r="N3338" i="40"/>
  <c r="M3338" i="40"/>
  <c r="L3338" i="40"/>
  <c r="O3337" i="40"/>
  <c r="N3337" i="40"/>
  <c r="M3337" i="40"/>
  <c r="L3337" i="40"/>
  <c r="O3336" i="40"/>
  <c r="N3336" i="40"/>
  <c r="M3336" i="40"/>
  <c r="L3336" i="40"/>
  <c r="O3335" i="40"/>
  <c r="N3335" i="40"/>
  <c r="M3335" i="40"/>
  <c r="L3335" i="40"/>
  <c r="O3334" i="40"/>
  <c r="N3334" i="40"/>
  <c r="M3334" i="40"/>
  <c r="L3334" i="40"/>
  <c r="O3333" i="40"/>
  <c r="N3333" i="40"/>
  <c r="M3333" i="40"/>
  <c r="L3333" i="40"/>
  <c r="O3332" i="40"/>
  <c r="N3332" i="40"/>
  <c r="M3332" i="40"/>
  <c r="L3332" i="40"/>
  <c r="O3331" i="40"/>
  <c r="N3331" i="40"/>
  <c r="M3331" i="40"/>
  <c r="L3331" i="40"/>
  <c r="O3330" i="40"/>
  <c r="N3330" i="40"/>
  <c r="M3330" i="40"/>
  <c r="L3330" i="40"/>
  <c r="O3329" i="40"/>
  <c r="N3329" i="40"/>
  <c r="M3329" i="40"/>
  <c r="L3329" i="40"/>
  <c r="O3328" i="40"/>
  <c r="N3328" i="40"/>
  <c r="M3328" i="40"/>
  <c r="L3328" i="40"/>
  <c r="O3327" i="40"/>
  <c r="N3327" i="40"/>
  <c r="M3327" i="40"/>
  <c r="L3327" i="40"/>
  <c r="O3326" i="40"/>
  <c r="N3326" i="40"/>
  <c r="M3326" i="40"/>
  <c r="L3326" i="40"/>
  <c r="O3325" i="40"/>
  <c r="N3325" i="40"/>
  <c r="M3325" i="40"/>
  <c r="L3325" i="40"/>
  <c r="O3324" i="40"/>
  <c r="N3324" i="40"/>
  <c r="M3324" i="40"/>
  <c r="L3324" i="40"/>
  <c r="O3323" i="40"/>
  <c r="N3323" i="40"/>
  <c r="M3323" i="40"/>
  <c r="L3323" i="40"/>
  <c r="O3322" i="40"/>
  <c r="N3322" i="40"/>
  <c r="M3322" i="40"/>
  <c r="L3322" i="40"/>
  <c r="O3321" i="40"/>
  <c r="N3321" i="40"/>
  <c r="M3321" i="40"/>
  <c r="L3321" i="40"/>
  <c r="O3320" i="40"/>
  <c r="N3320" i="40"/>
  <c r="M3320" i="40"/>
  <c r="L3320" i="40"/>
  <c r="O3319" i="40"/>
  <c r="N3319" i="40"/>
  <c r="M3319" i="40"/>
  <c r="L3319" i="40"/>
  <c r="O3318" i="40"/>
  <c r="N3318" i="40"/>
  <c r="M3318" i="40"/>
  <c r="L3318" i="40"/>
  <c r="O3317" i="40"/>
  <c r="N3317" i="40"/>
  <c r="M3317" i="40"/>
  <c r="L3317" i="40"/>
  <c r="O3316" i="40"/>
  <c r="N3316" i="40"/>
  <c r="M3316" i="40"/>
  <c r="L3316" i="40"/>
  <c r="O3315" i="40"/>
  <c r="N3315" i="40"/>
  <c r="M3315" i="40"/>
  <c r="L3315" i="40"/>
  <c r="O3314" i="40"/>
  <c r="N3314" i="40"/>
  <c r="M3314" i="40"/>
  <c r="L3314" i="40"/>
  <c r="O3313" i="40"/>
  <c r="N3313" i="40"/>
  <c r="M3313" i="40"/>
  <c r="L3313" i="40"/>
  <c r="O3312" i="40"/>
  <c r="N3312" i="40"/>
  <c r="M3312" i="40"/>
  <c r="L3312" i="40"/>
  <c r="O3311" i="40"/>
  <c r="N3311" i="40"/>
  <c r="M3311" i="40"/>
  <c r="L3311" i="40"/>
  <c r="O3310" i="40"/>
  <c r="N3310" i="40"/>
  <c r="M3310" i="40"/>
  <c r="L3310" i="40"/>
  <c r="O3309" i="40"/>
  <c r="N3309" i="40"/>
  <c r="M3309" i="40"/>
  <c r="L3309" i="40"/>
  <c r="O3308" i="40"/>
  <c r="N3308" i="40"/>
  <c r="M3308" i="40"/>
  <c r="L3308" i="40"/>
  <c r="O3307" i="40"/>
  <c r="N3307" i="40"/>
  <c r="M3307" i="40"/>
  <c r="L3307" i="40"/>
  <c r="O3306" i="40"/>
  <c r="N3306" i="40"/>
  <c r="M3306" i="40"/>
  <c r="L3306" i="40"/>
  <c r="O3305" i="40"/>
  <c r="N3305" i="40"/>
  <c r="M3305" i="40"/>
  <c r="L3305" i="40"/>
  <c r="O3304" i="40"/>
  <c r="N3304" i="40"/>
  <c r="M3304" i="40"/>
  <c r="L3304" i="40"/>
  <c r="O3303" i="40"/>
  <c r="N3303" i="40"/>
  <c r="M3303" i="40"/>
  <c r="L3303" i="40"/>
  <c r="O3302" i="40"/>
  <c r="N3302" i="40"/>
  <c r="M3302" i="40"/>
  <c r="L3302" i="40"/>
  <c r="O3301" i="40"/>
  <c r="N3301" i="40"/>
  <c r="M3301" i="40"/>
  <c r="L3301" i="40"/>
  <c r="O3300" i="40"/>
  <c r="N3300" i="40"/>
  <c r="M3300" i="40"/>
  <c r="L3300" i="40"/>
  <c r="O3299" i="40"/>
  <c r="N3299" i="40"/>
  <c r="M3299" i="40"/>
  <c r="L3299" i="40"/>
  <c r="O3298" i="40"/>
  <c r="N3298" i="40"/>
  <c r="M3298" i="40"/>
  <c r="L3298" i="40"/>
  <c r="O3297" i="40"/>
  <c r="N3297" i="40"/>
  <c r="M3297" i="40"/>
  <c r="L3297" i="40"/>
  <c r="O3296" i="40"/>
  <c r="N3296" i="40"/>
  <c r="M3296" i="40"/>
  <c r="L3296" i="40"/>
  <c r="O3295" i="40"/>
  <c r="N3295" i="40"/>
  <c r="M3295" i="40"/>
  <c r="L3295" i="40"/>
  <c r="O3294" i="40"/>
  <c r="N3294" i="40"/>
  <c r="M3294" i="40"/>
  <c r="L3294" i="40"/>
  <c r="O3293" i="40"/>
  <c r="N3293" i="40"/>
  <c r="M3293" i="40"/>
  <c r="L3293" i="40"/>
  <c r="O3292" i="40"/>
  <c r="N3292" i="40"/>
  <c r="M3292" i="40"/>
  <c r="L3292" i="40"/>
  <c r="O3291" i="40"/>
  <c r="N3291" i="40"/>
  <c r="M3291" i="40"/>
  <c r="L3291" i="40"/>
  <c r="O3290" i="40"/>
  <c r="N3290" i="40"/>
  <c r="M3290" i="40"/>
  <c r="L3290" i="40"/>
  <c r="O3289" i="40"/>
  <c r="N3289" i="40"/>
  <c r="M3289" i="40"/>
  <c r="L3289" i="40"/>
  <c r="O3288" i="40"/>
  <c r="N3288" i="40"/>
  <c r="M3288" i="40"/>
  <c r="L3288" i="40"/>
  <c r="O3287" i="40"/>
  <c r="N3287" i="40"/>
  <c r="M3287" i="40"/>
  <c r="L3287" i="40"/>
  <c r="O3286" i="40"/>
  <c r="N3286" i="40"/>
  <c r="M3286" i="40"/>
  <c r="L3286" i="40"/>
  <c r="O3285" i="40"/>
  <c r="N3285" i="40"/>
  <c r="M3285" i="40"/>
  <c r="L3285" i="40"/>
  <c r="O3284" i="40"/>
  <c r="N3284" i="40"/>
  <c r="M3284" i="40"/>
  <c r="L3284" i="40"/>
  <c r="O3283" i="40"/>
  <c r="N3283" i="40"/>
  <c r="M3283" i="40"/>
  <c r="L3283" i="40"/>
  <c r="O3282" i="40"/>
  <c r="N3282" i="40"/>
  <c r="M3282" i="40"/>
  <c r="L3282" i="40"/>
  <c r="O3281" i="40"/>
  <c r="N3281" i="40"/>
  <c r="M3281" i="40"/>
  <c r="L3281" i="40"/>
  <c r="O3280" i="40"/>
  <c r="N3280" i="40"/>
  <c r="M3280" i="40"/>
  <c r="L3280" i="40"/>
  <c r="O3279" i="40"/>
  <c r="N3279" i="40"/>
  <c r="M3279" i="40"/>
  <c r="L3279" i="40"/>
  <c r="O3278" i="40"/>
  <c r="N3278" i="40"/>
  <c r="M3278" i="40"/>
  <c r="L3278" i="40"/>
  <c r="O3277" i="40"/>
  <c r="N3277" i="40"/>
  <c r="M3277" i="40"/>
  <c r="L3277" i="40"/>
  <c r="O3276" i="40"/>
  <c r="N3276" i="40"/>
  <c r="M3276" i="40"/>
  <c r="L3276" i="40"/>
  <c r="O3275" i="40"/>
  <c r="N3275" i="40"/>
  <c r="M3275" i="40"/>
  <c r="L3275" i="40"/>
  <c r="O3274" i="40"/>
  <c r="N3274" i="40"/>
  <c r="M3274" i="40"/>
  <c r="L3274" i="40"/>
  <c r="O3273" i="40"/>
  <c r="N3273" i="40"/>
  <c r="M3273" i="40"/>
  <c r="L3273" i="40"/>
  <c r="O3272" i="40"/>
  <c r="N3272" i="40"/>
  <c r="M3272" i="40"/>
  <c r="L3272" i="40"/>
  <c r="O3271" i="40"/>
  <c r="N3271" i="40"/>
  <c r="M3271" i="40"/>
  <c r="L3271" i="40"/>
  <c r="O3270" i="40"/>
  <c r="N3270" i="40"/>
  <c r="M3270" i="40"/>
  <c r="L3270" i="40"/>
  <c r="O3269" i="40"/>
  <c r="N3269" i="40"/>
  <c r="M3269" i="40"/>
  <c r="L3269" i="40"/>
  <c r="O3268" i="40"/>
  <c r="N3268" i="40"/>
  <c r="M3268" i="40"/>
  <c r="L3268" i="40"/>
  <c r="O3267" i="40"/>
  <c r="N3267" i="40"/>
  <c r="M3267" i="40"/>
  <c r="L3267" i="40"/>
  <c r="O3266" i="40"/>
  <c r="N3266" i="40"/>
  <c r="M3266" i="40"/>
  <c r="L3266" i="40"/>
  <c r="O3265" i="40"/>
  <c r="N3265" i="40"/>
  <c r="M3265" i="40"/>
  <c r="L3265" i="40"/>
  <c r="O3264" i="40"/>
  <c r="N3264" i="40"/>
  <c r="M3264" i="40"/>
  <c r="L3264" i="40"/>
  <c r="O3263" i="40"/>
  <c r="N3263" i="40"/>
  <c r="M3263" i="40"/>
  <c r="L3263" i="40"/>
  <c r="O3262" i="40"/>
  <c r="N3262" i="40"/>
  <c r="M3262" i="40"/>
  <c r="L3262" i="40"/>
  <c r="O3261" i="40"/>
  <c r="N3261" i="40"/>
  <c r="M3261" i="40"/>
  <c r="L3261" i="40"/>
  <c r="O3260" i="40"/>
  <c r="N3260" i="40"/>
  <c r="M3260" i="40"/>
  <c r="L3260" i="40"/>
  <c r="O3259" i="40"/>
  <c r="N3259" i="40"/>
  <c r="M3259" i="40"/>
  <c r="L3259" i="40"/>
  <c r="O3258" i="40"/>
  <c r="N3258" i="40"/>
  <c r="M3258" i="40"/>
  <c r="L3258" i="40"/>
  <c r="O3257" i="40"/>
  <c r="N3257" i="40"/>
  <c r="M3257" i="40"/>
  <c r="L3257" i="40"/>
  <c r="O3256" i="40"/>
  <c r="N3256" i="40"/>
  <c r="M3256" i="40"/>
  <c r="L3256" i="40"/>
  <c r="O3255" i="40"/>
  <c r="N3255" i="40"/>
  <c r="M3255" i="40"/>
  <c r="L3255" i="40"/>
  <c r="O3254" i="40"/>
  <c r="N3254" i="40"/>
  <c r="M3254" i="40"/>
  <c r="L3254" i="40"/>
  <c r="O3253" i="40"/>
  <c r="N3253" i="40"/>
  <c r="M3253" i="40"/>
  <c r="L3253" i="40"/>
  <c r="O3252" i="40"/>
  <c r="N3252" i="40"/>
  <c r="M3252" i="40"/>
  <c r="L3252" i="40"/>
  <c r="O3251" i="40"/>
  <c r="N3251" i="40"/>
  <c r="M3251" i="40"/>
  <c r="L3251" i="40"/>
  <c r="O3250" i="40"/>
  <c r="N3250" i="40"/>
  <c r="M3250" i="40"/>
  <c r="L3250" i="40"/>
  <c r="O3249" i="40"/>
  <c r="N3249" i="40"/>
  <c r="M3249" i="40"/>
  <c r="L3249" i="40"/>
  <c r="O3248" i="40"/>
  <c r="N3248" i="40"/>
  <c r="M3248" i="40"/>
  <c r="L3248" i="40"/>
  <c r="O3247" i="40"/>
  <c r="N3247" i="40"/>
  <c r="M3247" i="40"/>
  <c r="L3247" i="40"/>
  <c r="O3246" i="40"/>
  <c r="N3246" i="40"/>
  <c r="M3246" i="40"/>
  <c r="L3246" i="40"/>
  <c r="O3245" i="40"/>
  <c r="N3245" i="40"/>
  <c r="M3245" i="40"/>
  <c r="L3245" i="40"/>
  <c r="O3244" i="40"/>
  <c r="N3244" i="40"/>
  <c r="M3244" i="40"/>
  <c r="L3244" i="40"/>
  <c r="O3243" i="40"/>
  <c r="N3243" i="40"/>
  <c r="M3243" i="40"/>
  <c r="L3243" i="40"/>
  <c r="O3242" i="40"/>
  <c r="N3242" i="40"/>
  <c r="M3242" i="40"/>
  <c r="L3242" i="40"/>
  <c r="O3241" i="40"/>
  <c r="N3241" i="40"/>
  <c r="M3241" i="40"/>
  <c r="L3241" i="40"/>
  <c r="O3240" i="40"/>
  <c r="N3240" i="40"/>
  <c r="M3240" i="40"/>
  <c r="L3240" i="40"/>
  <c r="O3239" i="40"/>
  <c r="N3239" i="40"/>
  <c r="M3239" i="40"/>
  <c r="L3239" i="40"/>
  <c r="O3238" i="40"/>
  <c r="N3238" i="40"/>
  <c r="M3238" i="40"/>
  <c r="L3238" i="40"/>
  <c r="O3237" i="40"/>
  <c r="N3237" i="40"/>
  <c r="M3237" i="40"/>
  <c r="L3237" i="40"/>
  <c r="O3236" i="40"/>
  <c r="N3236" i="40"/>
  <c r="M3236" i="40"/>
  <c r="L3236" i="40"/>
  <c r="O3235" i="40"/>
  <c r="N3235" i="40"/>
  <c r="M3235" i="40"/>
  <c r="L3235" i="40"/>
  <c r="O3234" i="40"/>
  <c r="N3234" i="40"/>
  <c r="M3234" i="40"/>
  <c r="L3234" i="40"/>
  <c r="O3233" i="40"/>
  <c r="N3233" i="40"/>
  <c r="M3233" i="40"/>
  <c r="L3233" i="40"/>
  <c r="O3232" i="40"/>
  <c r="N3232" i="40"/>
  <c r="M3232" i="40"/>
  <c r="L3232" i="40"/>
  <c r="O3231" i="40"/>
  <c r="N3231" i="40"/>
  <c r="M3231" i="40"/>
  <c r="L3231" i="40"/>
  <c r="O3230" i="40"/>
  <c r="N3230" i="40"/>
  <c r="M3230" i="40"/>
  <c r="L3230" i="40"/>
  <c r="O3229" i="40"/>
  <c r="N3229" i="40"/>
  <c r="M3229" i="40"/>
  <c r="L3229" i="40"/>
  <c r="O3228" i="40"/>
  <c r="N3228" i="40"/>
  <c r="M3228" i="40"/>
  <c r="L3228" i="40"/>
  <c r="O3227" i="40"/>
  <c r="N3227" i="40"/>
  <c r="M3227" i="40"/>
  <c r="L3227" i="40"/>
  <c r="O3226" i="40"/>
  <c r="N3226" i="40"/>
  <c r="M3226" i="40"/>
  <c r="L3226" i="40"/>
  <c r="O3225" i="40"/>
  <c r="N3225" i="40"/>
  <c r="M3225" i="40"/>
  <c r="L3225" i="40"/>
  <c r="O3224" i="40"/>
  <c r="N3224" i="40"/>
  <c r="M3224" i="40"/>
  <c r="L3224" i="40"/>
  <c r="O3223" i="40"/>
  <c r="N3223" i="40"/>
  <c r="M3223" i="40"/>
  <c r="L3223" i="40"/>
  <c r="O3222" i="40"/>
  <c r="N3222" i="40"/>
  <c r="M3222" i="40"/>
  <c r="L3222" i="40"/>
  <c r="O3221" i="40"/>
  <c r="N3221" i="40"/>
  <c r="M3221" i="40"/>
  <c r="L3221" i="40"/>
  <c r="O3220" i="40"/>
  <c r="N3220" i="40"/>
  <c r="M3220" i="40"/>
  <c r="L3220" i="40"/>
  <c r="O3219" i="40"/>
  <c r="N3219" i="40"/>
  <c r="M3219" i="40"/>
  <c r="L3219" i="40"/>
  <c r="O3218" i="40"/>
  <c r="N3218" i="40"/>
  <c r="M3218" i="40"/>
  <c r="L3218" i="40"/>
  <c r="O3217" i="40"/>
  <c r="N3217" i="40"/>
  <c r="M3217" i="40"/>
  <c r="L3217" i="40"/>
  <c r="O3216" i="40"/>
  <c r="N3216" i="40"/>
  <c r="M3216" i="40"/>
  <c r="L3216" i="40"/>
  <c r="O3215" i="40"/>
  <c r="N3215" i="40"/>
  <c r="M3215" i="40"/>
  <c r="L3215" i="40"/>
  <c r="O3214" i="40"/>
  <c r="N3214" i="40"/>
  <c r="M3214" i="40"/>
  <c r="L3214" i="40"/>
  <c r="O3213" i="40"/>
  <c r="N3213" i="40"/>
  <c r="M3213" i="40"/>
  <c r="L3213" i="40"/>
  <c r="O3212" i="40"/>
  <c r="N3212" i="40"/>
  <c r="M3212" i="40"/>
  <c r="L3212" i="40"/>
  <c r="O3211" i="40"/>
  <c r="N3211" i="40"/>
  <c r="M3211" i="40"/>
  <c r="L3211" i="40"/>
  <c r="O3210" i="40"/>
  <c r="N3210" i="40"/>
  <c r="M3210" i="40"/>
  <c r="L3210" i="40"/>
  <c r="O3209" i="40"/>
  <c r="N3209" i="40"/>
  <c r="M3209" i="40"/>
  <c r="L3209" i="40"/>
  <c r="O3208" i="40"/>
  <c r="N3208" i="40"/>
  <c r="M3208" i="40"/>
  <c r="L3208" i="40"/>
  <c r="O3207" i="40"/>
  <c r="N3207" i="40"/>
  <c r="M3207" i="40"/>
  <c r="L3207" i="40"/>
  <c r="O3206" i="40"/>
  <c r="N3206" i="40"/>
  <c r="M3206" i="40"/>
  <c r="L3206" i="40"/>
  <c r="O3205" i="40"/>
  <c r="N3205" i="40"/>
  <c r="M3205" i="40"/>
  <c r="L3205" i="40"/>
  <c r="O3204" i="40"/>
  <c r="N3204" i="40"/>
  <c r="M3204" i="40"/>
  <c r="L3204" i="40"/>
  <c r="O3203" i="40"/>
  <c r="N3203" i="40"/>
  <c r="M3203" i="40"/>
  <c r="L3203" i="40"/>
  <c r="O3202" i="40"/>
  <c r="N3202" i="40"/>
  <c r="M3202" i="40"/>
  <c r="L3202" i="40"/>
  <c r="O3201" i="40"/>
  <c r="N3201" i="40"/>
  <c r="M3201" i="40"/>
  <c r="L3201" i="40"/>
  <c r="O3200" i="40"/>
  <c r="N3200" i="40"/>
  <c r="M3200" i="40"/>
  <c r="L3200" i="40"/>
  <c r="O3199" i="40"/>
  <c r="N3199" i="40"/>
  <c r="M3199" i="40"/>
  <c r="L3199" i="40"/>
  <c r="O3198" i="40"/>
  <c r="N3198" i="40"/>
  <c r="M3198" i="40"/>
  <c r="L3198" i="40"/>
  <c r="O3197" i="40"/>
  <c r="N3197" i="40"/>
  <c r="M3197" i="40"/>
  <c r="L3197" i="40"/>
  <c r="O3196" i="40"/>
  <c r="N3196" i="40"/>
  <c r="M3196" i="40"/>
  <c r="L3196" i="40"/>
  <c r="O3195" i="40"/>
  <c r="N3195" i="40"/>
  <c r="M3195" i="40"/>
  <c r="L3195" i="40"/>
  <c r="O3194" i="40"/>
  <c r="N3194" i="40"/>
  <c r="M3194" i="40"/>
  <c r="L3194" i="40"/>
  <c r="O3193" i="40"/>
  <c r="N3193" i="40"/>
  <c r="M3193" i="40"/>
  <c r="L3193" i="40"/>
  <c r="O3192" i="40"/>
  <c r="N3192" i="40"/>
  <c r="M3192" i="40"/>
  <c r="L3192" i="40"/>
  <c r="O3191" i="40"/>
  <c r="N3191" i="40"/>
  <c r="M3191" i="40"/>
  <c r="L3191" i="40"/>
  <c r="O3190" i="40"/>
  <c r="N3190" i="40"/>
  <c r="M3190" i="40"/>
  <c r="L3190" i="40"/>
  <c r="O3189" i="40"/>
  <c r="N3189" i="40"/>
  <c r="M3189" i="40"/>
  <c r="L3189" i="40"/>
  <c r="O3188" i="40"/>
  <c r="N3188" i="40"/>
  <c r="M3188" i="40"/>
  <c r="L3188" i="40"/>
  <c r="O3187" i="40"/>
  <c r="N3187" i="40"/>
  <c r="M3187" i="40"/>
  <c r="L3187" i="40"/>
  <c r="O3186" i="40"/>
  <c r="N3186" i="40"/>
  <c r="M3186" i="40"/>
  <c r="L3186" i="40"/>
  <c r="O3185" i="40"/>
  <c r="N3185" i="40"/>
  <c r="M3185" i="40"/>
  <c r="L3185" i="40"/>
  <c r="O3184" i="40"/>
  <c r="N3184" i="40"/>
  <c r="M3184" i="40"/>
  <c r="L3184" i="40"/>
  <c r="O3183" i="40"/>
  <c r="N3183" i="40"/>
  <c r="M3183" i="40"/>
  <c r="L3183" i="40"/>
  <c r="O3182" i="40"/>
  <c r="N3182" i="40"/>
  <c r="M3182" i="40"/>
  <c r="L3182" i="40"/>
  <c r="O3181" i="40"/>
  <c r="N3181" i="40"/>
  <c r="M3181" i="40"/>
  <c r="L3181" i="40"/>
  <c r="O3180" i="40"/>
  <c r="N3180" i="40"/>
  <c r="M3180" i="40"/>
  <c r="L3180" i="40"/>
  <c r="O3179" i="40"/>
  <c r="N3179" i="40"/>
  <c r="M3179" i="40"/>
  <c r="L3179" i="40"/>
  <c r="O3178" i="40"/>
  <c r="N3178" i="40"/>
  <c r="M3178" i="40"/>
  <c r="L3178" i="40"/>
  <c r="O3177" i="40"/>
  <c r="N3177" i="40"/>
  <c r="M3177" i="40"/>
  <c r="L3177" i="40"/>
  <c r="O3176" i="40"/>
  <c r="N3176" i="40"/>
  <c r="M3176" i="40"/>
  <c r="L3176" i="40"/>
  <c r="O3175" i="40"/>
  <c r="N3175" i="40"/>
  <c r="M3175" i="40"/>
  <c r="L3175" i="40"/>
  <c r="O3174" i="40"/>
  <c r="N3174" i="40"/>
  <c r="M3174" i="40"/>
  <c r="L3174" i="40"/>
  <c r="O3173" i="40"/>
  <c r="N3173" i="40"/>
  <c r="M3173" i="40"/>
  <c r="L3173" i="40"/>
  <c r="O3172" i="40"/>
  <c r="N3172" i="40"/>
  <c r="M3172" i="40"/>
  <c r="L3172" i="40"/>
  <c r="O3171" i="40"/>
  <c r="N3171" i="40"/>
  <c r="M3171" i="40"/>
  <c r="L3171" i="40"/>
  <c r="O3170" i="40"/>
  <c r="N3170" i="40"/>
  <c r="M3170" i="40"/>
  <c r="L3170" i="40"/>
  <c r="O3169" i="40"/>
  <c r="N3169" i="40"/>
  <c r="M3169" i="40"/>
  <c r="L3169" i="40"/>
  <c r="O3168" i="40"/>
  <c r="N3168" i="40"/>
  <c r="M3168" i="40"/>
  <c r="L3168" i="40"/>
  <c r="O3167" i="40"/>
  <c r="N3167" i="40"/>
  <c r="M3167" i="40"/>
  <c r="L3167" i="40"/>
  <c r="O3166" i="40"/>
  <c r="N3166" i="40"/>
  <c r="M3166" i="40"/>
  <c r="L3166" i="40"/>
  <c r="O3165" i="40"/>
  <c r="N3165" i="40"/>
  <c r="M3165" i="40"/>
  <c r="L3165" i="40"/>
  <c r="O3164" i="40"/>
  <c r="N3164" i="40"/>
  <c r="M3164" i="40"/>
  <c r="L3164" i="40"/>
  <c r="O3163" i="40"/>
  <c r="N3163" i="40"/>
  <c r="M3163" i="40"/>
  <c r="L3163" i="40"/>
  <c r="O3162" i="40"/>
  <c r="N3162" i="40"/>
  <c r="M3162" i="40"/>
  <c r="L3162" i="40"/>
  <c r="O3161" i="40"/>
  <c r="N3161" i="40"/>
  <c r="M3161" i="40"/>
  <c r="L3161" i="40"/>
  <c r="O3160" i="40"/>
  <c r="N3160" i="40"/>
  <c r="M3160" i="40"/>
  <c r="L3160" i="40"/>
  <c r="O3159" i="40"/>
  <c r="N3159" i="40"/>
  <c r="M3159" i="40"/>
  <c r="L3159" i="40"/>
  <c r="O3158" i="40"/>
  <c r="N3158" i="40"/>
  <c r="M3158" i="40"/>
  <c r="L3158" i="40"/>
  <c r="O3157" i="40"/>
  <c r="N3157" i="40"/>
  <c r="M3157" i="40"/>
  <c r="L3157" i="40"/>
  <c r="O3156" i="40"/>
  <c r="N3156" i="40"/>
  <c r="M3156" i="40"/>
  <c r="L3156" i="40"/>
  <c r="O3155" i="40"/>
  <c r="N3155" i="40"/>
  <c r="M3155" i="40"/>
  <c r="L3155" i="40"/>
  <c r="O3154" i="40"/>
  <c r="N3154" i="40"/>
  <c r="M3154" i="40"/>
  <c r="L3154" i="40"/>
  <c r="O3153" i="40"/>
  <c r="N3153" i="40"/>
  <c r="M3153" i="40"/>
  <c r="L3153" i="40"/>
  <c r="O3152" i="40"/>
  <c r="N3152" i="40"/>
  <c r="M3152" i="40"/>
  <c r="L3152" i="40"/>
  <c r="O3151" i="40"/>
  <c r="N3151" i="40"/>
  <c r="M3151" i="40"/>
  <c r="L3151" i="40"/>
  <c r="O3150" i="40"/>
  <c r="N3150" i="40"/>
  <c r="M3150" i="40"/>
  <c r="L3150" i="40"/>
  <c r="O3149" i="40"/>
  <c r="N3149" i="40"/>
  <c r="M3149" i="40"/>
  <c r="L3149" i="40"/>
  <c r="O3148" i="40"/>
  <c r="N3148" i="40"/>
  <c r="M3148" i="40"/>
  <c r="L3148" i="40"/>
  <c r="O3147" i="40"/>
  <c r="N3147" i="40"/>
  <c r="M3147" i="40"/>
  <c r="L3147" i="40"/>
  <c r="O3146" i="40"/>
  <c r="N3146" i="40"/>
  <c r="M3146" i="40"/>
  <c r="L3146" i="40"/>
  <c r="O3145" i="40"/>
  <c r="N3145" i="40"/>
  <c r="M3145" i="40"/>
  <c r="L3145" i="40"/>
  <c r="O3144" i="40"/>
  <c r="N3144" i="40"/>
  <c r="M3144" i="40"/>
  <c r="L3144" i="40"/>
  <c r="O3143" i="40"/>
  <c r="N3143" i="40"/>
  <c r="M3143" i="40"/>
  <c r="L3143" i="40"/>
  <c r="O3142" i="40"/>
  <c r="N3142" i="40"/>
  <c r="M3142" i="40"/>
  <c r="L3142" i="40"/>
  <c r="O3141" i="40"/>
  <c r="N3141" i="40"/>
  <c r="M3141" i="40"/>
  <c r="L3141" i="40"/>
  <c r="O3140" i="40"/>
  <c r="N3140" i="40"/>
  <c r="M3140" i="40"/>
  <c r="L3140" i="40"/>
  <c r="O3139" i="40"/>
  <c r="N3139" i="40"/>
  <c r="M3139" i="40"/>
  <c r="L3139" i="40"/>
  <c r="O3138" i="40"/>
  <c r="N3138" i="40"/>
  <c r="M3138" i="40"/>
  <c r="L3138" i="40"/>
  <c r="O3137" i="40"/>
  <c r="N3137" i="40"/>
  <c r="M3137" i="40"/>
  <c r="L3137" i="40"/>
  <c r="O3136" i="40"/>
  <c r="N3136" i="40"/>
  <c r="M3136" i="40"/>
  <c r="L3136" i="40"/>
  <c r="O3135" i="40"/>
  <c r="N3135" i="40"/>
  <c r="M3135" i="40"/>
  <c r="L3135" i="40"/>
  <c r="O3134" i="40"/>
  <c r="N3134" i="40"/>
  <c r="M3134" i="40"/>
  <c r="L3134" i="40"/>
  <c r="O3133" i="40"/>
  <c r="N3133" i="40"/>
  <c r="M3133" i="40"/>
  <c r="L3133" i="40"/>
  <c r="O3132" i="40"/>
  <c r="N3132" i="40"/>
  <c r="M3132" i="40"/>
  <c r="L3132" i="40"/>
  <c r="O3131" i="40"/>
  <c r="N3131" i="40"/>
  <c r="M3131" i="40"/>
  <c r="L3131" i="40"/>
  <c r="O3130" i="40"/>
  <c r="N3130" i="40"/>
  <c r="M3130" i="40"/>
  <c r="L3130" i="40"/>
  <c r="O3129" i="40"/>
  <c r="N3129" i="40"/>
  <c r="M3129" i="40"/>
  <c r="L3129" i="40"/>
  <c r="O3128" i="40"/>
  <c r="N3128" i="40"/>
  <c r="M3128" i="40"/>
  <c r="L3128" i="40"/>
  <c r="O3127" i="40"/>
  <c r="N3127" i="40"/>
  <c r="M3127" i="40"/>
  <c r="L3127" i="40"/>
  <c r="O3126" i="40"/>
  <c r="N3126" i="40"/>
  <c r="M3126" i="40"/>
  <c r="L3126" i="40"/>
  <c r="O3125" i="40"/>
  <c r="N3125" i="40"/>
  <c r="M3125" i="40"/>
  <c r="L3125" i="40"/>
  <c r="O3124" i="40"/>
  <c r="N3124" i="40"/>
  <c r="M3124" i="40"/>
  <c r="L3124" i="40"/>
  <c r="O3123" i="40"/>
  <c r="N3123" i="40"/>
  <c r="M3123" i="40"/>
  <c r="L3123" i="40"/>
  <c r="O3122" i="40"/>
  <c r="N3122" i="40"/>
  <c r="M3122" i="40"/>
  <c r="L3122" i="40"/>
  <c r="O3121" i="40"/>
  <c r="N3121" i="40"/>
  <c r="M3121" i="40"/>
  <c r="L3121" i="40"/>
  <c r="O3120" i="40"/>
  <c r="N3120" i="40"/>
  <c r="M3120" i="40"/>
  <c r="L3120" i="40"/>
  <c r="O3119" i="40"/>
  <c r="N3119" i="40"/>
  <c r="M3119" i="40"/>
  <c r="L3119" i="40"/>
  <c r="O3118" i="40"/>
  <c r="N3118" i="40"/>
  <c r="M3118" i="40"/>
  <c r="L3118" i="40"/>
  <c r="O3117" i="40"/>
  <c r="N3117" i="40"/>
  <c r="M3117" i="40"/>
  <c r="L3117" i="40"/>
  <c r="O3116" i="40"/>
  <c r="N3116" i="40"/>
  <c r="M3116" i="40"/>
  <c r="L3116" i="40"/>
  <c r="O3115" i="40"/>
  <c r="N3115" i="40"/>
  <c r="M3115" i="40"/>
  <c r="L3115" i="40"/>
  <c r="O3114" i="40"/>
  <c r="N3114" i="40"/>
  <c r="M3114" i="40"/>
  <c r="L3114" i="40"/>
  <c r="O3113" i="40"/>
  <c r="N3113" i="40"/>
  <c r="M3113" i="40"/>
  <c r="L3113" i="40"/>
  <c r="O3112" i="40"/>
  <c r="N3112" i="40"/>
  <c r="M3112" i="40"/>
  <c r="L3112" i="40"/>
  <c r="O3111" i="40"/>
  <c r="N3111" i="40"/>
  <c r="M3111" i="40"/>
  <c r="L3111" i="40"/>
  <c r="O3110" i="40"/>
  <c r="N3110" i="40"/>
  <c r="M3110" i="40"/>
  <c r="L3110" i="40"/>
  <c r="O3109" i="40"/>
  <c r="N3109" i="40"/>
  <c r="M3109" i="40"/>
  <c r="L3109" i="40"/>
  <c r="O3108" i="40"/>
  <c r="N3108" i="40"/>
  <c r="M3108" i="40"/>
  <c r="L3108" i="40"/>
  <c r="O3107" i="40"/>
  <c r="N3107" i="40"/>
  <c r="M3107" i="40"/>
  <c r="L3107" i="40"/>
  <c r="O3106" i="40"/>
  <c r="N3106" i="40"/>
  <c r="M3106" i="40"/>
  <c r="L3106" i="40"/>
  <c r="O3105" i="40"/>
  <c r="N3105" i="40"/>
  <c r="M3105" i="40"/>
  <c r="L3105" i="40"/>
  <c r="O3104" i="40"/>
  <c r="N3104" i="40"/>
  <c r="M3104" i="40"/>
  <c r="L3104" i="40"/>
  <c r="O3103" i="40"/>
  <c r="N3103" i="40"/>
  <c r="M3103" i="40"/>
  <c r="L3103" i="40"/>
  <c r="O3102" i="40"/>
  <c r="N3102" i="40"/>
  <c r="M3102" i="40"/>
  <c r="L3102" i="40"/>
  <c r="O3101" i="40"/>
  <c r="N3101" i="40"/>
  <c r="M3101" i="40"/>
  <c r="L3101" i="40"/>
  <c r="O3100" i="40"/>
  <c r="N3100" i="40"/>
  <c r="M3100" i="40"/>
  <c r="L3100" i="40"/>
  <c r="O3099" i="40"/>
  <c r="N3099" i="40"/>
  <c r="M3099" i="40"/>
  <c r="L3099" i="40"/>
  <c r="O3098" i="40"/>
  <c r="N3098" i="40"/>
  <c r="M3098" i="40"/>
  <c r="L3098" i="40"/>
  <c r="O3097" i="40"/>
  <c r="N3097" i="40"/>
  <c r="M3097" i="40"/>
  <c r="L3097" i="40"/>
  <c r="O3096" i="40"/>
  <c r="N3096" i="40"/>
  <c r="M3096" i="40"/>
  <c r="L3096" i="40"/>
  <c r="O3095" i="40"/>
  <c r="N3095" i="40"/>
  <c r="M3095" i="40"/>
  <c r="L3095" i="40"/>
  <c r="O3094" i="40"/>
  <c r="N3094" i="40"/>
  <c r="M3094" i="40"/>
  <c r="L3094" i="40"/>
  <c r="O3093" i="40"/>
  <c r="N3093" i="40"/>
  <c r="M3093" i="40"/>
  <c r="L3093" i="40"/>
  <c r="O3092" i="40"/>
  <c r="N3092" i="40"/>
  <c r="M3092" i="40"/>
  <c r="L3092" i="40"/>
  <c r="O3091" i="40"/>
  <c r="N3091" i="40"/>
  <c r="M3091" i="40"/>
  <c r="L3091" i="40"/>
  <c r="O3090" i="40"/>
  <c r="N3090" i="40"/>
  <c r="M3090" i="40"/>
  <c r="L3090" i="40"/>
  <c r="O3089" i="40"/>
  <c r="N3089" i="40"/>
  <c r="M3089" i="40"/>
  <c r="L3089" i="40"/>
  <c r="O3088" i="40"/>
  <c r="N3088" i="40"/>
  <c r="M3088" i="40"/>
  <c r="L3088" i="40"/>
  <c r="O3087" i="40"/>
  <c r="N3087" i="40"/>
  <c r="M3087" i="40"/>
  <c r="L3087" i="40"/>
  <c r="O3086" i="40"/>
  <c r="N3086" i="40"/>
  <c r="M3086" i="40"/>
  <c r="L3086" i="40"/>
  <c r="O3085" i="40"/>
  <c r="N3085" i="40"/>
  <c r="M3085" i="40"/>
  <c r="L3085" i="40"/>
  <c r="O3084" i="40"/>
  <c r="N3084" i="40"/>
  <c r="M3084" i="40"/>
  <c r="L3084" i="40"/>
  <c r="O3083" i="40"/>
  <c r="N3083" i="40"/>
  <c r="M3083" i="40"/>
  <c r="L3083" i="40"/>
  <c r="O3082" i="40"/>
  <c r="N3082" i="40"/>
  <c r="M3082" i="40"/>
  <c r="L3082" i="40"/>
  <c r="O3081" i="40"/>
  <c r="N3081" i="40"/>
  <c r="M3081" i="40"/>
  <c r="L3081" i="40"/>
  <c r="O3080" i="40"/>
  <c r="N3080" i="40"/>
  <c r="M3080" i="40"/>
  <c r="L3080" i="40"/>
  <c r="O3079" i="40"/>
  <c r="N3079" i="40"/>
  <c r="M3079" i="40"/>
  <c r="L3079" i="40"/>
  <c r="O3078" i="40"/>
  <c r="N3078" i="40"/>
  <c r="M3078" i="40"/>
  <c r="L3078" i="40"/>
  <c r="O3077" i="40"/>
  <c r="N3077" i="40"/>
  <c r="M3077" i="40"/>
  <c r="L3077" i="40"/>
  <c r="O3076" i="40"/>
  <c r="N3076" i="40"/>
  <c r="M3076" i="40"/>
  <c r="L3076" i="40"/>
  <c r="O3075" i="40"/>
  <c r="N3075" i="40"/>
  <c r="M3075" i="40"/>
  <c r="L3075" i="40"/>
  <c r="O3074" i="40"/>
  <c r="N3074" i="40"/>
  <c r="M3074" i="40"/>
  <c r="L3074" i="40"/>
  <c r="O3073" i="40"/>
  <c r="N3073" i="40"/>
  <c r="M3073" i="40"/>
  <c r="L3073" i="40"/>
  <c r="O3072" i="40"/>
  <c r="N3072" i="40"/>
  <c r="M3072" i="40"/>
  <c r="L3072" i="40"/>
  <c r="O3071" i="40"/>
  <c r="N3071" i="40"/>
  <c r="M3071" i="40"/>
  <c r="L3071" i="40"/>
  <c r="O3070" i="40"/>
  <c r="N3070" i="40"/>
  <c r="M3070" i="40"/>
  <c r="L3070" i="40"/>
  <c r="O3069" i="40"/>
  <c r="N3069" i="40"/>
  <c r="M3069" i="40"/>
  <c r="L3069" i="40"/>
  <c r="O3068" i="40"/>
  <c r="N3068" i="40"/>
  <c r="M3068" i="40"/>
  <c r="L3068" i="40"/>
  <c r="O3067" i="40"/>
  <c r="N3067" i="40"/>
  <c r="M3067" i="40"/>
  <c r="L3067" i="40"/>
  <c r="O3066" i="40"/>
  <c r="N3066" i="40"/>
  <c r="M3066" i="40"/>
  <c r="L3066" i="40"/>
  <c r="O3065" i="40"/>
  <c r="N3065" i="40"/>
  <c r="M3065" i="40"/>
  <c r="L3065" i="40"/>
  <c r="O3064" i="40"/>
  <c r="N3064" i="40"/>
  <c r="M3064" i="40"/>
  <c r="L3064" i="40"/>
  <c r="O3063" i="40"/>
  <c r="N3063" i="40"/>
  <c r="M3063" i="40"/>
  <c r="L3063" i="40"/>
  <c r="O3062" i="40"/>
  <c r="N3062" i="40"/>
  <c r="M3062" i="40"/>
  <c r="L3062" i="40"/>
  <c r="O3061" i="40"/>
  <c r="N3061" i="40"/>
  <c r="M3061" i="40"/>
  <c r="L3061" i="40"/>
  <c r="O3060" i="40"/>
  <c r="N3060" i="40"/>
  <c r="M3060" i="40"/>
  <c r="L3060" i="40"/>
  <c r="O3059" i="40"/>
  <c r="N3059" i="40"/>
  <c r="M3059" i="40"/>
  <c r="L3059" i="40"/>
  <c r="O3058" i="40"/>
  <c r="N3058" i="40"/>
  <c r="M3058" i="40"/>
  <c r="L3058" i="40"/>
  <c r="O3057" i="40"/>
  <c r="N3057" i="40"/>
  <c r="M3057" i="40"/>
  <c r="L3057" i="40"/>
  <c r="O3056" i="40"/>
  <c r="N3056" i="40"/>
  <c r="M3056" i="40"/>
  <c r="L3056" i="40"/>
  <c r="O3055" i="40"/>
  <c r="N3055" i="40"/>
  <c r="M3055" i="40"/>
  <c r="L3055" i="40"/>
  <c r="O3054" i="40"/>
  <c r="N3054" i="40"/>
  <c r="M3054" i="40"/>
  <c r="L3054" i="40"/>
  <c r="O3053" i="40"/>
  <c r="N3053" i="40"/>
  <c r="M3053" i="40"/>
  <c r="L3053" i="40"/>
  <c r="O3052" i="40"/>
  <c r="N3052" i="40"/>
  <c r="M3052" i="40"/>
  <c r="L3052" i="40"/>
  <c r="O3051" i="40"/>
  <c r="N3051" i="40"/>
  <c r="M3051" i="40"/>
  <c r="L3051" i="40"/>
  <c r="O3050" i="40"/>
  <c r="N3050" i="40"/>
  <c r="M3050" i="40"/>
  <c r="L3050" i="40"/>
  <c r="O3049" i="40"/>
  <c r="N3049" i="40"/>
  <c r="M3049" i="40"/>
  <c r="L3049" i="40"/>
  <c r="O3048" i="40"/>
  <c r="N3048" i="40"/>
  <c r="M3048" i="40"/>
  <c r="L3048" i="40"/>
  <c r="O3047" i="40"/>
  <c r="N3047" i="40"/>
  <c r="M3047" i="40"/>
  <c r="L3047" i="40"/>
  <c r="O3046" i="40"/>
  <c r="N3046" i="40"/>
  <c r="M3046" i="40"/>
  <c r="L3046" i="40"/>
  <c r="O3045" i="40"/>
  <c r="N3045" i="40"/>
  <c r="M3045" i="40"/>
  <c r="L3045" i="40"/>
  <c r="O3044" i="40"/>
  <c r="N3044" i="40"/>
  <c r="M3044" i="40"/>
  <c r="L3044" i="40"/>
  <c r="O3043" i="40"/>
  <c r="N3043" i="40"/>
  <c r="M3043" i="40"/>
  <c r="L3043" i="40"/>
  <c r="O3042" i="40"/>
  <c r="N3042" i="40"/>
  <c r="M3042" i="40"/>
  <c r="L3042" i="40"/>
  <c r="O3041" i="40"/>
  <c r="N3041" i="40"/>
  <c r="M3041" i="40"/>
  <c r="L3041" i="40"/>
  <c r="O3040" i="40"/>
  <c r="N3040" i="40"/>
  <c r="M3040" i="40"/>
  <c r="L3040" i="40"/>
  <c r="O3039" i="40"/>
  <c r="N3039" i="40"/>
  <c r="M3039" i="40"/>
  <c r="L3039" i="40"/>
  <c r="O3038" i="40"/>
  <c r="N3038" i="40"/>
  <c r="M3038" i="40"/>
  <c r="L3038" i="40"/>
  <c r="O3037" i="40"/>
  <c r="N3037" i="40"/>
  <c r="M3037" i="40"/>
  <c r="L3037" i="40"/>
  <c r="O3036" i="40"/>
  <c r="N3036" i="40"/>
  <c r="M3036" i="40"/>
  <c r="L3036" i="40"/>
  <c r="O3035" i="40"/>
  <c r="N3035" i="40"/>
  <c r="M3035" i="40"/>
  <c r="L3035" i="40"/>
  <c r="O3034" i="40"/>
  <c r="N3034" i="40"/>
  <c r="M3034" i="40"/>
  <c r="L3034" i="40"/>
  <c r="O3033" i="40"/>
  <c r="N3033" i="40"/>
  <c r="M3033" i="40"/>
  <c r="L3033" i="40"/>
  <c r="O3032" i="40"/>
  <c r="N3032" i="40"/>
  <c r="M3032" i="40"/>
  <c r="L3032" i="40"/>
  <c r="O3031" i="40"/>
  <c r="N3031" i="40"/>
  <c r="M3031" i="40"/>
  <c r="L3031" i="40"/>
  <c r="O3030" i="40"/>
  <c r="N3030" i="40"/>
  <c r="M3030" i="40"/>
  <c r="L3030" i="40"/>
  <c r="O3029" i="40"/>
  <c r="N3029" i="40"/>
  <c r="M3029" i="40"/>
  <c r="L3029" i="40"/>
  <c r="O3028" i="40"/>
  <c r="N3028" i="40"/>
  <c r="M3028" i="40"/>
  <c r="L3028" i="40"/>
  <c r="O3027" i="40"/>
  <c r="N3027" i="40"/>
  <c r="M3027" i="40"/>
  <c r="L3027" i="40"/>
  <c r="O3026" i="40"/>
  <c r="N3026" i="40"/>
  <c r="M3026" i="40"/>
  <c r="L3026" i="40"/>
  <c r="O3025" i="40"/>
  <c r="N3025" i="40"/>
  <c r="M3025" i="40"/>
  <c r="L3025" i="40"/>
  <c r="O3024" i="40"/>
  <c r="N3024" i="40"/>
  <c r="M3024" i="40"/>
  <c r="L3024" i="40"/>
  <c r="O3023" i="40"/>
  <c r="N3023" i="40"/>
  <c r="M3023" i="40"/>
  <c r="L3023" i="40"/>
  <c r="O3022" i="40"/>
  <c r="N3022" i="40"/>
  <c r="M3022" i="40"/>
  <c r="L3022" i="40"/>
  <c r="O3021" i="40"/>
  <c r="N3021" i="40"/>
  <c r="M3021" i="40"/>
  <c r="L3021" i="40"/>
  <c r="O3020" i="40"/>
  <c r="N3020" i="40"/>
  <c r="M3020" i="40"/>
  <c r="L3020" i="40"/>
  <c r="O3019" i="40"/>
  <c r="N3019" i="40"/>
  <c r="M3019" i="40"/>
  <c r="L3019" i="40"/>
  <c r="O3018" i="40"/>
  <c r="N3018" i="40"/>
  <c r="M3018" i="40"/>
  <c r="L3018" i="40"/>
  <c r="O3017" i="40"/>
  <c r="N3017" i="40"/>
  <c r="M3017" i="40"/>
  <c r="L3017" i="40"/>
  <c r="O3016" i="40"/>
  <c r="N3016" i="40"/>
  <c r="M3016" i="40"/>
  <c r="L3016" i="40"/>
  <c r="O3015" i="40"/>
  <c r="N3015" i="40"/>
  <c r="M3015" i="40"/>
  <c r="L3015" i="40"/>
  <c r="O3014" i="40"/>
  <c r="N3014" i="40"/>
  <c r="M3014" i="40"/>
  <c r="L3014" i="40"/>
  <c r="O3013" i="40"/>
  <c r="N3013" i="40"/>
  <c r="M3013" i="40"/>
  <c r="L3013" i="40"/>
  <c r="O3012" i="40"/>
  <c r="N3012" i="40"/>
  <c r="M3012" i="40"/>
  <c r="L3012" i="40"/>
  <c r="O3011" i="40"/>
  <c r="N3011" i="40"/>
  <c r="M3011" i="40"/>
  <c r="L3011" i="40"/>
  <c r="O3010" i="40"/>
  <c r="N3010" i="40"/>
  <c r="M3010" i="40"/>
  <c r="L3010" i="40"/>
  <c r="O3009" i="40"/>
  <c r="N3009" i="40"/>
  <c r="M3009" i="40"/>
  <c r="L3009" i="40"/>
  <c r="O3008" i="40"/>
  <c r="N3008" i="40"/>
  <c r="M3008" i="40"/>
  <c r="L3008" i="40"/>
  <c r="O3007" i="40"/>
  <c r="N3007" i="40"/>
  <c r="M3007" i="40"/>
  <c r="L3007" i="40"/>
  <c r="O3006" i="40"/>
  <c r="N3006" i="40"/>
  <c r="M3006" i="40"/>
  <c r="L3006" i="40"/>
  <c r="O3005" i="40"/>
  <c r="N3005" i="40"/>
  <c r="M3005" i="40"/>
  <c r="L3005" i="40"/>
  <c r="O3004" i="40"/>
  <c r="N3004" i="40"/>
  <c r="M3004" i="40"/>
  <c r="L3004" i="40"/>
  <c r="O3003" i="40"/>
  <c r="N3003" i="40"/>
  <c r="M3003" i="40"/>
  <c r="L3003" i="40"/>
  <c r="O3002" i="40"/>
  <c r="N3002" i="40"/>
  <c r="M3002" i="40"/>
  <c r="L3002" i="40"/>
  <c r="O3001" i="40"/>
  <c r="N3001" i="40"/>
  <c r="M3001" i="40"/>
  <c r="L3001" i="40"/>
  <c r="O3000" i="40"/>
  <c r="N3000" i="40"/>
  <c r="M3000" i="40"/>
  <c r="L3000" i="40"/>
  <c r="O2999" i="40"/>
  <c r="N2999" i="40"/>
  <c r="M2999" i="40"/>
  <c r="L2999" i="40"/>
  <c r="O2998" i="40"/>
  <c r="N2998" i="40"/>
  <c r="M2998" i="40"/>
  <c r="L2998" i="40"/>
  <c r="O2997" i="40"/>
  <c r="N2997" i="40"/>
  <c r="M2997" i="40"/>
  <c r="L2997" i="40"/>
  <c r="O2996" i="40"/>
  <c r="N2996" i="40"/>
  <c r="M2996" i="40"/>
  <c r="L2996" i="40"/>
  <c r="O2995" i="40"/>
  <c r="N2995" i="40"/>
  <c r="M2995" i="40"/>
  <c r="L2995" i="40"/>
  <c r="O2994" i="40"/>
  <c r="N2994" i="40"/>
  <c r="M2994" i="40"/>
  <c r="L2994" i="40"/>
  <c r="O2993" i="40"/>
  <c r="N2993" i="40"/>
  <c r="M2993" i="40"/>
  <c r="L2993" i="40"/>
  <c r="O2992" i="40"/>
  <c r="N2992" i="40"/>
  <c r="M2992" i="40"/>
  <c r="L2992" i="40"/>
  <c r="O2991" i="40"/>
  <c r="N2991" i="40"/>
  <c r="M2991" i="40"/>
  <c r="L2991" i="40"/>
  <c r="O2990" i="40"/>
  <c r="N2990" i="40"/>
  <c r="M2990" i="40"/>
  <c r="L2990" i="40"/>
  <c r="O2989" i="40"/>
  <c r="N2989" i="40"/>
  <c r="M2989" i="40"/>
  <c r="L2989" i="40"/>
  <c r="O2988" i="40"/>
  <c r="N2988" i="40"/>
  <c r="M2988" i="40"/>
  <c r="L2988" i="40"/>
  <c r="O2987" i="40"/>
  <c r="N2987" i="40"/>
  <c r="M2987" i="40"/>
  <c r="L2987" i="40"/>
  <c r="O2986" i="40"/>
  <c r="N2986" i="40"/>
  <c r="M2986" i="40"/>
  <c r="L2986" i="40"/>
  <c r="O2985" i="40"/>
  <c r="N2985" i="40"/>
  <c r="M2985" i="40"/>
  <c r="L2985" i="40"/>
  <c r="O2984" i="40"/>
  <c r="N2984" i="40"/>
  <c r="M2984" i="40"/>
  <c r="L2984" i="40"/>
  <c r="O2983" i="40"/>
  <c r="N2983" i="40"/>
  <c r="M2983" i="40"/>
  <c r="L2983" i="40"/>
  <c r="O2982" i="40"/>
  <c r="N2982" i="40"/>
  <c r="M2982" i="40"/>
  <c r="L2982" i="40"/>
  <c r="O2981" i="40"/>
  <c r="N2981" i="40"/>
  <c r="M2981" i="40"/>
  <c r="L2981" i="40"/>
  <c r="O2980" i="40"/>
  <c r="N2980" i="40"/>
  <c r="M2980" i="40"/>
  <c r="L2980" i="40"/>
  <c r="O2979" i="40"/>
  <c r="N2979" i="40"/>
  <c r="M2979" i="40"/>
  <c r="L2979" i="40"/>
  <c r="O2978" i="40"/>
  <c r="N2978" i="40"/>
  <c r="M2978" i="40"/>
  <c r="L2978" i="40"/>
  <c r="O2977" i="40"/>
  <c r="N2977" i="40"/>
  <c r="M2977" i="40"/>
  <c r="L2977" i="40"/>
  <c r="O2976" i="40"/>
  <c r="N2976" i="40"/>
  <c r="M2976" i="40"/>
  <c r="L2976" i="40"/>
  <c r="O2975" i="40"/>
  <c r="N2975" i="40"/>
  <c r="M2975" i="40"/>
  <c r="L2975" i="40"/>
  <c r="O2974" i="40"/>
  <c r="N2974" i="40"/>
  <c r="M2974" i="40"/>
  <c r="L2974" i="40"/>
  <c r="O2973" i="40"/>
  <c r="N2973" i="40"/>
  <c r="M2973" i="40"/>
  <c r="L2973" i="40"/>
  <c r="O2972" i="40"/>
  <c r="N2972" i="40"/>
  <c r="M2972" i="40"/>
  <c r="L2972" i="40"/>
  <c r="O2971" i="40"/>
  <c r="N2971" i="40"/>
  <c r="M2971" i="40"/>
  <c r="L2971" i="40"/>
  <c r="O2970" i="40"/>
  <c r="N2970" i="40"/>
  <c r="M2970" i="40"/>
  <c r="L2970" i="40"/>
  <c r="O2969" i="40"/>
  <c r="N2969" i="40"/>
  <c r="M2969" i="40"/>
  <c r="L2969" i="40"/>
  <c r="O2968" i="40"/>
  <c r="N2968" i="40"/>
  <c r="M2968" i="40"/>
  <c r="L2968" i="40"/>
  <c r="O2967" i="40"/>
  <c r="N2967" i="40"/>
  <c r="M2967" i="40"/>
  <c r="L2967" i="40"/>
  <c r="O2966" i="40"/>
  <c r="N2966" i="40"/>
  <c r="M2966" i="40"/>
  <c r="L2966" i="40"/>
  <c r="O2965" i="40"/>
  <c r="N2965" i="40"/>
  <c r="M2965" i="40"/>
  <c r="L2965" i="40"/>
  <c r="O2964" i="40"/>
  <c r="N2964" i="40"/>
  <c r="M2964" i="40"/>
  <c r="L2964" i="40"/>
  <c r="O2963" i="40"/>
  <c r="N2963" i="40"/>
  <c r="M2963" i="40"/>
  <c r="L2963" i="40"/>
  <c r="O2962" i="40"/>
  <c r="N2962" i="40"/>
  <c r="M2962" i="40"/>
  <c r="L2962" i="40"/>
  <c r="O2961" i="40"/>
  <c r="N2961" i="40"/>
  <c r="M2961" i="40"/>
  <c r="L2961" i="40"/>
  <c r="O2960" i="40"/>
  <c r="N2960" i="40"/>
  <c r="M2960" i="40"/>
  <c r="L2960" i="40"/>
  <c r="O2959" i="40"/>
  <c r="N2959" i="40"/>
  <c r="M2959" i="40"/>
  <c r="L2959" i="40"/>
  <c r="O2958" i="40"/>
  <c r="N2958" i="40"/>
  <c r="M2958" i="40"/>
  <c r="L2958" i="40"/>
  <c r="O2957" i="40"/>
  <c r="N2957" i="40"/>
  <c r="M2957" i="40"/>
  <c r="L2957" i="40"/>
  <c r="O2956" i="40"/>
  <c r="N2956" i="40"/>
  <c r="M2956" i="40"/>
  <c r="L2956" i="40"/>
  <c r="O2955" i="40"/>
  <c r="N2955" i="40"/>
  <c r="M2955" i="40"/>
  <c r="L2955" i="40"/>
  <c r="O2954" i="40"/>
  <c r="N2954" i="40"/>
  <c r="M2954" i="40"/>
  <c r="L2954" i="40"/>
  <c r="O2953" i="40"/>
  <c r="N2953" i="40"/>
  <c r="M2953" i="40"/>
  <c r="L2953" i="40"/>
  <c r="O2952" i="40"/>
  <c r="N2952" i="40"/>
  <c r="M2952" i="40"/>
  <c r="L2952" i="40"/>
  <c r="O2951" i="40"/>
  <c r="N2951" i="40"/>
  <c r="M2951" i="40"/>
  <c r="L2951" i="40"/>
  <c r="O2950" i="40"/>
  <c r="N2950" i="40"/>
  <c r="M2950" i="40"/>
  <c r="L2950" i="40"/>
  <c r="O2949" i="40"/>
  <c r="N2949" i="40"/>
  <c r="M2949" i="40"/>
  <c r="L2949" i="40"/>
  <c r="O2948" i="40"/>
  <c r="N2948" i="40"/>
  <c r="M2948" i="40"/>
  <c r="L2948" i="40"/>
  <c r="O2947" i="40"/>
  <c r="N2947" i="40"/>
  <c r="M2947" i="40"/>
  <c r="L2947" i="40"/>
  <c r="O2946" i="40"/>
  <c r="N2946" i="40"/>
  <c r="M2946" i="40"/>
  <c r="L2946" i="40"/>
  <c r="O2945" i="40"/>
  <c r="N2945" i="40"/>
  <c r="M2945" i="40"/>
  <c r="L2945" i="40"/>
  <c r="O2944" i="40"/>
  <c r="N2944" i="40"/>
  <c r="M2944" i="40"/>
  <c r="L2944" i="40"/>
  <c r="O2943" i="40"/>
  <c r="N2943" i="40"/>
  <c r="M2943" i="40"/>
  <c r="L2943" i="40"/>
  <c r="O2942" i="40"/>
  <c r="N2942" i="40"/>
  <c r="M2942" i="40"/>
  <c r="L2942" i="40"/>
  <c r="O2941" i="40"/>
  <c r="N2941" i="40"/>
  <c r="M2941" i="40"/>
  <c r="L2941" i="40"/>
  <c r="O2940" i="40"/>
  <c r="N2940" i="40"/>
  <c r="M2940" i="40"/>
  <c r="L2940" i="40"/>
  <c r="O2939" i="40"/>
  <c r="N2939" i="40"/>
  <c r="M2939" i="40"/>
  <c r="L2939" i="40"/>
  <c r="O2938" i="40"/>
  <c r="N2938" i="40"/>
  <c r="M2938" i="40"/>
  <c r="L2938" i="40"/>
  <c r="O2937" i="40"/>
  <c r="N2937" i="40"/>
  <c r="M2937" i="40"/>
  <c r="L2937" i="40"/>
  <c r="O2936" i="40"/>
  <c r="N2936" i="40"/>
  <c r="M2936" i="40"/>
  <c r="L2936" i="40"/>
  <c r="O2935" i="40"/>
  <c r="N2935" i="40"/>
  <c r="M2935" i="40"/>
  <c r="L2935" i="40"/>
  <c r="O2934" i="40"/>
  <c r="N2934" i="40"/>
  <c r="M2934" i="40"/>
  <c r="L2934" i="40"/>
  <c r="O2933" i="40"/>
  <c r="N2933" i="40"/>
  <c r="M2933" i="40"/>
  <c r="L2933" i="40"/>
  <c r="O2932" i="40"/>
  <c r="N2932" i="40"/>
  <c r="M2932" i="40"/>
  <c r="L2932" i="40"/>
  <c r="O2931" i="40"/>
  <c r="N2931" i="40"/>
  <c r="M2931" i="40"/>
  <c r="L2931" i="40"/>
  <c r="O2930" i="40"/>
  <c r="N2930" i="40"/>
  <c r="M2930" i="40"/>
  <c r="L2930" i="40"/>
  <c r="O2929" i="40"/>
  <c r="N2929" i="40"/>
  <c r="M2929" i="40"/>
  <c r="L2929" i="40"/>
  <c r="O2928" i="40"/>
  <c r="N2928" i="40"/>
  <c r="M2928" i="40"/>
  <c r="L2928" i="40"/>
  <c r="O2927" i="40"/>
  <c r="N2927" i="40"/>
  <c r="M2927" i="40"/>
  <c r="L2927" i="40"/>
  <c r="O2926" i="40"/>
  <c r="N2926" i="40"/>
  <c r="M2926" i="40"/>
  <c r="L2926" i="40"/>
  <c r="O2925" i="40"/>
  <c r="N2925" i="40"/>
  <c r="M2925" i="40"/>
  <c r="L2925" i="40"/>
  <c r="O2924" i="40"/>
  <c r="N2924" i="40"/>
  <c r="M2924" i="40"/>
  <c r="L2924" i="40"/>
  <c r="O2923" i="40"/>
  <c r="N2923" i="40"/>
  <c r="M2923" i="40"/>
  <c r="L2923" i="40"/>
  <c r="O2922" i="40"/>
  <c r="N2922" i="40"/>
  <c r="M2922" i="40"/>
  <c r="L2922" i="40"/>
  <c r="O2921" i="40"/>
  <c r="N2921" i="40"/>
  <c r="M2921" i="40"/>
  <c r="L2921" i="40"/>
  <c r="O2920" i="40"/>
  <c r="N2920" i="40"/>
  <c r="M2920" i="40"/>
  <c r="L2920" i="40"/>
  <c r="O2919" i="40"/>
  <c r="N2919" i="40"/>
  <c r="M2919" i="40"/>
  <c r="L2919" i="40"/>
  <c r="O2918" i="40"/>
  <c r="N2918" i="40"/>
  <c r="M2918" i="40"/>
  <c r="L2918" i="40"/>
  <c r="O2917" i="40"/>
  <c r="N2917" i="40"/>
  <c r="M2917" i="40"/>
  <c r="L2917" i="40"/>
  <c r="O2916" i="40"/>
  <c r="N2916" i="40"/>
  <c r="M2916" i="40"/>
  <c r="L2916" i="40"/>
  <c r="O2915" i="40"/>
  <c r="N2915" i="40"/>
  <c r="M2915" i="40"/>
  <c r="L2915" i="40"/>
  <c r="O2914" i="40"/>
  <c r="N2914" i="40"/>
  <c r="M2914" i="40"/>
  <c r="L2914" i="40"/>
  <c r="O2913" i="40"/>
  <c r="N2913" i="40"/>
  <c r="M2913" i="40"/>
  <c r="L2913" i="40"/>
  <c r="O2912" i="40"/>
  <c r="N2912" i="40"/>
  <c r="M2912" i="40"/>
  <c r="L2912" i="40"/>
  <c r="O2911" i="40"/>
  <c r="N2911" i="40"/>
  <c r="M2911" i="40"/>
  <c r="L2911" i="40"/>
  <c r="O2910" i="40"/>
  <c r="N2910" i="40"/>
  <c r="M2910" i="40"/>
  <c r="L2910" i="40"/>
  <c r="O2909" i="40"/>
  <c r="N2909" i="40"/>
  <c r="M2909" i="40"/>
  <c r="L2909" i="40"/>
  <c r="O2908" i="40"/>
  <c r="N2908" i="40"/>
  <c r="M2908" i="40"/>
  <c r="L2908" i="40"/>
  <c r="O2907" i="40"/>
  <c r="N2907" i="40"/>
  <c r="M2907" i="40"/>
  <c r="L2907" i="40"/>
  <c r="O2906" i="40"/>
  <c r="N2906" i="40"/>
  <c r="M2906" i="40"/>
  <c r="L2906" i="40"/>
  <c r="O2905" i="40"/>
  <c r="N2905" i="40"/>
  <c r="M2905" i="40"/>
  <c r="L2905" i="40"/>
  <c r="O2904" i="40"/>
  <c r="N2904" i="40"/>
  <c r="M2904" i="40"/>
  <c r="L2904" i="40"/>
  <c r="O2903" i="40"/>
  <c r="N2903" i="40"/>
  <c r="M2903" i="40"/>
  <c r="L2903" i="40"/>
  <c r="O2902" i="40"/>
  <c r="N2902" i="40"/>
  <c r="M2902" i="40"/>
  <c r="L2902" i="40"/>
  <c r="O2901" i="40"/>
  <c r="N2901" i="40"/>
  <c r="M2901" i="40"/>
  <c r="L2901" i="40"/>
  <c r="O2900" i="40"/>
  <c r="N2900" i="40"/>
  <c r="M2900" i="40"/>
  <c r="L2900" i="40"/>
  <c r="O2899" i="40"/>
  <c r="N2899" i="40"/>
  <c r="M2899" i="40"/>
  <c r="L2899" i="40"/>
  <c r="O2898" i="40"/>
  <c r="N2898" i="40"/>
  <c r="M2898" i="40"/>
  <c r="L2898" i="40"/>
  <c r="O2897" i="40"/>
  <c r="N2897" i="40"/>
  <c r="M2897" i="40"/>
  <c r="L2897" i="40"/>
  <c r="O2896" i="40"/>
  <c r="N2896" i="40"/>
  <c r="M2896" i="40"/>
  <c r="L2896" i="40"/>
  <c r="O2895" i="40"/>
  <c r="N2895" i="40"/>
  <c r="M2895" i="40"/>
  <c r="L2895" i="40"/>
  <c r="O2894" i="40"/>
  <c r="N2894" i="40"/>
  <c r="M2894" i="40"/>
  <c r="L2894" i="40"/>
  <c r="O2893" i="40"/>
  <c r="N2893" i="40"/>
  <c r="M2893" i="40"/>
  <c r="L2893" i="40"/>
  <c r="O2892" i="40"/>
  <c r="N2892" i="40"/>
  <c r="M2892" i="40"/>
  <c r="L2892" i="40"/>
  <c r="O2891" i="40"/>
  <c r="N2891" i="40"/>
  <c r="M2891" i="40"/>
  <c r="L2891" i="40"/>
  <c r="O2890" i="40"/>
  <c r="N2890" i="40"/>
  <c r="M2890" i="40"/>
  <c r="L2890" i="40"/>
  <c r="O2889" i="40"/>
  <c r="N2889" i="40"/>
  <c r="M2889" i="40"/>
  <c r="L2889" i="40"/>
  <c r="O2888" i="40"/>
  <c r="N2888" i="40"/>
  <c r="M2888" i="40"/>
  <c r="L2888" i="40"/>
  <c r="O2887" i="40"/>
  <c r="N2887" i="40"/>
  <c r="M2887" i="40"/>
  <c r="L2887" i="40"/>
  <c r="O2886" i="40"/>
  <c r="N2886" i="40"/>
  <c r="M2886" i="40"/>
  <c r="L2886" i="40"/>
  <c r="O2885" i="40"/>
  <c r="N2885" i="40"/>
  <c r="M2885" i="40"/>
  <c r="L2885" i="40"/>
  <c r="O2884" i="40"/>
  <c r="N2884" i="40"/>
  <c r="M2884" i="40"/>
  <c r="L2884" i="40"/>
  <c r="O2883" i="40"/>
  <c r="N2883" i="40"/>
  <c r="M2883" i="40"/>
  <c r="L2883" i="40"/>
  <c r="O2882" i="40"/>
  <c r="N2882" i="40"/>
  <c r="M2882" i="40"/>
  <c r="L2882" i="40"/>
  <c r="O2881" i="40"/>
  <c r="N2881" i="40"/>
  <c r="M2881" i="40"/>
  <c r="L2881" i="40"/>
  <c r="O2880" i="40"/>
  <c r="N2880" i="40"/>
  <c r="M2880" i="40"/>
  <c r="L2880" i="40"/>
  <c r="O2879" i="40"/>
  <c r="N2879" i="40"/>
  <c r="M2879" i="40"/>
  <c r="L2879" i="40"/>
  <c r="O2878" i="40"/>
  <c r="N2878" i="40"/>
  <c r="M2878" i="40"/>
  <c r="L2878" i="40"/>
  <c r="O2877" i="40"/>
  <c r="N2877" i="40"/>
  <c r="M2877" i="40"/>
  <c r="L2877" i="40"/>
  <c r="O2876" i="40"/>
  <c r="N2876" i="40"/>
  <c r="M2876" i="40"/>
  <c r="L2876" i="40"/>
  <c r="O2875" i="40"/>
  <c r="N2875" i="40"/>
  <c r="M2875" i="40"/>
  <c r="L2875" i="40"/>
  <c r="O2874" i="40"/>
  <c r="N2874" i="40"/>
  <c r="M2874" i="40"/>
  <c r="L2874" i="40"/>
  <c r="O2873" i="40"/>
  <c r="N2873" i="40"/>
  <c r="M2873" i="40"/>
  <c r="L2873" i="40"/>
  <c r="O2872" i="40"/>
  <c r="N2872" i="40"/>
  <c r="M2872" i="40"/>
  <c r="L2872" i="40"/>
  <c r="O2871" i="40"/>
  <c r="N2871" i="40"/>
  <c r="M2871" i="40"/>
  <c r="L2871" i="40"/>
  <c r="O2870" i="40"/>
  <c r="N2870" i="40"/>
  <c r="M2870" i="40"/>
  <c r="L2870" i="40"/>
  <c r="O2869" i="40"/>
  <c r="N2869" i="40"/>
  <c r="M2869" i="40"/>
  <c r="L2869" i="40"/>
  <c r="O2868" i="40"/>
  <c r="N2868" i="40"/>
  <c r="M2868" i="40"/>
  <c r="L2868" i="40"/>
  <c r="O2867" i="40"/>
  <c r="N2867" i="40"/>
  <c r="M2867" i="40"/>
  <c r="L2867" i="40"/>
  <c r="O2866" i="40"/>
  <c r="N2866" i="40"/>
  <c r="M2866" i="40"/>
  <c r="L2866" i="40"/>
  <c r="O2865" i="40"/>
  <c r="N2865" i="40"/>
  <c r="M2865" i="40"/>
  <c r="L2865" i="40"/>
  <c r="O2864" i="40"/>
  <c r="N2864" i="40"/>
  <c r="M2864" i="40"/>
  <c r="L2864" i="40"/>
  <c r="O2863" i="40"/>
  <c r="N2863" i="40"/>
  <c r="M2863" i="40"/>
  <c r="L2863" i="40"/>
  <c r="O2862" i="40"/>
  <c r="N2862" i="40"/>
  <c r="M2862" i="40"/>
  <c r="L2862" i="40"/>
  <c r="O2861" i="40"/>
  <c r="N2861" i="40"/>
  <c r="M2861" i="40"/>
  <c r="L2861" i="40"/>
  <c r="O2860" i="40"/>
  <c r="N2860" i="40"/>
  <c r="M2860" i="40"/>
  <c r="L2860" i="40"/>
  <c r="O2859" i="40"/>
  <c r="N2859" i="40"/>
  <c r="M2859" i="40"/>
  <c r="L2859" i="40"/>
  <c r="O2858" i="40"/>
  <c r="N2858" i="40"/>
  <c r="M2858" i="40"/>
  <c r="L2858" i="40"/>
  <c r="O2857" i="40"/>
  <c r="N2857" i="40"/>
  <c r="M2857" i="40"/>
  <c r="L2857" i="40"/>
  <c r="O2856" i="40"/>
  <c r="N2856" i="40"/>
  <c r="M2856" i="40"/>
  <c r="L2856" i="40"/>
  <c r="O2855" i="40"/>
  <c r="N2855" i="40"/>
  <c r="M2855" i="40"/>
  <c r="L2855" i="40"/>
  <c r="O2854" i="40"/>
  <c r="N2854" i="40"/>
  <c r="M2854" i="40"/>
  <c r="L2854" i="40"/>
  <c r="O2853" i="40"/>
  <c r="N2853" i="40"/>
  <c r="M2853" i="40"/>
  <c r="L2853" i="40"/>
  <c r="O2852" i="40"/>
  <c r="N2852" i="40"/>
  <c r="M2852" i="40"/>
  <c r="L2852" i="40"/>
  <c r="O2851" i="40"/>
  <c r="N2851" i="40"/>
  <c r="M2851" i="40"/>
  <c r="L2851" i="40"/>
  <c r="O2850" i="40"/>
  <c r="N2850" i="40"/>
  <c r="M2850" i="40"/>
  <c r="L2850" i="40"/>
  <c r="O2849" i="40"/>
  <c r="N2849" i="40"/>
  <c r="M2849" i="40"/>
  <c r="L2849" i="40"/>
  <c r="O2848" i="40"/>
  <c r="N2848" i="40"/>
  <c r="M2848" i="40"/>
  <c r="L2848" i="40"/>
  <c r="O2847" i="40"/>
  <c r="N2847" i="40"/>
  <c r="M2847" i="40"/>
  <c r="L2847" i="40"/>
  <c r="O2846" i="40"/>
  <c r="N2846" i="40"/>
  <c r="M2846" i="40"/>
  <c r="L2846" i="40"/>
  <c r="O2845" i="40"/>
  <c r="N2845" i="40"/>
  <c r="M2845" i="40"/>
  <c r="L2845" i="40"/>
  <c r="O2844" i="40"/>
  <c r="N2844" i="40"/>
  <c r="M2844" i="40"/>
  <c r="L2844" i="40"/>
  <c r="O2843" i="40"/>
  <c r="N2843" i="40"/>
  <c r="M2843" i="40"/>
  <c r="L2843" i="40"/>
  <c r="O2842" i="40"/>
  <c r="N2842" i="40"/>
  <c r="M2842" i="40"/>
  <c r="L2842" i="40"/>
  <c r="O2841" i="40"/>
  <c r="N2841" i="40"/>
  <c r="M2841" i="40"/>
  <c r="L2841" i="40"/>
  <c r="O2840" i="40"/>
  <c r="N2840" i="40"/>
  <c r="M2840" i="40"/>
  <c r="L2840" i="40"/>
  <c r="O2839" i="40"/>
  <c r="N2839" i="40"/>
  <c r="M2839" i="40"/>
  <c r="L2839" i="40"/>
  <c r="O2838" i="40"/>
  <c r="N2838" i="40"/>
  <c r="M2838" i="40"/>
  <c r="L2838" i="40"/>
  <c r="O2837" i="40"/>
  <c r="N2837" i="40"/>
  <c r="M2837" i="40"/>
  <c r="L2837" i="40"/>
  <c r="O2836" i="40"/>
  <c r="N2836" i="40"/>
  <c r="M2836" i="40"/>
  <c r="L2836" i="40"/>
  <c r="O2835" i="40"/>
  <c r="N2835" i="40"/>
  <c r="M2835" i="40"/>
  <c r="L2835" i="40"/>
  <c r="O2834" i="40"/>
  <c r="N2834" i="40"/>
  <c r="M2834" i="40"/>
  <c r="L2834" i="40"/>
  <c r="O2833" i="40"/>
  <c r="N2833" i="40"/>
  <c r="M2833" i="40"/>
  <c r="L2833" i="40"/>
  <c r="O2832" i="40"/>
  <c r="N2832" i="40"/>
  <c r="M2832" i="40"/>
  <c r="L2832" i="40"/>
  <c r="O2831" i="40"/>
  <c r="N2831" i="40"/>
  <c r="M2831" i="40"/>
  <c r="L2831" i="40"/>
  <c r="O2830" i="40"/>
  <c r="N2830" i="40"/>
  <c r="M2830" i="40"/>
  <c r="L2830" i="40"/>
  <c r="O2829" i="40"/>
  <c r="N2829" i="40"/>
  <c r="M2829" i="40"/>
  <c r="L2829" i="40"/>
  <c r="O2828" i="40"/>
  <c r="N2828" i="40"/>
  <c r="M2828" i="40"/>
  <c r="L2828" i="40"/>
  <c r="O2827" i="40"/>
  <c r="N2827" i="40"/>
  <c r="M2827" i="40"/>
  <c r="L2827" i="40"/>
  <c r="O2826" i="40"/>
  <c r="N2826" i="40"/>
  <c r="M2826" i="40"/>
  <c r="L2826" i="40"/>
  <c r="O2825" i="40"/>
  <c r="N2825" i="40"/>
  <c r="M2825" i="40"/>
  <c r="L2825" i="40"/>
  <c r="O2824" i="40"/>
  <c r="N2824" i="40"/>
  <c r="M2824" i="40"/>
  <c r="L2824" i="40"/>
  <c r="O2823" i="40"/>
  <c r="N2823" i="40"/>
  <c r="M2823" i="40"/>
  <c r="L2823" i="40"/>
  <c r="O2822" i="40"/>
  <c r="N2822" i="40"/>
  <c r="M2822" i="40"/>
  <c r="L2822" i="40"/>
  <c r="O2821" i="40"/>
  <c r="N2821" i="40"/>
  <c r="M2821" i="40"/>
  <c r="L2821" i="40"/>
  <c r="O2820" i="40"/>
  <c r="N2820" i="40"/>
  <c r="M2820" i="40"/>
  <c r="L2820" i="40"/>
  <c r="O2819" i="40"/>
  <c r="N2819" i="40"/>
  <c r="M2819" i="40"/>
  <c r="L2819" i="40"/>
  <c r="O2818" i="40"/>
  <c r="N2818" i="40"/>
  <c r="M2818" i="40"/>
  <c r="L2818" i="40"/>
  <c r="O2817" i="40"/>
  <c r="N2817" i="40"/>
  <c r="M2817" i="40"/>
  <c r="L2817" i="40"/>
  <c r="O2816" i="40"/>
  <c r="N2816" i="40"/>
  <c r="M2816" i="40"/>
  <c r="L2816" i="40"/>
  <c r="O2815" i="40"/>
  <c r="N2815" i="40"/>
  <c r="M2815" i="40"/>
  <c r="L2815" i="40"/>
  <c r="O2814" i="40"/>
  <c r="N2814" i="40"/>
  <c r="M2814" i="40"/>
  <c r="L2814" i="40"/>
  <c r="O2813" i="40"/>
  <c r="N2813" i="40"/>
  <c r="M2813" i="40"/>
  <c r="L2813" i="40"/>
  <c r="O2812" i="40"/>
  <c r="N2812" i="40"/>
  <c r="M2812" i="40"/>
  <c r="L2812" i="40"/>
  <c r="O2811" i="40"/>
  <c r="N2811" i="40"/>
  <c r="M2811" i="40"/>
  <c r="L2811" i="40"/>
  <c r="O2810" i="40"/>
  <c r="N2810" i="40"/>
  <c r="M2810" i="40"/>
  <c r="L2810" i="40"/>
  <c r="O2809" i="40"/>
  <c r="N2809" i="40"/>
  <c r="M2809" i="40"/>
  <c r="L2809" i="40"/>
  <c r="O2808" i="40"/>
  <c r="N2808" i="40"/>
  <c r="M2808" i="40"/>
  <c r="L2808" i="40"/>
  <c r="O2807" i="40"/>
  <c r="N2807" i="40"/>
  <c r="M2807" i="40"/>
  <c r="L2807" i="40"/>
  <c r="O2806" i="40"/>
  <c r="N2806" i="40"/>
  <c r="M2806" i="40"/>
  <c r="L2806" i="40"/>
  <c r="O2805" i="40"/>
  <c r="N2805" i="40"/>
  <c r="M2805" i="40"/>
  <c r="L2805" i="40"/>
  <c r="O2804" i="40"/>
  <c r="N2804" i="40"/>
  <c r="M2804" i="40"/>
  <c r="L2804" i="40"/>
  <c r="O2803" i="40"/>
  <c r="N2803" i="40"/>
  <c r="M2803" i="40"/>
  <c r="L2803" i="40"/>
  <c r="O2802" i="40"/>
  <c r="N2802" i="40"/>
  <c r="M2802" i="40"/>
  <c r="L2802" i="40"/>
  <c r="O2801" i="40"/>
  <c r="N2801" i="40"/>
  <c r="M2801" i="40"/>
  <c r="L2801" i="40"/>
  <c r="O2800" i="40"/>
  <c r="N2800" i="40"/>
  <c r="M2800" i="40"/>
  <c r="L2800" i="40"/>
  <c r="O2799" i="40"/>
  <c r="N2799" i="40"/>
  <c r="M2799" i="40"/>
  <c r="L2799" i="40"/>
  <c r="O2798" i="40"/>
  <c r="N2798" i="40"/>
  <c r="M2798" i="40"/>
  <c r="L2798" i="40"/>
  <c r="O2797" i="40"/>
  <c r="N2797" i="40"/>
  <c r="M2797" i="40"/>
  <c r="L2797" i="40"/>
  <c r="O2796" i="40"/>
  <c r="N2796" i="40"/>
  <c r="M2796" i="40"/>
  <c r="L2796" i="40"/>
  <c r="O2795" i="40"/>
  <c r="N2795" i="40"/>
  <c r="M2795" i="40"/>
  <c r="L2795" i="40"/>
  <c r="O2794" i="40"/>
  <c r="N2794" i="40"/>
  <c r="M2794" i="40"/>
  <c r="L2794" i="40"/>
  <c r="O2793" i="40"/>
  <c r="N2793" i="40"/>
  <c r="M2793" i="40"/>
  <c r="L2793" i="40"/>
  <c r="O2792" i="40"/>
  <c r="N2792" i="40"/>
  <c r="M2792" i="40"/>
  <c r="L2792" i="40"/>
  <c r="O2791" i="40"/>
  <c r="N2791" i="40"/>
  <c r="M2791" i="40"/>
  <c r="L2791" i="40"/>
  <c r="O2790" i="40"/>
  <c r="N2790" i="40"/>
  <c r="M2790" i="40"/>
  <c r="L2790" i="40"/>
  <c r="O2789" i="40"/>
  <c r="N2789" i="40"/>
  <c r="M2789" i="40"/>
  <c r="L2789" i="40"/>
  <c r="O2788" i="40"/>
  <c r="N2788" i="40"/>
  <c r="M2788" i="40"/>
  <c r="L2788" i="40"/>
  <c r="O2787" i="40"/>
  <c r="N2787" i="40"/>
  <c r="M2787" i="40"/>
  <c r="L2787" i="40"/>
  <c r="O2786" i="40"/>
  <c r="N2786" i="40"/>
  <c r="M2786" i="40"/>
  <c r="L2786" i="40"/>
  <c r="O2785" i="40"/>
  <c r="N2785" i="40"/>
  <c r="M2785" i="40"/>
  <c r="L2785" i="40"/>
  <c r="O2784" i="40"/>
  <c r="N2784" i="40"/>
  <c r="M2784" i="40"/>
  <c r="L2784" i="40"/>
  <c r="O2783" i="40"/>
  <c r="N2783" i="40"/>
  <c r="M2783" i="40"/>
  <c r="L2783" i="40"/>
  <c r="O2782" i="40"/>
  <c r="N2782" i="40"/>
  <c r="M2782" i="40"/>
  <c r="L2782" i="40"/>
  <c r="O2781" i="40"/>
  <c r="N2781" i="40"/>
  <c r="M2781" i="40"/>
  <c r="L2781" i="40"/>
  <c r="O2780" i="40"/>
  <c r="N2780" i="40"/>
  <c r="M2780" i="40"/>
  <c r="L2780" i="40"/>
  <c r="O2779" i="40"/>
  <c r="N2779" i="40"/>
  <c r="M2779" i="40"/>
  <c r="L2779" i="40"/>
  <c r="O2778" i="40"/>
  <c r="N2778" i="40"/>
  <c r="M2778" i="40"/>
  <c r="L2778" i="40"/>
  <c r="O2777" i="40"/>
  <c r="N2777" i="40"/>
  <c r="M2777" i="40"/>
  <c r="L2777" i="40"/>
  <c r="O2776" i="40"/>
  <c r="N2776" i="40"/>
  <c r="M2776" i="40"/>
  <c r="L2776" i="40"/>
  <c r="O2775" i="40"/>
  <c r="N2775" i="40"/>
  <c r="M2775" i="40"/>
  <c r="L2775" i="40"/>
  <c r="O2774" i="40"/>
  <c r="N2774" i="40"/>
  <c r="M2774" i="40"/>
  <c r="L2774" i="40"/>
  <c r="O2773" i="40"/>
  <c r="N2773" i="40"/>
  <c r="M2773" i="40"/>
  <c r="L2773" i="40"/>
  <c r="O2772" i="40"/>
  <c r="N2772" i="40"/>
  <c r="M2772" i="40"/>
  <c r="L2772" i="40"/>
  <c r="O2771" i="40"/>
  <c r="N2771" i="40"/>
  <c r="M2771" i="40"/>
  <c r="L2771" i="40"/>
  <c r="O2770" i="40"/>
  <c r="N2770" i="40"/>
  <c r="M2770" i="40"/>
  <c r="L2770" i="40"/>
  <c r="O2769" i="40"/>
  <c r="N2769" i="40"/>
  <c r="M2769" i="40"/>
  <c r="L2769" i="40"/>
  <c r="O2768" i="40"/>
  <c r="N2768" i="40"/>
  <c r="M2768" i="40"/>
  <c r="L2768" i="40"/>
  <c r="O2767" i="40"/>
  <c r="N2767" i="40"/>
  <c r="M2767" i="40"/>
  <c r="L2767" i="40"/>
  <c r="O2766" i="40"/>
  <c r="N2766" i="40"/>
  <c r="M2766" i="40"/>
  <c r="L2766" i="40"/>
  <c r="O2765" i="40"/>
  <c r="N2765" i="40"/>
  <c r="M2765" i="40"/>
  <c r="L2765" i="40"/>
  <c r="O2764" i="40"/>
  <c r="N2764" i="40"/>
  <c r="M2764" i="40"/>
  <c r="L2764" i="40"/>
  <c r="O2763" i="40"/>
  <c r="N2763" i="40"/>
  <c r="M2763" i="40"/>
  <c r="L2763" i="40"/>
  <c r="O2762" i="40"/>
  <c r="N2762" i="40"/>
  <c r="M2762" i="40"/>
  <c r="L2762" i="40"/>
  <c r="O2761" i="40"/>
  <c r="N2761" i="40"/>
  <c r="M2761" i="40"/>
  <c r="L2761" i="40"/>
  <c r="O2760" i="40"/>
  <c r="N2760" i="40"/>
  <c r="M2760" i="40"/>
  <c r="L2760" i="40"/>
  <c r="O2759" i="40"/>
  <c r="N2759" i="40"/>
  <c r="M2759" i="40"/>
  <c r="L2759" i="40"/>
  <c r="O2758" i="40"/>
  <c r="N2758" i="40"/>
  <c r="M2758" i="40"/>
  <c r="L2758" i="40"/>
  <c r="O2757" i="40"/>
  <c r="N2757" i="40"/>
  <c r="M2757" i="40"/>
  <c r="L2757" i="40"/>
  <c r="O2756" i="40"/>
  <c r="N2756" i="40"/>
  <c r="M2756" i="40"/>
  <c r="L2756" i="40"/>
  <c r="O2755" i="40"/>
  <c r="N2755" i="40"/>
  <c r="M2755" i="40"/>
  <c r="L2755" i="40"/>
  <c r="O2754" i="40"/>
  <c r="N2754" i="40"/>
  <c r="M2754" i="40"/>
  <c r="L2754" i="40"/>
  <c r="O2753" i="40"/>
  <c r="N2753" i="40"/>
  <c r="M2753" i="40"/>
  <c r="L2753" i="40"/>
  <c r="O2752" i="40"/>
  <c r="N2752" i="40"/>
  <c r="M2752" i="40"/>
  <c r="L2752" i="40"/>
  <c r="O2751" i="40"/>
  <c r="N2751" i="40"/>
  <c r="M2751" i="40"/>
  <c r="L2751" i="40"/>
  <c r="O2750" i="40"/>
  <c r="N2750" i="40"/>
  <c r="M2750" i="40"/>
  <c r="L2750" i="40"/>
  <c r="O2749" i="40"/>
  <c r="N2749" i="40"/>
  <c r="M2749" i="40"/>
  <c r="L2749" i="40"/>
  <c r="O2748" i="40"/>
  <c r="N2748" i="40"/>
  <c r="M2748" i="40"/>
  <c r="L2748" i="40"/>
  <c r="O2747" i="40"/>
  <c r="N2747" i="40"/>
  <c r="M2747" i="40"/>
  <c r="L2747" i="40"/>
  <c r="O2746" i="40"/>
  <c r="N2746" i="40"/>
  <c r="M2746" i="40"/>
  <c r="L2746" i="40"/>
  <c r="O2745" i="40"/>
  <c r="N2745" i="40"/>
  <c r="M2745" i="40"/>
  <c r="L2745" i="40"/>
  <c r="O2744" i="40"/>
  <c r="N2744" i="40"/>
  <c r="M2744" i="40"/>
  <c r="L2744" i="40"/>
  <c r="O2743" i="40"/>
  <c r="N2743" i="40"/>
  <c r="M2743" i="40"/>
  <c r="L2743" i="40"/>
  <c r="O2742" i="40"/>
  <c r="N2742" i="40"/>
  <c r="M2742" i="40"/>
  <c r="L2742" i="40"/>
  <c r="O2741" i="40"/>
  <c r="N2741" i="40"/>
  <c r="M2741" i="40"/>
  <c r="L2741" i="40"/>
  <c r="O2740" i="40"/>
  <c r="N2740" i="40"/>
  <c r="M2740" i="40"/>
  <c r="L2740" i="40"/>
  <c r="O2739" i="40"/>
  <c r="N2739" i="40"/>
  <c r="M2739" i="40"/>
  <c r="L2739" i="40"/>
  <c r="O2738" i="40"/>
  <c r="N2738" i="40"/>
  <c r="M2738" i="40"/>
  <c r="L2738" i="40"/>
  <c r="O2737" i="40"/>
  <c r="N2737" i="40"/>
  <c r="M2737" i="40"/>
  <c r="L2737" i="40"/>
  <c r="O2736" i="40"/>
  <c r="N2736" i="40"/>
  <c r="M2736" i="40"/>
  <c r="L2736" i="40"/>
  <c r="O2735" i="40"/>
  <c r="N2735" i="40"/>
  <c r="M2735" i="40"/>
  <c r="L2735" i="40"/>
  <c r="O2734" i="40"/>
  <c r="N2734" i="40"/>
  <c r="M2734" i="40"/>
  <c r="L2734" i="40"/>
  <c r="O2733" i="40"/>
  <c r="N2733" i="40"/>
  <c r="M2733" i="40"/>
  <c r="L2733" i="40"/>
  <c r="O2732" i="40"/>
  <c r="N2732" i="40"/>
  <c r="M2732" i="40"/>
  <c r="L2732" i="40"/>
  <c r="O2731" i="40"/>
  <c r="N2731" i="40"/>
  <c r="M2731" i="40"/>
  <c r="L2731" i="40"/>
  <c r="O2730" i="40"/>
  <c r="N2730" i="40"/>
  <c r="M2730" i="40"/>
  <c r="L2730" i="40"/>
  <c r="O2729" i="40"/>
  <c r="N2729" i="40"/>
  <c r="M2729" i="40"/>
  <c r="L2729" i="40"/>
  <c r="O2728" i="40"/>
  <c r="N2728" i="40"/>
  <c r="M2728" i="40"/>
  <c r="L2728" i="40"/>
  <c r="O2727" i="40"/>
  <c r="N2727" i="40"/>
  <c r="M2727" i="40"/>
  <c r="L2727" i="40"/>
  <c r="O2726" i="40"/>
  <c r="N2726" i="40"/>
  <c r="M2726" i="40"/>
  <c r="L2726" i="40"/>
  <c r="O2725" i="40"/>
  <c r="N2725" i="40"/>
  <c r="M2725" i="40"/>
  <c r="L2725" i="40"/>
  <c r="O2724" i="40"/>
  <c r="N2724" i="40"/>
  <c r="M2724" i="40"/>
  <c r="L2724" i="40"/>
  <c r="O2723" i="40"/>
  <c r="N2723" i="40"/>
  <c r="M2723" i="40"/>
  <c r="L2723" i="40"/>
  <c r="O2722" i="40"/>
  <c r="N2722" i="40"/>
  <c r="M2722" i="40"/>
  <c r="L2722" i="40"/>
  <c r="O2721" i="40"/>
  <c r="N2721" i="40"/>
  <c r="M2721" i="40"/>
  <c r="L2721" i="40"/>
  <c r="O2720" i="40"/>
  <c r="N2720" i="40"/>
  <c r="M2720" i="40"/>
  <c r="L2720" i="40"/>
  <c r="O2719" i="40"/>
  <c r="N2719" i="40"/>
  <c r="M2719" i="40"/>
  <c r="L2719" i="40"/>
  <c r="O2718" i="40"/>
  <c r="N2718" i="40"/>
  <c r="M2718" i="40"/>
  <c r="L2718" i="40"/>
  <c r="O2717" i="40"/>
  <c r="N2717" i="40"/>
  <c r="M2717" i="40"/>
  <c r="L2717" i="40"/>
  <c r="O2716" i="40"/>
  <c r="N2716" i="40"/>
  <c r="M2716" i="40"/>
  <c r="L2716" i="40"/>
  <c r="O2715" i="40"/>
  <c r="N2715" i="40"/>
  <c r="M2715" i="40"/>
  <c r="L2715" i="40"/>
  <c r="O2714" i="40"/>
  <c r="N2714" i="40"/>
  <c r="M2714" i="40"/>
  <c r="L2714" i="40"/>
  <c r="O2713" i="40"/>
  <c r="N2713" i="40"/>
  <c r="M2713" i="40"/>
  <c r="L2713" i="40"/>
  <c r="O2712" i="40"/>
  <c r="N2712" i="40"/>
  <c r="M2712" i="40"/>
  <c r="L2712" i="40"/>
  <c r="O2711" i="40"/>
  <c r="N2711" i="40"/>
  <c r="M2711" i="40"/>
  <c r="L2711" i="40"/>
  <c r="O2710" i="40"/>
  <c r="N2710" i="40"/>
  <c r="M2710" i="40"/>
  <c r="L2710" i="40"/>
  <c r="O2709" i="40"/>
  <c r="N2709" i="40"/>
  <c r="M2709" i="40"/>
  <c r="L2709" i="40"/>
  <c r="O2708" i="40"/>
  <c r="N2708" i="40"/>
  <c r="M2708" i="40"/>
  <c r="L2708" i="40"/>
  <c r="O2707" i="40"/>
  <c r="N2707" i="40"/>
  <c r="M2707" i="40"/>
  <c r="L2707" i="40"/>
  <c r="O2706" i="40"/>
  <c r="N2706" i="40"/>
  <c r="M2706" i="40"/>
  <c r="L2706" i="40"/>
  <c r="O2705" i="40"/>
  <c r="N2705" i="40"/>
  <c r="M2705" i="40"/>
  <c r="L2705" i="40"/>
  <c r="O2704" i="40"/>
  <c r="N2704" i="40"/>
  <c r="M2704" i="40"/>
  <c r="L2704" i="40"/>
  <c r="O2703" i="40"/>
  <c r="N2703" i="40"/>
  <c r="M2703" i="40"/>
  <c r="L2703" i="40"/>
  <c r="O2702" i="40"/>
  <c r="N2702" i="40"/>
  <c r="M2702" i="40"/>
  <c r="L2702" i="40"/>
  <c r="O2701" i="40"/>
  <c r="N2701" i="40"/>
  <c r="M2701" i="40"/>
  <c r="L2701" i="40"/>
  <c r="O2700" i="40"/>
  <c r="N2700" i="40"/>
  <c r="M2700" i="40"/>
  <c r="L2700" i="40"/>
  <c r="O2699" i="40"/>
  <c r="N2699" i="40"/>
  <c r="M2699" i="40"/>
  <c r="L2699" i="40"/>
  <c r="O2698" i="40"/>
  <c r="N2698" i="40"/>
  <c r="M2698" i="40"/>
  <c r="L2698" i="40"/>
  <c r="O2697" i="40"/>
  <c r="N2697" i="40"/>
  <c r="M2697" i="40"/>
  <c r="L2697" i="40"/>
  <c r="O2696" i="40"/>
  <c r="N2696" i="40"/>
  <c r="M2696" i="40"/>
  <c r="L2696" i="40"/>
  <c r="O2695" i="40"/>
  <c r="N2695" i="40"/>
  <c r="M2695" i="40"/>
  <c r="L2695" i="40"/>
  <c r="O2694" i="40"/>
  <c r="N2694" i="40"/>
  <c r="M2694" i="40"/>
  <c r="L2694" i="40"/>
  <c r="O2693" i="40"/>
  <c r="N2693" i="40"/>
  <c r="M2693" i="40"/>
  <c r="L2693" i="40"/>
  <c r="O2692" i="40"/>
  <c r="N2692" i="40"/>
  <c r="M2692" i="40"/>
  <c r="L2692" i="40"/>
  <c r="O2691" i="40"/>
  <c r="N2691" i="40"/>
  <c r="M2691" i="40"/>
  <c r="L2691" i="40"/>
  <c r="O2690" i="40"/>
  <c r="N2690" i="40"/>
  <c r="M2690" i="40"/>
  <c r="L2690" i="40"/>
  <c r="O2689" i="40"/>
  <c r="N2689" i="40"/>
  <c r="M2689" i="40"/>
  <c r="L2689" i="40"/>
  <c r="O2688" i="40"/>
  <c r="N2688" i="40"/>
  <c r="M2688" i="40"/>
  <c r="L2688" i="40"/>
  <c r="O2687" i="40"/>
  <c r="N2687" i="40"/>
  <c r="M2687" i="40"/>
  <c r="L2687" i="40"/>
  <c r="O1690" i="40"/>
  <c r="M1690" i="40"/>
  <c r="L1690" i="40"/>
  <c r="O2686" i="40"/>
  <c r="M2686" i="40"/>
  <c r="L2686" i="40"/>
  <c r="O2118" i="40"/>
  <c r="M2118" i="40"/>
  <c r="L2118" i="40"/>
  <c r="O2121" i="40"/>
  <c r="M2121" i="40"/>
  <c r="L2121" i="40"/>
  <c r="O2120" i="40"/>
  <c r="N2120" i="40"/>
  <c r="M2120" i="40"/>
  <c r="L2120" i="40"/>
  <c r="O2117" i="40"/>
  <c r="N2117" i="40"/>
  <c r="M2117" i="40"/>
  <c r="L2117" i="40"/>
  <c r="O2116" i="40"/>
  <c r="N2116" i="40"/>
  <c r="M2116" i="40"/>
  <c r="L2116" i="40"/>
  <c r="O2115" i="40"/>
  <c r="N2115" i="40"/>
  <c r="M2115" i="40"/>
  <c r="L2115" i="40"/>
  <c r="O2119" i="40"/>
  <c r="N2119" i="40"/>
  <c r="M2119" i="40"/>
  <c r="L2119" i="40"/>
  <c r="M25" i="40"/>
  <c r="L25" i="40"/>
  <c r="O301" i="40"/>
  <c r="M301" i="40"/>
  <c r="L301" i="40"/>
  <c r="M1771" i="40"/>
  <c r="L1771" i="40"/>
  <c r="M1560" i="40"/>
  <c r="L1560" i="40"/>
  <c r="O1559" i="40"/>
  <c r="N1559" i="40"/>
  <c r="M1559" i="40"/>
  <c r="L1559" i="40"/>
  <c r="O1558" i="40"/>
  <c r="N1558" i="40"/>
  <c r="M1558" i="40"/>
  <c r="L1558" i="40"/>
  <c r="O1770" i="40"/>
  <c r="N1770" i="40"/>
  <c r="M1770" i="40"/>
  <c r="L1770" i="40"/>
  <c r="O902" i="40"/>
  <c r="M902" i="40"/>
  <c r="L902" i="40"/>
  <c r="O905" i="40"/>
  <c r="M905" i="40"/>
  <c r="L905" i="40"/>
  <c r="O904" i="40"/>
  <c r="M904" i="40"/>
  <c r="L904" i="40"/>
  <c r="O903" i="40"/>
  <c r="N903" i="40"/>
  <c r="M903" i="40"/>
  <c r="L903" i="40"/>
  <c r="O901" i="40"/>
  <c r="N901" i="40"/>
  <c r="M901" i="40"/>
  <c r="L901" i="40"/>
  <c r="O900" i="40"/>
  <c r="N900" i="40"/>
  <c r="M900" i="40"/>
  <c r="L900" i="40"/>
  <c r="O899" i="40"/>
  <c r="M899" i="40"/>
  <c r="L899" i="40"/>
  <c r="O897" i="40"/>
  <c r="M897" i="40"/>
  <c r="L897" i="40"/>
  <c r="O898" i="40"/>
  <c r="M898" i="40"/>
  <c r="L898" i="40"/>
  <c r="O896" i="40"/>
  <c r="N896" i="40"/>
  <c r="M896" i="40"/>
  <c r="L896" i="40"/>
  <c r="O895" i="40"/>
  <c r="N895" i="40"/>
  <c r="M895" i="40"/>
  <c r="L895" i="40"/>
  <c r="O992" i="40"/>
  <c r="M992" i="40"/>
  <c r="L992" i="40"/>
  <c r="M2516" i="40"/>
  <c r="L2516" i="40"/>
  <c r="O2514" i="40"/>
  <c r="N2514" i="40"/>
  <c r="M2514" i="40"/>
  <c r="L2514" i="40"/>
  <c r="O78" i="40"/>
  <c r="M78" i="40"/>
  <c r="L78" i="40"/>
  <c r="O993" i="40"/>
  <c r="M993" i="40"/>
  <c r="L993" i="40"/>
  <c r="M469" i="40"/>
  <c r="L469" i="40"/>
  <c r="M1216" i="40"/>
  <c r="L1216" i="40"/>
  <c r="O1218" i="40"/>
  <c r="M1218" i="40"/>
  <c r="L1218" i="40"/>
  <c r="M1215" i="40"/>
  <c r="L1215" i="40"/>
  <c r="O1214" i="40"/>
  <c r="N1214" i="40"/>
  <c r="M1214" i="40"/>
  <c r="L1214" i="40"/>
  <c r="M2466" i="40"/>
  <c r="L2466" i="40"/>
  <c r="O1217" i="40"/>
  <c r="M1217" i="40"/>
  <c r="L1217" i="40"/>
  <c r="O2598" i="40"/>
  <c r="M2598" i="40"/>
  <c r="L2598" i="40"/>
  <c r="O1483" i="40"/>
  <c r="M1483" i="40"/>
  <c r="L1483" i="40"/>
  <c r="M1268" i="40"/>
  <c r="L1268" i="40"/>
  <c r="M2043" i="40"/>
  <c r="L2043" i="40"/>
  <c r="M1713" i="40"/>
  <c r="L1713" i="40"/>
  <c r="O101" i="40"/>
  <c r="M101" i="40"/>
  <c r="L101" i="40"/>
  <c r="O103" i="40"/>
  <c r="M103" i="40"/>
  <c r="L103" i="40"/>
  <c r="M102" i="40"/>
  <c r="L102" i="40"/>
  <c r="O762" i="40"/>
  <c r="M762" i="40"/>
  <c r="L762" i="40"/>
  <c r="M1175" i="40"/>
  <c r="L1175" i="40"/>
  <c r="O1589" i="40"/>
  <c r="M1589" i="40"/>
  <c r="L1589" i="40"/>
  <c r="O1590" i="40"/>
  <c r="N1590" i="40"/>
  <c r="M1590" i="40"/>
  <c r="L1590" i="40"/>
  <c r="O761" i="40"/>
  <c r="N761" i="40"/>
  <c r="M761" i="40"/>
  <c r="L761" i="40"/>
  <c r="O2641" i="40"/>
  <c r="M2641" i="40"/>
  <c r="L2641" i="40"/>
  <c r="O1591" i="40"/>
  <c r="M1591" i="40"/>
  <c r="L1591" i="40"/>
  <c r="O1387" i="40"/>
  <c r="M1387" i="40"/>
  <c r="L1387" i="40"/>
  <c r="O1391" i="40"/>
  <c r="M1391" i="40"/>
  <c r="L1391" i="40"/>
  <c r="O1392" i="40"/>
  <c r="M1392" i="40"/>
  <c r="L1392" i="40"/>
  <c r="O1390" i="40"/>
  <c r="N1390" i="40"/>
  <c r="M1390" i="40"/>
  <c r="L1390" i="40"/>
  <c r="O1389" i="40"/>
  <c r="N1389" i="40"/>
  <c r="M1389" i="40"/>
  <c r="L1389" i="40"/>
  <c r="M461" i="40"/>
  <c r="L461" i="40"/>
  <c r="O2452" i="40"/>
  <c r="M2452" i="40"/>
  <c r="L2452" i="40"/>
  <c r="M528" i="40"/>
  <c r="L528" i="40"/>
  <c r="N527" i="40"/>
  <c r="M527" i="40"/>
  <c r="L527" i="40"/>
  <c r="O1585" i="40"/>
  <c r="N1585" i="40"/>
  <c r="M1585" i="40"/>
  <c r="L1585" i="40"/>
  <c r="O2456" i="40"/>
  <c r="M2456" i="40"/>
  <c r="L2456" i="40"/>
  <c r="M412" i="40"/>
  <c r="L412" i="40"/>
  <c r="N2455" i="40"/>
  <c r="M2455" i="40"/>
  <c r="L2455" i="40"/>
  <c r="O2454" i="40"/>
  <c r="N2454" i="40"/>
  <c r="M2454" i="40"/>
  <c r="L2454" i="40"/>
  <c r="O2648" i="40"/>
  <c r="M2648" i="40"/>
  <c r="L2648" i="40"/>
  <c r="M1555" i="40"/>
  <c r="L1555" i="40"/>
  <c r="N1627" i="40"/>
  <c r="M1627" i="40"/>
  <c r="L1627" i="40"/>
  <c r="O1628" i="40"/>
  <c r="M1628" i="40"/>
  <c r="L1628" i="40"/>
  <c r="O1625" i="40"/>
  <c r="N1625" i="40"/>
  <c r="M1625" i="40"/>
  <c r="L1625" i="40"/>
  <c r="O863" i="40"/>
  <c r="M863" i="40"/>
  <c r="L863" i="40"/>
  <c r="O1552" i="40"/>
  <c r="N1552" i="40"/>
  <c r="M1552" i="40"/>
  <c r="L1552" i="40"/>
  <c r="M2391" i="40"/>
  <c r="L2391" i="40"/>
  <c r="N1556" i="40"/>
  <c r="M1556" i="40"/>
  <c r="L1556" i="40"/>
  <c r="O1557" i="40"/>
  <c r="M1557" i="40"/>
  <c r="L1557" i="40"/>
  <c r="M2458" i="40"/>
  <c r="L2458" i="40"/>
  <c r="M397" i="40"/>
  <c r="L397" i="40"/>
  <c r="M1791" i="40"/>
  <c r="L1791" i="40"/>
  <c r="M2461" i="40"/>
  <c r="L2461" i="40"/>
  <c r="M329" i="40"/>
  <c r="L329" i="40"/>
  <c r="M1777" i="40"/>
  <c r="L1777" i="40"/>
  <c r="M1741" i="40"/>
  <c r="L1741" i="40"/>
  <c r="O171" i="40"/>
  <c r="M171" i="40"/>
  <c r="L171" i="40"/>
  <c r="O2457" i="40"/>
  <c r="N2457" i="40"/>
  <c r="M2457" i="40"/>
  <c r="L2457" i="40"/>
  <c r="M1039" i="40"/>
  <c r="L1039" i="40"/>
  <c r="N931" i="40"/>
  <c r="M931" i="40"/>
  <c r="L931" i="40"/>
  <c r="M308" i="40"/>
  <c r="L308" i="40"/>
  <c r="M933" i="40"/>
  <c r="L933" i="40"/>
  <c r="M395" i="40"/>
  <c r="L395" i="40"/>
  <c r="O932" i="40"/>
  <c r="N932" i="40"/>
  <c r="M932" i="40"/>
  <c r="L932" i="40"/>
  <c r="M2593" i="40"/>
  <c r="L2593" i="40"/>
  <c r="O2594" i="40"/>
  <c r="N2594" i="40"/>
  <c r="M2594" i="40"/>
  <c r="L2594" i="40"/>
  <c r="O2600" i="40"/>
  <c r="N2600" i="40"/>
  <c r="M2600" i="40"/>
  <c r="L2600" i="40"/>
  <c r="O1934" i="40"/>
  <c r="M1934" i="40"/>
  <c r="L1934" i="40"/>
  <c r="O1487" i="40"/>
  <c r="N1487" i="40"/>
  <c r="M1487" i="40"/>
  <c r="L1487" i="40"/>
  <c r="O1490" i="40"/>
  <c r="M1490" i="40"/>
  <c r="L1490" i="40"/>
  <c r="O1935" i="40"/>
  <c r="M1935" i="40"/>
  <c r="L1935" i="40"/>
  <c r="O1491" i="40"/>
  <c r="M1491" i="40"/>
  <c r="L1491" i="40"/>
  <c r="O1488" i="40"/>
  <c r="N1488" i="40"/>
  <c r="M1488" i="40"/>
  <c r="L1488" i="40"/>
  <c r="O1492" i="40"/>
  <c r="M1492" i="40"/>
  <c r="L1492" i="40"/>
  <c r="O1082" i="40"/>
  <c r="M1082" i="40"/>
  <c r="L1082" i="40"/>
  <c r="M1086" i="40"/>
  <c r="L1086" i="40"/>
  <c r="O1085" i="40"/>
  <c r="N1085" i="40"/>
  <c r="M1085" i="40"/>
  <c r="L1085" i="40"/>
  <c r="O1083" i="40"/>
  <c r="N1083" i="40"/>
  <c r="M1083" i="40"/>
  <c r="L1083" i="40"/>
  <c r="N2146" i="40"/>
  <c r="M2146" i="40"/>
  <c r="L2146" i="40"/>
  <c r="O1869" i="40"/>
  <c r="M1869" i="40"/>
  <c r="L1869" i="40"/>
  <c r="O1868" i="40"/>
  <c r="N1868" i="40"/>
  <c r="M1868" i="40"/>
  <c r="L1868" i="40"/>
  <c r="M1865" i="40"/>
  <c r="L1865" i="40"/>
  <c r="O1867" i="40"/>
  <c r="M1867" i="40"/>
  <c r="L1867" i="40"/>
  <c r="O1866" i="40"/>
  <c r="N1866" i="40"/>
  <c r="M1866" i="40"/>
  <c r="L1866" i="40"/>
  <c r="O1606" i="40"/>
  <c r="M1606" i="40"/>
  <c r="L1606" i="40"/>
  <c r="O1603" i="40"/>
  <c r="N1603" i="40"/>
  <c r="M1603" i="40"/>
  <c r="L1603" i="40"/>
  <c r="M287" i="40"/>
  <c r="L287" i="40"/>
  <c r="O291" i="40"/>
  <c r="M291" i="40"/>
  <c r="L291" i="40"/>
  <c r="M370" i="40"/>
  <c r="L370" i="40"/>
  <c r="N292" i="40"/>
  <c r="M292" i="40"/>
  <c r="L292" i="40"/>
  <c r="O290" i="40"/>
  <c r="N290" i="40"/>
  <c r="M290" i="40"/>
  <c r="L290" i="40"/>
  <c r="O289" i="40"/>
  <c r="N289" i="40"/>
  <c r="M289" i="40"/>
  <c r="L289" i="40"/>
  <c r="M41" i="40"/>
  <c r="L41" i="40"/>
  <c r="M2149" i="40"/>
  <c r="L2149" i="40"/>
  <c r="M1608" i="40"/>
  <c r="L1608" i="40"/>
  <c r="M382" i="40"/>
  <c r="L382" i="40"/>
  <c r="O1607" i="40"/>
  <c r="M1607" i="40"/>
  <c r="L1607" i="40"/>
  <c r="O1605" i="40"/>
  <c r="N1605" i="40"/>
  <c r="M1605" i="40"/>
  <c r="L1605" i="40"/>
  <c r="O1604" i="40"/>
  <c r="N1604" i="40"/>
  <c r="M1604" i="40"/>
  <c r="L1604" i="40"/>
  <c r="O1602" i="40"/>
  <c r="M1602" i="40"/>
  <c r="L1602" i="40"/>
  <c r="O2148" i="40"/>
  <c r="N2148" i="40"/>
  <c r="M2148" i="40"/>
  <c r="L2148" i="40"/>
  <c r="O2144" i="40"/>
  <c r="N2144" i="40"/>
  <c r="M2144" i="40"/>
  <c r="L2144" i="40"/>
  <c r="M2138" i="40"/>
  <c r="L2138" i="40"/>
  <c r="M2137" i="40"/>
  <c r="L2137" i="40"/>
  <c r="M2139" i="40"/>
  <c r="L2139" i="40"/>
  <c r="O2136" i="40"/>
  <c r="M2136" i="40"/>
  <c r="L2136" i="40"/>
  <c r="M378" i="40"/>
  <c r="L378" i="40"/>
  <c r="N2141" i="40"/>
  <c r="M2141" i="40"/>
  <c r="L2141" i="40"/>
  <c r="O2142" i="40"/>
  <c r="M2142" i="40"/>
  <c r="L2142" i="40"/>
  <c r="O2140" i="40"/>
  <c r="N2140" i="40"/>
  <c r="M2140" i="40"/>
  <c r="L2140" i="40"/>
  <c r="M1079" i="40"/>
  <c r="L1079" i="40"/>
  <c r="O2344" i="40"/>
  <c r="M2344" i="40"/>
  <c r="L2344" i="40"/>
  <c r="M1116" i="40"/>
  <c r="L1116" i="40"/>
  <c r="M2346" i="40"/>
  <c r="L2346" i="40"/>
  <c r="O2564" i="40"/>
  <c r="N2564" i="40"/>
  <c r="M2564" i="40"/>
  <c r="L2564" i="40"/>
  <c r="O2345" i="40"/>
  <c r="N2345" i="40"/>
  <c r="M2345" i="40"/>
  <c r="L2345" i="40"/>
  <c r="M732" i="40"/>
  <c r="L732" i="40"/>
  <c r="M733" i="40"/>
  <c r="L733" i="40"/>
  <c r="M736" i="40"/>
  <c r="L736" i="40"/>
  <c r="M1047" i="40"/>
  <c r="L1047" i="40"/>
  <c r="M410" i="40"/>
  <c r="L410" i="40"/>
  <c r="O148" i="40"/>
  <c r="M148" i="40"/>
  <c r="L148" i="40"/>
  <c r="O173" i="40"/>
  <c r="M173" i="40"/>
  <c r="L173" i="40"/>
  <c r="O1198" i="40"/>
  <c r="M1198" i="40"/>
  <c r="L1198" i="40"/>
  <c r="M155" i="40"/>
  <c r="L155" i="40"/>
  <c r="O153" i="40"/>
  <c r="M153" i="40"/>
  <c r="L153" i="40"/>
  <c r="O152" i="40"/>
  <c r="N152" i="40"/>
  <c r="M152" i="40"/>
  <c r="L152" i="40"/>
  <c r="O150" i="40"/>
  <c r="M150" i="40"/>
  <c r="L150" i="40"/>
  <c r="O149" i="40"/>
  <c r="M149" i="40"/>
  <c r="L149" i="40"/>
  <c r="O2519" i="40"/>
  <c r="M2519" i="40"/>
  <c r="L2519" i="40"/>
  <c r="O151" i="40"/>
  <c r="N151" i="40"/>
  <c r="M151" i="40"/>
  <c r="L151" i="40"/>
  <c r="O2642" i="40"/>
  <c r="M2642" i="40"/>
  <c r="L2642" i="40"/>
  <c r="O1647" i="40"/>
  <c r="M1647" i="40"/>
  <c r="L1647" i="40"/>
  <c r="O2644" i="40"/>
  <c r="N2644" i="40"/>
  <c r="M2644" i="40"/>
  <c r="L2644" i="40"/>
  <c r="O2515" i="40"/>
  <c r="M2515" i="40"/>
  <c r="L2515" i="40"/>
  <c r="O2521" i="40"/>
  <c r="M2521" i="40"/>
  <c r="L2521" i="40"/>
  <c r="M928" i="40"/>
  <c r="L928" i="40"/>
  <c r="O1901" i="40"/>
  <c r="M1901" i="40"/>
  <c r="L1901" i="40"/>
  <c r="O1902" i="40"/>
  <c r="M1902" i="40"/>
  <c r="L1902" i="40"/>
  <c r="O1899" i="40"/>
  <c r="N1899" i="40"/>
  <c r="M1899" i="40"/>
  <c r="L1899" i="40"/>
  <c r="O1894" i="40"/>
  <c r="N1894" i="40"/>
  <c r="M1894" i="40"/>
  <c r="L1894" i="40"/>
  <c r="M723" i="40"/>
  <c r="L723" i="40"/>
  <c r="O584" i="40"/>
  <c r="M584" i="40"/>
  <c r="L584" i="40"/>
  <c r="O1730" i="40"/>
  <c r="N1730" i="40"/>
  <c r="M1730" i="40"/>
  <c r="L1730" i="40"/>
  <c r="O1489" i="40"/>
  <c r="M1489" i="40"/>
  <c r="L1489" i="40"/>
  <c r="M700" i="40"/>
  <c r="L700" i="40"/>
  <c r="M585" i="40"/>
  <c r="L585" i="40"/>
  <c r="M1731" i="40"/>
  <c r="L1731" i="40"/>
  <c r="O586" i="40"/>
  <c r="N586" i="40"/>
  <c r="M586" i="40"/>
  <c r="L586" i="40"/>
  <c r="M1092" i="40"/>
  <c r="L1092" i="40"/>
  <c r="N580" i="40"/>
  <c r="M580" i="40"/>
  <c r="L580" i="40"/>
  <c r="M1729" i="40"/>
  <c r="L1729" i="40"/>
  <c r="M1554" i="40"/>
  <c r="L1554" i="40"/>
  <c r="N1551" i="40"/>
  <c r="M1551" i="40"/>
  <c r="L1551" i="40"/>
  <c r="M856" i="40"/>
  <c r="L856" i="40"/>
  <c r="M24" i="40"/>
  <c r="L24" i="40"/>
  <c r="N854" i="40"/>
  <c r="M854" i="40"/>
  <c r="L854" i="40"/>
  <c r="M1104" i="40"/>
  <c r="L1104" i="40"/>
  <c r="M1447" i="40"/>
  <c r="L1447" i="40"/>
  <c r="O1441" i="40"/>
  <c r="N1441" i="40"/>
  <c r="M1441" i="40"/>
  <c r="L1441" i="40"/>
  <c r="O1448" i="40"/>
  <c r="N1448" i="40"/>
  <c r="M1448" i="40"/>
  <c r="L1448" i="40"/>
  <c r="O1442" i="40"/>
  <c r="N1442" i="40"/>
  <c r="M1442" i="40"/>
  <c r="L1442" i="40"/>
  <c r="N1446" i="40"/>
  <c r="M1446" i="40"/>
  <c r="L1446" i="40"/>
  <c r="M782" i="40"/>
  <c r="L782" i="40"/>
  <c r="M987" i="40"/>
  <c r="L987" i="40"/>
  <c r="N780" i="40"/>
  <c r="M780" i="40"/>
  <c r="L780" i="40"/>
  <c r="N781" i="40"/>
  <c r="M781" i="40"/>
  <c r="L781" i="40"/>
  <c r="M783" i="40"/>
  <c r="L783" i="40"/>
  <c r="O2652" i="40"/>
  <c r="M2652" i="40"/>
  <c r="L2652" i="40"/>
  <c r="M405" i="40"/>
  <c r="L405" i="40"/>
  <c r="M784" i="40"/>
  <c r="L784" i="40"/>
  <c r="M33" i="40"/>
  <c r="L33" i="40"/>
  <c r="O1252" i="40"/>
  <c r="M1252" i="40"/>
  <c r="L1252" i="40"/>
  <c r="M785" i="40"/>
  <c r="L785" i="40"/>
  <c r="O2655" i="40"/>
  <c r="N2655" i="40"/>
  <c r="M2655" i="40"/>
  <c r="L2655" i="40"/>
  <c r="M1597" i="40"/>
  <c r="L1597" i="40"/>
  <c r="O1445" i="40"/>
  <c r="M1445" i="40"/>
  <c r="L1445" i="40"/>
  <c r="M26" i="40"/>
  <c r="L26" i="40"/>
  <c r="M1599" i="40"/>
  <c r="L1599" i="40"/>
  <c r="O1596" i="40"/>
  <c r="N1596" i="40"/>
  <c r="M1596" i="40"/>
  <c r="L1596" i="40"/>
  <c r="O231" i="40"/>
  <c r="M231" i="40"/>
  <c r="L231" i="40"/>
  <c r="O230" i="40"/>
  <c r="N230" i="40"/>
  <c r="M230" i="40"/>
  <c r="L230" i="40"/>
  <c r="M1250" i="40"/>
  <c r="L1250" i="40"/>
  <c r="M22" i="40"/>
  <c r="L22" i="40"/>
  <c r="M2650" i="40"/>
  <c r="L2650" i="40"/>
  <c r="O2653" i="40"/>
  <c r="N2653" i="40"/>
  <c r="M2653" i="40"/>
  <c r="L2653" i="40"/>
  <c r="O1248" i="40"/>
  <c r="N1248" i="40"/>
  <c r="M1248" i="40"/>
  <c r="L1248" i="40"/>
  <c r="O2389" i="40"/>
  <c r="M2389" i="40"/>
  <c r="L2389" i="40"/>
  <c r="O2656" i="40"/>
  <c r="M2656" i="40"/>
  <c r="L2656" i="40"/>
  <c r="O2385" i="40"/>
  <c r="M2385" i="40"/>
  <c r="L2385" i="40"/>
  <c r="O2200" i="40"/>
  <c r="M2200" i="40"/>
  <c r="L2200" i="40"/>
  <c r="O2387" i="40"/>
  <c r="M2387" i="40"/>
  <c r="L2387" i="40"/>
  <c r="M2199" i="40"/>
  <c r="L2199" i="40"/>
  <c r="M1251" i="40"/>
  <c r="L1251" i="40"/>
  <c r="O1180" i="40"/>
  <c r="M1180" i="40"/>
  <c r="L1180" i="40"/>
  <c r="O1249" i="40"/>
  <c r="M1249" i="40"/>
  <c r="L1249" i="40"/>
  <c r="M966" i="40"/>
  <c r="L966" i="40"/>
  <c r="M2067" i="40"/>
  <c r="L2067" i="40"/>
  <c r="M1916" i="40"/>
  <c r="L1916" i="40"/>
  <c r="M1827" i="40"/>
  <c r="L1827" i="40"/>
  <c r="O270" i="40"/>
  <c r="N270" i="40"/>
  <c r="M270" i="40"/>
  <c r="L270" i="40"/>
  <c r="M1346" i="40"/>
  <c r="L1346" i="40"/>
  <c r="O799" i="40"/>
  <c r="M799" i="40"/>
  <c r="L799" i="40"/>
  <c r="M1912" i="40"/>
  <c r="L1912" i="40"/>
  <c r="M360" i="40"/>
  <c r="L360" i="40"/>
  <c r="M738" i="40"/>
  <c r="L738" i="40"/>
  <c r="O1644" i="40"/>
  <c r="M1644" i="40"/>
  <c r="L1644" i="40"/>
  <c r="M1351" i="40"/>
  <c r="L1351" i="40"/>
  <c r="O142" i="40"/>
  <c r="M142" i="40"/>
  <c r="L142" i="40"/>
  <c r="O1642" i="40"/>
  <c r="N1642" i="40"/>
  <c r="M1642" i="40"/>
  <c r="L1642" i="40"/>
  <c r="O416" i="40"/>
  <c r="M416" i="40"/>
  <c r="L416" i="40"/>
  <c r="O1967" i="40"/>
  <c r="M1967" i="40"/>
  <c r="L1967" i="40"/>
  <c r="M1875" i="40"/>
  <c r="L1875" i="40"/>
  <c r="O1206" i="40"/>
  <c r="M1206" i="40"/>
  <c r="L1206" i="40"/>
  <c r="M1971" i="40"/>
  <c r="L1971" i="40"/>
  <c r="O1969" i="40"/>
  <c r="M1969" i="40"/>
  <c r="L1969" i="40"/>
  <c r="O1966" i="40"/>
  <c r="M1966" i="40"/>
  <c r="L1966" i="40"/>
  <c r="O1968" i="40"/>
  <c r="M1968" i="40"/>
  <c r="L1968" i="40"/>
  <c r="M56" i="40"/>
  <c r="L56" i="40"/>
  <c r="M1700" i="40"/>
  <c r="L1700" i="40"/>
  <c r="O2370" i="40"/>
  <c r="M2370" i="40"/>
  <c r="L2370" i="40"/>
  <c r="O1485" i="40"/>
  <c r="M1485" i="40"/>
  <c r="L1485" i="40"/>
  <c r="M1505" i="40"/>
  <c r="L1505" i="40"/>
  <c r="M279" i="40"/>
  <c r="L279" i="40"/>
  <c r="M1323" i="40"/>
  <c r="L1323" i="40"/>
  <c r="O1324" i="40"/>
  <c r="M1324" i="40"/>
  <c r="L1324" i="40"/>
  <c r="M80" i="40"/>
  <c r="L80" i="40"/>
  <c r="M1763" i="40"/>
  <c r="L1763" i="40"/>
  <c r="N1506" i="40"/>
  <c r="M1506" i="40"/>
  <c r="L1506" i="40"/>
  <c r="M536" i="40"/>
  <c r="L536" i="40"/>
  <c r="O2459" i="40"/>
  <c r="M2459" i="40"/>
  <c r="L2459" i="40"/>
  <c r="M2152" i="40"/>
  <c r="L2152" i="40"/>
  <c r="M1948" i="40"/>
  <c r="L1948" i="40"/>
  <c r="M1712" i="40"/>
  <c r="L1712" i="40"/>
  <c r="M878" i="40"/>
  <c r="L878" i="40"/>
  <c r="M1571" i="40"/>
  <c r="L1571" i="40"/>
  <c r="M1276" i="40"/>
  <c r="L1276" i="40"/>
  <c r="M1283" i="40"/>
  <c r="L1283" i="40"/>
  <c r="O1310" i="40"/>
  <c r="N1310" i="40"/>
  <c r="M1310" i="40"/>
  <c r="L1310" i="40"/>
  <c r="O307" i="40"/>
  <c r="M307" i="40"/>
  <c r="L307" i="40"/>
  <c r="M2545" i="40"/>
  <c r="L2545" i="40"/>
  <c r="M156" i="40"/>
  <c r="L156" i="40"/>
  <c r="M2484" i="40"/>
  <c r="L2484" i="40"/>
  <c r="M2287" i="40"/>
  <c r="L2287" i="40"/>
  <c r="M2483" i="40"/>
  <c r="L2483" i="40"/>
  <c r="M825" i="40"/>
  <c r="L825" i="40"/>
  <c r="M1158" i="40"/>
  <c r="L1158" i="40"/>
  <c r="M1456" i="40"/>
  <c r="L1456" i="40"/>
  <c r="M2399" i="40"/>
  <c r="L2399" i="40"/>
  <c r="N2395" i="40"/>
  <c r="M2395" i="40"/>
  <c r="L2395" i="40"/>
  <c r="M1383" i="40"/>
  <c r="L1383" i="40"/>
  <c r="O256" i="40"/>
  <c r="M256" i="40"/>
  <c r="L256" i="40"/>
  <c r="M913" i="40"/>
  <c r="L913" i="40"/>
  <c r="O906" i="40"/>
  <c r="M906" i="40"/>
  <c r="L906" i="40"/>
  <c r="M2253" i="40"/>
  <c r="L2253" i="40"/>
  <c r="M1621" i="40"/>
  <c r="L1621" i="40"/>
  <c r="M277" i="40"/>
  <c r="L277" i="40"/>
  <c r="M2550" i="40"/>
  <c r="L2550" i="40"/>
  <c r="M2020" i="40"/>
  <c r="L2020" i="40"/>
  <c r="M1961" i="40"/>
  <c r="L1961" i="40"/>
  <c r="M766" i="40"/>
  <c r="L766" i="40"/>
  <c r="M591" i="40"/>
  <c r="L591" i="40"/>
  <c r="M2552" i="40"/>
  <c r="L2552" i="40"/>
  <c r="M1024" i="40"/>
  <c r="L1024" i="40"/>
  <c r="M122" i="40"/>
  <c r="L122" i="40"/>
  <c r="M372" i="40"/>
  <c r="L372" i="40"/>
  <c r="M1707" i="40"/>
  <c r="L1707" i="40"/>
  <c r="M2277" i="40"/>
  <c r="L2277" i="40"/>
  <c r="O2035" i="40"/>
  <c r="N2035" i="40"/>
  <c r="M2035" i="40"/>
  <c r="L2035" i="40"/>
  <c r="M943" i="40"/>
  <c r="L943" i="40"/>
  <c r="M921" i="40"/>
  <c r="L921" i="40"/>
  <c r="O1475" i="40"/>
  <c r="M1475" i="40"/>
  <c r="L1475" i="40"/>
  <c r="M702" i="40"/>
  <c r="L702" i="40"/>
  <c r="M2214" i="40"/>
  <c r="L2214" i="40"/>
  <c r="O837" i="40"/>
  <c r="N837" i="40"/>
  <c r="M837" i="40"/>
  <c r="L837" i="40"/>
  <c r="O832" i="40"/>
  <c r="M832" i="40"/>
  <c r="L832" i="40"/>
  <c r="O1799" i="40"/>
  <c r="M1799" i="40"/>
  <c r="L1799" i="40"/>
  <c r="O472" i="40"/>
  <c r="M472" i="40"/>
  <c r="L472" i="40"/>
  <c r="M2470" i="40"/>
  <c r="L2470" i="40"/>
  <c r="M535" i="40"/>
  <c r="L535" i="40"/>
  <c r="M2005" i="40"/>
  <c r="L2005" i="40"/>
  <c r="M1926" i="40"/>
  <c r="L1926" i="40"/>
  <c r="O1820" i="40"/>
  <c r="M1820" i="40"/>
  <c r="L1820" i="40"/>
  <c r="M960" i="40"/>
  <c r="L960" i="40"/>
  <c r="M748" i="40"/>
  <c r="L748" i="40"/>
  <c r="M1884" i="40"/>
  <c r="L1884" i="40"/>
  <c r="M2444" i="40"/>
  <c r="L2444" i="40"/>
  <c r="M2229" i="40"/>
  <c r="L2229" i="40"/>
  <c r="M2569" i="40"/>
  <c r="L2569" i="40"/>
  <c r="M1873" i="40"/>
  <c r="L1873" i="40"/>
  <c r="M1542" i="40"/>
  <c r="L1542" i="40"/>
  <c r="M2231" i="40"/>
  <c r="L2231" i="40"/>
  <c r="M2233" i="40"/>
  <c r="L2233" i="40"/>
  <c r="M251" i="40"/>
  <c r="L251" i="40"/>
  <c r="M1105" i="40"/>
  <c r="L1105" i="40"/>
  <c r="M1001" i="40"/>
  <c r="L1001" i="40"/>
  <c r="O2015" i="40"/>
  <c r="M2015" i="40"/>
  <c r="L2015" i="40"/>
  <c r="M229" i="40"/>
  <c r="L229" i="40"/>
  <c r="O172" i="40"/>
  <c r="M172" i="40"/>
  <c r="L172" i="40"/>
  <c r="O657" i="40"/>
  <c r="M657" i="40"/>
  <c r="L657" i="40"/>
  <c r="M543" i="40"/>
  <c r="L543" i="40"/>
  <c r="M703" i="40"/>
  <c r="L703" i="40"/>
  <c r="O2004" i="40"/>
  <c r="M2004" i="40"/>
  <c r="L2004" i="40"/>
  <c r="O1995" i="40"/>
  <c r="M1995" i="40"/>
  <c r="L1995" i="40"/>
  <c r="O1994" i="40"/>
  <c r="M1994" i="40"/>
  <c r="L1994" i="40"/>
  <c r="M1667" i="40"/>
  <c r="L1667" i="40"/>
  <c r="O2009" i="40"/>
  <c r="M2009" i="40"/>
  <c r="L2009" i="40"/>
  <c r="M1818" i="40"/>
  <c r="L1818" i="40"/>
  <c r="M1666" i="40"/>
  <c r="L1666" i="40"/>
  <c r="M2318" i="40"/>
  <c r="L2318" i="40"/>
  <c r="O811" i="40"/>
  <c r="M811" i="40"/>
  <c r="L811" i="40"/>
  <c r="M49" i="40"/>
  <c r="L49" i="40"/>
  <c r="M1924" i="40"/>
  <c r="L1924" i="40"/>
  <c r="O507" i="40"/>
  <c r="M507" i="40"/>
  <c r="L507" i="40"/>
  <c r="M542" i="40"/>
  <c r="L542" i="40"/>
  <c r="M509" i="40"/>
  <c r="L509" i="40"/>
  <c r="M367" i="40"/>
  <c r="L367" i="40"/>
  <c r="N504" i="40"/>
  <c r="M504" i="40"/>
  <c r="L504" i="40"/>
  <c r="O510" i="40"/>
  <c r="M510" i="40"/>
  <c r="L510" i="40"/>
  <c r="M1115" i="40"/>
  <c r="L1115" i="40"/>
  <c r="M228" i="40"/>
  <c r="L228" i="40"/>
  <c r="M68" i="40"/>
  <c r="L68" i="40"/>
  <c r="M2018" i="40"/>
  <c r="L2018" i="40"/>
  <c r="O2396" i="40"/>
  <c r="M2396" i="40"/>
  <c r="L2396" i="40"/>
  <c r="M2531" i="40"/>
  <c r="L2531" i="40"/>
  <c r="N1112" i="40"/>
  <c r="M1112" i="40"/>
  <c r="L1112" i="40"/>
  <c r="O1646" i="40"/>
  <c r="M1646" i="40"/>
  <c r="L1646" i="40"/>
  <c r="M1266" i="40"/>
  <c r="L1266" i="40"/>
  <c r="M189" i="40"/>
  <c r="L189" i="40"/>
  <c r="O2500" i="40"/>
  <c r="M2500" i="40"/>
  <c r="L2500" i="40"/>
  <c r="O593" i="40"/>
  <c r="M593" i="40"/>
  <c r="L593" i="40"/>
  <c r="M1811" i="40"/>
  <c r="L1811" i="40"/>
  <c r="M1737" i="40"/>
  <c r="L1737" i="40"/>
  <c r="M976" i="40"/>
  <c r="L976" i="40"/>
  <c r="M413" i="40"/>
  <c r="L413" i="40"/>
  <c r="M1159" i="40"/>
  <c r="L1159" i="40"/>
  <c r="M1327" i="40"/>
  <c r="L1327" i="40"/>
  <c r="M1450" i="40"/>
  <c r="L1450" i="40"/>
  <c r="M618" i="40"/>
  <c r="L618" i="40"/>
  <c r="M1022" i="40"/>
  <c r="L1022" i="40"/>
  <c r="M129" i="40"/>
  <c r="L129" i="40"/>
  <c r="M2313" i="40"/>
  <c r="L2313" i="40"/>
  <c r="M1466" i="40"/>
  <c r="L1466" i="40"/>
  <c r="O508" i="40"/>
  <c r="N508" i="40"/>
  <c r="M508" i="40"/>
  <c r="L508" i="40"/>
  <c r="O1071" i="40"/>
  <c r="M1071" i="40"/>
  <c r="L1071" i="40"/>
  <c r="M1347" i="40"/>
  <c r="L1347" i="40"/>
  <c r="M1379" i="40"/>
  <c r="L1379" i="40"/>
  <c r="N2464" i="40"/>
  <c r="M2464" i="40"/>
  <c r="L2464" i="40"/>
  <c r="N1882" i="40"/>
  <c r="M1882" i="40"/>
  <c r="L1882" i="40"/>
  <c r="M125" i="40"/>
  <c r="L125" i="40"/>
  <c r="M1793" i="40"/>
  <c r="L1793" i="40"/>
  <c r="M2568" i="40"/>
  <c r="L2568" i="40"/>
  <c r="M88" i="40"/>
  <c r="L88" i="40"/>
  <c r="M93" i="40"/>
  <c r="L93" i="40"/>
  <c r="M1056" i="40"/>
  <c r="L1056" i="40"/>
  <c r="M13" i="40"/>
  <c r="L13" i="40"/>
  <c r="O2017" i="40"/>
  <c r="M2017" i="40"/>
  <c r="L2017" i="40"/>
  <c r="O353" i="40"/>
  <c r="M353" i="40"/>
  <c r="L353" i="40"/>
  <c r="M1692" i="40"/>
  <c r="L1692" i="40"/>
  <c r="M1789" i="40"/>
  <c r="L1789" i="40"/>
  <c r="M1694" i="40"/>
  <c r="L1694" i="40"/>
  <c r="M686" i="40"/>
  <c r="L686" i="40"/>
  <c r="M839" i="40"/>
  <c r="L839" i="40"/>
  <c r="O2556" i="40"/>
  <c r="N2556" i="40"/>
  <c r="M2556" i="40"/>
  <c r="L2556" i="40"/>
  <c r="M2557" i="40"/>
  <c r="L2557" i="40"/>
  <c r="M9" i="40"/>
  <c r="L9" i="40"/>
  <c r="M2322" i="40"/>
  <c r="L2322" i="40"/>
  <c r="M1360" i="40"/>
  <c r="L1360" i="40"/>
  <c r="M297" i="40"/>
  <c r="L297" i="40"/>
  <c r="O295" i="40"/>
  <c r="N295" i="40"/>
  <c r="M295" i="40"/>
  <c r="L295" i="40"/>
  <c r="O1766" i="40"/>
  <c r="M1766" i="40"/>
  <c r="L1766" i="40"/>
  <c r="M1767" i="40"/>
  <c r="L1767" i="40"/>
  <c r="M236" i="40"/>
  <c r="L236" i="40"/>
  <c r="O677" i="40"/>
  <c r="M677" i="40"/>
  <c r="L677" i="40"/>
  <c r="M2355" i="40"/>
  <c r="L2355" i="40"/>
  <c r="O808" i="40"/>
  <c r="M808" i="40"/>
  <c r="L808" i="40"/>
  <c r="O1507" i="40"/>
  <c r="M1507" i="40"/>
  <c r="L1507" i="40"/>
  <c r="O175" i="40"/>
  <c r="M175" i="40"/>
  <c r="L175" i="40"/>
  <c r="M1828" i="40"/>
  <c r="L1828" i="40"/>
  <c r="O1578" i="40"/>
  <c r="M1578" i="40"/>
  <c r="L1578" i="40"/>
  <c r="M955" i="40"/>
  <c r="L955" i="40"/>
  <c r="M38" i="40"/>
  <c r="L38" i="40"/>
  <c r="O2275" i="40"/>
  <c r="M2275" i="40"/>
  <c r="L2275" i="40"/>
  <c r="M2620" i="40"/>
  <c r="L2620" i="40"/>
  <c r="O2624" i="40"/>
  <c r="M2624" i="40"/>
  <c r="L2624" i="40"/>
  <c r="M8" i="40"/>
  <c r="L8" i="40"/>
  <c r="O354" i="40"/>
  <c r="M354" i="40"/>
  <c r="L354" i="40"/>
  <c r="M1562" i="40"/>
  <c r="L1562" i="40"/>
  <c r="M2479" i="40"/>
  <c r="L2479" i="40"/>
  <c r="M355" i="40"/>
  <c r="L355" i="40"/>
  <c r="M89" i="40"/>
  <c r="L89" i="40"/>
  <c r="O1508" i="40"/>
  <c r="M1508" i="40"/>
  <c r="L1508" i="40"/>
  <c r="M1547" i="40"/>
  <c r="L1547" i="40"/>
  <c r="M1521" i="40"/>
  <c r="L1521" i="40"/>
  <c r="M2417" i="40"/>
  <c r="L2417" i="40"/>
  <c r="M1438" i="40"/>
  <c r="L1438" i="40"/>
  <c r="M205" i="40"/>
  <c r="L205" i="40"/>
  <c r="O263" i="40"/>
  <c r="M263" i="40"/>
  <c r="L263" i="40"/>
  <c r="M817" i="40"/>
  <c r="L817" i="40"/>
  <c r="M2293" i="40"/>
  <c r="L2293" i="40"/>
  <c r="M802" i="40"/>
  <c r="L802" i="40"/>
  <c r="M2174" i="40"/>
  <c r="L2174" i="40"/>
  <c r="M111" i="40"/>
  <c r="L111" i="40"/>
  <c r="M376" i="40"/>
  <c r="L376" i="40"/>
  <c r="M1325" i="40"/>
  <c r="L1325" i="40"/>
  <c r="O1290" i="40"/>
  <c r="N1290" i="40"/>
  <c r="M1290" i="40"/>
  <c r="L1290" i="40"/>
  <c r="M629" i="40"/>
  <c r="L629" i="40"/>
  <c r="M1332" i="40"/>
  <c r="L1332" i="40"/>
  <c r="M2611" i="40"/>
  <c r="L2611" i="40"/>
  <c r="M1898" i="40"/>
  <c r="L1898" i="40"/>
  <c r="M66" i="40"/>
  <c r="L66" i="40"/>
  <c r="M2163" i="40"/>
  <c r="L2163" i="40"/>
  <c r="M990" i="40"/>
  <c r="L990" i="40"/>
  <c r="M1068" i="40"/>
  <c r="L1068" i="40"/>
  <c r="O1814" i="40"/>
  <c r="M1814" i="40"/>
  <c r="L1814" i="40"/>
  <c r="M1702" i="40"/>
  <c r="L1702" i="40"/>
  <c r="O651" i="40"/>
  <c r="M651" i="40"/>
  <c r="L651" i="40"/>
  <c r="M247" i="40"/>
  <c r="L247" i="40"/>
  <c r="M511" i="40"/>
  <c r="L511" i="40"/>
  <c r="M2379" i="40"/>
  <c r="L2379" i="40"/>
  <c r="M27" i="40"/>
  <c r="L27" i="40"/>
  <c r="M1376" i="40"/>
  <c r="L1376" i="40"/>
  <c r="M2482" i="40"/>
  <c r="L2482" i="40"/>
  <c r="M82" i="40"/>
  <c r="L82" i="40"/>
  <c r="M1976" i="40"/>
  <c r="L1976" i="40"/>
  <c r="M1978" i="40"/>
  <c r="L1978" i="40"/>
  <c r="M2077" i="40"/>
  <c r="L2077" i="40"/>
  <c r="M1722" i="40"/>
  <c r="L1722" i="40"/>
  <c r="O1122" i="40"/>
  <c r="M1122" i="40"/>
  <c r="L1122" i="40"/>
  <c r="M2262" i="40"/>
  <c r="L2262" i="40"/>
  <c r="M1154" i="40"/>
  <c r="L1154" i="40"/>
  <c r="M255" i="40"/>
  <c r="L255" i="40"/>
  <c r="M2476" i="40"/>
  <c r="L2476" i="40"/>
  <c r="M264" i="40"/>
  <c r="L264" i="40"/>
  <c r="M2323" i="40"/>
  <c r="L2323" i="40"/>
  <c r="M2039" i="40"/>
  <c r="L2039" i="40"/>
  <c r="N1457" i="40"/>
  <c r="M1457" i="40"/>
  <c r="L1457" i="40"/>
  <c r="M2358" i="40"/>
  <c r="L2358" i="40"/>
  <c r="N2038" i="40"/>
  <c r="M2038" i="40"/>
  <c r="L2038" i="40"/>
  <c r="M1954" i="40"/>
  <c r="L1954" i="40"/>
  <c r="M2378" i="40"/>
  <c r="L2378" i="40"/>
  <c r="O1319" i="40"/>
  <c r="M1319" i="40"/>
  <c r="L1319" i="40"/>
  <c r="M2502" i="40"/>
  <c r="L2502" i="40"/>
  <c r="O1454" i="40"/>
  <c r="M1454" i="40"/>
  <c r="L1454" i="40"/>
  <c r="O433" i="40"/>
  <c r="M433" i="40"/>
  <c r="L433" i="40"/>
  <c r="M1461" i="40"/>
  <c r="L1461" i="40"/>
  <c r="M1320" i="40"/>
  <c r="L1320" i="40"/>
  <c r="M294" i="40"/>
  <c r="L294" i="40"/>
  <c r="M583" i="40"/>
  <c r="L583" i="40"/>
  <c r="M437" i="40"/>
  <c r="L437" i="40"/>
  <c r="M2029" i="40"/>
  <c r="L2029" i="40"/>
  <c r="M1564" i="40"/>
  <c r="L1564" i="40"/>
  <c r="M1274" i="40"/>
  <c r="L1274" i="40"/>
  <c r="M2433" i="40"/>
  <c r="L2433" i="40"/>
  <c r="M2107" i="40"/>
  <c r="L2107" i="40"/>
  <c r="M1758" i="40"/>
  <c r="L1758" i="40"/>
  <c r="O322" i="40"/>
  <c r="M322" i="40"/>
  <c r="L322" i="40"/>
  <c r="M193" i="40"/>
  <c r="L193" i="40"/>
  <c r="M1518" i="40"/>
  <c r="L1518" i="40"/>
  <c r="O1008" i="40"/>
  <c r="M1008" i="40"/>
  <c r="L1008" i="40"/>
  <c r="O1101" i="40"/>
  <c r="M1101" i="40"/>
  <c r="L1101" i="40"/>
  <c r="M1345" i="40"/>
  <c r="L1345" i="40"/>
  <c r="M42" i="40"/>
  <c r="L42" i="40"/>
  <c r="M875" i="40"/>
  <c r="L875" i="40"/>
  <c r="M876" i="40"/>
  <c r="L876" i="40"/>
  <c r="M819" i="40"/>
  <c r="L819" i="40"/>
  <c r="M2210" i="40"/>
  <c r="L2210" i="40"/>
  <c r="M1339" i="40"/>
  <c r="L1339" i="40"/>
  <c r="N2449" i="40"/>
  <c r="M2449" i="40"/>
  <c r="L2449" i="40"/>
  <c r="M316" i="40"/>
  <c r="L316" i="40"/>
  <c r="M1156" i="40"/>
  <c r="L1156" i="40"/>
  <c r="M1775" i="40"/>
  <c r="L1775" i="40"/>
  <c r="O1582" i="40"/>
  <c r="M1582" i="40"/>
  <c r="L1582" i="40"/>
  <c r="O1583" i="40"/>
  <c r="M1583" i="40"/>
  <c r="L1583" i="40"/>
  <c r="M309" i="40"/>
  <c r="L309" i="40"/>
  <c r="M1581" i="40"/>
  <c r="L1581" i="40"/>
  <c r="N1653" i="40"/>
  <c r="M1653" i="40"/>
  <c r="L1653" i="40"/>
  <c r="M2254" i="40"/>
  <c r="L2254" i="40"/>
  <c r="O1157" i="40"/>
  <c r="M1157" i="40"/>
  <c r="L1157" i="40"/>
  <c r="M430" i="40"/>
  <c r="L430" i="40"/>
  <c r="M1458" i="40"/>
  <c r="L1458" i="40"/>
  <c r="M1150" i="40"/>
  <c r="L1150" i="40"/>
  <c r="M970" i="40"/>
  <c r="L970" i="40"/>
  <c r="O1680" i="40"/>
  <c r="M1680" i="40"/>
  <c r="L1680" i="40"/>
  <c r="M1870" i="40"/>
  <c r="L1870" i="40"/>
  <c r="M660" i="40"/>
  <c r="L660" i="40"/>
  <c r="M628" i="40"/>
  <c r="L628" i="40"/>
  <c r="M2539" i="40"/>
  <c r="L2539" i="40"/>
  <c r="M1409" i="40"/>
  <c r="L1409" i="40"/>
  <c r="O324" i="40"/>
  <c r="M324" i="40"/>
  <c r="L324" i="40"/>
  <c r="O351" i="40"/>
  <c r="M351" i="40"/>
  <c r="L351" i="40"/>
  <c r="O2538" i="40"/>
  <c r="M2538" i="40"/>
  <c r="L2538" i="40"/>
  <c r="M675" i="40"/>
  <c r="L675" i="40"/>
  <c r="M1304" i="40"/>
  <c r="L1304" i="40"/>
  <c r="O2555" i="40"/>
  <c r="M2555" i="40"/>
  <c r="L2555" i="40"/>
  <c r="M1193" i="40"/>
  <c r="L1193" i="40"/>
  <c r="O870" i="40"/>
  <c r="M870" i="40"/>
  <c r="L870" i="40"/>
  <c r="M544" i="40"/>
  <c r="L544" i="40"/>
  <c r="M2326" i="40"/>
  <c r="L2326" i="40"/>
  <c r="M43" i="40"/>
  <c r="L43" i="40"/>
  <c r="M1031" i="40"/>
  <c r="L1031" i="40"/>
  <c r="M2585" i="40"/>
  <c r="L2585" i="40"/>
  <c r="M2205" i="40"/>
  <c r="L2205" i="40"/>
  <c r="M891" i="40"/>
  <c r="L891" i="40"/>
  <c r="M2684" i="40"/>
  <c r="L2684" i="40"/>
  <c r="O1131" i="40"/>
  <c r="M1131" i="40"/>
  <c r="L1131" i="40"/>
  <c r="M2241" i="40"/>
  <c r="L2241" i="40"/>
  <c r="M342" i="40"/>
  <c r="L342" i="40"/>
  <c r="M1622" i="40"/>
  <c r="L1622" i="40"/>
  <c r="M2474" i="40"/>
  <c r="L2474" i="40"/>
  <c r="M1133" i="40"/>
  <c r="L1133" i="40"/>
  <c r="O1883" i="40"/>
  <c r="M1883" i="40"/>
  <c r="L1883" i="40"/>
  <c r="M418" i="40"/>
  <c r="L418" i="40"/>
  <c r="M2581" i="40"/>
  <c r="L2581" i="40"/>
  <c r="M1480" i="40"/>
  <c r="L1480" i="40"/>
  <c r="M97" i="40"/>
  <c r="L97" i="40"/>
  <c r="M17" i="40"/>
  <c r="L17" i="40"/>
  <c r="M170" i="40"/>
  <c r="L170" i="40"/>
  <c r="M2473" i="40"/>
  <c r="L2473" i="40"/>
  <c r="M164" i="40"/>
  <c r="L164" i="40"/>
  <c r="O167" i="40"/>
  <c r="M167" i="40"/>
  <c r="L167" i="40"/>
  <c r="M2324" i="40"/>
  <c r="L2324" i="40"/>
  <c r="M185" i="40"/>
  <c r="L185" i="40"/>
  <c r="M1619" i="40"/>
  <c r="L1619" i="40"/>
  <c r="M2409" i="40"/>
  <c r="L2409" i="40"/>
  <c r="M252" i="40"/>
  <c r="L252" i="40"/>
  <c r="M1846" i="40"/>
  <c r="L1846" i="40"/>
  <c r="M54" i="40"/>
  <c r="L54" i="40"/>
  <c r="M1782" i="40"/>
  <c r="L1782" i="40"/>
  <c r="M2325" i="40"/>
  <c r="L2325" i="40"/>
  <c r="M1357" i="40"/>
  <c r="L1357" i="40"/>
  <c r="M425" i="40"/>
  <c r="L425" i="40"/>
  <c r="M426" i="40"/>
  <c r="L426" i="40"/>
  <c r="M916" i="40"/>
  <c r="L916" i="40"/>
  <c r="M1563" i="40"/>
  <c r="L1563" i="40"/>
  <c r="M2647" i="40"/>
  <c r="L2647" i="40"/>
  <c r="O2646" i="40"/>
  <c r="M2646" i="40"/>
  <c r="L2646" i="40"/>
  <c r="M722" i="40"/>
  <c r="L722" i="40"/>
  <c r="M298" i="40"/>
  <c r="L298" i="40"/>
  <c r="M935" i="40"/>
  <c r="L935" i="40"/>
  <c r="M314" i="40"/>
  <c r="L314" i="40"/>
  <c r="M453" i="40"/>
  <c r="L453" i="40"/>
  <c r="M1016" i="40"/>
  <c r="L1016" i="40"/>
  <c r="M936" i="40"/>
  <c r="L936" i="40"/>
  <c r="M1513" i="40"/>
  <c r="L1513" i="40"/>
  <c r="M1070" i="40"/>
  <c r="L1070" i="40"/>
  <c r="M2096" i="40"/>
  <c r="L2096" i="40"/>
  <c r="M1719" i="40"/>
  <c r="L1719" i="40"/>
  <c r="O141" i="40"/>
  <c r="M141" i="40"/>
  <c r="L141" i="40"/>
  <c r="M1940" i="40"/>
  <c r="L1940" i="40"/>
  <c r="M1938" i="40"/>
  <c r="L1938" i="40"/>
  <c r="O2100" i="40"/>
  <c r="M2100" i="40"/>
  <c r="L2100" i="40"/>
  <c r="M2319" i="40"/>
  <c r="L2319" i="40"/>
  <c r="O2094" i="40"/>
  <c r="M2094" i="40"/>
  <c r="L2094" i="40"/>
  <c r="O2098" i="40"/>
  <c r="M2098" i="40"/>
  <c r="L2098" i="40"/>
  <c r="M708" i="40"/>
  <c r="L708" i="40"/>
  <c r="M1825" i="40"/>
  <c r="L1825" i="40"/>
  <c r="M166" i="40"/>
  <c r="L166" i="40"/>
  <c r="M1823" i="40"/>
  <c r="L1823" i="40"/>
  <c r="O2037" i="40"/>
  <c r="M2037" i="40"/>
  <c r="L2037" i="40"/>
  <c r="M1256" i="40"/>
  <c r="L1256" i="40"/>
  <c r="M2056" i="40"/>
  <c r="L2056" i="40"/>
  <c r="M1020" i="40"/>
  <c r="L1020" i="40"/>
  <c r="O1023" i="40"/>
  <c r="N1023" i="40"/>
  <c r="M1023" i="40"/>
  <c r="L1023" i="40"/>
  <c r="O1255" i="40"/>
  <c r="M1255" i="40"/>
  <c r="L1255" i="40"/>
  <c r="M2517" i="40"/>
  <c r="L2517" i="40"/>
  <c r="M1697" i="40"/>
  <c r="L1697" i="40"/>
  <c r="M1944" i="40"/>
  <c r="L1944" i="40"/>
  <c r="O795" i="40"/>
  <c r="M795" i="40"/>
  <c r="L795" i="40"/>
  <c r="M793" i="40"/>
  <c r="L793" i="40"/>
  <c r="M791" i="40"/>
  <c r="L791" i="40"/>
  <c r="M1600" i="40"/>
  <c r="L1600" i="40"/>
  <c r="M2352" i="40"/>
  <c r="L2352" i="40"/>
  <c r="M1055" i="40"/>
  <c r="L1055" i="40"/>
  <c r="M1195" i="40"/>
  <c r="L1195" i="40"/>
  <c r="M1415" i="40"/>
  <c r="L1415" i="40"/>
  <c r="M300" i="40"/>
  <c r="L300" i="40"/>
  <c r="M318" i="40"/>
  <c r="L318" i="40"/>
  <c r="M2462" i="40"/>
  <c r="L2462" i="40"/>
  <c r="N1478" i="40"/>
  <c r="M1478" i="40"/>
  <c r="L1478" i="40"/>
  <c r="O1477" i="40"/>
  <c r="M1477" i="40"/>
  <c r="L1477" i="40"/>
  <c r="O1479" i="40"/>
  <c r="M1479" i="40"/>
  <c r="L1479" i="40"/>
  <c r="M1203" i="40"/>
  <c r="L1203" i="40"/>
  <c r="O734" i="40"/>
  <c r="M734" i="40"/>
  <c r="L734" i="40"/>
  <c r="O1614" i="40"/>
  <c r="M1614" i="40"/>
  <c r="L1614" i="40"/>
  <c r="M2674" i="40"/>
  <c r="L2674" i="40"/>
  <c r="M1371" i="40"/>
  <c r="L1371" i="40"/>
  <c r="M1947" i="40"/>
  <c r="L1947" i="40"/>
  <c r="M2411" i="40"/>
  <c r="L2411" i="40"/>
  <c r="N1305" i="40"/>
  <c r="M1305" i="40"/>
  <c r="L1305" i="40"/>
  <c r="M1950" i="40"/>
  <c r="L1950" i="40"/>
  <c r="M1549" i="40"/>
  <c r="L1549" i="40"/>
  <c r="M569" i="40"/>
  <c r="L569" i="40"/>
  <c r="M2099" i="40"/>
  <c r="L2099" i="40"/>
  <c r="M1221" i="40"/>
  <c r="L1221" i="40"/>
  <c r="M1746" i="40"/>
  <c r="L1746" i="40"/>
  <c r="M2339" i="40"/>
  <c r="L2339" i="40"/>
  <c r="M1242" i="40"/>
  <c r="L1242" i="40"/>
  <c r="O2359" i="40"/>
  <c r="N2359" i="40"/>
  <c r="M2359" i="40"/>
  <c r="L2359" i="40"/>
  <c r="O1745" i="40"/>
  <c r="M1745" i="40"/>
  <c r="L1745" i="40"/>
  <c r="O1533" i="40"/>
  <c r="M1533" i="40"/>
  <c r="L1533" i="40"/>
  <c r="M737" i="40"/>
  <c r="L737" i="40"/>
  <c r="O1355" i="40"/>
  <c r="M1355" i="40"/>
  <c r="L1355" i="40"/>
  <c r="M2643" i="40"/>
  <c r="L2643" i="40"/>
  <c r="M2560" i="40"/>
  <c r="L2560" i="40"/>
  <c r="N1140" i="40"/>
  <c r="M1140" i="40"/>
  <c r="L1140" i="40"/>
  <c r="M1535" i="40"/>
  <c r="L1535" i="40"/>
  <c r="O1914" i="40"/>
  <c r="M1914" i="40"/>
  <c r="L1914" i="40"/>
  <c r="M2127" i="40"/>
  <c r="L2127" i="40"/>
  <c r="M1956" i="40"/>
  <c r="L1956" i="40"/>
  <c r="M411" i="40"/>
  <c r="L411" i="40"/>
  <c r="M539" i="40"/>
  <c r="L539" i="40"/>
  <c r="M361" i="40"/>
  <c r="L361" i="40"/>
  <c r="M523" i="40"/>
  <c r="L523" i="40"/>
  <c r="M980" i="40"/>
  <c r="L980" i="40"/>
  <c r="O2110" i="40"/>
  <c r="M2110" i="40"/>
  <c r="L2110" i="40"/>
  <c r="M1553" i="40"/>
  <c r="L1553" i="40"/>
  <c r="O650" i="40"/>
  <c r="M650" i="40"/>
  <c r="L650" i="40"/>
  <c r="M1759" i="40"/>
  <c r="L1759" i="40"/>
  <c r="M659" i="40"/>
  <c r="L659" i="40"/>
  <c r="M2" i="40"/>
  <c r="L2" i="40"/>
  <c r="M162" i="40"/>
  <c r="L162" i="40"/>
  <c r="M759" i="40"/>
  <c r="L759" i="40"/>
  <c r="O821" i="40"/>
  <c r="M821" i="40"/>
  <c r="L821" i="40"/>
  <c r="M2052" i="40"/>
  <c r="L2052" i="40"/>
  <c r="M2315" i="40"/>
  <c r="L2315" i="40"/>
  <c r="M826" i="40"/>
  <c r="L826" i="40"/>
  <c r="O820" i="40"/>
  <c r="M820" i="40"/>
  <c r="L820" i="40"/>
  <c r="M438" i="40"/>
  <c r="L438" i="40"/>
  <c r="M2055" i="40"/>
  <c r="L2055" i="40"/>
  <c r="M2057" i="40"/>
  <c r="L2057" i="40"/>
  <c r="M1386" i="40"/>
  <c r="L1386" i="40"/>
  <c r="M1510" i="40"/>
  <c r="L1510" i="40"/>
  <c r="M1240" i="40"/>
  <c r="L1240" i="40"/>
  <c r="M2075" i="40"/>
  <c r="L2075" i="40"/>
  <c r="M234" i="40"/>
  <c r="L234" i="40"/>
  <c r="O1363" i="40"/>
  <c r="M1363" i="40"/>
  <c r="L1363" i="40"/>
  <c r="M365" i="40"/>
  <c r="L365" i="40"/>
  <c r="M1365" i="40"/>
  <c r="L1365" i="40"/>
  <c r="M1955" i="40"/>
  <c r="L1955" i="40"/>
  <c r="N1362" i="40"/>
  <c r="M1362" i="40"/>
  <c r="L1362" i="40"/>
  <c r="M1953" i="40"/>
  <c r="L1953" i="40"/>
  <c r="M296" i="40"/>
  <c r="L296" i="40"/>
  <c r="M2238" i="40"/>
  <c r="L2238" i="40"/>
  <c r="M1027" i="40"/>
  <c r="L1027" i="40"/>
  <c r="M62" i="40"/>
  <c r="L62" i="40"/>
  <c r="O2682" i="40"/>
  <c r="M2682" i="40"/>
  <c r="L2682" i="40"/>
  <c r="M1761" i="40"/>
  <c r="L1761" i="40"/>
  <c r="M2419" i="40"/>
  <c r="L2419" i="40"/>
  <c r="M687" i="40"/>
  <c r="L687" i="40"/>
  <c r="M278" i="40"/>
  <c r="L278" i="40"/>
  <c r="M652" i="40"/>
  <c r="L652" i="40"/>
  <c r="M1755" i="40"/>
  <c r="L1755" i="40"/>
  <c r="M1756" i="40"/>
  <c r="L1756" i="40"/>
  <c r="M1169" i="40"/>
  <c r="L1169" i="40"/>
  <c r="O1754" i="40"/>
  <c r="M1754" i="40"/>
  <c r="L1754" i="40"/>
  <c r="M470" i="40"/>
  <c r="L470" i="40"/>
  <c r="O824" i="40"/>
  <c r="M824" i="40"/>
  <c r="L824" i="40"/>
  <c r="M480" i="40"/>
  <c r="L480" i="40"/>
  <c r="O872" i="40"/>
  <c r="M872" i="40"/>
  <c r="L872" i="40"/>
  <c r="M1481" i="40"/>
  <c r="L1481" i="40"/>
  <c r="O226" i="40"/>
  <c r="M226" i="40"/>
  <c r="L226" i="40"/>
  <c r="O221" i="40"/>
  <c r="M221" i="40"/>
  <c r="L221" i="40"/>
  <c r="M706" i="40"/>
  <c r="L706" i="40"/>
  <c r="M1416" i="40"/>
  <c r="L1416" i="40"/>
  <c r="M2060" i="40"/>
  <c r="L2060" i="40"/>
  <c r="M582" i="40"/>
  <c r="L582" i="40"/>
  <c r="M581" i="40"/>
  <c r="L581" i="40"/>
  <c r="M2114" i="40"/>
  <c r="L2114" i="40"/>
  <c r="M1353" i="40"/>
  <c r="L1353" i="40"/>
  <c r="O2371" i="40"/>
  <c r="M2371" i="40"/>
  <c r="L2371" i="40"/>
  <c r="O2367" i="40"/>
  <c r="N2367" i="40"/>
  <c r="M2367" i="40"/>
  <c r="L2367" i="40"/>
  <c r="M973" i="40"/>
  <c r="L973" i="40"/>
  <c r="M1705" i="40"/>
  <c r="L1705" i="40"/>
  <c r="O1482" i="40"/>
  <c r="M1482" i="40"/>
  <c r="L1482" i="40"/>
  <c r="M187" i="40"/>
  <c r="L187" i="40"/>
  <c r="O2069" i="40"/>
  <c r="M2069" i="40"/>
  <c r="L2069" i="40"/>
  <c r="O1171" i="40"/>
  <c r="M1171" i="40"/>
  <c r="L1171" i="40"/>
  <c r="M69" i="40"/>
  <c r="L69" i="40"/>
  <c r="M94" i="40"/>
  <c r="L94" i="40"/>
  <c r="M1050" i="40"/>
  <c r="L1050" i="40"/>
  <c r="M2134" i="40"/>
  <c r="L2134" i="40"/>
  <c r="O534" i="40"/>
  <c r="M534" i="40"/>
  <c r="L534" i="40"/>
  <c r="O2113" i="40"/>
  <c r="M2113" i="40"/>
  <c r="L2113" i="40"/>
  <c r="M502" i="40"/>
  <c r="L502" i="40"/>
  <c r="M402" i="40"/>
  <c r="L402" i="40"/>
  <c r="M109" i="40"/>
  <c r="L109" i="40"/>
  <c r="M1534" i="40"/>
  <c r="L1534" i="40"/>
  <c r="O2143" i="40"/>
  <c r="M2143" i="40"/>
  <c r="L2143" i="40"/>
  <c r="M51" i="40"/>
  <c r="L51" i="40"/>
  <c r="O887" i="40"/>
  <c r="M887" i="40"/>
  <c r="L887" i="40"/>
  <c r="M861" i="40"/>
  <c r="L861" i="40"/>
  <c r="M385" i="40"/>
  <c r="L385" i="40"/>
  <c r="M474" i="40"/>
  <c r="L474" i="40"/>
  <c r="O1842" i="40"/>
  <c r="M1842" i="40"/>
  <c r="L1842" i="40"/>
  <c r="M627" i="40"/>
  <c r="L627" i="40"/>
  <c r="M1072" i="40"/>
  <c r="L1072" i="40"/>
  <c r="M1151" i="40"/>
  <c r="L1151" i="40"/>
  <c r="O526" i="40"/>
  <c r="M526" i="40"/>
  <c r="L526" i="40"/>
  <c r="M233" i="40"/>
  <c r="L233" i="40"/>
  <c r="M531" i="40"/>
  <c r="L531" i="40"/>
  <c r="M1776" i="40"/>
  <c r="L1776" i="40"/>
  <c r="M857" i="40"/>
  <c r="L857" i="40"/>
  <c r="M2559" i="40"/>
  <c r="L2559" i="40"/>
  <c r="M2509" i="40"/>
  <c r="L2509" i="40"/>
  <c r="M2175" i="40"/>
  <c r="L2175" i="40"/>
  <c r="M2167" i="40"/>
  <c r="L2167" i="40"/>
  <c r="M1721" i="40"/>
  <c r="L1721" i="40"/>
  <c r="M847" i="40"/>
  <c r="L847" i="40"/>
  <c r="M1543" i="40"/>
  <c r="L1543" i="40"/>
  <c r="M1728" i="40"/>
  <c r="L1728" i="40"/>
  <c r="M108" i="40"/>
  <c r="L108" i="40"/>
  <c r="M1850" i="40"/>
  <c r="L1850" i="40"/>
  <c r="M1751" i="40"/>
  <c r="L1751" i="40"/>
  <c r="M105" i="40"/>
  <c r="L105" i="40"/>
  <c r="M1356" i="40"/>
  <c r="L1356" i="40"/>
  <c r="M2471" i="40"/>
  <c r="L2471" i="40"/>
  <c r="O2614" i="40"/>
  <c r="M2614" i="40"/>
  <c r="L2614" i="40"/>
  <c r="M67" i="40"/>
  <c r="L67" i="40"/>
  <c r="O2289" i="40"/>
  <c r="M2289" i="40"/>
  <c r="L2289" i="40"/>
  <c r="M45" i="40"/>
  <c r="L45" i="40"/>
  <c r="M567" i="40"/>
  <c r="L567" i="40"/>
  <c r="M773" i="40"/>
  <c r="L773" i="40"/>
  <c r="M1617" i="40"/>
  <c r="L1617" i="40"/>
  <c r="M1824" i="40"/>
  <c r="L1824" i="40"/>
  <c r="M435" i="40"/>
  <c r="L435" i="40"/>
  <c r="M974" i="40"/>
  <c r="L974" i="40"/>
  <c r="M63" i="40"/>
  <c r="L63" i="40"/>
  <c r="M2225" i="40"/>
  <c r="L2225" i="40"/>
  <c r="M1185" i="40"/>
  <c r="L1185" i="40"/>
  <c r="M2135" i="40"/>
  <c r="L2135" i="40"/>
  <c r="M1168" i="40"/>
  <c r="L1168" i="40"/>
  <c r="M729" i="40"/>
  <c r="L729" i="40"/>
  <c r="M199" i="40"/>
  <c r="L199" i="40"/>
  <c r="M753" i="40"/>
  <c r="L753" i="40"/>
  <c r="M2420" i="40"/>
  <c r="L2420" i="40"/>
  <c r="M2480" i="40"/>
  <c r="L2480" i="40"/>
  <c r="O1973" i="40"/>
  <c r="M1973" i="40"/>
  <c r="L1973" i="40"/>
  <c r="M1876" i="40"/>
  <c r="L1876" i="40"/>
  <c r="M2181" i="40"/>
  <c r="L2181" i="40"/>
  <c r="M204" i="40"/>
  <c r="L204" i="40"/>
  <c r="M1663" i="40"/>
  <c r="L1663" i="40"/>
  <c r="O1297" i="40"/>
  <c r="M1297" i="40"/>
  <c r="L1297" i="40"/>
  <c r="M440" i="40"/>
  <c r="L440" i="40"/>
  <c r="N2224" i="40"/>
  <c r="M2224" i="40"/>
  <c r="L2224" i="40"/>
  <c r="M1509" i="40"/>
  <c r="L1509" i="40"/>
  <c r="M1103" i="40"/>
  <c r="L1103" i="40"/>
  <c r="M1512" i="40"/>
  <c r="L1512" i="40"/>
  <c r="M1931" i="40"/>
  <c r="L1931" i="40"/>
  <c r="M949" i="40"/>
  <c r="L949" i="40"/>
  <c r="M1843" i="40"/>
  <c r="L1843" i="40"/>
  <c r="M1654" i="40"/>
  <c r="L1654" i="40"/>
  <c r="M2051" i="40"/>
  <c r="L2051" i="40"/>
  <c r="M500" i="40"/>
  <c r="L500" i="40"/>
  <c r="M1841" i="40"/>
  <c r="L1841" i="40"/>
  <c r="O1987" i="40"/>
  <c r="M1987" i="40"/>
  <c r="L1987" i="40"/>
  <c r="M1990" i="40"/>
  <c r="L1990" i="40"/>
  <c r="O1984" i="40"/>
  <c r="N1984" i="40"/>
  <c r="M1984" i="40"/>
  <c r="L1984" i="40"/>
  <c r="M728" i="40"/>
  <c r="L728" i="40"/>
  <c r="O684" i="40"/>
  <c r="M684" i="40"/>
  <c r="L684" i="40"/>
  <c r="O683" i="40"/>
  <c r="M683" i="40"/>
  <c r="L683" i="40"/>
  <c r="O678" i="40"/>
  <c r="M678" i="40"/>
  <c r="L678" i="40"/>
  <c r="O682" i="40"/>
  <c r="M682" i="40"/>
  <c r="L682" i="40"/>
  <c r="O1942" i="40"/>
  <c r="M1942" i="40"/>
  <c r="L1942" i="40"/>
  <c r="M2520" i="40"/>
  <c r="L2520" i="40"/>
  <c r="M1049" i="40"/>
  <c r="L1049" i="40"/>
  <c r="M57" i="40"/>
  <c r="L57" i="40"/>
  <c r="O1624" i="40"/>
  <c r="M1624" i="40"/>
  <c r="L1624" i="40"/>
  <c r="M303" i="40"/>
  <c r="L303" i="40"/>
  <c r="M2418" i="40"/>
  <c r="L2418" i="40"/>
  <c r="M778" i="40"/>
  <c r="L778" i="40"/>
  <c r="M2376" i="40"/>
  <c r="L2376" i="40"/>
  <c r="M1999" i="40"/>
  <c r="L1999" i="40"/>
  <c r="M73" i="40"/>
  <c r="L73" i="40"/>
  <c r="M741" i="40"/>
  <c r="L741" i="40"/>
  <c r="M235" i="40"/>
  <c r="L235" i="40"/>
  <c r="M1588" i="40"/>
  <c r="L1588" i="40"/>
  <c r="M2062" i="40"/>
  <c r="L2062" i="40"/>
  <c r="M60" i="40"/>
  <c r="L60" i="40"/>
  <c r="O947" i="40"/>
  <c r="M947" i="40"/>
  <c r="L947" i="40"/>
  <c r="O1380" i="40"/>
  <c r="M1380" i="40"/>
  <c r="L1380" i="40"/>
  <c r="O890" i="40"/>
  <c r="M890" i="40"/>
  <c r="L890" i="40"/>
  <c r="O537" i="40"/>
  <c r="M537" i="40"/>
  <c r="L537" i="40"/>
  <c r="M1548" i="40"/>
  <c r="L1548" i="40"/>
  <c r="M1715" i="40"/>
  <c r="L1715" i="40"/>
  <c r="O1499" i="40"/>
  <c r="M1499" i="40"/>
  <c r="L1499" i="40"/>
  <c r="M1212" i="40"/>
  <c r="L1212" i="40"/>
  <c r="M2248" i="40"/>
  <c r="L2248" i="40"/>
  <c r="M458" i="40"/>
  <c r="L458" i="40"/>
  <c r="M1213" i="40"/>
  <c r="L1213" i="40"/>
  <c r="M2369" i="40"/>
  <c r="L2369" i="40"/>
  <c r="M2533" i="40"/>
  <c r="L2533" i="40"/>
  <c r="M335" i="40"/>
  <c r="L335" i="40"/>
  <c r="M1425" i="40"/>
  <c r="L1425" i="40"/>
  <c r="O332" i="40"/>
  <c r="N332" i="40"/>
  <c r="M332" i="40"/>
  <c r="L332" i="40"/>
  <c r="M1778" i="40"/>
  <c r="L1778" i="40"/>
  <c r="M1422" i="40"/>
  <c r="L1422" i="40"/>
  <c r="M2403" i="40"/>
  <c r="L2403" i="40"/>
  <c r="O2402" i="40"/>
  <c r="M2402" i="40"/>
  <c r="L2402" i="40"/>
  <c r="O2401" i="40"/>
  <c r="N2401" i="40"/>
  <c r="M2401" i="40"/>
  <c r="L2401" i="40"/>
  <c r="O1406" i="40"/>
  <c r="M1406" i="40"/>
  <c r="L1406" i="40"/>
  <c r="O1400" i="40"/>
  <c r="M1400" i="40"/>
  <c r="L1400" i="40"/>
  <c r="M2321" i="40"/>
  <c r="L2321" i="40"/>
  <c r="O601" i="40"/>
  <c r="M601" i="40"/>
  <c r="L601" i="40"/>
  <c r="O602" i="40"/>
  <c r="M602" i="40"/>
  <c r="L602" i="40"/>
  <c r="O603" i="40"/>
  <c r="M603" i="40"/>
  <c r="L603" i="40"/>
  <c r="O597" i="40"/>
  <c r="M597" i="40"/>
  <c r="L597" i="40"/>
  <c r="O1234" i="40"/>
  <c r="M1234" i="40"/>
  <c r="L1234" i="40"/>
  <c r="M2320" i="40"/>
  <c r="L2320" i="40"/>
  <c r="O600" i="40"/>
  <c r="M600" i="40"/>
  <c r="L600" i="40"/>
  <c r="M39" i="40"/>
  <c r="L39" i="40"/>
  <c r="M457" i="40"/>
  <c r="L457" i="40"/>
  <c r="O1211" i="40"/>
  <c r="M1211" i="40"/>
  <c r="L1211" i="40"/>
  <c r="M656" i="40"/>
  <c r="L656" i="40"/>
  <c r="M1687" i="40"/>
  <c r="L1687" i="40"/>
  <c r="O1686" i="40"/>
  <c r="M1686" i="40"/>
  <c r="L1686" i="40"/>
  <c r="O1688" i="40"/>
  <c r="M1688" i="40"/>
  <c r="L1688" i="40"/>
  <c r="M406" i="40"/>
  <c r="L406" i="40"/>
  <c r="M1685" i="40"/>
  <c r="L1685" i="40"/>
  <c r="M1739" i="40"/>
  <c r="L1739" i="40"/>
  <c r="M1013" i="40"/>
  <c r="L1013" i="40"/>
  <c r="M1012" i="40"/>
  <c r="L1012" i="40"/>
  <c r="M1683" i="40"/>
  <c r="L1683" i="40"/>
  <c r="O1007" i="40"/>
  <c r="M1007" i="40"/>
  <c r="L1007" i="40"/>
  <c r="M641" i="40"/>
  <c r="L641" i="40"/>
  <c r="M877" i="40"/>
  <c r="L877" i="40"/>
  <c r="M1439" i="40"/>
  <c r="L1439" i="40"/>
  <c r="M2491" i="40"/>
  <c r="L2491" i="40"/>
  <c r="M1524" i="40"/>
  <c r="L1524" i="40"/>
  <c r="M214" i="40"/>
  <c r="L214" i="40"/>
  <c r="M2042" i="40"/>
  <c r="L2042" i="40"/>
  <c r="M1661" i="40"/>
  <c r="L1661" i="40"/>
  <c r="N873" i="40"/>
  <c r="M873" i="40"/>
  <c r="L873" i="40"/>
  <c r="M885" i="40"/>
  <c r="L885" i="40"/>
  <c r="M1750" i="40"/>
  <c r="L1750" i="40"/>
  <c r="N238" i="40"/>
  <c r="M238" i="40"/>
  <c r="L238" i="40"/>
  <c r="M463" i="40"/>
  <c r="L463" i="40"/>
  <c r="M2437" i="40"/>
  <c r="L2437" i="40"/>
  <c r="M4" i="40"/>
  <c r="L4" i="40"/>
  <c r="M454" i="40"/>
  <c r="L454" i="40"/>
  <c r="M635" i="40"/>
  <c r="L635" i="40"/>
  <c r="M2431" i="40"/>
  <c r="L2431" i="40"/>
  <c r="O2610" i="40"/>
  <c r="M2610" i="40"/>
  <c r="L2610" i="40"/>
  <c r="O2536" i="40"/>
  <c r="M2536" i="40"/>
  <c r="L2536" i="40"/>
  <c r="M476" i="40"/>
  <c r="L476" i="40"/>
  <c r="O2608" i="40"/>
  <c r="N2608" i="40"/>
  <c r="M2608" i="40"/>
  <c r="L2608" i="40"/>
  <c r="M1859" i="40"/>
  <c r="L1859" i="40"/>
  <c r="M1626" i="40"/>
  <c r="L1626" i="40"/>
  <c r="M2561" i="40"/>
  <c r="L2561" i="40"/>
  <c r="M396" i="40"/>
  <c r="L396" i="40"/>
  <c r="M1321" i="40"/>
  <c r="L1321" i="40"/>
  <c r="M137" i="40"/>
  <c r="L137" i="40"/>
  <c r="O323" i="40"/>
  <c r="M323" i="40"/>
  <c r="L323" i="40"/>
  <c r="M688" i="40"/>
  <c r="L688" i="40"/>
  <c r="O2331" i="40"/>
  <c r="M2331" i="40"/>
  <c r="L2331" i="40"/>
  <c r="M2095" i="40"/>
  <c r="L2095" i="40"/>
  <c r="M743" i="40"/>
  <c r="L743" i="40"/>
  <c r="O506" i="40"/>
  <c r="M506" i="40"/>
  <c r="L506" i="40"/>
  <c r="M1522" i="40"/>
  <c r="L1522" i="40"/>
  <c r="O1517" i="40"/>
  <c r="M1517" i="40"/>
  <c r="L1517" i="40"/>
  <c r="M1725" i="40"/>
  <c r="L1725" i="40"/>
  <c r="M1718" i="40"/>
  <c r="L1718" i="40"/>
  <c r="M455" i="40"/>
  <c r="L455" i="40"/>
  <c r="M1941" i="40"/>
  <c r="L1941" i="40"/>
  <c r="M1188" i="40"/>
  <c r="L1188" i="40"/>
  <c r="N636" i="40"/>
  <c r="M636" i="40"/>
  <c r="L636" i="40"/>
  <c r="M699" i="40"/>
  <c r="L699" i="40"/>
  <c r="M1526" i="40"/>
  <c r="L1526" i="40"/>
  <c r="M374" i="40"/>
  <c r="L374" i="40"/>
  <c r="M92" i="40"/>
  <c r="L92" i="40"/>
  <c r="M1237" i="40"/>
  <c r="L1237" i="40"/>
  <c r="M30" i="40"/>
  <c r="L30" i="40"/>
  <c r="M1239" i="40"/>
  <c r="L1239" i="40"/>
  <c r="M1236" i="40"/>
  <c r="L1236" i="40"/>
  <c r="M1272" i="40"/>
  <c r="L1272" i="40"/>
  <c r="M2629" i="40"/>
  <c r="L2629" i="40"/>
  <c r="M444" i="40"/>
  <c r="L444" i="40"/>
  <c r="M1696" i="40"/>
  <c r="L1696" i="40"/>
  <c r="O2212" i="40"/>
  <c r="N2212" i="40"/>
  <c r="M2212" i="40"/>
  <c r="L2212" i="40"/>
  <c r="M1693" i="40"/>
  <c r="L1693" i="40"/>
  <c r="M2637" i="40"/>
  <c r="L2637" i="40"/>
  <c r="O2630" i="40"/>
  <c r="M2630" i="40"/>
  <c r="L2630" i="40"/>
  <c r="O2639" i="40"/>
  <c r="M2639" i="40"/>
  <c r="L2639" i="40"/>
  <c r="M1434" i="40"/>
  <c r="L1434" i="40"/>
  <c r="M1736" i="40"/>
  <c r="L1736" i="40"/>
  <c r="M698" i="40"/>
  <c r="L698" i="40"/>
  <c r="M1393" i="40"/>
  <c r="L1393" i="40"/>
  <c r="N1167" i="40"/>
  <c r="M1167" i="40"/>
  <c r="L1167" i="40"/>
  <c r="M84" i="40"/>
  <c r="L84" i="40"/>
  <c r="O52" i="40"/>
  <c r="M52" i="40"/>
  <c r="L52" i="40"/>
  <c r="M834" i="40"/>
  <c r="L834" i="40"/>
  <c r="M524" i="40"/>
  <c r="L524" i="40"/>
  <c r="M179" i="40"/>
  <c r="L179" i="40"/>
  <c r="M14" i="40"/>
  <c r="L14" i="40"/>
  <c r="M1709" i="40"/>
  <c r="L1709" i="40"/>
  <c r="O2271" i="40"/>
  <c r="M2271" i="40"/>
  <c r="L2271" i="40"/>
  <c r="N130" i="40"/>
  <c r="M130" i="40"/>
  <c r="L130" i="40"/>
  <c r="M53" i="40"/>
  <c r="L53" i="40"/>
  <c r="M1660" i="40"/>
  <c r="L1660" i="40"/>
  <c r="M76" i="40"/>
  <c r="L76" i="40"/>
  <c r="O1155" i="40"/>
  <c r="M1155" i="40"/>
  <c r="L1155" i="40"/>
  <c r="M95" i="40"/>
  <c r="L95" i="40"/>
  <c r="M2000" i="40"/>
  <c r="L2000" i="40"/>
  <c r="M386" i="40"/>
  <c r="L386" i="40"/>
  <c r="M2132" i="40"/>
  <c r="L2132" i="40"/>
  <c r="M1484" i="40"/>
  <c r="L1484" i="40"/>
  <c r="O1998" i="40"/>
  <c r="M1998" i="40"/>
  <c r="L1998" i="40"/>
  <c r="M610" i="40"/>
  <c r="L610" i="40"/>
  <c r="M2375" i="40"/>
  <c r="L2375" i="40"/>
  <c r="M2373" i="40"/>
  <c r="L2373" i="40"/>
  <c r="M2510" i="40"/>
  <c r="L2510" i="40"/>
  <c r="M707" i="40"/>
  <c r="L707" i="40"/>
  <c r="M541" i="40"/>
  <c r="L541" i="40"/>
  <c r="M15" i="40"/>
  <c r="L15" i="40"/>
  <c r="M446" i="40"/>
  <c r="L446" i="40"/>
  <c r="M2666" i="40"/>
  <c r="L2666" i="40"/>
  <c r="M1797" i="40"/>
  <c r="L1797" i="40"/>
  <c r="M1858" i="40"/>
  <c r="L1858" i="40"/>
  <c r="M2382" i="40"/>
  <c r="L2382" i="40"/>
  <c r="M2259" i="40"/>
  <c r="L2259" i="40"/>
  <c r="M2380" i="40"/>
  <c r="L2380" i="40"/>
  <c r="M2265" i="40"/>
  <c r="L2265" i="40"/>
  <c r="O2384" i="40"/>
  <c r="M2384" i="40"/>
  <c r="L2384" i="40"/>
  <c r="M1787" i="40"/>
  <c r="L1787" i="40"/>
  <c r="M269" i="40"/>
  <c r="L269" i="40"/>
  <c r="M1855" i="40"/>
  <c r="L1855" i="40"/>
  <c r="N266" i="40"/>
  <c r="M266" i="40"/>
  <c r="L266" i="40"/>
  <c r="O267" i="40"/>
  <c r="M267" i="40"/>
  <c r="L267" i="40"/>
  <c r="M1147" i="40"/>
  <c r="L1147" i="40"/>
  <c r="O1146" i="40"/>
  <c r="M1146" i="40"/>
  <c r="L1146" i="40"/>
  <c r="M1911" i="40"/>
  <c r="L1911" i="40"/>
  <c r="M1337" i="40"/>
  <c r="L1337" i="40"/>
  <c r="M724" i="40"/>
  <c r="L724" i="40"/>
  <c r="M1798" i="40"/>
  <c r="L1798" i="40"/>
  <c r="M2400" i="40"/>
  <c r="L2400" i="40"/>
  <c r="M2239" i="40"/>
  <c r="L2239" i="40"/>
  <c r="M1399" i="40"/>
  <c r="L1399" i="40"/>
  <c r="M1601" i="40"/>
  <c r="L1601" i="40"/>
  <c r="M609" i="40"/>
  <c r="L609" i="40"/>
  <c r="O2432" i="40"/>
  <c r="M2432" i="40"/>
  <c r="L2432" i="40"/>
  <c r="M197" i="40"/>
  <c r="L197" i="40"/>
  <c r="M1148" i="40"/>
  <c r="L1148" i="40"/>
  <c r="M692" i="40"/>
  <c r="L692" i="40"/>
  <c r="M2633" i="40"/>
  <c r="L2633" i="40"/>
  <c r="M2334" i="40"/>
  <c r="L2334" i="40"/>
  <c r="M2045" i="40"/>
  <c r="L2045" i="40"/>
  <c r="M530" i="40"/>
  <c r="L530" i="40"/>
  <c r="M941" i="40"/>
  <c r="L941" i="40"/>
  <c r="O532" i="40"/>
  <c r="N532" i="40"/>
  <c r="M532" i="40"/>
  <c r="L532" i="40"/>
  <c r="M1532" i="40"/>
  <c r="L1532" i="40"/>
  <c r="O529" i="40"/>
  <c r="M529" i="40"/>
  <c r="L529" i="40"/>
  <c r="M505" i="40"/>
  <c r="L505" i="40"/>
  <c r="O75" i="40"/>
  <c r="M75" i="40"/>
  <c r="L75" i="40"/>
  <c r="M373" i="40"/>
  <c r="L373" i="40"/>
  <c r="M1516" i="40"/>
  <c r="L1516" i="40"/>
  <c r="M2261" i="40"/>
  <c r="L2261" i="40"/>
  <c r="M115" i="40"/>
  <c r="L115" i="40"/>
  <c r="M117" i="40"/>
  <c r="L117" i="40"/>
  <c r="M2526" i="40"/>
  <c r="L2526" i="40"/>
  <c r="M2022" i="40"/>
  <c r="L2022" i="40"/>
  <c r="M2260" i="40"/>
  <c r="L2260" i="40"/>
  <c r="M752" i="40"/>
  <c r="L752" i="40"/>
  <c r="M1443" i="40"/>
  <c r="L1443" i="40"/>
  <c r="M1226" i="40"/>
  <c r="L1226" i="40"/>
  <c r="O1225" i="40"/>
  <c r="M1225" i="40"/>
  <c r="L1225" i="40"/>
  <c r="O118" i="40"/>
  <c r="M118" i="40"/>
  <c r="L118" i="40"/>
  <c r="O1223" i="40"/>
  <c r="M1223" i="40"/>
  <c r="L1223" i="40"/>
  <c r="O28" i="40"/>
  <c r="M28" i="40"/>
  <c r="L28" i="40"/>
  <c r="M1993" i="40"/>
  <c r="L1993" i="40"/>
  <c r="M1515" i="40"/>
  <c r="L1515" i="40"/>
  <c r="M775" i="40"/>
  <c r="L775" i="40"/>
  <c r="M1864" i="40"/>
  <c r="L1864" i="40"/>
  <c r="O1863" i="40"/>
  <c r="M1863" i="40"/>
  <c r="L1863" i="40"/>
  <c r="O1861" i="40"/>
  <c r="M1861" i="40"/>
  <c r="L1861" i="40"/>
  <c r="M1318" i="40"/>
  <c r="L1318" i="40"/>
  <c r="O434" i="40"/>
  <c r="M434" i="40"/>
  <c r="L434" i="40"/>
  <c r="O1322" i="40"/>
  <c r="M1322" i="40"/>
  <c r="L1322" i="40"/>
  <c r="M1453" i="40"/>
  <c r="L1453" i="40"/>
  <c r="M575" i="40"/>
  <c r="L575" i="40"/>
  <c r="O2460" i="40"/>
  <c r="M2460" i="40"/>
  <c r="L2460" i="40"/>
  <c r="M1929" i="40"/>
  <c r="L1929" i="40"/>
  <c r="M1113" i="40"/>
  <c r="L1113" i="40"/>
  <c r="M634" i="40"/>
  <c r="L634" i="40"/>
  <c r="M50" i="40"/>
  <c r="L50" i="40"/>
  <c r="M2295" i="40"/>
  <c r="L2295" i="40"/>
  <c r="M2078" i="40"/>
  <c r="L2078" i="40"/>
  <c r="M2082" i="40"/>
  <c r="L2082" i="40"/>
  <c r="M1920" i="40"/>
  <c r="L1920" i="40"/>
  <c r="M1611" i="40"/>
  <c r="L1611" i="40"/>
  <c r="M1917" i="40"/>
  <c r="L1917" i="40"/>
  <c r="O1986" i="40"/>
  <c r="M1986" i="40"/>
  <c r="L1986" i="40"/>
  <c r="M1699" i="40"/>
  <c r="L1699" i="40"/>
  <c r="M2493" i="40"/>
  <c r="L2493" i="40"/>
  <c r="O1519" i="40"/>
  <c r="M1519" i="40"/>
  <c r="L1519" i="40"/>
  <c r="M2294" i="40"/>
  <c r="L2294" i="40"/>
  <c r="M383" i="40"/>
  <c r="L383" i="40"/>
  <c r="M384" i="40"/>
  <c r="L384" i="40"/>
  <c r="O927" i="40"/>
  <c r="M927" i="40"/>
  <c r="L927" i="40"/>
  <c r="M1537" i="40"/>
  <c r="L1537" i="40"/>
  <c r="M344" i="40"/>
  <c r="L344" i="40"/>
  <c r="M2292" i="40"/>
  <c r="L2292" i="40"/>
  <c r="M1143" i="40"/>
  <c r="L1143" i="40"/>
  <c r="M1106" i="40"/>
  <c r="L1106" i="40"/>
  <c r="M701" i="40"/>
  <c r="L701" i="40"/>
  <c r="M2548" i="40"/>
  <c r="L2548" i="40"/>
  <c r="O670" i="40"/>
  <c r="M670" i="40"/>
  <c r="L670" i="40"/>
  <c r="O666" i="40"/>
  <c r="M666" i="40"/>
  <c r="L666" i="40"/>
  <c r="M2490" i="40"/>
  <c r="L2490" i="40"/>
  <c r="M2523" i="40"/>
  <c r="L2523" i="40"/>
  <c r="M1418" i="40"/>
  <c r="L1418" i="40"/>
  <c r="M112" i="40"/>
  <c r="L112" i="40"/>
  <c r="M1222" i="40"/>
  <c r="L1222" i="40"/>
  <c r="M1224" i="40"/>
  <c r="L1224" i="40"/>
  <c r="M403" i="40"/>
  <c r="L403" i="40"/>
  <c r="O116" i="40"/>
  <c r="M116" i="40"/>
  <c r="L116" i="40"/>
  <c r="M1784" i="40"/>
  <c r="L1784" i="40"/>
  <c r="M2621" i="40"/>
  <c r="L2621" i="40"/>
  <c r="M852" i="40"/>
  <c r="L852" i="40"/>
  <c r="N2677" i="40"/>
  <c r="M2677" i="40"/>
  <c r="L2677" i="40"/>
  <c r="M2428" i="40"/>
  <c r="L2428" i="40"/>
  <c r="O2678" i="40"/>
  <c r="M2678" i="40"/>
  <c r="L2678" i="40"/>
  <c r="N851" i="40"/>
  <c r="M851" i="40"/>
  <c r="L851" i="40"/>
  <c r="M227" i="40"/>
  <c r="L227" i="40"/>
  <c r="M859" i="40"/>
  <c r="L859" i="40"/>
  <c r="M865" i="40"/>
  <c r="L865" i="40"/>
  <c r="O1531" i="40"/>
  <c r="M1531" i="40"/>
  <c r="L1531" i="40"/>
  <c r="M2583" i="40"/>
  <c r="L2583" i="40"/>
  <c r="M516" i="40"/>
  <c r="L516" i="40"/>
  <c r="M971" i="40"/>
  <c r="L971" i="40"/>
  <c r="M1402" i="40"/>
  <c r="L1402" i="40"/>
  <c r="M1677" i="40"/>
  <c r="L1677" i="40"/>
  <c r="M2252" i="40"/>
  <c r="L2252" i="40"/>
  <c r="M1674" i="40"/>
  <c r="L1674" i="40"/>
  <c r="M2263" i="40"/>
  <c r="L2263" i="40"/>
  <c r="M1067" i="40"/>
  <c r="L1067" i="40"/>
  <c r="M1679" i="40"/>
  <c r="L1679" i="40"/>
  <c r="M1671" i="40"/>
  <c r="L1671" i="40"/>
  <c r="M1407" i="40"/>
  <c r="L1407" i="40"/>
  <c r="O2551" i="40"/>
  <c r="M2551" i="40"/>
  <c r="L2551" i="40"/>
  <c r="M525" i="40"/>
  <c r="L525" i="40"/>
  <c r="M1630" i="40"/>
  <c r="L1630" i="40"/>
  <c r="M1472" i="40"/>
  <c r="L1472" i="40"/>
  <c r="M884" i="40"/>
  <c r="L884" i="40"/>
  <c r="M855" i="40"/>
  <c r="L855" i="40"/>
  <c r="O1639" i="40"/>
  <c r="M1639" i="40"/>
  <c r="L1639" i="40"/>
  <c r="M1244" i="40"/>
  <c r="L1244" i="40"/>
  <c r="O2063" i="40"/>
  <c r="M2063" i="40"/>
  <c r="L2063" i="40"/>
  <c r="M2296" i="40"/>
  <c r="L2296" i="40"/>
  <c r="O1219" i="40"/>
  <c r="M1219" i="40"/>
  <c r="L1219" i="40"/>
  <c r="O1253" i="40"/>
  <c r="M1253" i="40"/>
  <c r="L1253" i="40"/>
  <c r="M475" i="40"/>
  <c r="L475" i="40"/>
  <c r="O1330" i="40"/>
  <c r="M1330" i="40"/>
  <c r="L1330" i="40"/>
  <c r="O1316" i="40"/>
  <c r="M1316" i="40"/>
  <c r="L1316" i="40"/>
  <c r="O429" i="40"/>
  <c r="M429" i="40"/>
  <c r="L429" i="40"/>
  <c r="M35" i="40"/>
  <c r="L35" i="40"/>
  <c r="M1014" i="40"/>
  <c r="L1014" i="40"/>
  <c r="M1525" i="40"/>
  <c r="L1525" i="40"/>
  <c r="M1018" i="40"/>
  <c r="L1018" i="40"/>
  <c r="O1015" i="40"/>
  <c r="M1015" i="40"/>
  <c r="L1015" i="40"/>
  <c r="O1676" i="40"/>
  <c r="M1676" i="40"/>
  <c r="L1676" i="40"/>
  <c r="M691" i="40"/>
  <c r="L691" i="40"/>
  <c r="M2168" i="40"/>
  <c r="L2168" i="40"/>
  <c r="M3" i="40"/>
  <c r="L3" i="40"/>
  <c r="M127" i="40"/>
  <c r="L127" i="40"/>
  <c r="M77" i="40"/>
  <c r="L77" i="40"/>
  <c r="O132" i="40"/>
  <c r="M132" i="40"/>
  <c r="L132" i="40"/>
  <c r="M1201" i="40"/>
  <c r="L1201" i="40"/>
  <c r="O79" i="40"/>
  <c r="M79" i="40"/>
  <c r="L79" i="40"/>
  <c r="O1109" i="40"/>
  <c r="M1109" i="40"/>
  <c r="L1109" i="40"/>
  <c r="M710" i="40"/>
  <c r="L710" i="40"/>
  <c r="M1874" i="40"/>
  <c r="L1874" i="40"/>
  <c r="O2340" i="40"/>
  <c r="M2340" i="40"/>
  <c r="L2340" i="40"/>
  <c r="O803" i="40"/>
  <c r="M803" i="40"/>
  <c r="L803" i="40"/>
  <c r="O1837" i="40"/>
  <c r="M1837" i="40"/>
  <c r="L1837" i="40"/>
  <c r="M1065" i="40"/>
  <c r="L1065" i="40"/>
  <c r="N1835" i="40"/>
  <c r="M1835" i="40"/>
  <c r="L1835" i="40"/>
  <c r="M485" i="40"/>
  <c r="L485" i="40"/>
  <c r="O1432" i="40"/>
  <c r="M1432" i="40"/>
  <c r="L1432" i="40"/>
  <c r="O2273" i="40"/>
  <c r="N2273" i="40"/>
  <c r="M2273" i="40"/>
  <c r="L2273" i="40"/>
  <c r="M375" i="40"/>
  <c r="L375" i="40"/>
  <c r="O2337" i="40"/>
  <c r="M2337" i="40"/>
  <c r="L2337" i="40"/>
  <c r="M2278" i="40"/>
  <c r="L2278" i="40"/>
  <c r="M369" i="40"/>
  <c r="L369" i="40"/>
  <c r="M772" i="40"/>
  <c r="L772" i="40"/>
  <c r="M2243" i="40"/>
  <c r="L2243" i="40"/>
  <c r="M2223" i="40"/>
  <c r="L2223" i="40"/>
  <c r="M770" i="40"/>
  <c r="L770" i="40"/>
  <c r="M333" i="40"/>
  <c r="L333" i="40"/>
  <c r="M7" i="40"/>
  <c r="L7" i="40"/>
  <c r="M1849" i="40"/>
  <c r="L1849" i="40"/>
  <c r="M2219" i="40"/>
  <c r="L2219" i="40"/>
  <c r="M1421" i="40"/>
  <c r="L1421" i="40"/>
  <c r="M377" i="40"/>
  <c r="L377" i="40"/>
  <c r="M1431" i="40"/>
  <c r="L1431" i="40"/>
  <c r="O2122" i="40"/>
  <c r="M2122" i="40"/>
  <c r="L2122" i="40"/>
  <c r="M331" i="40"/>
  <c r="L331" i="40"/>
  <c r="M1420" i="40"/>
  <c r="L1420" i="40"/>
  <c r="M1923" i="40"/>
  <c r="L1923" i="40"/>
  <c r="M1427" i="40"/>
  <c r="L1427" i="40"/>
  <c r="M693" i="40"/>
  <c r="L693" i="40"/>
  <c r="O2524" i="40"/>
  <c r="M2524" i="40"/>
  <c r="L2524" i="40"/>
  <c r="M2217" i="40"/>
  <c r="L2217" i="40"/>
  <c r="M479" i="40"/>
  <c r="L479" i="40"/>
  <c r="M984" i="40"/>
  <c r="L984" i="40"/>
  <c r="M2178" i="40"/>
  <c r="L2178" i="40"/>
  <c r="M858" i="40"/>
  <c r="L858" i="40"/>
  <c r="M522" i="40"/>
  <c r="L522" i="40"/>
  <c r="M956" i="40"/>
  <c r="L956" i="40"/>
  <c r="M1046" i="40"/>
  <c r="L1046" i="40"/>
  <c r="M495" i="40"/>
  <c r="L495" i="40"/>
  <c r="M450" i="40"/>
  <c r="L450" i="40"/>
  <c r="M1640" i="40"/>
  <c r="L1640" i="40"/>
  <c r="M756" i="40"/>
  <c r="L756" i="40"/>
  <c r="O754" i="40"/>
  <c r="M754" i="40"/>
  <c r="L754" i="40"/>
  <c r="O1501" i="40"/>
  <c r="M1501" i="40"/>
  <c r="L1501" i="40"/>
  <c r="O1500" i="40"/>
  <c r="N1500" i="40"/>
  <c r="M1500" i="40"/>
  <c r="L1500" i="40"/>
  <c r="M1684" i="40"/>
  <c r="L1684" i="40"/>
  <c r="O1906" i="40"/>
  <c r="M1906" i="40"/>
  <c r="L1906" i="40"/>
  <c r="M1910" i="40"/>
  <c r="L1910" i="40"/>
  <c r="M1908" i="40"/>
  <c r="L1908" i="40"/>
  <c r="M2423" i="40"/>
  <c r="L2423" i="40"/>
  <c r="M487" i="40"/>
  <c r="L487" i="40"/>
  <c r="M1609" i="40"/>
  <c r="L1609" i="40"/>
  <c r="O2424" i="40"/>
  <c r="M2424" i="40"/>
  <c r="L2424" i="40"/>
  <c r="M1620" i="40"/>
  <c r="L1620" i="40"/>
  <c r="M598" i="40"/>
  <c r="L598" i="40"/>
  <c r="M937" i="40"/>
  <c r="L937" i="40"/>
  <c r="M1043" i="40"/>
  <c r="L1043" i="40"/>
  <c r="M44" i="40"/>
  <c r="L44" i="40"/>
  <c r="M47" i="40"/>
  <c r="L47" i="40"/>
  <c r="M2497" i="40"/>
  <c r="L2497" i="40"/>
  <c r="M547" i="40"/>
  <c r="L547" i="40"/>
  <c r="O241" i="40"/>
  <c r="M241" i="40"/>
  <c r="L241" i="40"/>
  <c r="M1054" i="40"/>
  <c r="L1054" i="40"/>
  <c r="M242" i="40"/>
  <c r="L242" i="40"/>
  <c r="M330" i="40"/>
  <c r="L330" i="40"/>
  <c r="M2357" i="40"/>
  <c r="L2357" i="40"/>
  <c r="M248" i="40"/>
  <c r="L248" i="40"/>
  <c r="M492" i="40"/>
  <c r="L492" i="40"/>
  <c r="M250" i="40"/>
  <c r="L250" i="40"/>
  <c r="M1374" i="40"/>
  <c r="L1374" i="40"/>
  <c r="M2123" i="40"/>
  <c r="L2123" i="40"/>
  <c r="O1829" i="40"/>
  <c r="M1829" i="40"/>
  <c r="L1829" i="40"/>
  <c r="M245" i="40"/>
  <c r="L245" i="40"/>
  <c r="M1546" i="40"/>
  <c r="L1546" i="40"/>
  <c r="O1498" i="40"/>
  <c r="M1498" i="40"/>
  <c r="L1498" i="40"/>
  <c r="M643" i="40"/>
  <c r="L643" i="40"/>
  <c r="O2207" i="40"/>
  <c r="M2207" i="40"/>
  <c r="L2207" i="40"/>
  <c r="M2407" i="40"/>
  <c r="L2407" i="40"/>
  <c r="M1042" i="40"/>
  <c r="L1042" i="40"/>
  <c r="M195" i="40"/>
  <c r="L195" i="40"/>
  <c r="M2553" i="40"/>
  <c r="L2553" i="40"/>
  <c r="M512" i="40"/>
  <c r="L512" i="40"/>
  <c r="M2397" i="40"/>
  <c r="L2397" i="40"/>
  <c r="M725" i="40"/>
  <c r="L725" i="40"/>
  <c r="M2195" i="40"/>
  <c r="L2195" i="40"/>
  <c r="M1470" i="40"/>
  <c r="L1470" i="40"/>
  <c r="M2198" i="40"/>
  <c r="L2198" i="40"/>
  <c r="M1965" i="40"/>
  <c r="L1965" i="40"/>
  <c r="M37" i="40"/>
  <c r="L37" i="40"/>
  <c r="M573" i="40"/>
  <c r="L573" i="40"/>
  <c r="M2111" i="40"/>
  <c r="L2111" i="40"/>
  <c r="M1643" i="40"/>
  <c r="L1643" i="40"/>
  <c r="M257" i="40"/>
  <c r="L257" i="40"/>
  <c r="M176" i="40"/>
  <c r="L176" i="40"/>
  <c r="M2169" i="40"/>
  <c r="L2169" i="40"/>
  <c r="M1753" i="40"/>
  <c r="L1753" i="40"/>
  <c r="M2129" i="40"/>
  <c r="L2129" i="40"/>
  <c r="M1433" i="40"/>
  <c r="L1433" i="40"/>
  <c r="O2386" i="40"/>
  <c r="M2386" i="40"/>
  <c r="L2386" i="40"/>
  <c r="M501" i="40"/>
  <c r="L501" i="40"/>
  <c r="M1176" i="40"/>
  <c r="L1176" i="40"/>
  <c r="M2196" i="40"/>
  <c r="L2196" i="40"/>
  <c r="M2197" i="40"/>
  <c r="L2197" i="40"/>
  <c r="M840" i="40"/>
  <c r="L840" i="40"/>
  <c r="M1191" i="40"/>
  <c r="L1191" i="40"/>
  <c r="M1375" i="40"/>
  <c r="L1375" i="40"/>
  <c r="M812" i="40"/>
  <c r="L812" i="40"/>
  <c r="M2534" i="40"/>
  <c r="L2534" i="40"/>
  <c r="M1922" i="40"/>
  <c r="L1922" i="40"/>
  <c r="O1419" i="40"/>
  <c r="M1419" i="40"/>
  <c r="L1419" i="40"/>
  <c r="M1629" i="40"/>
  <c r="L1629" i="40"/>
  <c r="N328" i="40"/>
  <c r="M328" i="40"/>
  <c r="L328" i="40"/>
  <c r="M599" i="40"/>
  <c r="L599" i="40"/>
  <c r="M1428" i="40"/>
  <c r="L1428" i="40"/>
  <c r="M465" i="40"/>
  <c r="L465" i="40"/>
  <c r="O1181" i="40"/>
  <c r="M1181" i="40"/>
  <c r="L1181" i="40"/>
  <c r="O1411" i="40"/>
  <c r="N1411" i="40"/>
  <c r="M1411" i="40"/>
  <c r="L1411" i="40"/>
  <c r="O1979" i="40"/>
  <c r="M1979" i="40"/>
  <c r="L1979" i="40"/>
  <c r="M694" i="40"/>
  <c r="L694" i="40"/>
  <c r="M658" i="40"/>
  <c r="L658" i="40"/>
  <c r="M717" i="40"/>
  <c r="L717" i="40"/>
  <c r="M714" i="40"/>
  <c r="L714" i="40"/>
  <c r="M1066" i="40"/>
  <c r="L1066" i="40"/>
  <c r="O1701" i="40"/>
  <c r="M1701" i="40"/>
  <c r="L1701" i="40"/>
  <c r="M1810" i="40"/>
  <c r="L1810" i="40"/>
  <c r="M2580" i="40"/>
  <c r="L2580" i="40"/>
  <c r="M2128" i="40"/>
  <c r="L2128" i="40"/>
  <c r="M1465" i="40"/>
  <c r="L1465" i="40"/>
  <c r="M1471" i="40"/>
  <c r="L1471" i="40"/>
  <c r="M1229" i="40"/>
  <c r="L1229" i="40"/>
  <c r="M389" i="40"/>
  <c r="L389" i="40"/>
  <c r="O917" i="40"/>
  <c r="M917" i="40"/>
  <c r="L917" i="40"/>
  <c r="M2477" i="40"/>
  <c r="L2477" i="40"/>
  <c r="M1937" i="40"/>
  <c r="L1937" i="40"/>
  <c r="M1727" i="40"/>
  <c r="L1727" i="40"/>
  <c r="M2282" i="40"/>
  <c r="L2282" i="40"/>
  <c r="M1757" i="40"/>
  <c r="L1757" i="40"/>
  <c r="M2603" i="40"/>
  <c r="L2603" i="40"/>
  <c r="M445" i="40"/>
  <c r="L445" i="40"/>
  <c r="M587" i="40"/>
  <c r="L587" i="40"/>
  <c r="M1311" i="40"/>
  <c r="L1311" i="40"/>
  <c r="M2675" i="40"/>
  <c r="L2675" i="40"/>
  <c r="M2586" i="40"/>
  <c r="L2586" i="40"/>
  <c r="M1670" i="40"/>
  <c r="L1670" i="40"/>
  <c r="M288" i="40"/>
  <c r="L288" i="40"/>
  <c r="M358" i="40"/>
  <c r="L358" i="40"/>
  <c r="M800" i="40"/>
  <c r="L800" i="40"/>
  <c r="O798" i="40"/>
  <c r="N798" i="40"/>
  <c r="M798" i="40"/>
  <c r="L798" i="40"/>
  <c r="M1982" i="40"/>
  <c r="L1982" i="40"/>
  <c r="M1460" i="40"/>
  <c r="L1460" i="40"/>
  <c r="M704" i="40"/>
  <c r="L704" i="40"/>
  <c r="M388" i="40"/>
  <c r="L388" i="40"/>
  <c r="M55" i="40"/>
  <c r="L55" i="40"/>
  <c r="M690" i="40"/>
  <c r="L690" i="40"/>
  <c r="M2448" i="40"/>
  <c r="L2448" i="40"/>
  <c r="M321" i="40"/>
  <c r="L321" i="40"/>
  <c r="M2170" i="40"/>
  <c r="L2170" i="40"/>
  <c r="M777" i="40"/>
  <c r="L777" i="40"/>
  <c r="M1675" i="40"/>
  <c r="L1675" i="40"/>
  <c r="M104" i="40"/>
  <c r="L104" i="40"/>
  <c r="M70" i="40"/>
  <c r="L70" i="40"/>
  <c r="M2186" i="40"/>
  <c r="L2186" i="40"/>
  <c r="M310" i="40"/>
  <c r="L310" i="40"/>
  <c r="M774" i="40"/>
  <c r="L774" i="40"/>
  <c r="M1587" i="40"/>
  <c r="L1587" i="40"/>
  <c r="M1726" i="40"/>
  <c r="L1726" i="40"/>
  <c r="M1261" i="40"/>
  <c r="L1261" i="40"/>
  <c r="M948" i="40"/>
  <c r="L948" i="40"/>
  <c r="M2364" i="40"/>
  <c r="L2364" i="40"/>
  <c r="M2040" i="40"/>
  <c r="L2040" i="40"/>
  <c r="M2010" i="40"/>
  <c r="L2010" i="40"/>
  <c r="M1848" i="40"/>
  <c r="L1848" i="40"/>
  <c r="M2453" i="40"/>
  <c r="L2453" i="40"/>
  <c r="M2372" i="40"/>
  <c r="L2372" i="40"/>
  <c r="M215" i="40"/>
  <c r="L215" i="40"/>
  <c r="M2577" i="40"/>
  <c r="L2577" i="40"/>
  <c r="M2311" i="40"/>
  <c r="L2311" i="40"/>
  <c r="M98" i="40"/>
  <c r="L98" i="40"/>
  <c r="M2312" i="40"/>
  <c r="L2312" i="40"/>
  <c r="M2504" i="40"/>
  <c r="L2504" i="40"/>
  <c r="M1208" i="40"/>
  <c r="L1208" i="40"/>
  <c r="M1344" i="40"/>
  <c r="L1344" i="40"/>
  <c r="M2354" i="40"/>
  <c r="L2354" i="40"/>
  <c r="M578" i="40"/>
  <c r="L578" i="40"/>
  <c r="M1077" i="40"/>
  <c r="L1077" i="40"/>
  <c r="M1682" i="40"/>
  <c r="L1682" i="40"/>
  <c r="M2126" i="40"/>
  <c r="L2126" i="40"/>
  <c r="M1681" i="40"/>
  <c r="L1681" i="40"/>
  <c r="M120" i="40"/>
  <c r="L120" i="40"/>
  <c r="M1404" i="40"/>
  <c r="L1404" i="40"/>
  <c r="O1403" i="40"/>
  <c r="M1403" i="40"/>
  <c r="L1403" i="40"/>
  <c r="O174" i="40"/>
  <c r="M174" i="40"/>
  <c r="L174" i="40"/>
  <c r="O2061" i="40"/>
  <c r="M2061" i="40"/>
  <c r="L2061" i="40"/>
  <c r="M180" i="40"/>
  <c r="L180" i="40"/>
  <c r="M2672" i="40"/>
  <c r="L2672" i="40"/>
  <c r="M286" i="40"/>
  <c r="L286" i="40"/>
  <c r="O2635" i="40"/>
  <c r="M2635" i="40"/>
  <c r="L2635" i="40"/>
  <c r="M1289" i="40"/>
  <c r="L1289" i="40"/>
  <c r="M1153" i="40"/>
  <c r="L1153" i="40"/>
  <c r="M1918" i="40"/>
  <c r="L1918" i="40"/>
  <c r="O2222" i="40"/>
  <c r="M2222" i="40"/>
  <c r="L2222" i="40"/>
  <c r="M2314" i="40"/>
  <c r="L2314" i="40"/>
  <c r="O2618" i="40"/>
  <c r="M2618" i="40"/>
  <c r="L2618" i="40"/>
  <c r="M1048" i="40"/>
  <c r="L1048" i="40"/>
  <c r="M2615" i="40"/>
  <c r="L2615" i="40"/>
  <c r="M1637" i="40"/>
  <c r="L1637" i="40"/>
  <c r="M1412" i="40"/>
  <c r="L1412" i="40"/>
  <c r="O1009" i="40"/>
  <c r="M1009" i="40"/>
  <c r="L1009" i="40"/>
  <c r="M1273" i="40"/>
  <c r="L1273" i="40"/>
  <c r="M2667" i="40"/>
  <c r="L2667" i="40"/>
  <c r="O2623" i="40"/>
  <c r="M2623" i="40"/>
  <c r="L2623" i="40"/>
  <c r="M2422" i="40"/>
  <c r="L2422" i="40"/>
  <c r="M107" i="40"/>
  <c r="L107" i="40"/>
  <c r="O619" i="40"/>
  <c r="M619" i="40"/>
  <c r="L619" i="40"/>
  <c r="M1703" i="40"/>
  <c r="L1703" i="40"/>
  <c r="M838" i="40"/>
  <c r="L838" i="40"/>
  <c r="O168" i="40"/>
  <c r="M168" i="40"/>
  <c r="L168" i="40"/>
  <c r="M305" i="40"/>
  <c r="L305" i="40"/>
  <c r="M1200" i="40"/>
  <c r="L1200" i="40"/>
  <c r="O259" i="40"/>
  <c r="M259" i="40"/>
  <c r="L259" i="40"/>
  <c r="M2064" i="40"/>
  <c r="L2064" i="40"/>
  <c r="M203" i="40"/>
  <c r="L203" i="40"/>
  <c r="M1779" i="40"/>
  <c r="L1779" i="40"/>
  <c r="O1826" i="40"/>
  <c r="M1826" i="40"/>
  <c r="L1826" i="40"/>
  <c r="M299" i="40"/>
  <c r="L299" i="40"/>
  <c r="M1059" i="40"/>
  <c r="L1059" i="40"/>
  <c r="M1645" i="40"/>
  <c r="L1645" i="40"/>
  <c r="M2065" i="40"/>
  <c r="L2065" i="40"/>
  <c r="M1689" i="40"/>
  <c r="L1689" i="40"/>
  <c r="M1354" i="40"/>
  <c r="L1354" i="40"/>
  <c r="M667" i="40"/>
  <c r="L667" i="40"/>
  <c r="M1449" i="40"/>
  <c r="L1449" i="40"/>
  <c r="M1444" i="40"/>
  <c r="L1444" i="40"/>
  <c r="M2309" i="40"/>
  <c r="L2309" i="40"/>
  <c r="M2506" i="40"/>
  <c r="L2506" i="40"/>
  <c r="M2304" i="40"/>
  <c r="L2304" i="40"/>
  <c r="N2302" i="40"/>
  <c r="M2302" i="40"/>
  <c r="L2302" i="40"/>
  <c r="M2303" i="40"/>
  <c r="L2303" i="40"/>
  <c r="M2305" i="40"/>
  <c r="L2305" i="40"/>
  <c r="M2306" i="40"/>
  <c r="L2306" i="40"/>
  <c r="O1227" i="40"/>
  <c r="M1227" i="40"/>
  <c r="L1227" i="40"/>
  <c r="M2166" i="40"/>
  <c r="L2166" i="40"/>
  <c r="M2157" i="40"/>
  <c r="L2157" i="40"/>
  <c r="M2307" i="40"/>
  <c r="L2307" i="40"/>
  <c r="M801" i="40"/>
  <c r="L801" i="40"/>
  <c r="M1648" i="40"/>
  <c r="L1648" i="40"/>
  <c r="M1302" i="40"/>
  <c r="L1302" i="40"/>
  <c r="M488" i="40"/>
  <c r="L488" i="40"/>
  <c r="M1720" i="40"/>
  <c r="L1720" i="40"/>
  <c r="M1806" i="40"/>
  <c r="L1806" i="40"/>
  <c r="M1000" i="40"/>
  <c r="L1000" i="40"/>
  <c r="M1177" i="40"/>
  <c r="L1177" i="40"/>
  <c r="M392" i="40"/>
  <c r="L392" i="40"/>
  <c r="O998" i="40"/>
  <c r="N998" i="40"/>
  <c r="M998" i="40"/>
  <c r="L998" i="40"/>
  <c r="M1162" i="40"/>
  <c r="L1162" i="40"/>
  <c r="M1612" i="40"/>
  <c r="L1612" i="40"/>
  <c r="M184" i="40"/>
  <c r="L184" i="40"/>
  <c r="O1840" i="40"/>
  <c r="M1840" i="40"/>
  <c r="L1840" i="40"/>
  <c r="M999" i="40"/>
  <c r="L999" i="40"/>
  <c r="M1960" i="40"/>
  <c r="L1960" i="40"/>
  <c r="M2023" i="40"/>
  <c r="L2023" i="40"/>
  <c r="O352" i="40"/>
  <c r="M352" i="40"/>
  <c r="L352" i="40"/>
  <c r="O191" i="40"/>
  <c r="M191" i="40"/>
  <c r="L191" i="40"/>
  <c r="M1119" i="40"/>
  <c r="L1119" i="40"/>
  <c r="O914" i="40"/>
  <c r="M914" i="40"/>
  <c r="L914" i="40"/>
  <c r="M716" i="40"/>
  <c r="L716" i="40"/>
  <c r="M2264" i="40"/>
  <c r="L2264" i="40"/>
  <c r="M2084" i="40"/>
  <c r="L2084" i="40"/>
  <c r="M2081" i="40"/>
  <c r="L2081" i="40"/>
  <c r="M815" i="40"/>
  <c r="L815" i="40"/>
  <c r="M99" i="40"/>
  <c r="L99" i="40"/>
  <c r="M968" i="40"/>
  <c r="L968" i="40"/>
  <c r="O1074" i="40"/>
  <c r="M1074" i="40"/>
  <c r="L1074" i="40"/>
  <c r="O1414" i="40"/>
  <c r="M1414" i="40"/>
  <c r="L1414" i="40"/>
  <c r="O1981" i="40"/>
  <c r="N1981" i="40"/>
  <c r="M1981" i="40"/>
  <c r="L1981" i="40"/>
  <c r="M1032" i="40"/>
  <c r="L1032" i="40"/>
  <c r="M639" i="40"/>
  <c r="L639" i="40"/>
  <c r="M486" i="40"/>
  <c r="L486" i="40"/>
  <c r="O893" i="40"/>
  <c r="M893" i="40"/>
  <c r="L893" i="40"/>
  <c r="M11" i="40"/>
  <c r="L11" i="40"/>
  <c r="M621" i="40"/>
  <c r="L621" i="40"/>
  <c r="M285" i="40"/>
  <c r="L285" i="40"/>
  <c r="M849" i="40"/>
  <c r="L849" i="40"/>
  <c r="O972" i="40"/>
  <c r="M972" i="40"/>
  <c r="L972" i="40"/>
  <c r="M2083" i="40"/>
  <c r="L2083" i="40"/>
  <c r="M491" i="40"/>
  <c r="L491" i="40"/>
  <c r="M1088" i="40"/>
  <c r="L1088" i="40"/>
  <c r="M554" i="40"/>
  <c r="L554" i="40"/>
  <c r="M1896" i="40"/>
  <c r="L1896" i="40"/>
  <c r="O2014" i="40"/>
  <c r="M2014" i="40"/>
  <c r="L2014" i="40"/>
  <c r="M1815" i="40"/>
  <c r="L1815" i="40"/>
  <c r="M1377" i="40"/>
  <c r="L1377" i="40"/>
  <c r="M579" i="40"/>
  <c r="L579" i="40"/>
  <c r="M436" i="40"/>
  <c r="L436" i="40"/>
  <c r="M2383" i="40"/>
  <c r="L2383" i="40"/>
  <c r="M21" i="40"/>
  <c r="L21" i="40"/>
  <c r="N2381" i="40"/>
  <c r="M2381" i="40"/>
  <c r="L2381" i="40"/>
  <c r="M1760" i="40"/>
  <c r="L1760" i="40"/>
  <c r="M1762" i="40"/>
  <c r="L1762" i="40"/>
  <c r="O1037" i="40"/>
  <c r="M1037" i="40"/>
  <c r="L1037" i="40"/>
  <c r="M183" i="40"/>
  <c r="L183" i="40"/>
  <c r="M1991" i="40"/>
  <c r="L1991" i="40"/>
  <c r="M925" i="40"/>
  <c r="L925" i="40"/>
  <c r="O336" i="40"/>
  <c r="M336" i="40"/>
  <c r="L336" i="40"/>
  <c r="M2336" i="40"/>
  <c r="L2336" i="40"/>
  <c r="M359" i="40"/>
  <c r="L359" i="40"/>
  <c r="M1495" i="40"/>
  <c r="L1495" i="40"/>
  <c r="O1451" i="40"/>
  <c r="M1451" i="40"/>
  <c r="L1451" i="40"/>
  <c r="M302" i="40"/>
  <c r="L302" i="40"/>
  <c r="M306" i="40"/>
  <c r="L306" i="40"/>
  <c r="M1927" i="40"/>
  <c r="L1927" i="40"/>
  <c r="M1040" i="40"/>
  <c r="L1040" i="40"/>
  <c r="O160" i="40"/>
  <c r="M160" i="40"/>
  <c r="L160" i="40"/>
  <c r="M1183" i="40"/>
  <c r="L1183" i="40"/>
  <c r="M640" i="40"/>
  <c r="L640" i="40"/>
  <c r="M982" i="40"/>
  <c r="L982" i="40"/>
  <c r="M977" i="40"/>
  <c r="L977" i="40"/>
  <c r="O604" i="40"/>
  <c r="M604" i="40"/>
  <c r="L604" i="40"/>
  <c r="M1860" i="40"/>
  <c r="L1860" i="40"/>
  <c r="M605" i="40"/>
  <c r="L605" i="40"/>
  <c r="M979" i="40"/>
  <c r="L979" i="40"/>
  <c r="M312" i="40"/>
  <c r="L312" i="40"/>
  <c r="M665" i="40"/>
  <c r="L665" i="40"/>
  <c r="M1069" i="40"/>
  <c r="L1069" i="40"/>
  <c r="M1909" i="40"/>
  <c r="L1909" i="40"/>
  <c r="M1852" i="40"/>
  <c r="L1852" i="40"/>
  <c r="M2249" i="40"/>
  <c r="L2249" i="40"/>
  <c r="M1613" i="40"/>
  <c r="L1613" i="40"/>
  <c r="O2251" i="40"/>
  <c r="M2251" i="40"/>
  <c r="L2251" i="40"/>
  <c r="O1413" i="40"/>
  <c r="M1413" i="40"/>
  <c r="L1413" i="40"/>
  <c r="M2180" i="40"/>
  <c r="L2180" i="40"/>
  <c r="O1592" i="40"/>
  <c r="M1592" i="40"/>
  <c r="L1592" i="40"/>
  <c r="M1550" i="40"/>
  <c r="L1550" i="40"/>
  <c r="M818" i="40"/>
  <c r="L818" i="40"/>
  <c r="M1851" i="40"/>
  <c r="L1851" i="40"/>
  <c r="O1098" i="40"/>
  <c r="M1098" i="40"/>
  <c r="L1098" i="40"/>
  <c r="M1496" i="40"/>
  <c r="L1496" i="40"/>
  <c r="M1949" i="40"/>
  <c r="L1949" i="40"/>
  <c r="M431" i="40"/>
  <c r="L431" i="40"/>
  <c r="O428" i="40"/>
  <c r="M428" i="40"/>
  <c r="L428" i="40"/>
  <c r="M1045" i="40"/>
  <c r="L1045" i="40"/>
  <c r="M1100" i="40"/>
  <c r="L1100" i="40"/>
  <c r="M2496" i="40"/>
  <c r="L2496" i="40"/>
  <c r="O1930" i="40"/>
  <c r="M1930" i="40"/>
  <c r="L1930" i="40"/>
  <c r="M1338" i="40"/>
  <c r="L1338" i="40"/>
  <c r="M2430" i="40"/>
  <c r="L2430" i="40"/>
  <c r="O2097" i="40"/>
  <c r="M2097" i="40"/>
  <c r="L2097" i="40"/>
  <c r="M1293" i="40"/>
  <c r="L1293" i="40"/>
  <c r="M293" i="40"/>
  <c r="L293" i="40"/>
  <c r="O747" i="40"/>
  <c r="M747" i="40"/>
  <c r="L747" i="40"/>
  <c r="M390" i="40"/>
  <c r="L390" i="40"/>
  <c r="M2622" i="40"/>
  <c r="L2622" i="40"/>
  <c r="M87" i="40"/>
  <c r="L87" i="40"/>
  <c r="M1830" i="40"/>
  <c r="L1830" i="40"/>
  <c r="M644" i="40"/>
  <c r="L644" i="40"/>
  <c r="O750" i="40"/>
  <c r="M750" i="40"/>
  <c r="L750" i="40"/>
  <c r="O2255" i="40"/>
  <c r="M2255" i="40"/>
  <c r="L2255" i="40"/>
  <c r="O939" i="40"/>
  <c r="M939" i="40"/>
  <c r="L939" i="40"/>
  <c r="M2257" i="40"/>
  <c r="L2257" i="40"/>
  <c r="M2202" i="40"/>
  <c r="L2202" i="40"/>
  <c r="M1723" i="40"/>
  <c r="L1723" i="40"/>
  <c r="M422" i="40"/>
  <c r="L422" i="40"/>
  <c r="M1580" i="40"/>
  <c r="L1580" i="40"/>
  <c r="M763" i="40"/>
  <c r="L763" i="40"/>
  <c r="M957" i="40"/>
  <c r="L957" i="40"/>
  <c r="M719" i="40"/>
  <c r="L719" i="40"/>
  <c r="O2268" i="40"/>
  <c r="M2268" i="40"/>
  <c r="L2268" i="40"/>
  <c r="O711" i="40"/>
  <c r="M711" i="40"/>
  <c r="L711" i="40"/>
  <c r="M709" i="40"/>
  <c r="L709" i="40"/>
  <c r="M2267" i="40"/>
  <c r="L2267" i="40"/>
  <c r="M2270" i="40"/>
  <c r="L2270" i="40"/>
  <c r="O767" i="40"/>
  <c r="M767" i="40"/>
  <c r="L767" i="40"/>
  <c r="M2269" i="40"/>
  <c r="L2269" i="40"/>
  <c r="M764" i="40"/>
  <c r="L764" i="40"/>
  <c r="N771" i="40"/>
  <c r="M771" i="40"/>
  <c r="L771" i="40"/>
  <c r="M2266" i="40"/>
  <c r="L2266" i="40"/>
  <c r="M1805" i="40"/>
  <c r="L1805" i="40"/>
  <c r="M1669" i="40"/>
  <c r="L1669" i="40"/>
  <c r="M1291" i="40"/>
  <c r="L1291" i="40"/>
  <c r="M1028" i="40"/>
  <c r="L1028" i="40"/>
  <c r="M237" i="40"/>
  <c r="L237" i="40"/>
  <c r="M1594" i="40"/>
  <c r="L1594" i="40"/>
  <c r="O1593" i="40"/>
  <c r="M1593" i="40"/>
  <c r="L1593" i="40"/>
  <c r="M1062" i="40"/>
  <c r="L1062" i="40"/>
  <c r="M561" i="40"/>
  <c r="L561" i="40"/>
  <c r="O557" i="40"/>
  <c r="M557" i="40"/>
  <c r="L557" i="40"/>
  <c r="O556" i="40"/>
  <c r="M556" i="40"/>
  <c r="L556" i="40"/>
  <c r="M2390" i="40"/>
  <c r="L2390" i="40"/>
  <c r="M2393" i="40"/>
  <c r="L2393" i="40"/>
  <c r="M1464" i="40"/>
  <c r="L1464" i="40"/>
  <c r="O421" i="40"/>
  <c r="M421" i="40"/>
  <c r="L421" i="40"/>
  <c r="M1401" i="40"/>
  <c r="L1401" i="40"/>
  <c r="M419" i="40"/>
  <c r="L419" i="40"/>
  <c r="M1257" i="40"/>
  <c r="L1257" i="40"/>
  <c r="N1462" i="40"/>
  <c r="M1462" i="40"/>
  <c r="L1462" i="40"/>
  <c r="M1467" i="40"/>
  <c r="L1467" i="40"/>
  <c r="O2236" i="40"/>
  <c r="M2236" i="40"/>
  <c r="L2236" i="40"/>
  <c r="M391" i="40"/>
  <c r="L391" i="40"/>
  <c r="M1469" i="40"/>
  <c r="L1469" i="40"/>
  <c r="M1063" i="40"/>
  <c r="L1063" i="40"/>
  <c r="M740" i="40"/>
  <c r="L740" i="40"/>
  <c r="M1794" i="40"/>
  <c r="L1794" i="40"/>
  <c r="M2235" i="40"/>
  <c r="L2235" i="40"/>
  <c r="M326" i="40"/>
  <c r="L326" i="40"/>
  <c r="M1878" i="40"/>
  <c r="L1878" i="40"/>
  <c r="M790" i="40"/>
  <c r="L790" i="40"/>
  <c r="M2234" i="40"/>
  <c r="L2234" i="40"/>
  <c r="M473" i="40"/>
  <c r="L473" i="40"/>
  <c r="O1877" i="40"/>
  <c r="M1877" i="40"/>
  <c r="L1877" i="40"/>
  <c r="M2185" i="40"/>
  <c r="L2185" i="40"/>
  <c r="M1003" i="40"/>
  <c r="L1003" i="40"/>
  <c r="M2529" i="40"/>
  <c r="L2529" i="40"/>
  <c r="M220" i="40"/>
  <c r="L220" i="40"/>
  <c r="O2184" i="40"/>
  <c r="M2184" i="40"/>
  <c r="L2184" i="40"/>
  <c r="M1189" i="40"/>
  <c r="L1189" i="40"/>
  <c r="O1179" i="40"/>
  <c r="M1179" i="40"/>
  <c r="L1179" i="40"/>
  <c r="O253" i="40"/>
  <c r="M253" i="40"/>
  <c r="L253" i="40"/>
  <c r="M983" i="40"/>
  <c r="L983" i="40"/>
  <c r="M2242" i="40"/>
  <c r="L2242" i="40"/>
  <c r="O809" i="40"/>
  <c r="M809" i="40"/>
  <c r="L809" i="40"/>
  <c r="O217" i="40"/>
  <c r="M217" i="40"/>
  <c r="L217" i="40"/>
  <c r="M632" i="40"/>
  <c r="L632" i="40"/>
  <c r="O886" i="40"/>
  <c r="M886" i="40"/>
  <c r="L886" i="40"/>
  <c r="M2183" i="40"/>
  <c r="L2183" i="40"/>
  <c r="O218" i="40"/>
  <c r="M218" i="40"/>
  <c r="L218" i="40"/>
  <c r="M219" i="40"/>
  <c r="L219" i="40"/>
  <c r="O633" i="40"/>
  <c r="M633" i="40"/>
  <c r="L633" i="40"/>
  <c r="M1698" i="40"/>
  <c r="L1698" i="40"/>
  <c r="M1468" i="40"/>
  <c r="L1468" i="40"/>
  <c r="O2338" i="40"/>
  <c r="M2338" i="40"/>
  <c r="L2338" i="40"/>
  <c r="M1919" i="40"/>
  <c r="L1919" i="40"/>
  <c r="M357" i="40"/>
  <c r="L357" i="40"/>
  <c r="M2161" i="40"/>
  <c r="L2161" i="40"/>
  <c r="M1424" i="40"/>
  <c r="L1424" i="40"/>
  <c r="M1364" i="40"/>
  <c r="L1364" i="40"/>
  <c r="O2162" i="40"/>
  <c r="M2162" i="40"/>
  <c r="L2162" i="40"/>
  <c r="M2335" i="40"/>
  <c r="L2335" i="40"/>
  <c r="M271" i="40"/>
  <c r="L271" i="40"/>
  <c r="M2066" i="40"/>
  <c r="L2066" i="40"/>
  <c r="N1164" i="40"/>
  <c r="M1164" i="40"/>
  <c r="L1164" i="40"/>
  <c r="M1574" i="40"/>
  <c r="L1574" i="40"/>
  <c r="M273" i="40"/>
  <c r="L273" i="40"/>
  <c r="O1165" i="40"/>
  <c r="M1165" i="40"/>
  <c r="L1165" i="40"/>
  <c r="O2218" i="40"/>
  <c r="M2218" i="40"/>
  <c r="L2218" i="40"/>
  <c r="M1573" i="40"/>
  <c r="L1573" i="40"/>
  <c r="M201" i="40"/>
  <c r="L201" i="40"/>
  <c r="M562" i="40"/>
  <c r="L562" i="40"/>
  <c r="O2071" i="40"/>
  <c r="M2071" i="40"/>
  <c r="L2071" i="40"/>
  <c r="O866" i="40"/>
  <c r="M866" i="40"/>
  <c r="L866" i="40"/>
  <c r="M2047" i="40"/>
  <c r="L2047" i="40"/>
  <c r="M2532" i="40"/>
  <c r="L2532" i="40"/>
  <c r="O1295" i="40"/>
  <c r="M1295" i="40"/>
  <c r="L1295" i="40"/>
  <c r="O2164" i="40"/>
  <c r="M2164" i="40"/>
  <c r="L2164" i="40"/>
  <c r="O1124" i="40"/>
  <c r="M1124" i="40"/>
  <c r="L1124" i="40"/>
  <c r="O2070" i="40"/>
  <c r="M2070" i="40"/>
  <c r="L2070" i="40"/>
  <c r="M2657" i="40"/>
  <c r="L2657" i="40"/>
  <c r="O1126" i="40"/>
  <c r="M1126" i="40"/>
  <c r="L1126" i="40"/>
  <c r="O1123" i="40"/>
  <c r="N1123" i="40"/>
  <c r="M1123" i="40"/>
  <c r="L1123" i="40"/>
  <c r="O452" i="40"/>
  <c r="M452" i="40"/>
  <c r="L452" i="40"/>
  <c r="M254" i="40"/>
  <c r="L254" i="40"/>
  <c r="M1102" i="40"/>
  <c r="L1102" i="40"/>
  <c r="M929" i="40"/>
  <c r="L929" i="40"/>
  <c r="M1539" i="40"/>
  <c r="L1539" i="40"/>
  <c r="M1985" i="40"/>
  <c r="L1985" i="40"/>
  <c r="M338" i="40"/>
  <c r="L338" i="40"/>
  <c r="M481" i="40"/>
  <c r="L481" i="40"/>
  <c r="M2612" i="40"/>
  <c r="L2612" i="40"/>
  <c r="M1616" i="40"/>
  <c r="L1616" i="40"/>
  <c r="M1752" i="40"/>
  <c r="L1752" i="40"/>
  <c r="M161" i="40"/>
  <c r="L161" i="40"/>
  <c r="O1410" i="40"/>
  <c r="N1410" i="40"/>
  <c r="M1410" i="40"/>
  <c r="L1410" i="40"/>
  <c r="O325" i="40"/>
  <c r="M325" i="40"/>
  <c r="L325" i="40"/>
  <c r="O319" i="40"/>
  <c r="M319" i="40"/>
  <c r="L319" i="40"/>
  <c r="M934" i="40"/>
  <c r="L934" i="40"/>
  <c r="M1568" i="40"/>
  <c r="L1568" i="40"/>
  <c r="M106" i="40"/>
  <c r="L106" i="40"/>
  <c r="O464" i="40"/>
  <c r="M464" i="40"/>
  <c r="L464" i="40"/>
  <c r="O467" i="40"/>
  <c r="M467" i="40"/>
  <c r="L467" i="40"/>
  <c r="O2021" i="40"/>
  <c r="M2021" i="40"/>
  <c r="L2021" i="40"/>
  <c r="M559" i="40"/>
  <c r="L559" i="40"/>
  <c r="M1094" i="40"/>
  <c r="L1094" i="40"/>
  <c r="M558" i="40"/>
  <c r="L558" i="40"/>
  <c r="M366" i="40"/>
  <c r="L366" i="40"/>
  <c r="O340" i="40"/>
  <c r="N340" i="40"/>
  <c r="M340" i="40"/>
  <c r="L340" i="40"/>
  <c r="M1192" i="40"/>
  <c r="L1192" i="40"/>
  <c r="M350" i="40"/>
  <c r="L350" i="40"/>
  <c r="M810" i="40"/>
  <c r="L810" i="40"/>
  <c r="M16" i="40"/>
  <c r="L16" i="40"/>
  <c r="M2528" i="40"/>
  <c r="L2528" i="40"/>
  <c r="M2613" i="40"/>
  <c r="L2613" i="40"/>
  <c r="M1019" i="40"/>
  <c r="L1019" i="40"/>
  <c r="M1178" i="40"/>
  <c r="L1178" i="40"/>
  <c r="M1915" i="40"/>
  <c r="L1915" i="40"/>
  <c r="M1166" i="40"/>
  <c r="L1166" i="40"/>
  <c r="M1886" i="40"/>
  <c r="L1886" i="40"/>
  <c r="O1108" i="40"/>
  <c r="M1108" i="40"/>
  <c r="L1108" i="40"/>
  <c r="M1567" i="40"/>
  <c r="L1567" i="40"/>
  <c r="M2003" i="40"/>
  <c r="L2003" i="40"/>
  <c r="O2008" i="40"/>
  <c r="N2008" i="40"/>
  <c r="M2008" i="40"/>
  <c r="L2008" i="40"/>
  <c r="M1129" i="40"/>
  <c r="L1129" i="40"/>
  <c r="M555" i="40"/>
  <c r="L555" i="40"/>
  <c r="M2206" i="40"/>
  <c r="L2206" i="40"/>
  <c r="M2188" i="40"/>
  <c r="L2188" i="40"/>
  <c r="M2109" i="40"/>
  <c r="L2109" i="40"/>
  <c r="O553" i="40"/>
  <c r="M553" i="40"/>
  <c r="L553" i="40"/>
  <c r="M560" i="40"/>
  <c r="L560" i="40"/>
  <c r="M2587" i="40"/>
  <c r="L2587" i="40"/>
  <c r="M2541" i="40"/>
  <c r="L2541" i="40"/>
  <c r="M2554" i="40"/>
  <c r="L2554" i="40"/>
  <c r="M2368" i="40"/>
  <c r="L2368" i="40"/>
  <c r="N2172" i="40"/>
  <c r="M2172" i="40"/>
  <c r="L2172" i="40"/>
  <c r="M2499" i="40"/>
  <c r="L2499" i="40"/>
  <c r="O2501" i="40"/>
  <c r="M2501" i="40"/>
  <c r="L2501" i="40"/>
  <c r="M1527" i="40"/>
  <c r="L1527" i="40"/>
  <c r="M549" i="40"/>
  <c r="L549" i="40"/>
  <c r="M2356" i="40"/>
  <c r="L2356" i="40"/>
  <c r="O1872" i="40"/>
  <c r="M1872" i="40"/>
  <c r="L1872" i="40"/>
  <c r="M2182" i="40"/>
  <c r="L2182" i="40"/>
  <c r="N2171" i="40"/>
  <c r="M2171" i="40"/>
  <c r="L2171" i="40"/>
  <c r="O2092" i="40"/>
  <c r="M2092" i="40"/>
  <c r="L2092" i="40"/>
  <c r="M910" i="40"/>
  <c r="L910" i="40"/>
  <c r="M1880" i="40"/>
  <c r="L1880" i="40"/>
  <c r="M1030" i="40"/>
  <c r="L1030" i="40"/>
  <c r="M911" i="40"/>
  <c r="L911" i="40"/>
  <c r="M1638" i="40"/>
  <c r="L1638" i="40"/>
  <c r="O1038" i="40"/>
  <c r="M1038" i="40"/>
  <c r="L1038" i="40"/>
  <c r="M213" i="40"/>
  <c r="L213" i="40"/>
  <c r="M1130" i="40"/>
  <c r="L1130" i="40"/>
  <c r="M2549" i="40"/>
  <c r="L2549" i="40"/>
  <c r="M1288" i="40"/>
  <c r="L1288" i="40"/>
  <c r="N449" i="40"/>
  <c r="M449" i="40"/>
  <c r="L449" i="40"/>
  <c r="N459" i="40"/>
  <c r="M459" i="40"/>
  <c r="L459" i="40"/>
  <c r="M2176" i="40"/>
  <c r="L2176" i="40"/>
  <c r="M1569" i="40"/>
  <c r="L1569" i="40"/>
  <c r="M942" i="40"/>
  <c r="L942" i="40"/>
  <c r="M448" i="40"/>
  <c r="L448" i="40"/>
  <c r="M188" i="40"/>
  <c r="L188" i="40"/>
  <c r="M146" i="40"/>
  <c r="L146" i="40"/>
  <c r="M356" i="40"/>
  <c r="L356" i="40"/>
  <c r="M669" i="40"/>
  <c r="L669" i="40"/>
  <c r="M978" i="40"/>
  <c r="L978" i="40"/>
  <c r="M427" i="40"/>
  <c r="L427" i="40"/>
  <c r="M2535" i="40"/>
  <c r="L2535" i="40"/>
  <c r="M997" i="40"/>
  <c r="L997" i="40"/>
  <c r="M551" i="40"/>
  <c r="L551" i="40"/>
  <c r="M552" i="40"/>
  <c r="L552" i="40"/>
  <c r="O550" i="40"/>
  <c r="N550" i="40"/>
  <c r="M550" i="40"/>
  <c r="L550" i="40"/>
  <c r="O548" i="40"/>
  <c r="M548" i="40"/>
  <c r="L548" i="40"/>
  <c r="O1029" i="40"/>
  <c r="M1029" i="40"/>
  <c r="L1029" i="40"/>
  <c r="M2193" i="40"/>
  <c r="L2193" i="40"/>
  <c r="M1127" i="40"/>
  <c r="L1127" i="40"/>
  <c r="M2361" i="40"/>
  <c r="L2361" i="40"/>
  <c r="M1121" i="40"/>
  <c r="L1121" i="40"/>
  <c r="M2201" i="40"/>
  <c r="L2201" i="40"/>
  <c r="O2388" i="40"/>
  <c r="M2388" i="40"/>
  <c r="L2388" i="40"/>
  <c r="M133" i="40"/>
  <c r="L133" i="40"/>
  <c r="O1111" i="40"/>
  <c r="M1111" i="40"/>
  <c r="L1111" i="40"/>
  <c r="M2429" i="40"/>
  <c r="L2429" i="40"/>
  <c r="O1342" i="40"/>
  <c r="M1342" i="40"/>
  <c r="L1342" i="40"/>
  <c r="N2495" i="40"/>
  <c r="M2495" i="40"/>
  <c r="L2495" i="40"/>
  <c r="M1497" i="40"/>
  <c r="L1497" i="40"/>
  <c r="O1459" i="40"/>
  <c r="M1459" i="40"/>
  <c r="L1459" i="40"/>
  <c r="M1494" i="40"/>
  <c r="L1494" i="40"/>
  <c r="M576" i="40"/>
  <c r="L576" i="40"/>
  <c r="M2513" i="40"/>
  <c r="L2513" i="40"/>
  <c r="M159" i="40"/>
  <c r="L159" i="40"/>
  <c r="M313" i="40"/>
  <c r="L313" i="40"/>
  <c r="M315" i="40"/>
  <c r="L315" i="40"/>
  <c r="O1309" i="40"/>
  <c r="M1309" i="40"/>
  <c r="L1309" i="40"/>
  <c r="O1313" i="40"/>
  <c r="M1313" i="40"/>
  <c r="L1313" i="40"/>
  <c r="M720" i="40"/>
  <c r="L720" i="40"/>
  <c r="M2153" i="40"/>
  <c r="L2153" i="40"/>
  <c r="M1194" i="40"/>
  <c r="L1194" i="40"/>
  <c r="M1768" i="40"/>
  <c r="L1768" i="40"/>
  <c r="M2330" i="40"/>
  <c r="L2330" i="40"/>
  <c r="M2328" i="40"/>
  <c r="L2328" i="40"/>
  <c r="M48" i="40"/>
  <c r="L48" i="40"/>
  <c r="M1821" i="40"/>
  <c r="L1821" i="40"/>
  <c r="M1831" i="40"/>
  <c r="L1831" i="40"/>
  <c r="M181" i="40"/>
  <c r="L181" i="40"/>
  <c r="O2522" i="40"/>
  <c r="M2522" i="40"/>
  <c r="L2522" i="40"/>
  <c r="M362" i="40"/>
  <c r="L362" i="40"/>
  <c r="M760" i="40"/>
  <c r="L760" i="40"/>
  <c r="M2041" i="40"/>
  <c r="L2041" i="40"/>
  <c r="M827" i="40"/>
  <c r="L827" i="40"/>
  <c r="M822" i="40"/>
  <c r="L822" i="40"/>
  <c r="M1538" i="40"/>
  <c r="L1538" i="40"/>
  <c r="M1662" i="40"/>
  <c r="L1662" i="40"/>
  <c r="M2573" i="40"/>
  <c r="L2573" i="40"/>
  <c r="N2572" i="40"/>
  <c r="M2572" i="40"/>
  <c r="L2572" i="40"/>
  <c r="M2421" i="40"/>
  <c r="L2421" i="40"/>
  <c r="M400" i="40"/>
  <c r="L400" i="40"/>
  <c r="M32" i="40"/>
  <c r="L32" i="40"/>
  <c r="O1312" i="40"/>
  <c r="M1312" i="40"/>
  <c r="L1312" i="40"/>
  <c r="M1286" i="40"/>
  <c r="L1286" i="40"/>
  <c r="M2413" i="40"/>
  <c r="L2413" i="40"/>
  <c r="M138" i="40"/>
  <c r="L138" i="40"/>
  <c r="O1280" i="40"/>
  <c r="M1280" i="40"/>
  <c r="L1280" i="40"/>
  <c r="M1035" i="40"/>
  <c r="L1035" i="40"/>
  <c r="M261" i="40"/>
  <c r="L261" i="40"/>
  <c r="M1161" i="40"/>
  <c r="L1161" i="40"/>
  <c r="M1285" i="40"/>
  <c r="L1285" i="40"/>
  <c r="M1287" i="40"/>
  <c r="L1287" i="40"/>
  <c r="O1284" i="40"/>
  <c r="N1284" i="40"/>
  <c r="M1284" i="40"/>
  <c r="L1284" i="40"/>
  <c r="M2013" i="40"/>
  <c r="L2013" i="40"/>
  <c r="M2377" i="40"/>
  <c r="L2377" i="40"/>
  <c r="M1160" i="40"/>
  <c r="L1160" i="40"/>
  <c r="N96" i="40"/>
  <c r="M96" i="40"/>
  <c r="L96" i="40"/>
  <c r="M2192" i="40"/>
  <c r="L2192" i="40"/>
  <c r="M134" i="40"/>
  <c r="L134" i="40"/>
  <c r="M165" i="40"/>
  <c r="L165" i="40"/>
  <c r="M649" i="40"/>
  <c r="L649" i="40"/>
  <c r="M1493" i="40"/>
  <c r="L1493" i="40"/>
  <c r="M1306" i="40"/>
  <c r="L1306" i="40"/>
  <c r="M577" i="40"/>
  <c r="L577" i="40"/>
  <c r="M2258" i="40"/>
  <c r="L2258" i="40"/>
  <c r="M546" i="40"/>
  <c r="L546" i="40"/>
  <c r="M451" i="40"/>
  <c r="L451" i="40"/>
  <c r="M588" i="40"/>
  <c r="L588" i="40"/>
  <c r="M1610" i="40"/>
  <c r="L1610" i="40"/>
  <c r="M2649" i="40"/>
  <c r="L2649" i="40"/>
  <c r="M2088" i="40"/>
  <c r="L2088" i="40"/>
  <c r="M758" i="40"/>
  <c r="L758" i="40"/>
  <c r="M1836" i="40"/>
  <c r="L1836" i="40"/>
  <c r="M1089" i="40"/>
  <c r="L1089" i="40"/>
  <c r="M1350" i="40"/>
  <c r="L1350" i="40"/>
  <c r="M399" i="40"/>
  <c r="L399" i="40"/>
  <c r="M280" i="40"/>
  <c r="L280" i="40"/>
  <c r="M1277" i="40"/>
  <c r="L1277" i="40"/>
  <c r="O2179" i="40"/>
  <c r="M2179" i="40"/>
  <c r="L2179" i="40"/>
  <c r="M2028" i="40"/>
  <c r="L2028" i="40"/>
  <c r="M1060" i="40"/>
  <c r="L1060" i="40"/>
  <c r="M1764" i="40"/>
  <c r="L1764" i="40"/>
  <c r="M2576" i="40"/>
  <c r="L2576" i="40"/>
  <c r="M615" i="40"/>
  <c r="L615" i="40"/>
  <c r="M1262" i="40"/>
  <c r="L1262" i="40"/>
  <c r="M1265" i="40"/>
  <c r="L1265" i="40"/>
  <c r="M1264" i="40"/>
  <c r="L1264" i="40"/>
  <c r="M1887" i="40"/>
  <c r="L1887" i="40"/>
  <c r="M1138" i="40"/>
  <c r="L1138" i="40"/>
  <c r="O1052" i="40"/>
  <c r="M1052" i="40"/>
  <c r="L1052" i="40"/>
  <c r="M1132" i="40"/>
  <c r="L1132" i="40"/>
  <c r="O1891" i="40"/>
  <c r="M1891" i="40"/>
  <c r="L1891" i="40"/>
  <c r="O1139" i="40"/>
  <c r="M1139" i="40"/>
  <c r="L1139" i="40"/>
  <c r="M1890" i="40"/>
  <c r="L1890" i="40"/>
  <c r="O836" i="40"/>
  <c r="M836" i="40"/>
  <c r="L836" i="40"/>
  <c r="M835" i="40"/>
  <c r="L835" i="40"/>
  <c r="M1735" i="40"/>
  <c r="L1735" i="40"/>
  <c r="M2415" i="40"/>
  <c r="L2415" i="40"/>
  <c r="O2626" i="40"/>
  <c r="M2626" i="40"/>
  <c r="L2626" i="40"/>
  <c r="M1259" i="40"/>
  <c r="L1259" i="40"/>
  <c r="M2530" i="40"/>
  <c r="L2530" i="40"/>
  <c r="O1254" i="40"/>
  <c r="M1254" i="40"/>
  <c r="L1254" i="40"/>
  <c r="O1279" i="40"/>
  <c r="M1279" i="40"/>
  <c r="L1279" i="40"/>
  <c r="M284" i="40"/>
  <c r="L284" i="40"/>
  <c r="M276" i="40"/>
  <c r="L276" i="40"/>
  <c r="O2617" i="40"/>
  <c r="M2617" i="40"/>
  <c r="L2617" i="40"/>
  <c r="O268" i="40"/>
  <c r="M268" i="40"/>
  <c r="L268" i="40"/>
  <c r="O2438" i="40"/>
  <c r="N2438" i="40"/>
  <c r="M2438" i="40"/>
  <c r="L2438" i="40"/>
  <c r="O2445" i="40"/>
  <c r="M2445" i="40"/>
  <c r="L2445" i="40"/>
  <c r="O2440" i="40"/>
  <c r="M2440" i="40"/>
  <c r="L2440" i="40"/>
  <c r="M843" i="40"/>
  <c r="L843" i="40"/>
  <c r="M969" i="40"/>
  <c r="L969" i="40"/>
  <c r="M848" i="40"/>
  <c r="L848" i="40"/>
  <c r="N846" i="40"/>
  <c r="M846" i="40"/>
  <c r="L846" i="40"/>
  <c r="M850" i="40"/>
  <c r="L850" i="40"/>
  <c r="M830" i="40"/>
  <c r="L830" i="40"/>
  <c r="O1120" i="40"/>
  <c r="M1120" i="40"/>
  <c r="L1120" i="40"/>
  <c r="M520" i="40"/>
  <c r="L520" i="40"/>
  <c r="M521" i="40"/>
  <c r="L521" i="40"/>
  <c r="M646" i="40"/>
  <c r="L646" i="40"/>
  <c r="M1118" i="40"/>
  <c r="L1118" i="40"/>
  <c r="M776" i="40"/>
  <c r="L776" i="40"/>
  <c r="N829" i="40"/>
  <c r="M829" i="40"/>
  <c r="L829" i="40"/>
  <c r="O833" i="40"/>
  <c r="M833" i="40"/>
  <c r="L833" i="40"/>
  <c r="M192" i="40"/>
  <c r="L192" i="40"/>
  <c r="M1228" i="40"/>
  <c r="L1228" i="40"/>
  <c r="O2165" i="40"/>
  <c r="M2165" i="40"/>
  <c r="L2165" i="40"/>
  <c r="O2001" i="40"/>
  <c r="M2001" i="40"/>
  <c r="L2001" i="40"/>
  <c r="O121" i="40"/>
  <c r="M121" i="40"/>
  <c r="L121" i="40"/>
  <c r="M239" i="40"/>
  <c r="L239" i="40"/>
  <c r="M1269" i="40"/>
  <c r="L1269" i="40"/>
  <c r="O243" i="40"/>
  <c r="M243" i="40"/>
  <c r="L243" i="40"/>
  <c r="O1996" i="40"/>
  <c r="M1996" i="40"/>
  <c r="L1996" i="40"/>
  <c r="M1429" i="40"/>
  <c r="L1429" i="40"/>
  <c r="M1260" i="40"/>
  <c r="L1260" i="40"/>
  <c r="O346" i="40"/>
  <c r="M346" i="40"/>
  <c r="L346" i="40"/>
  <c r="M343" i="40"/>
  <c r="L343" i="40"/>
  <c r="M1742" i="40"/>
  <c r="L1742" i="40"/>
  <c r="M1743" i="40"/>
  <c r="L1743" i="40"/>
  <c r="M2451" i="40"/>
  <c r="L2451" i="40"/>
  <c r="O1006" i="40"/>
  <c r="M1006" i="40"/>
  <c r="L1006" i="40"/>
  <c r="O348" i="40"/>
  <c r="M348" i="40"/>
  <c r="L348" i="40"/>
  <c r="M349" i="40"/>
  <c r="L349" i="40"/>
  <c r="O347" i="40"/>
  <c r="M347" i="40"/>
  <c r="L347" i="40"/>
  <c r="O345" i="40"/>
  <c r="N345" i="40"/>
  <c r="M345" i="40"/>
  <c r="L345" i="40"/>
  <c r="O2012" i="40"/>
  <c r="M2012" i="40"/>
  <c r="L2012" i="40"/>
  <c r="O1010" i="40"/>
  <c r="M1010" i="40"/>
  <c r="L1010" i="40"/>
  <c r="M514" i="40"/>
  <c r="L514" i="40"/>
  <c r="M662" i="40"/>
  <c r="L662" i="40"/>
  <c r="M661" i="40"/>
  <c r="L661" i="40"/>
  <c r="M2247" i="40"/>
  <c r="L2247" i="40"/>
  <c r="M387" i="40"/>
  <c r="L387" i="40"/>
  <c r="M2426" i="40"/>
  <c r="L2426" i="40"/>
  <c r="M1706" i="40"/>
  <c r="L1706" i="40"/>
  <c r="M1992" i="40"/>
  <c r="L1992" i="40"/>
  <c r="O807" i="40"/>
  <c r="M807" i="40"/>
  <c r="L807" i="40"/>
  <c r="M2503" i="40"/>
  <c r="L2503" i="40"/>
  <c r="M574" i="40"/>
  <c r="L574" i="40"/>
  <c r="M869" i="40"/>
  <c r="L869" i="40"/>
  <c r="M611" i="40"/>
  <c r="L611" i="40"/>
  <c r="M880" i="40"/>
  <c r="L880" i="40"/>
  <c r="M1892" i="40"/>
  <c r="L1892" i="40"/>
  <c r="M874" i="40"/>
  <c r="L874" i="40"/>
  <c r="O2216" i="40"/>
  <c r="M2216" i="40"/>
  <c r="L2216" i="40"/>
  <c r="M2073" i="40"/>
  <c r="L2073" i="40"/>
  <c r="M915" i="40"/>
  <c r="L915" i="40"/>
  <c r="M2072" i="40"/>
  <c r="L2072" i="40"/>
  <c r="M489" i="40"/>
  <c r="L489" i="40"/>
  <c r="M1190" i="40"/>
  <c r="L1190" i="40"/>
  <c r="M645" i="40"/>
  <c r="L645" i="40"/>
  <c r="M2155" i="40"/>
  <c r="L2155" i="40"/>
  <c r="M624" i="40"/>
  <c r="L624" i="40"/>
  <c r="M158" i="40"/>
  <c r="L158" i="40"/>
  <c r="M2562" i="40"/>
  <c r="L2562" i="40"/>
  <c r="M1734" i="40"/>
  <c r="L1734" i="40"/>
  <c r="M862" i="40"/>
  <c r="L862" i="40"/>
  <c r="M1584" i="40"/>
  <c r="L1584" i="40"/>
  <c r="M871" i="40"/>
  <c r="L871" i="40"/>
  <c r="M787" i="40"/>
  <c r="L787" i="40"/>
  <c r="O2544" i="40"/>
  <c r="M2544" i="40"/>
  <c r="L2544" i="40"/>
  <c r="M2187" i="40"/>
  <c r="L2187" i="40"/>
  <c r="M1749" i="40"/>
  <c r="L1749" i="40"/>
  <c r="O797" i="40"/>
  <c r="M797" i="40"/>
  <c r="L797" i="40"/>
  <c r="N806" i="40"/>
  <c r="M806" i="40"/>
  <c r="L806" i="40"/>
  <c r="M2301" i="40"/>
  <c r="L2301" i="40"/>
  <c r="M1220" i="40"/>
  <c r="L1220" i="40"/>
  <c r="M1748" i="40"/>
  <c r="L1748" i="40"/>
  <c r="O1061" i="40"/>
  <c r="M1061" i="40"/>
  <c r="L1061" i="40"/>
  <c r="M1714" i="40"/>
  <c r="L1714" i="40"/>
  <c r="O222" i="40"/>
  <c r="M222" i="40"/>
  <c r="L222" i="40"/>
  <c r="O223" i="40"/>
  <c r="M223" i="40"/>
  <c r="L223" i="40"/>
  <c r="O224" i="40"/>
  <c r="N224" i="40"/>
  <c r="M224" i="40"/>
  <c r="L224" i="40"/>
  <c r="M1385" i="40"/>
  <c r="L1385" i="40"/>
  <c r="M963" i="40"/>
  <c r="L963" i="40"/>
  <c r="M1205" i="40"/>
  <c r="L1205" i="40"/>
  <c r="O1209" i="40"/>
  <c r="M1209" i="40"/>
  <c r="L1209" i="40"/>
  <c r="M1373" i="40"/>
  <c r="L1373" i="40"/>
  <c r="M1246" i="40"/>
  <c r="L1246" i="40"/>
  <c r="O1245" i="40"/>
  <c r="N1245" i="40"/>
  <c r="M1245" i="40"/>
  <c r="L1245" i="40"/>
  <c r="O2026" i="40"/>
  <c r="M2026" i="40"/>
  <c r="L2026" i="40"/>
  <c r="M1315" i="40"/>
  <c r="L1315" i="40"/>
  <c r="M368" i="40"/>
  <c r="L368" i="40"/>
  <c r="M1964" i="40"/>
  <c r="L1964" i="40"/>
  <c r="M18" i="40"/>
  <c r="L18" i="40"/>
  <c r="M1005" i="40"/>
  <c r="L1005" i="40"/>
  <c r="M72" i="40"/>
  <c r="L72" i="40"/>
  <c r="M1857" i="40"/>
  <c r="L1857" i="40"/>
  <c r="M1307" i="40"/>
  <c r="L1307" i="40"/>
  <c r="O1951" i="40"/>
  <c r="N1951" i="40"/>
  <c r="M1951" i="40"/>
  <c r="L1951" i="40"/>
  <c r="M1962" i="40"/>
  <c r="L1962" i="40"/>
  <c r="O1186" i="40"/>
  <c r="M1186" i="40"/>
  <c r="L1186" i="40"/>
  <c r="O1963" i="40"/>
  <c r="M1963" i="40"/>
  <c r="L1963" i="40"/>
  <c r="O2527" i="40"/>
  <c r="M2527" i="40"/>
  <c r="L2527" i="40"/>
  <c r="O2019" i="40"/>
  <c r="M2019" i="40"/>
  <c r="L2019" i="40"/>
  <c r="M1278" i="40"/>
  <c r="L1278" i="40"/>
  <c r="M1659" i="40"/>
  <c r="L1659" i="40"/>
  <c r="O1565" i="40"/>
  <c r="M1565" i="40"/>
  <c r="L1565" i="40"/>
  <c r="M2027" i="40"/>
  <c r="L2027" i="40"/>
  <c r="O182" i="40"/>
  <c r="M182" i="40"/>
  <c r="L182" i="40"/>
  <c r="O828" i="40"/>
  <c r="M828" i="40"/>
  <c r="L828" i="40"/>
  <c r="O2392" i="40"/>
  <c r="M2392" i="40"/>
  <c r="L2392" i="40"/>
  <c r="O2394" i="40"/>
  <c r="M2394" i="40"/>
  <c r="L2394" i="40"/>
  <c r="O964" i="40"/>
  <c r="M964" i="40"/>
  <c r="L964" i="40"/>
  <c r="O2425" i="40"/>
  <c r="M2425" i="40"/>
  <c r="L2425" i="40"/>
  <c r="M617" i="40"/>
  <c r="L617" i="40"/>
  <c r="M1907" i="40"/>
  <c r="L1907" i="40"/>
  <c r="O1343" i="40"/>
  <c r="M1343" i="40"/>
  <c r="L1343" i="40"/>
  <c r="M2105" i="40"/>
  <c r="L2105" i="40"/>
  <c r="M2104" i="40"/>
  <c r="L2104" i="40"/>
  <c r="M1440" i="40"/>
  <c r="L1440" i="40"/>
  <c r="O1405" i="40"/>
  <c r="M1405" i="40"/>
  <c r="L1405" i="40"/>
  <c r="M212" i="40"/>
  <c r="L212" i="40"/>
  <c r="M46" i="40"/>
  <c r="L46" i="40"/>
  <c r="O2007" i="40"/>
  <c r="M2007" i="40"/>
  <c r="L2007" i="40"/>
  <c r="M1423" i="40"/>
  <c r="L1423" i="40"/>
  <c r="M1435" i="40"/>
  <c r="L1435" i="40"/>
  <c r="M1888" i="40"/>
  <c r="L1888" i="40"/>
  <c r="M742" i="40"/>
  <c r="L742" i="40"/>
  <c r="M2031" i="40"/>
  <c r="L2031" i="40"/>
  <c r="M1832" i="40"/>
  <c r="L1832" i="40"/>
  <c r="M630" i="40"/>
  <c r="L630" i="40"/>
  <c r="M2125" i="40"/>
  <c r="L2125" i="40"/>
  <c r="M1717" i="40"/>
  <c r="L1717" i="40"/>
  <c r="M769" i="40"/>
  <c r="L769" i="40"/>
  <c r="M2661" i="40"/>
  <c r="L2661" i="40"/>
  <c r="M2665" i="40"/>
  <c r="L2665" i="40"/>
  <c r="O2663" i="40"/>
  <c r="M2663" i="40"/>
  <c r="L2663" i="40"/>
  <c r="O1657" i="40"/>
  <c r="M1657" i="40"/>
  <c r="L1657" i="40"/>
  <c r="M74" i="40"/>
  <c r="L74" i="40"/>
  <c r="M1308" i="40"/>
  <c r="L1308" i="40"/>
  <c r="O1333" i="40"/>
  <c r="M1333" i="40"/>
  <c r="L1333" i="40"/>
  <c r="M2342" i="40"/>
  <c r="L2342" i="40"/>
  <c r="M1073" i="40"/>
  <c r="L1073" i="40"/>
  <c r="O908" i="40"/>
  <c r="M908" i="40"/>
  <c r="L908" i="40"/>
  <c r="M1202" i="40"/>
  <c r="L1202" i="40"/>
  <c r="M565" i="40"/>
  <c r="L565" i="40"/>
  <c r="O1885" i="40"/>
  <c r="M1885" i="40"/>
  <c r="L1885" i="40"/>
  <c r="M1204" i="40"/>
  <c r="L1204" i="40"/>
  <c r="M1366" i="40"/>
  <c r="L1366" i="40"/>
  <c r="M1972" i="40"/>
  <c r="L1972" i="40"/>
  <c r="O1970" i="40"/>
  <c r="M1970" i="40"/>
  <c r="L1970" i="40"/>
  <c r="M813" i="40"/>
  <c r="L813" i="40"/>
  <c r="M1247" i="40"/>
  <c r="L1247" i="40"/>
  <c r="O1241" i="40"/>
  <c r="M1241" i="40"/>
  <c r="L1241" i="40"/>
  <c r="O1243" i="40"/>
  <c r="M1243" i="40"/>
  <c r="L1243" i="40"/>
  <c r="O1635" i="40"/>
  <c r="M1635" i="40"/>
  <c r="L1635" i="40"/>
  <c r="O1641" i="40"/>
  <c r="M1641" i="40"/>
  <c r="L1641" i="40"/>
  <c r="O715" i="40"/>
  <c r="M715" i="40"/>
  <c r="L715" i="40"/>
  <c r="O907" i="40"/>
  <c r="M907" i="40"/>
  <c r="L907" i="40"/>
  <c r="O1997" i="40"/>
  <c r="M1997" i="40"/>
  <c r="L1997" i="40"/>
  <c r="O240" i="40"/>
  <c r="M240" i="40"/>
  <c r="L240" i="40"/>
  <c r="M755" i="40"/>
  <c r="L755" i="40"/>
  <c r="O695" i="40"/>
  <c r="M695" i="40"/>
  <c r="L695" i="40"/>
  <c r="M232" i="40"/>
  <c r="L232" i="40"/>
  <c r="M1803" i="40"/>
  <c r="L1803" i="40"/>
  <c r="M1804" i="40"/>
  <c r="L1804" i="40"/>
  <c r="M1566" i="40"/>
  <c r="L1566" i="40"/>
  <c r="M40" i="40"/>
  <c r="L40" i="40"/>
  <c r="O1802" i="40"/>
  <c r="N1802" i="40"/>
  <c r="M1802" i="40"/>
  <c r="L1802" i="40"/>
  <c r="M1845" i="40"/>
  <c r="L1845" i="40"/>
  <c r="M1801" i="40"/>
  <c r="L1801" i="40"/>
  <c r="M765" i="40"/>
  <c r="L765" i="40"/>
  <c r="M1430" i="40"/>
  <c r="L1430" i="40"/>
  <c r="M2250" i="40"/>
  <c r="L2250" i="40"/>
  <c r="M1382" i="40"/>
  <c r="L1382" i="40"/>
  <c r="O685" i="40"/>
  <c r="M685" i="40"/>
  <c r="L685" i="40"/>
  <c r="O1381" i="40"/>
  <c r="N1381" i="40"/>
  <c r="M1381" i="40"/>
  <c r="L1381" i="40"/>
  <c r="M517" i="40"/>
  <c r="L517" i="40"/>
  <c r="M1452" i="40"/>
  <c r="L1452" i="40"/>
  <c r="N1137" i="40"/>
  <c r="M1137" i="40"/>
  <c r="L1137" i="40"/>
  <c r="M1807" i="40"/>
  <c r="L1807" i="40"/>
  <c r="M2190" i="40"/>
  <c r="L2190" i="40"/>
  <c r="M2154" i="40"/>
  <c r="L2154" i="40"/>
  <c r="M1536" i="40"/>
  <c r="L1536" i="40"/>
  <c r="N2333" i="40"/>
  <c r="M2333" i="40"/>
  <c r="L2333" i="40"/>
  <c r="M1426" i="40"/>
  <c r="L1426" i="40"/>
  <c r="M1455" i="40"/>
  <c r="L1455" i="40"/>
  <c r="M398" i="40"/>
  <c r="L398" i="40"/>
  <c r="M961" i="40"/>
  <c r="L961" i="40"/>
  <c r="M518" i="40"/>
  <c r="L518" i="40"/>
  <c r="M2151" i="40"/>
  <c r="L2151" i="40"/>
  <c r="M2290" i="40"/>
  <c r="L2290" i="40"/>
  <c r="M1096" i="40"/>
  <c r="L1096" i="40"/>
  <c r="M592" i="40"/>
  <c r="L592" i="40"/>
  <c r="M200" i="40"/>
  <c r="L200" i="40"/>
  <c r="M1026" i="40"/>
  <c r="L1026" i="40"/>
  <c r="O198" i="40"/>
  <c r="M198" i="40"/>
  <c r="L198" i="40"/>
  <c r="O2211" i="40"/>
  <c r="M2211" i="40"/>
  <c r="L2211" i="40"/>
  <c r="O1618" i="40"/>
  <c r="M1618" i="40"/>
  <c r="L1618" i="40"/>
  <c r="O2570" i="40"/>
  <c r="M2570" i="40"/>
  <c r="L2570" i="40"/>
  <c r="O2059" i="40"/>
  <c r="M2059" i="40"/>
  <c r="L2059" i="40"/>
  <c r="O2673" i="40"/>
  <c r="M2673" i="40"/>
  <c r="L2673" i="40"/>
  <c r="O2563" i="40"/>
  <c r="M2563" i="40"/>
  <c r="L2563" i="40"/>
  <c r="M1520" i="40"/>
  <c r="L1520" i="40"/>
  <c r="M2086" i="40"/>
  <c r="L2086" i="40"/>
  <c r="M2300" i="40"/>
  <c r="L2300" i="40"/>
  <c r="M144" i="40"/>
  <c r="L144" i="40"/>
  <c r="M85" i="40"/>
  <c r="L85" i="40"/>
  <c r="M147" i="40"/>
  <c r="L147" i="40"/>
  <c r="M154" i="40"/>
  <c r="L154" i="40"/>
  <c r="M2427" i="40"/>
  <c r="L2427" i="40"/>
  <c r="M157" i="40"/>
  <c r="L157" i="40"/>
  <c r="M2671" i="40"/>
  <c r="L2671" i="40"/>
  <c r="M1110" i="40"/>
  <c r="L1110" i="40"/>
  <c r="M1114" i="40"/>
  <c r="L1114" i="40"/>
  <c r="M1117" i="40"/>
  <c r="L1117" i="40"/>
  <c r="M944" i="40"/>
  <c r="L944" i="40"/>
  <c r="M926" i="40"/>
  <c r="L926" i="40"/>
  <c r="M334" i="40"/>
  <c r="L334" i="40"/>
  <c r="O275" i="40"/>
  <c r="M275" i="40"/>
  <c r="L275" i="40"/>
  <c r="O1844" i="40"/>
  <c r="M1844" i="40"/>
  <c r="L1844" i="40"/>
  <c r="O1093" i="40"/>
  <c r="M1093" i="40"/>
  <c r="L1093" i="40"/>
  <c r="M1053" i="40"/>
  <c r="L1053" i="40"/>
  <c r="M2145" i="40"/>
  <c r="L2145" i="40"/>
  <c r="O2147" i="40"/>
  <c r="N2147" i="40"/>
  <c r="M2147" i="40"/>
  <c r="L2147" i="40"/>
  <c r="M563" i="40"/>
  <c r="L563" i="40"/>
  <c r="M341" i="40"/>
  <c r="L341" i="40"/>
  <c r="M380" i="40"/>
  <c r="L380" i="40"/>
  <c r="M2511" i="40"/>
  <c r="L2511" i="40"/>
  <c r="M86" i="40"/>
  <c r="L86" i="40"/>
  <c r="M2079" i="40"/>
  <c r="L2079" i="40"/>
  <c r="M751" i="40"/>
  <c r="L751" i="40"/>
  <c r="M744" i="40"/>
  <c r="L744" i="40"/>
  <c r="M1822" i="40"/>
  <c r="L1822" i="40"/>
  <c r="M1925" i="40"/>
  <c r="L1925" i="40"/>
  <c r="M2024" i="40"/>
  <c r="L2024" i="40"/>
  <c r="O1004" i="40"/>
  <c r="M1004" i="40"/>
  <c r="L1004" i="40"/>
  <c r="M246" i="40"/>
  <c r="L246" i="40"/>
  <c r="M19" i="40"/>
  <c r="L19" i="40"/>
  <c r="M1097" i="40"/>
  <c r="L1097" i="40"/>
  <c r="M1528" i="40"/>
  <c r="L1528" i="40"/>
  <c r="M1655" i="40"/>
  <c r="L1655" i="40"/>
  <c r="M1174" i="40"/>
  <c r="L1174" i="40"/>
  <c r="O664" i="40"/>
  <c r="M664" i="40"/>
  <c r="L664" i="40"/>
  <c r="M2343" i="40"/>
  <c r="L2343" i="40"/>
  <c r="M379" i="40"/>
  <c r="L379" i="40"/>
  <c r="M190" i="40"/>
  <c r="L190" i="40"/>
  <c r="M178" i="40"/>
  <c r="L178" i="40"/>
  <c r="N845" i="40"/>
  <c r="M845" i="40"/>
  <c r="L845" i="40"/>
  <c r="O853" i="40"/>
  <c r="M853" i="40"/>
  <c r="L853" i="40"/>
  <c r="O2505" i="40"/>
  <c r="M2505" i="40"/>
  <c r="L2505" i="40"/>
  <c r="O177" i="40"/>
  <c r="M177" i="40"/>
  <c r="L177" i="40"/>
  <c r="M654" i="40"/>
  <c r="L654" i="40"/>
  <c r="M607" i="40"/>
  <c r="L607" i="40"/>
  <c r="M1504" i="40"/>
  <c r="L1504" i="40"/>
  <c r="M1530" i="40"/>
  <c r="L1530" i="40"/>
  <c r="O1529" i="40"/>
  <c r="N1529" i="40"/>
  <c r="M1529" i="40"/>
  <c r="L1529" i="40"/>
  <c r="M2605" i="40"/>
  <c r="L2605" i="40"/>
  <c r="M2607" i="40"/>
  <c r="L2607" i="40"/>
  <c r="M2606" i="40"/>
  <c r="L2606" i="40"/>
  <c r="M616" i="40"/>
  <c r="L616" i="40"/>
  <c r="M1980" i="40"/>
  <c r="L1980" i="40"/>
  <c r="M620" i="40"/>
  <c r="L620" i="40"/>
  <c r="M496" i="40"/>
  <c r="L496" i="40"/>
  <c r="M1394" i="40"/>
  <c r="L1394" i="40"/>
  <c r="M490" i="40"/>
  <c r="L490" i="40"/>
  <c r="O713" i="40"/>
  <c r="N713" i="40"/>
  <c r="M713" i="40"/>
  <c r="L713" i="40"/>
  <c r="M792" i="40"/>
  <c r="L792" i="40"/>
  <c r="M2546" i="40"/>
  <c r="L2546" i="40"/>
  <c r="O788" i="40"/>
  <c r="M788" i="40"/>
  <c r="L788" i="40"/>
  <c r="O786" i="40"/>
  <c r="N786" i="40"/>
  <c r="M786" i="40"/>
  <c r="L786" i="40"/>
  <c r="O2246" i="40"/>
  <c r="M2246" i="40"/>
  <c r="L2246" i="40"/>
  <c r="M912" i="40"/>
  <c r="L912" i="40"/>
  <c r="M432" i="40"/>
  <c r="L432" i="40"/>
  <c r="O789" i="40"/>
  <c r="M789" i="40"/>
  <c r="L789" i="40"/>
  <c r="O746" i="40"/>
  <c r="M746" i="40"/>
  <c r="L746" i="40"/>
  <c r="O2442" i="40"/>
  <c r="M2442" i="40"/>
  <c r="L2442" i="40"/>
  <c r="M2237" i="40"/>
  <c r="L2237" i="40"/>
  <c r="M988" i="40"/>
  <c r="L988" i="40"/>
  <c r="M2285" i="40"/>
  <c r="L2285" i="40"/>
  <c r="M281" i="40"/>
  <c r="L281" i="40"/>
  <c r="M2543" i="40"/>
  <c r="L2543" i="40"/>
  <c r="M1051" i="40"/>
  <c r="L1051" i="40"/>
  <c r="N2220" i="40"/>
  <c r="M2220" i="40"/>
  <c r="L2220" i="40"/>
  <c r="M1795" i="40"/>
  <c r="L1795" i="40"/>
  <c r="M2297" i="40"/>
  <c r="L2297" i="40"/>
  <c r="M2469" i="40"/>
  <c r="L2469" i="40"/>
  <c r="O612" i="40"/>
  <c r="N612" i="40"/>
  <c r="M612" i="40"/>
  <c r="L612" i="40"/>
  <c r="M2177" i="40"/>
  <c r="L2177" i="40"/>
  <c r="M1765" i="40"/>
  <c r="L1765" i="40"/>
  <c r="M2365" i="40"/>
  <c r="L2365" i="40"/>
  <c r="M2349" i="40"/>
  <c r="L2349" i="40"/>
  <c r="M2406" i="40"/>
  <c r="L2406" i="40"/>
  <c r="M1943" i="40"/>
  <c r="L1943" i="40"/>
  <c r="M2288" i="40"/>
  <c r="L2288" i="40"/>
  <c r="O2274" i="40"/>
  <c r="M2274" i="40"/>
  <c r="L2274" i="40"/>
  <c r="O805" i="40"/>
  <c r="M805" i="40"/>
  <c r="L805" i="40"/>
  <c r="M919" i="40"/>
  <c r="L919" i="40"/>
  <c r="M2208" i="40"/>
  <c r="L2208" i="40"/>
  <c r="M823" i="40"/>
  <c r="L823" i="40"/>
  <c r="M2405" i="40"/>
  <c r="L2405" i="40"/>
  <c r="M409" i="40"/>
  <c r="L409" i="40"/>
  <c r="M1773" i="40"/>
  <c r="L1773" i="40"/>
  <c r="O623" i="40"/>
  <c r="M623" i="40"/>
  <c r="L623" i="40"/>
  <c r="M1772" i="40"/>
  <c r="L1772" i="40"/>
  <c r="M304" i="40"/>
  <c r="L304" i="40"/>
  <c r="M282" i="40"/>
  <c r="L282" i="40"/>
  <c r="M1945" i="40"/>
  <c r="L1945" i="40"/>
  <c r="M1946" i="40"/>
  <c r="L1946" i="40"/>
  <c r="M1658" i="40"/>
  <c r="L1658" i="40"/>
  <c r="O2228" i="40"/>
  <c r="M2228" i="40"/>
  <c r="L2228" i="40"/>
  <c r="M2232" i="40"/>
  <c r="L2232" i="40"/>
  <c r="M1326" i="40"/>
  <c r="L1326" i="40"/>
  <c r="M768" i="40"/>
  <c r="L768" i="40"/>
  <c r="O2091" i="40"/>
  <c r="M2091" i="40"/>
  <c r="L2091" i="40"/>
  <c r="M2472" i="40"/>
  <c r="L2472" i="40"/>
  <c r="M1359" i="40"/>
  <c r="L1359" i="40"/>
  <c r="M735" i="40"/>
  <c r="L735" i="40"/>
  <c r="M1649" i="40"/>
  <c r="L1649" i="40"/>
  <c r="M1678" i="40"/>
  <c r="L1678" i="40"/>
  <c r="M1672" i="40"/>
  <c r="L1672" i="40"/>
  <c r="M995" i="40"/>
  <c r="L995" i="40"/>
  <c r="M371" i="40"/>
  <c r="L371" i="40"/>
  <c r="M1091" i="40"/>
  <c r="L1091" i="40"/>
  <c r="M2566" i="40"/>
  <c r="L2566" i="40"/>
  <c r="M991" i="40"/>
  <c r="L991" i="40"/>
  <c r="M1673" i="40"/>
  <c r="L1673" i="40"/>
  <c r="M1437" i="40"/>
  <c r="L1437" i="40"/>
  <c r="M1034" i="40"/>
  <c r="L1034" i="40"/>
  <c r="O946" i="40"/>
  <c r="M946" i="40"/>
  <c r="L946" i="40"/>
  <c r="O1270" i="40"/>
  <c r="M1270" i="40"/>
  <c r="L1270" i="40"/>
  <c r="O1271" i="40"/>
  <c r="M1271" i="40"/>
  <c r="L1271" i="40"/>
  <c r="M2435" i="40"/>
  <c r="L2435" i="40"/>
  <c r="M1817" i="40"/>
  <c r="L1817" i="40"/>
  <c r="O2434" i="40"/>
  <c r="M2434" i="40"/>
  <c r="L2434" i="40"/>
  <c r="M2046" i="40"/>
  <c r="L2046" i="40"/>
  <c r="M1812" i="40"/>
  <c r="L1812" i="40"/>
  <c r="N1267" i="40"/>
  <c r="M1267" i="40"/>
  <c r="L1267" i="40"/>
  <c r="M1436" i="40"/>
  <c r="L1436" i="40"/>
  <c r="M494" i="40"/>
  <c r="L494" i="40"/>
  <c r="M498" i="40"/>
  <c r="L498" i="40"/>
  <c r="M718" i="40"/>
  <c r="L718" i="40"/>
  <c r="O922" i="40"/>
  <c r="M922" i="40"/>
  <c r="L922" i="40"/>
  <c r="O918" i="40"/>
  <c r="N918" i="40"/>
  <c r="M918" i="40"/>
  <c r="L918" i="40"/>
  <c r="M975" i="40"/>
  <c r="L975" i="40"/>
  <c r="M12" i="40"/>
  <c r="L12" i="40"/>
  <c r="M2106" i="40"/>
  <c r="L2106" i="40"/>
  <c r="M114" i="40"/>
  <c r="L114" i="40"/>
  <c r="M34" i="40"/>
  <c r="L34" i="40"/>
  <c r="M613" i="40"/>
  <c r="L613" i="40"/>
  <c r="M1017" i="40"/>
  <c r="L1017" i="40"/>
  <c r="M1021" i="40"/>
  <c r="L1021" i="40"/>
  <c r="M283" i="40"/>
  <c r="L283" i="40"/>
  <c r="M2602" i="40"/>
  <c r="L2602" i="40"/>
  <c r="M1064" i="40"/>
  <c r="L1064" i="40"/>
  <c r="M2049" i="40"/>
  <c r="L2049" i="40"/>
  <c r="M194" i="40"/>
  <c r="L194" i="40"/>
  <c r="M1632" i="40"/>
  <c r="L1632" i="40"/>
  <c r="M1107" i="40"/>
  <c r="L1107" i="40"/>
  <c r="M668" i="40"/>
  <c r="L668" i="40"/>
  <c r="M1785" i="40"/>
  <c r="L1785" i="40"/>
  <c r="M1033" i="40"/>
  <c r="L1033" i="40"/>
  <c r="M208" i="40"/>
  <c r="L208" i="40"/>
  <c r="M2683" i="40"/>
  <c r="L2683" i="40"/>
  <c r="O2676" i="40"/>
  <c r="M2676" i="40"/>
  <c r="L2676" i="40"/>
  <c r="N2679" i="40"/>
  <c r="M2679" i="40"/>
  <c r="L2679" i="40"/>
  <c r="M2512" i="40"/>
  <c r="L2512" i="40"/>
  <c r="M2680" i="40"/>
  <c r="L2680" i="40"/>
  <c r="M1378" i="40"/>
  <c r="L1378" i="40"/>
  <c r="M2244" i="40"/>
  <c r="L2244" i="40"/>
  <c r="O2498" i="40"/>
  <c r="M2498" i="40"/>
  <c r="L2498" i="40"/>
  <c r="M1615" i="40"/>
  <c r="L1615" i="40"/>
  <c r="M2374" i="40"/>
  <c r="L2374" i="40"/>
  <c r="M814" i="40"/>
  <c r="L814" i="40"/>
  <c r="M2362" i="40"/>
  <c r="L2362" i="40"/>
  <c r="M1691" i="40"/>
  <c r="L1691" i="40"/>
  <c r="O2209" i="40"/>
  <c r="M2209" i="40"/>
  <c r="L2209" i="40"/>
  <c r="M1716" i="40"/>
  <c r="L1716" i="40"/>
  <c r="M2158" i="40"/>
  <c r="L2158" i="40"/>
  <c r="M139" i="40"/>
  <c r="L139" i="40"/>
  <c r="M462" i="40"/>
  <c r="L462" i="40"/>
  <c r="O894" i="40"/>
  <c r="M894" i="40"/>
  <c r="L894" i="40"/>
  <c r="M124" i="40"/>
  <c r="L124" i="40"/>
  <c r="N1303" i="40"/>
  <c r="M1303" i="40"/>
  <c r="L1303" i="40"/>
  <c r="M590" i="40"/>
  <c r="L590" i="40"/>
  <c r="M1232" i="40"/>
  <c r="L1232" i="40"/>
  <c r="M589" i="40"/>
  <c r="L589" i="40"/>
  <c r="M513" i="40"/>
  <c r="L513" i="40"/>
  <c r="O879" i="40"/>
  <c r="M879" i="40"/>
  <c r="L879" i="40"/>
  <c r="M882" i="40"/>
  <c r="L882" i="40"/>
  <c r="M731" i="40"/>
  <c r="L731" i="40"/>
  <c r="M83" i="40"/>
  <c r="L83" i="40"/>
  <c r="M456" i="40"/>
  <c r="L456" i="40"/>
  <c r="M442" i="40"/>
  <c r="L442" i="40"/>
  <c r="N209" i="40"/>
  <c r="M209" i="40"/>
  <c r="L209" i="40"/>
  <c r="M466" i="40"/>
  <c r="L466" i="40"/>
  <c r="O2609" i="40"/>
  <c r="M2609" i="40"/>
  <c r="L2609" i="40"/>
  <c r="O1145" i="40"/>
  <c r="M1145" i="40"/>
  <c r="L1145" i="40"/>
  <c r="M545" i="40"/>
  <c r="L545" i="40"/>
  <c r="M1774" i="40"/>
  <c r="L1774" i="40"/>
  <c r="M1853" i="40"/>
  <c r="L1853" i="40"/>
  <c r="M2645" i="40"/>
  <c r="L2645" i="40"/>
  <c r="M1135" i="40"/>
  <c r="L1135" i="40"/>
  <c r="O123" i="40"/>
  <c r="M123" i="40"/>
  <c r="L123" i="40"/>
  <c r="M749" i="40"/>
  <c r="L749" i="40"/>
  <c r="N258" i="40"/>
  <c r="M258" i="40"/>
  <c r="L258" i="40"/>
  <c r="M1816" i="40"/>
  <c r="L1816" i="40"/>
  <c r="M930" i="40"/>
  <c r="L930" i="40"/>
  <c r="O1957" i="40"/>
  <c r="M1957" i="40"/>
  <c r="L1957" i="40"/>
  <c r="M1854" i="40"/>
  <c r="L1854" i="40"/>
  <c r="M1368" i="40"/>
  <c r="L1368" i="40"/>
  <c r="M2203" i="40"/>
  <c r="L2203" i="40"/>
  <c r="M2280" i="40"/>
  <c r="L2280" i="40"/>
  <c r="M1586" i="40"/>
  <c r="L1586" i="40"/>
  <c r="M1292" i="40"/>
  <c r="L1292" i="40"/>
  <c r="M110" i="40"/>
  <c r="L110" i="40"/>
  <c r="M1904" i="40"/>
  <c r="L1904" i="40"/>
  <c r="M1634" i="40"/>
  <c r="L1634" i="40"/>
  <c r="M2160" i="40"/>
  <c r="L2160" i="40"/>
  <c r="M163" i="40"/>
  <c r="L163" i="40"/>
  <c r="M1044" i="40"/>
  <c r="L1044" i="40"/>
  <c r="M648" i="40"/>
  <c r="L648" i="40"/>
  <c r="O1738" i="40"/>
  <c r="M1738" i="40"/>
  <c r="L1738" i="40"/>
  <c r="M1367" i="40"/>
  <c r="L1367" i="40"/>
  <c r="M169" i="40"/>
  <c r="L169" i="40"/>
  <c r="M626" i="40"/>
  <c r="L626" i="40"/>
  <c r="M135" i="40"/>
  <c r="L135" i="40"/>
  <c r="M2245" i="40"/>
  <c r="L2245" i="40"/>
  <c r="M1732" i="40"/>
  <c r="L1732" i="40"/>
  <c r="M745" i="40"/>
  <c r="L745" i="40"/>
  <c r="M2281" i="40"/>
  <c r="L2281" i="40"/>
  <c r="M1025" i="40"/>
  <c r="L1025" i="40"/>
  <c r="O920" i="40"/>
  <c r="M920" i="40"/>
  <c r="L920" i="40"/>
  <c r="O262" i="40"/>
  <c r="M262" i="40"/>
  <c r="L262" i="40"/>
  <c r="O962" i="40"/>
  <c r="M962" i="40"/>
  <c r="L962" i="40"/>
  <c r="M493" i="40"/>
  <c r="L493" i="40"/>
  <c r="O2054" i="40"/>
  <c r="M2054" i="40"/>
  <c r="L2054" i="40"/>
  <c r="M260" i="40"/>
  <c r="L260" i="40"/>
  <c r="M2284" i="40"/>
  <c r="L2284" i="40"/>
  <c r="M2604" i="40"/>
  <c r="L2604" i="40"/>
  <c r="M5" i="40"/>
  <c r="L5" i="40"/>
  <c r="O564" i="40"/>
  <c r="M564" i="40"/>
  <c r="L564" i="40"/>
  <c r="O1163" i="40"/>
  <c r="M1163" i="40"/>
  <c r="L1163" i="40"/>
  <c r="O689" i="40"/>
  <c r="M689" i="40"/>
  <c r="L689" i="40"/>
  <c r="O2478" i="40"/>
  <c r="M2478" i="40"/>
  <c r="L2478" i="40"/>
  <c r="O779" i="40"/>
  <c r="M779" i="40"/>
  <c r="L779" i="40"/>
  <c r="O225" i="40"/>
  <c r="M225" i="40"/>
  <c r="L225" i="40"/>
  <c r="O2681" i="40"/>
  <c r="M2681" i="40"/>
  <c r="L2681" i="40"/>
  <c r="O2685" i="40"/>
  <c r="M2685" i="40"/>
  <c r="L2685" i="40"/>
  <c r="O515" i="40"/>
  <c r="M515" i="40"/>
  <c r="L515" i="40"/>
  <c r="M401" i="40"/>
  <c r="L401" i="40"/>
  <c r="M631" i="40"/>
  <c r="L631" i="40"/>
  <c r="M653" i="40"/>
  <c r="L653" i="40"/>
  <c r="M655" i="40"/>
  <c r="L655" i="40"/>
  <c r="M883" i="40"/>
  <c r="L883" i="40"/>
  <c r="M2350" i="40"/>
  <c r="L2350" i="40"/>
  <c r="N2567" i="40"/>
  <c r="M2567" i="40"/>
  <c r="L2567" i="40"/>
  <c r="M860" i="40"/>
  <c r="L860" i="40"/>
  <c r="M996" i="40"/>
  <c r="L996" i="40"/>
  <c r="M1780" i="40"/>
  <c r="L1780" i="40"/>
  <c r="M625" i="40"/>
  <c r="L625" i="40"/>
  <c r="M637" i="40"/>
  <c r="L637" i="40"/>
  <c r="M672" i="40"/>
  <c r="L672" i="40"/>
  <c r="M1041" i="40"/>
  <c r="L1041" i="40"/>
  <c r="M1796" i="40"/>
  <c r="L1796" i="40"/>
  <c r="M1473" i="40"/>
  <c r="L1473" i="40"/>
  <c r="O940" i="40"/>
  <c r="M940" i="40"/>
  <c r="L940" i="40"/>
  <c r="M1598" i="40"/>
  <c r="L1598" i="40"/>
  <c r="M1358" i="40"/>
  <c r="L1358" i="40"/>
  <c r="M10" i="40"/>
  <c r="L10" i="40"/>
  <c r="M2398" i="40"/>
  <c r="L2398" i="40"/>
  <c r="M816" i="40"/>
  <c r="L816" i="40"/>
  <c r="M671" i="40"/>
  <c r="L671" i="40"/>
  <c r="O503" i="40"/>
  <c r="M503" i="40"/>
  <c r="L503" i="40"/>
  <c r="M1152" i="40"/>
  <c r="L1152" i="40"/>
  <c r="O950" i="40"/>
  <c r="M950" i="40"/>
  <c r="L950" i="40"/>
  <c r="M1710" i="40"/>
  <c r="L1710" i="40"/>
  <c r="M959" i="40"/>
  <c r="L959" i="40"/>
  <c r="M2616" i="40"/>
  <c r="L2616" i="40"/>
  <c r="M958" i="40"/>
  <c r="L958" i="40"/>
  <c r="M1572" i="40"/>
  <c r="L1572" i="40"/>
  <c r="M2191" i="40"/>
  <c r="L2191" i="40"/>
  <c r="M705" i="40"/>
  <c r="L705" i="40"/>
  <c r="M1075" i="40"/>
  <c r="L1075" i="40"/>
  <c r="M439" i="40"/>
  <c r="L439" i="40"/>
  <c r="O317" i="40"/>
  <c r="M317" i="40"/>
  <c r="L317" i="40"/>
  <c r="M1633" i="40"/>
  <c r="L1633" i="40"/>
  <c r="M393" i="40"/>
  <c r="L393" i="40"/>
  <c r="M499" i="40"/>
  <c r="L499" i="40"/>
  <c r="M2468" i="40"/>
  <c r="L2468" i="40"/>
  <c r="M1708" i="40"/>
  <c r="L1708" i="40"/>
  <c r="M1207" i="40"/>
  <c r="L1207" i="40"/>
  <c r="N2408" i="40"/>
  <c r="M2408" i="40"/>
  <c r="L2408" i="40"/>
  <c r="M1125" i="40"/>
  <c r="L1125" i="40"/>
  <c r="O1128" i="40"/>
  <c r="M1128" i="40"/>
  <c r="L1128" i="40"/>
  <c r="M1744" i="40"/>
  <c r="L1744" i="40"/>
  <c r="O614" i="40"/>
  <c r="M614" i="40"/>
  <c r="L614" i="40"/>
  <c r="M571" i="40"/>
  <c r="L571" i="40"/>
  <c r="M1809" i="40"/>
  <c r="L1809" i="40"/>
  <c r="M568" i="40"/>
  <c r="L568" i="40"/>
  <c r="M1893" i="40"/>
  <c r="L1893" i="40"/>
  <c r="M570" i="40"/>
  <c r="L570" i="40"/>
  <c r="M1417" i="40"/>
  <c r="L1417" i="40"/>
  <c r="M1078" i="40"/>
  <c r="L1078" i="40"/>
  <c r="M596" i="40"/>
  <c r="L596" i="40"/>
  <c r="O595" i="40"/>
  <c r="M595" i="40"/>
  <c r="L595" i="40"/>
  <c r="M2279" i="40"/>
  <c r="L2279" i="40"/>
  <c r="O417" i="40"/>
  <c r="M417" i="40"/>
  <c r="L417" i="40"/>
  <c r="M2286" i="40"/>
  <c r="L2286" i="40"/>
  <c r="M572" i="40"/>
  <c r="L572" i="40"/>
  <c r="M1476" i="40"/>
  <c r="L1476" i="40"/>
  <c r="M6" i="40"/>
  <c r="L6" i="40"/>
  <c r="M2048" i="40"/>
  <c r="L2048" i="40"/>
  <c r="O2112" i="40"/>
  <c r="M2112" i="40"/>
  <c r="L2112" i="40"/>
  <c r="O1349" i="40"/>
  <c r="M1349" i="40"/>
  <c r="L1349" i="40"/>
  <c r="M2317" i="40"/>
  <c r="L2317" i="40"/>
  <c r="M1335" i="40"/>
  <c r="L1335" i="40"/>
  <c r="M1348" i="40"/>
  <c r="L1348" i="40"/>
  <c r="O647" i="40"/>
  <c r="M647" i="40"/>
  <c r="L647" i="40"/>
  <c r="O1294" i="40"/>
  <c r="M1294" i="40"/>
  <c r="L1294" i="40"/>
  <c r="M676" i="40"/>
  <c r="L676" i="40"/>
  <c r="M674" i="40"/>
  <c r="L674" i="40"/>
  <c r="O679" i="40"/>
  <c r="M679" i="40"/>
  <c r="L679" i="40"/>
  <c r="M727" i="40"/>
  <c r="L727" i="40"/>
  <c r="O681" i="40"/>
  <c r="M681" i="40"/>
  <c r="L681" i="40"/>
  <c r="M71" i="40"/>
  <c r="L71" i="40"/>
  <c r="M945" i="40"/>
  <c r="L945" i="40"/>
  <c r="M420" i="40"/>
  <c r="L420" i="40"/>
  <c r="M924" i="40"/>
  <c r="L924" i="40"/>
  <c r="O274" i="40"/>
  <c r="M274" i="40"/>
  <c r="L274" i="40"/>
  <c r="M1057" i="40"/>
  <c r="L1057" i="40"/>
  <c r="M1769" i="40"/>
  <c r="L1769" i="40"/>
  <c r="M1740" i="40"/>
  <c r="L1740" i="40"/>
  <c r="M2341" i="40"/>
  <c r="L2341" i="40"/>
  <c r="M202" i="40"/>
  <c r="L202" i="40"/>
  <c r="M2347" i="40"/>
  <c r="L2347" i="40"/>
  <c r="M796" i="40"/>
  <c r="L796" i="40"/>
  <c r="M196" i="40"/>
  <c r="L196" i="40"/>
  <c r="M1847" i="40"/>
  <c r="L1847" i="40"/>
  <c r="N794" i="40"/>
  <c r="M794" i="40"/>
  <c r="L794" i="40"/>
  <c r="M2276" i="40"/>
  <c r="L2276" i="40"/>
  <c r="M2565" i="40"/>
  <c r="L2565" i="40"/>
  <c r="M1862" i="40"/>
  <c r="L1862" i="40"/>
  <c r="M143" i="40"/>
  <c r="L143" i="40"/>
  <c r="M2090" i="40"/>
  <c r="L2090" i="40"/>
  <c r="M91" i="40"/>
  <c r="L91" i="40"/>
  <c r="M272" i="40"/>
  <c r="L272" i="40"/>
  <c r="M1656" i="40"/>
  <c r="L1656" i="40"/>
  <c r="M1301" i="40"/>
  <c r="L1301" i="40"/>
  <c r="M2093" i="40"/>
  <c r="L2093" i="40"/>
  <c r="M2640" i="40"/>
  <c r="L2640" i="40"/>
  <c r="M2025" i="40"/>
  <c r="L2025" i="40"/>
  <c r="M471" i="40"/>
  <c r="L471" i="40"/>
  <c r="M363" i="40"/>
  <c r="L363" i="40"/>
  <c r="M211" i="40"/>
  <c r="L211" i="40"/>
  <c r="M2329" i="40"/>
  <c r="L2329" i="40"/>
  <c r="M2085" i="40"/>
  <c r="L2085" i="40"/>
  <c r="M210" i="40"/>
  <c r="L210" i="40"/>
  <c r="M2053" i="40"/>
  <c r="L2053" i="40"/>
  <c r="M608" i="40"/>
  <c r="L608" i="40"/>
  <c r="M642" i="40"/>
  <c r="L642" i="40"/>
  <c r="M468" i="40"/>
  <c r="L468" i="40"/>
  <c r="M1036" i="40"/>
  <c r="L1036" i="40"/>
  <c r="M2291" i="40"/>
  <c r="L2291" i="40"/>
  <c r="M31" i="40"/>
  <c r="L31" i="40"/>
  <c r="M2332" i="40"/>
  <c r="L2332" i="40"/>
  <c r="M2283" i="40"/>
  <c r="L2283" i="40"/>
  <c r="M1361" i="40"/>
  <c r="L1361" i="40"/>
  <c r="M1523" i="40"/>
  <c r="L1523" i="40"/>
  <c r="M90" i="40"/>
  <c r="L90" i="40"/>
  <c r="M2080" i="40"/>
  <c r="L2080" i="40"/>
  <c r="M1834" i="40"/>
  <c r="L1834" i="40"/>
  <c r="M1238" i="40"/>
  <c r="L1238" i="40"/>
  <c r="M697" i="40"/>
  <c r="L697" i="40"/>
  <c r="M519" i="40"/>
  <c r="L519" i="40"/>
  <c r="M2016" i="40"/>
  <c r="L2016" i="40"/>
  <c r="M1172" i="40"/>
  <c r="L1172" i="40"/>
  <c r="M1813" i="40"/>
  <c r="L1813" i="40"/>
  <c r="M2204" i="40"/>
  <c r="L2204" i="40"/>
  <c r="M126" i="40"/>
  <c r="L126" i="40"/>
  <c r="M951" i="40"/>
  <c r="L951" i="40"/>
  <c r="M594" i="40"/>
  <c r="L594" i="40"/>
  <c r="M804" i="40"/>
  <c r="L804" i="40"/>
  <c r="M206" i="40"/>
  <c r="L206" i="40"/>
  <c r="M1299" i="40"/>
  <c r="L1299" i="40"/>
  <c r="M1790" i="40"/>
  <c r="L1790" i="40"/>
  <c r="M2488" i="40"/>
  <c r="L2488" i="40"/>
  <c r="M1913" i="40"/>
  <c r="L1913" i="40"/>
  <c r="M2033" i="40"/>
  <c r="L2033" i="40"/>
  <c r="M1889" i="40"/>
  <c r="L1889" i="40"/>
  <c r="M460" i="40"/>
  <c r="L460" i="40"/>
  <c r="M2316" i="40"/>
  <c r="L2316" i="40"/>
  <c r="M216" i="40"/>
  <c r="L216" i="40"/>
  <c r="M1300" i="40"/>
  <c r="L1300" i="40"/>
  <c r="M2272" i="40"/>
  <c r="L2272" i="40"/>
  <c r="M1921" i="40"/>
  <c r="L1921" i="40"/>
  <c r="M844" i="40"/>
  <c r="L844" i="40"/>
  <c r="M2518" i="40"/>
  <c r="L2518" i="40"/>
  <c r="M1463" i="40"/>
  <c r="L1463" i="40"/>
  <c r="M1952" i="40"/>
  <c r="L1952" i="40"/>
  <c r="M1786" i="40"/>
  <c r="L1786" i="40"/>
  <c r="M424" i="40"/>
  <c r="L424" i="40"/>
  <c r="M1235" i="40"/>
  <c r="L1235" i="40"/>
  <c r="M1511" i="40"/>
  <c r="L1511" i="40"/>
  <c r="M2189" i="40"/>
  <c r="L2189" i="40"/>
  <c r="M994" i="40"/>
  <c r="L994" i="40"/>
  <c r="M2360" i="40"/>
  <c r="L2360" i="40"/>
  <c r="M965" i="40"/>
  <c r="L965" i="40"/>
  <c r="M1977" i="40"/>
  <c r="L1977" i="40"/>
  <c r="M2592" i="40"/>
  <c r="L2592" i="40"/>
  <c r="M1474" i="40"/>
  <c r="L1474" i="40"/>
  <c r="M2537" i="40"/>
  <c r="L2537" i="40"/>
  <c r="M1561" i="40"/>
  <c r="L1561" i="40"/>
  <c r="M680" i="40"/>
  <c r="L680" i="40"/>
  <c r="M1230" i="40"/>
  <c r="L1230" i="40"/>
  <c r="M1724" i="40"/>
  <c r="L1724" i="40"/>
  <c r="M1149" i="40"/>
  <c r="L1149" i="40"/>
  <c r="M1395" i="40"/>
  <c r="L1395" i="40"/>
  <c r="O1340" i="40"/>
  <c r="M1340" i="40"/>
  <c r="L1340" i="40"/>
  <c r="M1783" i="40"/>
  <c r="L1783" i="40"/>
  <c r="M981" i="40"/>
  <c r="L981" i="40"/>
  <c r="N892" i="40"/>
  <c r="M892" i="40"/>
  <c r="L892" i="40"/>
  <c r="N889" i="40"/>
  <c r="M889" i="40"/>
  <c r="L889" i="40"/>
  <c r="O1808" i="40"/>
  <c r="M1808" i="40"/>
  <c r="L1808" i="40"/>
  <c r="M1233" i="40"/>
  <c r="L1233" i="40"/>
  <c r="N1231" i="40"/>
  <c r="M1231" i="40"/>
  <c r="L1231" i="40"/>
  <c r="M1544" i="40"/>
  <c r="L1544" i="40"/>
  <c r="M423" i="40"/>
  <c r="L423" i="40"/>
  <c r="M20" i="40"/>
  <c r="L20" i="40"/>
  <c r="M1396" i="40"/>
  <c r="L1396" i="40"/>
  <c r="O2036" i="40"/>
  <c r="M2036" i="40"/>
  <c r="L2036" i="40"/>
  <c r="M414" i="40"/>
  <c r="L414" i="40"/>
  <c r="M1733" i="40"/>
  <c r="L1733" i="40"/>
  <c r="M1570" i="40"/>
  <c r="L1570" i="40"/>
  <c r="M337" i="40"/>
  <c r="L337" i="40"/>
  <c r="M1397" i="40"/>
  <c r="L1397" i="40"/>
  <c r="M2240" i="40"/>
  <c r="L2240" i="40"/>
  <c r="M2034" i="40"/>
  <c r="L2034" i="40"/>
  <c r="M2578" i="40"/>
  <c r="L2578" i="40"/>
  <c r="M119" i="40"/>
  <c r="L119" i="40"/>
  <c r="M1144" i="40"/>
  <c r="L1144" i="40"/>
  <c r="M2481" i="40"/>
  <c r="L2481" i="40"/>
  <c r="M2159" i="40"/>
  <c r="L2159" i="40"/>
  <c r="M36" i="40"/>
  <c r="L36" i="40"/>
  <c r="O953" i="40"/>
  <c r="M953" i="40"/>
  <c r="L953" i="40"/>
  <c r="M2485" i="40"/>
  <c r="L2485" i="40"/>
  <c r="N2156" i="40"/>
  <c r="M2156" i="40"/>
  <c r="L2156" i="40"/>
  <c r="M2597" i="40"/>
  <c r="L2597" i="40"/>
  <c r="M954" i="40"/>
  <c r="L954" i="40"/>
  <c r="M186" i="40"/>
  <c r="L186" i="40"/>
  <c r="M952" i="40"/>
  <c r="L952" i="40"/>
  <c r="M477" i="40"/>
  <c r="L477" i="40"/>
  <c r="O2590" i="40"/>
  <c r="M2590" i="40"/>
  <c r="L2590" i="40"/>
  <c r="M478" i="40"/>
  <c r="L478" i="40"/>
  <c r="M1545" i="40"/>
  <c r="L1545" i="40"/>
  <c r="M2599" i="40"/>
  <c r="L2599" i="40"/>
  <c r="M1540" i="40"/>
  <c r="L1540" i="40"/>
  <c r="M2412" i="40"/>
  <c r="L2412" i="40"/>
  <c r="M1792" i="40"/>
  <c r="L1792" i="40"/>
  <c r="M1595" i="40"/>
  <c r="L1595" i="40"/>
  <c r="M2308" i="40"/>
  <c r="L2308" i="40"/>
  <c r="M1388" i="40"/>
  <c r="L1388" i="40"/>
  <c r="M2310" i="40"/>
  <c r="L2310" i="40"/>
  <c r="O2638" i="40"/>
  <c r="M2638" i="40"/>
  <c r="L2638" i="40"/>
  <c r="M1196" i="40"/>
  <c r="L1196" i="40"/>
  <c r="M244" i="40"/>
  <c r="L244" i="40"/>
  <c r="M606" i="40"/>
  <c r="L606" i="40"/>
  <c r="M533" i="40"/>
  <c r="L533" i="40"/>
  <c r="M538" i="40"/>
  <c r="L538" i="40"/>
  <c r="N540" i="40"/>
  <c r="M540" i="40"/>
  <c r="L540" i="40"/>
  <c r="M1975" i="40"/>
  <c r="L1975" i="40"/>
  <c r="M447" i="40"/>
  <c r="L447" i="40"/>
  <c r="M566" i="40"/>
  <c r="L566" i="40"/>
  <c r="M1905" i="40"/>
  <c r="L1905" i="40"/>
  <c r="M364" i="40"/>
  <c r="L364" i="40"/>
  <c r="M1099" i="40"/>
  <c r="L1099" i="40"/>
  <c r="M726" i="40"/>
  <c r="L726" i="40"/>
  <c r="O721" i="40"/>
  <c r="M721" i="40"/>
  <c r="L721" i="40"/>
  <c r="O1903" i="40"/>
  <c r="M1903" i="40"/>
  <c r="L1903" i="40"/>
  <c r="M1895" i="40"/>
  <c r="L1895" i="40"/>
  <c r="M59" i="40"/>
  <c r="L59" i="40"/>
  <c r="M842" i="40"/>
  <c r="L842" i="40"/>
  <c r="O1002" i="40"/>
  <c r="N1002" i="40"/>
  <c r="M1002" i="40"/>
  <c r="L1002" i="40"/>
  <c r="N58" i="40"/>
  <c r="M58" i="40"/>
  <c r="L58" i="40"/>
  <c r="M2467" i="40"/>
  <c r="L2467" i="40"/>
  <c r="M1210" i="40"/>
  <c r="L1210" i="40"/>
  <c r="M696" i="40"/>
  <c r="L696" i="40"/>
  <c r="M1711" i="40"/>
  <c r="L1711" i="40"/>
  <c r="M415" i="40"/>
  <c r="L415" i="40"/>
  <c r="M2363" i="40"/>
  <c r="L2363" i="40"/>
  <c r="M986" i="40"/>
  <c r="L986" i="40"/>
  <c r="M2410" i="40"/>
  <c r="L2410" i="40"/>
  <c r="M985" i="40"/>
  <c r="L985" i="40"/>
  <c r="M888" i="40"/>
  <c r="L888" i="40"/>
  <c r="M1989" i="40"/>
  <c r="L1989" i="40"/>
  <c r="M2450" i="40"/>
  <c r="L2450" i="40"/>
  <c r="M1988" i="40"/>
  <c r="L1988" i="40"/>
  <c r="M207" i="40"/>
  <c r="L207" i="40"/>
  <c r="M140" i="40"/>
  <c r="L140" i="40"/>
  <c r="M2662" i="40"/>
  <c r="L2662" i="40"/>
  <c r="M989" i="40"/>
  <c r="L989" i="40"/>
  <c r="M381" i="40"/>
  <c r="L381" i="40"/>
  <c r="O1839" i="40"/>
  <c r="M1839" i="40"/>
  <c r="L1839" i="40"/>
  <c r="M408" i="40"/>
  <c r="L408" i="40"/>
  <c r="M1833" i="40"/>
  <c r="L1833" i="40"/>
  <c r="M1704" i="40"/>
  <c r="L1704" i="40"/>
  <c r="M1800" i="40"/>
  <c r="L1800" i="40"/>
  <c r="M2475" i="40"/>
  <c r="L2475" i="40"/>
  <c r="O1939" i="40"/>
  <c r="M1939" i="40"/>
  <c r="L1939" i="40"/>
  <c r="M1486" i="40"/>
  <c r="L1486" i="40"/>
  <c r="M2044" i="40"/>
  <c r="L2044" i="40"/>
  <c r="M443" i="40"/>
  <c r="L443" i="40"/>
  <c r="M2634" i="40"/>
  <c r="L2634" i="40"/>
  <c r="M2631" i="40"/>
  <c r="L2631" i="40"/>
  <c r="O2632" i="40"/>
  <c r="M2632" i="40"/>
  <c r="L2632" i="40"/>
  <c r="M2636" i="40"/>
  <c r="L2636" i="40"/>
  <c r="M100" i="40"/>
  <c r="L100" i="40"/>
  <c r="M2547" i="40"/>
  <c r="L2547" i="40"/>
  <c r="M2525" i="40"/>
  <c r="L2525" i="40"/>
  <c r="M638" i="40"/>
  <c r="L638" i="40"/>
  <c r="M1352" i="40"/>
  <c r="L1352" i="40"/>
  <c r="M2574" i="40"/>
  <c r="L2574" i="40"/>
  <c r="M2058" i="40"/>
  <c r="L2058" i="40"/>
  <c r="O1408" i="40"/>
  <c r="M1408" i="40"/>
  <c r="L1408" i="40"/>
  <c r="M249" i="40"/>
  <c r="L249" i="40"/>
  <c r="O2404" i="40"/>
  <c r="M2404" i="40"/>
  <c r="L2404" i="40"/>
  <c r="M483" i="40"/>
  <c r="L483" i="40"/>
  <c r="O663" i="40"/>
  <c r="M663" i="40"/>
  <c r="L663" i="40"/>
  <c r="O1636" i="40"/>
  <c r="M1636" i="40"/>
  <c r="L1636" i="40"/>
  <c r="M1081" i="40"/>
  <c r="L1081" i="40"/>
  <c r="M1080" i="40"/>
  <c r="L1080" i="40"/>
  <c r="M1076" i="40"/>
  <c r="L1076" i="40"/>
  <c r="M2443" i="40"/>
  <c r="L2443" i="40"/>
  <c r="M1933" i="40"/>
  <c r="L1933" i="40"/>
  <c r="M2089" i="40"/>
  <c r="L2089" i="40"/>
  <c r="M909" i="40"/>
  <c r="L909" i="40"/>
  <c r="M1631" i="40"/>
  <c r="L1631" i="40"/>
  <c r="M2654" i="40"/>
  <c r="L2654" i="40"/>
  <c r="M2494" i="40"/>
  <c r="L2494" i="40"/>
  <c r="M923" i="40"/>
  <c r="L923" i="40"/>
  <c r="M394" i="40"/>
  <c r="L394" i="40"/>
  <c r="M841" i="40"/>
  <c r="L841" i="40"/>
  <c r="M1900" i="40"/>
  <c r="L1900" i="40"/>
  <c r="O2353" i="40"/>
  <c r="M2353" i="40"/>
  <c r="L2353" i="40"/>
  <c r="M1503" i="40"/>
  <c r="L1503" i="40"/>
  <c r="O2441" i="40"/>
  <c r="M2441" i="40"/>
  <c r="L2441" i="40"/>
  <c r="M2651" i="40"/>
  <c r="L2651" i="40"/>
  <c r="O2439" i="40"/>
  <c r="M2439" i="40"/>
  <c r="L2439" i="40"/>
  <c r="M673" i="40"/>
  <c r="L673" i="40"/>
  <c r="N61" i="40"/>
  <c r="M61" i="40"/>
  <c r="L61" i="40"/>
  <c r="M441" i="40"/>
  <c r="L441" i="40"/>
  <c r="M2351" i="40"/>
  <c r="L2351" i="40"/>
  <c r="M2050" i="40"/>
  <c r="L2050" i="40"/>
  <c r="M2032" i="40"/>
  <c r="L2032" i="40"/>
  <c r="M1398" i="40"/>
  <c r="L1398" i="40"/>
  <c r="M1058" i="40"/>
  <c r="L1058" i="40"/>
  <c r="M2133" i="40"/>
  <c r="L2133" i="40"/>
  <c r="M482" i="40"/>
  <c r="L482" i="40"/>
  <c r="M2030" i="40"/>
  <c r="L2030" i="40"/>
  <c r="M2669" i="40"/>
  <c r="L2669" i="40"/>
  <c r="M1856" i="40"/>
  <c r="L1856" i="40"/>
  <c r="M2215" i="40"/>
  <c r="L2215" i="40"/>
  <c r="M2221" i="40"/>
  <c r="L2221" i="40"/>
  <c r="M1187" i="40"/>
  <c r="L1187" i="40"/>
  <c r="M1184" i="40"/>
  <c r="L1184" i="40"/>
  <c r="M730" i="40"/>
  <c r="L730" i="40"/>
  <c r="M2131" i="40"/>
  <c r="L2131" i="40"/>
  <c r="O2130" i="40"/>
  <c r="M2130" i="40"/>
  <c r="L2130" i="40"/>
  <c r="M131" i="40"/>
  <c r="L131" i="40"/>
  <c r="M2447" i="40"/>
  <c r="L2447" i="40"/>
  <c r="M1695" i="40"/>
  <c r="L1695" i="40"/>
  <c r="M128" i="40"/>
  <c r="L128" i="40"/>
  <c r="O2213" i="40"/>
  <c r="M2213" i="40"/>
  <c r="L2213" i="40"/>
  <c r="M1136" i="40"/>
  <c r="L1136" i="40"/>
  <c r="M320" i="40"/>
  <c r="L320" i="40"/>
  <c r="M2670" i="40"/>
  <c r="L2670" i="40"/>
  <c r="O2068" i="40"/>
  <c r="N2068" i="40"/>
  <c r="M2068" i="40"/>
  <c r="L2068" i="40"/>
  <c r="M1879" i="40"/>
  <c r="L1879" i="40"/>
  <c r="M2463" i="40"/>
  <c r="L2463" i="40"/>
  <c r="M1170" i="40"/>
  <c r="L1170" i="40"/>
  <c r="O1173" i="40"/>
  <c r="M1173" i="40"/>
  <c r="L1173" i="40"/>
  <c r="M1928" i="40"/>
  <c r="L1928" i="40"/>
  <c r="O1182" i="40"/>
  <c r="M1182" i="40"/>
  <c r="L1182" i="40"/>
  <c r="M2194" i="40"/>
  <c r="L2194" i="40"/>
  <c r="O2230" i="40"/>
  <c r="M2230" i="40"/>
  <c r="L2230" i="40"/>
  <c r="O2227" i="40"/>
  <c r="N2227" i="40"/>
  <c r="M2227" i="40"/>
  <c r="L2227" i="40"/>
  <c r="M145" i="40"/>
  <c r="L145" i="40"/>
  <c r="M484" i="40"/>
  <c r="L484" i="40"/>
  <c r="M712" i="40"/>
  <c r="L712" i="40"/>
  <c r="O1541" i="40"/>
  <c r="M1541" i="40"/>
  <c r="L1541" i="40"/>
  <c r="O2601" i="40"/>
  <c r="M2601" i="40"/>
  <c r="L2601" i="40"/>
  <c r="M622" i="40"/>
  <c r="L622" i="40"/>
  <c r="M1275" i="40"/>
  <c r="L1275" i="40"/>
  <c r="M1281" i="40"/>
  <c r="L1281" i="40"/>
  <c r="M1134" i="40"/>
  <c r="L1134" i="40"/>
  <c r="M739" i="40"/>
  <c r="L739" i="40"/>
  <c r="O1579" i="40"/>
  <c r="M1579" i="40"/>
  <c r="L1579" i="40"/>
  <c r="M1142" i="40"/>
  <c r="L1142" i="40"/>
  <c r="O2465" i="40"/>
  <c r="M2465" i="40"/>
  <c r="L2465" i="40"/>
  <c r="M407" i="40"/>
  <c r="L407" i="40"/>
  <c r="M1141" i="40"/>
  <c r="L1141" i="40"/>
  <c r="M136" i="40"/>
  <c r="L136" i="40"/>
  <c r="M1819" i="40"/>
  <c r="L1819" i="40"/>
  <c r="M2627" i="40"/>
  <c r="L2627" i="40"/>
  <c r="M2659" i="40"/>
  <c r="L2659" i="40"/>
  <c r="O2414" i="40"/>
  <c r="N2414" i="40"/>
  <c r="M2414" i="40"/>
  <c r="L2414" i="40"/>
  <c r="M2416" i="40"/>
  <c r="L2416" i="40"/>
  <c r="M1936" i="40"/>
  <c r="L1936" i="40"/>
  <c r="M1282" i="40"/>
  <c r="L1282" i="40"/>
  <c r="M1881" i="40"/>
  <c r="L1881" i="40"/>
  <c r="M1576" i="40"/>
  <c r="L1576" i="40"/>
  <c r="N1575" i="40"/>
  <c r="M1575" i="40"/>
  <c r="L1575" i="40"/>
  <c r="M1577" i="40"/>
  <c r="L1577" i="40"/>
  <c r="O2102" i="40"/>
  <c r="M2102" i="40"/>
  <c r="L2102" i="40"/>
  <c r="M1514" i="40"/>
  <c r="L1514" i="40"/>
  <c r="M2595" i="40"/>
  <c r="L2595" i="40"/>
  <c r="M2596" i="40"/>
  <c r="L2596" i="40"/>
  <c r="M2540" i="40"/>
  <c r="L2540" i="40"/>
  <c r="M1668" i="40"/>
  <c r="L1668" i="40"/>
  <c r="M2366" i="40"/>
  <c r="L2366" i="40"/>
  <c r="M2173" i="40"/>
  <c r="L2173" i="40"/>
  <c r="O2542" i="40"/>
  <c r="M2542" i="40"/>
  <c r="L2542" i="40"/>
  <c r="M2591" i="40"/>
  <c r="L2591" i="40"/>
  <c r="N831" i="40"/>
  <c r="M831" i="40"/>
  <c r="L831" i="40"/>
  <c r="M2074" i="40"/>
  <c r="L2074" i="40"/>
  <c r="M2582" i="40"/>
  <c r="L2582" i="40"/>
  <c r="O2588" i="40"/>
  <c r="M2588" i="40"/>
  <c r="L2588" i="40"/>
  <c r="M2076" i="40"/>
  <c r="L2076" i="40"/>
  <c r="N2589" i="40"/>
  <c r="M2589" i="40"/>
  <c r="L2589" i="40"/>
  <c r="M1664" i="40"/>
  <c r="L1664" i="40"/>
  <c r="O2011" i="40"/>
  <c r="M2011" i="40"/>
  <c r="L2011" i="40"/>
  <c r="M1665" i="40"/>
  <c r="L1665" i="40"/>
  <c r="M1298" i="40"/>
  <c r="L1298" i="40"/>
  <c r="O2658" i="40"/>
  <c r="M2658" i="40"/>
  <c r="L2658" i="40"/>
  <c r="M23" i="40"/>
  <c r="L23" i="40"/>
  <c r="M2664" i="40"/>
  <c r="L2664" i="40"/>
  <c r="M2558" i="40"/>
  <c r="L2558" i="40"/>
  <c r="M2087" i="40"/>
  <c r="L2087" i="40"/>
  <c r="M2226" i="40"/>
  <c r="L2226" i="40"/>
  <c r="M2486" i="40"/>
  <c r="L2486" i="40"/>
  <c r="O2660" i="40"/>
  <c r="M2660" i="40"/>
  <c r="L2660" i="40"/>
  <c r="O1296" i="40"/>
  <c r="N1296" i="40"/>
  <c r="M1296" i="40"/>
  <c r="L1296" i="40"/>
  <c r="O1090" i="40"/>
  <c r="M1090" i="40"/>
  <c r="L1090" i="40"/>
  <c r="O2489" i="40"/>
  <c r="N2489" i="40"/>
  <c r="M2489" i="40"/>
  <c r="L2489" i="40"/>
  <c r="M1897" i="40"/>
  <c r="L1897" i="40"/>
  <c r="M1651" i="40"/>
  <c r="L1651" i="40"/>
  <c r="M1652" i="40"/>
  <c r="L1652" i="40"/>
  <c r="O2487" i="40"/>
  <c r="M2487" i="40"/>
  <c r="L2487" i="40"/>
  <c r="O1650" i="40"/>
  <c r="M1650" i="40"/>
  <c r="L1650" i="40"/>
  <c r="O2348" i="40"/>
  <c r="M2348" i="40"/>
  <c r="L2348" i="40"/>
  <c r="M2150" i="40"/>
  <c r="L2150" i="40"/>
  <c r="O1974" i="40"/>
  <c r="M1974" i="40"/>
  <c r="L1974" i="40"/>
  <c r="O2507" i="40"/>
  <c r="M2507" i="40"/>
  <c r="L2507" i="40"/>
  <c r="O1087" i="40"/>
  <c r="M1087" i="40"/>
  <c r="L1087" i="40"/>
  <c r="M1084" i="40"/>
  <c r="L1084" i="40"/>
  <c r="M2508" i="40"/>
  <c r="L2508" i="40"/>
  <c r="M1336" i="40"/>
  <c r="L1336" i="40"/>
  <c r="O1334" i="40"/>
  <c r="M1334" i="40"/>
  <c r="L1334" i="40"/>
  <c r="M2124" i="40"/>
  <c r="L2124" i="40"/>
  <c r="M1329" i="40"/>
  <c r="L1329" i="40"/>
  <c r="O2584" i="40"/>
  <c r="M2584" i="40"/>
  <c r="L2584" i="40"/>
  <c r="O2668" i="40"/>
  <c r="M2668" i="40"/>
  <c r="L2668" i="40"/>
  <c r="M2436" i="40"/>
  <c r="L2436" i="40"/>
  <c r="O1932" i="40"/>
  <c r="M1932" i="40"/>
  <c r="L1932" i="40"/>
  <c r="M868" i="40"/>
  <c r="L868" i="40"/>
  <c r="O1331" i="40"/>
  <c r="M1331" i="40"/>
  <c r="L1331" i="40"/>
  <c r="M867" i="40"/>
  <c r="L867" i="40"/>
  <c r="M1328" i="40"/>
  <c r="L1328" i="40"/>
  <c r="M2103" i="40"/>
  <c r="L2103" i="40"/>
  <c r="M2625" i="40"/>
  <c r="L2625" i="40"/>
  <c r="O2101" i="40"/>
  <c r="M2101" i="40"/>
  <c r="L2101" i="40"/>
  <c r="O938" i="40"/>
  <c r="M938" i="40"/>
  <c r="L938" i="40"/>
  <c r="O1871" i="40"/>
  <c r="M1871" i="40"/>
  <c r="L1871" i="40"/>
  <c r="M1314" i="40"/>
  <c r="L1314" i="40"/>
  <c r="O2619" i="40"/>
  <c r="M2619" i="40"/>
  <c r="L2619" i="40"/>
  <c r="M2571" i="40"/>
  <c r="L2571" i="40"/>
  <c r="M113" i="40"/>
  <c r="L113" i="40"/>
  <c r="M2446" i="40"/>
  <c r="L2446" i="40"/>
  <c r="M29" i="40"/>
  <c r="L29" i="40"/>
  <c r="M1199" i="40"/>
  <c r="L1199" i="40"/>
  <c r="O1197" i="40"/>
  <c r="M1197" i="40"/>
  <c r="L1197" i="40"/>
  <c r="M2298" i="40"/>
  <c r="L2298" i="40"/>
  <c r="M1372" i="40"/>
  <c r="L1372" i="40"/>
  <c r="M1747" i="40"/>
  <c r="L1747" i="40"/>
  <c r="M1959" i="40"/>
  <c r="L1959" i="40"/>
  <c r="M2299" i="40"/>
  <c r="L2299" i="40"/>
  <c r="M1958" i="40"/>
  <c r="L1958" i="40"/>
  <c r="M65" i="40"/>
  <c r="L65" i="40"/>
  <c r="M1369" i="40"/>
  <c r="L1369" i="40"/>
  <c r="M1370" i="40"/>
  <c r="L1370" i="40"/>
  <c r="M1384" i="40"/>
  <c r="L1384" i="40"/>
  <c r="M497" i="40"/>
  <c r="L497" i="40"/>
  <c r="M339" i="40"/>
  <c r="L339" i="40"/>
  <c r="M265" i="40"/>
  <c r="L265" i="40"/>
  <c r="O967" i="40"/>
  <c r="N967" i="40"/>
  <c r="M967" i="40"/>
  <c r="L967" i="40"/>
  <c r="M1838" i="40"/>
  <c r="L1838" i="40"/>
  <c r="O2628" i="40"/>
  <c r="M2628" i="40"/>
  <c r="L2628" i="40"/>
  <c r="O864" i="40"/>
  <c r="M864" i="40"/>
  <c r="L864" i="40"/>
  <c r="M2575" i="40"/>
  <c r="L2575" i="40"/>
  <c r="O327" i="40"/>
  <c r="M327" i="40"/>
  <c r="L327" i="40"/>
  <c r="M2579" i="40"/>
  <c r="L2579" i="40"/>
  <c r="M2256" i="40"/>
  <c r="L2256" i="40"/>
  <c r="O1983" i="40"/>
  <c r="M1983" i="40"/>
  <c r="L1983" i="40"/>
  <c r="O881" i="40"/>
  <c r="M881" i="40"/>
  <c r="L881" i="40"/>
  <c r="M2327" i="40"/>
  <c r="L2327" i="40"/>
  <c r="O1258" i="40"/>
  <c r="M1258" i="40"/>
  <c r="L1258" i="40"/>
  <c r="M1317" i="40"/>
  <c r="L1317" i="40"/>
  <c r="M1788" i="40"/>
  <c r="L1788" i="40"/>
  <c r="M2002" i="40"/>
  <c r="L2002" i="40"/>
  <c r="M1623" i="40"/>
  <c r="L1623" i="40"/>
  <c r="M1011" i="40"/>
  <c r="L1011" i="40"/>
  <c r="M757" i="40"/>
  <c r="L757" i="40"/>
  <c r="M1781" i="40"/>
  <c r="L1781" i="40"/>
  <c r="M1502" i="40"/>
  <c r="L1502" i="40"/>
  <c r="M404" i="40"/>
  <c r="L404" i="40"/>
  <c r="M1095" i="40"/>
  <c r="L1095" i="40"/>
  <c r="M1263" i="40"/>
  <c r="L1263" i="40"/>
  <c r="O2006" i="40"/>
  <c r="M2006" i="40"/>
  <c r="L2006" i="40"/>
  <c r="M2108" i="40"/>
  <c r="L2108" i="40"/>
  <c r="M1341" i="40"/>
  <c r="L1341" i="40"/>
  <c r="O2492" i="40"/>
  <c r="M2492" i="40"/>
  <c r="L2492" i="40"/>
  <c r="M81" i="40"/>
  <c r="L81" i="40"/>
  <c r="M64" i="40"/>
  <c r="L64" i="40"/>
  <c r="BG94" i="6"/>
  <c r="BF94" i="6"/>
  <c r="BE94" i="6"/>
  <c r="BA94" i="6" s="1"/>
  <c r="BC94" i="6"/>
  <c r="BB94" i="6"/>
  <c r="A94" i="6"/>
  <c r="B94" i="6" s="1"/>
  <c r="BG93" i="6"/>
  <c r="BF93" i="6"/>
  <c r="BE93" i="6"/>
  <c r="BA93" i="6" s="1"/>
  <c r="BC93" i="6"/>
  <c r="BB93" i="6"/>
  <c r="F93" i="6"/>
  <c r="E93" i="6"/>
  <c r="A93" i="6"/>
  <c r="B93" i="6" s="1"/>
  <c r="BG92" i="6"/>
  <c r="BF92" i="6"/>
  <c r="BE92" i="6"/>
  <c r="BA92" i="6" s="1"/>
  <c r="BC92" i="6"/>
  <c r="BB92" i="6"/>
  <c r="F92" i="6"/>
  <c r="E92" i="6"/>
  <c r="D92" i="6"/>
  <c r="A92" i="6"/>
  <c r="B92" i="6" s="1"/>
  <c r="I4" i="53"/>
  <c r="F244" i="6"/>
  <c r="E244" i="6"/>
  <c r="D244" i="6"/>
  <c r="A244" i="6"/>
  <c r="B244" i="6" s="1"/>
  <c r="F208" i="6"/>
  <c r="E208" i="6"/>
  <c r="D208" i="6"/>
  <c r="A208" i="6"/>
  <c r="B208" i="6" s="1"/>
  <c r="F179" i="6"/>
  <c r="E179" i="6"/>
  <c r="D179" i="6"/>
  <c r="A179" i="6"/>
  <c r="B179" i="6" s="1"/>
  <c r="F75" i="6"/>
  <c r="E75" i="6"/>
  <c r="D75" i="6"/>
  <c r="A75" i="6"/>
  <c r="B75" i="6" s="1"/>
  <c r="M311" i="40"/>
  <c r="L311" i="40"/>
  <c r="L3601" i="40"/>
  <c r="L3602" i="40"/>
  <c r="L3603" i="40"/>
  <c r="L3604" i="40"/>
  <c r="L3605" i="40"/>
  <c r="L3606" i="40"/>
  <c r="L3607" i="40"/>
  <c r="L3608" i="40"/>
  <c r="L3609" i="40"/>
  <c r="L3610" i="40"/>
  <c r="L3611" i="40"/>
  <c r="L3612" i="40"/>
  <c r="L3613" i="40"/>
  <c r="L3614" i="40"/>
  <c r="L3615" i="40"/>
  <c r="L3616" i="40"/>
  <c r="L3617" i="40"/>
  <c r="L3618" i="40"/>
  <c r="L3619" i="40"/>
  <c r="L3620" i="40"/>
  <c r="L3621" i="40"/>
  <c r="L3622" i="40"/>
  <c r="L3623" i="40"/>
  <c r="L3624" i="40"/>
  <c r="BK62" i="6"/>
  <c r="BJ62" i="6"/>
  <c r="BG62" i="6"/>
  <c r="F62" i="6"/>
  <c r="E62" i="6"/>
  <c r="D62" i="6"/>
  <c r="A62" i="6"/>
  <c r="DD120" i="6"/>
  <c r="DC120" i="6"/>
  <c r="DB120" i="6"/>
  <c r="DA120" i="6"/>
  <c r="CZ120" i="6"/>
  <c r="CY120" i="6"/>
  <c r="CX120" i="6"/>
  <c r="CW120" i="6"/>
  <c r="CV120" i="6"/>
  <c r="CU120" i="6"/>
  <c r="CQ120" i="6"/>
  <c r="CP120" i="6"/>
  <c r="CO120" i="6"/>
  <c r="CN120" i="6"/>
  <c r="CM120" i="6"/>
  <c r="CL120" i="6"/>
  <c r="CJ120" i="6"/>
  <c r="CI120" i="6"/>
  <c r="CH120" i="6"/>
  <c r="BK63" i="6"/>
  <c r="BJ63" i="6"/>
  <c r="BG63" i="6"/>
  <c r="F63" i="6"/>
  <c r="E63" i="6"/>
  <c r="D63" i="6"/>
  <c r="A63" i="6"/>
  <c r="L50" i="54"/>
  <c r="K50" i="54"/>
  <c r="J50" i="54"/>
  <c r="H50" i="54"/>
  <c r="F50" i="54"/>
  <c r="D50" i="54"/>
  <c r="C50" i="54"/>
  <c r="L14" i="54"/>
  <c r="K14" i="54"/>
  <c r="J14" i="54"/>
  <c r="N14" i="54" s="1"/>
  <c r="I14" i="54"/>
  <c r="H14" i="54"/>
  <c r="G14" i="54"/>
  <c r="F14" i="54"/>
  <c r="E14" i="54"/>
  <c r="D14" i="54"/>
  <c r="C14" i="54"/>
  <c r="F173" i="6"/>
  <c r="E173" i="6"/>
  <c r="D173" i="6"/>
  <c r="A173" i="6"/>
  <c r="B173" i="6" s="1"/>
  <c r="CB93" i="6" l="1"/>
  <c r="CA93" i="6"/>
  <c r="CC93" i="6"/>
  <c r="BZ93" i="6"/>
  <c r="BX93" i="6"/>
  <c r="BW93" i="6"/>
  <c r="BY93" i="6"/>
  <c r="CE93" i="6"/>
  <c r="CD93" i="6"/>
  <c r="CF93" i="6"/>
  <c r="CA92" i="6"/>
  <c r="CE92" i="6"/>
  <c r="BW92" i="6"/>
  <c r="CC92" i="6"/>
  <c r="CD92" i="6"/>
  <c r="BZ92" i="6"/>
  <c r="CF92" i="6"/>
  <c r="CB92" i="6"/>
  <c r="BY92" i="6"/>
  <c r="BX92" i="6"/>
  <c r="DR228" i="6"/>
  <c r="ED228" i="6"/>
  <c r="DF228" i="6"/>
  <c r="BI62" i="6"/>
  <c r="B62" i="6"/>
  <c r="BI63" i="6"/>
  <c r="B63" i="6"/>
  <c r="BS75" i="6"/>
  <c r="BR75" i="6"/>
  <c r="BC63" i="6"/>
  <c r="BA62" i="6"/>
  <c r="BB63" i="6"/>
  <c r="BE63" i="6"/>
  <c r="BA63" i="6" s="1"/>
  <c r="BB62" i="6"/>
  <c r="BP75" i="6"/>
  <c r="BC62" i="6"/>
  <c r="BE62" i="6"/>
  <c r="E94" i="6"/>
  <c r="F94" i="6"/>
  <c r="N2386" i="40"/>
  <c r="N1609" i="40"/>
  <c r="N2097" i="40"/>
  <c r="P3592" i="40"/>
  <c r="P3268" i="40"/>
  <c r="P2445" i="40"/>
  <c r="P3304" i="40"/>
  <c r="P3292" i="40"/>
  <c r="P3184" i="40"/>
  <c r="P3172" i="40"/>
  <c r="P664" i="40"/>
  <c r="P3045" i="40"/>
  <c r="O31" i="40"/>
  <c r="P3449" i="40"/>
  <c r="P3327" i="40"/>
  <c r="P1398" i="40"/>
  <c r="O1838" i="40"/>
  <c r="O1341" i="40"/>
  <c r="O1011" i="40"/>
  <c r="P1605" i="40"/>
  <c r="O2087" i="40"/>
  <c r="P1227" i="40"/>
  <c r="P2487" i="40"/>
  <c r="O2108" i="40"/>
  <c r="O2486" i="40"/>
  <c r="O1664" i="40"/>
  <c r="P3352" i="40"/>
  <c r="N1881" i="40"/>
  <c r="P3582" i="40"/>
  <c r="P256" i="40"/>
  <c r="P3462" i="40"/>
  <c r="P332" i="40"/>
  <c r="P3227" i="40"/>
  <c r="P3261" i="40"/>
  <c r="P3189" i="40"/>
  <c r="O1952" i="40"/>
  <c r="P3213" i="40"/>
  <c r="P3081" i="40"/>
  <c r="P3057" i="40"/>
  <c r="P168" i="40"/>
  <c r="P2434" i="40"/>
  <c r="P3074" i="40"/>
  <c r="P2220" i="40"/>
  <c r="P2831" i="40"/>
  <c r="P3553" i="40"/>
  <c r="P2646" i="40"/>
  <c r="P3287" i="40"/>
  <c r="P174" i="40"/>
  <c r="P3534" i="40"/>
  <c r="P3194" i="40"/>
  <c r="P3359" i="40"/>
  <c r="P3321" i="40"/>
  <c r="P3009" i="40"/>
  <c r="P2949" i="40"/>
  <c r="P2937" i="40"/>
  <c r="P2913" i="40"/>
  <c r="P1589" i="40"/>
  <c r="P1414" i="40"/>
  <c r="O2592" i="40"/>
  <c r="P1002" i="40"/>
  <c r="P1563" i="40"/>
  <c r="P1441" i="40"/>
  <c r="P2798" i="40"/>
  <c r="P2834" i="40"/>
  <c r="P3026" i="40"/>
  <c r="P3038" i="40"/>
  <c r="P3062" i="40"/>
  <c r="P2094" i="40"/>
  <c r="P1084" i="40"/>
  <c r="P2598" i="40"/>
  <c r="P1231" i="40"/>
  <c r="P2100" i="40"/>
  <c r="P2521" i="40"/>
  <c r="P901" i="40"/>
  <c r="P1624" i="40"/>
  <c r="P837" i="40"/>
  <c r="P2200" i="40"/>
  <c r="P1867" i="40"/>
  <c r="P1969" i="40"/>
  <c r="O965" i="40"/>
  <c r="P1997" i="40"/>
  <c r="P1083" i="40"/>
  <c r="P3175" i="40"/>
  <c r="P3578" i="40"/>
  <c r="P1903" i="40"/>
  <c r="P1294" i="40"/>
  <c r="P2501" i="40"/>
  <c r="P1349" i="40"/>
  <c r="P1108" i="40"/>
  <c r="P2424" i="40"/>
  <c r="P434" i="40"/>
  <c r="O1575" i="40"/>
  <c r="O1813" i="40"/>
  <c r="P2790" i="40"/>
  <c r="P899" i="40"/>
  <c r="P2911" i="40"/>
  <c r="P3163" i="40"/>
  <c r="P3470" i="40"/>
  <c r="P3494" i="40"/>
  <c r="P2505" i="40"/>
  <c r="P1241" i="40"/>
  <c r="P2617" i="40"/>
  <c r="P824" i="40"/>
  <c r="O1977" i="40"/>
  <c r="P1829" i="40"/>
  <c r="P1891" i="40"/>
  <c r="P1295" i="40"/>
  <c r="P241" i="40"/>
  <c r="P1101" i="40"/>
  <c r="P1994" i="40"/>
  <c r="P2115" i="40"/>
  <c r="P2703" i="40"/>
  <c r="P2950" i="40"/>
  <c r="P2974" i="40"/>
  <c r="P1646" i="40"/>
  <c r="P279" i="40"/>
  <c r="P1603" i="40"/>
  <c r="P1488" i="40"/>
  <c r="P2741" i="40"/>
  <c r="P2753" i="40"/>
  <c r="P2777" i="40"/>
  <c r="P2867" i="40"/>
  <c r="P2879" i="40"/>
  <c r="P2927" i="40"/>
  <c r="P3108" i="40"/>
  <c r="P1932" i="40"/>
  <c r="P1271" i="40"/>
  <c r="P1123" i="40"/>
  <c r="P2222" i="40"/>
  <c r="P887" i="40"/>
  <c r="P1934" i="40"/>
  <c r="P1625" i="40"/>
  <c r="P1690" i="40"/>
  <c r="P2734" i="40"/>
  <c r="P2782" i="40"/>
  <c r="P2806" i="40"/>
  <c r="P2873" i="40"/>
  <c r="P2969" i="40"/>
  <c r="P3029" i="40"/>
  <c r="P3041" i="40"/>
  <c r="P3089" i="40"/>
  <c r="P3221" i="40"/>
  <c r="P417" i="40"/>
  <c r="P1403" i="40"/>
  <c r="P1500" i="40"/>
  <c r="P2538" i="40"/>
  <c r="P940" i="40"/>
  <c r="P346" i="40"/>
  <c r="P274" i="40"/>
  <c r="P3584" i="40"/>
  <c r="P1602" i="40"/>
  <c r="P2745" i="40"/>
  <c r="P2769" i="40"/>
  <c r="P3576" i="40"/>
  <c r="P2130" i="40"/>
  <c r="P238" i="40"/>
  <c r="P1576" i="40"/>
  <c r="P1405" i="40"/>
  <c r="P836" i="40"/>
  <c r="P2268" i="40"/>
  <c r="P593" i="40"/>
  <c r="P2847" i="40"/>
  <c r="P1507" i="40"/>
  <c r="P3216" i="40"/>
  <c r="P3259" i="40"/>
  <c r="P3339" i="40"/>
  <c r="P3411" i="40"/>
  <c r="P3446" i="40"/>
  <c r="P3490" i="40"/>
  <c r="P3562" i="40"/>
  <c r="P3581" i="40"/>
  <c r="P2725" i="40"/>
  <c r="P2821" i="40"/>
  <c r="P3442" i="40"/>
  <c r="P3497" i="40"/>
  <c r="P2274" i="40"/>
  <c r="P2165" i="40"/>
  <c r="P2097" i="40"/>
  <c r="P416" i="40"/>
  <c r="P152" i="40"/>
  <c r="P1334" i="40"/>
  <c r="P1340" i="40"/>
  <c r="P1209" i="40"/>
  <c r="P2008" i="40"/>
  <c r="P217" i="40"/>
  <c r="P2255" i="40"/>
  <c r="P336" i="40"/>
  <c r="P75" i="40"/>
  <c r="P609" i="40"/>
  <c r="P2536" i="40"/>
  <c r="P1305" i="40"/>
  <c r="P1214" i="40"/>
  <c r="P3137" i="40"/>
  <c r="P3210" i="40"/>
  <c r="P3332" i="40"/>
  <c r="P3343" i="40"/>
  <c r="P3392" i="40"/>
  <c r="P2014" i="40"/>
  <c r="P2170" i="40"/>
  <c r="P2533" i="40"/>
  <c r="P1596" i="40"/>
  <c r="P2689" i="40"/>
  <c r="P3369" i="40"/>
  <c r="P3454" i="40"/>
  <c r="P3583" i="40"/>
  <c r="P2012" i="40"/>
  <c r="P603" i="40"/>
  <c r="P2402" i="40"/>
  <c r="P795" i="40"/>
  <c r="P902" i="40"/>
  <c r="P2694" i="40"/>
  <c r="P2718" i="40"/>
  <c r="P1281" i="40"/>
  <c r="P2036" i="40"/>
  <c r="P1983" i="40"/>
  <c r="P2588" i="40"/>
  <c r="P918" i="40"/>
  <c r="P223" i="40"/>
  <c r="P1930" i="40"/>
  <c r="P1223" i="40"/>
  <c r="P1517" i="40"/>
  <c r="P2608" i="40"/>
  <c r="P1400" i="40"/>
  <c r="P2371" i="40"/>
  <c r="P904" i="40"/>
  <c r="P3035" i="40"/>
  <c r="P3083" i="40"/>
  <c r="P3119" i="40"/>
  <c r="P3131" i="40"/>
  <c r="P3361" i="40"/>
  <c r="P3372" i="40"/>
  <c r="P3420" i="40"/>
  <c r="P3476" i="40"/>
  <c r="P3524" i="40"/>
  <c r="P3598" i="40"/>
  <c r="P2592" i="40"/>
  <c r="P2359" i="40"/>
  <c r="P173" i="40"/>
  <c r="P1745" i="40"/>
  <c r="P160" i="40"/>
  <c r="P2454" i="40"/>
  <c r="P259" i="40"/>
  <c r="P1330" i="40"/>
  <c r="P1322" i="40"/>
  <c r="P2682" i="40"/>
  <c r="P2785" i="40"/>
  <c r="P2681" i="40"/>
  <c r="P922" i="40"/>
  <c r="P914" i="40"/>
  <c r="P2019" i="40"/>
  <c r="P2098" i="40"/>
  <c r="P2285" i="40"/>
  <c r="P685" i="40"/>
  <c r="P2865" i="40"/>
  <c r="P2961" i="40"/>
  <c r="P3113" i="40"/>
  <c r="P3136" i="40"/>
  <c r="P3161" i="40"/>
  <c r="P3239" i="40"/>
  <c r="P3251" i="40"/>
  <c r="P3596" i="40"/>
  <c r="P1120" i="40"/>
  <c r="P1459" i="40"/>
  <c r="P683" i="40"/>
  <c r="P508" i="40"/>
  <c r="P1644" i="40"/>
  <c r="P1604" i="40"/>
  <c r="P1770" i="40"/>
  <c r="P3245" i="40"/>
  <c r="P3288" i="40"/>
  <c r="P341" i="40"/>
  <c r="P1536" i="40"/>
  <c r="P1419" i="40"/>
  <c r="P2735" i="40"/>
  <c r="P3010" i="40"/>
  <c r="P2678" i="40"/>
  <c r="P2639" i="40"/>
  <c r="P2389" i="40"/>
  <c r="P2642" i="40"/>
  <c r="P3324" i="40"/>
  <c r="P3397" i="40"/>
  <c r="P1475" i="40"/>
  <c r="P895" i="40"/>
  <c r="P905" i="40"/>
  <c r="P2795" i="40"/>
  <c r="P1258" i="40"/>
  <c r="P2441" i="40"/>
  <c r="P2494" i="40"/>
  <c r="P1270" i="40"/>
  <c r="P2563" i="40"/>
  <c r="P2544" i="40"/>
  <c r="P2236" i="40"/>
  <c r="P1413" i="40"/>
  <c r="P798" i="40"/>
  <c r="P890" i="40"/>
  <c r="P1355" i="40"/>
  <c r="P651" i="40"/>
  <c r="P1578" i="40"/>
  <c r="P1628" i="40"/>
  <c r="P103" i="40"/>
  <c r="P903" i="40"/>
  <c r="P2787" i="40"/>
  <c r="P2799" i="40"/>
  <c r="P2837" i="40"/>
  <c r="P2850" i="40"/>
  <c r="P3309" i="40"/>
  <c r="P3365" i="40"/>
  <c r="P3383" i="40"/>
  <c r="P3498" i="40"/>
  <c r="P2955" i="40"/>
  <c r="P2991" i="40"/>
  <c r="P1819" i="40"/>
  <c r="P231" i="40"/>
  <c r="P1198" i="40"/>
  <c r="P3027" i="40"/>
  <c r="P3154" i="40"/>
  <c r="P3589" i="40"/>
  <c r="P623" i="40"/>
  <c r="P1390" i="40"/>
  <c r="P2702" i="40"/>
  <c r="P3347" i="40"/>
  <c r="P3580" i="40"/>
  <c r="P1296" i="40"/>
  <c r="P2058" i="40"/>
  <c r="P325" i="40"/>
  <c r="P1942" i="40"/>
  <c r="P172" i="40"/>
  <c r="P780" i="40"/>
  <c r="P1899" i="40"/>
  <c r="P863" i="40"/>
  <c r="P900" i="40"/>
  <c r="P2793" i="40"/>
  <c r="P2805" i="40"/>
  <c r="P2987" i="40"/>
  <c r="P3078" i="40"/>
  <c r="P3145" i="40"/>
  <c r="P3157" i="40"/>
  <c r="P3224" i="40"/>
  <c r="P2882" i="40"/>
  <c r="P3336" i="40"/>
  <c r="P2817" i="40"/>
  <c r="P2886" i="40"/>
  <c r="P2897" i="40"/>
  <c r="P2910" i="40"/>
  <c r="P2946" i="40"/>
  <c r="P2953" i="40"/>
  <c r="P2965" i="40"/>
  <c r="P3092" i="40"/>
  <c r="P3289" i="40"/>
  <c r="P3436" i="40"/>
  <c r="P3546" i="40"/>
  <c r="P2883" i="40"/>
  <c r="P2914" i="40"/>
  <c r="P2939" i="40"/>
  <c r="P2958" i="40"/>
  <c r="P3006" i="40"/>
  <c r="P3255" i="40"/>
  <c r="P3295" i="40"/>
  <c r="P3307" i="40"/>
  <c r="P3319" i="40"/>
  <c r="P3381" i="40"/>
  <c r="P3520" i="40"/>
  <c r="P2273" i="40"/>
  <c r="P1363" i="40"/>
  <c r="P1592" i="40"/>
  <c r="P3013" i="40"/>
  <c r="P1155" i="40"/>
  <c r="P1479" i="40"/>
  <c r="P789" i="40"/>
  <c r="P101" i="40"/>
  <c r="P1639" i="40"/>
  <c r="P2862" i="40"/>
  <c r="P3252" i="40"/>
  <c r="P2392" i="40"/>
  <c r="P3201" i="40"/>
  <c r="P3200" i="40"/>
  <c r="P3256" i="40"/>
  <c r="P1243" i="40"/>
  <c r="P1986" i="40"/>
  <c r="P2757" i="40"/>
  <c r="P2802" i="40"/>
  <c r="P3030" i="40"/>
  <c r="P3575" i="40"/>
  <c r="P2112" i="40"/>
  <c r="P893" i="40"/>
  <c r="P1906" i="40"/>
  <c r="P1421" i="40"/>
  <c r="P2110" i="40"/>
  <c r="P1310" i="40"/>
  <c r="P3355" i="40"/>
  <c r="P747" i="40"/>
  <c r="P604" i="40"/>
  <c r="P721" i="40"/>
  <c r="P2616" i="40"/>
  <c r="P123" i="40"/>
  <c r="P619" i="40"/>
  <c r="P79" i="40"/>
  <c r="P526" i="40"/>
  <c r="P149" i="40"/>
  <c r="P2750" i="40"/>
  <c r="P2902" i="40"/>
  <c r="P3160" i="40"/>
  <c r="P3410" i="40"/>
  <c r="P3568" i="40"/>
  <c r="P2452" i="40"/>
  <c r="P2404" i="40"/>
  <c r="P1015" i="40"/>
  <c r="P1008" i="40"/>
  <c r="P2763" i="40"/>
  <c r="P2809" i="40"/>
  <c r="P3232" i="40"/>
  <c r="P3244" i="40"/>
  <c r="P327" i="40"/>
  <c r="P2619" i="40"/>
  <c r="P679" i="40"/>
  <c r="P2551" i="40"/>
  <c r="P1541" i="40"/>
  <c r="P2228" i="40"/>
  <c r="P2246" i="40"/>
  <c r="P1343" i="40"/>
  <c r="P760" i="40"/>
  <c r="P2396" i="40"/>
  <c r="P2009" i="40"/>
  <c r="P2456" i="40"/>
  <c r="P3070" i="40"/>
  <c r="P3192" i="40"/>
  <c r="P3299" i="40"/>
  <c r="P3337" i="40"/>
  <c r="P3403" i="40"/>
  <c r="P3518" i="40"/>
  <c r="P3517" i="40"/>
  <c r="P3549" i="40"/>
  <c r="P2527" i="40"/>
  <c r="P1010" i="40"/>
  <c r="P121" i="40"/>
  <c r="P428" i="40"/>
  <c r="P118" i="40"/>
  <c r="P1234" i="40"/>
  <c r="P2289" i="40"/>
  <c r="P1252" i="40"/>
  <c r="P1448" i="40"/>
  <c r="P2515" i="40"/>
  <c r="P2758" i="40"/>
  <c r="P3054" i="40"/>
  <c r="P3226" i="40"/>
  <c r="P3297" i="40"/>
  <c r="P1970" i="40"/>
  <c r="P553" i="40"/>
  <c r="P2070" i="40"/>
  <c r="P1411" i="40"/>
  <c r="P429" i="40"/>
  <c r="P1987" i="40"/>
  <c r="P1680" i="40"/>
  <c r="P542" i="40"/>
  <c r="P1902" i="40"/>
  <c r="P2136" i="40"/>
  <c r="P289" i="40"/>
  <c r="P2930" i="40"/>
  <c r="P2942" i="40"/>
  <c r="P3051" i="40"/>
  <c r="P3203" i="40"/>
  <c r="P3316" i="40"/>
  <c r="P3433" i="40"/>
  <c r="P3528" i="40"/>
  <c r="P797" i="40"/>
  <c r="P1279" i="40"/>
  <c r="P886" i="40"/>
  <c r="P2184" i="40"/>
  <c r="P2430" i="40"/>
  <c r="P1863" i="40"/>
  <c r="P1998" i="40"/>
  <c r="P1984" i="40"/>
  <c r="P1297" i="40"/>
  <c r="P1157" i="40"/>
  <c r="P263" i="40"/>
  <c r="P295" i="40"/>
  <c r="P1606" i="40"/>
  <c r="P898" i="40"/>
  <c r="P3265" i="40"/>
  <c r="P3272" i="40"/>
  <c r="P3364" i="40"/>
  <c r="P3363" i="40"/>
  <c r="P3426" i="40"/>
  <c r="P351" i="40"/>
  <c r="P1814" i="40"/>
  <c r="P3133" i="40"/>
  <c r="P3140" i="40"/>
  <c r="P3417" i="40"/>
  <c r="P2815" i="40"/>
  <c r="P2843" i="40"/>
  <c r="P2894" i="40"/>
  <c r="P2926" i="40"/>
  <c r="P3067" i="40"/>
  <c r="P3143" i="40"/>
  <c r="P3150" i="40"/>
  <c r="P3263" i="40"/>
  <c r="P3389" i="40"/>
  <c r="P3408" i="40"/>
  <c r="P3540" i="40"/>
  <c r="P3554" i="40"/>
  <c r="P1981" i="40"/>
  <c r="P2460" i="40"/>
  <c r="P141" i="40"/>
  <c r="P2017" i="40"/>
  <c r="P2004" i="40"/>
  <c r="P307" i="40"/>
  <c r="P1966" i="40"/>
  <c r="P1445" i="40"/>
  <c r="P1730" i="40"/>
  <c r="P1869" i="40"/>
  <c r="P2648" i="40"/>
  <c r="P1590" i="40"/>
  <c r="P78" i="40"/>
  <c r="P2719" i="40"/>
  <c r="P2747" i="40"/>
  <c r="P2761" i="40"/>
  <c r="P2808" i="40"/>
  <c r="P2878" i="40"/>
  <c r="P2933" i="40"/>
  <c r="P2978" i="40"/>
  <c r="P2997" i="40"/>
  <c r="P3129" i="40"/>
  <c r="P3195" i="40"/>
  <c r="P3375" i="40"/>
  <c r="P3401" i="40"/>
  <c r="P3559" i="40"/>
  <c r="P226" i="40"/>
  <c r="P2038" i="40"/>
  <c r="P1995" i="40"/>
  <c r="P2653" i="40"/>
  <c r="P2142" i="40"/>
  <c r="P2705" i="40"/>
  <c r="P2766" i="40"/>
  <c r="P2773" i="40"/>
  <c r="P2827" i="40"/>
  <c r="P2841" i="40"/>
  <c r="P2963" i="40"/>
  <c r="P2990" i="40"/>
  <c r="P3023" i="40"/>
  <c r="P3046" i="40"/>
  <c r="P3065" i="40"/>
  <c r="P3313" i="40"/>
  <c r="P3538" i="40"/>
  <c r="P809" i="40"/>
  <c r="P1519" i="40"/>
  <c r="P2179" i="40"/>
  <c r="P557" i="40"/>
  <c r="P657" i="40"/>
  <c r="P1820" i="40"/>
  <c r="P3099" i="40"/>
  <c r="P1061" i="40"/>
  <c r="P1218" i="40"/>
  <c r="P2905" i="40"/>
  <c r="P3225" i="40"/>
  <c r="P2425" i="40"/>
  <c r="P2101" i="40"/>
  <c r="P2601" i="40"/>
  <c r="P2498" i="40"/>
  <c r="P2570" i="40"/>
  <c r="P1319" i="40"/>
  <c r="P2771" i="40"/>
  <c r="P3188" i="40"/>
  <c r="P2915" i="40"/>
  <c r="P1090" i="40"/>
  <c r="P1614" i="40"/>
  <c r="P2982" i="40"/>
  <c r="P1163" i="40"/>
  <c r="P275" i="40"/>
  <c r="P2218" i="40"/>
  <c r="P116" i="40"/>
  <c r="P324" i="40"/>
  <c r="P1454" i="40"/>
  <c r="P2656" i="40"/>
  <c r="P3253" i="40"/>
  <c r="P3293" i="40"/>
  <c r="P550" i="40"/>
  <c r="P1720" i="40"/>
  <c r="P2553" i="40"/>
  <c r="P2722" i="40"/>
  <c r="P2846" i="40"/>
  <c r="P3331" i="40"/>
  <c r="P1591" i="40"/>
  <c r="P3566" i="40"/>
  <c r="P820" i="40"/>
  <c r="P2699" i="40"/>
  <c r="P715" i="40"/>
  <c r="P2738" i="40"/>
  <c r="P3591" i="40"/>
  <c r="P1038" i="40"/>
  <c r="P2384" i="40"/>
  <c r="P1894" i="40"/>
  <c r="P2786" i="40"/>
  <c r="P2917" i="40"/>
  <c r="P3127" i="40"/>
  <c r="P1979" i="40"/>
  <c r="P1249" i="40"/>
  <c r="P291" i="40"/>
  <c r="P1487" i="40"/>
  <c r="P896" i="40"/>
  <c r="P2752" i="40"/>
  <c r="P3464" i="40"/>
  <c r="P3543" i="40"/>
  <c r="P2624" i="40"/>
  <c r="P353" i="40"/>
  <c r="P799" i="40"/>
  <c r="P992" i="40"/>
  <c r="P2830" i="40"/>
  <c r="P2977" i="40"/>
  <c r="P3095" i="40"/>
  <c r="P3102" i="40"/>
  <c r="P3360" i="40"/>
  <c r="P3378" i="40"/>
  <c r="P3448" i="40"/>
  <c r="P3483" i="40"/>
  <c r="P3527" i="40"/>
  <c r="P3550" i="40"/>
  <c r="P2344" i="40"/>
  <c r="P2814" i="40"/>
  <c r="P3022" i="40"/>
  <c r="P1477" i="40"/>
  <c r="P1206" i="40"/>
  <c r="P2751" i="40"/>
  <c r="P3126" i="40"/>
  <c r="P3409" i="40"/>
  <c r="P3548" i="40"/>
  <c r="P2652" i="40"/>
  <c r="P2947" i="40"/>
  <c r="P3181" i="40"/>
  <c r="P3486" i="40"/>
  <c r="P3523" i="40"/>
  <c r="P3539" i="40"/>
  <c r="P2519" i="40"/>
  <c r="P3482" i="40"/>
  <c r="P3519" i="40"/>
  <c r="P3555" i="40"/>
  <c r="P171" i="40"/>
  <c r="P2119" i="40"/>
  <c r="P3587" i="40"/>
  <c r="P595" i="40"/>
  <c r="P2465" i="40"/>
  <c r="P2542" i="40"/>
  <c r="P1408" i="40"/>
  <c r="P564" i="40"/>
  <c r="P2427" i="40"/>
  <c r="P1333" i="40"/>
  <c r="P2026" i="40"/>
  <c r="P1245" i="40"/>
  <c r="P1714" i="40"/>
  <c r="P222" i="40"/>
  <c r="P1139" i="40"/>
  <c r="P1029" i="40"/>
  <c r="P548" i="40"/>
  <c r="P2071" i="40"/>
  <c r="P938" i="40"/>
  <c r="P965" i="40"/>
  <c r="P788" i="40"/>
  <c r="P786" i="40"/>
  <c r="P1309" i="40"/>
  <c r="P864" i="40"/>
  <c r="P2507" i="40"/>
  <c r="P1087" i="40"/>
  <c r="P1128" i="40"/>
  <c r="P1738" i="40"/>
  <c r="P917" i="40"/>
  <c r="P1324" i="40"/>
  <c r="P1868" i="40"/>
  <c r="P1389" i="40"/>
  <c r="P2707" i="40"/>
  <c r="P2706" i="40"/>
  <c r="P2900" i="40"/>
  <c r="P3135" i="40"/>
  <c r="P3191" i="40"/>
  <c r="P3237" i="40"/>
  <c r="P3282" i="40"/>
  <c r="P3323" i="40"/>
  <c r="P452" i="40"/>
  <c r="P1165" i="40"/>
  <c r="P2896" i="40"/>
  <c r="P2895" i="40"/>
  <c r="P2995" i="40"/>
  <c r="P2994" i="40"/>
  <c r="P3139" i="40"/>
  <c r="P3457" i="40"/>
  <c r="P2414" i="40"/>
  <c r="P1657" i="40"/>
  <c r="P421" i="40"/>
  <c r="P1552" i="40"/>
  <c r="P2970" i="40"/>
  <c r="P2971" i="40"/>
  <c r="P2993" i="40"/>
  <c r="P3187" i="40"/>
  <c r="P3280" i="40"/>
  <c r="P3477" i="40"/>
  <c r="P3478" i="40"/>
  <c r="P2508" i="40"/>
  <c r="P2059" i="40"/>
  <c r="P2673" i="40"/>
  <c r="P1111" i="40"/>
  <c r="P2386" i="40"/>
  <c r="P2610" i="40"/>
  <c r="P2214" i="40"/>
  <c r="P3207" i="40"/>
  <c r="P3208" i="40"/>
  <c r="P224" i="40"/>
  <c r="P2271" i="40"/>
  <c r="P335" i="40"/>
  <c r="P1425" i="40"/>
  <c r="P2655" i="40"/>
  <c r="P2840" i="40"/>
  <c r="P2864" i="40"/>
  <c r="P2863" i="40"/>
  <c r="P2944" i="40"/>
  <c r="P2943" i="40"/>
  <c r="P3380" i="40"/>
  <c r="P3379" i="40"/>
  <c r="P2638" i="40"/>
  <c r="P680" i="40"/>
  <c r="P894" i="40"/>
  <c r="P1004" i="40"/>
  <c r="P254" i="40"/>
  <c r="P352" i="40"/>
  <c r="P2302" i="40"/>
  <c r="P267" i="40"/>
  <c r="P678" i="40"/>
  <c r="P682" i="40"/>
  <c r="P684" i="40"/>
  <c r="P1122" i="40"/>
  <c r="P1799" i="40"/>
  <c r="P472" i="40"/>
  <c r="P1642" i="40"/>
  <c r="P142" i="40"/>
  <c r="P1492" i="40"/>
  <c r="P1082" i="40"/>
  <c r="P301" i="40"/>
  <c r="P2836" i="40"/>
  <c r="P2835" i="40"/>
  <c r="P2967" i="40"/>
  <c r="P2966" i="40"/>
  <c r="P3125" i="40"/>
  <c r="P3124" i="40"/>
  <c r="P3558" i="40"/>
  <c r="P3557" i="40"/>
  <c r="P3565" i="40"/>
  <c r="P3564" i="40"/>
  <c r="P2439" i="40"/>
  <c r="P182" i="40"/>
  <c r="P828" i="40"/>
  <c r="P268" i="40"/>
  <c r="P1253" i="40"/>
  <c r="P510" i="40"/>
  <c r="P2483" i="40"/>
  <c r="P2737" i="40"/>
  <c r="P3441" i="40"/>
  <c r="P3502" i="40"/>
  <c r="P3501" i="40"/>
  <c r="P3514" i="40"/>
  <c r="P2006" i="40"/>
  <c r="P881" i="40"/>
  <c r="P713" i="40"/>
  <c r="P607" i="40"/>
  <c r="P2211" i="40"/>
  <c r="P1618" i="40"/>
  <c r="P319" i="40"/>
  <c r="P1291" i="40"/>
  <c r="P670" i="40"/>
  <c r="P666" i="40"/>
  <c r="P2432" i="40"/>
  <c r="P1211" i="40"/>
  <c r="P2143" i="40"/>
  <c r="P1582" i="40"/>
  <c r="P1647" i="40"/>
  <c r="P2778" i="40"/>
  <c r="P2779" i="40"/>
  <c r="P2957" i="40"/>
  <c r="P3008" i="40"/>
  <c r="P3007" i="40"/>
  <c r="P3301" i="40"/>
  <c r="P3300" i="40"/>
  <c r="P3419" i="40"/>
  <c r="P538" i="40"/>
  <c r="P2394" i="40"/>
  <c r="P1280" i="40"/>
  <c r="P2388" i="40"/>
  <c r="P2251" i="40"/>
  <c r="P1009" i="40"/>
  <c r="P1239" i="40"/>
  <c r="P2711" i="40"/>
  <c r="P2710" i="40"/>
  <c r="P2713" i="40"/>
  <c r="P2801" i="40"/>
  <c r="P3177" i="40"/>
  <c r="P953" i="40"/>
  <c r="P981" i="40"/>
  <c r="P805" i="40"/>
  <c r="P1593" i="40"/>
  <c r="P132" i="40"/>
  <c r="P1402" i="40"/>
  <c r="P2367" i="40"/>
  <c r="P322" i="40"/>
  <c r="P2709" i="40"/>
  <c r="P2729" i="40"/>
  <c r="P2807" i="40"/>
  <c r="P2999" i="40"/>
  <c r="P2998" i="40"/>
  <c r="P3171" i="40"/>
  <c r="P3173" i="40"/>
  <c r="P647" i="40"/>
  <c r="P860" i="40"/>
  <c r="P515" i="40"/>
  <c r="P225" i="40"/>
  <c r="P779" i="40"/>
  <c r="P689" i="40"/>
  <c r="P2216" i="40"/>
  <c r="P243" i="40"/>
  <c r="P1996" i="40"/>
  <c r="P556" i="40"/>
  <c r="P191" i="40"/>
  <c r="P1826" i="40"/>
  <c r="P2010" i="40"/>
  <c r="P1686" i="40"/>
  <c r="P601" i="40"/>
  <c r="P602" i="40"/>
  <c r="P821" i="40"/>
  <c r="P2015" i="40"/>
  <c r="P585" i="40"/>
  <c r="P2121" i="40"/>
  <c r="P2120" i="40"/>
  <c r="P2852" i="40"/>
  <c r="P2851" i="40"/>
  <c r="P3169" i="40"/>
  <c r="P3168" i="40"/>
  <c r="P3241" i="40"/>
  <c r="P3240" i="40"/>
  <c r="P3243" i="40"/>
  <c r="P3247" i="40"/>
  <c r="P3284" i="40"/>
  <c r="P3283" i="40"/>
  <c r="P962" i="40"/>
  <c r="P262" i="40"/>
  <c r="P695" i="40"/>
  <c r="P532" i="40"/>
  <c r="P1145" i="40"/>
  <c r="P835" i="40"/>
  <c r="P2207" i="40"/>
  <c r="P2007" i="40"/>
  <c r="P1006" i="40"/>
  <c r="P1342" i="40"/>
  <c r="P1126" i="40"/>
  <c r="P600" i="40"/>
  <c r="P2113" i="40"/>
  <c r="P1977" i="40"/>
  <c r="P2147" i="40"/>
  <c r="P1808" i="40"/>
  <c r="P2338" i="40"/>
  <c r="P1182" i="40"/>
  <c r="P2632" i="40"/>
  <c r="P2590" i="40"/>
  <c r="P2091" i="40"/>
  <c r="P853" i="40"/>
  <c r="P1093" i="40"/>
  <c r="P1381" i="40"/>
  <c r="P964" i="40"/>
  <c r="P866" i="40"/>
  <c r="P1179" i="40"/>
  <c r="P253" i="40"/>
  <c r="P754" i="40"/>
  <c r="P1501" i="40"/>
  <c r="P947" i="40"/>
  <c r="P175" i="40"/>
  <c r="P808" i="40"/>
  <c r="P2457" i="40"/>
  <c r="P2743" i="40"/>
  <c r="P2742" i="40"/>
  <c r="P2781" i="40"/>
  <c r="P2985" i="40"/>
  <c r="P3148" i="40"/>
  <c r="P3445" i="40"/>
  <c r="P1316" i="40"/>
  <c r="P2063" i="40"/>
  <c r="P2212" i="40"/>
  <c r="P323" i="40"/>
  <c r="P586" i="40"/>
  <c r="P2858" i="40"/>
  <c r="P2859" i="40"/>
  <c r="P2861" i="40"/>
  <c r="P2952" i="40"/>
  <c r="P3076" i="40"/>
  <c r="P3117" i="40"/>
  <c r="P3116" i="40"/>
  <c r="P3120" i="40"/>
  <c r="P3121" i="40"/>
  <c r="P3165" i="40"/>
  <c r="P3193" i="40"/>
  <c r="P3196" i="40"/>
  <c r="P3197" i="40"/>
  <c r="P3249" i="40"/>
  <c r="P3248" i="40"/>
  <c r="P3318" i="40"/>
  <c r="P3317" i="40"/>
  <c r="P3368" i="40"/>
  <c r="P3376" i="40"/>
  <c r="P3400" i="40"/>
  <c r="P3431" i="40"/>
  <c r="P3435" i="40"/>
  <c r="P3439" i="40"/>
  <c r="P3552" i="40"/>
  <c r="P92" i="40"/>
  <c r="P2401" i="40"/>
  <c r="P1406" i="40"/>
  <c r="P1482" i="40"/>
  <c r="P1533" i="40"/>
  <c r="P677" i="40"/>
  <c r="P1442" i="40"/>
  <c r="P1085" i="40"/>
  <c r="P1935" i="40"/>
  <c r="P1491" i="40"/>
  <c r="P1559" i="40"/>
  <c r="P967" i="40"/>
  <c r="P1197" i="40"/>
  <c r="P2011" i="40"/>
  <c r="P1939" i="40"/>
  <c r="P614" i="40"/>
  <c r="P2164" i="40"/>
  <c r="P1124" i="40"/>
  <c r="P750" i="40"/>
  <c r="P1451" i="40"/>
  <c r="P1131" i="40"/>
  <c r="P2696" i="40"/>
  <c r="P2695" i="40"/>
  <c r="P2768" i="40"/>
  <c r="P2767" i="40"/>
  <c r="P2890" i="40"/>
  <c r="P2891" i="40"/>
  <c r="P3094" i="40"/>
  <c r="P3100" i="40"/>
  <c r="P3229" i="40"/>
  <c r="P3228" i="40"/>
  <c r="P3396" i="40"/>
  <c r="P3395" i="40"/>
  <c r="P3475" i="40"/>
  <c r="P3474" i="40"/>
  <c r="P3479" i="40"/>
  <c r="P1074" i="40"/>
  <c r="P1840" i="40"/>
  <c r="P2492" i="40"/>
  <c r="P1650" i="40"/>
  <c r="P879" i="40"/>
  <c r="P2209" i="40"/>
  <c r="P1635" i="40"/>
  <c r="P348" i="40"/>
  <c r="P340" i="40"/>
  <c r="P529" i="40"/>
  <c r="P2921" i="40"/>
  <c r="P3049" i="40"/>
  <c r="P3348" i="40"/>
  <c r="P3349" i="40"/>
  <c r="P663" i="40"/>
  <c r="P2685" i="40"/>
  <c r="P2676" i="40"/>
  <c r="P1844" i="40"/>
  <c r="P198" i="40"/>
  <c r="P2061" i="40"/>
  <c r="P1701" i="40"/>
  <c r="P2459" i="40"/>
  <c r="P2385" i="40"/>
  <c r="P2760" i="40"/>
  <c r="P2845" i="40"/>
  <c r="P2980" i="40"/>
  <c r="P3186" i="40"/>
  <c r="P3185" i="40"/>
  <c r="P3326" i="40"/>
  <c r="P3325" i="40"/>
  <c r="P3330" i="40"/>
  <c r="P3334" i="40"/>
  <c r="P3333" i="40"/>
  <c r="P3469" i="40"/>
  <c r="P3495" i="40"/>
  <c r="P1529" i="40"/>
  <c r="P1410" i="40"/>
  <c r="P1676" i="40"/>
  <c r="P354" i="40"/>
  <c r="P584" i="40"/>
  <c r="P148" i="40"/>
  <c r="P1490" i="40"/>
  <c r="P1391" i="40"/>
  <c r="P1392" i="40"/>
  <c r="P993" i="40"/>
  <c r="P2784" i="40"/>
  <c r="P2783" i="40"/>
  <c r="P2889" i="40"/>
  <c r="P2941" i="40"/>
  <c r="P2976" i="40"/>
  <c r="P2975" i="40"/>
  <c r="P3037" i="40"/>
  <c r="P3061" i="40"/>
  <c r="P3166" i="40"/>
  <c r="P3167" i="40"/>
  <c r="P3180" i="40"/>
  <c r="P3320" i="40"/>
  <c r="P3432" i="40"/>
  <c r="P2227" i="40"/>
  <c r="P1839" i="40"/>
  <c r="P317" i="40"/>
  <c r="P503" i="40"/>
  <c r="P2663" i="40"/>
  <c r="P347" i="40"/>
  <c r="P1254" i="40"/>
  <c r="P1052" i="40"/>
  <c r="P1580" i="40"/>
  <c r="P2524" i="40"/>
  <c r="P1432" i="40"/>
  <c r="P455" i="40"/>
  <c r="P2614" i="40"/>
  <c r="P507" i="40"/>
  <c r="P2345" i="40"/>
  <c r="P2564" i="40"/>
  <c r="P2594" i="40"/>
  <c r="P2117" i="40"/>
  <c r="P2749" i="40"/>
  <c r="P3011" i="40"/>
  <c r="P3091" i="40"/>
  <c r="P3142" i="40"/>
  <c r="P3328" i="40"/>
  <c r="P3444" i="40"/>
  <c r="P177" i="40"/>
  <c r="P907" i="40"/>
  <c r="P633" i="40"/>
  <c r="P832" i="40"/>
  <c r="P2893" i="40"/>
  <c r="P2628" i="40"/>
  <c r="P2230" i="40"/>
  <c r="P2054" i="40"/>
  <c r="P612" i="40"/>
  <c r="P746" i="40"/>
  <c r="P1885" i="40"/>
  <c r="P1186" i="40"/>
  <c r="P1727" i="40"/>
  <c r="P1219" i="40"/>
  <c r="P1842" i="40"/>
  <c r="P1551" i="40"/>
  <c r="P2704" i="40"/>
  <c r="P2724" i="40"/>
  <c r="P2756" i="40"/>
  <c r="P2819" i="40"/>
  <c r="P2818" i="40"/>
  <c r="P2853" i="40"/>
  <c r="P3012" i="40"/>
  <c r="P3064" i="40"/>
  <c r="P3115" i="40"/>
  <c r="P3153" i="40"/>
  <c r="P3204" i="40"/>
  <c r="P3231" i="40"/>
  <c r="P3366" i="40"/>
  <c r="P3473" i="40"/>
  <c r="P3472" i="40"/>
  <c r="P2443" i="40"/>
  <c r="P908" i="40"/>
  <c r="P2440" i="40"/>
  <c r="P2522" i="40"/>
  <c r="P2623" i="40"/>
  <c r="P2635" i="40"/>
  <c r="P927" i="40"/>
  <c r="P1508" i="40"/>
  <c r="P2556" i="40"/>
  <c r="P153" i="40"/>
  <c r="P2140" i="40"/>
  <c r="P932" i="40"/>
  <c r="P2919" i="40"/>
  <c r="P2918" i="40"/>
  <c r="P2922" i="40"/>
  <c r="P2923" i="40"/>
  <c r="P2984" i="40"/>
  <c r="P3042" i="40"/>
  <c r="P3043" i="40"/>
  <c r="P3050" i="40"/>
  <c r="P3356" i="40"/>
  <c r="P3357" i="40"/>
  <c r="P3570" i="40"/>
  <c r="P2626" i="40"/>
  <c r="P939" i="40"/>
  <c r="P972" i="40"/>
  <c r="P1861" i="40"/>
  <c r="P1171" i="40"/>
  <c r="P2069" i="40"/>
  <c r="P221" i="40"/>
  <c r="P433" i="40"/>
  <c r="P2839" i="40"/>
  <c r="P2838" i="40"/>
  <c r="P2880" i="40"/>
  <c r="P2884" i="40"/>
  <c r="P2945" i="40"/>
  <c r="P2668" i="40"/>
  <c r="P2353" i="40"/>
  <c r="P681" i="40"/>
  <c r="P1312" i="40"/>
  <c r="P1872" i="40"/>
  <c r="P1037" i="40"/>
  <c r="P52" i="40"/>
  <c r="P872" i="40"/>
  <c r="P2102" i="40"/>
  <c r="P1331" i="40"/>
  <c r="P1974" i="40"/>
  <c r="P2348" i="40"/>
  <c r="P2489" i="40"/>
  <c r="P2658" i="40"/>
  <c r="P1575" i="40"/>
  <c r="P136" i="40"/>
  <c r="P2213" i="40"/>
  <c r="P950" i="40"/>
  <c r="P626" i="40"/>
  <c r="P946" i="40"/>
  <c r="P240" i="40"/>
  <c r="P1565" i="40"/>
  <c r="P345" i="40"/>
  <c r="P1313" i="40"/>
  <c r="P1030" i="40"/>
  <c r="P2021" i="40"/>
  <c r="P218" i="40"/>
  <c r="P767" i="40"/>
  <c r="P1181" i="40"/>
  <c r="P2337" i="40"/>
  <c r="P2340" i="40"/>
  <c r="P803" i="40"/>
  <c r="P1225" i="40"/>
  <c r="P1007" i="40"/>
  <c r="P534" i="40"/>
  <c r="P1255" i="40"/>
  <c r="P1023" i="40"/>
  <c r="P167" i="40"/>
  <c r="P2581" i="40"/>
  <c r="P1290" i="40"/>
  <c r="P1071" i="40"/>
  <c r="P2686" i="40"/>
  <c r="P2690" i="40"/>
  <c r="P2691" i="40"/>
  <c r="P2693" i="40"/>
  <c r="P2754" i="40"/>
  <c r="P2755" i="40"/>
  <c r="P2775" i="40"/>
  <c r="P2774" i="40"/>
  <c r="P2912" i="40"/>
  <c r="P3001" i="40"/>
  <c r="P3002" i="40"/>
  <c r="P3003" i="40"/>
  <c r="P3031" i="40"/>
  <c r="P3033" i="40"/>
  <c r="P3058" i="40"/>
  <c r="P3059" i="40"/>
  <c r="P3112" i="40"/>
  <c r="P3152" i="40"/>
  <c r="P3151" i="40"/>
  <c r="P3205" i="40"/>
  <c r="P3220" i="40"/>
  <c r="P3254" i="40"/>
  <c r="P3258" i="40"/>
  <c r="P3262" i="40"/>
  <c r="P3286" i="40"/>
  <c r="P3461" i="40"/>
  <c r="P3460" i="40"/>
  <c r="P3530" i="40"/>
  <c r="P833" i="40"/>
  <c r="P1890" i="40"/>
  <c r="P2162" i="40"/>
  <c r="P2618" i="40"/>
  <c r="P151" i="40"/>
  <c r="P2068" i="40"/>
  <c r="P1636" i="40"/>
  <c r="P2438" i="40"/>
  <c r="P2092" i="40"/>
  <c r="P1498" i="40"/>
  <c r="P2259" i="40"/>
  <c r="P1583" i="40"/>
  <c r="P1766" i="40"/>
  <c r="P1968" i="40"/>
  <c r="P1248" i="40"/>
  <c r="P2698" i="40"/>
  <c r="P2759" i="40"/>
  <c r="P2776" i="40"/>
  <c r="P2855" i="40"/>
  <c r="P2854" i="40"/>
  <c r="P2871" i="40"/>
  <c r="P2870" i="40"/>
  <c r="P2877" i="40"/>
  <c r="P2899" i="40"/>
  <c r="P2898" i="40"/>
  <c r="P2932" i="40"/>
  <c r="P2931" i="40"/>
  <c r="P2936" i="40"/>
  <c r="P2960" i="40"/>
  <c r="P2959" i="40"/>
  <c r="P2996" i="40"/>
  <c r="P3109" i="40"/>
  <c r="P1951" i="40"/>
  <c r="P2001" i="40"/>
  <c r="P846" i="40"/>
  <c r="P1877" i="40"/>
  <c r="P711" i="40"/>
  <c r="P1098" i="40"/>
  <c r="P1837" i="40"/>
  <c r="P28" i="40"/>
  <c r="P1146" i="40"/>
  <c r="P597" i="40"/>
  <c r="P1914" i="40"/>
  <c r="P1692" i="40"/>
  <c r="P811" i="40"/>
  <c r="P156" i="40"/>
  <c r="P2370" i="40"/>
  <c r="P527" i="40"/>
  <c r="P1585" i="40"/>
  <c r="P2723" i="40"/>
  <c r="P2730" i="40"/>
  <c r="P2731" i="40"/>
  <c r="P2744" i="40"/>
  <c r="P2866" i="40"/>
  <c r="P2881" i="40"/>
  <c r="P2903" i="40"/>
  <c r="P2906" i="40"/>
  <c r="P2907" i="40"/>
  <c r="P2909" i="40"/>
  <c r="P2954" i="40"/>
  <c r="P2979" i="40"/>
  <c r="P3015" i="40"/>
  <c r="P3014" i="40"/>
  <c r="P3077" i="40"/>
  <c r="P3085" i="40"/>
  <c r="P3084" i="40"/>
  <c r="P3105" i="40"/>
  <c r="P3183" i="40"/>
  <c r="P3271" i="40"/>
  <c r="P3273" i="40"/>
  <c r="P3291" i="40"/>
  <c r="P3354" i="40"/>
  <c r="P3377" i="40"/>
  <c r="P3407" i="40"/>
  <c r="P3425" i="40"/>
  <c r="P3481" i="40"/>
  <c r="P3480" i="40"/>
  <c r="P3485" i="40"/>
  <c r="P3484" i="40"/>
  <c r="P3504" i="40"/>
  <c r="P3542" i="40"/>
  <c r="P3541" i="40"/>
  <c r="P1012" i="40"/>
  <c r="P1380" i="40"/>
  <c r="P1180" i="40"/>
  <c r="P230" i="40"/>
  <c r="P761" i="40"/>
  <c r="P2641" i="40"/>
  <c r="P2697" i="40"/>
  <c r="P2712" i="40"/>
  <c r="P2721" i="40"/>
  <c r="P2789" i="40"/>
  <c r="P2820" i="40"/>
  <c r="P2833" i="40"/>
  <c r="P2888" i="40"/>
  <c r="P2901" i="40"/>
  <c r="P2986" i="40"/>
  <c r="P2989" i="40"/>
  <c r="P3130" i="40"/>
  <c r="P3276" i="40"/>
  <c r="P3277" i="40"/>
  <c r="P3429" i="40"/>
  <c r="P3451" i="40"/>
  <c r="P3450" i="40"/>
  <c r="P3489" i="40"/>
  <c r="P3506" i="40"/>
  <c r="P3505" i="40"/>
  <c r="P3512" i="40"/>
  <c r="P3513" i="40"/>
  <c r="P1871" i="40"/>
  <c r="P2660" i="40"/>
  <c r="P1284" i="40"/>
  <c r="P464" i="40"/>
  <c r="P1109" i="40"/>
  <c r="P2555" i="40"/>
  <c r="P2275" i="40"/>
  <c r="P762" i="40"/>
  <c r="P2857" i="40"/>
  <c r="P2869" i="40"/>
  <c r="P2874" i="40"/>
  <c r="P2875" i="40"/>
  <c r="P3101" i="40"/>
  <c r="P3107" i="40"/>
  <c r="P3156" i="40"/>
  <c r="P3155" i="40"/>
  <c r="P3236" i="40"/>
  <c r="P3235" i="40"/>
  <c r="P3238" i="40"/>
  <c r="P3275" i="40"/>
  <c r="P3279" i="40"/>
  <c r="P3346" i="40"/>
  <c r="P3399" i="40"/>
  <c r="P3511" i="40"/>
  <c r="P3510" i="40"/>
  <c r="P2584" i="40"/>
  <c r="P1579" i="40"/>
  <c r="P1173" i="40"/>
  <c r="P2478" i="40"/>
  <c r="P920" i="40"/>
  <c r="P1957" i="40"/>
  <c r="P2609" i="40"/>
  <c r="P2442" i="40"/>
  <c r="P1802" i="40"/>
  <c r="P1641" i="40"/>
  <c r="P1202" i="40"/>
  <c r="P1963" i="40"/>
  <c r="P998" i="40"/>
  <c r="P2331" i="40"/>
  <c r="P1499" i="40"/>
  <c r="P1212" i="40"/>
  <c r="P1754" i="40"/>
  <c r="P650" i="40"/>
  <c r="P2037" i="40"/>
  <c r="P1883" i="40"/>
  <c r="P870" i="40"/>
  <c r="P2644" i="40"/>
  <c r="P290" i="40"/>
  <c r="P1387" i="40"/>
  <c r="P2688" i="40"/>
  <c r="P2687" i="40"/>
  <c r="P2740" i="40"/>
  <c r="P2739" i="40"/>
  <c r="P2765" i="40"/>
  <c r="P2929" i="40"/>
  <c r="P3017" i="40"/>
  <c r="P3018" i="40"/>
  <c r="P3019" i="40"/>
  <c r="P3040" i="40"/>
  <c r="P3039" i="40"/>
  <c r="P3047" i="40"/>
  <c r="P3069" i="40"/>
  <c r="P3073" i="40"/>
  <c r="P3075" i="40"/>
  <c r="P3123" i="40"/>
  <c r="P3147" i="40"/>
  <c r="P3162" i="40"/>
  <c r="P3164" i="40"/>
  <c r="P3303" i="40"/>
  <c r="P3305" i="40"/>
  <c r="P3385" i="40"/>
  <c r="P3384" i="40"/>
  <c r="P3405" i="40"/>
  <c r="P3404" i="40"/>
  <c r="P3509" i="40"/>
  <c r="P3508" i="40"/>
  <c r="P3556" i="40"/>
  <c r="P3572" i="40"/>
  <c r="P3574" i="40"/>
  <c r="P3573" i="40"/>
  <c r="P3594" i="40"/>
  <c r="P1444" i="40"/>
  <c r="P897" i="40"/>
  <c r="P2792" i="40"/>
  <c r="P2816" i="40"/>
  <c r="P2872" i="40"/>
  <c r="P2916" i="40"/>
  <c r="P3044" i="40"/>
  <c r="P3056" i="40"/>
  <c r="P3055" i="40"/>
  <c r="P3088" i="40"/>
  <c r="P3093" i="40"/>
  <c r="P3118" i="40"/>
  <c r="P3234" i="40"/>
  <c r="P3296" i="40"/>
  <c r="P3298" i="40"/>
  <c r="P3329" i="40"/>
  <c r="P3371" i="40"/>
  <c r="P3388" i="40"/>
  <c r="P3387" i="40"/>
  <c r="P3394" i="40"/>
  <c r="P3416" i="40"/>
  <c r="P3415" i="40"/>
  <c r="P3424" i="40"/>
  <c r="P3423" i="40"/>
  <c r="P3545" i="40"/>
  <c r="P3544" i="40"/>
  <c r="P807" i="40"/>
  <c r="P2122" i="40"/>
  <c r="P1531" i="40"/>
  <c r="P2630" i="40"/>
  <c r="P1688" i="40"/>
  <c r="P734" i="40"/>
  <c r="P906" i="40"/>
  <c r="P1967" i="40"/>
  <c r="P1558" i="40"/>
  <c r="P2717" i="40"/>
  <c r="P2727" i="40"/>
  <c r="P2726" i="40"/>
  <c r="P2810" i="40"/>
  <c r="P2811" i="40"/>
  <c r="P2825" i="40"/>
  <c r="P2826" i="40"/>
  <c r="P2904" i="40"/>
  <c r="P2935" i="40"/>
  <c r="P2934" i="40"/>
  <c r="P2981" i="40"/>
  <c r="P3106" i="40"/>
  <c r="P3294" i="40"/>
  <c r="P3335" i="40"/>
  <c r="P3345" i="40"/>
  <c r="P3452" i="40"/>
  <c r="P3496" i="40"/>
  <c r="P506" i="40"/>
  <c r="P1489" i="40"/>
  <c r="P2701" i="40"/>
  <c r="P3032" i="40"/>
  <c r="P467" i="40"/>
  <c r="P537" i="40"/>
  <c r="P1973" i="40"/>
  <c r="P2500" i="40"/>
  <c r="P1485" i="40"/>
  <c r="P270" i="40"/>
  <c r="P1901" i="40"/>
  <c r="P150" i="40"/>
  <c r="P2148" i="40"/>
  <c r="P2144" i="40"/>
  <c r="P2600" i="40"/>
  <c r="P1557" i="40"/>
  <c r="P2770" i="40"/>
  <c r="P2804" i="40"/>
  <c r="P2813" i="40"/>
  <c r="P2849" i="40"/>
  <c r="P2856" i="40"/>
  <c r="P2951" i="40"/>
  <c r="P2992" i="40"/>
  <c r="P3066" i="40"/>
  <c r="P3072" i="40"/>
  <c r="P3071" i="40"/>
  <c r="P3082" i="40"/>
  <c r="P3122" i="40"/>
  <c r="P3138" i="40"/>
  <c r="P3159" i="40"/>
  <c r="P3170" i="40"/>
  <c r="P3212" i="40"/>
  <c r="P3211" i="40"/>
  <c r="P3270" i="40"/>
  <c r="P3269" i="40"/>
  <c r="P3302" i="40"/>
  <c r="P3341" i="40"/>
  <c r="P3340" i="40"/>
  <c r="P3422" i="40"/>
  <c r="P3500" i="40"/>
  <c r="P3526" i="40"/>
  <c r="P3551" i="40"/>
  <c r="P1607" i="40"/>
  <c r="P1866" i="40"/>
  <c r="P1217" i="40"/>
  <c r="P2762" i="40"/>
  <c r="P2788" i="40"/>
  <c r="P2794" i="40"/>
  <c r="P2803" i="40"/>
  <c r="P2823" i="40"/>
  <c r="P2822" i="40"/>
  <c r="P2848" i="40"/>
  <c r="P2885" i="40"/>
  <c r="P2968" i="40"/>
  <c r="P2973" i="40"/>
  <c r="P3005" i="40"/>
  <c r="P3053" i="40"/>
  <c r="P3063" i="40"/>
  <c r="P3080" i="40"/>
  <c r="P3114" i="40"/>
  <c r="P3141" i="40"/>
  <c r="P3174" i="40"/>
  <c r="P3206" i="40"/>
  <c r="P3215" i="40"/>
  <c r="P3536" i="40"/>
  <c r="P2035" i="40"/>
  <c r="P2387" i="40"/>
  <c r="P2708" i="40"/>
  <c r="P2714" i="40"/>
  <c r="P2715" i="40"/>
  <c r="P2720" i="40"/>
  <c r="P2797" i="40"/>
  <c r="P2800" i="40"/>
  <c r="P2948" i="40"/>
  <c r="P2962" i="40"/>
  <c r="P3000" i="40"/>
  <c r="P3025" i="40"/>
  <c r="P3028" i="40"/>
  <c r="P3048" i="40"/>
  <c r="P3097" i="40"/>
  <c r="P3096" i="40"/>
  <c r="P3104" i="40"/>
  <c r="P3103" i="40"/>
  <c r="P3111" i="40"/>
  <c r="P3179" i="40"/>
  <c r="P3217" i="40"/>
  <c r="P3246" i="40"/>
  <c r="P3306" i="40"/>
  <c r="P3315" i="40"/>
  <c r="P3351" i="40"/>
  <c r="P3367" i="40"/>
  <c r="P3374" i="40"/>
  <c r="P3373" i="40"/>
  <c r="P3391" i="40"/>
  <c r="P1483" i="40"/>
  <c r="P2514" i="40"/>
  <c r="P2116" i="40"/>
  <c r="P2728" i="40"/>
  <c r="P2746" i="40"/>
  <c r="P2824" i="40"/>
  <c r="P2842" i="40"/>
  <c r="P2920" i="40"/>
  <c r="P2938" i="40"/>
  <c r="P3016" i="40"/>
  <c r="P3034" i="40"/>
  <c r="P3098" i="40"/>
  <c r="P3132" i="40"/>
  <c r="P3176" i="40"/>
  <c r="P3202" i="40"/>
  <c r="P3233" i="40"/>
  <c r="P3358" i="40"/>
  <c r="P3499" i="40"/>
  <c r="P3516" i="40"/>
  <c r="P3525" i="40"/>
  <c r="P2692" i="40"/>
  <c r="P2733" i="40"/>
  <c r="P2736" i="40"/>
  <c r="P2772" i="40"/>
  <c r="P2791" i="40"/>
  <c r="P2829" i="40"/>
  <c r="P2832" i="40"/>
  <c r="P2868" i="40"/>
  <c r="P2887" i="40"/>
  <c r="P2925" i="40"/>
  <c r="P2928" i="40"/>
  <c r="P2964" i="40"/>
  <c r="P2983" i="40"/>
  <c r="P3021" i="40"/>
  <c r="P3024" i="40"/>
  <c r="P3060" i="40"/>
  <c r="P3079" i="40"/>
  <c r="P3144" i="40"/>
  <c r="P3199" i="40"/>
  <c r="P3223" i="40"/>
  <c r="P3250" i="40"/>
  <c r="P3257" i="40"/>
  <c r="P3274" i="40"/>
  <c r="P3312" i="40"/>
  <c r="P3382" i="40"/>
  <c r="P3421" i="40"/>
  <c r="P3440" i="40"/>
  <c r="P3466" i="40"/>
  <c r="P3465" i="40"/>
  <c r="P3507" i="40"/>
  <c r="P3561" i="40"/>
  <c r="P3560" i="40"/>
  <c r="P3087" i="40"/>
  <c r="P3090" i="40"/>
  <c r="P3149" i="40"/>
  <c r="P3178" i="40"/>
  <c r="P3190" i="40"/>
  <c r="P3209" i="40"/>
  <c r="P3214" i="40"/>
  <c r="P3267" i="40"/>
  <c r="P3285" i="40"/>
  <c r="P3311" i="40"/>
  <c r="P3402" i="40"/>
  <c r="P3434" i="40"/>
  <c r="P3463" i="40"/>
  <c r="P3488" i="40"/>
  <c r="P3522" i="40"/>
  <c r="P3521" i="40"/>
  <c r="P3533" i="40"/>
  <c r="P3532" i="40"/>
  <c r="P3577" i="40"/>
  <c r="P3588" i="40"/>
  <c r="P3597" i="40"/>
  <c r="P2118" i="40"/>
  <c r="P2700" i="40"/>
  <c r="P2716" i="40"/>
  <c r="P2732" i="40"/>
  <c r="P2748" i="40"/>
  <c r="P2764" i="40"/>
  <c r="P2780" i="40"/>
  <c r="P2796" i="40"/>
  <c r="P2812" i="40"/>
  <c r="P2828" i="40"/>
  <c r="P2844" i="40"/>
  <c r="P2860" i="40"/>
  <c r="P2876" i="40"/>
  <c r="P2892" i="40"/>
  <c r="P2908" i="40"/>
  <c r="P2924" i="40"/>
  <c r="P2940" i="40"/>
  <c r="P2956" i="40"/>
  <c r="P2972" i="40"/>
  <c r="P2988" i="40"/>
  <c r="P3004" i="40"/>
  <c r="P3020" i="40"/>
  <c r="P3036" i="40"/>
  <c r="P3052" i="40"/>
  <c r="P3068" i="40"/>
  <c r="P3128" i="40"/>
  <c r="P3146" i="40"/>
  <c r="P3230" i="40"/>
  <c r="P3264" i="40"/>
  <c r="P3308" i="40"/>
  <c r="P3342" i="40"/>
  <c r="P3370" i="40"/>
  <c r="P3453" i="40"/>
  <c r="P3456" i="40"/>
  <c r="P3537" i="40"/>
  <c r="P3586" i="40"/>
  <c r="P3590" i="40"/>
  <c r="P3086" i="40"/>
  <c r="P3110" i="40"/>
  <c r="P3134" i="40"/>
  <c r="P3158" i="40"/>
  <c r="P3182" i="40"/>
  <c r="P3219" i="40"/>
  <c r="P3222" i="40"/>
  <c r="P3281" i="40"/>
  <c r="P3310" i="40"/>
  <c r="P3322" i="40"/>
  <c r="P3406" i="40"/>
  <c r="P3455" i="40"/>
  <c r="P3567" i="40"/>
  <c r="P3569" i="40"/>
  <c r="P3198" i="40"/>
  <c r="P3260" i="40"/>
  <c r="P3278" i="40"/>
  <c r="P3344" i="40"/>
  <c r="P3386" i="40"/>
  <c r="P3393" i="40"/>
  <c r="P3413" i="40"/>
  <c r="P3418" i="40"/>
  <c r="P3428" i="40"/>
  <c r="P3427" i="40"/>
  <c r="P3438" i="40"/>
  <c r="P3459" i="40"/>
  <c r="P3493" i="40"/>
  <c r="P3503" i="40"/>
  <c r="P3585" i="40"/>
  <c r="P3218" i="40"/>
  <c r="P3242" i="40"/>
  <c r="P3266" i="40"/>
  <c r="P3290" i="40"/>
  <c r="P3314" i="40"/>
  <c r="P3350" i="40"/>
  <c r="P3353" i="40"/>
  <c r="P3412" i="40"/>
  <c r="P3458" i="40"/>
  <c r="P3390" i="40"/>
  <c r="P3437" i="40"/>
  <c r="P3447" i="40"/>
  <c r="P3487" i="40"/>
  <c r="P3492" i="40"/>
  <c r="P3338" i="40"/>
  <c r="P3362" i="40"/>
  <c r="P3535" i="40"/>
  <c r="P3599" i="40"/>
  <c r="P3398" i="40"/>
  <c r="P3414" i="40"/>
  <c r="P3430" i="40"/>
  <c r="P3468" i="40"/>
  <c r="P3471" i="40"/>
  <c r="P3529" i="40"/>
  <c r="P3571" i="40"/>
  <c r="P3593" i="40"/>
  <c r="P3443" i="40"/>
  <c r="P3467" i="40"/>
  <c r="P3491" i="40"/>
  <c r="P3515" i="40"/>
  <c r="P3531" i="40"/>
  <c r="P3547" i="40"/>
  <c r="P3563" i="40"/>
  <c r="P3579" i="40"/>
  <c r="P3595" i="40"/>
  <c r="BL62" i="6"/>
  <c r="BL63" i="6"/>
  <c r="BN63" i="6"/>
  <c r="CT120" i="6"/>
  <c r="EN120" i="6" s="1"/>
  <c r="CR120" i="6"/>
  <c r="I50" i="54"/>
  <c r="E50" i="54"/>
  <c r="G50" i="54"/>
  <c r="N2075" i="40" l="1"/>
  <c r="N2373" i="40"/>
  <c r="P2108" i="40"/>
  <c r="P1341" i="40"/>
  <c r="P1011" i="40"/>
  <c r="O1576" i="40"/>
  <c r="P1838" i="40"/>
  <c r="O1819" i="40"/>
  <c r="EE120" i="6"/>
  <c r="DJ120" i="6"/>
  <c r="EG120" i="6"/>
  <c r="DK120" i="6"/>
  <c r="DM120" i="6"/>
  <c r="DY120" i="6"/>
  <c r="DZ120" i="6"/>
  <c r="DL120" i="6"/>
  <c r="EK120" i="6"/>
  <c r="DX120" i="6"/>
  <c r="DH120" i="6"/>
  <c r="EM120" i="6"/>
  <c r="EJ120" i="6"/>
  <c r="DT120" i="6"/>
  <c r="EB120" i="6"/>
  <c r="EA120" i="6"/>
  <c r="CS120" i="6"/>
  <c r="DI120" i="6"/>
  <c r="EF120" i="6"/>
  <c r="DP120" i="6"/>
  <c r="DU120" i="6"/>
  <c r="DN120" i="6"/>
  <c r="DO120" i="6"/>
  <c r="EL120" i="6"/>
  <c r="DG120" i="6"/>
  <c r="DS120" i="6"/>
  <c r="DV120" i="6"/>
  <c r="DW120" i="6"/>
  <c r="EH120" i="6"/>
  <c r="EI120" i="6"/>
  <c r="BM63" i="6"/>
  <c r="BR3" i="6"/>
  <c r="I3" i="6" s="1"/>
  <c r="BQ3" i="6"/>
  <c r="H3" i="6" s="1"/>
  <c r="BP3" i="6"/>
  <c r="G3" i="6" s="1"/>
  <c r="EB1" i="6"/>
  <c r="EA1" i="6"/>
  <c r="DZ1" i="6"/>
  <c r="CO1" i="6" s="1"/>
  <c r="DY1" i="6"/>
  <c r="DX1" i="6"/>
  <c r="DW1" i="6"/>
  <c r="DV1" i="6"/>
  <c r="DU1" i="6"/>
  <c r="DT1" i="6"/>
  <c r="DS1" i="6"/>
  <c r="F292" i="6"/>
  <c r="E292" i="6"/>
  <c r="D292" i="6"/>
  <c r="A292" i="6"/>
  <c r="B292" i="6" s="1"/>
  <c r="F276" i="6"/>
  <c r="E276" i="6"/>
  <c r="D276" i="6"/>
  <c r="A276" i="6"/>
  <c r="B276" i="6" s="1"/>
  <c r="E204" i="6"/>
  <c r="E205" i="6"/>
  <c r="E206" i="6"/>
  <c r="E209" i="6"/>
  <c r="E279" i="6"/>
  <c r="BG445" i="6"/>
  <c r="BF445" i="6"/>
  <c r="BE445" i="6"/>
  <c r="BA445" i="6" s="1"/>
  <c r="BC445" i="6"/>
  <c r="BB445" i="6"/>
  <c r="J445" i="6"/>
  <c r="F445" i="6"/>
  <c r="E445" i="6"/>
  <c r="D445" i="6"/>
  <c r="A445" i="6"/>
  <c r="B445" i="6" s="1"/>
  <c r="BG444" i="6"/>
  <c r="BF444" i="6"/>
  <c r="BE444" i="6"/>
  <c r="BA444" i="6" s="1"/>
  <c r="BC444" i="6"/>
  <c r="BB444" i="6"/>
  <c r="J444" i="6"/>
  <c r="F444" i="6"/>
  <c r="E444" i="6"/>
  <c r="D444" i="6"/>
  <c r="A444" i="6"/>
  <c r="B444" i="6" s="1"/>
  <c r="BG443" i="6"/>
  <c r="BF443" i="6"/>
  <c r="BE443" i="6"/>
  <c r="BA443" i="6" s="1"/>
  <c r="BC443" i="6"/>
  <c r="BB443" i="6"/>
  <c r="J443" i="6"/>
  <c r="F443" i="6"/>
  <c r="E443" i="6"/>
  <c r="D443" i="6"/>
  <c r="A443" i="6"/>
  <c r="B443" i="6" s="1"/>
  <c r="BG442" i="6"/>
  <c r="BF442" i="6"/>
  <c r="BE442" i="6"/>
  <c r="BA442" i="6" s="1"/>
  <c r="BC442" i="6"/>
  <c r="BB442" i="6"/>
  <c r="J442" i="6"/>
  <c r="F442" i="6"/>
  <c r="E442" i="6"/>
  <c r="D442" i="6"/>
  <c r="A442" i="6"/>
  <c r="B442" i="6" s="1"/>
  <c r="BG441" i="6"/>
  <c r="BF441" i="6"/>
  <c r="BE441" i="6"/>
  <c r="BA441" i="6" s="1"/>
  <c r="BC441" i="6"/>
  <c r="BB441" i="6"/>
  <c r="J441" i="6"/>
  <c r="F441" i="6"/>
  <c r="E441" i="6"/>
  <c r="D441" i="6"/>
  <c r="A441" i="6"/>
  <c r="B441" i="6" s="1"/>
  <c r="BG440" i="6"/>
  <c r="BF440" i="6"/>
  <c r="BE440" i="6"/>
  <c r="BA440" i="6" s="1"/>
  <c r="BC440" i="6"/>
  <c r="BB440" i="6"/>
  <c r="J440" i="6"/>
  <c r="F440" i="6"/>
  <c r="E440" i="6"/>
  <c r="D440" i="6"/>
  <c r="A440" i="6"/>
  <c r="B440" i="6" s="1"/>
  <c r="BG439" i="6"/>
  <c r="BF439" i="6"/>
  <c r="BE439" i="6"/>
  <c r="BA439" i="6" s="1"/>
  <c r="BC439" i="6"/>
  <c r="BB439" i="6"/>
  <c r="J439" i="6"/>
  <c r="F439" i="6"/>
  <c r="E439" i="6"/>
  <c r="D439" i="6"/>
  <c r="A439" i="6"/>
  <c r="B439" i="6" s="1"/>
  <c r="BG438" i="6"/>
  <c r="BF438" i="6"/>
  <c r="BE438" i="6"/>
  <c r="BA438" i="6" s="1"/>
  <c r="BC438" i="6"/>
  <c r="BB438" i="6"/>
  <c r="J438" i="6"/>
  <c r="F438" i="6"/>
  <c r="E438" i="6"/>
  <c r="D438" i="6"/>
  <c r="A438" i="6"/>
  <c r="B438" i="6" s="1"/>
  <c r="BG437" i="6"/>
  <c r="BF437" i="6"/>
  <c r="BE437" i="6"/>
  <c r="BA437" i="6" s="1"/>
  <c r="BC437" i="6"/>
  <c r="BB437" i="6"/>
  <c r="J437" i="6"/>
  <c r="F437" i="6"/>
  <c r="E437" i="6"/>
  <c r="D437" i="6"/>
  <c r="A437" i="6"/>
  <c r="B437" i="6" s="1"/>
  <c r="BG436" i="6"/>
  <c r="BF436" i="6"/>
  <c r="BE436" i="6"/>
  <c r="BA436" i="6" s="1"/>
  <c r="BC436" i="6"/>
  <c r="BB436" i="6"/>
  <c r="J436" i="6"/>
  <c r="F436" i="6"/>
  <c r="E436" i="6"/>
  <c r="D436" i="6"/>
  <c r="A436" i="6"/>
  <c r="B436" i="6" s="1"/>
  <c r="BG435" i="6"/>
  <c r="BF435" i="6"/>
  <c r="BE435" i="6"/>
  <c r="BA435" i="6" s="1"/>
  <c r="BC435" i="6"/>
  <c r="BB435" i="6"/>
  <c r="J435" i="6"/>
  <c r="F435" i="6"/>
  <c r="E435" i="6"/>
  <c r="D435" i="6"/>
  <c r="A435" i="6"/>
  <c r="B435" i="6" s="1"/>
  <c r="BG434" i="6"/>
  <c r="BF434" i="6"/>
  <c r="BE434" i="6"/>
  <c r="BA434" i="6" s="1"/>
  <c r="BC434" i="6"/>
  <c r="BB434" i="6"/>
  <c r="J434" i="6"/>
  <c r="F434" i="6"/>
  <c r="E434" i="6"/>
  <c r="D434" i="6"/>
  <c r="A434" i="6"/>
  <c r="B434" i="6" s="1"/>
  <c r="BG433" i="6"/>
  <c r="BF433" i="6"/>
  <c r="BE433" i="6"/>
  <c r="BA433" i="6" s="1"/>
  <c r="BC433" i="6"/>
  <c r="BB433" i="6"/>
  <c r="J433" i="6"/>
  <c r="F433" i="6"/>
  <c r="E433" i="6"/>
  <c r="D433" i="6"/>
  <c r="A433" i="6"/>
  <c r="B433" i="6" s="1"/>
  <c r="BG432" i="6"/>
  <c r="BF432" i="6"/>
  <c r="BE432" i="6"/>
  <c r="BA432" i="6" s="1"/>
  <c r="BC432" i="6"/>
  <c r="BB432" i="6"/>
  <c r="J432" i="6"/>
  <c r="F432" i="6"/>
  <c r="E432" i="6"/>
  <c r="D432" i="6"/>
  <c r="A432" i="6"/>
  <c r="B432" i="6" s="1"/>
  <c r="BG431" i="6"/>
  <c r="BF431" i="6"/>
  <c r="BE431" i="6"/>
  <c r="BA431" i="6" s="1"/>
  <c r="BC431" i="6"/>
  <c r="BB431" i="6"/>
  <c r="J431" i="6"/>
  <c r="F431" i="6"/>
  <c r="E431" i="6"/>
  <c r="D431" i="6"/>
  <c r="A431" i="6"/>
  <c r="B431" i="6" s="1"/>
  <c r="BG430" i="6"/>
  <c r="BF430" i="6"/>
  <c r="BE430" i="6"/>
  <c r="BA430" i="6" s="1"/>
  <c r="BC430" i="6"/>
  <c r="BB430" i="6"/>
  <c r="J430" i="6"/>
  <c r="F430" i="6"/>
  <c r="E430" i="6"/>
  <c r="D430" i="6"/>
  <c r="A430" i="6"/>
  <c r="B430" i="6" s="1"/>
  <c r="BG292" i="6"/>
  <c r="BF292" i="6"/>
  <c r="BE292" i="6"/>
  <c r="BA292" i="6" s="1"/>
  <c r="BC292" i="6"/>
  <c r="BB292" i="6"/>
  <c r="BG173" i="6"/>
  <c r="BF173" i="6"/>
  <c r="BE173" i="6"/>
  <c r="BA173" i="6" s="1"/>
  <c r="BC173" i="6"/>
  <c r="BB173" i="6"/>
  <c r="BG302" i="6"/>
  <c r="BF302" i="6"/>
  <c r="BE302" i="6"/>
  <c r="BA302" i="6" s="1"/>
  <c r="BC302" i="6"/>
  <c r="BB302" i="6"/>
  <c r="F302" i="6"/>
  <c r="E302" i="6"/>
  <c r="D302" i="6"/>
  <c r="A302" i="6"/>
  <c r="B302" i="6" s="1"/>
  <c r="BG279" i="6"/>
  <c r="BF279" i="6"/>
  <c r="BE279" i="6"/>
  <c r="BA279" i="6" s="1"/>
  <c r="BC279" i="6"/>
  <c r="BB279" i="6"/>
  <c r="F279" i="6"/>
  <c r="D279" i="6"/>
  <c r="A279" i="6"/>
  <c r="B279" i="6" s="1"/>
  <c r="BG209" i="6"/>
  <c r="BF209" i="6"/>
  <c r="BE209" i="6"/>
  <c r="BA209" i="6" s="1"/>
  <c r="BC209" i="6"/>
  <c r="BB209" i="6"/>
  <c r="F209" i="6"/>
  <c r="D209" i="6"/>
  <c r="A209" i="6"/>
  <c r="B209" i="6" s="1"/>
  <c r="BG206" i="6"/>
  <c r="BF206" i="6"/>
  <c r="BE206" i="6"/>
  <c r="BA206" i="6" s="1"/>
  <c r="BC206" i="6"/>
  <c r="BB206" i="6"/>
  <c r="F206" i="6"/>
  <c r="D206" i="6"/>
  <c r="A206" i="6"/>
  <c r="B206" i="6" s="1"/>
  <c r="BG205" i="6"/>
  <c r="BF205" i="6"/>
  <c r="BE205" i="6"/>
  <c r="BA205" i="6" s="1"/>
  <c r="BC205" i="6"/>
  <c r="BB205" i="6"/>
  <c r="F205" i="6"/>
  <c r="D205" i="6"/>
  <c r="A205" i="6"/>
  <c r="B205" i="6" s="1"/>
  <c r="BG204" i="6"/>
  <c r="BF204" i="6"/>
  <c r="BE204" i="6"/>
  <c r="BA204" i="6" s="1"/>
  <c r="BC204" i="6"/>
  <c r="BB204" i="6"/>
  <c r="F204" i="6"/>
  <c r="D204" i="6"/>
  <c r="A204" i="6"/>
  <c r="B204" i="6" s="1"/>
  <c r="BG276" i="6"/>
  <c r="BF276" i="6"/>
  <c r="BE276" i="6"/>
  <c r="BA276" i="6" s="1"/>
  <c r="BC276" i="6"/>
  <c r="BB276" i="6"/>
  <c r="BG48" i="6"/>
  <c r="BF48" i="6"/>
  <c r="BE48" i="6"/>
  <c r="BA48" i="6" s="1"/>
  <c r="BC48" i="6"/>
  <c r="BB48" i="6"/>
  <c r="F48" i="6"/>
  <c r="E48" i="6"/>
  <c r="D48" i="6"/>
  <c r="A48" i="6"/>
  <c r="B48" i="6" s="1"/>
  <c r="L4" i="53"/>
  <c r="L14" i="53" s="1"/>
  <c r="I14" i="53"/>
  <c r="T4" i="53"/>
  <c r="T14" i="53" s="1"/>
  <c r="N48" i="54"/>
  <c r="N47" i="54"/>
  <c r="N46" i="54"/>
  <c r="N45" i="54"/>
  <c r="N44" i="54"/>
  <c r="N43" i="54"/>
  <c r="N42" i="54"/>
  <c r="N41" i="54"/>
  <c r="N40" i="54"/>
  <c r="N39" i="54"/>
  <c r="N4" i="53"/>
  <c r="DD64" i="6"/>
  <c r="DC64" i="6"/>
  <c r="DB64" i="6"/>
  <c r="DA64" i="6"/>
  <c r="CZ64" i="6"/>
  <c r="CY64" i="6"/>
  <c r="CX64" i="6"/>
  <c r="CW64" i="6"/>
  <c r="CV64" i="6"/>
  <c r="CU64" i="6"/>
  <c r="CQ64" i="6"/>
  <c r="CP64" i="6"/>
  <c r="CO64" i="6"/>
  <c r="CN64" i="6"/>
  <c r="CM64" i="6"/>
  <c r="CL64" i="6"/>
  <c r="CJ64" i="6"/>
  <c r="CI64" i="6"/>
  <c r="CH64" i="6"/>
  <c r="BS275" i="6"/>
  <c r="BR275" i="6"/>
  <c r="BS72" i="6" s="1"/>
  <c r="BQ275" i="6"/>
  <c r="H275" i="6" s="1"/>
  <c r="BP275" i="6"/>
  <c r="G275" i="6" s="1"/>
  <c r="BK275" i="6"/>
  <c r="BJ275" i="6"/>
  <c r="BG275" i="6"/>
  <c r="BF275" i="6"/>
  <c r="BE275" i="6"/>
  <c r="BA275" i="6" s="1"/>
  <c r="BC275" i="6"/>
  <c r="BB275" i="6"/>
  <c r="F275" i="6"/>
  <c r="E275" i="6"/>
  <c r="D275" i="6"/>
  <c r="BI275" i="6"/>
  <c r="DD139" i="6"/>
  <c r="DC139" i="6"/>
  <c r="DB139" i="6"/>
  <c r="DA139" i="6"/>
  <c r="CZ139" i="6"/>
  <c r="CY139" i="6"/>
  <c r="CX139" i="6"/>
  <c r="CW139" i="6"/>
  <c r="CV139" i="6"/>
  <c r="CU139" i="6"/>
  <c r="CQ139" i="6"/>
  <c r="CP139" i="6"/>
  <c r="CO139" i="6"/>
  <c r="CN139" i="6"/>
  <c r="CM139" i="6"/>
  <c r="CL139" i="6"/>
  <c r="CJ139" i="6"/>
  <c r="CI139" i="6"/>
  <c r="CH139" i="6"/>
  <c r="BQ72" i="6"/>
  <c r="H72" i="6" s="1"/>
  <c r="BP72" i="6"/>
  <c r="G72" i="6" s="1"/>
  <c r="BK72" i="6"/>
  <c r="BJ72" i="6"/>
  <c r="BG72" i="6"/>
  <c r="BF72" i="6"/>
  <c r="BE72" i="6"/>
  <c r="BA72" i="6" s="1"/>
  <c r="BC72" i="6"/>
  <c r="BB72" i="6"/>
  <c r="F72" i="6"/>
  <c r="E72" i="6"/>
  <c r="D72" i="6"/>
  <c r="BI72" i="6"/>
  <c r="P4" i="53" l="1"/>
  <c r="EF1" i="6"/>
  <c r="CV1" i="6" s="1"/>
  <c r="DH1" i="6" s="1"/>
  <c r="CI1" i="6"/>
  <c r="EJ1" i="6"/>
  <c r="CZ1" i="6" s="1"/>
  <c r="DL1" i="6" s="1"/>
  <c r="CM1" i="6"/>
  <c r="EK1" i="6"/>
  <c r="DA1" i="6" s="1"/>
  <c r="DM1" i="6" s="1"/>
  <c r="CN1" i="6"/>
  <c r="EM1" i="6"/>
  <c r="DC1" i="6" s="1"/>
  <c r="DO1" i="6" s="1"/>
  <c r="CP1" i="6"/>
  <c r="EN1" i="6"/>
  <c r="DD1" i="6" s="1"/>
  <c r="DP1" i="6" s="1"/>
  <c r="CQ1" i="6"/>
  <c r="EG1" i="6"/>
  <c r="CW1" i="6" s="1"/>
  <c r="DI1" i="6" s="1"/>
  <c r="CJ1" i="6"/>
  <c r="EH1" i="6"/>
  <c r="CX1" i="6" s="1"/>
  <c r="DJ1" i="6" s="1"/>
  <c r="CK1" i="6"/>
  <c r="EI1" i="6"/>
  <c r="CY1" i="6" s="1"/>
  <c r="DK1" i="6" s="1"/>
  <c r="CL1" i="6"/>
  <c r="EE1" i="6"/>
  <c r="CU1" i="6" s="1"/>
  <c r="DG1" i="6" s="1"/>
  <c r="CH1" i="6"/>
  <c r="N2627" i="40"/>
  <c r="N1931" i="40"/>
  <c r="N2639" i="40"/>
  <c r="N609" i="40"/>
  <c r="N1240" i="40"/>
  <c r="N2443" i="40"/>
  <c r="O1881" i="40"/>
  <c r="O1281" i="40"/>
  <c r="DF120" i="6"/>
  <c r="DR120" i="6"/>
  <c r="ED120" i="6"/>
  <c r="N14" i="53"/>
  <c r="EL1" i="6"/>
  <c r="DB1" i="6" s="1"/>
  <c r="DN1" i="6" s="1"/>
  <c r="Q4" i="53"/>
  <c r="M4" i="53"/>
  <c r="M14" i="53" s="1"/>
  <c r="U4" i="53"/>
  <c r="U14" i="53" s="1"/>
  <c r="O4" i="53"/>
  <c r="O14" i="53" s="1"/>
  <c r="CT139" i="6"/>
  <c r="EN139" i="6" s="1"/>
  <c r="CT64" i="6"/>
  <c r="EN64" i="6" s="1"/>
  <c r="BD72" i="6"/>
  <c r="BL72" i="6"/>
  <c r="CR139" i="6"/>
  <c r="BD275" i="6"/>
  <c r="I275" i="6"/>
  <c r="BR72" i="6"/>
  <c r="I72" i="6" s="1"/>
  <c r="BL275" i="6"/>
  <c r="CR64" i="6"/>
  <c r="BN275" i="6"/>
  <c r="BT275" i="6" s="1"/>
  <c r="J275" i="6" s="1"/>
  <c r="BN72" i="6"/>
  <c r="DD216" i="6"/>
  <c r="DC216" i="6"/>
  <c r="DB216" i="6"/>
  <c r="DA216" i="6"/>
  <c r="CZ216" i="6"/>
  <c r="CY216" i="6"/>
  <c r="CX216" i="6"/>
  <c r="CW216" i="6"/>
  <c r="CV216" i="6"/>
  <c r="CU216" i="6"/>
  <c r="CQ216" i="6"/>
  <c r="CP216" i="6"/>
  <c r="CO216" i="6"/>
  <c r="CN216" i="6"/>
  <c r="CM216" i="6"/>
  <c r="CL216" i="6"/>
  <c r="CJ216" i="6"/>
  <c r="CI216" i="6"/>
  <c r="CH216" i="6"/>
  <c r="BS170" i="6"/>
  <c r="BR170" i="6"/>
  <c r="I170" i="6" s="1"/>
  <c r="BQ170" i="6"/>
  <c r="H170" i="6" s="1"/>
  <c r="BP170" i="6"/>
  <c r="G170" i="6" s="1"/>
  <c r="BK170" i="6"/>
  <c r="BJ170" i="6"/>
  <c r="BG170" i="6"/>
  <c r="BF170" i="6"/>
  <c r="BE170" i="6"/>
  <c r="BA170" i="6" s="1"/>
  <c r="BC170" i="6"/>
  <c r="BB170" i="6"/>
  <c r="F170" i="6"/>
  <c r="E170" i="6"/>
  <c r="D170" i="6"/>
  <c r="BI170" i="6"/>
  <c r="A430" i="48"/>
  <c r="A431" i="48"/>
  <c r="A432" i="48"/>
  <c r="A433" i="48"/>
  <c r="A434" i="48"/>
  <c r="W10" i="53"/>
  <c r="W11" i="53"/>
  <c r="S11" i="53"/>
  <c r="O9" i="53"/>
  <c r="M11" i="53"/>
  <c r="O11" i="53"/>
  <c r="U11" i="53"/>
  <c r="S4" i="53" l="1"/>
  <c r="N2198" i="40"/>
  <c r="N428" i="40"/>
  <c r="O2416" i="40"/>
  <c r="BR292" i="6"/>
  <c r="BS292" i="6"/>
  <c r="Q14" i="53"/>
  <c r="R4" i="53"/>
  <c r="R14" i="53" s="1"/>
  <c r="V4" i="53"/>
  <c r="CS139" i="6"/>
  <c r="EH139" i="6"/>
  <c r="DX139" i="6"/>
  <c r="DH64" i="6"/>
  <c r="DL64" i="6"/>
  <c r="EL64" i="6"/>
  <c r="DT64" i="6"/>
  <c r="EH64" i="6"/>
  <c r="DV64" i="6"/>
  <c r="DO139" i="6"/>
  <c r="EE139" i="6"/>
  <c r="DP64" i="6"/>
  <c r="EE64" i="6"/>
  <c r="DK64" i="6"/>
  <c r="DG139" i="6"/>
  <c r="DI64" i="6"/>
  <c r="DN64" i="6"/>
  <c r="EB139" i="6"/>
  <c r="DY64" i="6"/>
  <c r="DM64" i="6"/>
  <c r="DZ64" i="6"/>
  <c r="DT139" i="6"/>
  <c r="EM64" i="6"/>
  <c r="EJ64" i="6"/>
  <c r="DO64" i="6"/>
  <c r="EB64" i="6"/>
  <c r="CS64" i="6"/>
  <c r="EJ139" i="6"/>
  <c r="EM139" i="6"/>
  <c r="DL139" i="6"/>
  <c r="EL139" i="6"/>
  <c r="DN139" i="6"/>
  <c r="EA139" i="6"/>
  <c r="DP139" i="6"/>
  <c r="DV139" i="6"/>
  <c r="EF139" i="6"/>
  <c r="DY139" i="6"/>
  <c r="DZ139" i="6"/>
  <c r="DI139" i="6"/>
  <c r="DJ139" i="6"/>
  <c r="DK139" i="6"/>
  <c r="DW139" i="6"/>
  <c r="EK139" i="6"/>
  <c r="DU139" i="6"/>
  <c r="EG139" i="6"/>
  <c r="DH139" i="6"/>
  <c r="DM139" i="6"/>
  <c r="EI139" i="6"/>
  <c r="DS139" i="6"/>
  <c r="DJ64" i="6"/>
  <c r="DU64" i="6"/>
  <c r="EG64" i="6"/>
  <c r="EF64" i="6"/>
  <c r="DG64" i="6"/>
  <c r="EI64" i="6"/>
  <c r="DS64" i="6"/>
  <c r="DX64" i="6"/>
  <c r="DW64" i="6"/>
  <c r="EK64" i="6"/>
  <c r="EA64" i="6"/>
  <c r="BM275" i="6"/>
  <c r="BT72" i="6"/>
  <c r="J72" i="6" s="1"/>
  <c r="BM72" i="6"/>
  <c r="BD170" i="6"/>
  <c r="BL170" i="6"/>
  <c r="CT216" i="6"/>
  <c r="EN216" i="6" s="1"/>
  <c r="CR216" i="6"/>
  <c r="BN170" i="6"/>
  <c r="O15" i="53"/>
  <c r="O12" i="53"/>
  <c r="O10" i="53"/>
  <c r="F570" i="6"/>
  <c r="E570" i="6"/>
  <c r="F569" i="6"/>
  <c r="E569" i="6"/>
  <c r="F568" i="6"/>
  <c r="E568" i="6"/>
  <c r="F567" i="6"/>
  <c r="E567" i="6"/>
  <c r="F566" i="6"/>
  <c r="E566" i="6"/>
  <c r="F565" i="6"/>
  <c r="E565" i="6"/>
  <c r="F564" i="6"/>
  <c r="E564" i="6"/>
  <c r="F563" i="6"/>
  <c r="E563" i="6"/>
  <c r="F562" i="6"/>
  <c r="E562" i="6"/>
  <c r="F561" i="6"/>
  <c r="E561" i="6"/>
  <c r="F560" i="6"/>
  <c r="E560" i="6"/>
  <c r="F559" i="6"/>
  <c r="E559" i="6"/>
  <c r="F558" i="6"/>
  <c r="E558" i="6"/>
  <c r="F557" i="6"/>
  <c r="E557" i="6"/>
  <c r="F556" i="6"/>
  <c r="E556" i="6"/>
  <c r="F555" i="6"/>
  <c r="E555" i="6"/>
  <c r="F554" i="6"/>
  <c r="E554" i="6"/>
  <c r="F553" i="6"/>
  <c r="E553" i="6"/>
  <c r="F552" i="6"/>
  <c r="E552" i="6"/>
  <c r="F551" i="6"/>
  <c r="E551" i="6"/>
  <c r="F550" i="6"/>
  <c r="E550" i="6"/>
  <c r="F549" i="6"/>
  <c r="E549" i="6"/>
  <c r="F548" i="6"/>
  <c r="E548" i="6"/>
  <c r="F547" i="6"/>
  <c r="E547" i="6"/>
  <c r="F546" i="6"/>
  <c r="E546" i="6"/>
  <c r="F545" i="6"/>
  <c r="E545" i="6"/>
  <c r="F544" i="6"/>
  <c r="E544" i="6"/>
  <c r="F543" i="6"/>
  <c r="E543" i="6"/>
  <c r="F542" i="6"/>
  <c r="E542" i="6"/>
  <c r="F541" i="6"/>
  <c r="E541" i="6"/>
  <c r="F540" i="6"/>
  <c r="E540" i="6"/>
  <c r="F539" i="6"/>
  <c r="E539" i="6"/>
  <c r="F538" i="6"/>
  <c r="E538" i="6"/>
  <c r="F537" i="6"/>
  <c r="E537" i="6"/>
  <c r="F536" i="6"/>
  <c r="E536" i="6"/>
  <c r="F535" i="6"/>
  <c r="E535" i="6"/>
  <c r="F534" i="6"/>
  <c r="E534" i="6"/>
  <c r="F533" i="6"/>
  <c r="E533" i="6"/>
  <c r="F532" i="6"/>
  <c r="E532" i="6"/>
  <c r="F531" i="6"/>
  <c r="E531" i="6"/>
  <c r="F530" i="6"/>
  <c r="E530" i="6"/>
  <c r="F529" i="6"/>
  <c r="E529" i="6"/>
  <c r="F528" i="6"/>
  <c r="E528" i="6"/>
  <c r="F527" i="6"/>
  <c r="E527" i="6"/>
  <c r="F526" i="6"/>
  <c r="E526" i="6"/>
  <c r="F525" i="6"/>
  <c r="E525" i="6"/>
  <c r="F524" i="6"/>
  <c r="E524" i="6"/>
  <c r="F523" i="6"/>
  <c r="E523" i="6"/>
  <c r="F522" i="6"/>
  <c r="E522" i="6"/>
  <c r="F521" i="6"/>
  <c r="E521" i="6"/>
  <c r="F520" i="6"/>
  <c r="E520" i="6"/>
  <c r="F519" i="6"/>
  <c r="E519" i="6"/>
  <c r="F518" i="6"/>
  <c r="E518" i="6"/>
  <c r="F517" i="6"/>
  <c r="E517" i="6"/>
  <c r="F516" i="6"/>
  <c r="E516" i="6"/>
  <c r="F515" i="6"/>
  <c r="E515" i="6"/>
  <c r="F514" i="6"/>
  <c r="E514" i="6"/>
  <c r="F513" i="6"/>
  <c r="E513" i="6"/>
  <c r="F512" i="6"/>
  <c r="E512" i="6"/>
  <c r="F511" i="6"/>
  <c r="E511" i="6"/>
  <c r="F510" i="6"/>
  <c r="E510" i="6"/>
  <c r="F509" i="6"/>
  <c r="E509" i="6"/>
  <c r="F508" i="6"/>
  <c r="E508" i="6"/>
  <c r="F507" i="6"/>
  <c r="E507" i="6"/>
  <c r="F506" i="6"/>
  <c r="E506" i="6"/>
  <c r="F505" i="6"/>
  <c r="E505" i="6"/>
  <c r="F504" i="6"/>
  <c r="E504" i="6"/>
  <c r="F503" i="6"/>
  <c r="E503" i="6"/>
  <c r="F502" i="6"/>
  <c r="E502" i="6"/>
  <c r="F501" i="6"/>
  <c r="E501" i="6"/>
  <c r="F500" i="6"/>
  <c r="E500" i="6"/>
  <c r="F499" i="6"/>
  <c r="E499" i="6"/>
  <c r="F498" i="6"/>
  <c r="E498" i="6"/>
  <c r="F497" i="6"/>
  <c r="E497" i="6"/>
  <c r="F496" i="6"/>
  <c r="E496" i="6"/>
  <c r="F495" i="6"/>
  <c r="E495" i="6"/>
  <c r="F494" i="6"/>
  <c r="E494" i="6"/>
  <c r="F493" i="6"/>
  <c r="E493" i="6"/>
  <c r="F492" i="6"/>
  <c r="E492" i="6"/>
  <c r="F491" i="6"/>
  <c r="E491" i="6"/>
  <c r="F490" i="6"/>
  <c r="E490" i="6"/>
  <c r="F489" i="6"/>
  <c r="E489" i="6"/>
  <c r="F488" i="6"/>
  <c r="E488" i="6"/>
  <c r="F487" i="6"/>
  <c r="E487" i="6"/>
  <c r="F486" i="6"/>
  <c r="E486" i="6"/>
  <c r="F485" i="6"/>
  <c r="E485" i="6"/>
  <c r="F484" i="6"/>
  <c r="E484" i="6"/>
  <c r="F483" i="6"/>
  <c r="E483" i="6"/>
  <c r="F482" i="6"/>
  <c r="E482" i="6"/>
  <c r="F481" i="6"/>
  <c r="E481" i="6"/>
  <c r="F480" i="6"/>
  <c r="E480" i="6"/>
  <c r="F479" i="6"/>
  <c r="E479" i="6"/>
  <c r="F478" i="6"/>
  <c r="E478" i="6"/>
  <c r="F477" i="6"/>
  <c r="E477" i="6"/>
  <c r="F476" i="6"/>
  <c r="E476" i="6"/>
  <c r="F475" i="6"/>
  <c r="E475" i="6"/>
  <c r="F474" i="6"/>
  <c r="E474" i="6"/>
  <c r="F473" i="6"/>
  <c r="E473" i="6"/>
  <c r="F472" i="6"/>
  <c r="E472" i="6"/>
  <c r="F471" i="6"/>
  <c r="E471" i="6"/>
  <c r="F470" i="6"/>
  <c r="E470" i="6"/>
  <c r="F469" i="6"/>
  <c r="E469" i="6"/>
  <c r="F468" i="6"/>
  <c r="E468" i="6"/>
  <c r="F467" i="6"/>
  <c r="E467" i="6"/>
  <c r="F466" i="6"/>
  <c r="E466" i="6"/>
  <c r="F465" i="6"/>
  <c r="E465" i="6"/>
  <c r="F464" i="6"/>
  <c r="E464" i="6"/>
  <c r="F463" i="6"/>
  <c r="E463" i="6"/>
  <c r="F462" i="6"/>
  <c r="E462" i="6"/>
  <c r="F461" i="6"/>
  <c r="E461" i="6"/>
  <c r="F460" i="6"/>
  <c r="E460" i="6"/>
  <c r="F459" i="6"/>
  <c r="E459" i="6"/>
  <c r="F458" i="6"/>
  <c r="E458" i="6"/>
  <c r="F457" i="6"/>
  <c r="E457" i="6"/>
  <c r="F456" i="6"/>
  <c r="E456" i="6"/>
  <c r="F455" i="6"/>
  <c r="E455" i="6"/>
  <c r="F454" i="6"/>
  <c r="E454" i="6"/>
  <c r="F453" i="6"/>
  <c r="E453" i="6"/>
  <c r="F452" i="6"/>
  <c r="E452" i="6"/>
  <c r="F451" i="6"/>
  <c r="E451" i="6"/>
  <c r="F450" i="6"/>
  <c r="E450" i="6"/>
  <c r="F449" i="6"/>
  <c r="E449" i="6"/>
  <c r="F448" i="6"/>
  <c r="E448" i="6"/>
  <c r="F447" i="6"/>
  <c r="E447" i="6"/>
  <c r="F446" i="6"/>
  <c r="E446" i="6"/>
  <c r="F371" i="6"/>
  <c r="E371" i="6"/>
  <c r="F338" i="6"/>
  <c r="E338" i="6"/>
  <c r="F336" i="6"/>
  <c r="E336" i="6"/>
  <c r="F335" i="6"/>
  <c r="E335" i="6"/>
  <c r="F237" i="6"/>
  <c r="E237" i="6"/>
  <c r="F180" i="6"/>
  <c r="E180" i="6"/>
  <c r="F403" i="6"/>
  <c r="E403" i="6"/>
  <c r="F402" i="6"/>
  <c r="E402" i="6"/>
  <c r="F401" i="6"/>
  <c r="E401" i="6"/>
  <c r="F400" i="6"/>
  <c r="E400" i="6"/>
  <c r="F399" i="6"/>
  <c r="E399" i="6"/>
  <c r="F398" i="6"/>
  <c r="E398" i="6"/>
  <c r="F397" i="6"/>
  <c r="E397" i="6"/>
  <c r="F396" i="6"/>
  <c r="E396" i="6"/>
  <c r="F395" i="6"/>
  <c r="E395" i="6"/>
  <c r="F394" i="6"/>
  <c r="E394" i="6"/>
  <c r="F393" i="6"/>
  <c r="E393" i="6"/>
  <c r="F392" i="6"/>
  <c r="E392" i="6"/>
  <c r="F391" i="6"/>
  <c r="E391" i="6"/>
  <c r="F390" i="6"/>
  <c r="E390" i="6"/>
  <c r="F389" i="6"/>
  <c r="E389" i="6"/>
  <c r="F388" i="6"/>
  <c r="E388" i="6"/>
  <c r="F387" i="6"/>
  <c r="E387" i="6"/>
  <c r="F386" i="6"/>
  <c r="E386" i="6"/>
  <c r="F385" i="6"/>
  <c r="E385" i="6"/>
  <c r="F384" i="6"/>
  <c r="E384" i="6"/>
  <c r="F383" i="6"/>
  <c r="E383" i="6"/>
  <c r="F382" i="6"/>
  <c r="E382" i="6"/>
  <c r="F381" i="6"/>
  <c r="E381" i="6"/>
  <c r="F380" i="6"/>
  <c r="E380" i="6"/>
  <c r="F379" i="6"/>
  <c r="E379" i="6"/>
  <c r="F378" i="6"/>
  <c r="E378" i="6"/>
  <c r="F377" i="6"/>
  <c r="E377" i="6"/>
  <c r="F376" i="6"/>
  <c r="E376" i="6"/>
  <c r="F375" i="6"/>
  <c r="E375" i="6"/>
  <c r="F374" i="6"/>
  <c r="E374" i="6"/>
  <c r="F373" i="6"/>
  <c r="E373" i="6"/>
  <c r="F372" i="6"/>
  <c r="E372" i="6"/>
  <c r="F370" i="6"/>
  <c r="E370" i="6"/>
  <c r="F369" i="6"/>
  <c r="E369" i="6"/>
  <c r="F367" i="6"/>
  <c r="E367" i="6"/>
  <c r="F366" i="6"/>
  <c r="E366" i="6"/>
  <c r="F365" i="6"/>
  <c r="E365" i="6"/>
  <c r="F364" i="6"/>
  <c r="E364" i="6"/>
  <c r="F363" i="6"/>
  <c r="E363" i="6"/>
  <c r="F362" i="6"/>
  <c r="E362" i="6"/>
  <c r="F361" i="6"/>
  <c r="E361" i="6"/>
  <c r="F360" i="6"/>
  <c r="E360" i="6"/>
  <c r="F359" i="6"/>
  <c r="E359" i="6"/>
  <c r="F358" i="6"/>
  <c r="E358" i="6"/>
  <c r="F357" i="6"/>
  <c r="E357" i="6"/>
  <c r="F356" i="6"/>
  <c r="E356" i="6"/>
  <c r="F355" i="6"/>
  <c r="E355" i="6"/>
  <c r="F354" i="6"/>
  <c r="E354" i="6"/>
  <c r="F353" i="6"/>
  <c r="E353" i="6"/>
  <c r="F352" i="6"/>
  <c r="E352" i="6"/>
  <c r="F351" i="6"/>
  <c r="E351" i="6"/>
  <c r="F350" i="6"/>
  <c r="E350" i="6"/>
  <c r="F349" i="6"/>
  <c r="E349" i="6"/>
  <c r="F348" i="6"/>
  <c r="E348" i="6"/>
  <c r="F347" i="6"/>
  <c r="E347" i="6"/>
  <c r="F346" i="6"/>
  <c r="E346" i="6"/>
  <c r="F345" i="6"/>
  <c r="E345" i="6"/>
  <c r="F344" i="6"/>
  <c r="E344" i="6"/>
  <c r="F343" i="6"/>
  <c r="E343" i="6"/>
  <c r="F342" i="6"/>
  <c r="E342" i="6"/>
  <c r="F341" i="6"/>
  <c r="E341" i="6"/>
  <c r="F340" i="6"/>
  <c r="E340" i="6"/>
  <c r="F339" i="6"/>
  <c r="E339" i="6"/>
  <c r="F337" i="6"/>
  <c r="E337" i="6"/>
  <c r="F334" i="6"/>
  <c r="E334" i="6"/>
  <c r="F333" i="6"/>
  <c r="E333" i="6"/>
  <c r="F332" i="6"/>
  <c r="E332" i="6"/>
  <c r="F331" i="6"/>
  <c r="E331" i="6"/>
  <c r="F330" i="6"/>
  <c r="E330" i="6"/>
  <c r="F329" i="6"/>
  <c r="E329" i="6"/>
  <c r="F328" i="6"/>
  <c r="E328" i="6"/>
  <c r="F327" i="6"/>
  <c r="E327" i="6"/>
  <c r="F326" i="6"/>
  <c r="E326" i="6"/>
  <c r="F325" i="6"/>
  <c r="E325" i="6"/>
  <c r="F324" i="6"/>
  <c r="E324" i="6"/>
  <c r="F323" i="6"/>
  <c r="E323" i="6"/>
  <c r="F322" i="6"/>
  <c r="E322" i="6"/>
  <c r="F321" i="6"/>
  <c r="E321" i="6"/>
  <c r="F320" i="6"/>
  <c r="E320" i="6"/>
  <c r="F319" i="6"/>
  <c r="E319" i="6"/>
  <c r="F318" i="6"/>
  <c r="E318" i="6"/>
  <c r="F317" i="6"/>
  <c r="E317" i="6"/>
  <c r="F316" i="6"/>
  <c r="E316" i="6"/>
  <c r="F315" i="6"/>
  <c r="E315" i="6"/>
  <c r="F314" i="6"/>
  <c r="E314" i="6"/>
  <c r="F313" i="6"/>
  <c r="E313" i="6"/>
  <c r="F312" i="6"/>
  <c r="E312" i="6"/>
  <c r="F311" i="6"/>
  <c r="E311" i="6"/>
  <c r="F310" i="6"/>
  <c r="E310" i="6"/>
  <c r="F309" i="6"/>
  <c r="E309" i="6"/>
  <c r="F308" i="6"/>
  <c r="E308" i="6"/>
  <c r="F307" i="6"/>
  <c r="E307" i="6"/>
  <c r="F306" i="6"/>
  <c r="E306" i="6"/>
  <c r="F305" i="6"/>
  <c r="E305" i="6"/>
  <c r="F304" i="6"/>
  <c r="E304" i="6"/>
  <c r="F303" i="6"/>
  <c r="E303" i="6"/>
  <c r="F301" i="6"/>
  <c r="E301" i="6"/>
  <c r="F300" i="6"/>
  <c r="E300" i="6"/>
  <c r="F299" i="6"/>
  <c r="E299" i="6"/>
  <c r="F298" i="6"/>
  <c r="E298" i="6"/>
  <c r="F297" i="6"/>
  <c r="E297" i="6"/>
  <c r="F296" i="6"/>
  <c r="E296" i="6"/>
  <c r="F295" i="6"/>
  <c r="E295" i="6"/>
  <c r="F294" i="6"/>
  <c r="E294" i="6"/>
  <c r="F293" i="6"/>
  <c r="E293" i="6"/>
  <c r="F291" i="6"/>
  <c r="E291" i="6"/>
  <c r="F290" i="6"/>
  <c r="E290" i="6"/>
  <c r="F289" i="6"/>
  <c r="E289" i="6"/>
  <c r="F288" i="6"/>
  <c r="E288" i="6"/>
  <c r="F287" i="6"/>
  <c r="E287" i="6"/>
  <c r="F286" i="6"/>
  <c r="E286" i="6"/>
  <c r="F285" i="6"/>
  <c r="E285" i="6"/>
  <c r="F284" i="6"/>
  <c r="E284" i="6"/>
  <c r="F283" i="6"/>
  <c r="E283" i="6"/>
  <c r="F282" i="6"/>
  <c r="E282" i="6"/>
  <c r="F281" i="6"/>
  <c r="E281" i="6"/>
  <c r="F280" i="6"/>
  <c r="E280" i="6"/>
  <c r="F278" i="6"/>
  <c r="E278" i="6"/>
  <c r="F277" i="6"/>
  <c r="E277" i="6"/>
  <c r="F274" i="6"/>
  <c r="E274" i="6"/>
  <c r="F272" i="6"/>
  <c r="E272" i="6"/>
  <c r="F271" i="6"/>
  <c r="E271" i="6"/>
  <c r="F270" i="6"/>
  <c r="E270" i="6"/>
  <c r="F269" i="6"/>
  <c r="E269" i="6"/>
  <c r="F268" i="6"/>
  <c r="E268" i="6"/>
  <c r="F267" i="6"/>
  <c r="E267" i="6"/>
  <c r="F266" i="6"/>
  <c r="E266" i="6"/>
  <c r="F265" i="6"/>
  <c r="E265" i="6"/>
  <c r="F264" i="6"/>
  <c r="E264" i="6"/>
  <c r="F263" i="6"/>
  <c r="E263" i="6"/>
  <c r="F262" i="6"/>
  <c r="E262" i="6"/>
  <c r="F261" i="6"/>
  <c r="E261" i="6"/>
  <c r="F260" i="6"/>
  <c r="E260" i="6"/>
  <c r="F259" i="6"/>
  <c r="E259" i="6"/>
  <c r="F258" i="6"/>
  <c r="E258" i="6"/>
  <c r="F257" i="6"/>
  <c r="E257" i="6"/>
  <c r="F256" i="6"/>
  <c r="E256" i="6"/>
  <c r="F255" i="6"/>
  <c r="E255" i="6"/>
  <c r="F254" i="6"/>
  <c r="E254" i="6"/>
  <c r="F253" i="6"/>
  <c r="E253" i="6"/>
  <c r="F252" i="6"/>
  <c r="E252" i="6"/>
  <c r="F251" i="6"/>
  <c r="E251" i="6"/>
  <c r="F250" i="6"/>
  <c r="E250" i="6"/>
  <c r="F249" i="6"/>
  <c r="E249" i="6"/>
  <c r="F248" i="6"/>
  <c r="E248" i="6"/>
  <c r="F247" i="6"/>
  <c r="E247" i="6"/>
  <c r="F246" i="6"/>
  <c r="E246" i="6"/>
  <c r="F245" i="6"/>
  <c r="E245" i="6"/>
  <c r="F243" i="6"/>
  <c r="E243" i="6"/>
  <c r="F242" i="6"/>
  <c r="E242" i="6"/>
  <c r="F241" i="6"/>
  <c r="E241" i="6"/>
  <c r="F239" i="6"/>
  <c r="E239" i="6"/>
  <c r="F238" i="6"/>
  <c r="E238" i="6"/>
  <c r="F236" i="6"/>
  <c r="E236" i="6"/>
  <c r="F235" i="6"/>
  <c r="E235" i="6"/>
  <c r="F234" i="6"/>
  <c r="E234" i="6"/>
  <c r="F233" i="6"/>
  <c r="E233" i="6"/>
  <c r="F232" i="6"/>
  <c r="E232" i="6"/>
  <c r="F231" i="6"/>
  <c r="E231" i="6"/>
  <c r="F230" i="6"/>
  <c r="E230" i="6"/>
  <c r="F229" i="6"/>
  <c r="E229" i="6"/>
  <c r="F228" i="6"/>
  <c r="E228" i="6"/>
  <c r="F227" i="6"/>
  <c r="E227" i="6"/>
  <c r="F226" i="6"/>
  <c r="E226" i="6"/>
  <c r="F225" i="6"/>
  <c r="E225" i="6"/>
  <c r="F224" i="6"/>
  <c r="E224" i="6"/>
  <c r="F223" i="6"/>
  <c r="E223" i="6"/>
  <c r="F222" i="6"/>
  <c r="E222" i="6"/>
  <c r="F273" i="6"/>
  <c r="E273" i="6"/>
  <c r="F221" i="6"/>
  <c r="E221" i="6"/>
  <c r="F220" i="6"/>
  <c r="E220" i="6"/>
  <c r="F219" i="6"/>
  <c r="E219" i="6"/>
  <c r="F218" i="6"/>
  <c r="E218" i="6"/>
  <c r="F217" i="6"/>
  <c r="E217" i="6"/>
  <c r="F216" i="6"/>
  <c r="E216" i="6"/>
  <c r="F214" i="6"/>
  <c r="E214" i="6"/>
  <c r="F213" i="6"/>
  <c r="E213" i="6"/>
  <c r="F212" i="6"/>
  <c r="E212" i="6"/>
  <c r="F211" i="6"/>
  <c r="E211" i="6"/>
  <c r="F210" i="6"/>
  <c r="E210" i="6"/>
  <c r="F207" i="6"/>
  <c r="E207" i="6"/>
  <c r="F203" i="6"/>
  <c r="E203" i="6"/>
  <c r="F202" i="6"/>
  <c r="E202" i="6"/>
  <c r="F201" i="6"/>
  <c r="E201" i="6"/>
  <c r="F200" i="6"/>
  <c r="E200" i="6"/>
  <c r="F199" i="6"/>
  <c r="E199" i="6"/>
  <c r="F198" i="6"/>
  <c r="E198" i="6"/>
  <c r="F197" i="6"/>
  <c r="E197" i="6"/>
  <c r="F196" i="6"/>
  <c r="E196" i="6"/>
  <c r="F195" i="6"/>
  <c r="E195" i="6"/>
  <c r="F194" i="6"/>
  <c r="E194" i="6"/>
  <c r="F193" i="6"/>
  <c r="E193" i="6"/>
  <c r="F192" i="6"/>
  <c r="E192" i="6"/>
  <c r="F190" i="6"/>
  <c r="E190" i="6"/>
  <c r="F189" i="6"/>
  <c r="E189" i="6"/>
  <c r="F188" i="6"/>
  <c r="E188" i="6"/>
  <c r="F187" i="6"/>
  <c r="E187" i="6"/>
  <c r="F186" i="6"/>
  <c r="E186" i="6"/>
  <c r="F185" i="6"/>
  <c r="E185" i="6"/>
  <c r="F184" i="6"/>
  <c r="E184" i="6"/>
  <c r="F183" i="6"/>
  <c r="E183" i="6"/>
  <c r="F182" i="6"/>
  <c r="E182" i="6"/>
  <c r="F181" i="6"/>
  <c r="E181" i="6"/>
  <c r="F177" i="6"/>
  <c r="E177" i="6"/>
  <c r="F175" i="6"/>
  <c r="E175" i="6"/>
  <c r="F174" i="6"/>
  <c r="E174" i="6"/>
  <c r="F172" i="6"/>
  <c r="E172" i="6"/>
  <c r="F171" i="6"/>
  <c r="E171" i="6"/>
  <c r="F169" i="6"/>
  <c r="E169" i="6"/>
  <c r="F168" i="6"/>
  <c r="E168" i="6"/>
  <c r="F167" i="6"/>
  <c r="E167" i="6"/>
  <c r="F166" i="6"/>
  <c r="E166" i="6"/>
  <c r="F165" i="6"/>
  <c r="E165" i="6"/>
  <c r="F164" i="6"/>
  <c r="E164" i="6"/>
  <c r="F163" i="6"/>
  <c r="E163" i="6"/>
  <c r="F162" i="6"/>
  <c r="E162" i="6"/>
  <c r="F161" i="6"/>
  <c r="E161" i="6"/>
  <c r="F160" i="6"/>
  <c r="E160" i="6"/>
  <c r="F159" i="6"/>
  <c r="E159" i="6"/>
  <c r="F158" i="6"/>
  <c r="E158" i="6"/>
  <c r="F157" i="6"/>
  <c r="E157" i="6"/>
  <c r="F156" i="6"/>
  <c r="E156" i="6"/>
  <c r="F155" i="6"/>
  <c r="E155" i="6"/>
  <c r="F154" i="6"/>
  <c r="E154" i="6"/>
  <c r="F153" i="6"/>
  <c r="E153" i="6"/>
  <c r="F152" i="6"/>
  <c r="E152" i="6"/>
  <c r="F151" i="6"/>
  <c r="E151" i="6"/>
  <c r="F150" i="6"/>
  <c r="E150" i="6"/>
  <c r="F149" i="6"/>
  <c r="E149" i="6"/>
  <c r="F148" i="6"/>
  <c r="E148" i="6"/>
  <c r="F147" i="6"/>
  <c r="E147" i="6"/>
  <c r="F146" i="6"/>
  <c r="E146" i="6"/>
  <c r="F145" i="6"/>
  <c r="E145" i="6"/>
  <c r="F144" i="6"/>
  <c r="E144" i="6"/>
  <c r="F143" i="6"/>
  <c r="E143" i="6"/>
  <c r="F142" i="6"/>
  <c r="E142" i="6"/>
  <c r="F141" i="6"/>
  <c r="E141" i="6"/>
  <c r="F140" i="6"/>
  <c r="E140" i="6"/>
  <c r="F139" i="6"/>
  <c r="E139" i="6"/>
  <c r="F138" i="6"/>
  <c r="E138" i="6"/>
  <c r="F137" i="6"/>
  <c r="E137" i="6"/>
  <c r="F136" i="6"/>
  <c r="E136" i="6"/>
  <c r="F135" i="6"/>
  <c r="E135" i="6"/>
  <c r="F134" i="6"/>
  <c r="E134" i="6"/>
  <c r="F132" i="6"/>
  <c r="E132" i="6"/>
  <c r="F131" i="6"/>
  <c r="E131" i="6"/>
  <c r="F130" i="6"/>
  <c r="E130" i="6"/>
  <c r="F129" i="6"/>
  <c r="E129" i="6"/>
  <c r="F128" i="6"/>
  <c r="E128" i="6"/>
  <c r="F127" i="6"/>
  <c r="E127" i="6"/>
  <c r="F126" i="6"/>
  <c r="E126" i="6"/>
  <c r="F125" i="6"/>
  <c r="E125" i="6"/>
  <c r="F124" i="6"/>
  <c r="E124" i="6"/>
  <c r="F123" i="6"/>
  <c r="E123" i="6"/>
  <c r="F122" i="6"/>
  <c r="E122" i="6"/>
  <c r="F121" i="6"/>
  <c r="E121" i="6"/>
  <c r="F120" i="6"/>
  <c r="E120" i="6"/>
  <c r="F119" i="6"/>
  <c r="E119" i="6"/>
  <c r="F118" i="6"/>
  <c r="E118" i="6"/>
  <c r="F117" i="6"/>
  <c r="E117" i="6"/>
  <c r="F116" i="6"/>
  <c r="E116" i="6"/>
  <c r="F115" i="6"/>
  <c r="E115" i="6"/>
  <c r="F114" i="6"/>
  <c r="E114" i="6"/>
  <c r="F113" i="6"/>
  <c r="E113" i="6"/>
  <c r="F112" i="6"/>
  <c r="E112" i="6"/>
  <c r="F111" i="6"/>
  <c r="E111" i="6"/>
  <c r="F110" i="6"/>
  <c r="E110" i="6"/>
  <c r="F109" i="6"/>
  <c r="E109" i="6"/>
  <c r="F108" i="6"/>
  <c r="E108" i="6"/>
  <c r="F107" i="6"/>
  <c r="E107" i="6"/>
  <c r="F106" i="6"/>
  <c r="E106" i="6"/>
  <c r="F105" i="6"/>
  <c r="E105" i="6"/>
  <c r="F104" i="6"/>
  <c r="E104" i="6"/>
  <c r="F103" i="6"/>
  <c r="E103" i="6"/>
  <c r="F102" i="6"/>
  <c r="E102" i="6"/>
  <c r="F101" i="6"/>
  <c r="E101" i="6"/>
  <c r="F100" i="6"/>
  <c r="E100" i="6"/>
  <c r="F99" i="6"/>
  <c r="E99" i="6"/>
  <c r="F98" i="6"/>
  <c r="E98" i="6"/>
  <c r="F97" i="6"/>
  <c r="E97" i="6"/>
  <c r="F96" i="6"/>
  <c r="E96" i="6"/>
  <c r="F91" i="6"/>
  <c r="E91" i="6"/>
  <c r="F90" i="6"/>
  <c r="E90" i="6"/>
  <c r="F89" i="6"/>
  <c r="E89" i="6"/>
  <c r="F88" i="6"/>
  <c r="E88" i="6"/>
  <c r="F87" i="6"/>
  <c r="E87" i="6"/>
  <c r="F84" i="6"/>
  <c r="E84" i="6"/>
  <c r="F83" i="6"/>
  <c r="E83" i="6"/>
  <c r="F82" i="6"/>
  <c r="E82" i="6"/>
  <c r="F79" i="6"/>
  <c r="E79" i="6"/>
  <c r="F78" i="6"/>
  <c r="E78" i="6"/>
  <c r="F77" i="6"/>
  <c r="E77" i="6"/>
  <c r="F76" i="6"/>
  <c r="E76" i="6"/>
  <c r="F74" i="6"/>
  <c r="E74" i="6"/>
  <c r="F73" i="6"/>
  <c r="E73" i="6"/>
  <c r="F71" i="6"/>
  <c r="E71" i="6"/>
  <c r="F70" i="6"/>
  <c r="E70" i="6"/>
  <c r="F69" i="6"/>
  <c r="E69" i="6"/>
  <c r="F68" i="6"/>
  <c r="E68" i="6"/>
  <c r="F67" i="6"/>
  <c r="E67" i="6"/>
  <c r="F66" i="6"/>
  <c r="E66" i="6"/>
  <c r="F65" i="6"/>
  <c r="E65" i="6"/>
  <c r="F64" i="6"/>
  <c r="E64" i="6"/>
  <c r="F61" i="6"/>
  <c r="E61" i="6"/>
  <c r="F60" i="6"/>
  <c r="E60" i="6"/>
  <c r="F59" i="6"/>
  <c r="E59" i="6"/>
  <c r="F58" i="6"/>
  <c r="E58" i="6"/>
  <c r="F56" i="6"/>
  <c r="E56" i="6"/>
  <c r="F55" i="6"/>
  <c r="E55" i="6"/>
  <c r="F54" i="6"/>
  <c r="E54" i="6"/>
  <c r="F53" i="6"/>
  <c r="E53" i="6"/>
  <c r="F52" i="6"/>
  <c r="E52" i="6"/>
  <c r="F51" i="6"/>
  <c r="E51" i="6"/>
  <c r="F50" i="6"/>
  <c r="E50" i="6"/>
  <c r="F49" i="6"/>
  <c r="E49" i="6"/>
  <c r="F47" i="6"/>
  <c r="E47" i="6"/>
  <c r="F46" i="6"/>
  <c r="E46" i="6"/>
  <c r="F45" i="6"/>
  <c r="E45" i="6"/>
  <c r="F44" i="6"/>
  <c r="E44" i="6"/>
  <c r="F43" i="6"/>
  <c r="E43" i="6"/>
  <c r="F42" i="6"/>
  <c r="E42" i="6"/>
  <c r="F41" i="6"/>
  <c r="E41" i="6"/>
  <c r="F40" i="6"/>
  <c r="E40" i="6"/>
  <c r="F39" i="6"/>
  <c r="E39" i="6"/>
  <c r="F38" i="6"/>
  <c r="E38" i="6"/>
  <c r="F37" i="6"/>
  <c r="E37" i="6"/>
  <c r="F36" i="6"/>
  <c r="E36" i="6"/>
  <c r="F35" i="6"/>
  <c r="E35" i="6"/>
  <c r="F34" i="6"/>
  <c r="E34" i="6"/>
  <c r="F33" i="6"/>
  <c r="E33" i="6"/>
  <c r="F32" i="6"/>
  <c r="E32" i="6"/>
  <c r="F30" i="6"/>
  <c r="E30" i="6"/>
  <c r="F29" i="6"/>
  <c r="E29" i="6"/>
  <c r="F28" i="6"/>
  <c r="E28" i="6"/>
  <c r="F27" i="6"/>
  <c r="E27" i="6"/>
  <c r="F26" i="6"/>
  <c r="E26" i="6"/>
  <c r="F25" i="6"/>
  <c r="E25" i="6"/>
  <c r="F24" i="6"/>
  <c r="E24" i="6"/>
  <c r="F23" i="6"/>
  <c r="E23" i="6"/>
  <c r="F22" i="6"/>
  <c r="E22" i="6"/>
  <c r="F368" i="6"/>
  <c r="E368" i="6"/>
  <c r="F20" i="6"/>
  <c r="E20" i="6"/>
  <c r="F19" i="6"/>
  <c r="E19" i="6"/>
  <c r="F18" i="6"/>
  <c r="E18" i="6"/>
  <c r="F17" i="6"/>
  <c r="E17" i="6"/>
  <c r="F15" i="6"/>
  <c r="E15" i="6"/>
  <c r="F14" i="6"/>
  <c r="E14" i="6"/>
  <c r="F13" i="6"/>
  <c r="E13" i="6"/>
  <c r="F12" i="6"/>
  <c r="E12" i="6"/>
  <c r="F11" i="6"/>
  <c r="E11" i="6"/>
  <c r="F10" i="6"/>
  <c r="E10" i="6"/>
  <c r="F9" i="6"/>
  <c r="E9" i="6"/>
  <c r="F8" i="6"/>
  <c r="E8" i="6"/>
  <c r="F7" i="6"/>
  <c r="E7" i="6"/>
  <c r="F6" i="6"/>
  <c r="E6" i="6"/>
  <c r="F5" i="6"/>
  <c r="E5" i="6"/>
  <c r="BF570" i="6"/>
  <c r="BF569" i="6"/>
  <c r="BF568" i="6"/>
  <c r="BF567" i="6"/>
  <c r="BF566" i="6"/>
  <c r="BF565" i="6"/>
  <c r="BF564" i="6"/>
  <c r="BF563" i="6"/>
  <c r="BF562" i="6"/>
  <c r="BF561" i="6"/>
  <c r="BF560" i="6"/>
  <c r="BF559" i="6"/>
  <c r="BF558" i="6"/>
  <c r="BF557" i="6"/>
  <c r="BF556" i="6"/>
  <c r="BF555" i="6"/>
  <c r="BF554" i="6"/>
  <c r="BF553" i="6"/>
  <c r="BF552" i="6"/>
  <c r="BF551" i="6"/>
  <c r="BF550" i="6"/>
  <c r="BF549" i="6"/>
  <c r="BF548" i="6"/>
  <c r="BF547" i="6"/>
  <c r="BF546" i="6"/>
  <c r="BF545" i="6"/>
  <c r="BF544" i="6"/>
  <c r="BF543" i="6"/>
  <c r="BF542" i="6"/>
  <c r="BF541" i="6"/>
  <c r="BF540" i="6"/>
  <c r="BF539" i="6"/>
  <c r="BF538" i="6"/>
  <c r="BF537" i="6"/>
  <c r="BF536" i="6"/>
  <c r="BF535" i="6"/>
  <c r="BF534" i="6"/>
  <c r="BF533" i="6"/>
  <c r="BF532" i="6"/>
  <c r="BF531" i="6"/>
  <c r="BF530" i="6"/>
  <c r="BF529" i="6"/>
  <c r="BF528" i="6"/>
  <c r="BF527" i="6"/>
  <c r="BF526" i="6"/>
  <c r="BF525" i="6"/>
  <c r="BF524" i="6"/>
  <c r="BF523" i="6"/>
  <c r="BF522" i="6"/>
  <c r="BF521" i="6"/>
  <c r="BF520" i="6"/>
  <c r="BF519" i="6"/>
  <c r="BF518" i="6"/>
  <c r="BF517" i="6"/>
  <c r="BF516" i="6"/>
  <c r="BF515" i="6"/>
  <c r="BF514" i="6"/>
  <c r="BF513" i="6"/>
  <c r="BF512" i="6"/>
  <c r="BF511" i="6"/>
  <c r="BF510" i="6"/>
  <c r="BF509" i="6"/>
  <c r="BF508" i="6"/>
  <c r="BF507" i="6"/>
  <c r="BF506" i="6"/>
  <c r="BF505" i="6"/>
  <c r="BF504" i="6"/>
  <c r="BF503" i="6"/>
  <c r="BF502" i="6"/>
  <c r="BF501" i="6"/>
  <c r="BF500" i="6"/>
  <c r="BF499" i="6"/>
  <c r="BF498" i="6"/>
  <c r="BF497" i="6"/>
  <c r="BF496" i="6"/>
  <c r="BF495" i="6"/>
  <c r="BF494" i="6"/>
  <c r="BF493" i="6"/>
  <c r="BF492" i="6"/>
  <c r="BF491" i="6"/>
  <c r="BF490" i="6"/>
  <c r="BF489" i="6"/>
  <c r="BF488" i="6"/>
  <c r="BF487" i="6"/>
  <c r="BF486" i="6"/>
  <c r="BF485" i="6"/>
  <c r="BF484" i="6"/>
  <c r="BF483" i="6"/>
  <c r="BF482" i="6"/>
  <c r="BF481" i="6"/>
  <c r="BF480" i="6"/>
  <c r="BF479" i="6"/>
  <c r="BF478" i="6"/>
  <c r="BF477" i="6"/>
  <c r="BF476" i="6"/>
  <c r="BF475" i="6"/>
  <c r="BF474" i="6"/>
  <c r="BF473" i="6"/>
  <c r="BF472" i="6"/>
  <c r="BF471" i="6"/>
  <c r="BF470" i="6"/>
  <c r="BF469" i="6"/>
  <c r="BF468" i="6"/>
  <c r="BF467" i="6"/>
  <c r="BF466" i="6"/>
  <c r="BF465" i="6"/>
  <c r="BF464" i="6"/>
  <c r="BF463" i="6"/>
  <c r="BF462" i="6"/>
  <c r="BF461" i="6"/>
  <c r="BF460" i="6"/>
  <c r="BF459" i="6"/>
  <c r="BF458" i="6"/>
  <c r="BF457" i="6"/>
  <c r="BF456" i="6"/>
  <c r="BF455" i="6"/>
  <c r="BF454" i="6"/>
  <c r="BF453" i="6"/>
  <c r="BF452" i="6"/>
  <c r="BF451" i="6"/>
  <c r="BF450" i="6"/>
  <c r="BF449" i="6"/>
  <c r="BF448" i="6"/>
  <c r="BF447" i="6"/>
  <c r="BF446" i="6"/>
  <c r="BF371" i="6"/>
  <c r="BF338" i="6"/>
  <c r="BF336" i="6"/>
  <c r="BF335" i="6"/>
  <c r="BF237" i="6"/>
  <c r="BF180" i="6"/>
  <c r="BF403" i="6"/>
  <c r="BF402" i="6"/>
  <c r="BF401" i="6"/>
  <c r="BF16" i="6"/>
  <c r="BF400" i="6"/>
  <c r="BF399" i="6"/>
  <c r="BF398" i="6"/>
  <c r="BF397" i="6"/>
  <c r="BF396" i="6"/>
  <c r="BF395" i="6"/>
  <c r="BF394" i="6"/>
  <c r="BF393" i="6"/>
  <c r="BF392" i="6"/>
  <c r="BF391" i="6"/>
  <c r="BF390" i="6"/>
  <c r="BF389" i="6"/>
  <c r="BF388" i="6"/>
  <c r="BF387" i="6"/>
  <c r="BF386" i="6"/>
  <c r="BF385" i="6"/>
  <c r="BF384" i="6"/>
  <c r="BF383" i="6"/>
  <c r="BF382" i="6"/>
  <c r="BF381" i="6"/>
  <c r="BF380" i="6"/>
  <c r="BF379" i="6"/>
  <c r="BF378" i="6"/>
  <c r="BF377" i="6"/>
  <c r="BF376" i="6"/>
  <c r="BF375" i="6"/>
  <c r="BF374" i="6"/>
  <c r="BF373" i="6"/>
  <c r="BF372" i="6"/>
  <c r="BF370" i="6"/>
  <c r="BF369" i="6"/>
  <c r="BF367" i="6"/>
  <c r="BF366" i="6"/>
  <c r="BF365" i="6"/>
  <c r="BF364" i="6"/>
  <c r="BF363" i="6"/>
  <c r="BF362" i="6"/>
  <c r="BF361" i="6"/>
  <c r="BF215" i="6"/>
  <c r="BF360" i="6"/>
  <c r="BF359" i="6"/>
  <c r="BF358" i="6"/>
  <c r="BF357" i="6"/>
  <c r="BF356" i="6"/>
  <c r="BF355" i="6"/>
  <c r="BF354" i="6"/>
  <c r="BF353" i="6"/>
  <c r="BF352" i="6"/>
  <c r="BF351" i="6"/>
  <c r="BF350" i="6"/>
  <c r="BF349" i="6"/>
  <c r="BF348" i="6"/>
  <c r="BF347" i="6"/>
  <c r="BF346" i="6"/>
  <c r="BF345" i="6"/>
  <c r="BF344" i="6"/>
  <c r="BF343" i="6"/>
  <c r="BF342" i="6"/>
  <c r="BF341" i="6"/>
  <c r="BF340" i="6"/>
  <c r="BF339" i="6"/>
  <c r="BF337" i="6"/>
  <c r="BF334" i="6"/>
  <c r="BF333" i="6"/>
  <c r="BF332" i="6"/>
  <c r="BF331" i="6"/>
  <c r="BF330" i="6"/>
  <c r="BF329" i="6"/>
  <c r="BF328" i="6"/>
  <c r="BF327" i="6"/>
  <c r="BF326" i="6"/>
  <c r="BF325" i="6"/>
  <c r="BF324" i="6"/>
  <c r="BF323" i="6"/>
  <c r="BF322" i="6"/>
  <c r="BF321" i="6"/>
  <c r="BF320" i="6"/>
  <c r="BF319" i="6"/>
  <c r="BF318" i="6"/>
  <c r="BF317" i="6"/>
  <c r="BF316" i="6"/>
  <c r="BF315" i="6"/>
  <c r="BF244" i="6"/>
  <c r="BF314" i="6"/>
  <c r="BF313" i="6"/>
  <c r="BF312" i="6"/>
  <c r="BF311" i="6"/>
  <c r="BF310" i="6"/>
  <c r="BF309" i="6"/>
  <c r="BF308" i="6"/>
  <c r="BF208" i="6"/>
  <c r="BF307" i="6"/>
  <c r="BF306" i="6"/>
  <c r="BF305" i="6"/>
  <c r="BF304" i="6"/>
  <c r="BF303" i="6"/>
  <c r="BF301" i="6"/>
  <c r="BF300" i="6"/>
  <c r="BF299" i="6"/>
  <c r="BF298" i="6"/>
  <c r="BF297" i="6"/>
  <c r="BF296" i="6"/>
  <c r="BF295" i="6"/>
  <c r="BF294" i="6"/>
  <c r="BF293" i="6"/>
  <c r="BF291" i="6"/>
  <c r="BF290" i="6"/>
  <c r="BF289" i="6"/>
  <c r="BF288" i="6"/>
  <c r="BF287" i="6"/>
  <c r="BF286" i="6"/>
  <c r="BF285" i="6"/>
  <c r="BF284" i="6"/>
  <c r="BF283" i="6"/>
  <c r="BF282" i="6"/>
  <c r="BF281" i="6"/>
  <c r="BF280" i="6"/>
  <c r="BF278" i="6"/>
  <c r="BF277" i="6"/>
  <c r="BF274" i="6"/>
  <c r="BF272" i="6"/>
  <c r="BF271" i="6"/>
  <c r="BF270" i="6"/>
  <c r="BF269" i="6"/>
  <c r="BF268" i="6"/>
  <c r="BF267" i="6"/>
  <c r="BF266" i="6"/>
  <c r="BF265" i="6"/>
  <c r="BF264" i="6"/>
  <c r="BF263" i="6"/>
  <c r="BF262" i="6"/>
  <c r="BF261" i="6"/>
  <c r="BF260" i="6"/>
  <c r="BF259" i="6"/>
  <c r="BF258" i="6"/>
  <c r="BF257" i="6"/>
  <c r="BF256" i="6"/>
  <c r="BF255" i="6"/>
  <c r="BF254" i="6"/>
  <c r="BF253" i="6"/>
  <c r="BF252" i="6"/>
  <c r="BF251" i="6"/>
  <c r="BF250" i="6"/>
  <c r="BF249" i="6"/>
  <c r="BF248" i="6"/>
  <c r="BF247" i="6"/>
  <c r="BF246" i="6"/>
  <c r="BF245" i="6"/>
  <c r="BF243" i="6"/>
  <c r="BF242" i="6"/>
  <c r="BF241" i="6"/>
  <c r="BF239" i="6"/>
  <c r="BF238" i="6"/>
  <c r="BF236" i="6"/>
  <c r="BF235" i="6"/>
  <c r="BF234" i="6"/>
  <c r="BF233" i="6"/>
  <c r="BF232" i="6"/>
  <c r="BF231" i="6"/>
  <c r="BF230" i="6"/>
  <c r="BF229" i="6"/>
  <c r="BF228" i="6"/>
  <c r="BF227" i="6"/>
  <c r="BF226" i="6"/>
  <c r="BF225" i="6"/>
  <c r="BF224" i="6"/>
  <c r="BF223" i="6"/>
  <c r="BF222" i="6"/>
  <c r="BF273" i="6"/>
  <c r="BF221" i="6"/>
  <c r="BF220" i="6"/>
  <c r="BF219" i="6"/>
  <c r="BF218" i="6"/>
  <c r="BF217" i="6"/>
  <c r="BF216" i="6"/>
  <c r="BF214" i="6"/>
  <c r="BF213" i="6"/>
  <c r="BF212" i="6"/>
  <c r="BF211" i="6"/>
  <c r="BF210" i="6"/>
  <c r="BF207" i="6"/>
  <c r="BF203" i="6"/>
  <c r="BF202" i="6"/>
  <c r="BF201" i="6"/>
  <c r="BF200" i="6"/>
  <c r="BF179" i="6"/>
  <c r="BF199" i="6"/>
  <c r="BF198" i="6"/>
  <c r="BF197" i="6"/>
  <c r="BF196" i="6"/>
  <c r="BF195" i="6"/>
  <c r="BF194" i="6"/>
  <c r="BF193" i="6"/>
  <c r="BF192" i="6"/>
  <c r="BF190" i="6"/>
  <c r="BF189" i="6"/>
  <c r="BF188" i="6"/>
  <c r="BF187" i="6"/>
  <c r="BF186" i="6"/>
  <c r="BF185" i="6"/>
  <c r="BF184" i="6"/>
  <c r="BF183" i="6"/>
  <c r="BF182" i="6"/>
  <c r="BF181" i="6"/>
  <c r="BF177" i="6"/>
  <c r="BF175" i="6"/>
  <c r="BF174" i="6"/>
  <c r="BF172" i="6"/>
  <c r="BF171" i="6"/>
  <c r="BF169" i="6"/>
  <c r="BF168" i="6"/>
  <c r="BF167" i="6"/>
  <c r="BF166" i="6"/>
  <c r="BF165" i="6"/>
  <c r="BF164" i="6"/>
  <c r="BF163" i="6"/>
  <c r="BF162" i="6"/>
  <c r="BF161" i="6"/>
  <c r="BF160" i="6"/>
  <c r="BF159" i="6"/>
  <c r="BF158" i="6"/>
  <c r="BF157" i="6"/>
  <c r="BF156" i="6"/>
  <c r="BF155" i="6"/>
  <c r="BF154" i="6"/>
  <c r="BF153" i="6"/>
  <c r="BF152" i="6"/>
  <c r="BF151" i="6"/>
  <c r="BF150" i="6"/>
  <c r="BF149" i="6"/>
  <c r="BF148" i="6"/>
  <c r="BF147" i="6"/>
  <c r="BF146" i="6"/>
  <c r="BF145" i="6"/>
  <c r="BF144" i="6"/>
  <c r="BF143" i="6"/>
  <c r="BF142" i="6"/>
  <c r="BF141" i="6"/>
  <c r="BF140" i="6"/>
  <c r="BF139" i="6"/>
  <c r="BF138" i="6"/>
  <c r="BF137" i="6"/>
  <c r="BF85" i="6"/>
  <c r="BF136" i="6"/>
  <c r="BF135" i="6"/>
  <c r="BF134" i="6"/>
  <c r="BF132" i="6"/>
  <c r="BF131" i="6"/>
  <c r="BF130" i="6"/>
  <c r="BF129" i="6"/>
  <c r="BF128" i="6"/>
  <c r="BF127" i="6"/>
  <c r="BF126" i="6"/>
  <c r="BF125" i="6"/>
  <c r="BF124" i="6"/>
  <c r="BF123" i="6"/>
  <c r="BF122" i="6"/>
  <c r="BF121" i="6"/>
  <c r="BF120" i="6"/>
  <c r="BF119" i="6"/>
  <c r="BF118" i="6"/>
  <c r="BF117" i="6"/>
  <c r="BF116" i="6"/>
  <c r="BF115" i="6"/>
  <c r="BF75" i="6"/>
  <c r="BF114" i="6"/>
  <c r="BF113" i="6"/>
  <c r="BF112" i="6"/>
  <c r="BF178" i="6"/>
  <c r="BF111" i="6"/>
  <c r="BF110" i="6"/>
  <c r="BF109" i="6"/>
  <c r="BF108" i="6"/>
  <c r="BF107" i="6"/>
  <c r="BF106" i="6"/>
  <c r="BF105" i="6"/>
  <c r="BF104" i="6"/>
  <c r="BF103" i="6"/>
  <c r="BF102" i="6"/>
  <c r="BF101" i="6"/>
  <c r="BF100" i="6"/>
  <c r="BF99" i="6"/>
  <c r="BF98" i="6"/>
  <c r="BF97" i="6"/>
  <c r="BF96" i="6"/>
  <c r="BF91" i="6"/>
  <c r="BF90" i="6"/>
  <c r="BF89" i="6"/>
  <c r="BF88" i="6"/>
  <c r="BF87" i="6"/>
  <c r="BF84" i="6"/>
  <c r="BF83" i="6"/>
  <c r="BF82" i="6"/>
  <c r="BF79" i="6"/>
  <c r="BF78" i="6"/>
  <c r="BF77" i="6"/>
  <c r="BF76" i="6"/>
  <c r="BF74" i="6"/>
  <c r="BF73" i="6"/>
  <c r="BF71" i="6"/>
  <c r="BF70" i="6"/>
  <c r="BF69" i="6"/>
  <c r="BF68" i="6"/>
  <c r="BF67" i="6"/>
  <c r="BF66" i="6"/>
  <c r="BF65" i="6"/>
  <c r="BF64" i="6"/>
  <c r="BF86" i="6"/>
  <c r="BF61" i="6"/>
  <c r="BF60" i="6"/>
  <c r="BF59" i="6"/>
  <c r="BF58" i="6"/>
  <c r="BF56" i="6"/>
  <c r="BF55" i="6"/>
  <c r="BF54" i="6"/>
  <c r="BF53" i="6"/>
  <c r="BF52" i="6"/>
  <c r="BF51" i="6"/>
  <c r="BF50" i="6"/>
  <c r="BF49" i="6"/>
  <c r="BF47" i="6"/>
  <c r="BF46" i="6"/>
  <c r="BF45" i="6"/>
  <c r="BF44" i="6"/>
  <c r="BF43" i="6"/>
  <c r="BF42" i="6"/>
  <c r="BF41" i="6"/>
  <c r="BF40" i="6"/>
  <c r="BF39" i="6"/>
  <c r="BF38" i="6"/>
  <c r="BF37" i="6"/>
  <c r="BF36" i="6"/>
  <c r="BF176" i="6"/>
  <c r="BF35" i="6"/>
  <c r="BF34" i="6"/>
  <c r="BF33" i="6"/>
  <c r="BF32" i="6"/>
  <c r="BF30" i="6"/>
  <c r="BF29" i="6"/>
  <c r="BF28" i="6"/>
  <c r="BF27" i="6"/>
  <c r="BF26" i="6"/>
  <c r="BF25" i="6"/>
  <c r="BF24" i="6"/>
  <c r="BF23" i="6"/>
  <c r="BF22" i="6"/>
  <c r="BF368" i="6"/>
  <c r="BF20" i="6"/>
  <c r="BF19" i="6"/>
  <c r="BF18" i="6"/>
  <c r="BF17" i="6"/>
  <c r="BF15" i="6"/>
  <c r="BF14" i="6"/>
  <c r="BF13" i="6"/>
  <c r="BF12" i="6"/>
  <c r="BF11" i="6"/>
  <c r="BF10" i="6"/>
  <c r="BF9" i="6"/>
  <c r="BF8" i="6"/>
  <c r="BF7" i="6"/>
  <c r="BF6" i="6"/>
  <c r="BF5" i="6"/>
  <c r="BF4" i="6"/>
  <c r="F4" i="6"/>
  <c r="E4" i="6"/>
  <c r="DD461" i="6"/>
  <c r="DC461" i="6"/>
  <c r="DB461" i="6"/>
  <c r="DA461" i="6"/>
  <c r="CZ461" i="6"/>
  <c r="CY461" i="6"/>
  <c r="CX461" i="6"/>
  <c r="CW461" i="6"/>
  <c r="CV461" i="6"/>
  <c r="CU461" i="6"/>
  <c r="CQ461" i="6"/>
  <c r="CP461" i="6"/>
  <c r="CO461" i="6"/>
  <c r="CN461" i="6"/>
  <c r="CM461" i="6"/>
  <c r="CL461" i="6"/>
  <c r="CJ461" i="6"/>
  <c r="CI461" i="6"/>
  <c r="CH461" i="6"/>
  <c r="BK461" i="6"/>
  <c r="BJ461" i="6"/>
  <c r="BG461" i="6"/>
  <c r="BE461" i="6"/>
  <c r="BA461" i="6" s="1"/>
  <c r="BC461" i="6"/>
  <c r="BB461" i="6"/>
  <c r="J461" i="6"/>
  <c r="D461" i="6"/>
  <c r="A461" i="6"/>
  <c r="DD460" i="6"/>
  <c r="DC460" i="6"/>
  <c r="DB460" i="6"/>
  <c r="DA460" i="6"/>
  <c r="CZ460" i="6"/>
  <c r="CY460" i="6"/>
  <c r="CX460" i="6"/>
  <c r="CW460" i="6"/>
  <c r="CV460" i="6"/>
  <c r="CU460" i="6"/>
  <c r="CQ460" i="6"/>
  <c r="CP460" i="6"/>
  <c r="CO460" i="6"/>
  <c r="CN460" i="6"/>
  <c r="CM460" i="6"/>
  <c r="CL460" i="6"/>
  <c r="CJ460" i="6"/>
  <c r="CI460" i="6"/>
  <c r="CH460" i="6"/>
  <c r="BK460" i="6"/>
  <c r="BJ460" i="6"/>
  <c r="BG460" i="6"/>
  <c r="BE460" i="6"/>
  <c r="BA460" i="6" s="1"/>
  <c r="BC460" i="6"/>
  <c r="BB460" i="6"/>
  <c r="J460" i="6"/>
  <c r="D460" i="6"/>
  <c r="A460" i="6"/>
  <c r="DD459" i="6"/>
  <c r="DC459" i="6"/>
  <c r="DB459" i="6"/>
  <c r="DA459" i="6"/>
  <c r="CZ459" i="6"/>
  <c r="CY459" i="6"/>
  <c r="CX459" i="6"/>
  <c r="CW459" i="6"/>
  <c r="CV459" i="6"/>
  <c r="CU459" i="6"/>
  <c r="CQ459" i="6"/>
  <c r="CP459" i="6"/>
  <c r="CO459" i="6"/>
  <c r="CN459" i="6"/>
  <c r="CM459" i="6"/>
  <c r="CL459" i="6"/>
  <c r="CJ459" i="6"/>
  <c r="CI459" i="6"/>
  <c r="CH459" i="6"/>
  <c r="BK459" i="6"/>
  <c r="BJ459" i="6"/>
  <c r="BG459" i="6"/>
  <c r="BE459" i="6"/>
  <c r="BA459" i="6" s="1"/>
  <c r="BC459" i="6"/>
  <c r="BB459" i="6"/>
  <c r="J459" i="6"/>
  <c r="D459" i="6"/>
  <c r="A459" i="6"/>
  <c r="DD458" i="6"/>
  <c r="DC458" i="6"/>
  <c r="DB458" i="6"/>
  <c r="DA458" i="6"/>
  <c r="CZ458" i="6"/>
  <c r="CY458" i="6"/>
  <c r="CX458" i="6"/>
  <c r="CW458" i="6"/>
  <c r="CV458" i="6"/>
  <c r="CU458" i="6"/>
  <c r="CQ458" i="6"/>
  <c r="CP458" i="6"/>
  <c r="CO458" i="6"/>
  <c r="CN458" i="6"/>
  <c r="CM458" i="6"/>
  <c r="CL458" i="6"/>
  <c r="CJ458" i="6"/>
  <c r="CI458" i="6"/>
  <c r="CH458" i="6"/>
  <c r="BK458" i="6"/>
  <c r="BJ458" i="6"/>
  <c r="BG458" i="6"/>
  <c r="BE458" i="6"/>
  <c r="BA458" i="6" s="1"/>
  <c r="BC458" i="6"/>
  <c r="BB458" i="6"/>
  <c r="J458" i="6"/>
  <c r="D458" i="6"/>
  <c r="A458" i="6"/>
  <c r="DD457" i="6"/>
  <c r="DC457" i="6"/>
  <c r="DB457" i="6"/>
  <c r="DA457" i="6"/>
  <c r="CZ457" i="6"/>
  <c r="CY457" i="6"/>
  <c r="CX457" i="6"/>
  <c r="CW457" i="6"/>
  <c r="CV457" i="6"/>
  <c r="CU457" i="6"/>
  <c r="CQ457" i="6"/>
  <c r="CP457" i="6"/>
  <c r="CO457" i="6"/>
  <c r="CN457" i="6"/>
  <c r="CM457" i="6"/>
  <c r="CL457" i="6"/>
  <c r="CJ457" i="6"/>
  <c r="CI457" i="6"/>
  <c r="CH457" i="6"/>
  <c r="BK457" i="6"/>
  <c r="BJ457" i="6"/>
  <c r="BG457" i="6"/>
  <c r="BE457" i="6"/>
  <c r="BA457" i="6" s="1"/>
  <c r="BC457" i="6"/>
  <c r="BB457" i="6"/>
  <c r="J457" i="6"/>
  <c r="D457" i="6"/>
  <c r="A457" i="6"/>
  <c r="DD456" i="6"/>
  <c r="DC456" i="6"/>
  <c r="DB456" i="6"/>
  <c r="DA456" i="6"/>
  <c r="CZ456" i="6"/>
  <c r="CY456" i="6"/>
  <c r="CX456" i="6"/>
  <c r="CW456" i="6"/>
  <c r="CV456" i="6"/>
  <c r="CU456" i="6"/>
  <c r="CQ456" i="6"/>
  <c r="CP456" i="6"/>
  <c r="CO456" i="6"/>
  <c r="CN456" i="6"/>
  <c r="CM456" i="6"/>
  <c r="CL456" i="6"/>
  <c r="CJ456" i="6"/>
  <c r="CI456" i="6"/>
  <c r="CH456" i="6"/>
  <c r="BK456" i="6"/>
  <c r="BJ456" i="6"/>
  <c r="BG456" i="6"/>
  <c r="BE456" i="6"/>
  <c r="BA456" i="6" s="1"/>
  <c r="BC456" i="6"/>
  <c r="BB456" i="6"/>
  <c r="J456" i="6"/>
  <c r="D456" i="6"/>
  <c r="A456" i="6"/>
  <c r="DD455" i="6"/>
  <c r="DC455" i="6"/>
  <c r="DB455" i="6"/>
  <c r="DA455" i="6"/>
  <c r="CZ455" i="6"/>
  <c r="CY455" i="6"/>
  <c r="CX455" i="6"/>
  <c r="CW455" i="6"/>
  <c r="CV455" i="6"/>
  <c r="CU455" i="6"/>
  <c r="CQ455" i="6"/>
  <c r="CP455" i="6"/>
  <c r="CO455" i="6"/>
  <c r="CN455" i="6"/>
  <c r="CM455" i="6"/>
  <c r="CL455" i="6"/>
  <c r="CJ455" i="6"/>
  <c r="CI455" i="6"/>
  <c r="CH455" i="6"/>
  <c r="BK455" i="6"/>
  <c r="BJ455" i="6"/>
  <c r="BG455" i="6"/>
  <c r="BE455" i="6"/>
  <c r="BA455" i="6" s="1"/>
  <c r="BC455" i="6"/>
  <c r="BB455" i="6"/>
  <c r="J455" i="6"/>
  <c r="D455" i="6"/>
  <c r="A455" i="6"/>
  <c r="DD454" i="6"/>
  <c r="DC454" i="6"/>
  <c r="DB454" i="6"/>
  <c r="DA454" i="6"/>
  <c r="CZ454" i="6"/>
  <c r="CY454" i="6"/>
  <c r="CX454" i="6"/>
  <c r="CW454" i="6"/>
  <c r="CV454" i="6"/>
  <c r="CU454" i="6"/>
  <c r="CQ454" i="6"/>
  <c r="CP454" i="6"/>
  <c r="CO454" i="6"/>
  <c r="CN454" i="6"/>
  <c r="CM454" i="6"/>
  <c r="CL454" i="6"/>
  <c r="CJ454" i="6"/>
  <c r="CI454" i="6"/>
  <c r="CH454" i="6"/>
  <c r="BK454" i="6"/>
  <c r="BJ454" i="6"/>
  <c r="BG454" i="6"/>
  <c r="BE454" i="6"/>
  <c r="BA454" i="6" s="1"/>
  <c r="BC454" i="6"/>
  <c r="BB454" i="6"/>
  <c r="J454" i="6"/>
  <c r="D454" i="6"/>
  <c r="A454" i="6"/>
  <c r="DD453" i="6"/>
  <c r="DC453" i="6"/>
  <c r="DB453" i="6"/>
  <c r="DA453" i="6"/>
  <c r="CZ453" i="6"/>
  <c r="CY453" i="6"/>
  <c r="CX453" i="6"/>
  <c r="CW453" i="6"/>
  <c r="CV453" i="6"/>
  <c r="CU453" i="6"/>
  <c r="CQ453" i="6"/>
  <c r="CP453" i="6"/>
  <c r="CO453" i="6"/>
  <c r="CN453" i="6"/>
  <c r="CM453" i="6"/>
  <c r="CL453" i="6"/>
  <c r="CJ453" i="6"/>
  <c r="CI453" i="6"/>
  <c r="CH453" i="6"/>
  <c r="BK453" i="6"/>
  <c r="BJ453" i="6"/>
  <c r="BG453" i="6"/>
  <c r="BE453" i="6"/>
  <c r="BA453" i="6" s="1"/>
  <c r="BC453" i="6"/>
  <c r="BB453" i="6"/>
  <c r="J453" i="6"/>
  <c r="D453" i="6"/>
  <c r="A453" i="6"/>
  <c r="DD452" i="6"/>
  <c r="DC452" i="6"/>
  <c r="DB452" i="6"/>
  <c r="DA452" i="6"/>
  <c r="CZ452" i="6"/>
  <c r="CY452" i="6"/>
  <c r="CX452" i="6"/>
  <c r="CW452" i="6"/>
  <c r="CV452" i="6"/>
  <c r="CU452" i="6"/>
  <c r="CQ452" i="6"/>
  <c r="CP452" i="6"/>
  <c r="CO452" i="6"/>
  <c r="CN452" i="6"/>
  <c r="CM452" i="6"/>
  <c r="CL452" i="6"/>
  <c r="CJ452" i="6"/>
  <c r="CI452" i="6"/>
  <c r="CH452" i="6"/>
  <c r="BK452" i="6"/>
  <c r="BJ452" i="6"/>
  <c r="BG452" i="6"/>
  <c r="BE452" i="6"/>
  <c r="BA452" i="6" s="1"/>
  <c r="BC452" i="6"/>
  <c r="BB452" i="6"/>
  <c r="J452" i="6"/>
  <c r="D452" i="6"/>
  <c r="A452" i="6"/>
  <c r="DD451" i="6"/>
  <c r="DC451" i="6"/>
  <c r="DB451" i="6"/>
  <c r="DA451" i="6"/>
  <c r="CZ451" i="6"/>
  <c r="CY451" i="6"/>
  <c r="CX451" i="6"/>
  <c r="CW451" i="6"/>
  <c r="CV451" i="6"/>
  <c r="CU451" i="6"/>
  <c r="CQ451" i="6"/>
  <c r="CP451" i="6"/>
  <c r="CO451" i="6"/>
  <c r="CN451" i="6"/>
  <c r="CM451" i="6"/>
  <c r="CL451" i="6"/>
  <c r="CJ451" i="6"/>
  <c r="CI451" i="6"/>
  <c r="CH451" i="6"/>
  <c r="BK451" i="6"/>
  <c r="BJ451" i="6"/>
  <c r="BG451" i="6"/>
  <c r="BE451" i="6"/>
  <c r="BA451" i="6" s="1"/>
  <c r="BC451" i="6"/>
  <c r="BB451" i="6"/>
  <c r="J451" i="6"/>
  <c r="D451" i="6"/>
  <c r="A451" i="6"/>
  <c r="W4" i="53" l="1"/>
  <c r="BI451" i="6"/>
  <c r="B451" i="6"/>
  <c r="BM451" i="6" s="1"/>
  <c r="BI460" i="6"/>
  <c r="B460" i="6"/>
  <c r="BM460" i="6" s="1"/>
  <c r="BI452" i="6"/>
  <c r="B452" i="6"/>
  <c r="BM452" i="6" s="1"/>
  <c r="BI459" i="6"/>
  <c r="B459" i="6"/>
  <c r="BM459" i="6" s="1"/>
  <c r="BI458" i="6"/>
  <c r="B458" i="6"/>
  <c r="BM458" i="6" s="1"/>
  <c r="BN454" i="6"/>
  <c r="B454" i="6"/>
  <c r="BM454" i="6" s="1"/>
  <c r="BN453" i="6"/>
  <c r="B453" i="6"/>
  <c r="BM453" i="6" s="1"/>
  <c r="BN455" i="6"/>
  <c r="B455" i="6"/>
  <c r="BM455" i="6" s="1"/>
  <c r="BN457" i="6"/>
  <c r="B457" i="6"/>
  <c r="BM457" i="6" s="1"/>
  <c r="BI461" i="6"/>
  <c r="B461" i="6"/>
  <c r="BM461" i="6" s="1"/>
  <c r="BN456" i="6"/>
  <c r="B456" i="6"/>
  <c r="BM456" i="6" s="1"/>
  <c r="N438" i="40"/>
  <c r="O136" i="40"/>
  <c r="V14" i="53"/>
  <c r="DF139" i="6"/>
  <c r="ED64" i="6"/>
  <c r="DR139" i="6"/>
  <c r="ED139" i="6"/>
  <c r="DR64" i="6"/>
  <c r="DF64" i="6"/>
  <c r="BT170" i="6"/>
  <c r="J170" i="6" s="1"/>
  <c r="DO216" i="6"/>
  <c r="DZ216" i="6"/>
  <c r="EG216" i="6"/>
  <c r="EM216" i="6"/>
  <c r="EF216" i="6"/>
  <c r="EL216" i="6"/>
  <c r="DP216" i="6"/>
  <c r="DX216" i="6"/>
  <c r="DG216" i="6"/>
  <c r="DN216" i="6"/>
  <c r="DW216" i="6"/>
  <c r="DV216" i="6"/>
  <c r="DH216" i="6"/>
  <c r="DM216" i="6"/>
  <c r="DI216" i="6"/>
  <c r="EE216" i="6"/>
  <c r="EJ216" i="6"/>
  <c r="DU216" i="6"/>
  <c r="DL216" i="6"/>
  <c r="DJ216" i="6"/>
  <c r="EI216" i="6"/>
  <c r="DK216" i="6"/>
  <c r="EK216" i="6"/>
  <c r="EH216" i="6"/>
  <c r="DS216" i="6"/>
  <c r="DT216" i="6"/>
  <c r="EB216" i="6"/>
  <c r="EA216" i="6"/>
  <c r="CS216" i="6"/>
  <c r="DY216" i="6"/>
  <c r="BM170" i="6"/>
  <c r="BL456" i="6"/>
  <c r="CR456" i="6"/>
  <c r="BL457" i="6"/>
  <c r="CT461" i="6"/>
  <c r="EN461" i="6" s="1"/>
  <c r="BL452" i="6"/>
  <c r="BL458" i="6"/>
  <c r="BL460" i="6"/>
  <c r="BI453" i="6"/>
  <c r="BI457" i="6"/>
  <c r="BL461" i="6"/>
  <c r="BL451" i="6"/>
  <c r="BL453" i="6"/>
  <c r="BL455" i="6"/>
  <c r="BL459" i="6"/>
  <c r="CT451" i="6"/>
  <c r="DK451" i="6" s="1"/>
  <c r="CT453" i="6"/>
  <c r="EN453" i="6" s="1"/>
  <c r="CR454" i="6"/>
  <c r="CR459" i="6"/>
  <c r="CT459" i="6"/>
  <c r="DV459" i="6" s="1"/>
  <c r="CR451" i="6"/>
  <c r="CT454" i="6"/>
  <c r="CR461" i="6"/>
  <c r="CR457" i="6"/>
  <c r="BL454" i="6"/>
  <c r="CT457" i="6"/>
  <c r="DT457" i="6" s="1"/>
  <c r="CT458" i="6"/>
  <c r="EK458" i="6" s="1"/>
  <c r="CR460" i="6"/>
  <c r="CT460" i="6"/>
  <c r="DW460" i="6" s="1"/>
  <c r="CT452" i="6"/>
  <c r="EE452" i="6" s="1"/>
  <c r="CT456" i="6"/>
  <c r="DT456" i="6" s="1"/>
  <c r="CR455" i="6"/>
  <c r="CT455" i="6"/>
  <c r="K455" i="6" s="1"/>
  <c r="BO455" i="6" s="1"/>
  <c r="CR458" i="6"/>
  <c r="CR453" i="6"/>
  <c r="BI454" i="6"/>
  <c r="BN451" i="6"/>
  <c r="CR452" i="6"/>
  <c r="BN452" i="6"/>
  <c r="BI456" i="6"/>
  <c r="BN461" i="6"/>
  <c r="BI455" i="6"/>
  <c r="BN460" i="6"/>
  <c r="BN459" i="6"/>
  <c r="BN458" i="6"/>
  <c r="N49" i="54"/>
  <c r="DD446" i="6"/>
  <c r="DC446" i="6"/>
  <c r="DB446" i="6"/>
  <c r="DA446" i="6"/>
  <c r="CZ446" i="6"/>
  <c r="CY446" i="6"/>
  <c r="CX446" i="6"/>
  <c r="CW446" i="6"/>
  <c r="CV446" i="6"/>
  <c r="CU446" i="6"/>
  <c r="CQ446" i="6"/>
  <c r="CP446" i="6"/>
  <c r="CO446" i="6"/>
  <c r="CN446" i="6"/>
  <c r="CM446" i="6"/>
  <c r="CL446" i="6"/>
  <c r="CJ446" i="6"/>
  <c r="CI446" i="6"/>
  <c r="CH446" i="6"/>
  <c r="BK446" i="6"/>
  <c r="BJ446" i="6"/>
  <c r="BG446" i="6"/>
  <c r="BE446" i="6"/>
  <c r="BA446" i="6" s="1"/>
  <c r="BC446" i="6"/>
  <c r="BB446" i="6"/>
  <c r="J446" i="6"/>
  <c r="D446" i="6"/>
  <c r="A446" i="6"/>
  <c r="DD373" i="6"/>
  <c r="DC373" i="6"/>
  <c r="DB373" i="6"/>
  <c r="DA373" i="6"/>
  <c r="CZ373" i="6"/>
  <c r="CY373" i="6"/>
  <c r="CX373" i="6"/>
  <c r="CW373" i="6"/>
  <c r="CV373" i="6"/>
  <c r="CU373" i="6"/>
  <c r="CQ373" i="6"/>
  <c r="CP373" i="6"/>
  <c r="CO373" i="6"/>
  <c r="CN373" i="6"/>
  <c r="CM373" i="6"/>
  <c r="CL373" i="6"/>
  <c r="CJ373" i="6"/>
  <c r="CI373" i="6"/>
  <c r="CH373" i="6"/>
  <c r="BK371" i="6"/>
  <c r="BJ371" i="6"/>
  <c r="BG371" i="6"/>
  <c r="BE371" i="6"/>
  <c r="BA371" i="6" s="1"/>
  <c r="BC371" i="6"/>
  <c r="BB371" i="6"/>
  <c r="D371" i="6"/>
  <c r="BI371" i="6"/>
  <c r="DD73" i="6"/>
  <c r="DC73" i="6"/>
  <c r="DB73" i="6"/>
  <c r="DA73" i="6"/>
  <c r="CZ73" i="6"/>
  <c r="CY73" i="6"/>
  <c r="CX73" i="6"/>
  <c r="CW73" i="6"/>
  <c r="CV73" i="6"/>
  <c r="CU73" i="6"/>
  <c r="CQ73" i="6"/>
  <c r="CP73" i="6"/>
  <c r="CO73" i="6"/>
  <c r="CN73" i="6"/>
  <c r="CM73" i="6"/>
  <c r="CL73" i="6"/>
  <c r="CJ73" i="6"/>
  <c r="CI73" i="6"/>
  <c r="CH73" i="6"/>
  <c r="BK338" i="6"/>
  <c r="BJ338" i="6"/>
  <c r="BG338" i="6"/>
  <c r="BE338" i="6"/>
  <c r="BA338" i="6" s="1"/>
  <c r="BC338" i="6"/>
  <c r="BB338" i="6"/>
  <c r="D338" i="6"/>
  <c r="BI338" i="6"/>
  <c r="DD71" i="6"/>
  <c r="DC71" i="6"/>
  <c r="DB71" i="6"/>
  <c r="DA71" i="6"/>
  <c r="CZ71" i="6"/>
  <c r="CY71" i="6"/>
  <c r="CX71" i="6"/>
  <c r="CW71" i="6"/>
  <c r="CV71" i="6"/>
  <c r="CU71" i="6"/>
  <c r="CQ71" i="6"/>
  <c r="CP71" i="6"/>
  <c r="CO71" i="6"/>
  <c r="CN71" i="6"/>
  <c r="CM71" i="6"/>
  <c r="CL71" i="6"/>
  <c r="CJ71" i="6"/>
  <c r="CI71" i="6"/>
  <c r="CH71" i="6"/>
  <c r="BK336" i="6"/>
  <c r="BJ336" i="6"/>
  <c r="BG336" i="6"/>
  <c r="BE336" i="6"/>
  <c r="BA336" i="6" s="1"/>
  <c r="BC336" i="6"/>
  <c r="BB336" i="6"/>
  <c r="D336" i="6"/>
  <c r="BI336" i="6"/>
  <c r="DD340" i="6"/>
  <c r="DC340" i="6"/>
  <c r="DB340" i="6"/>
  <c r="DA340" i="6"/>
  <c r="CZ340" i="6"/>
  <c r="CY340" i="6"/>
  <c r="CX340" i="6"/>
  <c r="CW340" i="6"/>
  <c r="CV340" i="6"/>
  <c r="CU340" i="6"/>
  <c r="CQ340" i="6"/>
  <c r="CP340" i="6"/>
  <c r="CO340" i="6"/>
  <c r="CN340" i="6"/>
  <c r="CM340" i="6"/>
  <c r="CL340" i="6"/>
  <c r="CJ340" i="6"/>
  <c r="CI340" i="6"/>
  <c r="CH340" i="6"/>
  <c r="BK335" i="6"/>
  <c r="BJ335" i="6"/>
  <c r="BG335" i="6"/>
  <c r="BE335" i="6"/>
  <c r="BA335" i="6" s="1"/>
  <c r="BC335" i="6"/>
  <c r="BB335" i="6"/>
  <c r="D335" i="6"/>
  <c r="BM335" i="6"/>
  <c r="DD42" i="6"/>
  <c r="DC42" i="6"/>
  <c r="DB42" i="6"/>
  <c r="DA42" i="6"/>
  <c r="CZ42" i="6"/>
  <c r="CY42" i="6"/>
  <c r="CX42" i="6"/>
  <c r="CW42" i="6"/>
  <c r="CV42" i="6"/>
  <c r="CU42" i="6"/>
  <c r="CQ42" i="6"/>
  <c r="CP42" i="6"/>
  <c r="CO42" i="6"/>
  <c r="CN42" i="6"/>
  <c r="CM42" i="6"/>
  <c r="CL42" i="6"/>
  <c r="CJ42" i="6"/>
  <c r="CI42" i="6"/>
  <c r="CH42" i="6"/>
  <c r="BK237" i="6"/>
  <c r="BJ237" i="6"/>
  <c r="BG237" i="6"/>
  <c r="BE237" i="6"/>
  <c r="BA237" i="6" s="1"/>
  <c r="BC237" i="6"/>
  <c r="BB237" i="6"/>
  <c r="D237" i="6"/>
  <c r="BN237" i="6"/>
  <c r="DD6" i="6"/>
  <c r="DC6" i="6"/>
  <c r="DB6" i="6"/>
  <c r="DA6" i="6"/>
  <c r="CZ6" i="6"/>
  <c r="CY6" i="6"/>
  <c r="CX6" i="6"/>
  <c r="CW6" i="6"/>
  <c r="CV6" i="6"/>
  <c r="CU6" i="6"/>
  <c r="CQ6" i="6"/>
  <c r="CP6" i="6"/>
  <c r="CO6" i="6"/>
  <c r="CN6" i="6"/>
  <c r="CM6" i="6"/>
  <c r="CL6" i="6"/>
  <c r="CJ6" i="6"/>
  <c r="CI6" i="6"/>
  <c r="CH6" i="6"/>
  <c r="BK8" i="6"/>
  <c r="BJ8" i="6"/>
  <c r="BG8" i="6"/>
  <c r="BE8" i="6"/>
  <c r="BA8" i="6" s="1"/>
  <c r="BC8" i="6"/>
  <c r="BB8" i="6"/>
  <c r="D8" i="6"/>
  <c r="A8" i="6"/>
  <c r="DD301" i="6"/>
  <c r="DC301" i="6"/>
  <c r="DB301" i="6"/>
  <c r="DA301" i="6"/>
  <c r="CZ301" i="6"/>
  <c r="CY301" i="6"/>
  <c r="CX301" i="6"/>
  <c r="CW301" i="6"/>
  <c r="CV301" i="6"/>
  <c r="CU301" i="6"/>
  <c r="CQ301" i="6"/>
  <c r="CP301" i="6"/>
  <c r="CO301" i="6"/>
  <c r="CN301" i="6"/>
  <c r="CM301" i="6"/>
  <c r="CL301" i="6"/>
  <c r="CJ301" i="6"/>
  <c r="CI301" i="6"/>
  <c r="CH301" i="6"/>
  <c r="BK292" i="6"/>
  <c r="BJ292" i="6"/>
  <c r="BI292" i="6"/>
  <c r="A4" i="6"/>
  <c r="A5" i="6"/>
  <c r="B5" i="6" s="1"/>
  <c r="A6" i="6"/>
  <c r="A7" i="6"/>
  <c r="B7" i="6" s="1"/>
  <c r="A9" i="6"/>
  <c r="B9" i="6" s="1"/>
  <c r="A10" i="6"/>
  <c r="B10" i="6" s="1"/>
  <c r="A11" i="6"/>
  <c r="B11" i="6" s="1"/>
  <c r="A12" i="6"/>
  <c r="B12" i="6" s="1"/>
  <c r="A13" i="6"/>
  <c r="B13" i="6" s="1"/>
  <c r="A14" i="6"/>
  <c r="B14" i="6" s="1"/>
  <c r="A15" i="6"/>
  <c r="B15" i="6" s="1"/>
  <c r="A17" i="6"/>
  <c r="B17" i="6" s="1"/>
  <c r="A18" i="6"/>
  <c r="B18" i="6" s="1"/>
  <c r="A19" i="6"/>
  <c r="B19" i="6" s="1"/>
  <c r="A20" i="6"/>
  <c r="B20" i="6" s="1"/>
  <c r="A368" i="6"/>
  <c r="B368" i="6" s="1"/>
  <c r="A22" i="6"/>
  <c r="B22" i="6" s="1"/>
  <c r="A23" i="6"/>
  <c r="B23" i="6" s="1"/>
  <c r="A24" i="6"/>
  <c r="B24" i="6" s="1"/>
  <c r="A25" i="6"/>
  <c r="B25" i="6" s="1"/>
  <c r="A26" i="6"/>
  <c r="B26" i="6" s="1"/>
  <c r="A27" i="6"/>
  <c r="B27" i="6" s="1"/>
  <c r="A28" i="6"/>
  <c r="B28" i="6" s="1"/>
  <c r="A29" i="6"/>
  <c r="B29" i="6" s="1"/>
  <c r="A30" i="6"/>
  <c r="B30" i="6" s="1"/>
  <c r="A32" i="6"/>
  <c r="B32" i="6" s="1"/>
  <c r="A33" i="6"/>
  <c r="B33" i="6" s="1"/>
  <c r="A34" i="6"/>
  <c r="B34" i="6" s="1"/>
  <c r="A35" i="6"/>
  <c r="B35" i="6" s="1"/>
  <c r="A36" i="6"/>
  <c r="B36" i="6" s="1"/>
  <c r="A37" i="6"/>
  <c r="B37" i="6" s="1"/>
  <c r="A38" i="6"/>
  <c r="B38" i="6" s="1"/>
  <c r="A39" i="6"/>
  <c r="B39" i="6" s="1"/>
  <c r="A40" i="6"/>
  <c r="B40" i="6" s="1"/>
  <c r="A41" i="6"/>
  <c r="B41" i="6" s="1"/>
  <c r="A42" i="6"/>
  <c r="B42" i="6" s="1"/>
  <c r="A43" i="6"/>
  <c r="B43" i="6" s="1"/>
  <c r="A44" i="6"/>
  <c r="B44" i="6" s="1"/>
  <c r="A45" i="6"/>
  <c r="B45" i="6" s="1"/>
  <c r="A46" i="6"/>
  <c r="B46" i="6" s="1"/>
  <c r="A47" i="6"/>
  <c r="B47" i="6" s="1"/>
  <c r="A49" i="6"/>
  <c r="B49" i="6" s="1"/>
  <c r="A50" i="6"/>
  <c r="B50" i="6" s="1"/>
  <c r="A51" i="6"/>
  <c r="B51" i="6" s="1"/>
  <c r="A52" i="6"/>
  <c r="B52" i="6" s="1"/>
  <c r="A53" i="6"/>
  <c r="B53" i="6" s="1"/>
  <c r="A54" i="6"/>
  <c r="B54" i="6" s="1"/>
  <c r="A55" i="6"/>
  <c r="B55" i="6" s="1"/>
  <c r="A56" i="6"/>
  <c r="B56" i="6" s="1"/>
  <c r="A58" i="6"/>
  <c r="B58" i="6" s="1"/>
  <c r="A59" i="6"/>
  <c r="B59" i="6" s="1"/>
  <c r="A60" i="6"/>
  <c r="B60" i="6" s="1"/>
  <c r="A61" i="6"/>
  <c r="B61" i="6" s="1"/>
  <c r="A64" i="6"/>
  <c r="B64" i="6" s="1"/>
  <c r="A65" i="6"/>
  <c r="B65" i="6" s="1"/>
  <c r="A66" i="6"/>
  <c r="B66" i="6" s="1"/>
  <c r="A67" i="6"/>
  <c r="B67" i="6" s="1"/>
  <c r="A68" i="6"/>
  <c r="B68" i="6" s="1"/>
  <c r="A69" i="6"/>
  <c r="B69" i="6" s="1"/>
  <c r="A70" i="6"/>
  <c r="B70" i="6" s="1"/>
  <c r="A71" i="6"/>
  <c r="B71" i="6" s="1"/>
  <c r="A73" i="6"/>
  <c r="B73" i="6" s="1"/>
  <c r="A74" i="6"/>
  <c r="B74" i="6" s="1"/>
  <c r="A76" i="6"/>
  <c r="B76" i="6" s="1"/>
  <c r="A77" i="6"/>
  <c r="B77" i="6" s="1"/>
  <c r="A78" i="6"/>
  <c r="B78" i="6" s="1"/>
  <c r="A79" i="6"/>
  <c r="B79" i="6" s="1"/>
  <c r="A82" i="6"/>
  <c r="B82" i="6" s="1"/>
  <c r="A83" i="6"/>
  <c r="B83" i="6" s="1"/>
  <c r="A84" i="6"/>
  <c r="B84" i="6" s="1"/>
  <c r="A87" i="6"/>
  <c r="B87" i="6" s="1"/>
  <c r="A88" i="6"/>
  <c r="B88" i="6" s="1"/>
  <c r="A89" i="6"/>
  <c r="B89" i="6" s="1"/>
  <c r="A90" i="6"/>
  <c r="B90" i="6" s="1"/>
  <c r="A91" i="6"/>
  <c r="B91" i="6" s="1"/>
  <c r="A96" i="6"/>
  <c r="B96" i="6" s="1"/>
  <c r="A97" i="6"/>
  <c r="B97" i="6" s="1"/>
  <c r="A98" i="6"/>
  <c r="B98" i="6" s="1"/>
  <c r="A99" i="6"/>
  <c r="B99" i="6" s="1"/>
  <c r="A100" i="6"/>
  <c r="B100" i="6" s="1"/>
  <c r="A101" i="6"/>
  <c r="B101" i="6" s="1"/>
  <c r="A102" i="6"/>
  <c r="B102" i="6" s="1"/>
  <c r="A103" i="6"/>
  <c r="B103" i="6" s="1"/>
  <c r="A104" i="6"/>
  <c r="B104" i="6" s="1"/>
  <c r="A105" i="6"/>
  <c r="B105" i="6" s="1"/>
  <c r="A106" i="6"/>
  <c r="B106" i="6" s="1"/>
  <c r="A107" i="6"/>
  <c r="B107" i="6" s="1"/>
  <c r="A108" i="6"/>
  <c r="B108" i="6" s="1"/>
  <c r="A109" i="6"/>
  <c r="B109" i="6" s="1"/>
  <c r="A110" i="6"/>
  <c r="B110" i="6" s="1"/>
  <c r="A111" i="6"/>
  <c r="B111" i="6" s="1"/>
  <c r="A112" i="6"/>
  <c r="B112" i="6" s="1"/>
  <c r="A113" i="6"/>
  <c r="B113" i="6" s="1"/>
  <c r="A114" i="6"/>
  <c r="B114" i="6" s="1"/>
  <c r="A115" i="6"/>
  <c r="B115" i="6" s="1"/>
  <c r="A116" i="6"/>
  <c r="B116" i="6" s="1"/>
  <c r="A117" i="6"/>
  <c r="B117" i="6" s="1"/>
  <c r="A118" i="6"/>
  <c r="B118" i="6" s="1"/>
  <c r="A119" i="6"/>
  <c r="B119" i="6" s="1"/>
  <c r="A120" i="6"/>
  <c r="B120" i="6" s="1"/>
  <c r="A121" i="6"/>
  <c r="B121" i="6" s="1"/>
  <c r="A122" i="6"/>
  <c r="B122" i="6" s="1"/>
  <c r="A123" i="6"/>
  <c r="B123" i="6" s="1"/>
  <c r="A124" i="6"/>
  <c r="B124" i="6" s="1"/>
  <c r="A125" i="6"/>
  <c r="B125" i="6" s="1"/>
  <c r="A126" i="6"/>
  <c r="B126" i="6" s="1"/>
  <c r="A127" i="6"/>
  <c r="B127" i="6" s="1"/>
  <c r="A128" i="6"/>
  <c r="B128" i="6" s="1"/>
  <c r="A129" i="6"/>
  <c r="B129" i="6" s="1"/>
  <c r="A130" i="6"/>
  <c r="B130" i="6" s="1"/>
  <c r="A131" i="6"/>
  <c r="B131" i="6" s="1"/>
  <c r="A132" i="6"/>
  <c r="B132" i="6" s="1"/>
  <c r="A134" i="6"/>
  <c r="B134" i="6" s="1"/>
  <c r="A135" i="6"/>
  <c r="B135" i="6" s="1"/>
  <c r="A136" i="6"/>
  <c r="B136" i="6" s="1"/>
  <c r="A137" i="6"/>
  <c r="B137" i="6" s="1"/>
  <c r="A138" i="6"/>
  <c r="B138" i="6" s="1"/>
  <c r="A139" i="6"/>
  <c r="B139" i="6" s="1"/>
  <c r="A140" i="6"/>
  <c r="B140" i="6" s="1"/>
  <c r="A141" i="6"/>
  <c r="B141" i="6" s="1"/>
  <c r="A142" i="6"/>
  <c r="B142" i="6" s="1"/>
  <c r="A143" i="6"/>
  <c r="B143" i="6" s="1"/>
  <c r="A144" i="6"/>
  <c r="B144" i="6" s="1"/>
  <c r="A145" i="6"/>
  <c r="B145" i="6" s="1"/>
  <c r="A146" i="6"/>
  <c r="B146" i="6" s="1"/>
  <c r="A147" i="6"/>
  <c r="B147" i="6" s="1"/>
  <c r="A148" i="6"/>
  <c r="B148" i="6" s="1"/>
  <c r="A149" i="6"/>
  <c r="B149" i="6" s="1"/>
  <c r="A150" i="6"/>
  <c r="B150" i="6" s="1"/>
  <c r="A151" i="6"/>
  <c r="B151" i="6" s="1"/>
  <c r="A152" i="6"/>
  <c r="B152" i="6" s="1"/>
  <c r="A153" i="6"/>
  <c r="B153" i="6" s="1"/>
  <c r="A154" i="6"/>
  <c r="B154" i="6" s="1"/>
  <c r="A155" i="6"/>
  <c r="B155" i="6" s="1"/>
  <c r="A156" i="6"/>
  <c r="B156" i="6" s="1"/>
  <c r="A157" i="6"/>
  <c r="B157" i="6" s="1"/>
  <c r="A158" i="6"/>
  <c r="B158" i="6" s="1"/>
  <c r="A159" i="6"/>
  <c r="B159" i="6" s="1"/>
  <c r="A160" i="6"/>
  <c r="B160" i="6" s="1"/>
  <c r="A161" i="6"/>
  <c r="B161" i="6" s="1"/>
  <c r="A162" i="6"/>
  <c r="B162" i="6" s="1"/>
  <c r="A163" i="6"/>
  <c r="B163" i="6" s="1"/>
  <c r="A164" i="6"/>
  <c r="B164" i="6" s="1"/>
  <c r="A165" i="6"/>
  <c r="B165" i="6" s="1"/>
  <c r="A166" i="6"/>
  <c r="B166" i="6" s="1"/>
  <c r="A167" i="6"/>
  <c r="B167" i="6" s="1"/>
  <c r="A168" i="6"/>
  <c r="B168" i="6" s="1"/>
  <c r="A169" i="6"/>
  <c r="B169" i="6" s="1"/>
  <c r="A171" i="6"/>
  <c r="B171" i="6" s="1"/>
  <c r="A172" i="6"/>
  <c r="B172" i="6" s="1"/>
  <c r="A174" i="6"/>
  <c r="B174" i="6" s="1"/>
  <c r="A175" i="6"/>
  <c r="B175" i="6" s="1"/>
  <c r="A177" i="6"/>
  <c r="B177" i="6" s="1"/>
  <c r="A181" i="6"/>
  <c r="B181" i="6" s="1"/>
  <c r="A182" i="6"/>
  <c r="B182" i="6" s="1"/>
  <c r="A183" i="6"/>
  <c r="B183" i="6" s="1"/>
  <c r="A184" i="6"/>
  <c r="B184" i="6" s="1"/>
  <c r="A185" i="6"/>
  <c r="B185" i="6" s="1"/>
  <c r="A186" i="6"/>
  <c r="B186" i="6" s="1"/>
  <c r="A187" i="6"/>
  <c r="B187" i="6" s="1"/>
  <c r="A188" i="6"/>
  <c r="B188" i="6" s="1"/>
  <c r="A189" i="6"/>
  <c r="B189" i="6" s="1"/>
  <c r="A190" i="6"/>
  <c r="B190" i="6" s="1"/>
  <c r="A192" i="6"/>
  <c r="B192" i="6" s="1"/>
  <c r="A193" i="6"/>
  <c r="B193" i="6" s="1"/>
  <c r="A194" i="6"/>
  <c r="B194" i="6" s="1"/>
  <c r="A195" i="6"/>
  <c r="B195" i="6" s="1"/>
  <c r="A196" i="6"/>
  <c r="B196" i="6" s="1"/>
  <c r="A197" i="6"/>
  <c r="B197" i="6" s="1"/>
  <c r="A198" i="6"/>
  <c r="B198" i="6" s="1"/>
  <c r="A199" i="6"/>
  <c r="B199" i="6" s="1"/>
  <c r="A200" i="6"/>
  <c r="B200" i="6" s="1"/>
  <c r="A201" i="6"/>
  <c r="B201" i="6" s="1"/>
  <c r="A202" i="6"/>
  <c r="B202" i="6" s="1"/>
  <c r="A203" i="6"/>
  <c r="B203" i="6" s="1"/>
  <c r="A207" i="6"/>
  <c r="B207" i="6" s="1"/>
  <c r="A210" i="6"/>
  <c r="B210" i="6" s="1"/>
  <c r="A211" i="6"/>
  <c r="B211" i="6" s="1"/>
  <c r="A212" i="6"/>
  <c r="B212" i="6" s="1"/>
  <c r="A213" i="6"/>
  <c r="B213" i="6" s="1"/>
  <c r="A214" i="6"/>
  <c r="B214" i="6" s="1"/>
  <c r="A216" i="6"/>
  <c r="B216" i="6" s="1"/>
  <c r="BX216" i="6" s="1"/>
  <c r="A217" i="6"/>
  <c r="B217" i="6" s="1"/>
  <c r="A218" i="6"/>
  <c r="B218" i="6" s="1"/>
  <c r="A219" i="6"/>
  <c r="B219" i="6" s="1"/>
  <c r="A220" i="6"/>
  <c r="B220" i="6" s="1"/>
  <c r="A221" i="6"/>
  <c r="B221" i="6" s="1"/>
  <c r="A273" i="6"/>
  <c r="B273" i="6" s="1"/>
  <c r="A222" i="6"/>
  <c r="B222" i="6" s="1"/>
  <c r="A223" i="6"/>
  <c r="B223" i="6" s="1"/>
  <c r="A224" i="6"/>
  <c r="B224" i="6" s="1"/>
  <c r="A225" i="6"/>
  <c r="B225" i="6" s="1"/>
  <c r="A226" i="6"/>
  <c r="B226" i="6" s="1"/>
  <c r="A227" i="6"/>
  <c r="B227" i="6" s="1"/>
  <c r="A228" i="6"/>
  <c r="B228" i="6" s="1"/>
  <c r="A229" i="6"/>
  <c r="B229" i="6" s="1"/>
  <c r="A230" i="6"/>
  <c r="B230" i="6" s="1"/>
  <c r="A231" i="6"/>
  <c r="B231" i="6" s="1"/>
  <c r="A232" i="6"/>
  <c r="B232" i="6" s="1"/>
  <c r="A233" i="6"/>
  <c r="B233" i="6" s="1"/>
  <c r="A234" i="6"/>
  <c r="B234" i="6" s="1"/>
  <c r="A235" i="6"/>
  <c r="B235" i="6" s="1"/>
  <c r="A236" i="6"/>
  <c r="B236" i="6" s="1"/>
  <c r="A238" i="6"/>
  <c r="B238" i="6" s="1"/>
  <c r="A239" i="6"/>
  <c r="B239" i="6" s="1"/>
  <c r="A241" i="6"/>
  <c r="B241" i="6" s="1"/>
  <c r="A242" i="6"/>
  <c r="B242" i="6" s="1"/>
  <c r="A243" i="6"/>
  <c r="B243" i="6" s="1"/>
  <c r="A245" i="6"/>
  <c r="B245" i="6" s="1"/>
  <c r="A246" i="6"/>
  <c r="B246" i="6" s="1"/>
  <c r="A247" i="6"/>
  <c r="B247" i="6" s="1"/>
  <c r="A248" i="6"/>
  <c r="B248" i="6" s="1"/>
  <c r="A249" i="6"/>
  <c r="B249" i="6" s="1"/>
  <c r="A250" i="6"/>
  <c r="B250" i="6" s="1"/>
  <c r="A251" i="6"/>
  <c r="B251" i="6" s="1"/>
  <c r="A252" i="6"/>
  <c r="B252" i="6" s="1"/>
  <c r="A253" i="6"/>
  <c r="B253" i="6" s="1"/>
  <c r="A254" i="6"/>
  <c r="B254" i="6" s="1"/>
  <c r="A255" i="6"/>
  <c r="B255" i="6" s="1"/>
  <c r="A257" i="6"/>
  <c r="B257" i="6" s="1"/>
  <c r="A258" i="6"/>
  <c r="B258" i="6" s="1"/>
  <c r="A259" i="6"/>
  <c r="B259" i="6" s="1"/>
  <c r="A260" i="6"/>
  <c r="B260" i="6" s="1"/>
  <c r="A261" i="6"/>
  <c r="B261" i="6" s="1"/>
  <c r="A262" i="6"/>
  <c r="B262" i="6" s="1"/>
  <c r="A263" i="6"/>
  <c r="B263" i="6" s="1"/>
  <c r="A264" i="6"/>
  <c r="B264" i="6" s="1"/>
  <c r="A265" i="6"/>
  <c r="B265" i="6" s="1"/>
  <c r="A266" i="6"/>
  <c r="B266" i="6" s="1"/>
  <c r="A267" i="6"/>
  <c r="B267" i="6" s="1"/>
  <c r="A268" i="6"/>
  <c r="B268" i="6" s="1"/>
  <c r="A269" i="6"/>
  <c r="B269" i="6" s="1"/>
  <c r="A270" i="6"/>
  <c r="B270" i="6" s="1"/>
  <c r="A271" i="6"/>
  <c r="B271" i="6" s="1"/>
  <c r="A272" i="6"/>
  <c r="B272" i="6" s="1"/>
  <c r="A274" i="6"/>
  <c r="B274" i="6" s="1"/>
  <c r="A277" i="6"/>
  <c r="B277" i="6" s="1"/>
  <c r="A278" i="6"/>
  <c r="B278" i="6" s="1"/>
  <c r="A280" i="6"/>
  <c r="B280" i="6" s="1"/>
  <c r="A281" i="6"/>
  <c r="B281" i="6" s="1"/>
  <c r="A282" i="6"/>
  <c r="B282" i="6" s="1"/>
  <c r="A283" i="6"/>
  <c r="B283" i="6" s="1"/>
  <c r="A284" i="6"/>
  <c r="B284" i="6" s="1"/>
  <c r="A285" i="6"/>
  <c r="B285" i="6" s="1"/>
  <c r="A286" i="6"/>
  <c r="B286" i="6" s="1"/>
  <c r="A287" i="6"/>
  <c r="B287" i="6" s="1"/>
  <c r="A288" i="6"/>
  <c r="B288" i="6" s="1"/>
  <c r="A289" i="6"/>
  <c r="B289" i="6" s="1"/>
  <c r="A290" i="6"/>
  <c r="B290" i="6" s="1"/>
  <c r="A291" i="6"/>
  <c r="B291" i="6" s="1"/>
  <c r="A293" i="6"/>
  <c r="B293" i="6" s="1"/>
  <c r="A294" i="6"/>
  <c r="B294" i="6" s="1"/>
  <c r="A295" i="6"/>
  <c r="B295" i="6" s="1"/>
  <c r="A296" i="6"/>
  <c r="B296" i="6" s="1"/>
  <c r="A297" i="6"/>
  <c r="B297" i="6" s="1"/>
  <c r="A298" i="6"/>
  <c r="B298" i="6" s="1"/>
  <c r="A299" i="6"/>
  <c r="B299" i="6" s="1"/>
  <c r="A300" i="6"/>
  <c r="B300" i="6" s="1"/>
  <c r="A301" i="6"/>
  <c r="B301" i="6" s="1"/>
  <c r="A303" i="6"/>
  <c r="B303" i="6" s="1"/>
  <c r="A304" i="6"/>
  <c r="B304" i="6" s="1"/>
  <c r="A305" i="6"/>
  <c r="B305" i="6" s="1"/>
  <c r="A306" i="6"/>
  <c r="B306" i="6" s="1"/>
  <c r="A307" i="6"/>
  <c r="B307" i="6" s="1"/>
  <c r="A308" i="6"/>
  <c r="B308" i="6" s="1"/>
  <c r="A309" i="6"/>
  <c r="B309" i="6" s="1"/>
  <c r="A310" i="6"/>
  <c r="B310" i="6" s="1"/>
  <c r="A311" i="6"/>
  <c r="B311" i="6" s="1"/>
  <c r="A312" i="6"/>
  <c r="B312" i="6" s="1"/>
  <c r="A313" i="6"/>
  <c r="B313" i="6" s="1"/>
  <c r="A314" i="6"/>
  <c r="B314" i="6" s="1"/>
  <c r="A315" i="6"/>
  <c r="B315" i="6" s="1"/>
  <c r="A316" i="6"/>
  <c r="B316" i="6" s="1"/>
  <c r="A317" i="6"/>
  <c r="B317" i="6" s="1"/>
  <c r="A318" i="6"/>
  <c r="B318" i="6" s="1"/>
  <c r="A319" i="6"/>
  <c r="B319" i="6" s="1"/>
  <c r="A320" i="6"/>
  <c r="B320" i="6" s="1"/>
  <c r="A321" i="6"/>
  <c r="B321" i="6" s="1"/>
  <c r="A322" i="6"/>
  <c r="B322" i="6" s="1"/>
  <c r="A323" i="6"/>
  <c r="B323" i="6" s="1"/>
  <c r="A324" i="6"/>
  <c r="B324" i="6" s="1"/>
  <c r="A325" i="6"/>
  <c r="B325" i="6" s="1"/>
  <c r="A326" i="6"/>
  <c r="B326" i="6" s="1"/>
  <c r="A327" i="6"/>
  <c r="B327" i="6" s="1"/>
  <c r="A328" i="6"/>
  <c r="B328" i="6" s="1"/>
  <c r="A329" i="6"/>
  <c r="B329" i="6" s="1"/>
  <c r="A330" i="6"/>
  <c r="B330" i="6" s="1"/>
  <c r="A331" i="6"/>
  <c r="B331" i="6" s="1"/>
  <c r="A332" i="6"/>
  <c r="B332" i="6" s="1"/>
  <c r="A333" i="6"/>
  <c r="B333" i="6" s="1"/>
  <c r="A337" i="6"/>
  <c r="B337" i="6" s="1"/>
  <c r="A339" i="6"/>
  <c r="B339" i="6" s="1"/>
  <c r="A340" i="6"/>
  <c r="B340" i="6" s="1"/>
  <c r="A341" i="6"/>
  <c r="B341" i="6" s="1"/>
  <c r="A342" i="6"/>
  <c r="B342" i="6" s="1"/>
  <c r="A343" i="6"/>
  <c r="B343" i="6" s="1"/>
  <c r="A344" i="6"/>
  <c r="B344" i="6" s="1"/>
  <c r="A345" i="6"/>
  <c r="B345" i="6" s="1"/>
  <c r="A346" i="6"/>
  <c r="B346" i="6" s="1"/>
  <c r="A347" i="6"/>
  <c r="B347" i="6" s="1"/>
  <c r="A348" i="6"/>
  <c r="B348" i="6" s="1"/>
  <c r="A349" i="6"/>
  <c r="B349" i="6" s="1"/>
  <c r="A350" i="6"/>
  <c r="B350" i="6" s="1"/>
  <c r="A351" i="6"/>
  <c r="B351" i="6" s="1"/>
  <c r="A352" i="6"/>
  <c r="B352" i="6" s="1"/>
  <c r="A353" i="6"/>
  <c r="B353" i="6" s="1"/>
  <c r="A354" i="6"/>
  <c r="B354" i="6" s="1"/>
  <c r="A355" i="6"/>
  <c r="B355" i="6" s="1"/>
  <c r="A356" i="6"/>
  <c r="B356" i="6" s="1"/>
  <c r="A357" i="6"/>
  <c r="B357" i="6" s="1"/>
  <c r="A358" i="6"/>
  <c r="B358" i="6" s="1"/>
  <c r="A359" i="6"/>
  <c r="B359" i="6" s="1"/>
  <c r="A360" i="6"/>
  <c r="B360" i="6" s="1"/>
  <c r="A361" i="6"/>
  <c r="B361" i="6" s="1"/>
  <c r="A362" i="6"/>
  <c r="B362" i="6" s="1"/>
  <c r="A363" i="6"/>
  <c r="B363" i="6" s="1"/>
  <c r="A364" i="6"/>
  <c r="B364" i="6" s="1"/>
  <c r="A365" i="6"/>
  <c r="B365" i="6" s="1"/>
  <c r="A366" i="6"/>
  <c r="B366" i="6" s="1"/>
  <c r="A367" i="6"/>
  <c r="B367" i="6" s="1"/>
  <c r="A369" i="6"/>
  <c r="B369" i="6" s="1"/>
  <c r="A370" i="6"/>
  <c r="B370" i="6" s="1"/>
  <c r="A372" i="6"/>
  <c r="B372" i="6" s="1"/>
  <c r="A373" i="6"/>
  <c r="B373" i="6" s="1"/>
  <c r="A374" i="6"/>
  <c r="B374" i="6" s="1"/>
  <c r="A375" i="6"/>
  <c r="B375" i="6" s="1"/>
  <c r="A376" i="6"/>
  <c r="B376" i="6" s="1"/>
  <c r="A377" i="6"/>
  <c r="B377" i="6" s="1"/>
  <c r="A378" i="6"/>
  <c r="B378" i="6" s="1"/>
  <c r="A379" i="6"/>
  <c r="B379" i="6" s="1"/>
  <c r="A380" i="6"/>
  <c r="B380" i="6" s="1"/>
  <c r="A381" i="6"/>
  <c r="B381" i="6" s="1"/>
  <c r="A382" i="6"/>
  <c r="B382" i="6" s="1"/>
  <c r="A383" i="6"/>
  <c r="B383" i="6" s="1"/>
  <c r="A384" i="6"/>
  <c r="B384" i="6" s="1"/>
  <c r="A385" i="6"/>
  <c r="B385" i="6" s="1"/>
  <c r="A386" i="6"/>
  <c r="B386" i="6" s="1"/>
  <c r="A387" i="6"/>
  <c r="B387" i="6" s="1"/>
  <c r="A388" i="6"/>
  <c r="B388" i="6" s="1"/>
  <c r="A389" i="6"/>
  <c r="B389" i="6" s="1"/>
  <c r="A390" i="6"/>
  <c r="B390" i="6" s="1"/>
  <c r="A391" i="6"/>
  <c r="B391" i="6" s="1"/>
  <c r="A392" i="6"/>
  <c r="B392" i="6" s="1"/>
  <c r="A393" i="6"/>
  <c r="B393" i="6" s="1"/>
  <c r="A394" i="6"/>
  <c r="B394" i="6" s="1"/>
  <c r="A395" i="6"/>
  <c r="B395" i="6" s="1"/>
  <c r="A396" i="6"/>
  <c r="B396" i="6" s="1"/>
  <c r="A397" i="6"/>
  <c r="B397" i="6" s="1"/>
  <c r="A398" i="6"/>
  <c r="B398" i="6" s="1"/>
  <c r="A399" i="6"/>
  <c r="B399" i="6" s="1"/>
  <c r="A400" i="6"/>
  <c r="B400" i="6" s="1"/>
  <c r="A401" i="6"/>
  <c r="B401" i="6" s="1"/>
  <c r="A402" i="6"/>
  <c r="B402" i="6" s="1"/>
  <c r="A403" i="6"/>
  <c r="B403" i="6" s="1"/>
  <c r="BM75" i="6"/>
  <c r="A256" i="6"/>
  <c r="A334" i="6"/>
  <c r="A447" i="6"/>
  <c r="A448" i="6"/>
  <c r="A449" i="6"/>
  <c r="A450" i="6"/>
  <c r="B450" i="6" s="1"/>
  <c r="A462" i="6"/>
  <c r="B462" i="6" s="1"/>
  <c r="A463" i="6"/>
  <c r="B463" i="6" s="1"/>
  <c r="A464" i="6"/>
  <c r="B464" i="6" s="1"/>
  <c r="A465" i="6"/>
  <c r="B465" i="6" s="1"/>
  <c r="A466" i="6"/>
  <c r="B466" i="6" s="1"/>
  <c r="A467" i="6"/>
  <c r="B467" i="6" s="1"/>
  <c r="A468" i="6"/>
  <c r="B468" i="6" s="1"/>
  <c r="A469" i="6"/>
  <c r="B469" i="6" s="1"/>
  <c r="A470" i="6"/>
  <c r="B470" i="6" s="1"/>
  <c r="A471" i="6"/>
  <c r="B471" i="6" s="1"/>
  <c r="A472" i="6"/>
  <c r="B472" i="6" s="1"/>
  <c r="A473" i="6"/>
  <c r="B473" i="6" s="1"/>
  <c r="A474" i="6"/>
  <c r="B474" i="6" s="1"/>
  <c r="A475" i="6"/>
  <c r="B475" i="6" s="1"/>
  <c r="A476" i="6"/>
  <c r="B476" i="6" s="1"/>
  <c r="A477" i="6"/>
  <c r="B477" i="6" s="1"/>
  <c r="A478" i="6"/>
  <c r="B478" i="6" s="1"/>
  <c r="A479" i="6"/>
  <c r="B479" i="6" s="1"/>
  <c r="A480" i="6"/>
  <c r="B480" i="6" s="1"/>
  <c r="A481" i="6"/>
  <c r="B481" i="6" s="1"/>
  <c r="A482" i="6"/>
  <c r="B482" i="6" s="1"/>
  <c r="A483" i="6"/>
  <c r="B483" i="6" s="1"/>
  <c r="A484" i="6"/>
  <c r="B484" i="6" s="1"/>
  <c r="A485" i="6"/>
  <c r="B485" i="6" s="1"/>
  <c r="A486" i="6"/>
  <c r="B486" i="6" s="1"/>
  <c r="A487" i="6"/>
  <c r="B487" i="6" s="1"/>
  <c r="A488" i="6"/>
  <c r="B488" i="6" s="1"/>
  <c r="A489" i="6"/>
  <c r="B489" i="6" s="1"/>
  <c r="A490" i="6"/>
  <c r="B490" i="6" s="1"/>
  <c r="A491" i="6"/>
  <c r="B491" i="6" s="1"/>
  <c r="A492" i="6"/>
  <c r="B492" i="6" s="1"/>
  <c r="A493" i="6"/>
  <c r="B493" i="6" s="1"/>
  <c r="A494" i="6"/>
  <c r="B494" i="6" s="1"/>
  <c r="A495" i="6"/>
  <c r="B495" i="6" s="1"/>
  <c r="A496" i="6"/>
  <c r="B496" i="6" s="1"/>
  <c r="A497" i="6"/>
  <c r="B497" i="6" s="1"/>
  <c r="A498" i="6"/>
  <c r="B498" i="6" s="1"/>
  <c r="A499" i="6"/>
  <c r="B499" i="6" s="1"/>
  <c r="A500" i="6"/>
  <c r="B500" i="6" s="1"/>
  <c r="A501" i="6"/>
  <c r="B501" i="6" s="1"/>
  <c r="A502" i="6"/>
  <c r="B502" i="6" s="1"/>
  <c r="A503" i="6"/>
  <c r="B503" i="6" s="1"/>
  <c r="A504" i="6"/>
  <c r="B504" i="6" s="1"/>
  <c r="A505" i="6"/>
  <c r="B505" i="6" s="1"/>
  <c r="A506" i="6"/>
  <c r="B506" i="6" s="1"/>
  <c r="A507" i="6"/>
  <c r="B507" i="6" s="1"/>
  <c r="A508" i="6"/>
  <c r="B508" i="6" s="1"/>
  <c r="A509" i="6"/>
  <c r="B509" i="6" s="1"/>
  <c r="A510" i="6"/>
  <c r="B510" i="6" s="1"/>
  <c r="A511" i="6"/>
  <c r="B511" i="6" s="1"/>
  <c r="A512" i="6"/>
  <c r="B512" i="6" s="1"/>
  <c r="A513" i="6"/>
  <c r="B513" i="6" s="1"/>
  <c r="A514" i="6"/>
  <c r="B514" i="6" s="1"/>
  <c r="A515" i="6"/>
  <c r="B515" i="6" s="1"/>
  <c r="A516" i="6"/>
  <c r="B516" i="6" s="1"/>
  <c r="A517" i="6"/>
  <c r="B517" i="6" s="1"/>
  <c r="A518" i="6"/>
  <c r="B518" i="6" s="1"/>
  <c r="A519" i="6"/>
  <c r="B519" i="6" s="1"/>
  <c r="A520" i="6"/>
  <c r="B520" i="6" s="1"/>
  <c r="A521" i="6"/>
  <c r="B521" i="6" s="1"/>
  <c r="A522" i="6"/>
  <c r="B522" i="6" s="1"/>
  <c r="A523" i="6"/>
  <c r="B523" i="6" s="1"/>
  <c r="A524" i="6"/>
  <c r="B524" i="6" s="1"/>
  <c r="A525" i="6"/>
  <c r="B525" i="6" s="1"/>
  <c r="A526" i="6"/>
  <c r="B526" i="6" s="1"/>
  <c r="A527" i="6"/>
  <c r="B527" i="6" s="1"/>
  <c r="A528" i="6"/>
  <c r="B528" i="6" s="1"/>
  <c r="A529" i="6"/>
  <c r="B529" i="6" s="1"/>
  <c r="A530" i="6"/>
  <c r="B530" i="6" s="1"/>
  <c r="A531" i="6"/>
  <c r="B531" i="6" s="1"/>
  <c r="A532" i="6"/>
  <c r="B532" i="6" s="1"/>
  <c r="A533" i="6"/>
  <c r="B533" i="6" s="1"/>
  <c r="A534" i="6"/>
  <c r="B534" i="6" s="1"/>
  <c r="A535" i="6"/>
  <c r="B535" i="6" s="1"/>
  <c r="A536" i="6"/>
  <c r="B536" i="6" s="1"/>
  <c r="A537" i="6"/>
  <c r="B537" i="6" s="1"/>
  <c r="A538" i="6"/>
  <c r="B538" i="6" s="1"/>
  <c r="A539" i="6"/>
  <c r="B539" i="6" s="1"/>
  <c r="A540" i="6"/>
  <c r="B540" i="6" s="1"/>
  <c r="A541" i="6"/>
  <c r="B541" i="6" s="1"/>
  <c r="A542" i="6"/>
  <c r="B542" i="6" s="1"/>
  <c r="A543" i="6"/>
  <c r="B543" i="6" s="1"/>
  <c r="A544" i="6"/>
  <c r="B544" i="6" s="1"/>
  <c r="A545" i="6"/>
  <c r="B545" i="6" s="1"/>
  <c r="A546" i="6"/>
  <c r="B546" i="6" s="1"/>
  <c r="A547" i="6"/>
  <c r="B547" i="6" s="1"/>
  <c r="A548" i="6"/>
  <c r="B548" i="6" s="1"/>
  <c r="A549" i="6"/>
  <c r="B549" i="6" s="1"/>
  <c r="A550" i="6"/>
  <c r="B550" i="6" s="1"/>
  <c r="A551" i="6"/>
  <c r="B551" i="6" s="1"/>
  <c r="A552" i="6"/>
  <c r="B552" i="6" s="1"/>
  <c r="A553" i="6"/>
  <c r="B553" i="6" s="1"/>
  <c r="A554" i="6"/>
  <c r="B554" i="6" s="1"/>
  <c r="A555" i="6"/>
  <c r="B555" i="6" s="1"/>
  <c r="A556" i="6"/>
  <c r="B556" i="6" s="1"/>
  <c r="A557" i="6"/>
  <c r="B557" i="6" s="1"/>
  <c r="A558" i="6"/>
  <c r="B558" i="6" s="1"/>
  <c r="A559" i="6"/>
  <c r="B559" i="6" s="1"/>
  <c r="A560" i="6"/>
  <c r="B560" i="6" s="1"/>
  <c r="A561" i="6"/>
  <c r="B561" i="6" s="1"/>
  <c r="A562" i="6"/>
  <c r="B562" i="6" s="1"/>
  <c r="A563" i="6"/>
  <c r="B563" i="6" s="1"/>
  <c r="A564" i="6"/>
  <c r="B564" i="6" s="1"/>
  <c r="A565" i="6"/>
  <c r="B565" i="6" s="1"/>
  <c r="A566" i="6"/>
  <c r="B566" i="6" s="1"/>
  <c r="A567" i="6"/>
  <c r="B567" i="6" s="1"/>
  <c r="A568" i="6"/>
  <c r="B568" i="6" s="1"/>
  <c r="A569" i="6"/>
  <c r="B569" i="6" s="1"/>
  <c r="D449" i="6"/>
  <c r="D448" i="6"/>
  <c r="D447" i="6"/>
  <c r="D334" i="6"/>
  <c r="D256" i="6"/>
  <c r="BG403" i="6"/>
  <c r="BG7" i="6"/>
  <c r="BG75" i="6"/>
  <c r="BG256" i="6"/>
  <c r="BG334" i="6"/>
  <c r="BG447" i="6"/>
  <c r="BG448" i="6"/>
  <c r="BG449" i="6"/>
  <c r="BG450" i="6"/>
  <c r="A7" i="48"/>
  <c r="CQ570" i="6"/>
  <c r="CP570" i="6"/>
  <c r="CO570" i="6"/>
  <c r="CN570" i="6"/>
  <c r="CM570" i="6"/>
  <c r="CL570" i="6"/>
  <c r="CJ570" i="6"/>
  <c r="CI570" i="6"/>
  <c r="CH570" i="6"/>
  <c r="CQ569" i="6"/>
  <c r="CP569" i="6"/>
  <c r="CO569" i="6"/>
  <c r="CN569" i="6"/>
  <c r="CM569" i="6"/>
  <c r="CL569" i="6"/>
  <c r="CJ569" i="6"/>
  <c r="CI569" i="6"/>
  <c r="CH569" i="6"/>
  <c r="CQ568" i="6"/>
  <c r="CP568" i="6"/>
  <c r="CO568" i="6"/>
  <c r="CN568" i="6"/>
  <c r="CM568" i="6"/>
  <c r="CL568" i="6"/>
  <c r="CJ568" i="6"/>
  <c r="CI568" i="6"/>
  <c r="CH568" i="6"/>
  <c r="CQ567" i="6"/>
  <c r="CP567" i="6"/>
  <c r="CO567" i="6"/>
  <c r="CN567" i="6"/>
  <c r="CM567" i="6"/>
  <c r="CL567" i="6"/>
  <c r="CJ567" i="6"/>
  <c r="CI567" i="6"/>
  <c r="CH567" i="6"/>
  <c r="CQ566" i="6"/>
  <c r="CP566" i="6"/>
  <c r="CO566" i="6"/>
  <c r="CN566" i="6"/>
  <c r="CM566" i="6"/>
  <c r="CL566" i="6"/>
  <c r="CJ566" i="6"/>
  <c r="CI566" i="6"/>
  <c r="CH566" i="6"/>
  <c r="CQ565" i="6"/>
  <c r="CP565" i="6"/>
  <c r="CO565" i="6"/>
  <c r="CN565" i="6"/>
  <c r="CM565" i="6"/>
  <c r="CL565" i="6"/>
  <c r="CJ565" i="6"/>
  <c r="CI565" i="6"/>
  <c r="CH565" i="6"/>
  <c r="CQ564" i="6"/>
  <c r="CP564" i="6"/>
  <c r="CO564" i="6"/>
  <c r="CN564" i="6"/>
  <c r="CM564" i="6"/>
  <c r="CL564" i="6"/>
  <c r="CJ564" i="6"/>
  <c r="CI564" i="6"/>
  <c r="CH564" i="6"/>
  <c r="CQ563" i="6"/>
  <c r="CP563" i="6"/>
  <c r="CO563" i="6"/>
  <c r="CN563" i="6"/>
  <c r="CM563" i="6"/>
  <c r="CL563" i="6"/>
  <c r="CJ563" i="6"/>
  <c r="CI563" i="6"/>
  <c r="CH563" i="6"/>
  <c r="CQ562" i="6"/>
  <c r="CP562" i="6"/>
  <c r="CO562" i="6"/>
  <c r="CN562" i="6"/>
  <c r="CM562" i="6"/>
  <c r="CL562" i="6"/>
  <c r="CJ562" i="6"/>
  <c r="CI562" i="6"/>
  <c r="CH562" i="6"/>
  <c r="CQ561" i="6"/>
  <c r="CP561" i="6"/>
  <c r="CO561" i="6"/>
  <c r="CN561" i="6"/>
  <c r="CM561" i="6"/>
  <c r="CL561" i="6"/>
  <c r="CJ561" i="6"/>
  <c r="CI561" i="6"/>
  <c r="CH561" i="6"/>
  <c r="CQ560" i="6"/>
  <c r="CP560" i="6"/>
  <c r="CO560" i="6"/>
  <c r="CN560" i="6"/>
  <c r="CM560" i="6"/>
  <c r="CL560" i="6"/>
  <c r="CJ560" i="6"/>
  <c r="CI560" i="6"/>
  <c r="CH560" i="6"/>
  <c r="CQ559" i="6"/>
  <c r="CP559" i="6"/>
  <c r="CO559" i="6"/>
  <c r="CN559" i="6"/>
  <c r="CM559" i="6"/>
  <c r="CL559" i="6"/>
  <c r="CJ559" i="6"/>
  <c r="CI559" i="6"/>
  <c r="CH559" i="6"/>
  <c r="CQ558" i="6"/>
  <c r="CP558" i="6"/>
  <c r="CO558" i="6"/>
  <c r="CN558" i="6"/>
  <c r="CM558" i="6"/>
  <c r="CL558" i="6"/>
  <c r="CJ558" i="6"/>
  <c r="CI558" i="6"/>
  <c r="CH558" i="6"/>
  <c r="CQ557" i="6"/>
  <c r="CP557" i="6"/>
  <c r="CO557" i="6"/>
  <c r="CN557" i="6"/>
  <c r="CM557" i="6"/>
  <c r="CL557" i="6"/>
  <c r="CJ557" i="6"/>
  <c r="CI557" i="6"/>
  <c r="CH557" i="6"/>
  <c r="CQ556" i="6"/>
  <c r="CP556" i="6"/>
  <c r="CO556" i="6"/>
  <c r="CN556" i="6"/>
  <c r="CM556" i="6"/>
  <c r="CL556" i="6"/>
  <c r="CJ556" i="6"/>
  <c r="CI556" i="6"/>
  <c r="CH556" i="6"/>
  <c r="CQ555" i="6"/>
  <c r="CP555" i="6"/>
  <c r="CO555" i="6"/>
  <c r="CN555" i="6"/>
  <c r="CM555" i="6"/>
  <c r="CL555" i="6"/>
  <c r="CJ555" i="6"/>
  <c r="CI555" i="6"/>
  <c r="CH555" i="6"/>
  <c r="CQ554" i="6"/>
  <c r="CP554" i="6"/>
  <c r="CO554" i="6"/>
  <c r="CN554" i="6"/>
  <c r="CM554" i="6"/>
  <c r="CL554" i="6"/>
  <c r="CJ554" i="6"/>
  <c r="CI554" i="6"/>
  <c r="CH554" i="6"/>
  <c r="CQ553" i="6"/>
  <c r="CP553" i="6"/>
  <c r="CO553" i="6"/>
  <c r="CN553" i="6"/>
  <c r="CM553" i="6"/>
  <c r="CL553" i="6"/>
  <c r="CJ553" i="6"/>
  <c r="CI553" i="6"/>
  <c r="CH553" i="6"/>
  <c r="CQ552" i="6"/>
  <c r="CP552" i="6"/>
  <c r="CO552" i="6"/>
  <c r="CN552" i="6"/>
  <c r="CM552" i="6"/>
  <c r="CL552" i="6"/>
  <c r="CJ552" i="6"/>
  <c r="CI552" i="6"/>
  <c r="CH552" i="6"/>
  <c r="CQ551" i="6"/>
  <c r="CP551" i="6"/>
  <c r="CO551" i="6"/>
  <c r="CN551" i="6"/>
  <c r="CM551" i="6"/>
  <c r="CL551" i="6"/>
  <c r="CJ551" i="6"/>
  <c r="CI551" i="6"/>
  <c r="CH551" i="6"/>
  <c r="CQ550" i="6"/>
  <c r="CP550" i="6"/>
  <c r="CO550" i="6"/>
  <c r="CN550" i="6"/>
  <c r="CM550" i="6"/>
  <c r="CL550" i="6"/>
  <c r="CJ550" i="6"/>
  <c r="CI550" i="6"/>
  <c r="CH550" i="6"/>
  <c r="CQ549" i="6"/>
  <c r="CP549" i="6"/>
  <c r="CO549" i="6"/>
  <c r="CN549" i="6"/>
  <c r="CM549" i="6"/>
  <c r="CL549" i="6"/>
  <c r="CJ549" i="6"/>
  <c r="CI549" i="6"/>
  <c r="CH549" i="6"/>
  <c r="CQ548" i="6"/>
  <c r="CP548" i="6"/>
  <c r="CO548" i="6"/>
  <c r="CN548" i="6"/>
  <c r="CM548" i="6"/>
  <c r="CL548" i="6"/>
  <c r="CJ548" i="6"/>
  <c r="CI548" i="6"/>
  <c r="CH548" i="6"/>
  <c r="CQ547" i="6"/>
  <c r="CP547" i="6"/>
  <c r="CO547" i="6"/>
  <c r="CN547" i="6"/>
  <c r="CM547" i="6"/>
  <c r="CL547" i="6"/>
  <c r="CJ547" i="6"/>
  <c r="CI547" i="6"/>
  <c r="CH547" i="6"/>
  <c r="CQ546" i="6"/>
  <c r="CP546" i="6"/>
  <c r="CO546" i="6"/>
  <c r="CN546" i="6"/>
  <c r="CM546" i="6"/>
  <c r="CL546" i="6"/>
  <c r="CJ546" i="6"/>
  <c r="CI546" i="6"/>
  <c r="CH546" i="6"/>
  <c r="CQ545" i="6"/>
  <c r="CP545" i="6"/>
  <c r="CO545" i="6"/>
  <c r="CN545" i="6"/>
  <c r="CM545" i="6"/>
  <c r="CL545" i="6"/>
  <c r="CJ545" i="6"/>
  <c r="CI545" i="6"/>
  <c r="CH545" i="6"/>
  <c r="CQ544" i="6"/>
  <c r="CP544" i="6"/>
  <c r="CO544" i="6"/>
  <c r="CN544" i="6"/>
  <c r="CM544" i="6"/>
  <c r="CL544" i="6"/>
  <c r="CJ544" i="6"/>
  <c r="CI544" i="6"/>
  <c r="CH544" i="6"/>
  <c r="CQ543" i="6"/>
  <c r="CP543" i="6"/>
  <c r="CO543" i="6"/>
  <c r="CN543" i="6"/>
  <c r="CM543" i="6"/>
  <c r="CL543" i="6"/>
  <c r="CJ543" i="6"/>
  <c r="CI543" i="6"/>
  <c r="CH543" i="6"/>
  <c r="CQ542" i="6"/>
  <c r="CP542" i="6"/>
  <c r="CO542" i="6"/>
  <c r="CN542" i="6"/>
  <c r="CM542" i="6"/>
  <c r="CL542" i="6"/>
  <c r="CJ542" i="6"/>
  <c r="CI542" i="6"/>
  <c r="CH542" i="6"/>
  <c r="CQ541" i="6"/>
  <c r="CP541" i="6"/>
  <c r="CO541" i="6"/>
  <c r="CN541" i="6"/>
  <c r="CM541" i="6"/>
  <c r="CL541" i="6"/>
  <c r="CJ541" i="6"/>
  <c r="CI541" i="6"/>
  <c r="CH541" i="6"/>
  <c r="CQ540" i="6"/>
  <c r="CP540" i="6"/>
  <c r="CO540" i="6"/>
  <c r="CN540" i="6"/>
  <c r="CM540" i="6"/>
  <c r="CL540" i="6"/>
  <c r="CJ540" i="6"/>
  <c r="CI540" i="6"/>
  <c r="CH540" i="6"/>
  <c r="CQ539" i="6"/>
  <c r="CP539" i="6"/>
  <c r="CO539" i="6"/>
  <c r="CN539" i="6"/>
  <c r="CM539" i="6"/>
  <c r="CL539" i="6"/>
  <c r="CJ539" i="6"/>
  <c r="CI539" i="6"/>
  <c r="CH539" i="6"/>
  <c r="CQ538" i="6"/>
  <c r="CP538" i="6"/>
  <c r="CO538" i="6"/>
  <c r="CN538" i="6"/>
  <c r="CM538" i="6"/>
  <c r="CL538" i="6"/>
  <c r="CJ538" i="6"/>
  <c r="CI538" i="6"/>
  <c r="CH538" i="6"/>
  <c r="CQ537" i="6"/>
  <c r="CP537" i="6"/>
  <c r="CO537" i="6"/>
  <c r="CN537" i="6"/>
  <c r="CM537" i="6"/>
  <c r="CL537" i="6"/>
  <c r="CJ537" i="6"/>
  <c r="CI537" i="6"/>
  <c r="CH537" i="6"/>
  <c r="CQ536" i="6"/>
  <c r="CP536" i="6"/>
  <c r="CO536" i="6"/>
  <c r="CN536" i="6"/>
  <c r="CM536" i="6"/>
  <c r="CL536" i="6"/>
  <c r="CJ536" i="6"/>
  <c r="CI536" i="6"/>
  <c r="CH536" i="6"/>
  <c r="CQ535" i="6"/>
  <c r="CP535" i="6"/>
  <c r="CO535" i="6"/>
  <c r="CN535" i="6"/>
  <c r="CM535" i="6"/>
  <c r="CL535" i="6"/>
  <c r="CJ535" i="6"/>
  <c r="CI535" i="6"/>
  <c r="CH535" i="6"/>
  <c r="CQ534" i="6"/>
  <c r="CP534" i="6"/>
  <c r="CO534" i="6"/>
  <c r="CN534" i="6"/>
  <c r="CM534" i="6"/>
  <c r="CL534" i="6"/>
  <c r="CJ534" i="6"/>
  <c r="CI534" i="6"/>
  <c r="CH534" i="6"/>
  <c r="CQ533" i="6"/>
  <c r="CP533" i="6"/>
  <c r="CO533" i="6"/>
  <c r="CN533" i="6"/>
  <c r="CM533" i="6"/>
  <c r="CL533" i="6"/>
  <c r="CJ533" i="6"/>
  <c r="CI533" i="6"/>
  <c r="CH533" i="6"/>
  <c r="CQ532" i="6"/>
  <c r="CP532" i="6"/>
  <c r="CO532" i="6"/>
  <c r="CN532" i="6"/>
  <c r="CM532" i="6"/>
  <c r="CL532" i="6"/>
  <c r="CJ532" i="6"/>
  <c r="CI532" i="6"/>
  <c r="CH532" i="6"/>
  <c r="CQ531" i="6"/>
  <c r="CP531" i="6"/>
  <c r="CO531" i="6"/>
  <c r="CN531" i="6"/>
  <c r="CM531" i="6"/>
  <c r="CL531" i="6"/>
  <c r="CJ531" i="6"/>
  <c r="CI531" i="6"/>
  <c r="CH531" i="6"/>
  <c r="CQ530" i="6"/>
  <c r="CP530" i="6"/>
  <c r="CO530" i="6"/>
  <c r="CN530" i="6"/>
  <c r="CM530" i="6"/>
  <c r="CL530" i="6"/>
  <c r="CJ530" i="6"/>
  <c r="CI530" i="6"/>
  <c r="CH530" i="6"/>
  <c r="CQ529" i="6"/>
  <c r="CP529" i="6"/>
  <c r="CO529" i="6"/>
  <c r="CN529" i="6"/>
  <c r="CM529" i="6"/>
  <c r="CL529" i="6"/>
  <c r="CJ529" i="6"/>
  <c r="CI529" i="6"/>
  <c r="CH529" i="6"/>
  <c r="CQ528" i="6"/>
  <c r="CP528" i="6"/>
  <c r="CO528" i="6"/>
  <c r="CN528" i="6"/>
  <c r="CM528" i="6"/>
  <c r="CL528" i="6"/>
  <c r="CJ528" i="6"/>
  <c r="CI528" i="6"/>
  <c r="CH528" i="6"/>
  <c r="CQ527" i="6"/>
  <c r="CP527" i="6"/>
  <c r="CO527" i="6"/>
  <c r="CN527" i="6"/>
  <c r="CM527" i="6"/>
  <c r="CL527" i="6"/>
  <c r="CJ527" i="6"/>
  <c r="CI527" i="6"/>
  <c r="CH527" i="6"/>
  <c r="CQ526" i="6"/>
  <c r="CP526" i="6"/>
  <c r="CO526" i="6"/>
  <c r="CN526" i="6"/>
  <c r="CM526" i="6"/>
  <c r="CL526" i="6"/>
  <c r="CJ526" i="6"/>
  <c r="CI526" i="6"/>
  <c r="CH526" i="6"/>
  <c r="CQ525" i="6"/>
  <c r="CP525" i="6"/>
  <c r="CO525" i="6"/>
  <c r="CN525" i="6"/>
  <c r="CM525" i="6"/>
  <c r="CL525" i="6"/>
  <c r="CJ525" i="6"/>
  <c r="CI525" i="6"/>
  <c r="CH525" i="6"/>
  <c r="CQ524" i="6"/>
  <c r="CP524" i="6"/>
  <c r="CO524" i="6"/>
  <c r="CN524" i="6"/>
  <c r="CM524" i="6"/>
  <c r="CL524" i="6"/>
  <c r="CJ524" i="6"/>
  <c r="CI524" i="6"/>
  <c r="CH524" i="6"/>
  <c r="CQ523" i="6"/>
  <c r="CP523" i="6"/>
  <c r="CO523" i="6"/>
  <c r="CN523" i="6"/>
  <c r="CM523" i="6"/>
  <c r="CL523" i="6"/>
  <c r="CJ523" i="6"/>
  <c r="CI523" i="6"/>
  <c r="CH523" i="6"/>
  <c r="CQ522" i="6"/>
  <c r="CP522" i="6"/>
  <c r="CO522" i="6"/>
  <c r="CN522" i="6"/>
  <c r="CM522" i="6"/>
  <c r="CL522" i="6"/>
  <c r="CJ522" i="6"/>
  <c r="CI522" i="6"/>
  <c r="CH522" i="6"/>
  <c r="CQ521" i="6"/>
  <c r="CP521" i="6"/>
  <c r="CO521" i="6"/>
  <c r="CN521" i="6"/>
  <c r="CM521" i="6"/>
  <c r="CL521" i="6"/>
  <c r="CJ521" i="6"/>
  <c r="CI521" i="6"/>
  <c r="CH521" i="6"/>
  <c r="CQ520" i="6"/>
  <c r="CP520" i="6"/>
  <c r="CO520" i="6"/>
  <c r="CN520" i="6"/>
  <c r="CM520" i="6"/>
  <c r="CL520" i="6"/>
  <c r="CJ520" i="6"/>
  <c r="CI520" i="6"/>
  <c r="CH520" i="6"/>
  <c r="CQ519" i="6"/>
  <c r="CP519" i="6"/>
  <c r="CO519" i="6"/>
  <c r="CN519" i="6"/>
  <c r="CM519" i="6"/>
  <c r="CL519" i="6"/>
  <c r="CJ519" i="6"/>
  <c r="CI519" i="6"/>
  <c r="CH519" i="6"/>
  <c r="CQ518" i="6"/>
  <c r="CP518" i="6"/>
  <c r="CO518" i="6"/>
  <c r="CN518" i="6"/>
  <c r="CM518" i="6"/>
  <c r="CL518" i="6"/>
  <c r="CJ518" i="6"/>
  <c r="CI518" i="6"/>
  <c r="CH518" i="6"/>
  <c r="CQ517" i="6"/>
  <c r="CP517" i="6"/>
  <c r="CO517" i="6"/>
  <c r="CN517" i="6"/>
  <c r="CM517" i="6"/>
  <c r="CL517" i="6"/>
  <c r="CJ517" i="6"/>
  <c r="CI517" i="6"/>
  <c r="CH517" i="6"/>
  <c r="CQ516" i="6"/>
  <c r="CP516" i="6"/>
  <c r="CO516" i="6"/>
  <c r="CN516" i="6"/>
  <c r="CM516" i="6"/>
  <c r="CL516" i="6"/>
  <c r="CJ516" i="6"/>
  <c r="CI516" i="6"/>
  <c r="CH516" i="6"/>
  <c r="CQ515" i="6"/>
  <c r="CP515" i="6"/>
  <c r="CO515" i="6"/>
  <c r="CN515" i="6"/>
  <c r="CM515" i="6"/>
  <c r="CL515" i="6"/>
  <c r="CJ515" i="6"/>
  <c r="CI515" i="6"/>
  <c r="CH515" i="6"/>
  <c r="CQ514" i="6"/>
  <c r="CP514" i="6"/>
  <c r="CO514" i="6"/>
  <c r="CN514" i="6"/>
  <c r="CM514" i="6"/>
  <c r="CL514" i="6"/>
  <c r="CJ514" i="6"/>
  <c r="CI514" i="6"/>
  <c r="CH514" i="6"/>
  <c r="CQ513" i="6"/>
  <c r="CP513" i="6"/>
  <c r="CO513" i="6"/>
  <c r="CN513" i="6"/>
  <c r="CM513" i="6"/>
  <c r="CL513" i="6"/>
  <c r="CJ513" i="6"/>
  <c r="CI513" i="6"/>
  <c r="CH513" i="6"/>
  <c r="CQ512" i="6"/>
  <c r="CP512" i="6"/>
  <c r="CO512" i="6"/>
  <c r="CN512" i="6"/>
  <c r="CM512" i="6"/>
  <c r="CL512" i="6"/>
  <c r="CJ512" i="6"/>
  <c r="CI512" i="6"/>
  <c r="CH512" i="6"/>
  <c r="CQ511" i="6"/>
  <c r="CP511" i="6"/>
  <c r="CO511" i="6"/>
  <c r="CN511" i="6"/>
  <c r="CM511" i="6"/>
  <c r="CL511" i="6"/>
  <c r="CJ511" i="6"/>
  <c r="CI511" i="6"/>
  <c r="CH511" i="6"/>
  <c r="CQ510" i="6"/>
  <c r="CP510" i="6"/>
  <c r="CO510" i="6"/>
  <c r="CN510" i="6"/>
  <c r="CM510" i="6"/>
  <c r="CL510" i="6"/>
  <c r="CJ510" i="6"/>
  <c r="CI510" i="6"/>
  <c r="CH510" i="6"/>
  <c r="CQ509" i="6"/>
  <c r="CP509" i="6"/>
  <c r="CO509" i="6"/>
  <c r="CN509" i="6"/>
  <c r="CM509" i="6"/>
  <c r="CL509" i="6"/>
  <c r="CJ509" i="6"/>
  <c r="CI509" i="6"/>
  <c r="CH509" i="6"/>
  <c r="CQ508" i="6"/>
  <c r="CP508" i="6"/>
  <c r="CO508" i="6"/>
  <c r="CN508" i="6"/>
  <c r="CM508" i="6"/>
  <c r="CL508" i="6"/>
  <c r="CJ508" i="6"/>
  <c r="CI508" i="6"/>
  <c r="CH508" i="6"/>
  <c r="CQ507" i="6"/>
  <c r="CP507" i="6"/>
  <c r="CO507" i="6"/>
  <c r="CN507" i="6"/>
  <c r="CM507" i="6"/>
  <c r="CL507" i="6"/>
  <c r="CJ507" i="6"/>
  <c r="CI507" i="6"/>
  <c r="CH507" i="6"/>
  <c r="CQ506" i="6"/>
  <c r="CP506" i="6"/>
  <c r="CO506" i="6"/>
  <c r="CN506" i="6"/>
  <c r="CM506" i="6"/>
  <c r="CL506" i="6"/>
  <c r="CJ506" i="6"/>
  <c r="CI506" i="6"/>
  <c r="CH506" i="6"/>
  <c r="CQ505" i="6"/>
  <c r="CP505" i="6"/>
  <c r="CO505" i="6"/>
  <c r="CN505" i="6"/>
  <c r="CM505" i="6"/>
  <c r="CL505" i="6"/>
  <c r="CJ505" i="6"/>
  <c r="CI505" i="6"/>
  <c r="CH505" i="6"/>
  <c r="CQ504" i="6"/>
  <c r="CP504" i="6"/>
  <c r="CO504" i="6"/>
  <c r="CN504" i="6"/>
  <c r="CM504" i="6"/>
  <c r="CL504" i="6"/>
  <c r="CJ504" i="6"/>
  <c r="CI504" i="6"/>
  <c r="CH504" i="6"/>
  <c r="CQ503" i="6"/>
  <c r="CP503" i="6"/>
  <c r="CO503" i="6"/>
  <c r="CN503" i="6"/>
  <c r="CM503" i="6"/>
  <c r="CL503" i="6"/>
  <c r="CJ503" i="6"/>
  <c r="CI503" i="6"/>
  <c r="CH503" i="6"/>
  <c r="CQ502" i="6"/>
  <c r="CP502" i="6"/>
  <c r="CO502" i="6"/>
  <c r="CN502" i="6"/>
  <c r="CM502" i="6"/>
  <c r="CL502" i="6"/>
  <c r="CJ502" i="6"/>
  <c r="CI502" i="6"/>
  <c r="CH502" i="6"/>
  <c r="CQ501" i="6"/>
  <c r="CP501" i="6"/>
  <c r="CO501" i="6"/>
  <c r="CN501" i="6"/>
  <c r="CM501" i="6"/>
  <c r="CL501" i="6"/>
  <c r="CJ501" i="6"/>
  <c r="CI501" i="6"/>
  <c r="CH501" i="6"/>
  <c r="CQ500" i="6"/>
  <c r="CP500" i="6"/>
  <c r="CO500" i="6"/>
  <c r="CN500" i="6"/>
  <c r="CM500" i="6"/>
  <c r="CL500" i="6"/>
  <c r="CJ500" i="6"/>
  <c r="CI500" i="6"/>
  <c r="CH500" i="6"/>
  <c r="CQ499" i="6"/>
  <c r="CP499" i="6"/>
  <c r="CO499" i="6"/>
  <c r="CN499" i="6"/>
  <c r="CM499" i="6"/>
  <c r="CL499" i="6"/>
  <c r="CJ499" i="6"/>
  <c r="CI499" i="6"/>
  <c r="CH499" i="6"/>
  <c r="CQ498" i="6"/>
  <c r="CP498" i="6"/>
  <c r="CO498" i="6"/>
  <c r="CN498" i="6"/>
  <c r="CM498" i="6"/>
  <c r="CL498" i="6"/>
  <c r="CJ498" i="6"/>
  <c r="CI498" i="6"/>
  <c r="CH498" i="6"/>
  <c r="CQ497" i="6"/>
  <c r="CP497" i="6"/>
  <c r="CO497" i="6"/>
  <c r="CN497" i="6"/>
  <c r="CM497" i="6"/>
  <c r="CL497" i="6"/>
  <c r="CJ497" i="6"/>
  <c r="CI497" i="6"/>
  <c r="CH497" i="6"/>
  <c r="CQ496" i="6"/>
  <c r="CP496" i="6"/>
  <c r="CO496" i="6"/>
  <c r="CN496" i="6"/>
  <c r="CM496" i="6"/>
  <c r="CL496" i="6"/>
  <c r="CJ496" i="6"/>
  <c r="CI496" i="6"/>
  <c r="CH496" i="6"/>
  <c r="CQ495" i="6"/>
  <c r="CP495" i="6"/>
  <c r="CO495" i="6"/>
  <c r="CN495" i="6"/>
  <c r="CM495" i="6"/>
  <c r="CL495" i="6"/>
  <c r="CJ495" i="6"/>
  <c r="CI495" i="6"/>
  <c r="CH495" i="6"/>
  <c r="CQ494" i="6"/>
  <c r="CP494" i="6"/>
  <c r="CO494" i="6"/>
  <c r="CN494" i="6"/>
  <c r="CM494" i="6"/>
  <c r="CL494" i="6"/>
  <c r="CJ494" i="6"/>
  <c r="CI494" i="6"/>
  <c r="CH494" i="6"/>
  <c r="CQ493" i="6"/>
  <c r="CP493" i="6"/>
  <c r="CO493" i="6"/>
  <c r="CN493" i="6"/>
  <c r="CM493" i="6"/>
  <c r="CL493" i="6"/>
  <c r="CJ493" i="6"/>
  <c r="CI493" i="6"/>
  <c r="CH493" i="6"/>
  <c r="CQ492" i="6"/>
  <c r="CP492" i="6"/>
  <c r="CO492" i="6"/>
  <c r="CN492" i="6"/>
  <c r="CM492" i="6"/>
  <c r="CL492" i="6"/>
  <c r="CJ492" i="6"/>
  <c r="CI492" i="6"/>
  <c r="CH492" i="6"/>
  <c r="CQ491" i="6"/>
  <c r="CP491" i="6"/>
  <c r="CO491" i="6"/>
  <c r="CN491" i="6"/>
  <c r="CM491" i="6"/>
  <c r="CL491" i="6"/>
  <c r="CJ491" i="6"/>
  <c r="CI491" i="6"/>
  <c r="CH491" i="6"/>
  <c r="CQ490" i="6"/>
  <c r="CP490" i="6"/>
  <c r="CO490" i="6"/>
  <c r="CN490" i="6"/>
  <c r="CM490" i="6"/>
  <c r="CL490" i="6"/>
  <c r="CJ490" i="6"/>
  <c r="CI490" i="6"/>
  <c r="CH490" i="6"/>
  <c r="CQ489" i="6"/>
  <c r="CP489" i="6"/>
  <c r="CO489" i="6"/>
  <c r="CN489" i="6"/>
  <c r="CM489" i="6"/>
  <c r="CL489" i="6"/>
  <c r="CJ489" i="6"/>
  <c r="CI489" i="6"/>
  <c r="CH489" i="6"/>
  <c r="CQ488" i="6"/>
  <c r="CP488" i="6"/>
  <c r="CO488" i="6"/>
  <c r="CN488" i="6"/>
  <c r="CM488" i="6"/>
  <c r="CL488" i="6"/>
  <c r="CJ488" i="6"/>
  <c r="CI488" i="6"/>
  <c r="CH488" i="6"/>
  <c r="CQ487" i="6"/>
  <c r="CP487" i="6"/>
  <c r="CO487" i="6"/>
  <c r="CN487" i="6"/>
  <c r="CM487" i="6"/>
  <c r="CL487" i="6"/>
  <c r="CJ487" i="6"/>
  <c r="CI487" i="6"/>
  <c r="CH487" i="6"/>
  <c r="CQ486" i="6"/>
  <c r="CP486" i="6"/>
  <c r="CO486" i="6"/>
  <c r="CN486" i="6"/>
  <c r="CM486" i="6"/>
  <c r="CL486" i="6"/>
  <c r="CJ486" i="6"/>
  <c r="CI486" i="6"/>
  <c r="CH486" i="6"/>
  <c r="CQ485" i="6"/>
  <c r="CP485" i="6"/>
  <c r="CO485" i="6"/>
  <c r="CN485" i="6"/>
  <c r="CM485" i="6"/>
  <c r="CL485" i="6"/>
  <c r="CJ485" i="6"/>
  <c r="CI485" i="6"/>
  <c r="CH485" i="6"/>
  <c r="CQ484" i="6"/>
  <c r="CP484" i="6"/>
  <c r="CO484" i="6"/>
  <c r="CN484" i="6"/>
  <c r="CM484" i="6"/>
  <c r="CL484" i="6"/>
  <c r="CJ484" i="6"/>
  <c r="CI484" i="6"/>
  <c r="CH484" i="6"/>
  <c r="CQ483" i="6"/>
  <c r="CP483" i="6"/>
  <c r="CO483" i="6"/>
  <c r="CN483" i="6"/>
  <c r="CM483" i="6"/>
  <c r="CL483" i="6"/>
  <c r="CJ483" i="6"/>
  <c r="CI483" i="6"/>
  <c r="CH483" i="6"/>
  <c r="CQ482" i="6"/>
  <c r="CP482" i="6"/>
  <c r="CO482" i="6"/>
  <c r="CN482" i="6"/>
  <c r="CM482" i="6"/>
  <c r="CL482" i="6"/>
  <c r="CJ482" i="6"/>
  <c r="CI482" i="6"/>
  <c r="CH482" i="6"/>
  <c r="CQ481" i="6"/>
  <c r="CP481" i="6"/>
  <c r="CO481" i="6"/>
  <c r="CN481" i="6"/>
  <c r="CM481" i="6"/>
  <c r="CL481" i="6"/>
  <c r="CJ481" i="6"/>
  <c r="CI481" i="6"/>
  <c r="CH481" i="6"/>
  <c r="CQ480" i="6"/>
  <c r="CP480" i="6"/>
  <c r="CO480" i="6"/>
  <c r="CN480" i="6"/>
  <c r="CM480" i="6"/>
  <c r="CL480" i="6"/>
  <c r="CJ480" i="6"/>
  <c r="CI480" i="6"/>
  <c r="CH480" i="6"/>
  <c r="CQ479" i="6"/>
  <c r="CP479" i="6"/>
  <c r="CO479" i="6"/>
  <c r="CN479" i="6"/>
  <c r="CM479" i="6"/>
  <c r="CL479" i="6"/>
  <c r="CJ479" i="6"/>
  <c r="CI479" i="6"/>
  <c r="CH479" i="6"/>
  <c r="CQ478" i="6"/>
  <c r="CP478" i="6"/>
  <c r="CO478" i="6"/>
  <c r="CN478" i="6"/>
  <c r="CM478" i="6"/>
  <c r="CL478" i="6"/>
  <c r="CJ478" i="6"/>
  <c r="CI478" i="6"/>
  <c r="CH478" i="6"/>
  <c r="CQ477" i="6"/>
  <c r="CP477" i="6"/>
  <c r="CO477" i="6"/>
  <c r="CN477" i="6"/>
  <c r="CM477" i="6"/>
  <c r="CL477" i="6"/>
  <c r="CJ477" i="6"/>
  <c r="CI477" i="6"/>
  <c r="CH477" i="6"/>
  <c r="CQ476" i="6"/>
  <c r="CP476" i="6"/>
  <c r="CO476" i="6"/>
  <c r="CN476" i="6"/>
  <c r="CM476" i="6"/>
  <c r="CL476" i="6"/>
  <c r="CJ476" i="6"/>
  <c r="CI476" i="6"/>
  <c r="CH476" i="6"/>
  <c r="CQ475" i="6"/>
  <c r="CP475" i="6"/>
  <c r="CO475" i="6"/>
  <c r="CN475" i="6"/>
  <c r="CM475" i="6"/>
  <c r="CL475" i="6"/>
  <c r="CJ475" i="6"/>
  <c r="CI475" i="6"/>
  <c r="CH475" i="6"/>
  <c r="CQ474" i="6"/>
  <c r="CP474" i="6"/>
  <c r="CO474" i="6"/>
  <c r="CN474" i="6"/>
  <c r="CM474" i="6"/>
  <c r="CL474" i="6"/>
  <c r="CJ474" i="6"/>
  <c r="CI474" i="6"/>
  <c r="CH474" i="6"/>
  <c r="CQ473" i="6"/>
  <c r="CP473" i="6"/>
  <c r="CO473" i="6"/>
  <c r="CN473" i="6"/>
  <c r="CM473" i="6"/>
  <c r="CL473" i="6"/>
  <c r="CJ473" i="6"/>
  <c r="CI473" i="6"/>
  <c r="CH473" i="6"/>
  <c r="CQ472" i="6"/>
  <c r="CP472" i="6"/>
  <c r="CO472" i="6"/>
  <c r="CN472" i="6"/>
  <c r="CM472" i="6"/>
  <c r="CL472" i="6"/>
  <c r="CJ472" i="6"/>
  <c r="CI472" i="6"/>
  <c r="CH472" i="6"/>
  <c r="CQ471" i="6"/>
  <c r="CP471" i="6"/>
  <c r="CO471" i="6"/>
  <c r="CN471" i="6"/>
  <c r="CM471" i="6"/>
  <c r="CL471" i="6"/>
  <c r="CJ471" i="6"/>
  <c r="CI471" i="6"/>
  <c r="CH471" i="6"/>
  <c r="CQ470" i="6"/>
  <c r="CP470" i="6"/>
  <c r="CO470" i="6"/>
  <c r="CN470" i="6"/>
  <c r="CM470" i="6"/>
  <c r="CL470" i="6"/>
  <c r="CJ470" i="6"/>
  <c r="CI470" i="6"/>
  <c r="CH470" i="6"/>
  <c r="CQ469" i="6"/>
  <c r="CP469" i="6"/>
  <c r="CO469" i="6"/>
  <c r="CN469" i="6"/>
  <c r="CM469" i="6"/>
  <c r="CL469" i="6"/>
  <c r="CJ469" i="6"/>
  <c r="CI469" i="6"/>
  <c r="CH469" i="6"/>
  <c r="CQ468" i="6"/>
  <c r="CP468" i="6"/>
  <c r="CO468" i="6"/>
  <c r="CN468" i="6"/>
  <c r="CM468" i="6"/>
  <c r="CL468" i="6"/>
  <c r="CJ468" i="6"/>
  <c r="CI468" i="6"/>
  <c r="CH468" i="6"/>
  <c r="CQ467" i="6"/>
  <c r="CP467" i="6"/>
  <c r="CO467" i="6"/>
  <c r="CN467" i="6"/>
  <c r="CM467" i="6"/>
  <c r="CL467" i="6"/>
  <c r="CJ467" i="6"/>
  <c r="CI467" i="6"/>
  <c r="CH467" i="6"/>
  <c r="CQ466" i="6"/>
  <c r="CP466" i="6"/>
  <c r="CO466" i="6"/>
  <c r="CN466" i="6"/>
  <c r="CM466" i="6"/>
  <c r="CL466" i="6"/>
  <c r="CJ466" i="6"/>
  <c r="CI466" i="6"/>
  <c r="CH466" i="6"/>
  <c r="CQ465" i="6"/>
  <c r="CP465" i="6"/>
  <c r="CO465" i="6"/>
  <c r="CN465" i="6"/>
  <c r="CM465" i="6"/>
  <c r="CL465" i="6"/>
  <c r="CJ465" i="6"/>
  <c r="CI465" i="6"/>
  <c r="CH465" i="6"/>
  <c r="CQ464" i="6"/>
  <c r="CP464" i="6"/>
  <c r="CO464" i="6"/>
  <c r="CN464" i="6"/>
  <c r="CM464" i="6"/>
  <c r="CL464" i="6"/>
  <c r="CJ464" i="6"/>
  <c r="CI464" i="6"/>
  <c r="CH464" i="6"/>
  <c r="CQ463" i="6"/>
  <c r="CP463" i="6"/>
  <c r="CO463" i="6"/>
  <c r="CN463" i="6"/>
  <c r="CM463" i="6"/>
  <c r="CL463" i="6"/>
  <c r="CJ463" i="6"/>
  <c r="CI463" i="6"/>
  <c r="CH463" i="6"/>
  <c r="CQ462" i="6"/>
  <c r="CP462" i="6"/>
  <c r="CO462" i="6"/>
  <c r="CN462" i="6"/>
  <c r="CM462" i="6"/>
  <c r="CL462" i="6"/>
  <c r="CJ462" i="6"/>
  <c r="CI462" i="6"/>
  <c r="CH462" i="6"/>
  <c r="CQ450" i="6"/>
  <c r="CP450" i="6"/>
  <c r="CO450" i="6"/>
  <c r="CN450" i="6"/>
  <c r="CM450" i="6"/>
  <c r="CL450" i="6"/>
  <c r="CJ450" i="6"/>
  <c r="CI450" i="6"/>
  <c r="CH450" i="6"/>
  <c r="CQ398" i="6"/>
  <c r="CP398" i="6"/>
  <c r="CO398" i="6"/>
  <c r="CN398" i="6"/>
  <c r="CM398" i="6"/>
  <c r="CL398" i="6"/>
  <c r="CJ398" i="6"/>
  <c r="CI398" i="6"/>
  <c r="CH398" i="6"/>
  <c r="CQ428" i="6"/>
  <c r="CP428" i="6"/>
  <c r="CO428" i="6"/>
  <c r="CN428" i="6"/>
  <c r="CM428" i="6"/>
  <c r="CL428" i="6"/>
  <c r="CJ428" i="6"/>
  <c r="CI428" i="6"/>
  <c r="CH428" i="6"/>
  <c r="CQ403" i="6"/>
  <c r="CP403" i="6"/>
  <c r="CO403" i="6"/>
  <c r="CN403" i="6"/>
  <c r="CM403" i="6"/>
  <c r="CL403" i="6"/>
  <c r="CJ403" i="6"/>
  <c r="CI403" i="6"/>
  <c r="CH403" i="6"/>
  <c r="CQ402" i="6"/>
  <c r="CP402" i="6"/>
  <c r="CO402" i="6"/>
  <c r="CN402" i="6"/>
  <c r="CM402" i="6"/>
  <c r="CL402" i="6"/>
  <c r="CJ402" i="6"/>
  <c r="CI402" i="6"/>
  <c r="CH402" i="6"/>
  <c r="CQ81" i="6"/>
  <c r="CP81" i="6"/>
  <c r="CO81" i="6"/>
  <c r="CN81" i="6"/>
  <c r="CM81" i="6"/>
  <c r="CL81" i="6"/>
  <c r="CJ81" i="6"/>
  <c r="CI81" i="6"/>
  <c r="CH81" i="6"/>
  <c r="CQ401" i="6"/>
  <c r="CP401" i="6"/>
  <c r="CO401" i="6"/>
  <c r="CN401" i="6"/>
  <c r="CM401" i="6"/>
  <c r="CL401" i="6"/>
  <c r="CJ401" i="6"/>
  <c r="CI401" i="6"/>
  <c r="CH401" i="6"/>
  <c r="CQ397" i="6"/>
  <c r="CP397" i="6"/>
  <c r="CO397" i="6"/>
  <c r="CN397" i="6"/>
  <c r="CM397" i="6"/>
  <c r="CL397" i="6"/>
  <c r="CJ397" i="6"/>
  <c r="CI397" i="6"/>
  <c r="CH397" i="6"/>
  <c r="CQ399" i="6"/>
  <c r="CP399" i="6"/>
  <c r="CO399" i="6"/>
  <c r="CN399" i="6"/>
  <c r="CM399" i="6"/>
  <c r="CL399" i="6"/>
  <c r="CJ399" i="6"/>
  <c r="CI399" i="6"/>
  <c r="CH399" i="6"/>
  <c r="CQ427" i="6"/>
  <c r="CP427" i="6"/>
  <c r="CO427" i="6"/>
  <c r="CN427" i="6"/>
  <c r="CM427" i="6"/>
  <c r="CL427" i="6"/>
  <c r="CJ427" i="6"/>
  <c r="CI427" i="6"/>
  <c r="CH427" i="6"/>
  <c r="CQ400" i="6"/>
  <c r="CP400" i="6"/>
  <c r="CO400" i="6"/>
  <c r="CN400" i="6"/>
  <c r="CM400" i="6"/>
  <c r="CL400" i="6"/>
  <c r="CJ400" i="6"/>
  <c r="CI400" i="6"/>
  <c r="CH400" i="6"/>
  <c r="CQ396" i="6"/>
  <c r="CP396" i="6"/>
  <c r="CO396" i="6"/>
  <c r="CN396" i="6"/>
  <c r="CM396" i="6"/>
  <c r="CL396" i="6"/>
  <c r="CJ396" i="6"/>
  <c r="CI396" i="6"/>
  <c r="CH396" i="6"/>
  <c r="CQ395" i="6"/>
  <c r="CP395" i="6"/>
  <c r="CO395" i="6"/>
  <c r="CN395" i="6"/>
  <c r="CM395" i="6"/>
  <c r="CL395" i="6"/>
  <c r="CJ395" i="6"/>
  <c r="CI395" i="6"/>
  <c r="CH395" i="6"/>
  <c r="CQ393" i="6"/>
  <c r="CP393" i="6"/>
  <c r="CO393" i="6"/>
  <c r="CN393" i="6"/>
  <c r="CM393" i="6"/>
  <c r="CL393" i="6"/>
  <c r="CJ393" i="6"/>
  <c r="CI393" i="6"/>
  <c r="CH393" i="6"/>
  <c r="CQ391" i="6"/>
  <c r="CP391" i="6"/>
  <c r="CO391" i="6"/>
  <c r="CN391" i="6"/>
  <c r="CM391" i="6"/>
  <c r="CL391" i="6"/>
  <c r="CJ391" i="6"/>
  <c r="CI391" i="6"/>
  <c r="CH391" i="6"/>
  <c r="CQ390" i="6"/>
  <c r="CP390" i="6"/>
  <c r="CO390" i="6"/>
  <c r="CN390" i="6"/>
  <c r="CM390" i="6"/>
  <c r="CL390" i="6"/>
  <c r="CJ390" i="6"/>
  <c r="CI390" i="6"/>
  <c r="CH390" i="6"/>
  <c r="CQ389" i="6"/>
  <c r="CP389" i="6"/>
  <c r="CO389" i="6"/>
  <c r="CN389" i="6"/>
  <c r="CM389" i="6"/>
  <c r="CL389" i="6"/>
  <c r="CJ389" i="6"/>
  <c r="CI389" i="6"/>
  <c r="CH389" i="6"/>
  <c r="CQ388" i="6"/>
  <c r="CP388" i="6"/>
  <c r="CO388" i="6"/>
  <c r="CN388" i="6"/>
  <c r="CM388" i="6"/>
  <c r="CL388" i="6"/>
  <c r="CJ388" i="6"/>
  <c r="CI388" i="6"/>
  <c r="CH388" i="6"/>
  <c r="CQ394" i="6"/>
  <c r="CP394" i="6"/>
  <c r="CO394" i="6"/>
  <c r="CN394" i="6"/>
  <c r="CM394" i="6"/>
  <c r="CL394" i="6"/>
  <c r="CJ394" i="6"/>
  <c r="CI394" i="6"/>
  <c r="CH394" i="6"/>
  <c r="CQ449" i="6"/>
  <c r="CP449" i="6"/>
  <c r="CO449" i="6"/>
  <c r="CN449" i="6"/>
  <c r="CM449" i="6"/>
  <c r="CL449" i="6"/>
  <c r="CJ449" i="6"/>
  <c r="CI449" i="6"/>
  <c r="CH449" i="6"/>
  <c r="CQ392" i="6"/>
  <c r="CP392" i="6"/>
  <c r="CO392" i="6"/>
  <c r="CN392" i="6"/>
  <c r="CM392" i="6"/>
  <c r="CL392" i="6"/>
  <c r="CJ392" i="6"/>
  <c r="CI392" i="6"/>
  <c r="CH392" i="6"/>
  <c r="CQ387" i="6"/>
  <c r="CP387" i="6"/>
  <c r="CO387" i="6"/>
  <c r="CN387" i="6"/>
  <c r="CM387" i="6"/>
  <c r="CL387" i="6"/>
  <c r="CJ387" i="6"/>
  <c r="CI387" i="6"/>
  <c r="CH387" i="6"/>
  <c r="CQ386" i="6"/>
  <c r="CP386" i="6"/>
  <c r="CO386" i="6"/>
  <c r="CN386" i="6"/>
  <c r="CM386" i="6"/>
  <c r="CL386" i="6"/>
  <c r="CJ386" i="6"/>
  <c r="CI386" i="6"/>
  <c r="CH386" i="6"/>
  <c r="CQ385" i="6"/>
  <c r="CP385" i="6"/>
  <c r="CO385" i="6"/>
  <c r="CN385" i="6"/>
  <c r="CM385" i="6"/>
  <c r="CL385" i="6"/>
  <c r="CJ385" i="6"/>
  <c r="CI385" i="6"/>
  <c r="CH385" i="6"/>
  <c r="CQ384" i="6"/>
  <c r="CP384" i="6"/>
  <c r="CO384" i="6"/>
  <c r="CN384" i="6"/>
  <c r="CM384" i="6"/>
  <c r="CL384" i="6"/>
  <c r="CJ384" i="6"/>
  <c r="CI384" i="6"/>
  <c r="CH384" i="6"/>
  <c r="CQ383" i="6"/>
  <c r="CP383" i="6"/>
  <c r="CO383" i="6"/>
  <c r="CN383" i="6"/>
  <c r="CM383" i="6"/>
  <c r="CL383" i="6"/>
  <c r="CJ383" i="6"/>
  <c r="CI383" i="6"/>
  <c r="CH383" i="6"/>
  <c r="CQ382" i="6"/>
  <c r="CP382" i="6"/>
  <c r="CO382" i="6"/>
  <c r="CN382" i="6"/>
  <c r="CM382" i="6"/>
  <c r="CL382" i="6"/>
  <c r="CJ382" i="6"/>
  <c r="CI382" i="6"/>
  <c r="CH382" i="6"/>
  <c r="CQ378" i="6"/>
  <c r="CP378" i="6"/>
  <c r="CO378" i="6"/>
  <c r="CN378" i="6"/>
  <c r="CM378" i="6"/>
  <c r="CL378" i="6"/>
  <c r="CJ378" i="6"/>
  <c r="CI378" i="6"/>
  <c r="CH378" i="6"/>
  <c r="CQ381" i="6"/>
  <c r="CP381" i="6"/>
  <c r="CO381" i="6"/>
  <c r="CN381" i="6"/>
  <c r="CM381" i="6"/>
  <c r="CL381" i="6"/>
  <c r="CJ381" i="6"/>
  <c r="CI381" i="6"/>
  <c r="CH381" i="6"/>
  <c r="CQ379" i="6"/>
  <c r="CP379" i="6"/>
  <c r="CO379" i="6"/>
  <c r="CN379" i="6"/>
  <c r="CM379" i="6"/>
  <c r="CL379" i="6"/>
  <c r="CJ379" i="6"/>
  <c r="CI379" i="6"/>
  <c r="CH379" i="6"/>
  <c r="CQ377" i="6"/>
  <c r="CP377" i="6"/>
  <c r="CO377" i="6"/>
  <c r="CN377" i="6"/>
  <c r="CM377" i="6"/>
  <c r="CL377" i="6"/>
  <c r="CJ377" i="6"/>
  <c r="CI377" i="6"/>
  <c r="CH377" i="6"/>
  <c r="CQ380" i="6"/>
  <c r="CP380" i="6"/>
  <c r="CO380" i="6"/>
  <c r="CN380" i="6"/>
  <c r="CM380" i="6"/>
  <c r="CL380" i="6"/>
  <c r="CJ380" i="6"/>
  <c r="CI380" i="6"/>
  <c r="CH380" i="6"/>
  <c r="CQ376" i="6"/>
  <c r="CP376" i="6"/>
  <c r="CO376" i="6"/>
  <c r="CN376" i="6"/>
  <c r="CM376" i="6"/>
  <c r="CL376" i="6"/>
  <c r="CJ376" i="6"/>
  <c r="CI376" i="6"/>
  <c r="CH376" i="6"/>
  <c r="CQ375" i="6"/>
  <c r="CP375" i="6"/>
  <c r="CO375" i="6"/>
  <c r="CN375" i="6"/>
  <c r="CM375" i="6"/>
  <c r="CL375" i="6"/>
  <c r="CJ375" i="6"/>
  <c r="CI375" i="6"/>
  <c r="CH375" i="6"/>
  <c r="CQ445" i="6"/>
  <c r="CP445" i="6"/>
  <c r="CO445" i="6"/>
  <c r="CN445" i="6"/>
  <c r="CM445" i="6"/>
  <c r="CL445" i="6"/>
  <c r="CJ445" i="6"/>
  <c r="CI445" i="6"/>
  <c r="CH445" i="6"/>
  <c r="CQ15" i="6"/>
  <c r="CP15" i="6"/>
  <c r="CO15" i="6"/>
  <c r="CN15" i="6"/>
  <c r="CM15" i="6"/>
  <c r="CL15" i="6"/>
  <c r="CJ15" i="6"/>
  <c r="CI15" i="6"/>
  <c r="CH15" i="6"/>
  <c r="CQ14" i="6"/>
  <c r="CP14" i="6"/>
  <c r="CO14" i="6"/>
  <c r="CN14" i="6"/>
  <c r="CM14" i="6"/>
  <c r="CL14" i="6"/>
  <c r="CJ14" i="6"/>
  <c r="CI14" i="6"/>
  <c r="CH14" i="6"/>
  <c r="CQ13" i="6"/>
  <c r="CP13" i="6"/>
  <c r="CO13" i="6"/>
  <c r="CN13" i="6"/>
  <c r="CM13" i="6"/>
  <c r="CL13" i="6"/>
  <c r="CJ13" i="6"/>
  <c r="CI13" i="6"/>
  <c r="CH13" i="6"/>
  <c r="CQ374" i="6"/>
  <c r="CP374" i="6"/>
  <c r="CO374" i="6"/>
  <c r="CN374" i="6"/>
  <c r="CM374" i="6"/>
  <c r="CL374" i="6"/>
  <c r="CJ374" i="6"/>
  <c r="CI374" i="6"/>
  <c r="CH374" i="6"/>
  <c r="CQ75" i="6"/>
  <c r="CP75" i="6"/>
  <c r="CO75" i="6"/>
  <c r="CN75" i="6"/>
  <c r="CM75" i="6"/>
  <c r="CL75" i="6"/>
  <c r="CJ75" i="6"/>
  <c r="CI75" i="6"/>
  <c r="CH75" i="6"/>
  <c r="CQ372" i="6"/>
  <c r="CP372" i="6"/>
  <c r="CO372" i="6"/>
  <c r="CN372" i="6"/>
  <c r="CM372" i="6"/>
  <c r="CL372" i="6"/>
  <c r="CJ372" i="6"/>
  <c r="CI372" i="6"/>
  <c r="CH372" i="6"/>
  <c r="CQ368" i="6"/>
  <c r="CP368" i="6"/>
  <c r="CO368" i="6"/>
  <c r="CN368" i="6"/>
  <c r="CM368" i="6"/>
  <c r="CL368" i="6"/>
  <c r="CJ368" i="6"/>
  <c r="CI368" i="6"/>
  <c r="CH368" i="6"/>
  <c r="CQ371" i="6"/>
  <c r="CP371" i="6"/>
  <c r="CO371" i="6"/>
  <c r="CN371" i="6"/>
  <c r="CM371" i="6"/>
  <c r="CL371" i="6"/>
  <c r="CJ371" i="6"/>
  <c r="CI371" i="6"/>
  <c r="CH371" i="6"/>
  <c r="CQ370" i="6"/>
  <c r="CP370" i="6"/>
  <c r="CO370" i="6"/>
  <c r="CN370" i="6"/>
  <c r="CM370" i="6"/>
  <c r="CL370" i="6"/>
  <c r="CJ370" i="6"/>
  <c r="CI370" i="6"/>
  <c r="CH370" i="6"/>
  <c r="CQ367" i="6"/>
  <c r="CP367" i="6"/>
  <c r="CO367" i="6"/>
  <c r="CN367" i="6"/>
  <c r="CM367" i="6"/>
  <c r="CL367" i="6"/>
  <c r="CJ367" i="6"/>
  <c r="CI367" i="6"/>
  <c r="CH367" i="6"/>
  <c r="CQ366" i="6"/>
  <c r="CP366" i="6"/>
  <c r="CO366" i="6"/>
  <c r="CN366" i="6"/>
  <c r="CM366" i="6"/>
  <c r="CL366" i="6"/>
  <c r="CJ366" i="6"/>
  <c r="CI366" i="6"/>
  <c r="CH366" i="6"/>
  <c r="CQ365" i="6"/>
  <c r="CP365" i="6"/>
  <c r="CO365" i="6"/>
  <c r="CN365" i="6"/>
  <c r="CM365" i="6"/>
  <c r="CL365" i="6"/>
  <c r="CJ365" i="6"/>
  <c r="CI365" i="6"/>
  <c r="CH365" i="6"/>
  <c r="CQ364" i="6"/>
  <c r="CP364" i="6"/>
  <c r="CO364" i="6"/>
  <c r="CN364" i="6"/>
  <c r="CM364" i="6"/>
  <c r="CL364" i="6"/>
  <c r="CJ364" i="6"/>
  <c r="CI364" i="6"/>
  <c r="CH364" i="6"/>
  <c r="CQ363" i="6"/>
  <c r="CP363" i="6"/>
  <c r="CO363" i="6"/>
  <c r="CN363" i="6"/>
  <c r="CM363" i="6"/>
  <c r="CL363" i="6"/>
  <c r="CJ363" i="6"/>
  <c r="CI363" i="6"/>
  <c r="CH363" i="6"/>
  <c r="CQ444" i="6"/>
  <c r="CP444" i="6"/>
  <c r="CO444" i="6"/>
  <c r="CN444" i="6"/>
  <c r="CM444" i="6"/>
  <c r="CL444" i="6"/>
  <c r="CJ444" i="6"/>
  <c r="CI444" i="6"/>
  <c r="CH444" i="6"/>
  <c r="CQ362" i="6"/>
  <c r="CP362" i="6"/>
  <c r="CO362" i="6"/>
  <c r="CN362" i="6"/>
  <c r="CM362" i="6"/>
  <c r="CL362" i="6"/>
  <c r="CJ362" i="6"/>
  <c r="CI362" i="6"/>
  <c r="CH362" i="6"/>
  <c r="CQ249" i="6"/>
  <c r="CP249" i="6"/>
  <c r="CO249" i="6"/>
  <c r="CN249" i="6"/>
  <c r="CM249" i="6"/>
  <c r="CL249" i="6"/>
  <c r="CJ249" i="6"/>
  <c r="CI249" i="6"/>
  <c r="CH249" i="6"/>
  <c r="CQ352" i="6"/>
  <c r="CP352" i="6"/>
  <c r="CO352" i="6"/>
  <c r="CN352" i="6"/>
  <c r="CM352" i="6"/>
  <c r="CL352" i="6"/>
  <c r="CJ352" i="6"/>
  <c r="CI352" i="6"/>
  <c r="CH352" i="6"/>
  <c r="CQ347" i="6"/>
  <c r="CP347" i="6"/>
  <c r="CO347" i="6"/>
  <c r="CN347" i="6"/>
  <c r="CM347" i="6"/>
  <c r="CL347" i="6"/>
  <c r="CJ347" i="6"/>
  <c r="CI347" i="6"/>
  <c r="CH347" i="6"/>
  <c r="CQ342" i="6"/>
  <c r="CP342" i="6"/>
  <c r="CO342" i="6"/>
  <c r="CN342" i="6"/>
  <c r="CM342" i="6"/>
  <c r="CL342" i="6"/>
  <c r="CJ342" i="6"/>
  <c r="CI342" i="6"/>
  <c r="CH342" i="6"/>
  <c r="CQ361" i="6"/>
  <c r="CP361" i="6"/>
  <c r="CO361" i="6"/>
  <c r="CN361" i="6"/>
  <c r="CM361" i="6"/>
  <c r="CL361" i="6"/>
  <c r="CJ361" i="6"/>
  <c r="CI361" i="6"/>
  <c r="CH361" i="6"/>
  <c r="CQ360" i="6"/>
  <c r="CP360" i="6"/>
  <c r="CO360" i="6"/>
  <c r="CN360" i="6"/>
  <c r="CM360" i="6"/>
  <c r="CL360" i="6"/>
  <c r="CJ360" i="6"/>
  <c r="CI360" i="6"/>
  <c r="CH360" i="6"/>
  <c r="CQ359" i="6"/>
  <c r="CP359" i="6"/>
  <c r="CO359" i="6"/>
  <c r="CN359" i="6"/>
  <c r="CM359" i="6"/>
  <c r="CL359" i="6"/>
  <c r="CJ359" i="6"/>
  <c r="CI359" i="6"/>
  <c r="CH359" i="6"/>
  <c r="CQ358" i="6"/>
  <c r="CP358" i="6"/>
  <c r="CO358" i="6"/>
  <c r="CN358" i="6"/>
  <c r="CM358" i="6"/>
  <c r="CL358" i="6"/>
  <c r="CJ358" i="6"/>
  <c r="CI358" i="6"/>
  <c r="CH358" i="6"/>
  <c r="CQ357" i="6"/>
  <c r="CP357" i="6"/>
  <c r="CO357" i="6"/>
  <c r="CN357" i="6"/>
  <c r="CM357" i="6"/>
  <c r="CL357" i="6"/>
  <c r="CJ357" i="6"/>
  <c r="CI357" i="6"/>
  <c r="CH357" i="6"/>
  <c r="CQ356" i="6"/>
  <c r="CP356" i="6"/>
  <c r="CO356" i="6"/>
  <c r="CN356" i="6"/>
  <c r="CM356" i="6"/>
  <c r="CL356" i="6"/>
  <c r="CJ356" i="6"/>
  <c r="CI356" i="6"/>
  <c r="CH356" i="6"/>
  <c r="CQ355" i="6"/>
  <c r="CP355" i="6"/>
  <c r="CO355" i="6"/>
  <c r="CN355" i="6"/>
  <c r="CM355" i="6"/>
  <c r="CL355" i="6"/>
  <c r="CJ355" i="6"/>
  <c r="CI355" i="6"/>
  <c r="CH355" i="6"/>
  <c r="CQ354" i="6"/>
  <c r="CP354" i="6"/>
  <c r="CO354" i="6"/>
  <c r="CN354" i="6"/>
  <c r="CM354" i="6"/>
  <c r="CL354" i="6"/>
  <c r="CJ354" i="6"/>
  <c r="CI354" i="6"/>
  <c r="CH354" i="6"/>
  <c r="CQ353" i="6"/>
  <c r="CP353" i="6"/>
  <c r="CO353" i="6"/>
  <c r="CN353" i="6"/>
  <c r="CM353" i="6"/>
  <c r="CL353" i="6"/>
  <c r="CJ353" i="6"/>
  <c r="CI353" i="6"/>
  <c r="CH353" i="6"/>
  <c r="CQ351" i="6"/>
  <c r="CP351" i="6"/>
  <c r="CO351" i="6"/>
  <c r="CN351" i="6"/>
  <c r="CM351" i="6"/>
  <c r="CL351" i="6"/>
  <c r="CJ351" i="6"/>
  <c r="CI351" i="6"/>
  <c r="CH351" i="6"/>
  <c r="CQ350" i="6"/>
  <c r="CP350" i="6"/>
  <c r="CO350" i="6"/>
  <c r="CN350" i="6"/>
  <c r="CM350" i="6"/>
  <c r="CL350" i="6"/>
  <c r="CJ350" i="6"/>
  <c r="CI350" i="6"/>
  <c r="CH350" i="6"/>
  <c r="CQ443" i="6"/>
  <c r="CP443" i="6"/>
  <c r="CO443" i="6"/>
  <c r="CN443" i="6"/>
  <c r="CM443" i="6"/>
  <c r="CL443" i="6"/>
  <c r="CJ443" i="6"/>
  <c r="CI443" i="6"/>
  <c r="CH443" i="6"/>
  <c r="CQ349" i="6"/>
  <c r="CP349" i="6"/>
  <c r="CO349" i="6"/>
  <c r="CN349" i="6"/>
  <c r="CM349" i="6"/>
  <c r="CL349" i="6"/>
  <c r="CJ349" i="6"/>
  <c r="CI349" i="6"/>
  <c r="CH349" i="6"/>
  <c r="CQ448" i="6"/>
  <c r="CP448" i="6"/>
  <c r="CO448" i="6"/>
  <c r="CN448" i="6"/>
  <c r="CM448" i="6"/>
  <c r="CL448" i="6"/>
  <c r="CJ448" i="6"/>
  <c r="CI448" i="6"/>
  <c r="CH448" i="6"/>
  <c r="CQ348" i="6"/>
  <c r="CP348" i="6"/>
  <c r="CO348" i="6"/>
  <c r="CN348" i="6"/>
  <c r="CM348" i="6"/>
  <c r="CL348" i="6"/>
  <c r="CJ348" i="6"/>
  <c r="CI348" i="6"/>
  <c r="CH348" i="6"/>
  <c r="CQ50" i="6"/>
  <c r="CP50" i="6"/>
  <c r="CO50" i="6"/>
  <c r="CN50" i="6"/>
  <c r="CM50" i="6"/>
  <c r="CL50" i="6"/>
  <c r="CJ50" i="6"/>
  <c r="CI50" i="6"/>
  <c r="CH50" i="6"/>
  <c r="CQ346" i="6"/>
  <c r="CP346" i="6"/>
  <c r="CO346" i="6"/>
  <c r="CN346" i="6"/>
  <c r="CM346" i="6"/>
  <c r="CL346" i="6"/>
  <c r="CJ346" i="6"/>
  <c r="CI346" i="6"/>
  <c r="CH346" i="6"/>
  <c r="CQ345" i="6"/>
  <c r="CP345" i="6"/>
  <c r="CO345" i="6"/>
  <c r="CN345" i="6"/>
  <c r="CM345" i="6"/>
  <c r="CL345" i="6"/>
  <c r="CJ345" i="6"/>
  <c r="CI345" i="6"/>
  <c r="CH345" i="6"/>
  <c r="CQ344" i="6"/>
  <c r="CP344" i="6"/>
  <c r="CO344" i="6"/>
  <c r="CN344" i="6"/>
  <c r="CM344" i="6"/>
  <c r="CL344" i="6"/>
  <c r="CJ344" i="6"/>
  <c r="CI344" i="6"/>
  <c r="CH344" i="6"/>
  <c r="CQ447" i="6"/>
  <c r="CP447" i="6"/>
  <c r="CO447" i="6"/>
  <c r="CN447" i="6"/>
  <c r="CM447" i="6"/>
  <c r="CL447" i="6"/>
  <c r="CJ447" i="6"/>
  <c r="CI447" i="6"/>
  <c r="CH447" i="6"/>
  <c r="CQ343" i="6"/>
  <c r="CP343" i="6"/>
  <c r="CO343" i="6"/>
  <c r="CN343" i="6"/>
  <c r="CM343" i="6"/>
  <c r="CL343" i="6"/>
  <c r="CJ343" i="6"/>
  <c r="CI343" i="6"/>
  <c r="CH343" i="6"/>
  <c r="CQ341" i="6"/>
  <c r="CP341" i="6"/>
  <c r="CO341" i="6"/>
  <c r="CN341" i="6"/>
  <c r="CM341" i="6"/>
  <c r="CL341" i="6"/>
  <c r="CJ341" i="6"/>
  <c r="CI341" i="6"/>
  <c r="CH341" i="6"/>
  <c r="CQ32" i="6"/>
  <c r="CP32" i="6"/>
  <c r="CO32" i="6"/>
  <c r="CN32" i="6"/>
  <c r="CM32" i="6"/>
  <c r="CL32" i="6"/>
  <c r="CJ32" i="6"/>
  <c r="CI32" i="6"/>
  <c r="CH32" i="6"/>
  <c r="CQ74" i="6"/>
  <c r="CP74" i="6"/>
  <c r="CO74" i="6"/>
  <c r="CN74" i="6"/>
  <c r="CM74" i="6"/>
  <c r="CL74" i="6"/>
  <c r="CJ74" i="6"/>
  <c r="CI74" i="6"/>
  <c r="CH74" i="6"/>
  <c r="CQ72" i="6"/>
  <c r="CP72" i="6"/>
  <c r="CO72" i="6"/>
  <c r="CN72" i="6"/>
  <c r="CM72" i="6"/>
  <c r="CL72" i="6"/>
  <c r="CJ72" i="6"/>
  <c r="CI72" i="6"/>
  <c r="CH72" i="6"/>
  <c r="CQ339" i="6"/>
  <c r="CP339" i="6"/>
  <c r="CO339" i="6"/>
  <c r="CN339" i="6"/>
  <c r="CM339" i="6"/>
  <c r="CL339" i="6"/>
  <c r="CJ339" i="6"/>
  <c r="CI339" i="6"/>
  <c r="CH339" i="6"/>
  <c r="CQ338" i="6"/>
  <c r="CP338" i="6"/>
  <c r="CO338" i="6"/>
  <c r="CN338" i="6"/>
  <c r="CM338" i="6"/>
  <c r="CL338" i="6"/>
  <c r="CJ338" i="6"/>
  <c r="CI338" i="6"/>
  <c r="CH338" i="6"/>
  <c r="CQ337" i="6"/>
  <c r="CP337" i="6"/>
  <c r="CO337" i="6"/>
  <c r="CN337" i="6"/>
  <c r="CM337" i="6"/>
  <c r="CL337" i="6"/>
  <c r="CJ337" i="6"/>
  <c r="CI337" i="6"/>
  <c r="CH337" i="6"/>
  <c r="CQ69" i="6"/>
  <c r="CP69" i="6"/>
  <c r="CO69" i="6"/>
  <c r="CN69" i="6"/>
  <c r="CM69" i="6"/>
  <c r="CL69" i="6"/>
  <c r="CJ69" i="6"/>
  <c r="CI69" i="6"/>
  <c r="CH69" i="6"/>
  <c r="CQ68" i="6"/>
  <c r="CP68" i="6"/>
  <c r="CO68" i="6"/>
  <c r="CN68" i="6"/>
  <c r="CM68" i="6"/>
  <c r="CL68" i="6"/>
  <c r="CJ68" i="6"/>
  <c r="CI68" i="6"/>
  <c r="CH68" i="6"/>
  <c r="CQ334" i="6"/>
  <c r="CP334" i="6"/>
  <c r="CO334" i="6"/>
  <c r="CN334" i="6"/>
  <c r="CM334" i="6"/>
  <c r="CL334" i="6"/>
  <c r="CJ334" i="6"/>
  <c r="CI334" i="6"/>
  <c r="CH334" i="6"/>
  <c r="CQ336" i="6"/>
  <c r="CP336" i="6"/>
  <c r="CO336" i="6"/>
  <c r="CN336" i="6"/>
  <c r="CM336" i="6"/>
  <c r="CL336" i="6"/>
  <c r="CJ336" i="6"/>
  <c r="CI336" i="6"/>
  <c r="CH336" i="6"/>
  <c r="CQ333" i="6"/>
  <c r="CP333" i="6"/>
  <c r="CO333" i="6"/>
  <c r="CN333" i="6"/>
  <c r="CM333" i="6"/>
  <c r="CL333" i="6"/>
  <c r="CJ333" i="6"/>
  <c r="CI333" i="6"/>
  <c r="CH333" i="6"/>
  <c r="CQ335" i="6"/>
  <c r="CP335" i="6"/>
  <c r="CO335" i="6"/>
  <c r="CN335" i="6"/>
  <c r="CM335" i="6"/>
  <c r="CL335" i="6"/>
  <c r="CJ335" i="6"/>
  <c r="CI335" i="6"/>
  <c r="CH335" i="6"/>
  <c r="CQ332" i="6"/>
  <c r="CP332" i="6"/>
  <c r="CO332" i="6"/>
  <c r="CN332" i="6"/>
  <c r="CM332" i="6"/>
  <c r="CL332" i="6"/>
  <c r="CJ332" i="6"/>
  <c r="CI332" i="6"/>
  <c r="CH332" i="6"/>
  <c r="CQ39" i="6"/>
  <c r="CP39" i="6"/>
  <c r="CO39" i="6"/>
  <c r="CN39" i="6"/>
  <c r="CM39" i="6"/>
  <c r="CL39" i="6"/>
  <c r="CJ39" i="6"/>
  <c r="CI39" i="6"/>
  <c r="CH39" i="6"/>
  <c r="CQ331" i="6"/>
  <c r="CP331" i="6"/>
  <c r="CO331" i="6"/>
  <c r="CN331" i="6"/>
  <c r="CM331" i="6"/>
  <c r="CL331" i="6"/>
  <c r="CJ331" i="6"/>
  <c r="CI331" i="6"/>
  <c r="CH331" i="6"/>
  <c r="CQ330" i="6"/>
  <c r="CP330" i="6"/>
  <c r="CO330" i="6"/>
  <c r="CN330" i="6"/>
  <c r="CM330" i="6"/>
  <c r="CL330" i="6"/>
  <c r="CJ330" i="6"/>
  <c r="CI330" i="6"/>
  <c r="CH330" i="6"/>
  <c r="CQ328" i="6"/>
  <c r="CP328" i="6"/>
  <c r="CO328" i="6"/>
  <c r="CN328" i="6"/>
  <c r="CM328" i="6"/>
  <c r="CL328" i="6"/>
  <c r="CJ328" i="6"/>
  <c r="CI328" i="6"/>
  <c r="CH328" i="6"/>
  <c r="CQ327" i="6"/>
  <c r="CP327" i="6"/>
  <c r="CO327" i="6"/>
  <c r="CN327" i="6"/>
  <c r="CM327" i="6"/>
  <c r="CL327" i="6"/>
  <c r="CJ327" i="6"/>
  <c r="CI327" i="6"/>
  <c r="CH327" i="6"/>
  <c r="CQ325" i="6"/>
  <c r="CP325" i="6"/>
  <c r="CO325" i="6"/>
  <c r="CN325" i="6"/>
  <c r="CM325" i="6"/>
  <c r="CL325" i="6"/>
  <c r="CJ325" i="6"/>
  <c r="CI325" i="6"/>
  <c r="CH325" i="6"/>
  <c r="CQ329" i="6"/>
  <c r="CP329" i="6"/>
  <c r="CO329" i="6"/>
  <c r="CN329" i="6"/>
  <c r="CM329" i="6"/>
  <c r="CL329" i="6"/>
  <c r="CJ329" i="6"/>
  <c r="CI329" i="6"/>
  <c r="CH329" i="6"/>
  <c r="CQ324" i="6"/>
  <c r="CP324" i="6"/>
  <c r="CO324" i="6"/>
  <c r="CN324" i="6"/>
  <c r="CM324" i="6"/>
  <c r="CL324" i="6"/>
  <c r="CJ324" i="6"/>
  <c r="CI324" i="6"/>
  <c r="CH324" i="6"/>
  <c r="CQ323" i="6"/>
  <c r="CP323" i="6"/>
  <c r="CO323" i="6"/>
  <c r="CN323" i="6"/>
  <c r="CM323" i="6"/>
  <c r="CL323" i="6"/>
  <c r="CJ323" i="6"/>
  <c r="CI323" i="6"/>
  <c r="CH323" i="6"/>
  <c r="CQ326" i="6"/>
  <c r="CP326" i="6"/>
  <c r="CO326" i="6"/>
  <c r="CN326" i="6"/>
  <c r="CM326" i="6"/>
  <c r="CL326" i="6"/>
  <c r="CJ326" i="6"/>
  <c r="CI326" i="6"/>
  <c r="CH326" i="6"/>
  <c r="CQ43" i="6"/>
  <c r="CP43" i="6"/>
  <c r="CO43" i="6"/>
  <c r="CN43" i="6"/>
  <c r="CM43" i="6"/>
  <c r="CL43" i="6"/>
  <c r="CJ43" i="6"/>
  <c r="CI43" i="6"/>
  <c r="CH43" i="6"/>
  <c r="CQ322" i="6"/>
  <c r="CP322" i="6"/>
  <c r="CO322" i="6"/>
  <c r="CN322" i="6"/>
  <c r="CM322" i="6"/>
  <c r="CL322" i="6"/>
  <c r="CJ322" i="6"/>
  <c r="CI322" i="6"/>
  <c r="CH322" i="6"/>
  <c r="CQ321" i="6"/>
  <c r="CP321" i="6"/>
  <c r="CO321" i="6"/>
  <c r="CN321" i="6"/>
  <c r="CM321" i="6"/>
  <c r="CL321" i="6"/>
  <c r="CJ321" i="6"/>
  <c r="CI321" i="6"/>
  <c r="CH321" i="6"/>
  <c r="CQ320" i="6"/>
  <c r="CP320" i="6"/>
  <c r="CO320" i="6"/>
  <c r="CN320" i="6"/>
  <c r="CM320" i="6"/>
  <c r="CL320" i="6"/>
  <c r="CJ320" i="6"/>
  <c r="CI320" i="6"/>
  <c r="CH320" i="6"/>
  <c r="CQ319" i="6"/>
  <c r="CP319" i="6"/>
  <c r="CO319" i="6"/>
  <c r="CN319" i="6"/>
  <c r="CM319" i="6"/>
  <c r="CL319" i="6"/>
  <c r="CJ319" i="6"/>
  <c r="CI319" i="6"/>
  <c r="CH319" i="6"/>
  <c r="CQ317" i="6"/>
  <c r="CP317" i="6"/>
  <c r="CO317" i="6"/>
  <c r="CN317" i="6"/>
  <c r="CM317" i="6"/>
  <c r="CL317" i="6"/>
  <c r="CJ317" i="6"/>
  <c r="CI317" i="6"/>
  <c r="CH317" i="6"/>
  <c r="CQ311" i="6"/>
  <c r="CP311" i="6"/>
  <c r="CO311" i="6"/>
  <c r="CN311" i="6"/>
  <c r="CM311" i="6"/>
  <c r="CL311" i="6"/>
  <c r="CJ311" i="6"/>
  <c r="CI311" i="6"/>
  <c r="CH311" i="6"/>
  <c r="CQ316" i="6"/>
  <c r="CP316" i="6"/>
  <c r="CO316" i="6"/>
  <c r="CN316" i="6"/>
  <c r="CM316" i="6"/>
  <c r="CL316" i="6"/>
  <c r="CJ316" i="6"/>
  <c r="CI316" i="6"/>
  <c r="CH316" i="6"/>
  <c r="CQ243" i="6"/>
  <c r="CP243" i="6"/>
  <c r="CO243" i="6"/>
  <c r="CN243" i="6"/>
  <c r="CM243" i="6"/>
  <c r="CL243" i="6"/>
  <c r="CJ243" i="6"/>
  <c r="CI243" i="6"/>
  <c r="CH243" i="6"/>
  <c r="CQ318" i="6"/>
  <c r="CP318" i="6"/>
  <c r="CO318" i="6"/>
  <c r="CN318" i="6"/>
  <c r="CM318" i="6"/>
  <c r="CL318" i="6"/>
  <c r="CJ318" i="6"/>
  <c r="CI318" i="6"/>
  <c r="CH318" i="6"/>
  <c r="CQ315" i="6"/>
  <c r="CP315" i="6"/>
  <c r="CO315" i="6"/>
  <c r="CN315" i="6"/>
  <c r="CM315" i="6"/>
  <c r="CL315" i="6"/>
  <c r="CJ315" i="6"/>
  <c r="CI315" i="6"/>
  <c r="CH315" i="6"/>
  <c r="CQ310" i="6"/>
  <c r="CP310" i="6"/>
  <c r="CO310" i="6"/>
  <c r="CN310" i="6"/>
  <c r="CM310" i="6"/>
  <c r="CL310" i="6"/>
  <c r="CJ310" i="6"/>
  <c r="CI310" i="6"/>
  <c r="CH310" i="6"/>
  <c r="CQ314" i="6"/>
  <c r="CP314" i="6"/>
  <c r="CO314" i="6"/>
  <c r="CN314" i="6"/>
  <c r="CM314" i="6"/>
  <c r="CL314" i="6"/>
  <c r="CJ314" i="6"/>
  <c r="CI314" i="6"/>
  <c r="CH314" i="6"/>
  <c r="CQ426" i="6"/>
  <c r="CP426" i="6"/>
  <c r="CO426" i="6"/>
  <c r="CN426" i="6"/>
  <c r="CM426" i="6"/>
  <c r="CL426" i="6"/>
  <c r="CJ426" i="6"/>
  <c r="CI426" i="6"/>
  <c r="CH426" i="6"/>
  <c r="CQ313" i="6"/>
  <c r="CP313" i="6"/>
  <c r="CO313" i="6"/>
  <c r="CN313" i="6"/>
  <c r="CM313" i="6"/>
  <c r="CL313" i="6"/>
  <c r="CJ313" i="6"/>
  <c r="CI313" i="6"/>
  <c r="CH313" i="6"/>
  <c r="CQ309" i="6"/>
  <c r="CP309" i="6"/>
  <c r="CO309" i="6"/>
  <c r="CN309" i="6"/>
  <c r="CM309" i="6"/>
  <c r="CL309" i="6"/>
  <c r="CJ309" i="6"/>
  <c r="CI309" i="6"/>
  <c r="CH309" i="6"/>
  <c r="CQ308" i="6"/>
  <c r="CP308" i="6"/>
  <c r="CO308" i="6"/>
  <c r="CN308" i="6"/>
  <c r="CM308" i="6"/>
  <c r="CL308" i="6"/>
  <c r="CJ308" i="6"/>
  <c r="CI308" i="6"/>
  <c r="CH308" i="6"/>
  <c r="CQ307" i="6"/>
  <c r="CP307" i="6"/>
  <c r="CO307" i="6"/>
  <c r="CN307" i="6"/>
  <c r="CM307" i="6"/>
  <c r="CL307" i="6"/>
  <c r="CJ307" i="6"/>
  <c r="CI307" i="6"/>
  <c r="CH307" i="6"/>
  <c r="CQ306" i="6"/>
  <c r="CP306" i="6"/>
  <c r="CO306" i="6"/>
  <c r="CN306" i="6"/>
  <c r="CM306" i="6"/>
  <c r="CL306" i="6"/>
  <c r="CJ306" i="6"/>
  <c r="CI306" i="6"/>
  <c r="CH306" i="6"/>
  <c r="CQ305" i="6"/>
  <c r="CP305" i="6"/>
  <c r="CO305" i="6"/>
  <c r="CN305" i="6"/>
  <c r="CM305" i="6"/>
  <c r="CL305" i="6"/>
  <c r="CJ305" i="6"/>
  <c r="CI305" i="6"/>
  <c r="CH305" i="6"/>
  <c r="CQ304" i="6"/>
  <c r="CP304" i="6"/>
  <c r="CO304" i="6"/>
  <c r="CN304" i="6"/>
  <c r="CM304" i="6"/>
  <c r="CL304" i="6"/>
  <c r="CJ304" i="6"/>
  <c r="CI304" i="6"/>
  <c r="CH304" i="6"/>
  <c r="CQ303" i="6"/>
  <c r="CP303" i="6"/>
  <c r="CO303" i="6"/>
  <c r="CN303" i="6"/>
  <c r="CM303" i="6"/>
  <c r="CL303" i="6"/>
  <c r="CJ303" i="6"/>
  <c r="CI303" i="6"/>
  <c r="CH303" i="6"/>
  <c r="CQ302" i="6"/>
  <c r="CP302" i="6"/>
  <c r="CO302" i="6"/>
  <c r="CN302" i="6"/>
  <c r="CM302" i="6"/>
  <c r="CL302" i="6"/>
  <c r="CJ302" i="6"/>
  <c r="CI302" i="6"/>
  <c r="CH302" i="6"/>
  <c r="CQ67" i="6"/>
  <c r="CP67" i="6"/>
  <c r="CO67" i="6"/>
  <c r="CN67" i="6"/>
  <c r="CM67" i="6"/>
  <c r="CL67" i="6"/>
  <c r="CJ67" i="6"/>
  <c r="CI67" i="6"/>
  <c r="CH67" i="6"/>
  <c r="CQ442" i="6"/>
  <c r="CP442" i="6"/>
  <c r="CO442" i="6"/>
  <c r="CN442" i="6"/>
  <c r="CM442" i="6"/>
  <c r="CL442" i="6"/>
  <c r="CJ442" i="6"/>
  <c r="CI442" i="6"/>
  <c r="CH442" i="6"/>
  <c r="CQ425" i="6"/>
  <c r="CP425" i="6"/>
  <c r="CO425" i="6"/>
  <c r="CN425" i="6"/>
  <c r="CM425" i="6"/>
  <c r="CL425" i="6"/>
  <c r="CJ425" i="6"/>
  <c r="CI425" i="6"/>
  <c r="CH425" i="6"/>
  <c r="CQ299" i="6"/>
  <c r="CP299" i="6"/>
  <c r="CO299" i="6"/>
  <c r="CN299" i="6"/>
  <c r="CM299" i="6"/>
  <c r="CL299" i="6"/>
  <c r="CJ299" i="6"/>
  <c r="CI299" i="6"/>
  <c r="CH299" i="6"/>
  <c r="CQ300" i="6"/>
  <c r="CP300" i="6"/>
  <c r="CO300" i="6"/>
  <c r="CN300" i="6"/>
  <c r="CM300" i="6"/>
  <c r="CL300" i="6"/>
  <c r="CJ300" i="6"/>
  <c r="CI300" i="6"/>
  <c r="CH300" i="6"/>
  <c r="CQ441" i="6"/>
  <c r="CP441" i="6"/>
  <c r="CO441" i="6"/>
  <c r="CN441" i="6"/>
  <c r="CM441" i="6"/>
  <c r="CL441" i="6"/>
  <c r="CJ441" i="6"/>
  <c r="CI441" i="6"/>
  <c r="CH441" i="6"/>
  <c r="CQ298" i="6"/>
  <c r="CP298" i="6"/>
  <c r="CO298" i="6"/>
  <c r="CN298" i="6"/>
  <c r="CM298" i="6"/>
  <c r="CL298" i="6"/>
  <c r="CJ298" i="6"/>
  <c r="CI298" i="6"/>
  <c r="CH298" i="6"/>
  <c r="CQ297" i="6"/>
  <c r="CP297" i="6"/>
  <c r="CO297" i="6"/>
  <c r="CN297" i="6"/>
  <c r="CM297" i="6"/>
  <c r="CL297" i="6"/>
  <c r="CJ297" i="6"/>
  <c r="CI297" i="6"/>
  <c r="CH297" i="6"/>
  <c r="CQ296" i="6"/>
  <c r="CP296" i="6"/>
  <c r="CO296" i="6"/>
  <c r="CN296" i="6"/>
  <c r="CM296" i="6"/>
  <c r="CL296" i="6"/>
  <c r="CJ296" i="6"/>
  <c r="CI296" i="6"/>
  <c r="CH296" i="6"/>
  <c r="CQ294" i="6"/>
  <c r="CP294" i="6"/>
  <c r="CO294" i="6"/>
  <c r="CN294" i="6"/>
  <c r="CM294" i="6"/>
  <c r="CL294" i="6"/>
  <c r="CJ294" i="6"/>
  <c r="CI294" i="6"/>
  <c r="CH294" i="6"/>
  <c r="CQ293" i="6"/>
  <c r="CP293" i="6"/>
  <c r="CO293" i="6"/>
  <c r="CN293" i="6"/>
  <c r="CM293" i="6"/>
  <c r="CL293" i="6"/>
  <c r="CJ293" i="6"/>
  <c r="CI293" i="6"/>
  <c r="CH293" i="6"/>
  <c r="CQ292" i="6"/>
  <c r="CP292" i="6"/>
  <c r="CO292" i="6"/>
  <c r="CN292" i="6"/>
  <c r="CM292" i="6"/>
  <c r="CL292" i="6"/>
  <c r="CJ292" i="6"/>
  <c r="CI292" i="6"/>
  <c r="CH292" i="6"/>
  <c r="CQ295" i="6"/>
  <c r="CP295" i="6"/>
  <c r="CO295" i="6"/>
  <c r="CN295" i="6"/>
  <c r="CM295" i="6"/>
  <c r="CL295" i="6"/>
  <c r="CJ295" i="6"/>
  <c r="CI295" i="6"/>
  <c r="CH295" i="6"/>
  <c r="CQ66" i="6"/>
  <c r="CP66" i="6"/>
  <c r="CO66" i="6"/>
  <c r="CN66" i="6"/>
  <c r="CM66" i="6"/>
  <c r="CL66" i="6"/>
  <c r="CJ66" i="6"/>
  <c r="CI66" i="6"/>
  <c r="CH66" i="6"/>
  <c r="CQ291" i="6"/>
  <c r="CP291" i="6"/>
  <c r="CO291" i="6"/>
  <c r="CN291" i="6"/>
  <c r="CM291" i="6"/>
  <c r="CL291" i="6"/>
  <c r="CJ291" i="6"/>
  <c r="CI291" i="6"/>
  <c r="CH291" i="6"/>
  <c r="CQ65" i="6"/>
  <c r="CP65" i="6"/>
  <c r="CO65" i="6"/>
  <c r="CN65" i="6"/>
  <c r="CM65" i="6"/>
  <c r="CL65" i="6"/>
  <c r="CJ65" i="6"/>
  <c r="CI65" i="6"/>
  <c r="CH65" i="6"/>
  <c r="CQ290" i="6"/>
  <c r="CP290" i="6"/>
  <c r="CO290" i="6"/>
  <c r="CN290" i="6"/>
  <c r="CM290" i="6"/>
  <c r="CL290" i="6"/>
  <c r="CJ290" i="6"/>
  <c r="CI290" i="6"/>
  <c r="CH290" i="6"/>
  <c r="CQ287" i="6"/>
  <c r="CP287" i="6"/>
  <c r="CO287" i="6"/>
  <c r="CN287" i="6"/>
  <c r="CM287" i="6"/>
  <c r="CL287" i="6"/>
  <c r="CJ287" i="6"/>
  <c r="CI287" i="6"/>
  <c r="CH287" i="6"/>
  <c r="CQ286" i="6"/>
  <c r="CP286" i="6"/>
  <c r="CO286" i="6"/>
  <c r="CN286" i="6"/>
  <c r="CM286" i="6"/>
  <c r="CL286" i="6"/>
  <c r="CJ286" i="6"/>
  <c r="CI286" i="6"/>
  <c r="CH286" i="6"/>
  <c r="CQ63" i="6"/>
  <c r="CP63" i="6"/>
  <c r="CO63" i="6"/>
  <c r="CN63" i="6"/>
  <c r="CM63" i="6"/>
  <c r="CL63" i="6"/>
  <c r="CJ63" i="6"/>
  <c r="CI63" i="6"/>
  <c r="CH63" i="6"/>
  <c r="CQ284" i="6"/>
  <c r="CP284" i="6"/>
  <c r="CO284" i="6"/>
  <c r="CN284" i="6"/>
  <c r="CM284" i="6"/>
  <c r="CL284" i="6"/>
  <c r="CJ284" i="6"/>
  <c r="CI284" i="6"/>
  <c r="CH284" i="6"/>
  <c r="CQ62" i="6"/>
  <c r="CP62" i="6"/>
  <c r="CO62" i="6"/>
  <c r="CN62" i="6"/>
  <c r="CM62" i="6"/>
  <c r="CL62" i="6"/>
  <c r="CJ62" i="6"/>
  <c r="CI62" i="6"/>
  <c r="CH62" i="6"/>
  <c r="CQ61" i="6"/>
  <c r="CP61" i="6"/>
  <c r="CO61" i="6"/>
  <c r="CN61" i="6"/>
  <c r="CM61" i="6"/>
  <c r="CL61" i="6"/>
  <c r="CJ61" i="6"/>
  <c r="CI61" i="6"/>
  <c r="CH61" i="6"/>
  <c r="CQ60" i="6"/>
  <c r="CP60" i="6"/>
  <c r="CO60" i="6"/>
  <c r="CN60" i="6"/>
  <c r="CM60" i="6"/>
  <c r="CL60" i="6"/>
  <c r="CJ60" i="6"/>
  <c r="CI60" i="6"/>
  <c r="CH60" i="6"/>
  <c r="CQ59" i="6"/>
  <c r="CP59" i="6"/>
  <c r="CO59" i="6"/>
  <c r="CN59" i="6"/>
  <c r="CM59" i="6"/>
  <c r="CL59" i="6"/>
  <c r="CJ59" i="6"/>
  <c r="CI59" i="6"/>
  <c r="CH59" i="6"/>
  <c r="CQ58" i="6"/>
  <c r="CP58" i="6"/>
  <c r="CO58" i="6"/>
  <c r="CN58" i="6"/>
  <c r="CM58" i="6"/>
  <c r="CL58" i="6"/>
  <c r="CJ58" i="6"/>
  <c r="CI58" i="6"/>
  <c r="CH58" i="6"/>
  <c r="CQ57" i="6"/>
  <c r="CP57" i="6"/>
  <c r="CO57" i="6"/>
  <c r="CN57" i="6"/>
  <c r="CM57" i="6"/>
  <c r="CL57" i="6"/>
  <c r="CJ57" i="6"/>
  <c r="CI57" i="6"/>
  <c r="CH57" i="6"/>
  <c r="CQ56" i="6"/>
  <c r="CP56" i="6"/>
  <c r="CO56" i="6"/>
  <c r="CN56" i="6"/>
  <c r="CM56" i="6"/>
  <c r="CL56" i="6"/>
  <c r="CJ56" i="6"/>
  <c r="CI56" i="6"/>
  <c r="CH56" i="6"/>
  <c r="CQ55" i="6"/>
  <c r="CP55" i="6"/>
  <c r="CO55" i="6"/>
  <c r="CN55" i="6"/>
  <c r="CM55" i="6"/>
  <c r="CL55" i="6"/>
  <c r="CJ55" i="6"/>
  <c r="CI55" i="6"/>
  <c r="CH55" i="6"/>
  <c r="CQ283" i="6"/>
  <c r="CP283" i="6"/>
  <c r="CO283" i="6"/>
  <c r="CN283" i="6"/>
  <c r="CM283" i="6"/>
  <c r="CL283" i="6"/>
  <c r="CJ283" i="6"/>
  <c r="CI283" i="6"/>
  <c r="CH283" i="6"/>
  <c r="CQ282" i="6"/>
  <c r="CP282" i="6"/>
  <c r="CO282" i="6"/>
  <c r="CN282" i="6"/>
  <c r="CM282" i="6"/>
  <c r="CL282" i="6"/>
  <c r="CJ282" i="6"/>
  <c r="CI282" i="6"/>
  <c r="CH282" i="6"/>
  <c r="CQ413" i="6"/>
  <c r="CP413" i="6"/>
  <c r="CO413" i="6"/>
  <c r="CN413" i="6"/>
  <c r="CM413" i="6"/>
  <c r="CL413" i="6"/>
  <c r="CJ413" i="6"/>
  <c r="CI413" i="6"/>
  <c r="CH413" i="6"/>
  <c r="CQ412" i="6"/>
  <c r="CP412" i="6"/>
  <c r="CO412" i="6"/>
  <c r="CN412" i="6"/>
  <c r="CM412" i="6"/>
  <c r="CL412" i="6"/>
  <c r="CJ412" i="6"/>
  <c r="CI412" i="6"/>
  <c r="CH412" i="6"/>
  <c r="CQ53" i="6"/>
  <c r="CP53" i="6"/>
  <c r="CO53" i="6"/>
  <c r="CN53" i="6"/>
  <c r="CM53" i="6"/>
  <c r="CL53" i="6"/>
  <c r="CJ53" i="6"/>
  <c r="CI53" i="6"/>
  <c r="CH53" i="6"/>
  <c r="CQ54" i="6"/>
  <c r="CP54" i="6"/>
  <c r="CO54" i="6"/>
  <c r="CN54" i="6"/>
  <c r="CM54" i="6"/>
  <c r="CL54" i="6"/>
  <c r="CJ54" i="6"/>
  <c r="CI54" i="6"/>
  <c r="CH54" i="6"/>
  <c r="CQ52" i="6"/>
  <c r="CP52" i="6"/>
  <c r="CO52" i="6"/>
  <c r="CN52" i="6"/>
  <c r="CM52" i="6"/>
  <c r="CL52" i="6"/>
  <c r="CJ52" i="6"/>
  <c r="CI52" i="6"/>
  <c r="CH52" i="6"/>
  <c r="CQ51" i="6"/>
  <c r="CP51" i="6"/>
  <c r="CO51" i="6"/>
  <c r="CN51" i="6"/>
  <c r="CM51" i="6"/>
  <c r="CL51" i="6"/>
  <c r="CJ51" i="6"/>
  <c r="CI51" i="6"/>
  <c r="CH51" i="6"/>
  <c r="CQ49" i="6"/>
  <c r="CP49" i="6"/>
  <c r="CO49" i="6"/>
  <c r="CN49" i="6"/>
  <c r="CM49" i="6"/>
  <c r="CL49" i="6"/>
  <c r="CJ49" i="6"/>
  <c r="CI49" i="6"/>
  <c r="CH49" i="6"/>
  <c r="CQ48" i="6"/>
  <c r="CP48" i="6"/>
  <c r="CO48" i="6"/>
  <c r="CN48" i="6"/>
  <c r="CM48" i="6"/>
  <c r="CL48" i="6"/>
  <c r="CJ48" i="6"/>
  <c r="CI48" i="6"/>
  <c r="CH48" i="6"/>
  <c r="CQ47" i="6"/>
  <c r="CP47" i="6"/>
  <c r="CO47" i="6"/>
  <c r="CN47" i="6"/>
  <c r="CM47" i="6"/>
  <c r="CL47" i="6"/>
  <c r="CJ47" i="6"/>
  <c r="CI47" i="6"/>
  <c r="CH47" i="6"/>
  <c r="CQ46" i="6"/>
  <c r="CP46" i="6"/>
  <c r="CO46" i="6"/>
  <c r="CN46" i="6"/>
  <c r="CM46" i="6"/>
  <c r="CL46" i="6"/>
  <c r="CJ46" i="6"/>
  <c r="CI46" i="6"/>
  <c r="CH46" i="6"/>
  <c r="CQ45" i="6"/>
  <c r="CP45" i="6"/>
  <c r="CO45" i="6"/>
  <c r="CN45" i="6"/>
  <c r="CM45" i="6"/>
  <c r="CL45" i="6"/>
  <c r="CJ45" i="6"/>
  <c r="CI45" i="6"/>
  <c r="CH45" i="6"/>
  <c r="CQ281" i="6"/>
  <c r="CP281" i="6"/>
  <c r="CO281" i="6"/>
  <c r="CN281" i="6"/>
  <c r="CM281" i="6"/>
  <c r="CL281" i="6"/>
  <c r="CJ281" i="6"/>
  <c r="CI281" i="6"/>
  <c r="CH281" i="6"/>
  <c r="CQ44" i="6"/>
  <c r="CP44" i="6"/>
  <c r="CO44" i="6"/>
  <c r="CN44" i="6"/>
  <c r="CM44" i="6"/>
  <c r="CL44" i="6"/>
  <c r="CJ44" i="6"/>
  <c r="CI44" i="6"/>
  <c r="CH44" i="6"/>
  <c r="CQ280" i="6"/>
  <c r="CP280" i="6"/>
  <c r="CO280" i="6"/>
  <c r="CN280" i="6"/>
  <c r="CM280" i="6"/>
  <c r="CL280" i="6"/>
  <c r="CJ280" i="6"/>
  <c r="CI280" i="6"/>
  <c r="CH280" i="6"/>
  <c r="CQ279" i="6"/>
  <c r="CP279" i="6"/>
  <c r="CO279" i="6"/>
  <c r="CN279" i="6"/>
  <c r="CM279" i="6"/>
  <c r="CL279" i="6"/>
  <c r="CJ279" i="6"/>
  <c r="CI279" i="6"/>
  <c r="CH279" i="6"/>
  <c r="CQ278" i="6"/>
  <c r="CP278" i="6"/>
  <c r="CO278" i="6"/>
  <c r="CN278" i="6"/>
  <c r="CM278" i="6"/>
  <c r="CL278" i="6"/>
  <c r="CJ278" i="6"/>
  <c r="CI278" i="6"/>
  <c r="CH278" i="6"/>
  <c r="CQ277" i="6"/>
  <c r="CP277" i="6"/>
  <c r="CO277" i="6"/>
  <c r="CN277" i="6"/>
  <c r="CM277" i="6"/>
  <c r="CL277" i="6"/>
  <c r="CJ277" i="6"/>
  <c r="CI277" i="6"/>
  <c r="CH277" i="6"/>
  <c r="CQ276" i="6"/>
  <c r="CP276" i="6"/>
  <c r="CO276" i="6"/>
  <c r="CN276" i="6"/>
  <c r="CM276" i="6"/>
  <c r="CL276" i="6"/>
  <c r="CJ276" i="6"/>
  <c r="CI276" i="6"/>
  <c r="CH276" i="6"/>
  <c r="CQ440" i="6"/>
  <c r="CP440" i="6"/>
  <c r="CO440" i="6"/>
  <c r="CN440" i="6"/>
  <c r="CM440" i="6"/>
  <c r="CL440" i="6"/>
  <c r="CJ440" i="6"/>
  <c r="CI440" i="6"/>
  <c r="CH440" i="6"/>
  <c r="CQ275" i="6"/>
  <c r="CP275" i="6"/>
  <c r="CO275" i="6"/>
  <c r="CN275" i="6"/>
  <c r="CM275" i="6"/>
  <c r="CL275" i="6"/>
  <c r="CJ275" i="6"/>
  <c r="CI275" i="6"/>
  <c r="CH275" i="6"/>
  <c r="CQ274" i="6"/>
  <c r="CP274" i="6"/>
  <c r="CO274" i="6"/>
  <c r="CN274" i="6"/>
  <c r="CM274" i="6"/>
  <c r="CL274" i="6"/>
  <c r="CJ274" i="6"/>
  <c r="CI274" i="6"/>
  <c r="CH274" i="6"/>
  <c r="CQ272" i="6"/>
  <c r="CP272" i="6"/>
  <c r="CO272" i="6"/>
  <c r="CN272" i="6"/>
  <c r="CM272" i="6"/>
  <c r="CL272" i="6"/>
  <c r="CJ272" i="6"/>
  <c r="CI272" i="6"/>
  <c r="CH272" i="6"/>
  <c r="CQ271" i="6"/>
  <c r="CP271" i="6"/>
  <c r="CO271" i="6"/>
  <c r="CN271" i="6"/>
  <c r="CM271" i="6"/>
  <c r="CL271" i="6"/>
  <c r="CJ271" i="6"/>
  <c r="CI271" i="6"/>
  <c r="CH271" i="6"/>
  <c r="CQ439" i="6"/>
  <c r="CP439" i="6"/>
  <c r="CO439" i="6"/>
  <c r="CN439" i="6"/>
  <c r="CM439" i="6"/>
  <c r="CL439" i="6"/>
  <c r="CJ439" i="6"/>
  <c r="CI439" i="6"/>
  <c r="CH439" i="6"/>
  <c r="CQ438" i="6"/>
  <c r="CP438" i="6"/>
  <c r="CO438" i="6"/>
  <c r="CN438" i="6"/>
  <c r="CM438" i="6"/>
  <c r="CL438" i="6"/>
  <c r="CJ438" i="6"/>
  <c r="CI438" i="6"/>
  <c r="CH438" i="6"/>
  <c r="CQ270" i="6"/>
  <c r="CP270" i="6"/>
  <c r="CO270" i="6"/>
  <c r="CN270" i="6"/>
  <c r="CM270" i="6"/>
  <c r="CL270" i="6"/>
  <c r="CJ270" i="6"/>
  <c r="CI270" i="6"/>
  <c r="CH270" i="6"/>
  <c r="CQ269" i="6"/>
  <c r="CP269" i="6"/>
  <c r="CO269" i="6"/>
  <c r="CN269" i="6"/>
  <c r="CM269" i="6"/>
  <c r="CL269" i="6"/>
  <c r="CJ269" i="6"/>
  <c r="CI269" i="6"/>
  <c r="CH269" i="6"/>
  <c r="CQ268" i="6"/>
  <c r="CP268" i="6"/>
  <c r="CO268" i="6"/>
  <c r="CN268" i="6"/>
  <c r="CM268" i="6"/>
  <c r="CL268" i="6"/>
  <c r="CJ268" i="6"/>
  <c r="CI268" i="6"/>
  <c r="CH268" i="6"/>
  <c r="CQ267" i="6"/>
  <c r="CP267" i="6"/>
  <c r="CO267" i="6"/>
  <c r="CN267" i="6"/>
  <c r="CM267" i="6"/>
  <c r="CL267" i="6"/>
  <c r="CJ267" i="6"/>
  <c r="CI267" i="6"/>
  <c r="CH267" i="6"/>
  <c r="CQ266" i="6"/>
  <c r="CP266" i="6"/>
  <c r="CO266" i="6"/>
  <c r="CN266" i="6"/>
  <c r="CM266" i="6"/>
  <c r="CL266" i="6"/>
  <c r="CJ266" i="6"/>
  <c r="CI266" i="6"/>
  <c r="CH266" i="6"/>
  <c r="CQ265" i="6"/>
  <c r="CP265" i="6"/>
  <c r="CO265" i="6"/>
  <c r="CN265" i="6"/>
  <c r="CM265" i="6"/>
  <c r="CL265" i="6"/>
  <c r="CJ265" i="6"/>
  <c r="CI265" i="6"/>
  <c r="CH265" i="6"/>
  <c r="CQ264" i="6"/>
  <c r="CP264" i="6"/>
  <c r="CO264" i="6"/>
  <c r="CN264" i="6"/>
  <c r="CM264" i="6"/>
  <c r="CL264" i="6"/>
  <c r="CJ264" i="6"/>
  <c r="CI264" i="6"/>
  <c r="CH264" i="6"/>
  <c r="CQ424" i="6"/>
  <c r="CP424" i="6"/>
  <c r="CO424" i="6"/>
  <c r="CN424" i="6"/>
  <c r="CM424" i="6"/>
  <c r="CL424" i="6"/>
  <c r="CJ424" i="6"/>
  <c r="CI424" i="6"/>
  <c r="CH424" i="6"/>
  <c r="CQ263" i="6"/>
  <c r="CP263" i="6"/>
  <c r="CO263" i="6"/>
  <c r="CN263" i="6"/>
  <c r="CM263" i="6"/>
  <c r="CL263" i="6"/>
  <c r="CJ263" i="6"/>
  <c r="CI263" i="6"/>
  <c r="CH263" i="6"/>
  <c r="CQ420" i="6"/>
  <c r="CP420" i="6"/>
  <c r="CO420" i="6"/>
  <c r="CN420" i="6"/>
  <c r="CM420" i="6"/>
  <c r="CL420" i="6"/>
  <c r="CJ420" i="6"/>
  <c r="CI420" i="6"/>
  <c r="CH420" i="6"/>
  <c r="CQ262" i="6"/>
  <c r="CP262" i="6"/>
  <c r="CO262" i="6"/>
  <c r="CN262" i="6"/>
  <c r="CM262" i="6"/>
  <c r="CL262" i="6"/>
  <c r="CJ262" i="6"/>
  <c r="CI262" i="6"/>
  <c r="CH262" i="6"/>
  <c r="CQ261" i="6"/>
  <c r="CP261" i="6"/>
  <c r="CO261" i="6"/>
  <c r="CN261" i="6"/>
  <c r="CM261" i="6"/>
  <c r="CL261" i="6"/>
  <c r="CJ261" i="6"/>
  <c r="CI261" i="6"/>
  <c r="CH261" i="6"/>
  <c r="CQ260" i="6"/>
  <c r="CP260" i="6"/>
  <c r="CO260" i="6"/>
  <c r="CN260" i="6"/>
  <c r="CM260" i="6"/>
  <c r="CL260" i="6"/>
  <c r="CJ260" i="6"/>
  <c r="CI260" i="6"/>
  <c r="CH260" i="6"/>
  <c r="CQ259" i="6"/>
  <c r="CP259" i="6"/>
  <c r="CO259" i="6"/>
  <c r="CN259" i="6"/>
  <c r="CM259" i="6"/>
  <c r="CL259" i="6"/>
  <c r="CJ259" i="6"/>
  <c r="CI259" i="6"/>
  <c r="CH259" i="6"/>
  <c r="CQ258" i="6"/>
  <c r="CP258" i="6"/>
  <c r="CO258" i="6"/>
  <c r="CN258" i="6"/>
  <c r="CM258" i="6"/>
  <c r="CL258" i="6"/>
  <c r="CJ258" i="6"/>
  <c r="CI258" i="6"/>
  <c r="CH258" i="6"/>
  <c r="CQ257" i="6"/>
  <c r="CP257" i="6"/>
  <c r="CO257" i="6"/>
  <c r="CN257" i="6"/>
  <c r="CM257" i="6"/>
  <c r="CL257" i="6"/>
  <c r="CJ257" i="6"/>
  <c r="CI257" i="6"/>
  <c r="CH257" i="6"/>
  <c r="CQ256" i="6"/>
  <c r="CP256" i="6"/>
  <c r="CO256" i="6"/>
  <c r="CN256" i="6"/>
  <c r="CM256" i="6"/>
  <c r="CL256" i="6"/>
  <c r="CJ256" i="6"/>
  <c r="CI256" i="6"/>
  <c r="CH256" i="6"/>
  <c r="CQ285" i="6"/>
  <c r="CP285" i="6"/>
  <c r="CO285" i="6"/>
  <c r="CN285" i="6"/>
  <c r="CM285" i="6"/>
  <c r="CL285" i="6"/>
  <c r="CJ285" i="6"/>
  <c r="CI285" i="6"/>
  <c r="CH285" i="6"/>
  <c r="CQ255" i="6"/>
  <c r="CP255" i="6"/>
  <c r="CO255" i="6"/>
  <c r="CN255" i="6"/>
  <c r="CM255" i="6"/>
  <c r="CL255" i="6"/>
  <c r="CJ255" i="6"/>
  <c r="CI255" i="6"/>
  <c r="CH255" i="6"/>
  <c r="CQ254" i="6"/>
  <c r="CP254" i="6"/>
  <c r="CO254" i="6"/>
  <c r="CN254" i="6"/>
  <c r="CM254" i="6"/>
  <c r="CL254" i="6"/>
  <c r="CJ254" i="6"/>
  <c r="CI254" i="6"/>
  <c r="CH254" i="6"/>
  <c r="CQ253" i="6"/>
  <c r="CP253" i="6"/>
  <c r="CO253" i="6"/>
  <c r="CN253" i="6"/>
  <c r="CM253" i="6"/>
  <c r="CL253" i="6"/>
  <c r="CJ253" i="6"/>
  <c r="CI253" i="6"/>
  <c r="CH253" i="6"/>
  <c r="CQ252" i="6"/>
  <c r="CP252" i="6"/>
  <c r="CO252" i="6"/>
  <c r="CN252" i="6"/>
  <c r="CM252" i="6"/>
  <c r="CL252" i="6"/>
  <c r="CJ252" i="6"/>
  <c r="CI252" i="6"/>
  <c r="CH252" i="6"/>
  <c r="CQ251" i="6"/>
  <c r="CP251" i="6"/>
  <c r="CO251" i="6"/>
  <c r="CN251" i="6"/>
  <c r="CM251" i="6"/>
  <c r="CL251" i="6"/>
  <c r="CJ251" i="6"/>
  <c r="CI251" i="6"/>
  <c r="CH251" i="6"/>
  <c r="CQ250" i="6"/>
  <c r="CP250" i="6"/>
  <c r="CO250" i="6"/>
  <c r="CN250" i="6"/>
  <c r="CM250" i="6"/>
  <c r="CL250" i="6"/>
  <c r="CJ250" i="6"/>
  <c r="CI250" i="6"/>
  <c r="CH250" i="6"/>
  <c r="CQ419" i="6"/>
  <c r="CP419" i="6"/>
  <c r="CO419" i="6"/>
  <c r="CN419" i="6"/>
  <c r="CM419" i="6"/>
  <c r="CL419" i="6"/>
  <c r="CJ419" i="6"/>
  <c r="CI419" i="6"/>
  <c r="CH419" i="6"/>
  <c r="CQ248" i="6"/>
  <c r="CP248" i="6"/>
  <c r="CO248" i="6"/>
  <c r="CN248" i="6"/>
  <c r="CM248" i="6"/>
  <c r="CL248" i="6"/>
  <c r="CJ248" i="6"/>
  <c r="CI248" i="6"/>
  <c r="CH248" i="6"/>
  <c r="CQ247" i="6"/>
  <c r="CP247" i="6"/>
  <c r="CO247" i="6"/>
  <c r="CN247" i="6"/>
  <c r="CM247" i="6"/>
  <c r="CL247" i="6"/>
  <c r="CJ247" i="6"/>
  <c r="CI247" i="6"/>
  <c r="CH247" i="6"/>
  <c r="CQ246" i="6"/>
  <c r="CP246" i="6"/>
  <c r="CO246" i="6"/>
  <c r="CN246" i="6"/>
  <c r="CM246" i="6"/>
  <c r="CL246" i="6"/>
  <c r="CJ246" i="6"/>
  <c r="CI246" i="6"/>
  <c r="CH246" i="6"/>
  <c r="CQ41" i="6"/>
  <c r="CP41" i="6"/>
  <c r="CO41" i="6"/>
  <c r="CN41" i="6"/>
  <c r="CM41" i="6"/>
  <c r="CL41" i="6"/>
  <c r="CJ41" i="6"/>
  <c r="CI41" i="6"/>
  <c r="CH41" i="6"/>
  <c r="CQ245" i="6"/>
  <c r="CP245" i="6"/>
  <c r="CO245" i="6"/>
  <c r="CN245" i="6"/>
  <c r="CM245" i="6"/>
  <c r="CL245" i="6"/>
  <c r="CJ245" i="6"/>
  <c r="CI245" i="6"/>
  <c r="CH245" i="6"/>
  <c r="CQ242" i="6"/>
  <c r="CP242" i="6"/>
  <c r="CO242" i="6"/>
  <c r="CN242" i="6"/>
  <c r="CM242" i="6"/>
  <c r="CL242" i="6"/>
  <c r="CJ242" i="6"/>
  <c r="CI242" i="6"/>
  <c r="CH242" i="6"/>
  <c r="CQ238" i="6"/>
  <c r="CP238" i="6"/>
  <c r="CO238" i="6"/>
  <c r="CN238" i="6"/>
  <c r="CM238" i="6"/>
  <c r="CL238" i="6"/>
  <c r="CJ238" i="6"/>
  <c r="CI238" i="6"/>
  <c r="CH238" i="6"/>
  <c r="CQ237" i="6"/>
  <c r="CP237" i="6"/>
  <c r="CO237" i="6"/>
  <c r="CN237" i="6"/>
  <c r="CM237" i="6"/>
  <c r="CL237" i="6"/>
  <c r="CJ237" i="6"/>
  <c r="CI237" i="6"/>
  <c r="CH237" i="6"/>
  <c r="CQ312" i="6"/>
  <c r="CP312" i="6"/>
  <c r="CO312" i="6"/>
  <c r="CN312" i="6"/>
  <c r="CM312" i="6"/>
  <c r="CL312" i="6"/>
  <c r="CJ312" i="6"/>
  <c r="CI312" i="6"/>
  <c r="CH312" i="6"/>
  <c r="CQ236" i="6"/>
  <c r="CP236" i="6"/>
  <c r="CO236" i="6"/>
  <c r="CN236" i="6"/>
  <c r="CM236" i="6"/>
  <c r="CL236" i="6"/>
  <c r="CJ236" i="6"/>
  <c r="CI236" i="6"/>
  <c r="CH236" i="6"/>
  <c r="CQ235" i="6"/>
  <c r="CP235" i="6"/>
  <c r="CO235" i="6"/>
  <c r="CN235" i="6"/>
  <c r="CM235" i="6"/>
  <c r="CL235" i="6"/>
  <c r="CJ235" i="6"/>
  <c r="CI235" i="6"/>
  <c r="CH235" i="6"/>
  <c r="CQ38" i="6"/>
  <c r="CP38" i="6"/>
  <c r="CO38" i="6"/>
  <c r="CN38" i="6"/>
  <c r="CM38" i="6"/>
  <c r="CL38" i="6"/>
  <c r="CJ38" i="6"/>
  <c r="CI38" i="6"/>
  <c r="CH38" i="6"/>
  <c r="CQ437" i="6"/>
  <c r="CP437" i="6"/>
  <c r="CO437" i="6"/>
  <c r="CN437" i="6"/>
  <c r="CM437" i="6"/>
  <c r="CL437" i="6"/>
  <c r="CJ437" i="6"/>
  <c r="CI437" i="6"/>
  <c r="CH437" i="6"/>
  <c r="CQ234" i="6"/>
  <c r="CP234" i="6"/>
  <c r="CO234" i="6"/>
  <c r="CN234" i="6"/>
  <c r="CM234" i="6"/>
  <c r="CL234" i="6"/>
  <c r="CJ234" i="6"/>
  <c r="CI234" i="6"/>
  <c r="CH234" i="6"/>
  <c r="CQ233" i="6"/>
  <c r="CP233" i="6"/>
  <c r="CO233" i="6"/>
  <c r="CN233" i="6"/>
  <c r="CM233" i="6"/>
  <c r="CL233" i="6"/>
  <c r="CJ233" i="6"/>
  <c r="CI233" i="6"/>
  <c r="CH233" i="6"/>
  <c r="CQ436" i="6"/>
  <c r="CP436" i="6"/>
  <c r="CO436" i="6"/>
  <c r="CN436" i="6"/>
  <c r="CM436" i="6"/>
  <c r="CL436" i="6"/>
  <c r="CJ436" i="6"/>
  <c r="CI436" i="6"/>
  <c r="CH436" i="6"/>
  <c r="CQ232" i="6"/>
  <c r="CP232" i="6"/>
  <c r="CO232" i="6"/>
  <c r="CN232" i="6"/>
  <c r="CM232" i="6"/>
  <c r="CL232" i="6"/>
  <c r="CJ232" i="6"/>
  <c r="CI232" i="6"/>
  <c r="CH232" i="6"/>
  <c r="CQ231" i="6"/>
  <c r="CP231" i="6"/>
  <c r="CO231" i="6"/>
  <c r="CN231" i="6"/>
  <c r="CM231" i="6"/>
  <c r="CL231" i="6"/>
  <c r="CJ231" i="6"/>
  <c r="CI231" i="6"/>
  <c r="CH231" i="6"/>
  <c r="CQ289" i="6"/>
  <c r="CP289" i="6"/>
  <c r="CO289" i="6"/>
  <c r="CN289" i="6"/>
  <c r="CM289" i="6"/>
  <c r="CL289" i="6"/>
  <c r="CJ289" i="6"/>
  <c r="CI289" i="6"/>
  <c r="CH289" i="6"/>
  <c r="CQ230" i="6"/>
  <c r="CP230" i="6"/>
  <c r="CO230" i="6"/>
  <c r="CN230" i="6"/>
  <c r="CM230" i="6"/>
  <c r="CL230" i="6"/>
  <c r="CJ230" i="6"/>
  <c r="CI230" i="6"/>
  <c r="CH230" i="6"/>
  <c r="CQ435" i="6"/>
  <c r="CP435" i="6"/>
  <c r="CO435" i="6"/>
  <c r="CN435" i="6"/>
  <c r="CM435" i="6"/>
  <c r="CL435" i="6"/>
  <c r="CJ435" i="6"/>
  <c r="CI435" i="6"/>
  <c r="CH435" i="6"/>
  <c r="CQ227" i="6"/>
  <c r="CP227" i="6"/>
  <c r="CO227" i="6"/>
  <c r="CN227" i="6"/>
  <c r="CM227" i="6"/>
  <c r="CL227" i="6"/>
  <c r="CJ227" i="6"/>
  <c r="CI227" i="6"/>
  <c r="CH227" i="6"/>
  <c r="CQ226" i="6"/>
  <c r="CP226" i="6"/>
  <c r="CO226" i="6"/>
  <c r="CN226" i="6"/>
  <c r="CM226" i="6"/>
  <c r="CL226" i="6"/>
  <c r="CJ226" i="6"/>
  <c r="CI226" i="6"/>
  <c r="CH226" i="6"/>
  <c r="CQ229" i="6"/>
  <c r="CP229" i="6"/>
  <c r="CO229" i="6"/>
  <c r="CN229" i="6"/>
  <c r="CM229" i="6"/>
  <c r="CL229" i="6"/>
  <c r="CJ229" i="6"/>
  <c r="CI229" i="6"/>
  <c r="CH229" i="6"/>
  <c r="CQ418" i="6"/>
  <c r="CP418" i="6"/>
  <c r="CO418" i="6"/>
  <c r="CN418" i="6"/>
  <c r="CM418" i="6"/>
  <c r="CL418" i="6"/>
  <c r="CJ418" i="6"/>
  <c r="CI418" i="6"/>
  <c r="CH418" i="6"/>
  <c r="CQ225" i="6"/>
  <c r="CP225" i="6"/>
  <c r="CO225" i="6"/>
  <c r="CN225" i="6"/>
  <c r="CM225" i="6"/>
  <c r="CL225" i="6"/>
  <c r="CJ225" i="6"/>
  <c r="CI225" i="6"/>
  <c r="CH225" i="6"/>
  <c r="CQ224" i="6"/>
  <c r="CP224" i="6"/>
  <c r="CO224" i="6"/>
  <c r="CN224" i="6"/>
  <c r="CM224" i="6"/>
  <c r="CL224" i="6"/>
  <c r="CJ224" i="6"/>
  <c r="CI224" i="6"/>
  <c r="CH224" i="6"/>
  <c r="CQ223" i="6"/>
  <c r="CP223" i="6"/>
  <c r="CO223" i="6"/>
  <c r="CN223" i="6"/>
  <c r="CM223" i="6"/>
  <c r="CL223" i="6"/>
  <c r="CJ223" i="6"/>
  <c r="CI223" i="6"/>
  <c r="CH223" i="6"/>
  <c r="CQ222" i="6"/>
  <c r="CP222" i="6"/>
  <c r="CO222" i="6"/>
  <c r="CN222" i="6"/>
  <c r="CM222" i="6"/>
  <c r="CL222" i="6"/>
  <c r="CJ222" i="6"/>
  <c r="CI222" i="6"/>
  <c r="CH222" i="6"/>
  <c r="CQ221" i="6"/>
  <c r="CP221" i="6"/>
  <c r="CO221" i="6"/>
  <c r="CN221" i="6"/>
  <c r="CM221" i="6"/>
  <c r="CL221" i="6"/>
  <c r="CJ221" i="6"/>
  <c r="CI221" i="6"/>
  <c r="CH221" i="6"/>
  <c r="CQ434" i="6"/>
  <c r="CP434" i="6"/>
  <c r="CO434" i="6"/>
  <c r="CN434" i="6"/>
  <c r="CM434" i="6"/>
  <c r="CL434" i="6"/>
  <c r="CJ434" i="6"/>
  <c r="CI434" i="6"/>
  <c r="CH434" i="6"/>
  <c r="CQ220" i="6"/>
  <c r="CP220" i="6"/>
  <c r="CO220" i="6"/>
  <c r="CN220" i="6"/>
  <c r="CM220" i="6"/>
  <c r="CL220" i="6"/>
  <c r="CJ220" i="6"/>
  <c r="CI220" i="6"/>
  <c r="CH220" i="6"/>
  <c r="CQ219" i="6"/>
  <c r="CP219" i="6"/>
  <c r="CO219" i="6"/>
  <c r="CN219" i="6"/>
  <c r="CM219" i="6"/>
  <c r="CL219" i="6"/>
  <c r="CJ219" i="6"/>
  <c r="CI219" i="6"/>
  <c r="CH219" i="6"/>
  <c r="CQ433" i="6"/>
  <c r="CP433" i="6"/>
  <c r="CO433" i="6"/>
  <c r="CN433" i="6"/>
  <c r="CM433" i="6"/>
  <c r="CL433" i="6"/>
  <c r="CJ433" i="6"/>
  <c r="CI433" i="6"/>
  <c r="CH433" i="6"/>
  <c r="CQ218" i="6"/>
  <c r="CP218" i="6"/>
  <c r="CO218" i="6"/>
  <c r="CN218" i="6"/>
  <c r="CM218" i="6"/>
  <c r="CL218" i="6"/>
  <c r="CJ218" i="6"/>
  <c r="CI218" i="6"/>
  <c r="CH218" i="6"/>
  <c r="CQ40" i="6"/>
  <c r="CP40" i="6"/>
  <c r="CO40" i="6"/>
  <c r="CN40" i="6"/>
  <c r="CM40" i="6"/>
  <c r="CL40" i="6"/>
  <c r="CJ40" i="6"/>
  <c r="CI40" i="6"/>
  <c r="CH40" i="6"/>
  <c r="CQ34" i="6"/>
  <c r="CP34" i="6"/>
  <c r="CO34" i="6"/>
  <c r="CN34" i="6"/>
  <c r="CM34" i="6"/>
  <c r="CL34" i="6"/>
  <c r="CJ34" i="6"/>
  <c r="CI34" i="6"/>
  <c r="CH34" i="6"/>
  <c r="CQ36" i="6"/>
  <c r="CP36" i="6"/>
  <c r="CO36" i="6"/>
  <c r="CN36" i="6"/>
  <c r="CM36" i="6"/>
  <c r="CL36" i="6"/>
  <c r="CJ36" i="6"/>
  <c r="CI36" i="6"/>
  <c r="CH36" i="6"/>
  <c r="CQ217" i="6"/>
  <c r="CP217" i="6"/>
  <c r="CO217" i="6"/>
  <c r="CN217" i="6"/>
  <c r="CM217" i="6"/>
  <c r="CL217" i="6"/>
  <c r="CJ217" i="6"/>
  <c r="CI217" i="6"/>
  <c r="CH217" i="6"/>
  <c r="CQ422" i="6"/>
  <c r="CP422" i="6"/>
  <c r="CO422" i="6"/>
  <c r="CN422" i="6"/>
  <c r="CM422" i="6"/>
  <c r="CL422" i="6"/>
  <c r="CJ422" i="6"/>
  <c r="CI422" i="6"/>
  <c r="CH422" i="6"/>
  <c r="CQ152" i="6"/>
  <c r="CP152" i="6"/>
  <c r="CO152" i="6"/>
  <c r="CN152" i="6"/>
  <c r="CM152" i="6"/>
  <c r="CL152" i="6"/>
  <c r="CJ152" i="6"/>
  <c r="CI152" i="6"/>
  <c r="CH152" i="6"/>
  <c r="CQ33" i="6"/>
  <c r="CP33" i="6"/>
  <c r="CO33" i="6"/>
  <c r="CN33" i="6"/>
  <c r="CM33" i="6"/>
  <c r="CL33" i="6"/>
  <c r="CJ33" i="6"/>
  <c r="CI33" i="6"/>
  <c r="CH33" i="6"/>
  <c r="CQ31" i="6"/>
  <c r="CP31" i="6"/>
  <c r="CO31" i="6"/>
  <c r="CN31" i="6"/>
  <c r="CM31" i="6"/>
  <c r="CL31" i="6"/>
  <c r="CJ31" i="6"/>
  <c r="CI31" i="6"/>
  <c r="CH31" i="6"/>
  <c r="CQ30" i="6"/>
  <c r="CP30" i="6"/>
  <c r="CO30" i="6"/>
  <c r="CN30" i="6"/>
  <c r="CM30" i="6"/>
  <c r="CL30" i="6"/>
  <c r="CJ30" i="6"/>
  <c r="CI30" i="6"/>
  <c r="CH30" i="6"/>
  <c r="CQ215" i="6"/>
  <c r="CP215" i="6"/>
  <c r="CO215" i="6"/>
  <c r="CN215" i="6"/>
  <c r="CM215" i="6"/>
  <c r="CL215" i="6"/>
  <c r="CJ215" i="6"/>
  <c r="CI215" i="6"/>
  <c r="CH215" i="6"/>
  <c r="CQ206" i="6"/>
  <c r="CP206" i="6"/>
  <c r="CO206" i="6"/>
  <c r="CN206" i="6"/>
  <c r="CM206" i="6"/>
  <c r="CL206" i="6"/>
  <c r="CJ206" i="6"/>
  <c r="CI206" i="6"/>
  <c r="CH206" i="6"/>
  <c r="CQ213" i="6"/>
  <c r="CP213" i="6"/>
  <c r="CO213" i="6"/>
  <c r="CN213" i="6"/>
  <c r="CM213" i="6"/>
  <c r="CL213" i="6"/>
  <c r="CJ213" i="6"/>
  <c r="CI213" i="6"/>
  <c r="CH213" i="6"/>
  <c r="CQ212" i="6"/>
  <c r="CP212" i="6"/>
  <c r="CO212" i="6"/>
  <c r="CN212" i="6"/>
  <c r="CM212" i="6"/>
  <c r="CL212" i="6"/>
  <c r="CJ212" i="6"/>
  <c r="CI212" i="6"/>
  <c r="CH212" i="6"/>
  <c r="CQ211" i="6"/>
  <c r="CP211" i="6"/>
  <c r="CO211" i="6"/>
  <c r="CN211" i="6"/>
  <c r="CM211" i="6"/>
  <c r="CL211" i="6"/>
  <c r="CJ211" i="6"/>
  <c r="CI211" i="6"/>
  <c r="CH211" i="6"/>
  <c r="CQ210" i="6"/>
  <c r="CP210" i="6"/>
  <c r="CO210" i="6"/>
  <c r="CN210" i="6"/>
  <c r="CM210" i="6"/>
  <c r="CL210" i="6"/>
  <c r="CJ210" i="6"/>
  <c r="CI210" i="6"/>
  <c r="CH210" i="6"/>
  <c r="CQ209" i="6"/>
  <c r="CP209" i="6"/>
  <c r="CO209" i="6"/>
  <c r="CN209" i="6"/>
  <c r="CM209" i="6"/>
  <c r="CL209" i="6"/>
  <c r="CJ209" i="6"/>
  <c r="CI209" i="6"/>
  <c r="CH209" i="6"/>
  <c r="CQ208" i="6"/>
  <c r="CP208" i="6"/>
  <c r="CO208" i="6"/>
  <c r="CN208" i="6"/>
  <c r="CM208" i="6"/>
  <c r="CL208" i="6"/>
  <c r="CJ208" i="6"/>
  <c r="CI208" i="6"/>
  <c r="CH208" i="6"/>
  <c r="CQ214" i="6"/>
  <c r="CP214" i="6"/>
  <c r="CO214" i="6"/>
  <c r="CN214" i="6"/>
  <c r="CM214" i="6"/>
  <c r="CL214" i="6"/>
  <c r="CJ214" i="6"/>
  <c r="CI214" i="6"/>
  <c r="CH214" i="6"/>
  <c r="CQ421" i="6"/>
  <c r="CP421" i="6"/>
  <c r="CO421" i="6"/>
  <c r="CN421" i="6"/>
  <c r="CM421" i="6"/>
  <c r="CL421" i="6"/>
  <c r="CJ421" i="6"/>
  <c r="CI421" i="6"/>
  <c r="CH421" i="6"/>
  <c r="CQ205" i="6"/>
  <c r="CP205" i="6"/>
  <c r="CO205" i="6"/>
  <c r="CN205" i="6"/>
  <c r="CM205" i="6"/>
  <c r="CL205" i="6"/>
  <c r="CJ205" i="6"/>
  <c r="CI205" i="6"/>
  <c r="CH205" i="6"/>
  <c r="CQ207" i="6"/>
  <c r="CP207" i="6"/>
  <c r="CO207" i="6"/>
  <c r="CN207" i="6"/>
  <c r="CM207" i="6"/>
  <c r="CL207" i="6"/>
  <c r="CJ207" i="6"/>
  <c r="CI207" i="6"/>
  <c r="CH207" i="6"/>
  <c r="CQ204" i="6"/>
  <c r="CP204" i="6"/>
  <c r="CO204" i="6"/>
  <c r="CN204" i="6"/>
  <c r="CM204" i="6"/>
  <c r="CL204" i="6"/>
  <c r="CJ204" i="6"/>
  <c r="CI204" i="6"/>
  <c r="CH204" i="6"/>
  <c r="CQ203" i="6"/>
  <c r="CP203" i="6"/>
  <c r="CO203" i="6"/>
  <c r="CN203" i="6"/>
  <c r="CM203" i="6"/>
  <c r="CL203" i="6"/>
  <c r="CJ203" i="6"/>
  <c r="CI203" i="6"/>
  <c r="CH203" i="6"/>
  <c r="CQ29" i="6"/>
  <c r="CP29" i="6"/>
  <c r="CO29" i="6"/>
  <c r="CN29" i="6"/>
  <c r="CM29" i="6"/>
  <c r="CL29" i="6"/>
  <c r="CJ29" i="6"/>
  <c r="CI29" i="6"/>
  <c r="CH29" i="6"/>
  <c r="CQ28" i="6"/>
  <c r="CP28" i="6"/>
  <c r="CO28" i="6"/>
  <c r="CN28" i="6"/>
  <c r="CM28" i="6"/>
  <c r="CL28" i="6"/>
  <c r="CJ28" i="6"/>
  <c r="CI28" i="6"/>
  <c r="CH28" i="6"/>
  <c r="CQ27" i="6"/>
  <c r="CP27" i="6"/>
  <c r="CO27" i="6"/>
  <c r="CN27" i="6"/>
  <c r="CM27" i="6"/>
  <c r="CL27" i="6"/>
  <c r="CJ27" i="6"/>
  <c r="CI27" i="6"/>
  <c r="CH27" i="6"/>
  <c r="CQ26" i="6"/>
  <c r="CP26" i="6"/>
  <c r="CO26" i="6"/>
  <c r="CN26" i="6"/>
  <c r="CM26" i="6"/>
  <c r="CL26" i="6"/>
  <c r="CJ26" i="6"/>
  <c r="CI26" i="6"/>
  <c r="CH26" i="6"/>
  <c r="CQ25" i="6"/>
  <c r="CP25" i="6"/>
  <c r="CO25" i="6"/>
  <c r="CN25" i="6"/>
  <c r="CM25" i="6"/>
  <c r="CL25" i="6"/>
  <c r="CJ25" i="6"/>
  <c r="CI25" i="6"/>
  <c r="CH25" i="6"/>
  <c r="CQ24" i="6"/>
  <c r="CP24" i="6"/>
  <c r="CO24" i="6"/>
  <c r="CN24" i="6"/>
  <c r="CM24" i="6"/>
  <c r="CL24" i="6"/>
  <c r="CJ24" i="6"/>
  <c r="CI24" i="6"/>
  <c r="CH24" i="6"/>
  <c r="CQ23" i="6"/>
  <c r="CP23" i="6"/>
  <c r="CO23" i="6"/>
  <c r="CN23" i="6"/>
  <c r="CM23" i="6"/>
  <c r="CL23" i="6"/>
  <c r="CJ23" i="6"/>
  <c r="CI23" i="6"/>
  <c r="CH23" i="6"/>
  <c r="CQ202" i="6"/>
  <c r="CP202" i="6"/>
  <c r="CO202" i="6"/>
  <c r="CN202" i="6"/>
  <c r="CM202" i="6"/>
  <c r="CL202" i="6"/>
  <c r="CJ202" i="6"/>
  <c r="CI202" i="6"/>
  <c r="CH202" i="6"/>
  <c r="CQ201" i="6"/>
  <c r="CP201" i="6"/>
  <c r="CO201" i="6"/>
  <c r="CN201" i="6"/>
  <c r="CM201" i="6"/>
  <c r="CL201" i="6"/>
  <c r="CJ201" i="6"/>
  <c r="CI201" i="6"/>
  <c r="CH201" i="6"/>
  <c r="CQ200" i="6"/>
  <c r="CP200" i="6"/>
  <c r="CO200" i="6"/>
  <c r="CN200" i="6"/>
  <c r="CM200" i="6"/>
  <c r="CL200" i="6"/>
  <c r="CJ200" i="6"/>
  <c r="CI200" i="6"/>
  <c r="CH200" i="6"/>
  <c r="CQ22" i="6"/>
  <c r="CP22" i="6"/>
  <c r="CO22" i="6"/>
  <c r="CN22" i="6"/>
  <c r="CM22" i="6"/>
  <c r="CL22" i="6"/>
  <c r="CJ22" i="6"/>
  <c r="CI22" i="6"/>
  <c r="CH22" i="6"/>
  <c r="CQ199" i="6"/>
  <c r="CP199" i="6"/>
  <c r="CO199" i="6"/>
  <c r="CN199" i="6"/>
  <c r="CM199" i="6"/>
  <c r="CL199" i="6"/>
  <c r="CJ199" i="6"/>
  <c r="CI199" i="6"/>
  <c r="CH199" i="6"/>
  <c r="CQ198" i="6"/>
  <c r="CP198" i="6"/>
  <c r="CO198" i="6"/>
  <c r="CN198" i="6"/>
  <c r="CM198" i="6"/>
  <c r="CL198" i="6"/>
  <c r="CJ198" i="6"/>
  <c r="CI198" i="6"/>
  <c r="CH198" i="6"/>
  <c r="CQ196" i="6"/>
  <c r="CP196" i="6"/>
  <c r="CO196" i="6"/>
  <c r="CN196" i="6"/>
  <c r="CM196" i="6"/>
  <c r="CL196" i="6"/>
  <c r="CJ196" i="6"/>
  <c r="CI196" i="6"/>
  <c r="CH196" i="6"/>
  <c r="CQ194" i="6"/>
  <c r="CP194" i="6"/>
  <c r="CO194" i="6"/>
  <c r="CN194" i="6"/>
  <c r="CM194" i="6"/>
  <c r="CL194" i="6"/>
  <c r="CJ194" i="6"/>
  <c r="CI194" i="6"/>
  <c r="CH194" i="6"/>
  <c r="CQ192" i="6"/>
  <c r="CP192" i="6"/>
  <c r="CO192" i="6"/>
  <c r="CN192" i="6"/>
  <c r="CM192" i="6"/>
  <c r="CL192" i="6"/>
  <c r="CJ192" i="6"/>
  <c r="CI192" i="6"/>
  <c r="CH192" i="6"/>
  <c r="CQ70" i="6"/>
  <c r="CP70" i="6"/>
  <c r="CO70" i="6"/>
  <c r="CN70" i="6"/>
  <c r="CM70" i="6"/>
  <c r="CL70" i="6"/>
  <c r="CJ70" i="6"/>
  <c r="CI70" i="6"/>
  <c r="CH70" i="6"/>
  <c r="CQ197" i="6"/>
  <c r="CP197" i="6"/>
  <c r="CO197" i="6"/>
  <c r="CN197" i="6"/>
  <c r="CM197" i="6"/>
  <c r="CL197" i="6"/>
  <c r="CJ197" i="6"/>
  <c r="CI197" i="6"/>
  <c r="CH197" i="6"/>
  <c r="CQ195" i="6"/>
  <c r="CP195" i="6"/>
  <c r="CO195" i="6"/>
  <c r="CN195" i="6"/>
  <c r="CM195" i="6"/>
  <c r="CL195" i="6"/>
  <c r="CJ195" i="6"/>
  <c r="CI195" i="6"/>
  <c r="CH195" i="6"/>
  <c r="CQ193" i="6"/>
  <c r="CP193" i="6"/>
  <c r="CO193" i="6"/>
  <c r="CN193" i="6"/>
  <c r="CM193" i="6"/>
  <c r="CL193" i="6"/>
  <c r="CJ193" i="6"/>
  <c r="CI193" i="6"/>
  <c r="CH193" i="6"/>
  <c r="CQ191" i="6"/>
  <c r="CP191" i="6"/>
  <c r="CO191" i="6"/>
  <c r="CN191" i="6"/>
  <c r="CM191" i="6"/>
  <c r="CL191" i="6"/>
  <c r="CJ191" i="6"/>
  <c r="CI191" i="6"/>
  <c r="CH191" i="6"/>
  <c r="CQ288" i="6"/>
  <c r="CP288" i="6"/>
  <c r="CO288" i="6"/>
  <c r="CN288" i="6"/>
  <c r="CM288" i="6"/>
  <c r="CL288" i="6"/>
  <c r="CJ288" i="6"/>
  <c r="CI288" i="6"/>
  <c r="CH288" i="6"/>
  <c r="CQ149" i="6"/>
  <c r="CP149" i="6"/>
  <c r="CO149" i="6"/>
  <c r="CN149" i="6"/>
  <c r="CM149" i="6"/>
  <c r="CL149" i="6"/>
  <c r="CJ149" i="6"/>
  <c r="CI149" i="6"/>
  <c r="CH149" i="6"/>
  <c r="CQ188" i="6"/>
  <c r="CP188" i="6"/>
  <c r="CO188" i="6"/>
  <c r="CN188" i="6"/>
  <c r="CM188" i="6"/>
  <c r="CL188" i="6"/>
  <c r="CJ188" i="6"/>
  <c r="CI188" i="6"/>
  <c r="CH188" i="6"/>
  <c r="CQ190" i="6"/>
  <c r="CP190" i="6"/>
  <c r="CO190" i="6"/>
  <c r="CN190" i="6"/>
  <c r="CM190" i="6"/>
  <c r="CL190" i="6"/>
  <c r="CJ190" i="6"/>
  <c r="CI190" i="6"/>
  <c r="CH190" i="6"/>
  <c r="CQ187" i="6"/>
  <c r="CP187" i="6"/>
  <c r="CO187" i="6"/>
  <c r="CN187" i="6"/>
  <c r="CM187" i="6"/>
  <c r="CL187" i="6"/>
  <c r="CJ187" i="6"/>
  <c r="CI187" i="6"/>
  <c r="CH187" i="6"/>
  <c r="CQ185" i="6"/>
  <c r="CP185" i="6"/>
  <c r="CO185" i="6"/>
  <c r="CN185" i="6"/>
  <c r="CM185" i="6"/>
  <c r="CL185" i="6"/>
  <c r="CJ185" i="6"/>
  <c r="CI185" i="6"/>
  <c r="CH185" i="6"/>
  <c r="CQ189" i="6"/>
  <c r="CP189" i="6"/>
  <c r="CO189" i="6"/>
  <c r="CN189" i="6"/>
  <c r="CM189" i="6"/>
  <c r="CL189" i="6"/>
  <c r="CJ189" i="6"/>
  <c r="CI189" i="6"/>
  <c r="CH189" i="6"/>
  <c r="CQ184" i="6"/>
  <c r="CP184" i="6"/>
  <c r="CO184" i="6"/>
  <c r="CN184" i="6"/>
  <c r="CM184" i="6"/>
  <c r="CL184" i="6"/>
  <c r="CJ184" i="6"/>
  <c r="CI184" i="6"/>
  <c r="CH184" i="6"/>
  <c r="CQ183" i="6"/>
  <c r="CP183" i="6"/>
  <c r="CO183" i="6"/>
  <c r="CN183" i="6"/>
  <c r="CM183" i="6"/>
  <c r="CL183" i="6"/>
  <c r="CJ183" i="6"/>
  <c r="CI183" i="6"/>
  <c r="CH183" i="6"/>
  <c r="CQ182" i="6"/>
  <c r="CP182" i="6"/>
  <c r="CO182" i="6"/>
  <c r="CN182" i="6"/>
  <c r="CM182" i="6"/>
  <c r="CL182" i="6"/>
  <c r="CJ182" i="6"/>
  <c r="CI182" i="6"/>
  <c r="CH182" i="6"/>
  <c r="CQ181" i="6"/>
  <c r="CP181" i="6"/>
  <c r="CO181" i="6"/>
  <c r="CN181" i="6"/>
  <c r="CM181" i="6"/>
  <c r="CL181" i="6"/>
  <c r="CJ181" i="6"/>
  <c r="CI181" i="6"/>
  <c r="CH181" i="6"/>
  <c r="CQ180" i="6"/>
  <c r="CP180" i="6"/>
  <c r="CO180" i="6"/>
  <c r="CN180" i="6"/>
  <c r="CM180" i="6"/>
  <c r="CL180" i="6"/>
  <c r="CJ180" i="6"/>
  <c r="CI180" i="6"/>
  <c r="CH180" i="6"/>
  <c r="CQ179" i="6"/>
  <c r="CP179" i="6"/>
  <c r="CO179" i="6"/>
  <c r="CN179" i="6"/>
  <c r="CM179" i="6"/>
  <c r="CL179" i="6"/>
  <c r="CJ179" i="6"/>
  <c r="CI179" i="6"/>
  <c r="CH179" i="6"/>
  <c r="CQ178" i="6"/>
  <c r="CP178" i="6"/>
  <c r="CO178" i="6"/>
  <c r="CN178" i="6"/>
  <c r="CM178" i="6"/>
  <c r="CL178" i="6"/>
  <c r="CJ178" i="6"/>
  <c r="CI178" i="6"/>
  <c r="CH178" i="6"/>
  <c r="CQ177" i="6"/>
  <c r="CP177" i="6"/>
  <c r="CO177" i="6"/>
  <c r="CN177" i="6"/>
  <c r="CM177" i="6"/>
  <c r="CL177" i="6"/>
  <c r="CJ177" i="6"/>
  <c r="CI177" i="6"/>
  <c r="CH177" i="6"/>
  <c r="CQ176" i="6"/>
  <c r="CP176" i="6"/>
  <c r="CO176" i="6"/>
  <c r="CN176" i="6"/>
  <c r="CM176" i="6"/>
  <c r="CL176" i="6"/>
  <c r="CJ176" i="6"/>
  <c r="CI176" i="6"/>
  <c r="CH176" i="6"/>
  <c r="CQ175" i="6"/>
  <c r="CP175" i="6"/>
  <c r="CO175" i="6"/>
  <c r="CN175" i="6"/>
  <c r="CM175" i="6"/>
  <c r="CL175" i="6"/>
  <c r="CJ175" i="6"/>
  <c r="CI175" i="6"/>
  <c r="CH175" i="6"/>
  <c r="CQ174" i="6"/>
  <c r="CP174" i="6"/>
  <c r="CO174" i="6"/>
  <c r="CN174" i="6"/>
  <c r="CM174" i="6"/>
  <c r="CL174" i="6"/>
  <c r="CJ174" i="6"/>
  <c r="CI174" i="6"/>
  <c r="CH174" i="6"/>
  <c r="CQ432" i="6"/>
  <c r="CP432" i="6"/>
  <c r="CO432" i="6"/>
  <c r="CN432" i="6"/>
  <c r="CM432" i="6"/>
  <c r="CL432" i="6"/>
  <c r="CJ432" i="6"/>
  <c r="CI432" i="6"/>
  <c r="CH432" i="6"/>
  <c r="CQ173" i="6"/>
  <c r="CP173" i="6"/>
  <c r="CO173" i="6"/>
  <c r="CN173" i="6"/>
  <c r="CM173" i="6"/>
  <c r="CL173" i="6"/>
  <c r="CJ173" i="6"/>
  <c r="CI173" i="6"/>
  <c r="CH173" i="6"/>
  <c r="CQ20" i="6"/>
  <c r="CP20" i="6"/>
  <c r="CO20" i="6"/>
  <c r="CN20" i="6"/>
  <c r="CM20" i="6"/>
  <c r="CL20" i="6"/>
  <c r="CJ20" i="6"/>
  <c r="CI20" i="6"/>
  <c r="CH20" i="6"/>
  <c r="CQ21" i="6"/>
  <c r="CP21" i="6"/>
  <c r="CO21" i="6"/>
  <c r="CN21" i="6"/>
  <c r="CM21" i="6"/>
  <c r="CL21" i="6"/>
  <c r="CJ21" i="6"/>
  <c r="CI21" i="6"/>
  <c r="CH21" i="6"/>
  <c r="CQ172" i="6"/>
  <c r="CP172" i="6"/>
  <c r="CO172" i="6"/>
  <c r="CN172" i="6"/>
  <c r="CM172" i="6"/>
  <c r="CL172" i="6"/>
  <c r="CJ172" i="6"/>
  <c r="CI172" i="6"/>
  <c r="CH172" i="6"/>
  <c r="CQ19" i="6"/>
  <c r="CP19" i="6"/>
  <c r="CO19" i="6"/>
  <c r="CN19" i="6"/>
  <c r="CM19" i="6"/>
  <c r="CL19" i="6"/>
  <c r="CJ19" i="6"/>
  <c r="CI19" i="6"/>
  <c r="CH19" i="6"/>
  <c r="CQ431" i="6"/>
  <c r="CP431" i="6"/>
  <c r="CO431" i="6"/>
  <c r="CN431" i="6"/>
  <c r="CM431" i="6"/>
  <c r="CL431" i="6"/>
  <c r="CJ431" i="6"/>
  <c r="CI431" i="6"/>
  <c r="CH431" i="6"/>
  <c r="CQ118" i="6"/>
  <c r="CP118" i="6"/>
  <c r="CO118" i="6"/>
  <c r="CN118" i="6"/>
  <c r="CM118" i="6"/>
  <c r="CL118" i="6"/>
  <c r="CJ118" i="6"/>
  <c r="CI118" i="6"/>
  <c r="CH118" i="6"/>
  <c r="CQ171" i="6"/>
  <c r="CP171" i="6"/>
  <c r="CO171" i="6"/>
  <c r="CN171" i="6"/>
  <c r="CM171" i="6"/>
  <c r="CL171" i="6"/>
  <c r="CJ171" i="6"/>
  <c r="CI171" i="6"/>
  <c r="CH171" i="6"/>
  <c r="CQ169" i="6"/>
  <c r="CP169" i="6"/>
  <c r="CO169" i="6"/>
  <c r="CN169" i="6"/>
  <c r="CM169" i="6"/>
  <c r="CL169" i="6"/>
  <c r="CJ169" i="6"/>
  <c r="CI169" i="6"/>
  <c r="CH169" i="6"/>
  <c r="CQ168" i="6"/>
  <c r="CP168" i="6"/>
  <c r="CO168" i="6"/>
  <c r="CN168" i="6"/>
  <c r="CM168" i="6"/>
  <c r="CL168" i="6"/>
  <c r="CJ168" i="6"/>
  <c r="CI168" i="6"/>
  <c r="CH168" i="6"/>
  <c r="CQ37" i="6"/>
  <c r="CP37" i="6"/>
  <c r="CO37" i="6"/>
  <c r="CN37" i="6"/>
  <c r="CM37" i="6"/>
  <c r="CL37" i="6"/>
  <c r="CJ37" i="6"/>
  <c r="CI37" i="6"/>
  <c r="CH37" i="6"/>
  <c r="CQ430" i="6"/>
  <c r="CP430" i="6"/>
  <c r="CO430" i="6"/>
  <c r="CN430" i="6"/>
  <c r="CM430" i="6"/>
  <c r="CL430" i="6"/>
  <c r="CJ430" i="6"/>
  <c r="CI430" i="6"/>
  <c r="CH430" i="6"/>
  <c r="CQ170" i="6"/>
  <c r="CP170" i="6"/>
  <c r="CO170" i="6"/>
  <c r="CN170" i="6"/>
  <c r="CM170" i="6"/>
  <c r="CL170" i="6"/>
  <c r="CJ170" i="6"/>
  <c r="CI170" i="6"/>
  <c r="CH170" i="6"/>
  <c r="CQ167" i="6"/>
  <c r="CP167" i="6"/>
  <c r="CO167" i="6"/>
  <c r="CN167" i="6"/>
  <c r="CM167" i="6"/>
  <c r="CL167" i="6"/>
  <c r="CJ167" i="6"/>
  <c r="CI167" i="6"/>
  <c r="CH167" i="6"/>
  <c r="CQ165" i="6"/>
  <c r="CP165" i="6"/>
  <c r="CO165" i="6"/>
  <c r="CN165" i="6"/>
  <c r="CM165" i="6"/>
  <c r="CL165" i="6"/>
  <c r="CJ165" i="6"/>
  <c r="CI165" i="6"/>
  <c r="CH165" i="6"/>
  <c r="CQ166" i="6"/>
  <c r="CP166" i="6"/>
  <c r="CO166" i="6"/>
  <c r="CN166" i="6"/>
  <c r="CM166" i="6"/>
  <c r="CL166" i="6"/>
  <c r="CJ166" i="6"/>
  <c r="CI166" i="6"/>
  <c r="CH166" i="6"/>
  <c r="CQ163" i="6"/>
  <c r="CP163" i="6"/>
  <c r="CO163" i="6"/>
  <c r="CN163" i="6"/>
  <c r="CM163" i="6"/>
  <c r="CL163" i="6"/>
  <c r="CJ163" i="6"/>
  <c r="CI163" i="6"/>
  <c r="CH163" i="6"/>
  <c r="CQ164" i="6"/>
  <c r="CP164" i="6"/>
  <c r="CO164" i="6"/>
  <c r="CN164" i="6"/>
  <c r="CM164" i="6"/>
  <c r="CL164" i="6"/>
  <c r="CJ164" i="6"/>
  <c r="CI164" i="6"/>
  <c r="CH164" i="6"/>
  <c r="CQ162" i="6"/>
  <c r="CP162" i="6"/>
  <c r="CO162" i="6"/>
  <c r="CN162" i="6"/>
  <c r="CM162" i="6"/>
  <c r="CL162" i="6"/>
  <c r="CJ162" i="6"/>
  <c r="CI162" i="6"/>
  <c r="CH162" i="6"/>
  <c r="CQ161" i="6"/>
  <c r="CP161" i="6"/>
  <c r="CO161" i="6"/>
  <c r="CN161" i="6"/>
  <c r="CM161" i="6"/>
  <c r="CL161" i="6"/>
  <c r="CJ161" i="6"/>
  <c r="CI161" i="6"/>
  <c r="CH161" i="6"/>
  <c r="CQ131" i="6"/>
  <c r="CP131" i="6"/>
  <c r="CO131" i="6"/>
  <c r="CN131" i="6"/>
  <c r="CM131" i="6"/>
  <c r="CL131" i="6"/>
  <c r="CJ131" i="6"/>
  <c r="CI131" i="6"/>
  <c r="CH131" i="6"/>
  <c r="CQ18" i="6"/>
  <c r="CP18" i="6"/>
  <c r="CO18" i="6"/>
  <c r="CN18" i="6"/>
  <c r="CM18" i="6"/>
  <c r="CL18" i="6"/>
  <c r="CJ18" i="6"/>
  <c r="CI18" i="6"/>
  <c r="CH18" i="6"/>
  <c r="CQ160" i="6"/>
  <c r="CP160" i="6"/>
  <c r="CO160" i="6"/>
  <c r="CN160" i="6"/>
  <c r="CM160" i="6"/>
  <c r="CL160" i="6"/>
  <c r="CJ160" i="6"/>
  <c r="CI160" i="6"/>
  <c r="CH160" i="6"/>
  <c r="CQ11" i="6"/>
  <c r="CP11" i="6"/>
  <c r="CO11" i="6"/>
  <c r="CN11" i="6"/>
  <c r="CM11" i="6"/>
  <c r="CL11" i="6"/>
  <c r="CJ11" i="6"/>
  <c r="CI11" i="6"/>
  <c r="CH11" i="6"/>
  <c r="CQ17" i="6"/>
  <c r="CP17" i="6"/>
  <c r="CO17" i="6"/>
  <c r="CN17" i="6"/>
  <c r="CM17" i="6"/>
  <c r="CL17" i="6"/>
  <c r="CJ17" i="6"/>
  <c r="CI17" i="6"/>
  <c r="CH17" i="6"/>
  <c r="CQ244" i="6"/>
  <c r="CP244" i="6"/>
  <c r="CO244" i="6"/>
  <c r="CN244" i="6"/>
  <c r="CM244" i="6"/>
  <c r="CL244" i="6"/>
  <c r="CJ244" i="6"/>
  <c r="CI244" i="6"/>
  <c r="CH244" i="6"/>
  <c r="CQ16" i="6"/>
  <c r="CP16" i="6"/>
  <c r="CO16" i="6"/>
  <c r="CN16" i="6"/>
  <c r="CM16" i="6"/>
  <c r="CL16" i="6"/>
  <c r="CJ16" i="6"/>
  <c r="CI16" i="6"/>
  <c r="CH16" i="6"/>
  <c r="CQ159" i="6"/>
  <c r="CP159" i="6"/>
  <c r="CO159" i="6"/>
  <c r="CN159" i="6"/>
  <c r="CM159" i="6"/>
  <c r="CL159" i="6"/>
  <c r="CJ159" i="6"/>
  <c r="CI159" i="6"/>
  <c r="CH159" i="6"/>
  <c r="CQ158" i="6"/>
  <c r="CP158" i="6"/>
  <c r="CO158" i="6"/>
  <c r="CN158" i="6"/>
  <c r="CM158" i="6"/>
  <c r="CL158" i="6"/>
  <c r="CJ158" i="6"/>
  <c r="CI158" i="6"/>
  <c r="CH158" i="6"/>
  <c r="CQ157" i="6"/>
  <c r="CP157" i="6"/>
  <c r="CO157" i="6"/>
  <c r="CN157" i="6"/>
  <c r="CM157" i="6"/>
  <c r="CL157" i="6"/>
  <c r="CJ157" i="6"/>
  <c r="CI157" i="6"/>
  <c r="CH157" i="6"/>
  <c r="CQ155" i="6"/>
  <c r="CP155" i="6"/>
  <c r="CO155" i="6"/>
  <c r="CN155" i="6"/>
  <c r="CM155" i="6"/>
  <c r="CL155" i="6"/>
  <c r="CJ155" i="6"/>
  <c r="CI155" i="6"/>
  <c r="CH155" i="6"/>
  <c r="CQ154" i="6"/>
  <c r="CP154" i="6"/>
  <c r="CO154" i="6"/>
  <c r="CN154" i="6"/>
  <c r="CM154" i="6"/>
  <c r="CL154" i="6"/>
  <c r="CJ154" i="6"/>
  <c r="CI154" i="6"/>
  <c r="CH154" i="6"/>
  <c r="CQ156" i="6"/>
  <c r="CP156" i="6"/>
  <c r="CO156" i="6"/>
  <c r="CN156" i="6"/>
  <c r="CM156" i="6"/>
  <c r="CL156" i="6"/>
  <c r="CJ156" i="6"/>
  <c r="CI156" i="6"/>
  <c r="CH156" i="6"/>
  <c r="CQ151" i="6"/>
  <c r="CP151" i="6"/>
  <c r="CO151" i="6"/>
  <c r="CN151" i="6"/>
  <c r="CM151" i="6"/>
  <c r="CL151" i="6"/>
  <c r="CJ151" i="6"/>
  <c r="CI151" i="6"/>
  <c r="CH151" i="6"/>
  <c r="CQ153" i="6"/>
  <c r="CP153" i="6"/>
  <c r="CO153" i="6"/>
  <c r="CN153" i="6"/>
  <c r="CM153" i="6"/>
  <c r="CL153" i="6"/>
  <c r="CJ153" i="6"/>
  <c r="CI153" i="6"/>
  <c r="CH153" i="6"/>
  <c r="CQ241" i="6"/>
  <c r="CP241" i="6"/>
  <c r="CO241" i="6"/>
  <c r="CN241" i="6"/>
  <c r="CM241" i="6"/>
  <c r="CL241" i="6"/>
  <c r="CJ241" i="6"/>
  <c r="CI241" i="6"/>
  <c r="CH241" i="6"/>
  <c r="CQ12" i="6"/>
  <c r="CP12" i="6"/>
  <c r="CO12" i="6"/>
  <c r="CN12" i="6"/>
  <c r="CM12" i="6"/>
  <c r="CL12" i="6"/>
  <c r="CJ12" i="6"/>
  <c r="CI12" i="6"/>
  <c r="CH12" i="6"/>
  <c r="CQ240" i="6"/>
  <c r="CP240" i="6"/>
  <c r="CO240" i="6"/>
  <c r="CN240" i="6"/>
  <c r="CM240" i="6"/>
  <c r="CL240" i="6"/>
  <c r="CJ240" i="6"/>
  <c r="CI240" i="6"/>
  <c r="CH240" i="6"/>
  <c r="CQ113" i="6"/>
  <c r="CP113" i="6"/>
  <c r="CO113" i="6"/>
  <c r="CN113" i="6"/>
  <c r="CM113" i="6"/>
  <c r="CL113" i="6"/>
  <c r="CJ113" i="6"/>
  <c r="CI113" i="6"/>
  <c r="CH113" i="6"/>
  <c r="CQ239" i="6"/>
  <c r="CP239" i="6"/>
  <c r="CO239" i="6"/>
  <c r="CN239" i="6"/>
  <c r="CM239" i="6"/>
  <c r="CL239" i="6"/>
  <c r="CJ239" i="6"/>
  <c r="CI239" i="6"/>
  <c r="CH239" i="6"/>
  <c r="CQ148" i="6"/>
  <c r="CP148" i="6"/>
  <c r="CO148" i="6"/>
  <c r="CN148" i="6"/>
  <c r="CM148" i="6"/>
  <c r="CL148" i="6"/>
  <c r="CJ148" i="6"/>
  <c r="CI148" i="6"/>
  <c r="CH148" i="6"/>
  <c r="CQ147" i="6"/>
  <c r="CP147" i="6"/>
  <c r="CO147" i="6"/>
  <c r="CN147" i="6"/>
  <c r="CM147" i="6"/>
  <c r="CL147" i="6"/>
  <c r="CJ147" i="6"/>
  <c r="CI147" i="6"/>
  <c r="CH147" i="6"/>
  <c r="CQ145" i="6"/>
  <c r="CP145" i="6"/>
  <c r="CO145" i="6"/>
  <c r="CN145" i="6"/>
  <c r="CM145" i="6"/>
  <c r="CL145" i="6"/>
  <c r="CJ145" i="6"/>
  <c r="CI145" i="6"/>
  <c r="CH145" i="6"/>
  <c r="CQ144" i="6"/>
  <c r="CP144" i="6"/>
  <c r="CO144" i="6"/>
  <c r="CN144" i="6"/>
  <c r="CM144" i="6"/>
  <c r="CL144" i="6"/>
  <c r="CJ144" i="6"/>
  <c r="CI144" i="6"/>
  <c r="CH144" i="6"/>
  <c r="CQ136" i="6"/>
  <c r="CP136" i="6"/>
  <c r="CO136" i="6"/>
  <c r="CN136" i="6"/>
  <c r="CM136" i="6"/>
  <c r="CL136" i="6"/>
  <c r="CJ136" i="6"/>
  <c r="CI136" i="6"/>
  <c r="CH136" i="6"/>
  <c r="CQ142" i="6"/>
  <c r="CP142" i="6"/>
  <c r="CO142" i="6"/>
  <c r="CN142" i="6"/>
  <c r="CM142" i="6"/>
  <c r="CL142" i="6"/>
  <c r="CJ142" i="6"/>
  <c r="CI142" i="6"/>
  <c r="CH142" i="6"/>
  <c r="CQ141" i="6"/>
  <c r="CP141" i="6"/>
  <c r="CO141" i="6"/>
  <c r="CN141" i="6"/>
  <c r="CM141" i="6"/>
  <c r="CL141" i="6"/>
  <c r="CJ141" i="6"/>
  <c r="CI141" i="6"/>
  <c r="CH141" i="6"/>
  <c r="CQ140" i="6"/>
  <c r="CP140" i="6"/>
  <c r="CO140" i="6"/>
  <c r="CN140" i="6"/>
  <c r="CM140" i="6"/>
  <c r="CL140" i="6"/>
  <c r="CJ140" i="6"/>
  <c r="CI140" i="6"/>
  <c r="CH140" i="6"/>
  <c r="CQ138" i="6"/>
  <c r="CP138" i="6"/>
  <c r="CO138" i="6"/>
  <c r="CN138" i="6"/>
  <c r="CM138" i="6"/>
  <c r="CL138" i="6"/>
  <c r="CJ138" i="6"/>
  <c r="CI138" i="6"/>
  <c r="CH138" i="6"/>
  <c r="CQ137" i="6"/>
  <c r="CP137" i="6"/>
  <c r="CO137" i="6"/>
  <c r="CN137" i="6"/>
  <c r="CM137" i="6"/>
  <c r="CL137" i="6"/>
  <c r="CJ137" i="6"/>
  <c r="CI137" i="6"/>
  <c r="CH137" i="6"/>
  <c r="CQ135" i="6"/>
  <c r="CP135" i="6"/>
  <c r="CO135" i="6"/>
  <c r="CN135" i="6"/>
  <c r="CM135" i="6"/>
  <c r="CL135" i="6"/>
  <c r="CJ135" i="6"/>
  <c r="CI135" i="6"/>
  <c r="CH135" i="6"/>
  <c r="CQ134" i="6"/>
  <c r="CP134" i="6"/>
  <c r="CO134" i="6"/>
  <c r="CN134" i="6"/>
  <c r="CM134" i="6"/>
  <c r="CL134" i="6"/>
  <c r="CJ134" i="6"/>
  <c r="CI134" i="6"/>
  <c r="CH134" i="6"/>
  <c r="CQ133" i="6"/>
  <c r="CP133" i="6"/>
  <c r="CO133" i="6"/>
  <c r="CN133" i="6"/>
  <c r="CM133" i="6"/>
  <c r="CL133" i="6"/>
  <c r="CJ133" i="6"/>
  <c r="CI133" i="6"/>
  <c r="CH133" i="6"/>
  <c r="CQ132" i="6"/>
  <c r="CP132" i="6"/>
  <c r="CO132" i="6"/>
  <c r="CN132" i="6"/>
  <c r="CM132" i="6"/>
  <c r="CL132" i="6"/>
  <c r="CJ132" i="6"/>
  <c r="CI132" i="6"/>
  <c r="CH132" i="6"/>
  <c r="CQ130" i="6"/>
  <c r="CP130" i="6"/>
  <c r="CO130" i="6"/>
  <c r="CN130" i="6"/>
  <c r="CM130" i="6"/>
  <c r="CL130" i="6"/>
  <c r="CJ130" i="6"/>
  <c r="CI130" i="6"/>
  <c r="CH130" i="6"/>
  <c r="CQ129" i="6"/>
  <c r="CP129" i="6"/>
  <c r="CO129" i="6"/>
  <c r="CN129" i="6"/>
  <c r="CM129" i="6"/>
  <c r="CL129" i="6"/>
  <c r="CJ129" i="6"/>
  <c r="CI129" i="6"/>
  <c r="CH129" i="6"/>
  <c r="CQ417" i="6"/>
  <c r="CP417" i="6"/>
  <c r="CO417" i="6"/>
  <c r="CN417" i="6"/>
  <c r="CM417" i="6"/>
  <c r="CL417" i="6"/>
  <c r="CJ417" i="6"/>
  <c r="CI417" i="6"/>
  <c r="CH417" i="6"/>
  <c r="CQ416" i="6"/>
  <c r="CP416" i="6"/>
  <c r="CO416" i="6"/>
  <c r="CN416" i="6"/>
  <c r="CM416" i="6"/>
  <c r="CL416" i="6"/>
  <c r="CJ416" i="6"/>
  <c r="CI416" i="6"/>
  <c r="CH416" i="6"/>
  <c r="CQ414" i="6"/>
  <c r="CP414" i="6"/>
  <c r="CO414" i="6"/>
  <c r="CN414" i="6"/>
  <c r="CM414" i="6"/>
  <c r="CL414" i="6"/>
  <c r="CJ414" i="6"/>
  <c r="CI414" i="6"/>
  <c r="CH414" i="6"/>
  <c r="CQ415" i="6"/>
  <c r="CP415" i="6"/>
  <c r="CO415" i="6"/>
  <c r="CN415" i="6"/>
  <c r="CM415" i="6"/>
  <c r="CL415" i="6"/>
  <c r="CJ415" i="6"/>
  <c r="CI415" i="6"/>
  <c r="CH415" i="6"/>
  <c r="CQ150" i="6"/>
  <c r="CP150" i="6"/>
  <c r="CO150" i="6"/>
  <c r="CN150" i="6"/>
  <c r="CM150" i="6"/>
  <c r="CL150" i="6"/>
  <c r="CJ150" i="6"/>
  <c r="CI150" i="6"/>
  <c r="CH150" i="6"/>
  <c r="CQ128" i="6"/>
  <c r="CP128" i="6"/>
  <c r="CO128" i="6"/>
  <c r="CN128" i="6"/>
  <c r="CM128" i="6"/>
  <c r="CL128" i="6"/>
  <c r="CJ128" i="6"/>
  <c r="CI128" i="6"/>
  <c r="CH128" i="6"/>
  <c r="CQ423" i="6"/>
  <c r="CP423" i="6"/>
  <c r="CO423" i="6"/>
  <c r="CN423" i="6"/>
  <c r="CM423" i="6"/>
  <c r="CL423" i="6"/>
  <c r="CJ423" i="6"/>
  <c r="CI423" i="6"/>
  <c r="CH423" i="6"/>
  <c r="CQ125" i="6"/>
  <c r="CP125" i="6"/>
  <c r="CO125" i="6"/>
  <c r="CN125" i="6"/>
  <c r="CM125" i="6"/>
  <c r="CL125" i="6"/>
  <c r="CJ125" i="6"/>
  <c r="CI125" i="6"/>
  <c r="CH125" i="6"/>
  <c r="CQ124" i="6"/>
  <c r="CP124" i="6"/>
  <c r="CO124" i="6"/>
  <c r="CN124" i="6"/>
  <c r="CM124" i="6"/>
  <c r="CL124" i="6"/>
  <c r="CJ124" i="6"/>
  <c r="CI124" i="6"/>
  <c r="CH124" i="6"/>
  <c r="CQ122" i="6"/>
  <c r="CP122" i="6"/>
  <c r="CO122" i="6"/>
  <c r="CN122" i="6"/>
  <c r="CM122" i="6"/>
  <c r="CL122" i="6"/>
  <c r="CJ122" i="6"/>
  <c r="CI122" i="6"/>
  <c r="CH122" i="6"/>
  <c r="CQ126" i="6"/>
  <c r="CP126" i="6"/>
  <c r="CO126" i="6"/>
  <c r="CN126" i="6"/>
  <c r="CM126" i="6"/>
  <c r="CL126" i="6"/>
  <c r="CJ126" i="6"/>
  <c r="CI126" i="6"/>
  <c r="CH126" i="6"/>
  <c r="CQ123" i="6"/>
  <c r="CP123" i="6"/>
  <c r="CO123" i="6"/>
  <c r="CN123" i="6"/>
  <c r="CM123" i="6"/>
  <c r="CL123" i="6"/>
  <c r="CJ123" i="6"/>
  <c r="CI123" i="6"/>
  <c r="CH123" i="6"/>
  <c r="CQ121" i="6"/>
  <c r="CP121" i="6"/>
  <c r="CO121" i="6"/>
  <c r="CN121" i="6"/>
  <c r="CM121" i="6"/>
  <c r="CL121" i="6"/>
  <c r="CJ121" i="6"/>
  <c r="CI121" i="6"/>
  <c r="CH121" i="6"/>
  <c r="CQ119" i="6"/>
  <c r="CP119" i="6"/>
  <c r="CO119" i="6"/>
  <c r="CN119" i="6"/>
  <c r="CM119" i="6"/>
  <c r="CL119" i="6"/>
  <c r="CJ119" i="6"/>
  <c r="CI119" i="6"/>
  <c r="CH119" i="6"/>
  <c r="CQ117" i="6"/>
  <c r="CP117" i="6"/>
  <c r="CO117" i="6"/>
  <c r="CN117" i="6"/>
  <c r="CM117" i="6"/>
  <c r="CL117" i="6"/>
  <c r="CJ117" i="6"/>
  <c r="CI117" i="6"/>
  <c r="CH117" i="6"/>
  <c r="CQ116" i="6"/>
  <c r="CP116" i="6"/>
  <c r="CO116" i="6"/>
  <c r="CN116" i="6"/>
  <c r="CM116" i="6"/>
  <c r="CL116" i="6"/>
  <c r="CJ116" i="6"/>
  <c r="CI116" i="6"/>
  <c r="CH116" i="6"/>
  <c r="CQ115" i="6"/>
  <c r="CP115" i="6"/>
  <c r="CO115" i="6"/>
  <c r="CN115" i="6"/>
  <c r="CM115" i="6"/>
  <c r="CL115" i="6"/>
  <c r="CJ115" i="6"/>
  <c r="CI115" i="6"/>
  <c r="CH115" i="6"/>
  <c r="CQ114" i="6"/>
  <c r="CP114" i="6"/>
  <c r="CO114" i="6"/>
  <c r="CN114" i="6"/>
  <c r="CM114" i="6"/>
  <c r="CL114" i="6"/>
  <c r="CJ114" i="6"/>
  <c r="CI114" i="6"/>
  <c r="CH114" i="6"/>
  <c r="CQ112" i="6"/>
  <c r="CP112" i="6"/>
  <c r="CO112" i="6"/>
  <c r="CN112" i="6"/>
  <c r="CM112" i="6"/>
  <c r="CL112" i="6"/>
  <c r="CJ112" i="6"/>
  <c r="CI112" i="6"/>
  <c r="CH112" i="6"/>
  <c r="CQ111" i="6"/>
  <c r="CP111" i="6"/>
  <c r="CO111" i="6"/>
  <c r="CN111" i="6"/>
  <c r="CM111" i="6"/>
  <c r="CL111" i="6"/>
  <c r="CJ111" i="6"/>
  <c r="CI111" i="6"/>
  <c r="CH111" i="6"/>
  <c r="CQ110" i="6"/>
  <c r="CP110" i="6"/>
  <c r="CO110" i="6"/>
  <c r="CN110" i="6"/>
  <c r="CM110" i="6"/>
  <c r="CL110" i="6"/>
  <c r="CJ110" i="6"/>
  <c r="CI110" i="6"/>
  <c r="CH110" i="6"/>
  <c r="CQ109" i="6"/>
  <c r="CP109" i="6"/>
  <c r="CO109" i="6"/>
  <c r="CN109" i="6"/>
  <c r="CM109" i="6"/>
  <c r="CL109" i="6"/>
  <c r="CJ109" i="6"/>
  <c r="CI109" i="6"/>
  <c r="CH109" i="6"/>
  <c r="CQ108" i="6"/>
  <c r="CP108" i="6"/>
  <c r="CO108" i="6"/>
  <c r="CN108" i="6"/>
  <c r="CM108" i="6"/>
  <c r="CL108" i="6"/>
  <c r="CJ108" i="6"/>
  <c r="CI108" i="6"/>
  <c r="CH108" i="6"/>
  <c r="CQ107" i="6"/>
  <c r="CP107" i="6"/>
  <c r="CO107" i="6"/>
  <c r="CN107" i="6"/>
  <c r="CM107" i="6"/>
  <c r="CL107" i="6"/>
  <c r="CJ107" i="6"/>
  <c r="CI107" i="6"/>
  <c r="CH107" i="6"/>
  <c r="CQ106" i="6"/>
  <c r="CP106" i="6"/>
  <c r="CO106" i="6"/>
  <c r="CN106" i="6"/>
  <c r="CM106" i="6"/>
  <c r="CL106" i="6"/>
  <c r="CJ106" i="6"/>
  <c r="CI106" i="6"/>
  <c r="CH106" i="6"/>
  <c r="CQ105" i="6"/>
  <c r="CP105" i="6"/>
  <c r="CO105" i="6"/>
  <c r="CN105" i="6"/>
  <c r="CM105" i="6"/>
  <c r="CL105" i="6"/>
  <c r="CJ105" i="6"/>
  <c r="CI105" i="6"/>
  <c r="CH105" i="6"/>
  <c r="CQ104" i="6"/>
  <c r="CP104" i="6"/>
  <c r="CO104" i="6"/>
  <c r="CN104" i="6"/>
  <c r="CM104" i="6"/>
  <c r="CL104" i="6"/>
  <c r="CJ104" i="6"/>
  <c r="CI104" i="6"/>
  <c r="CH104" i="6"/>
  <c r="CQ103" i="6"/>
  <c r="CP103" i="6"/>
  <c r="CO103" i="6"/>
  <c r="CN103" i="6"/>
  <c r="CM103" i="6"/>
  <c r="CL103" i="6"/>
  <c r="CJ103" i="6"/>
  <c r="CI103" i="6"/>
  <c r="CH103" i="6"/>
  <c r="CQ429" i="6"/>
  <c r="CP429" i="6"/>
  <c r="CO429" i="6"/>
  <c r="CN429" i="6"/>
  <c r="CM429" i="6"/>
  <c r="CL429" i="6"/>
  <c r="CJ429" i="6"/>
  <c r="CI429" i="6"/>
  <c r="CH429" i="6"/>
  <c r="CQ102" i="6"/>
  <c r="CP102" i="6"/>
  <c r="CO102" i="6"/>
  <c r="CN102" i="6"/>
  <c r="CM102" i="6"/>
  <c r="CL102" i="6"/>
  <c r="CJ102" i="6"/>
  <c r="CI102" i="6"/>
  <c r="CH102" i="6"/>
  <c r="CQ99" i="6"/>
  <c r="CP99" i="6"/>
  <c r="CO99" i="6"/>
  <c r="CN99" i="6"/>
  <c r="CM99" i="6"/>
  <c r="CL99" i="6"/>
  <c r="CJ99" i="6"/>
  <c r="CI99" i="6"/>
  <c r="CH99" i="6"/>
  <c r="CQ35" i="6"/>
  <c r="CP35" i="6"/>
  <c r="CO35" i="6"/>
  <c r="CN35" i="6"/>
  <c r="CM35" i="6"/>
  <c r="CL35" i="6"/>
  <c r="CJ35" i="6"/>
  <c r="CI35" i="6"/>
  <c r="CH35" i="6"/>
  <c r="CQ100" i="6"/>
  <c r="CP100" i="6"/>
  <c r="CO100" i="6"/>
  <c r="CN100" i="6"/>
  <c r="CM100" i="6"/>
  <c r="CL100" i="6"/>
  <c r="CJ100" i="6"/>
  <c r="CI100" i="6"/>
  <c r="CH100" i="6"/>
  <c r="CQ98" i="6"/>
  <c r="CP98" i="6"/>
  <c r="CO98" i="6"/>
  <c r="CN98" i="6"/>
  <c r="CM98" i="6"/>
  <c r="CL98" i="6"/>
  <c r="CJ98" i="6"/>
  <c r="CI98" i="6"/>
  <c r="CH98" i="6"/>
  <c r="CQ97" i="6"/>
  <c r="CP97" i="6"/>
  <c r="CO97" i="6"/>
  <c r="CN97" i="6"/>
  <c r="CM97" i="6"/>
  <c r="CL97" i="6"/>
  <c r="CJ97" i="6"/>
  <c r="CI97" i="6"/>
  <c r="CH97" i="6"/>
  <c r="CQ95" i="6"/>
  <c r="CP95" i="6"/>
  <c r="CO95" i="6"/>
  <c r="CN95" i="6"/>
  <c r="CM95" i="6"/>
  <c r="CL95" i="6"/>
  <c r="CJ95" i="6"/>
  <c r="CI95" i="6"/>
  <c r="CH95" i="6"/>
  <c r="CQ91" i="6"/>
  <c r="CP91" i="6"/>
  <c r="CO91" i="6"/>
  <c r="CN91" i="6"/>
  <c r="CM91" i="6"/>
  <c r="CL91" i="6"/>
  <c r="CJ91" i="6"/>
  <c r="CI91" i="6"/>
  <c r="CH91" i="6"/>
  <c r="CQ90" i="6"/>
  <c r="CP90" i="6"/>
  <c r="CO90" i="6"/>
  <c r="CN90" i="6"/>
  <c r="CM90" i="6"/>
  <c r="CL90" i="6"/>
  <c r="CJ90" i="6"/>
  <c r="CI90" i="6"/>
  <c r="CH90" i="6"/>
  <c r="CQ89" i="6"/>
  <c r="CP89" i="6"/>
  <c r="CO89" i="6"/>
  <c r="CN89" i="6"/>
  <c r="CM89" i="6"/>
  <c r="CL89" i="6"/>
  <c r="CJ89" i="6"/>
  <c r="CI89" i="6"/>
  <c r="CH89" i="6"/>
  <c r="CQ87" i="6"/>
  <c r="CP87" i="6"/>
  <c r="CO87" i="6"/>
  <c r="CN87" i="6"/>
  <c r="CM87" i="6"/>
  <c r="CL87" i="6"/>
  <c r="CJ87" i="6"/>
  <c r="CI87" i="6"/>
  <c r="CH87" i="6"/>
  <c r="CQ88" i="6"/>
  <c r="CP88" i="6"/>
  <c r="CO88" i="6"/>
  <c r="CN88" i="6"/>
  <c r="CM88" i="6"/>
  <c r="CL88" i="6"/>
  <c r="CJ88" i="6"/>
  <c r="CI88" i="6"/>
  <c r="CH88" i="6"/>
  <c r="CQ86" i="6"/>
  <c r="CP86" i="6"/>
  <c r="CO86" i="6"/>
  <c r="CN86" i="6"/>
  <c r="CM86" i="6"/>
  <c r="CL86" i="6"/>
  <c r="CJ86" i="6"/>
  <c r="CI86" i="6"/>
  <c r="CH86" i="6"/>
  <c r="CQ101" i="6"/>
  <c r="CP101" i="6"/>
  <c r="CO101" i="6"/>
  <c r="CN101" i="6"/>
  <c r="CM101" i="6"/>
  <c r="CL101" i="6"/>
  <c r="CJ101" i="6"/>
  <c r="CI101" i="6"/>
  <c r="CH101" i="6"/>
  <c r="CQ96" i="6"/>
  <c r="CP96" i="6"/>
  <c r="CO96" i="6"/>
  <c r="CN96" i="6"/>
  <c r="CM96" i="6"/>
  <c r="CL96" i="6"/>
  <c r="CJ96" i="6"/>
  <c r="CI96" i="6"/>
  <c r="CH96" i="6"/>
  <c r="CQ94" i="6"/>
  <c r="CP94" i="6"/>
  <c r="CO94" i="6"/>
  <c r="CN94" i="6"/>
  <c r="CM94" i="6"/>
  <c r="CL94" i="6"/>
  <c r="CJ94" i="6"/>
  <c r="CI94" i="6"/>
  <c r="CH94" i="6"/>
  <c r="CQ369" i="6"/>
  <c r="CP369" i="6"/>
  <c r="CO369" i="6"/>
  <c r="CN369" i="6"/>
  <c r="CM369" i="6"/>
  <c r="CL369" i="6"/>
  <c r="CJ369" i="6"/>
  <c r="CI369" i="6"/>
  <c r="CH369" i="6"/>
  <c r="CQ85" i="6"/>
  <c r="CP85" i="6"/>
  <c r="CO85" i="6"/>
  <c r="CN85" i="6"/>
  <c r="CM85" i="6"/>
  <c r="CL85" i="6"/>
  <c r="CJ85" i="6"/>
  <c r="CI85" i="6"/>
  <c r="CH85" i="6"/>
  <c r="CQ84" i="6"/>
  <c r="CP84" i="6"/>
  <c r="CO84" i="6"/>
  <c r="CN84" i="6"/>
  <c r="CM84" i="6"/>
  <c r="CL84" i="6"/>
  <c r="CJ84" i="6"/>
  <c r="CI84" i="6"/>
  <c r="CH84" i="6"/>
  <c r="CQ83" i="6"/>
  <c r="CP83" i="6"/>
  <c r="CO83" i="6"/>
  <c r="CN83" i="6"/>
  <c r="CM83" i="6"/>
  <c r="CL83" i="6"/>
  <c r="CJ83" i="6"/>
  <c r="CI83" i="6"/>
  <c r="CH83" i="6"/>
  <c r="CQ82" i="6"/>
  <c r="CP82" i="6"/>
  <c r="CO82" i="6"/>
  <c r="CN82" i="6"/>
  <c r="CM82" i="6"/>
  <c r="CL82" i="6"/>
  <c r="CJ82" i="6"/>
  <c r="CI82" i="6"/>
  <c r="CH82" i="6"/>
  <c r="CQ80" i="6"/>
  <c r="CP80" i="6"/>
  <c r="CO80" i="6"/>
  <c r="CN80" i="6"/>
  <c r="CM80" i="6"/>
  <c r="CL80" i="6"/>
  <c r="CJ80" i="6"/>
  <c r="CI80" i="6"/>
  <c r="CH80" i="6"/>
  <c r="CQ79" i="6"/>
  <c r="CP79" i="6"/>
  <c r="CO79" i="6"/>
  <c r="CN79" i="6"/>
  <c r="CM79" i="6"/>
  <c r="CL79" i="6"/>
  <c r="CJ79" i="6"/>
  <c r="CI79" i="6"/>
  <c r="CH79" i="6"/>
  <c r="CQ78" i="6"/>
  <c r="CP78" i="6"/>
  <c r="CO78" i="6"/>
  <c r="CN78" i="6"/>
  <c r="CM78" i="6"/>
  <c r="CL78" i="6"/>
  <c r="CJ78" i="6"/>
  <c r="CI78" i="6"/>
  <c r="CH78" i="6"/>
  <c r="CQ10" i="6"/>
  <c r="CP10" i="6"/>
  <c r="CO10" i="6"/>
  <c r="CN10" i="6"/>
  <c r="CM10" i="6"/>
  <c r="CL10" i="6"/>
  <c r="CJ10" i="6"/>
  <c r="CI10" i="6"/>
  <c r="CH10" i="6"/>
  <c r="CQ9" i="6"/>
  <c r="CP9" i="6"/>
  <c r="CO9" i="6"/>
  <c r="CN9" i="6"/>
  <c r="CM9" i="6"/>
  <c r="CL9" i="6"/>
  <c r="CJ9" i="6"/>
  <c r="CI9" i="6"/>
  <c r="CH9" i="6"/>
  <c r="CQ8" i="6"/>
  <c r="CP8" i="6"/>
  <c r="CO8" i="6"/>
  <c r="CN8" i="6"/>
  <c r="CM8" i="6"/>
  <c r="CL8" i="6"/>
  <c r="CJ8" i="6"/>
  <c r="CI8" i="6"/>
  <c r="CH8" i="6"/>
  <c r="CQ7" i="6"/>
  <c r="CP7" i="6"/>
  <c r="CO7" i="6"/>
  <c r="CN7" i="6"/>
  <c r="CM7" i="6"/>
  <c r="CL7" i="6"/>
  <c r="CJ7" i="6"/>
  <c r="CI7" i="6"/>
  <c r="CH7" i="6"/>
  <c r="CQ5" i="6"/>
  <c r="CP5" i="6"/>
  <c r="CO5" i="6"/>
  <c r="CN5" i="6"/>
  <c r="CM5" i="6"/>
  <c r="CL5" i="6"/>
  <c r="CJ5" i="6"/>
  <c r="CI5" i="6"/>
  <c r="CH5" i="6"/>
  <c r="CQ4" i="6"/>
  <c r="CP4" i="6"/>
  <c r="CO4" i="6"/>
  <c r="CN4" i="6"/>
  <c r="CM4" i="6"/>
  <c r="CL4" i="6"/>
  <c r="CJ4" i="6"/>
  <c r="CI4" i="6"/>
  <c r="CH4" i="6"/>
  <c r="CQ77" i="6"/>
  <c r="CP77" i="6"/>
  <c r="CO77" i="6"/>
  <c r="CN77" i="6"/>
  <c r="CM77" i="6"/>
  <c r="CL77" i="6"/>
  <c r="CJ77" i="6"/>
  <c r="CI77" i="6"/>
  <c r="CH77" i="6"/>
  <c r="CQ76" i="6"/>
  <c r="CP76" i="6"/>
  <c r="CO76" i="6"/>
  <c r="CN76" i="6"/>
  <c r="CM76" i="6"/>
  <c r="CI76" i="6"/>
  <c r="CH76" i="6"/>
  <c r="BO571" i="6"/>
  <c r="BB570" i="6"/>
  <c r="BB569" i="6"/>
  <c r="BB568" i="6"/>
  <c r="BB567" i="6"/>
  <c r="BB566" i="6"/>
  <c r="BB565" i="6"/>
  <c r="BB564" i="6"/>
  <c r="BB563" i="6"/>
  <c r="BB562" i="6"/>
  <c r="BB561" i="6"/>
  <c r="BB560" i="6"/>
  <c r="BB559" i="6"/>
  <c r="BB558" i="6"/>
  <c r="BB557" i="6"/>
  <c r="BB556" i="6"/>
  <c r="BB555" i="6"/>
  <c r="BB554" i="6"/>
  <c r="BB553" i="6"/>
  <c r="BB552" i="6"/>
  <c r="BB551" i="6"/>
  <c r="BB550" i="6"/>
  <c r="BB549" i="6"/>
  <c r="BB548" i="6"/>
  <c r="BB547" i="6"/>
  <c r="BB546" i="6"/>
  <c r="BB545" i="6"/>
  <c r="BB544" i="6"/>
  <c r="BB543" i="6"/>
  <c r="BB542" i="6"/>
  <c r="BB541" i="6"/>
  <c r="BB540" i="6"/>
  <c r="BB539" i="6"/>
  <c r="BB538" i="6"/>
  <c r="BB537" i="6"/>
  <c r="BB536" i="6"/>
  <c r="BB535" i="6"/>
  <c r="BB534" i="6"/>
  <c r="BB533" i="6"/>
  <c r="BB532" i="6"/>
  <c r="BB531" i="6"/>
  <c r="BB530" i="6"/>
  <c r="BB529" i="6"/>
  <c r="BB528" i="6"/>
  <c r="BB527" i="6"/>
  <c r="BB526" i="6"/>
  <c r="BB525" i="6"/>
  <c r="BB524" i="6"/>
  <c r="BB523" i="6"/>
  <c r="BB522" i="6"/>
  <c r="BB521" i="6"/>
  <c r="BB520" i="6"/>
  <c r="BB519" i="6"/>
  <c r="BB518" i="6"/>
  <c r="BB517" i="6"/>
  <c r="BB516" i="6"/>
  <c r="BB515" i="6"/>
  <c r="BB514" i="6"/>
  <c r="BB513" i="6"/>
  <c r="BB512" i="6"/>
  <c r="BB511" i="6"/>
  <c r="BB510" i="6"/>
  <c r="BB509" i="6"/>
  <c r="BB508" i="6"/>
  <c r="BB507" i="6"/>
  <c r="BB506" i="6"/>
  <c r="BB505" i="6"/>
  <c r="BB504" i="6"/>
  <c r="BB503" i="6"/>
  <c r="BB502" i="6"/>
  <c r="BB501" i="6"/>
  <c r="BB500" i="6"/>
  <c r="BB499" i="6"/>
  <c r="BB498" i="6"/>
  <c r="BB497" i="6"/>
  <c r="BB496" i="6"/>
  <c r="BB495" i="6"/>
  <c r="BB494" i="6"/>
  <c r="BB493" i="6"/>
  <c r="BB492" i="6"/>
  <c r="BB491" i="6"/>
  <c r="BB490" i="6"/>
  <c r="BB489" i="6"/>
  <c r="BB488" i="6"/>
  <c r="BB487" i="6"/>
  <c r="BB486" i="6"/>
  <c r="BB485" i="6"/>
  <c r="BB484" i="6"/>
  <c r="BB483" i="6"/>
  <c r="BB482" i="6"/>
  <c r="BB481" i="6"/>
  <c r="BB480" i="6"/>
  <c r="BB479" i="6"/>
  <c r="BB478" i="6"/>
  <c r="BB477" i="6"/>
  <c r="BB476" i="6"/>
  <c r="BB475" i="6"/>
  <c r="BB474" i="6"/>
  <c r="BB473" i="6"/>
  <c r="BB472" i="6"/>
  <c r="BB471" i="6"/>
  <c r="BB470" i="6"/>
  <c r="BB469" i="6"/>
  <c r="BB468" i="6"/>
  <c r="BB467" i="6"/>
  <c r="BB466" i="6"/>
  <c r="BB465" i="6"/>
  <c r="BB464" i="6"/>
  <c r="BB463" i="6"/>
  <c r="BB462" i="6"/>
  <c r="BB450" i="6"/>
  <c r="BB403" i="6"/>
  <c r="BB402" i="6"/>
  <c r="BB401" i="6"/>
  <c r="BB400" i="6"/>
  <c r="BB399" i="6"/>
  <c r="BB398" i="6"/>
  <c r="BB397" i="6"/>
  <c r="BB396" i="6"/>
  <c r="BB395" i="6"/>
  <c r="BB394" i="6"/>
  <c r="BB393" i="6"/>
  <c r="BB392" i="6"/>
  <c r="BB391" i="6"/>
  <c r="BB390" i="6"/>
  <c r="BB389" i="6"/>
  <c r="BB449" i="6"/>
  <c r="BB388" i="6"/>
  <c r="BB387" i="6"/>
  <c r="BB386" i="6"/>
  <c r="BB385" i="6"/>
  <c r="BB384" i="6"/>
  <c r="BB383" i="6"/>
  <c r="BB382" i="6"/>
  <c r="BB381" i="6"/>
  <c r="BB380" i="6"/>
  <c r="BB379" i="6"/>
  <c r="BB378" i="6"/>
  <c r="BB377" i="6"/>
  <c r="BB376" i="6"/>
  <c r="BB375" i="6"/>
  <c r="BB374" i="6"/>
  <c r="BB373" i="6"/>
  <c r="BB372" i="6"/>
  <c r="BB370" i="6"/>
  <c r="BB369" i="6"/>
  <c r="BB367" i="6"/>
  <c r="BB366" i="6"/>
  <c r="BB365" i="6"/>
  <c r="BB364" i="6"/>
  <c r="BB363" i="6"/>
  <c r="BB362" i="6"/>
  <c r="BB361" i="6"/>
  <c r="BB360" i="6"/>
  <c r="BB359" i="6"/>
  <c r="BB358" i="6"/>
  <c r="BB357" i="6"/>
  <c r="BB356" i="6"/>
  <c r="BB355" i="6"/>
  <c r="BB354" i="6"/>
  <c r="BB353" i="6"/>
  <c r="BB352" i="6"/>
  <c r="BB351" i="6"/>
  <c r="BB350" i="6"/>
  <c r="BB349" i="6"/>
  <c r="BB348" i="6"/>
  <c r="BB347" i="6"/>
  <c r="BB346" i="6"/>
  <c r="BB448" i="6"/>
  <c r="BB345" i="6"/>
  <c r="BB256" i="6"/>
  <c r="BB344" i="6"/>
  <c r="BB343" i="6"/>
  <c r="BB342" i="6"/>
  <c r="BB447" i="6"/>
  <c r="BB341" i="6"/>
  <c r="BB340" i="6"/>
  <c r="BB339" i="6"/>
  <c r="BB337" i="6"/>
  <c r="BB333" i="6"/>
  <c r="BB332" i="6"/>
  <c r="BB331" i="6"/>
  <c r="BB330" i="6"/>
  <c r="BB329" i="6"/>
  <c r="BB328" i="6"/>
  <c r="BB327" i="6"/>
  <c r="BB326" i="6"/>
  <c r="BB325" i="6"/>
  <c r="BB324" i="6"/>
  <c r="BB180" i="6"/>
  <c r="BB323" i="6"/>
  <c r="BB322" i="6"/>
  <c r="BB321" i="6"/>
  <c r="BB320" i="6"/>
  <c r="BB319" i="6"/>
  <c r="BB318" i="6"/>
  <c r="BB317" i="6"/>
  <c r="BB316" i="6"/>
  <c r="BB315" i="6"/>
  <c r="BB244" i="6"/>
  <c r="BB314" i="6"/>
  <c r="BB313" i="6"/>
  <c r="BB312" i="6"/>
  <c r="BB311" i="6"/>
  <c r="BB310" i="6"/>
  <c r="BB309" i="6"/>
  <c r="BB308" i="6"/>
  <c r="BB208" i="6"/>
  <c r="BB307" i="6"/>
  <c r="BB306" i="6"/>
  <c r="BB305" i="6"/>
  <c r="BB304" i="6"/>
  <c r="BB303" i="6"/>
  <c r="BB301" i="6"/>
  <c r="BB300" i="6"/>
  <c r="BB299" i="6"/>
  <c r="BB298" i="6"/>
  <c r="BB297" i="6"/>
  <c r="BB296" i="6"/>
  <c r="BB295" i="6"/>
  <c r="BB294" i="6"/>
  <c r="BB293" i="6"/>
  <c r="BB291" i="6"/>
  <c r="BB290" i="6"/>
  <c r="BB289" i="6"/>
  <c r="BB288" i="6"/>
  <c r="BB287" i="6"/>
  <c r="BB286" i="6"/>
  <c r="BB285" i="6"/>
  <c r="BB284" i="6"/>
  <c r="BB283" i="6"/>
  <c r="BB282" i="6"/>
  <c r="BB281" i="6"/>
  <c r="BB280" i="6"/>
  <c r="BB278" i="6"/>
  <c r="BB277" i="6"/>
  <c r="BB274" i="6"/>
  <c r="BB272" i="6"/>
  <c r="BB271" i="6"/>
  <c r="BB270" i="6"/>
  <c r="BB269" i="6"/>
  <c r="BB268" i="6"/>
  <c r="BB267" i="6"/>
  <c r="BB266" i="6"/>
  <c r="BB265" i="6"/>
  <c r="BB264" i="6"/>
  <c r="BB263" i="6"/>
  <c r="BB262" i="6"/>
  <c r="BB261" i="6"/>
  <c r="BB260" i="6"/>
  <c r="BB259" i="6"/>
  <c r="BB258" i="6"/>
  <c r="BB257" i="6"/>
  <c r="BB255" i="6"/>
  <c r="BB254" i="6"/>
  <c r="BB253" i="6"/>
  <c r="BB252" i="6"/>
  <c r="BB251" i="6"/>
  <c r="BB250" i="6"/>
  <c r="BB249" i="6"/>
  <c r="BB248" i="6"/>
  <c r="BB247" i="6"/>
  <c r="BB246" i="6"/>
  <c r="BB245" i="6"/>
  <c r="BB243" i="6"/>
  <c r="BB242" i="6"/>
  <c r="BB241" i="6"/>
  <c r="BB239" i="6"/>
  <c r="BB238" i="6"/>
  <c r="BB236" i="6"/>
  <c r="BB235" i="6"/>
  <c r="BB234" i="6"/>
  <c r="BB233" i="6"/>
  <c r="BB232" i="6"/>
  <c r="BB231" i="6"/>
  <c r="BB230" i="6"/>
  <c r="BB229" i="6"/>
  <c r="BB228" i="6"/>
  <c r="BB227" i="6"/>
  <c r="BB226" i="6"/>
  <c r="BB225" i="6"/>
  <c r="BB224" i="6"/>
  <c r="BB223" i="6"/>
  <c r="BB222" i="6"/>
  <c r="BB273" i="6"/>
  <c r="BB221" i="6"/>
  <c r="BB220" i="6"/>
  <c r="BB219" i="6"/>
  <c r="BB218" i="6"/>
  <c r="BB217" i="6"/>
  <c r="BB216" i="6"/>
  <c r="BB214" i="6"/>
  <c r="BB213" i="6"/>
  <c r="BB212" i="6"/>
  <c r="BB211" i="6"/>
  <c r="BB210" i="6"/>
  <c r="BB207" i="6"/>
  <c r="BB203" i="6"/>
  <c r="BB202" i="6"/>
  <c r="BB201" i="6"/>
  <c r="BB200" i="6"/>
  <c r="BB179" i="6"/>
  <c r="BB199" i="6"/>
  <c r="BB198" i="6"/>
  <c r="BB197" i="6"/>
  <c r="BB196" i="6"/>
  <c r="BB195" i="6"/>
  <c r="BB194" i="6"/>
  <c r="BB193" i="6"/>
  <c r="BB192" i="6"/>
  <c r="BB190" i="6"/>
  <c r="BB189" i="6"/>
  <c r="BB188" i="6"/>
  <c r="BB187" i="6"/>
  <c r="BB186" i="6"/>
  <c r="BB185" i="6"/>
  <c r="BB184" i="6"/>
  <c r="BB183" i="6"/>
  <c r="BB182" i="6"/>
  <c r="BB181" i="6"/>
  <c r="BB177" i="6"/>
  <c r="BB175" i="6"/>
  <c r="BB174" i="6"/>
  <c r="BB172" i="6"/>
  <c r="BB171" i="6"/>
  <c r="BB169" i="6"/>
  <c r="BB168" i="6"/>
  <c r="BB167" i="6"/>
  <c r="BB166" i="6"/>
  <c r="BB165" i="6"/>
  <c r="BB164" i="6"/>
  <c r="BB163" i="6"/>
  <c r="BB162" i="6"/>
  <c r="BB161" i="6"/>
  <c r="BB160" i="6"/>
  <c r="BB159" i="6"/>
  <c r="BB158" i="6"/>
  <c r="BB157" i="6"/>
  <c r="BB156" i="6"/>
  <c r="BB155" i="6"/>
  <c r="BB154" i="6"/>
  <c r="BB153" i="6"/>
  <c r="BB152" i="6"/>
  <c r="BB151" i="6"/>
  <c r="BB150" i="6"/>
  <c r="BB149" i="6"/>
  <c r="BB148" i="6"/>
  <c r="BB147" i="6"/>
  <c r="BB146" i="6"/>
  <c r="BB145" i="6"/>
  <c r="BB144" i="6"/>
  <c r="BB143" i="6"/>
  <c r="BB142" i="6"/>
  <c r="BB141" i="6"/>
  <c r="BB334" i="6"/>
  <c r="BB140" i="6"/>
  <c r="BB139" i="6"/>
  <c r="BB138" i="6"/>
  <c r="BB137" i="6"/>
  <c r="BB85" i="6"/>
  <c r="BB136" i="6"/>
  <c r="BB135" i="6"/>
  <c r="BB134" i="6"/>
  <c r="BB132" i="6"/>
  <c r="BB131" i="6"/>
  <c r="BB130" i="6"/>
  <c r="BB129" i="6"/>
  <c r="BB128" i="6"/>
  <c r="BB127" i="6"/>
  <c r="BB126" i="6"/>
  <c r="BB125" i="6"/>
  <c r="BB124" i="6"/>
  <c r="BB123" i="6"/>
  <c r="BB122" i="6"/>
  <c r="BB121" i="6"/>
  <c r="BB120" i="6"/>
  <c r="BB119" i="6"/>
  <c r="BB118" i="6"/>
  <c r="BB117" i="6"/>
  <c r="BB116" i="6"/>
  <c r="BB115" i="6"/>
  <c r="BB114" i="6"/>
  <c r="BB113" i="6"/>
  <c r="BB112" i="6"/>
  <c r="BB178" i="6"/>
  <c r="BB111" i="6"/>
  <c r="BB110" i="6"/>
  <c r="BB109" i="6"/>
  <c r="BB108" i="6"/>
  <c r="BB107" i="6"/>
  <c r="BB106" i="6"/>
  <c r="BB105" i="6"/>
  <c r="BB104" i="6"/>
  <c r="BB75" i="6"/>
  <c r="BB103" i="6"/>
  <c r="BB102" i="6"/>
  <c r="BB101" i="6"/>
  <c r="BB100" i="6"/>
  <c r="BB99" i="6"/>
  <c r="BB98" i="6"/>
  <c r="BB97" i="6"/>
  <c r="BB96" i="6"/>
  <c r="BB91" i="6"/>
  <c r="BB90" i="6"/>
  <c r="BB89" i="6"/>
  <c r="BB88" i="6"/>
  <c r="BB87" i="6"/>
  <c r="BB84" i="6"/>
  <c r="BB83" i="6"/>
  <c r="BB82" i="6"/>
  <c r="BB79" i="6"/>
  <c r="BB78" i="6"/>
  <c r="BB77" i="6"/>
  <c r="BB76" i="6"/>
  <c r="BB74" i="6"/>
  <c r="BB73" i="6"/>
  <c r="BB71" i="6"/>
  <c r="BB70" i="6"/>
  <c r="BB69" i="6"/>
  <c r="BB68" i="6"/>
  <c r="BB67" i="6"/>
  <c r="BB66" i="6"/>
  <c r="BB65" i="6"/>
  <c r="BB64" i="6"/>
  <c r="BB86" i="6"/>
  <c r="BB61" i="6"/>
  <c r="BB60" i="6"/>
  <c r="BB59" i="6"/>
  <c r="BB58" i="6"/>
  <c r="BB56" i="6"/>
  <c r="BB55" i="6"/>
  <c r="BB54" i="6"/>
  <c r="BB53" i="6"/>
  <c r="BB52" i="6"/>
  <c r="BB51" i="6"/>
  <c r="BB50" i="6"/>
  <c r="BB49" i="6"/>
  <c r="BB47" i="6"/>
  <c r="BB46" i="6"/>
  <c r="BB45" i="6"/>
  <c r="BB44" i="6"/>
  <c r="BB43" i="6"/>
  <c r="BB42" i="6"/>
  <c r="BB41" i="6"/>
  <c r="BB40" i="6"/>
  <c r="BB39" i="6"/>
  <c r="BB38" i="6"/>
  <c r="BB37" i="6"/>
  <c r="BB36" i="6"/>
  <c r="BB176" i="6"/>
  <c r="BB35" i="6"/>
  <c r="BB34" i="6"/>
  <c r="BB33" i="6"/>
  <c r="BB32" i="6"/>
  <c r="BB30" i="6"/>
  <c r="BB29" i="6"/>
  <c r="BB28" i="6"/>
  <c r="BB27" i="6"/>
  <c r="BB26" i="6"/>
  <c r="BB25" i="6"/>
  <c r="BB24" i="6"/>
  <c r="BB23" i="6"/>
  <c r="BB22" i="6"/>
  <c r="BB368" i="6"/>
  <c r="BB20" i="6"/>
  <c r="BB19" i="6"/>
  <c r="BB18" i="6"/>
  <c r="BB17" i="6"/>
  <c r="BB15" i="6"/>
  <c r="BB14" i="6"/>
  <c r="BB13" i="6"/>
  <c r="BB12" i="6"/>
  <c r="BB11" i="6"/>
  <c r="BB10" i="6"/>
  <c r="BB9" i="6"/>
  <c r="BB7" i="6"/>
  <c r="BB6" i="6"/>
  <c r="BB5" i="6"/>
  <c r="BB4" i="6"/>
  <c r="DD570" i="6"/>
  <c r="DC570" i="6"/>
  <c r="DB570" i="6"/>
  <c r="DA570" i="6"/>
  <c r="CZ570" i="6"/>
  <c r="CY570" i="6"/>
  <c r="CX570" i="6"/>
  <c r="CW570" i="6"/>
  <c r="CV570" i="6"/>
  <c r="DD569" i="6"/>
  <c r="DC569" i="6"/>
  <c r="DB569" i="6"/>
  <c r="DA569" i="6"/>
  <c r="CZ569" i="6"/>
  <c r="CY569" i="6"/>
  <c r="CX569" i="6"/>
  <c r="CW569" i="6"/>
  <c r="CV569" i="6"/>
  <c r="DD568" i="6"/>
  <c r="DC568" i="6"/>
  <c r="DB568" i="6"/>
  <c r="DA568" i="6"/>
  <c r="CZ568" i="6"/>
  <c r="CY568" i="6"/>
  <c r="CX568" i="6"/>
  <c r="CW568" i="6"/>
  <c r="CV568" i="6"/>
  <c r="DD567" i="6"/>
  <c r="DC567" i="6"/>
  <c r="DB567" i="6"/>
  <c r="DA567" i="6"/>
  <c r="CZ567" i="6"/>
  <c r="CY567" i="6"/>
  <c r="CX567" i="6"/>
  <c r="CW567" i="6"/>
  <c r="CV567" i="6"/>
  <c r="DD566" i="6"/>
  <c r="DC566" i="6"/>
  <c r="DB566" i="6"/>
  <c r="DA566" i="6"/>
  <c r="CZ566" i="6"/>
  <c r="CY566" i="6"/>
  <c r="CX566" i="6"/>
  <c r="CW566" i="6"/>
  <c r="CV566" i="6"/>
  <c r="DD565" i="6"/>
  <c r="DC565" i="6"/>
  <c r="DB565" i="6"/>
  <c r="DA565" i="6"/>
  <c r="CZ565" i="6"/>
  <c r="CY565" i="6"/>
  <c r="CX565" i="6"/>
  <c r="CW565" i="6"/>
  <c r="CV565" i="6"/>
  <c r="DD564" i="6"/>
  <c r="DC564" i="6"/>
  <c r="DB564" i="6"/>
  <c r="DA564" i="6"/>
  <c r="CZ564" i="6"/>
  <c r="CY564" i="6"/>
  <c r="CX564" i="6"/>
  <c r="CW564" i="6"/>
  <c r="CV564" i="6"/>
  <c r="DD563" i="6"/>
  <c r="DC563" i="6"/>
  <c r="DB563" i="6"/>
  <c r="DA563" i="6"/>
  <c r="CZ563" i="6"/>
  <c r="CY563" i="6"/>
  <c r="CX563" i="6"/>
  <c r="CW563" i="6"/>
  <c r="CV563" i="6"/>
  <c r="DD562" i="6"/>
  <c r="DC562" i="6"/>
  <c r="DB562" i="6"/>
  <c r="DA562" i="6"/>
  <c r="CZ562" i="6"/>
  <c r="CY562" i="6"/>
  <c r="CX562" i="6"/>
  <c r="CW562" i="6"/>
  <c r="CV562" i="6"/>
  <c r="DD561" i="6"/>
  <c r="DC561" i="6"/>
  <c r="DB561" i="6"/>
  <c r="DA561" i="6"/>
  <c r="CZ561" i="6"/>
  <c r="CY561" i="6"/>
  <c r="CX561" i="6"/>
  <c r="CW561" i="6"/>
  <c r="CV561" i="6"/>
  <c r="DD560" i="6"/>
  <c r="DC560" i="6"/>
  <c r="DB560" i="6"/>
  <c r="DA560" i="6"/>
  <c r="CZ560" i="6"/>
  <c r="CY560" i="6"/>
  <c r="CX560" i="6"/>
  <c r="CW560" i="6"/>
  <c r="CV560" i="6"/>
  <c r="DD559" i="6"/>
  <c r="DC559" i="6"/>
  <c r="DB559" i="6"/>
  <c r="DA559" i="6"/>
  <c r="CZ559" i="6"/>
  <c r="CY559" i="6"/>
  <c r="CX559" i="6"/>
  <c r="CW559" i="6"/>
  <c r="CV559" i="6"/>
  <c r="DD558" i="6"/>
  <c r="DC558" i="6"/>
  <c r="DB558" i="6"/>
  <c r="DA558" i="6"/>
  <c r="CZ558" i="6"/>
  <c r="CY558" i="6"/>
  <c r="CX558" i="6"/>
  <c r="CW558" i="6"/>
  <c r="CV558" i="6"/>
  <c r="DD557" i="6"/>
  <c r="DC557" i="6"/>
  <c r="DB557" i="6"/>
  <c r="DA557" i="6"/>
  <c r="CZ557" i="6"/>
  <c r="CY557" i="6"/>
  <c r="CX557" i="6"/>
  <c r="CW557" i="6"/>
  <c r="CV557" i="6"/>
  <c r="DD556" i="6"/>
  <c r="DC556" i="6"/>
  <c r="DB556" i="6"/>
  <c r="DA556" i="6"/>
  <c r="CZ556" i="6"/>
  <c r="CY556" i="6"/>
  <c r="CX556" i="6"/>
  <c r="CW556" i="6"/>
  <c r="CV556" i="6"/>
  <c r="DD555" i="6"/>
  <c r="DC555" i="6"/>
  <c r="DB555" i="6"/>
  <c r="DA555" i="6"/>
  <c r="CZ555" i="6"/>
  <c r="CY555" i="6"/>
  <c r="CX555" i="6"/>
  <c r="CW555" i="6"/>
  <c r="CV555" i="6"/>
  <c r="DD554" i="6"/>
  <c r="DC554" i="6"/>
  <c r="DB554" i="6"/>
  <c r="DA554" i="6"/>
  <c r="CZ554" i="6"/>
  <c r="CY554" i="6"/>
  <c r="CX554" i="6"/>
  <c r="CW554" i="6"/>
  <c r="CV554" i="6"/>
  <c r="DD553" i="6"/>
  <c r="DC553" i="6"/>
  <c r="DB553" i="6"/>
  <c r="DA553" i="6"/>
  <c r="CZ553" i="6"/>
  <c r="CY553" i="6"/>
  <c r="CX553" i="6"/>
  <c r="CW553" i="6"/>
  <c r="CV553" i="6"/>
  <c r="DD552" i="6"/>
  <c r="DC552" i="6"/>
  <c r="DB552" i="6"/>
  <c r="DA552" i="6"/>
  <c r="CZ552" i="6"/>
  <c r="CY552" i="6"/>
  <c r="CX552" i="6"/>
  <c r="CW552" i="6"/>
  <c r="CV552" i="6"/>
  <c r="DD551" i="6"/>
  <c r="DC551" i="6"/>
  <c r="DB551" i="6"/>
  <c r="DA551" i="6"/>
  <c r="CZ551" i="6"/>
  <c r="CY551" i="6"/>
  <c r="CX551" i="6"/>
  <c r="CW551" i="6"/>
  <c r="CV551" i="6"/>
  <c r="DD550" i="6"/>
  <c r="DC550" i="6"/>
  <c r="DB550" i="6"/>
  <c r="DA550" i="6"/>
  <c r="CZ550" i="6"/>
  <c r="CY550" i="6"/>
  <c r="CX550" i="6"/>
  <c r="CW550" i="6"/>
  <c r="CV550" i="6"/>
  <c r="DD549" i="6"/>
  <c r="DC549" i="6"/>
  <c r="DB549" i="6"/>
  <c r="DA549" i="6"/>
  <c r="CZ549" i="6"/>
  <c r="CY549" i="6"/>
  <c r="CX549" i="6"/>
  <c r="CW549" i="6"/>
  <c r="CV549" i="6"/>
  <c r="DD548" i="6"/>
  <c r="DC548" i="6"/>
  <c r="DB548" i="6"/>
  <c r="DA548" i="6"/>
  <c r="CZ548" i="6"/>
  <c r="CY548" i="6"/>
  <c r="CX548" i="6"/>
  <c r="CW548" i="6"/>
  <c r="CV548" i="6"/>
  <c r="DD547" i="6"/>
  <c r="DC547" i="6"/>
  <c r="DB547" i="6"/>
  <c r="DA547" i="6"/>
  <c r="CZ547" i="6"/>
  <c r="CY547" i="6"/>
  <c r="CX547" i="6"/>
  <c r="CW547" i="6"/>
  <c r="CV547" i="6"/>
  <c r="DD546" i="6"/>
  <c r="DC546" i="6"/>
  <c r="DB546" i="6"/>
  <c r="DA546" i="6"/>
  <c r="CZ546" i="6"/>
  <c r="CY546" i="6"/>
  <c r="CX546" i="6"/>
  <c r="CW546" i="6"/>
  <c r="CV546" i="6"/>
  <c r="DD545" i="6"/>
  <c r="DC545" i="6"/>
  <c r="DB545" i="6"/>
  <c r="DA545" i="6"/>
  <c r="CZ545" i="6"/>
  <c r="CY545" i="6"/>
  <c r="CX545" i="6"/>
  <c r="CW545" i="6"/>
  <c r="CV545" i="6"/>
  <c r="DD544" i="6"/>
  <c r="DC544" i="6"/>
  <c r="DB544" i="6"/>
  <c r="DA544" i="6"/>
  <c r="CZ544" i="6"/>
  <c r="CY544" i="6"/>
  <c r="CX544" i="6"/>
  <c r="CW544" i="6"/>
  <c r="CV544" i="6"/>
  <c r="DD543" i="6"/>
  <c r="DC543" i="6"/>
  <c r="DB543" i="6"/>
  <c r="DA543" i="6"/>
  <c r="CZ543" i="6"/>
  <c r="CY543" i="6"/>
  <c r="CX543" i="6"/>
  <c r="CW543" i="6"/>
  <c r="CV543" i="6"/>
  <c r="DD542" i="6"/>
  <c r="DC542" i="6"/>
  <c r="DB542" i="6"/>
  <c r="DA542" i="6"/>
  <c r="CZ542" i="6"/>
  <c r="CY542" i="6"/>
  <c r="CX542" i="6"/>
  <c r="CW542" i="6"/>
  <c r="CV542" i="6"/>
  <c r="DD541" i="6"/>
  <c r="DC541" i="6"/>
  <c r="DB541" i="6"/>
  <c r="DA541" i="6"/>
  <c r="CZ541" i="6"/>
  <c r="CY541" i="6"/>
  <c r="CX541" i="6"/>
  <c r="CW541" i="6"/>
  <c r="CV541" i="6"/>
  <c r="DD540" i="6"/>
  <c r="DC540" i="6"/>
  <c r="DB540" i="6"/>
  <c r="DA540" i="6"/>
  <c r="CZ540" i="6"/>
  <c r="CY540" i="6"/>
  <c r="CX540" i="6"/>
  <c r="CW540" i="6"/>
  <c r="CV540" i="6"/>
  <c r="DD539" i="6"/>
  <c r="DC539" i="6"/>
  <c r="DB539" i="6"/>
  <c r="DA539" i="6"/>
  <c r="CZ539" i="6"/>
  <c r="CY539" i="6"/>
  <c r="CX539" i="6"/>
  <c r="CW539" i="6"/>
  <c r="CV539" i="6"/>
  <c r="DD538" i="6"/>
  <c r="DC538" i="6"/>
  <c r="DB538" i="6"/>
  <c r="DA538" i="6"/>
  <c r="CZ538" i="6"/>
  <c r="CY538" i="6"/>
  <c r="CX538" i="6"/>
  <c r="CW538" i="6"/>
  <c r="CV538" i="6"/>
  <c r="DD537" i="6"/>
  <c r="DC537" i="6"/>
  <c r="DB537" i="6"/>
  <c r="DA537" i="6"/>
  <c r="CZ537" i="6"/>
  <c r="CY537" i="6"/>
  <c r="CX537" i="6"/>
  <c r="CW537" i="6"/>
  <c r="CV537" i="6"/>
  <c r="DD536" i="6"/>
  <c r="DC536" i="6"/>
  <c r="DB536" i="6"/>
  <c r="DA536" i="6"/>
  <c r="CZ536" i="6"/>
  <c r="CY536" i="6"/>
  <c r="CX536" i="6"/>
  <c r="CW536" i="6"/>
  <c r="CV536" i="6"/>
  <c r="DD535" i="6"/>
  <c r="DC535" i="6"/>
  <c r="DB535" i="6"/>
  <c r="DA535" i="6"/>
  <c r="CZ535" i="6"/>
  <c r="CY535" i="6"/>
  <c r="CX535" i="6"/>
  <c r="CW535" i="6"/>
  <c r="CV535" i="6"/>
  <c r="DD534" i="6"/>
  <c r="DC534" i="6"/>
  <c r="DB534" i="6"/>
  <c r="DA534" i="6"/>
  <c r="CZ534" i="6"/>
  <c r="CY534" i="6"/>
  <c r="CX534" i="6"/>
  <c r="CW534" i="6"/>
  <c r="CV534" i="6"/>
  <c r="DD533" i="6"/>
  <c r="DC533" i="6"/>
  <c r="DB533" i="6"/>
  <c r="DA533" i="6"/>
  <c r="CZ533" i="6"/>
  <c r="CY533" i="6"/>
  <c r="CX533" i="6"/>
  <c r="CW533" i="6"/>
  <c r="CV533" i="6"/>
  <c r="DD532" i="6"/>
  <c r="DC532" i="6"/>
  <c r="DB532" i="6"/>
  <c r="DA532" i="6"/>
  <c r="CZ532" i="6"/>
  <c r="CY532" i="6"/>
  <c r="CX532" i="6"/>
  <c r="CW532" i="6"/>
  <c r="CV532" i="6"/>
  <c r="DD531" i="6"/>
  <c r="DC531" i="6"/>
  <c r="DB531" i="6"/>
  <c r="DA531" i="6"/>
  <c r="CZ531" i="6"/>
  <c r="CY531" i="6"/>
  <c r="CX531" i="6"/>
  <c r="CW531" i="6"/>
  <c r="CV531" i="6"/>
  <c r="DD530" i="6"/>
  <c r="DC530" i="6"/>
  <c r="DB530" i="6"/>
  <c r="DA530" i="6"/>
  <c r="CZ530" i="6"/>
  <c r="CY530" i="6"/>
  <c r="CX530" i="6"/>
  <c r="CW530" i="6"/>
  <c r="CV530" i="6"/>
  <c r="DD529" i="6"/>
  <c r="DC529" i="6"/>
  <c r="DB529" i="6"/>
  <c r="DA529" i="6"/>
  <c r="CZ529" i="6"/>
  <c r="CY529" i="6"/>
  <c r="CX529" i="6"/>
  <c r="CW529" i="6"/>
  <c r="CV529" i="6"/>
  <c r="DD528" i="6"/>
  <c r="DC528" i="6"/>
  <c r="DB528" i="6"/>
  <c r="DA528" i="6"/>
  <c r="CZ528" i="6"/>
  <c r="CY528" i="6"/>
  <c r="CX528" i="6"/>
  <c r="CW528" i="6"/>
  <c r="CV528" i="6"/>
  <c r="DD527" i="6"/>
  <c r="DC527" i="6"/>
  <c r="DB527" i="6"/>
  <c r="DA527" i="6"/>
  <c r="CZ527" i="6"/>
  <c r="CY527" i="6"/>
  <c r="CX527" i="6"/>
  <c r="CW527" i="6"/>
  <c r="CV527" i="6"/>
  <c r="DD526" i="6"/>
  <c r="DC526" i="6"/>
  <c r="DB526" i="6"/>
  <c r="DA526" i="6"/>
  <c r="CZ526" i="6"/>
  <c r="CY526" i="6"/>
  <c r="CX526" i="6"/>
  <c r="CW526" i="6"/>
  <c r="CV526" i="6"/>
  <c r="DD525" i="6"/>
  <c r="DC525" i="6"/>
  <c r="DB525" i="6"/>
  <c r="DA525" i="6"/>
  <c r="CZ525" i="6"/>
  <c r="CY525" i="6"/>
  <c r="CX525" i="6"/>
  <c r="CW525" i="6"/>
  <c r="CV525" i="6"/>
  <c r="DD524" i="6"/>
  <c r="DC524" i="6"/>
  <c r="DB524" i="6"/>
  <c r="DA524" i="6"/>
  <c r="CZ524" i="6"/>
  <c r="CY524" i="6"/>
  <c r="CX524" i="6"/>
  <c r="CW524" i="6"/>
  <c r="CV524" i="6"/>
  <c r="DD523" i="6"/>
  <c r="DC523" i="6"/>
  <c r="DB523" i="6"/>
  <c r="DA523" i="6"/>
  <c r="CZ523" i="6"/>
  <c r="CY523" i="6"/>
  <c r="CX523" i="6"/>
  <c r="CW523" i="6"/>
  <c r="CV523" i="6"/>
  <c r="DD522" i="6"/>
  <c r="DC522" i="6"/>
  <c r="DB522" i="6"/>
  <c r="DA522" i="6"/>
  <c r="CZ522" i="6"/>
  <c r="CY522" i="6"/>
  <c r="CX522" i="6"/>
  <c r="CW522" i="6"/>
  <c r="CV522" i="6"/>
  <c r="DD521" i="6"/>
  <c r="DC521" i="6"/>
  <c r="DB521" i="6"/>
  <c r="DA521" i="6"/>
  <c r="CZ521" i="6"/>
  <c r="CY521" i="6"/>
  <c r="CX521" i="6"/>
  <c r="CW521" i="6"/>
  <c r="CV521" i="6"/>
  <c r="DD520" i="6"/>
  <c r="DC520" i="6"/>
  <c r="DB520" i="6"/>
  <c r="DA520" i="6"/>
  <c r="CZ520" i="6"/>
  <c r="CY520" i="6"/>
  <c r="CX520" i="6"/>
  <c r="CW520" i="6"/>
  <c r="CV520" i="6"/>
  <c r="DD519" i="6"/>
  <c r="DC519" i="6"/>
  <c r="DB519" i="6"/>
  <c r="DA519" i="6"/>
  <c r="CZ519" i="6"/>
  <c r="CY519" i="6"/>
  <c r="CX519" i="6"/>
  <c r="CW519" i="6"/>
  <c r="CV519" i="6"/>
  <c r="DD518" i="6"/>
  <c r="DC518" i="6"/>
  <c r="DB518" i="6"/>
  <c r="DA518" i="6"/>
  <c r="CZ518" i="6"/>
  <c r="CY518" i="6"/>
  <c r="CX518" i="6"/>
  <c r="CW518" i="6"/>
  <c r="CV518" i="6"/>
  <c r="DD517" i="6"/>
  <c r="DC517" i="6"/>
  <c r="DB517" i="6"/>
  <c r="DA517" i="6"/>
  <c r="CZ517" i="6"/>
  <c r="CY517" i="6"/>
  <c r="CX517" i="6"/>
  <c r="CW517" i="6"/>
  <c r="CV517" i="6"/>
  <c r="DD516" i="6"/>
  <c r="DC516" i="6"/>
  <c r="DB516" i="6"/>
  <c r="DA516" i="6"/>
  <c r="CZ516" i="6"/>
  <c r="CY516" i="6"/>
  <c r="CX516" i="6"/>
  <c r="CW516" i="6"/>
  <c r="CV516" i="6"/>
  <c r="DD515" i="6"/>
  <c r="DC515" i="6"/>
  <c r="DB515" i="6"/>
  <c r="DA515" i="6"/>
  <c r="CZ515" i="6"/>
  <c r="CY515" i="6"/>
  <c r="CX515" i="6"/>
  <c r="CW515" i="6"/>
  <c r="CV515" i="6"/>
  <c r="DD514" i="6"/>
  <c r="DC514" i="6"/>
  <c r="DB514" i="6"/>
  <c r="DA514" i="6"/>
  <c r="CZ514" i="6"/>
  <c r="CY514" i="6"/>
  <c r="CX514" i="6"/>
  <c r="CW514" i="6"/>
  <c r="CV514" i="6"/>
  <c r="DD513" i="6"/>
  <c r="DC513" i="6"/>
  <c r="DB513" i="6"/>
  <c r="DA513" i="6"/>
  <c r="CZ513" i="6"/>
  <c r="CY513" i="6"/>
  <c r="CX513" i="6"/>
  <c r="CW513" i="6"/>
  <c r="CV513" i="6"/>
  <c r="DD512" i="6"/>
  <c r="DC512" i="6"/>
  <c r="DB512" i="6"/>
  <c r="DA512" i="6"/>
  <c r="CZ512" i="6"/>
  <c r="CY512" i="6"/>
  <c r="CX512" i="6"/>
  <c r="CW512" i="6"/>
  <c r="CV512" i="6"/>
  <c r="DD511" i="6"/>
  <c r="DC511" i="6"/>
  <c r="DB511" i="6"/>
  <c r="DA511" i="6"/>
  <c r="CZ511" i="6"/>
  <c r="CY511" i="6"/>
  <c r="CX511" i="6"/>
  <c r="CW511" i="6"/>
  <c r="CV511" i="6"/>
  <c r="DD510" i="6"/>
  <c r="DC510" i="6"/>
  <c r="DB510" i="6"/>
  <c r="DA510" i="6"/>
  <c r="CZ510" i="6"/>
  <c r="CY510" i="6"/>
  <c r="CX510" i="6"/>
  <c r="CW510" i="6"/>
  <c r="CV510" i="6"/>
  <c r="DD509" i="6"/>
  <c r="DC509" i="6"/>
  <c r="DB509" i="6"/>
  <c r="DA509" i="6"/>
  <c r="CZ509" i="6"/>
  <c r="CY509" i="6"/>
  <c r="CX509" i="6"/>
  <c r="CW509" i="6"/>
  <c r="CV509" i="6"/>
  <c r="DD508" i="6"/>
  <c r="DC508" i="6"/>
  <c r="DB508" i="6"/>
  <c r="DA508" i="6"/>
  <c r="CZ508" i="6"/>
  <c r="CY508" i="6"/>
  <c r="CX508" i="6"/>
  <c r="CW508" i="6"/>
  <c r="CV508" i="6"/>
  <c r="DD507" i="6"/>
  <c r="DC507" i="6"/>
  <c r="DB507" i="6"/>
  <c r="DA507" i="6"/>
  <c r="CZ507" i="6"/>
  <c r="CY507" i="6"/>
  <c r="CX507" i="6"/>
  <c r="CW507" i="6"/>
  <c r="CV507" i="6"/>
  <c r="DD506" i="6"/>
  <c r="DC506" i="6"/>
  <c r="DB506" i="6"/>
  <c r="DA506" i="6"/>
  <c r="CZ506" i="6"/>
  <c r="CY506" i="6"/>
  <c r="CX506" i="6"/>
  <c r="CW506" i="6"/>
  <c r="CV506" i="6"/>
  <c r="DD505" i="6"/>
  <c r="DC505" i="6"/>
  <c r="DB505" i="6"/>
  <c r="DA505" i="6"/>
  <c r="CZ505" i="6"/>
  <c r="CY505" i="6"/>
  <c r="CX505" i="6"/>
  <c r="CW505" i="6"/>
  <c r="CV505" i="6"/>
  <c r="DD504" i="6"/>
  <c r="DC504" i="6"/>
  <c r="DB504" i="6"/>
  <c r="DA504" i="6"/>
  <c r="CZ504" i="6"/>
  <c r="CY504" i="6"/>
  <c r="CX504" i="6"/>
  <c r="CW504" i="6"/>
  <c r="CV504" i="6"/>
  <c r="DD503" i="6"/>
  <c r="DC503" i="6"/>
  <c r="DB503" i="6"/>
  <c r="DA503" i="6"/>
  <c r="CZ503" i="6"/>
  <c r="CY503" i="6"/>
  <c r="CX503" i="6"/>
  <c r="CW503" i="6"/>
  <c r="CV503" i="6"/>
  <c r="DD502" i="6"/>
  <c r="DC502" i="6"/>
  <c r="DB502" i="6"/>
  <c r="DA502" i="6"/>
  <c r="CZ502" i="6"/>
  <c r="CY502" i="6"/>
  <c r="CX502" i="6"/>
  <c r="CW502" i="6"/>
  <c r="CV502" i="6"/>
  <c r="DD501" i="6"/>
  <c r="DC501" i="6"/>
  <c r="DB501" i="6"/>
  <c r="DA501" i="6"/>
  <c r="CZ501" i="6"/>
  <c r="CY501" i="6"/>
  <c r="CX501" i="6"/>
  <c r="CW501" i="6"/>
  <c r="CV501" i="6"/>
  <c r="DD500" i="6"/>
  <c r="DC500" i="6"/>
  <c r="DB500" i="6"/>
  <c r="DA500" i="6"/>
  <c r="CZ500" i="6"/>
  <c r="CY500" i="6"/>
  <c r="CX500" i="6"/>
  <c r="CW500" i="6"/>
  <c r="CV500" i="6"/>
  <c r="DD499" i="6"/>
  <c r="DC499" i="6"/>
  <c r="DB499" i="6"/>
  <c r="DA499" i="6"/>
  <c r="CZ499" i="6"/>
  <c r="CY499" i="6"/>
  <c r="CX499" i="6"/>
  <c r="CW499" i="6"/>
  <c r="CV499" i="6"/>
  <c r="DD498" i="6"/>
  <c r="DC498" i="6"/>
  <c r="DB498" i="6"/>
  <c r="DA498" i="6"/>
  <c r="CZ498" i="6"/>
  <c r="CY498" i="6"/>
  <c r="CX498" i="6"/>
  <c r="CW498" i="6"/>
  <c r="CV498" i="6"/>
  <c r="DD497" i="6"/>
  <c r="DC497" i="6"/>
  <c r="DB497" i="6"/>
  <c r="DA497" i="6"/>
  <c r="CZ497" i="6"/>
  <c r="CY497" i="6"/>
  <c r="CX497" i="6"/>
  <c r="CW497" i="6"/>
  <c r="CV497" i="6"/>
  <c r="DD496" i="6"/>
  <c r="DC496" i="6"/>
  <c r="DB496" i="6"/>
  <c r="DA496" i="6"/>
  <c r="CZ496" i="6"/>
  <c r="CY496" i="6"/>
  <c r="CX496" i="6"/>
  <c r="CW496" i="6"/>
  <c r="CV496" i="6"/>
  <c r="DD495" i="6"/>
  <c r="DC495" i="6"/>
  <c r="DB495" i="6"/>
  <c r="DA495" i="6"/>
  <c r="CZ495" i="6"/>
  <c r="CY495" i="6"/>
  <c r="CX495" i="6"/>
  <c r="CW495" i="6"/>
  <c r="CV495" i="6"/>
  <c r="DD494" i="6"/>
  <c r="DC494" i="6"/>
  <c r="DB494" i="6"/>
  <c r="DA494" i="6"/>
  <c r="CZ494" i="6"/>
  <c r="CY494" i="6"/>
  <c r="CX494" i="6"/>
  <c r="CW494" i="6"/>
  <c r="CV494" i="6"/>
  <c r="DD493" i="6"/>
  <c r="DC493" i="6"/>
  <c r="DB493" i="6"/>
  <c r="DA493" i="6"/>
  <c r="CZ493" i="6"/>
  <c r="CY493" i="6"/>
  <c r="CX493" i="6"/>
  <c r="CW493" i="6"/>
  <c r="CV493" i="6"/>
  <c r="DD492" i="6"/>
  <c r="DC492" i="6"/>
  <c r="DB492" i="6"/>
  <c r="DA492" i="6"/>
  <c r="CZ492" i="6"/>
  <c r="CY492" i="6"/>
  <c r="CX492" i="6"/>
  <c r="CW492" i="6"/>
  <c r="CV492" i="6"/>
  <c r="DD491" i="6"/>
  <c r="DC491" i="6"/>
  <c r="DB491" i="6"/>
  <c r="DA491" i="6"/>
  <c r="CZ491" i="6"/>
  <c r="CY491" i="6"/>
  <c r="CX491" i="6"/>
  <c r="CW491" i="6"/>
  <c r="CV491" i="6"/>
  <c r="DD490" i="6"/>
  <c r="DC490" i="6"/>
  <c r="DB490" i="6"/>
  <c r="DA490" i="6"/>
  <c r="CZ490" i="6"/>
  <c r="CY490" i="6"/>
  <c r="CX490" i="6"/>
  <c r="CW490" i="6"/>
  <c r="CV490" i="6"/>
  <c r="DD489" i="6"/>
  <c r="DC489" i="6"/>
  <c r="DB489" i="6"/>
  <c r="DA489" i="6"/>
  <c r="CZ489" i="6"/>
  <c r="CY489" i="6"/>
  <c r="CX489" i="6"/>
  <c r="CW489" i="6"/>
  <c r="CV489" i="6"/>
  <c r="DD488" i="6"/>
  <c r="DC488" i="6"/>
  <c r="DB488" i="6"/>
  <c r="DA488" i="6"/>
  <c r="CZ488" i="6"/>
  <c r="CY488" i="6"/>
  <c r="CX488" i="6"/>
  <c r="CW488" i="6"/>
  <c r="CV488" i="6"/>
  <c r="DD487" i="6"/>
  <c r="DC487" i="6"/>
  <c r="DB487" i="6"/>
  <c r="DA487" i="6"/>
  <c r="CZ487" i="6"/>
  <c r="CY487" i="6"/>
  <c r="CX487" i="6"/>
  <c r="CW487" i="6"/>
  <c r="CV487" i="6"/>
  <c r="DD486" i="6"/>
  <c r="DC486" i="6"/>
  <c r="DB486" i="6"/>
  <c r="DA486" i="6"/>
  <c r="CZ486" i="6"/>
  <c r="CY486" i="6"/>
  <c r="CX486" i="6"/>
  <c r="CW486" i="6"/>
  <c r="CV486" i="6"/>
  <c r="DD485" i="6"/>
  <c r="DC485" i="6"/>
  <c r="DB485" i="6"/>
  <c r="DA485" i="6"/>
  <c r="CZ485" i="6"/>
  <c r="CY485" i="6"/>
  <c r="CX485" i="6"/>
  <c r="CW485" i="6"/>
  <c r="CV485" i="6"/>
  <c r="DD484" i="6"/>
  <c r="DC484" i="6"/>
  <c r="DB484" i="6"/>
  <c r="DA484" i="6"/>
  <c r="CZ484" i="6"/>
  <c r="CY484" i="6"/>
  <c r="CX484" i="6"/>
  <c r="CW484" i="6"/>
  <c r="CV484" i="6"/>
  <c r="DD483" i="6"/>
  <c r="DC483" i="6"/>
  <c r="DB483" i="6"/>
  <c r="DA483" i="6"/>
  <c r="CZ483" i="6"/>
  <c r="CY483" i="6"/>
  <c r="CX483" i="6"/>
  <c r="CW483" i="6"/>
  <c r="CV483" i="6"/>
  <c r="DD482" i="6"/>
  <c r="DC482" i="6"/>
  <c r="DB482" i="6"/>
  <c r="DA482" i="6"/>
  <c r="CZ482" i="6"/>
  <c r="CY482" i="6"/>
  <c r="CX482" i="6"/>
  <c r="CW482" i="6"/>
  <c r="CV482" i="6"/>
  <c r="DD481" i="6"/>
  <c r="DC481" i="6"/>
  <c r="DB481" i="6"/>
  <c r="DA481" i="6"/>
  <c r="CZ481" i="6"/>
  <c r="CY481" i="6"/>
  <c r="CX481" i="6"/>
  <c r="CW481" i="6"/>
  <c r="CV481" i="6"/>
  <c r="DD480" i="6"/>
  <c r="DC480" i="6"/>
  <c r="DB480" i="6"/>
  <c r="DA480" i="6"/>
  <c r="CZ480" i="6"/>
  <c r="CY480" i="6"/>
  <c r="CX480" i="6"/>
  <c r="CW480" i="6"/>
  <c r="CV480" i="6"/>
  <c r="DD479" i="6"/>
  <c r="DC479" i="6"/>
  <c r="DB479" i="6"/>
  <c r="DA479" i="6"/>
  <c r="CZ479" i="6"/>
  <c r="CY479" i="6"/>
  <c r="CX479" i="6"/>
  <c r="CW479" i="6"/>
  <c r="CV479" i="6"/>
  <c r="DD478" i="6"/>
  <c r="DC478" i="6"/>
  <c r="DB478" i="6"/>
  <c r="DA478" i="6"/>
  <c r="CZ478" i="6"/>
  <c r="CY478" i="6"/>
  <c r="CX478" i="6"/>
  <c r="CW478" i="6"/>
  <c r="CV478" i="6"/>
  <c r="DD477" i="6"/>
  <c r="DC477" i="6"/>
  <c r="DB477" i="6"/>
  <c r="DA477" i="6"/>
  <c r="CZ477" i="6"/>
  <c r="CY477" i="6"/>
  <c r="CX477" i="6"/>
  <c r="CW477" i="6"/>
  <c r="CV477" i="6"/>
  <c r="DD476" i="6"/>
  <c r="DC476" i="6"/>
  <c r="DB476" i="6"/>
  <c r="DA476" i="6"/>
  <c r="CZ476" i="6"/>
  <c r="CY476" i="6"/>
  <c r="CX476" i="6"/>
  <c r="CW476" i="6"/>
  <c r="CV476" i="6"/>
  <c r="DD475" i="6"/>
  <c r="DC475" i="6"/>
  <c r="DB475" i="6"/>
  <c r="DA475" i="6"/>
  <c r="CZ475" i="6"/>
  <c r="CY475" i="6"/>
  <c r="CX475" i="6"/>
  <c r="CW475" i="6"/>
  <c r="CV475" i="6"/>
  <c r="DD474" i="6"/>
  <c r="DC474" i="6"/>
  <c r="DB474" i="6"/>
  <c r="DA474" i="6"/>
  <c r="CZ474" i="6"/>
  <c r="CY474" i="6"/>
  <c r="CX474" i="6"/>
  <c r="CW474" i="6"/>
  <c r="CV474" i="6"/>
  <c r="DD473" i="6"/>
  <c r="DC473" i="6"/>
  <c r="DB473" i="6"/>
  <c r="DA473" i="6"/>
  <c r="CZ473" i="6"/>
  <c r="CY473" i="6"/>
  <c r="CX473" i="6"/>
  <c r="CW473" i="6"/>
  <c r="CV473" i="6"/>
  <c r="DD472" i="6"/>
  <c r="DC472" i="6"/>
  <c r="DB472" i="6"/>
  <c r="DA472" i="6"/>
  <c r="CZ472" i="6"/>
  <c r="CY472" i="6"/>
  <c r="CX472" i="6"/>
  <c r="CW472" i="6"/>
  <c r="CV472" i="6"/>
  <c r="DD471" i="6"/>
  <c r="DC471" i="6"/>
  <c r="DB471" i="6"/>
  <c r="DA471" i="6"/>
  <c r="CZ471" i="6"/>
  <c r="CY471" i="6"/>
  <c r="CX471" i="6"/>
  <c r="CW471" i="6"/>
  <c r="CV471" i="6"/>
  <c r="DD470" i="6"/>
  <c r="DC470" i="6"/>
  <c r="DB470" i="6"/>
  <c r="DA470" i="6"/>
  <c r="CZ470" i="6"/>
  <c r="CY470" i="6"/>
  <c r="CX470" i="6"/>
  <c r="CW470" i="6"/>
  <c r="CV470" i="6"/>
  <c r="DD469" i="6"/>
  <c r="DC469" i="6"/>
  <c r="DB469" i="6"/>
  <c r="DA469" i="6"/>
  <c r="CZ469" i="6"/>
  <c r="CY469" i="6"/>
  <c r="CX469" i="6"/>
  <c r="CW469" i="6"/>
  <c r="CV469" i="6"/>
  <c r="DD468" i="6"/>
  <c r="DC468" i="6"/>
  <c r="DB468" i="6"/>
  <c r="DA468" i="6"/>
  <c r="CZ468" i="6"/>
  <c r="CY468" i="6"/>
  <c r="CX468" i="6"/>
  <c r="CW468" i="6"/>
  <c r="CV468" i="6"/>
  <c r="DD467" i="6"/>
  <c r="DC467" i="6"/>
  <c r="DB467" i="6"/>
  <c r="DA467" i="6"/>
  <c r="CZ467" i="6"/>
  <c r="CY467" i="6"/>
  <c r="CX467" i="6"/>
  <c r="CW467" i="6"/>
  <c r="CV467" i="6"/>
  <c r="DD466" i="6"/>
  <c r="DC466" i="6"/>
  <c r="DB466" i="6"/>
  <c r="DA466" i="6"/>
  <c r="CZ466" i="6"/>
  <c r="CY466" i="6"/>
  <c r="CX466" i="6"/>
  <c r="CW466" i="6"/>
  <c r="CV466" i="6"/>
  <c r="DD465" i="6"/>
  <c r="DC465" i="6"/>
  <c r="DB465" i="6"/>
  <c r="DA465" i="6"/>
  <c r="CZ465" i="6"/>
  <c r="CY465" i="6"/>
  <c r="CX465" i="6"/>
  <c r="CW465" i="6"/>
  <c r="CV465" i="6"/>
  <c r="DD464" i="6"/>
  <c r="DC464" i="6"/>
  <c r="DB464" i="6"/>
  <c r="DA464" i="6"/>
  <c r="CZ464" i="6"/>
  <c r="CY464" i="6"/>
  <c r="CX464" i="6"/>
  <c r="CW464" i="6"/>
  <c r="CV464" i="6"/>
  <c r="DD463" i="6"/>
  <c r="DC463" i="6"/>
  <c r="DB463" i="6"/>
  <c r="DA463" i="6"/>
  <c r="CZ463" i="6"/>
  <c r="CY463" i="6"/>
  <c r="CX463" i="6"/>
  <c r="CW463" i="6"/>
  <c r="CV463" i="6"/>
  <c r="DD462" i="6"/>
  <c r="DC462" i="6"/>
  <c r="DB462" i="6"/>
  <c r="DA462" i="6"/>
  <c r="CZ462" i="6"/>
  <c r="CY462" i="6"/>
  <c r="CX462" i="6"/>
  <c r="CW462" i="6"/>
  <c r="CV462" i="6"/>
  <c r="DD450" i="6"/>
  <c r="DC450" i="6"/>
  <c r="DB450" i="6"/>
  <c r="DA450" i="6"/>
  <c r="CZ450" i="6"/>
  <c r="CY450" i="6"/>
  <c r="CX450" i="6"/>
  <c r="CW450" i="6"/>
  <c r="CV450" i="6"/>
  <c r="DD398" i="6"/>
  <c r="DC398" i="6"/>
  <c r="DB398" i="6"/>
  <c r="DA398" i="6"/>
  <c r="CZ398" i="6"/>
  <c r="CY398" i="6"/>
  <c r="CX398" i="6"/>
  <c r="CW398" i="6"/>
  <c r="CV398" i="6"/>
  <c r="DD428" i="6"/>
  <c r="DC428" i="6"/>
  <c r="DB428" i="6"/>
  <c r="DA428" i="6"/>
  <c r="CZ428" i="6"/>
  <c r="CY428" i="6"/>
  <c r="CX428" i="6"/>
  <c r="CW428" i="6"/>
  <c r="CV428" i="6"/>
  <c r="DD403" i="6"/>
  <c r="DC403" i="6"/>
  <c r="DB403" i="6"/>
  <c r="DA403" i="6"/>
  <c r="CZ403" i="6"/>
  <c r="CY403" i="6"/>
  <c r="CX403" i="6"/>
  <c r="CW403" i="6"/>
  <c r="CV403" i="6"/>
  <c r="DD402" i="6"/>
  <c r="DC402" i="6"/>
  <c r="DB402" i="6"/>
  <c r="DA402" i="6"/>
  <c r="CZ402" i="6"/>
  <c r="CY402" i="6"/>
  <c r="CX402" i="6"/>
  <c r="CW402" i="6"/>
  <c r="CV402" i="6"/>
  <c r="DD81" i="6"/>
  <c r="DC81" i="6"/>
  <c r="DB81" i="6"/>
  <c r="DA81" i="6"/>
  <c r="CZ81" i="6"/>
  <c r="CY81" i="6"/>
  <c r="CX81" i="6"/>
  <c r="CW81" i="6"/>
  <c r="CV81" i="6"/>
  <c r="DD401" i="6"/>
  <c r="DC401" i="6"/>
  <c r="DB401" i="6"/>
  <c r="DA401" i="6"/>
  <c r="CZ401" i="6"/>
  <c r="CY401" i="6"/>
  <c r="CX401" i="6"/>
  <c r="CW401" i="6"/>
  <c r="CV401" i="6"/>
  <c r="DD397" i="6"/>
  <c r="DC397" i="6"/>
  <c r="DB397" i="6"/>
  <c r="DA397" i="6"/>
  <c r="CZ397" i="6"/>
  <c r="CY397" i="6"/>
  <c r="CX397" i="6"/>
  <c r="CW397" i="6"/>
  <c r="CV397" i="6"/>
  <c r="DD399" i="6"/>
  <c r="DC399" i="6"/>
  <c r="DB399" i="6"/>
  <c r="DA399" i="6"/>
  <c r="CZ399" i="6"/>
  <c r="CY399" i="6"/>
  <c r="CX399" i="6"/>
  <c r="CW399" i="6"/>
  <c r="CV399" i="6"/>
  <c r="DD427" i="6"/>
  <c r="DC427" i="6"/>
  <c r="DB427" i="6"/>
  <c r="DA427" i="6"/>
  <c r="CZ427" i="6"/>
  <c r="CY427" i="6"/>
  <c r="CX427" i="6"/>
  <c r="CW427" i="6"/>
  <c r="CV427" i="6"/>
  <c r="DD400" i="6"/>
  <c r="DC400" i="6"/>
  <c r="DB400" i="6"/>
  <c r="DA400" i="6"/>
  <c r="CZ400" i="6"/>
  <c r="CY400" i="6"/>
  <c r="CX400" i="6"/>
  <c r="CW400" i="6"/>
  <c r="CV400" i="6"/>
  <c r="DD396" i="6"/>
  <c r="DC396" i="6"/>
  <c r="DB396" i="6"/>
  <c r="DA396" i="6"/>
  <c r="CZ396" i="6"/>
  <c r="CY396" i="6"/>
  <c r="CX396" i="6"/>
  <c r="CW396" i="6"/>
  <c r="CV396" i="6"/>
  <c r="DD395" i="6"/>
  <c r="DC395" i="6"/>
  <c r="DB395" i="6"/>
  <c r="DA395" i="6"/>
  <c r="CZ395" i="6"/>
  <c r="CY395" i="6"/>
  <c r="CX395" i="6"/>
  <c r="CW395" i="6"/>
  <c r="CV395" i="6"/>
  <c r="DD393" i="6"/>
  <c r="DC393" i="6"/>
  <c r="DB393" i="6"/>
  <c r="DA393" i="6"/>
  <c r="CZ393" i="6"/>
  <c r="CY393" i="6"/>
  <c r="CX393" i="6"/>
  <c r="CW393" i="6"/>
  <c r="CV393" i="6"/>
  <c r="DD391" i="6"/>
  <c r="DC391" i="6"/>
  <c r="DB391" i="6"/>
  <c r="DA391" i="6"/>
  <c r="CZ391" i="6"/>
  <c r="CY391" i="6"/>
  <c r="CX391" i="6"/>
  <c r="CW391" i="6"/>
  <c r="CV391" i="6"/>
  <c r="DD390" i="6"/>
  <c r="DC390" i="6"/>
  <c r="DB390" i="6"/>
  <c r="DA390" i="6"/>
  <c r="CZ390" i="6"/>
  <c r="CY390" i="6"/>
  <c r="CX390" i="6"/>
  <c r="CW390" i="6"/>
  <c r="CV390" i="6"/>
  <c r="DD389" i="6"/>
  <c r="DC389" i="6"/>
  <c r="DB389" i="6"/>
  <c r="DA389" i="6"/>
  <c r="CZ389" i="6"/>
  <c r="CY389" i="6"/>
  <c r="CX389" i="6"/>
  <c r="CW389" i="6"/>
  <c r="CV389" i="6"/>
  <c r="DD388" i="6"/>
  <c r="DC388" i="6"/>
  <c r="DB388" i="6"/>
  <c r="DA388" i="6"/>
  <c r="CZ388" i="6"/>
  <c r="CY388" i="6"/>
  <c r="CX388" i="6"/>
  <c r="CW388" i="6"/>
  <c r="CV388" i="6"/>
  <c r="DD394" i="6"/>
  <c r="DC394" i="6"/>
  <c r="DB394" i="6"/>
  <c r="DA394" i="6"/>
  <c r="CZ394" i="6"/>
  <c r="CY394" i="6"/>
  <c r="CX394" i="6"/>
  <c r="CW394" i="6"/>
  <c r="CV394" i="6"/>
  <c r="DD449" i="6"/>
  <c r="DC449" i="6"/>
  <c r="DB449" i="6"/>
  <c r="DA449" i="6"/>
  <c r="CZ449" i="6"/>
  <c r="CY449" i="6"/>
  <c r="CX449" i="6"/>
  <c r="CW449" i="6"/>
  <c r="CV449" i="6"/>
  <c r="DD392" i="6"/>
  <c r="DC392" i="6"/>
  <c r="DB392" i="6"/>
  <c r="DA392" i="6"/>
  <c r="CZ392" i="6"/>
  <c r="CY392" i="6"/>
  <c r="CX392" i="6"/>
  <c r="CW392" i="6"/>
  <c r="CV392" i="6"/>
  <c r="DD387" i="6"/>
  <c r="DC387" i="6"/>
  <c r="DB387" i="6"/>
  <c r="DA387" i="6"/>
  <c r="CZ387" i="6"/>
  <c r="CY387" i="6"/>
  <c r="CX387" i="6"/>
  <c r="CW387" i="6"/>
  <c r="CV387" i="6"/>
  <c r="DD386" i="6"/>
  <c r="DC386" i="6"/>
  <c r="DB386" i="6"/>
  <c r="DA386" i="6"/>
  <c r="CZ386" i="6"/>
  <c r="CY386" i="6"/>
  <c r="CX386" i="6"/>
  <c r="CW386" i="6"/>
  <c r="CV386" i="6"/>
  <c r="DD385" i="6"/>
  <c r="DC385" i="6"/>
  <c r="DB385" i="6"/>
  <c r="DA385" i="6"/>
  <c r="CZ385" i="6"/>
  <c r="CY385" i="6"/>
  <c r="CX385" i="6"/>
  <c r="CW385" i="6"/>
  <c r="CV385" i="6"/>
  <c r="DD384" i="6"/>
  <c r="DC384" i="6"/>
  <c r="DB384" i="6"/>
  <c r="DA384" i="6"/>
  <c r="CZ384" i="6"/>
  <c r="CY384" i="6"/>
  <c r="CX384" i="6"/>
  <c r="CW384" i="6"/>
  <c r="CV384" i="6"/>
  <c r="DD383" i="6"/>
  <c r="DC383" i="6"/>
  <c r="DB383" i="6"/>
  <c r="DA383" i="6"/>
  <c r="CZ383" i="6"/>
  <c r="CY383" i="6"/>
  <c r="CX383" i="6"/>
  <c r="CW383" i="6"/>
  <c r="CV383" i="6"/>
  <c r="DD382" i="6"/>
  <c r="DC382" i="6"/>
  <c r="DB382" i="6"/>
  <c r="DA382" i="6"/>
  <c r="CZ382" i="6"/>
  <c r="CY382" i="6"/>
  <c r="CX382" i="6"/>
  <c r="CW382" i="6"/>
  <c r="CV382" i="6"/>
  <c r="DD378" i="6"/>
  <c r="DC378" i="6"/>
  <c r="DB378" i="6"/>
  <c r="DA378" i="6"/>
  <c r="CZ378" i="6"/>
  <c r="CY378" i="6"/>
  <c r="CX378" i="6"/>
  <c r="CW378" i="6"/>
  <c r="CV378" i="6"/>
  <c r="DD381" i="6"/>
  <c r="DC381" i="6"/>
  <c r="DB381" i="6"/>
  <c r="DA381" i="6"/>
  <c r="CZ381" i="6"/>
  <c r="CY381" i="6"/>
  <c r="CX381" i="6"/>
  <c r="CW381" i="6"/>
  <c r="CV381" i="6"/>
  <c r="DD379" i="6"/>
  <c r="DC379" i="6"/>
  <c r="DB379" i="6"/>
  <c r="DA379" i="6"/>
  <c r="CZ379" i="6"/>
  <c r="CY379" i="6"/>
  <c r="CX379" i="6"/>
  <c r="CW379" i="6"/>
  <c r="CV379" i="6"/>
  <c r="DD377" i="6"/>
  <c r="DC377" i="6"/>
  <c r="DB377" i="6"/>
  <c r="DA377" i="6"/>
  <c r="CZ377" i="6"/>
  <c r="CY377" i="6"/>
  <c r="CX377" i="6"/>
  <c r="CW377" i="6"/>
  <c r="CV377" i="6"/>
  <c r="DD380" i="6"/>
  <c r="DC380" i="6"/>
  <c r="DB380" i="6"/>
  <c r="DA380" i="6"/>
  <c r="CZ380" i="6"/>
  <c r="CY380" i="6"/>
  <c r="CX380" i="6"/>
  <c r="CW380" i="6"/>
  <c r="CV380" i="6"/>
  <c r="DD376" i="6"/>
  <c r="DC376" i="6"/>
  <c r="DB376" i="6"/>
  <c r="DA376" i="6"/>
  <c r="CZ376" i="6"/>
  <c r="CY376" i="6"/>
  <c r="CX376" i="6"/>
  <c r="CW376" i="6"/>
  <c r="CV376" i="6"/>
  <c r="DD375" i="6"/>
  <c r="DC375" i="6"/>
  <c r="DB375" i="6"/>
  <c r="DA375" i="6"/>
  <c r="CZ375" i="6"/>
  <c r="CY375" i="6"/>
  <c r="CX375" i="6"/>
  <c r="CW375" i="6"/>
  <c r="CV375" i="6"/>
  <c r="DD445" i="6"/>
  <c r="DC445" i="6"/>
  <c r="DB445" i="6"/>
  <c r="DA445" i="6"/>
  <c r="CZ445" i="6"/>
  <c r="CY445" i="6"/>
  <c r="CX445" i="6"/>
  <c r="CW445" i="6"/>
  <c r="CV445" i="6"/>
  <c r="DD15" i="6"/>
  <c r="DC15" i="6"/>
  <c r="DB15" i="6"/>
  <c r="DA15" i="6"/>
  <c r="CZ15" i="6"/>
  <c r="CY15" i="6"/>
  <c r="CX15" i="6"/>
  <c r="CW15" i="6"/>
  <c r="CV15" i="6"/>
  <c r="DD14" i="6"/>
  <c r="DC14" i="6"/>
  <c r="DB14" i="6"/>
  <c r="DA14" i="6"/>
  <c r="CZ14" i="6"/>
  <c r="CY14" i="6"/>
  <c r="CX14" i="6"/>
  <c r="CW14" i="6"/>
  <c r="CV14" i="6"/>
  <c r="DD13" i="6"/>
  <c r="DC13" i="6"/>
  <c r="DB13" i="6"/>
  <c r="DA13" i="6"/>
  <c r="CZ13" i="6"/>
  <c r="CY13" i="6"/>
  <c r="CX13" i="6"/>
  <c r="CW13" i="6"/>
  <c r="CV13" i="6"/>
  <c r="DD374" i="6"/>
  <c r="DC374" i="6"/>
  <c r="DB374" i="6"/>
  <c r="DA374" i="6"/>
  <c r="CZ374" i="6"/>
  <c r="CY374" i="6"/>
  <c r="CX374" i="6"/>
  <c r="CW374" i="6"/>
  <c r="CV374" i="6"/>
  <c r="DD75" i="6"/>
  <c r="DC75" i="6"/>
  <c r="DB75" i="6"/>
  <c r="DA75" i="6"/>
  <c r="CZ75" i="6"/>
  <c r="CY75" i="6"/>
  <c r="CX75" i="6"/>
  <c r="CW75" i="6"/>
  <c r="CV75" i="6"/>
  <c r="DD372" i="6"/>
  <c r="DC372" i="6"/>
  <c r="DB372" i="6"/>
  <c r="DA372" i="6"/>
  <c r="CZ372" i="6"/>
  <c r="CY372" i="6"/>
  <c r="CX372" i="6"/>
  <c r="CW372" i="6"/>
  <c r="CV372" i="6"/>
  <c r="DD368" i="6"/>
  <c r="DC368" i="6"/>
  <c r="DB368" i="6"/>
  <c r="DA368" i="6"/>
  <c r="CZ368" i="6"/>
  <c r="CY368" i="6"/>
  <c r="CX368" i="6"/>
  <c r="CW368" i="6"/>
  <c r="CV368" i="6"/>
  <c r="DD371" i="6"/>
  <c r="DC371" i="6"/>
  <c r="DB371" i="6"/>
  <c r="DA371" i="6"/>
  <c r="CZ371" i="6"/>
  <c r="CY371" i="6"/>
  <c r="CX371" i="6"/>
  <c r="CW371" i="6"/>
  <c r="CV371" i="6"/>
  <c r="DD370" i="6"/>
  <c r="DC370" i="6"/>
  <c r="DB370" i="6"/>
  <c r="DA370" i="6"/>
  <c r="CZ370" i="6"/>
  <c r="CY370" i="6"/>
  <c r="CX370" i="6"/>
  <c r="CW370" i="6"/>
  <c r="CV370" i="6"/>
  <c r="DD367" i="6"/>
  <c r="DC367" i="6"/>
  <c r="DB367" i="6"/>
  <c r="DA367" i="6"/>
  <c r="CZ367" i="6"/>
  <c r="CY367" i="6"/>
  <c r="CX367" i="6"/>
  <c r="CW367" i="6"/>
  <c r="CV367" i="6"/>
  <c r="DD366" i="6"/>
  <c r="DC366" i="6"/>
  <c r="DB366" i="6"/>
  <c r="DA366" i="6"/>
  <c r="CZ366" i="6"/>
  <c r="CY366" i="6"/>
  <c r="CX366" i="6"/>
  <c r="CW366" i="6"/>
  <c r="CV366" i="6"/>
  <c r="DD365" i="6"/>
  <c r="DC365" i="6"/>
  <c r="DB365" i="6"/>
  <c r="DA365" i="6"/>
  <c r="CZ365" i="6"/>
  <c r="CY365" i="6"/>
  <c r="CX365" i="6"/>
  <c r="CW365" i="6"/>
  <c r="CV365" i="6"/>
  <c r="DD364" i="6"/>
  <c r="DC364" i="6"/>
  <c r="DB364" i="6"/>
  <c r="DA364" i="6"/>
  <c r="CZ364" i="6"/>
  <c r="CY364" i="6"/>
  <c r="CX364" i="6"/>
  <c r="CW364" i="6"/>
  <c r="CV364" i="6"/>
  <c r="DD363" i="6"/>
  <c r="DC363" i="6"/>
  <c r="DB363" i="6"/>
  <c r="DA363" i="6"/>
  <c r="CZ363" i="6"/>
  <c r="CY363" i="6"/>
  <c r="CX363" i="6"/>
  <c r="CW363" i="6"/>
  <c r="CV363" i="6"/>
  <c r="DD444" i="6"/>
  <c r="DC444" i="6"/>
  <c r="DB444" i="6"/>
  <c r="DA444" i="6"/>
  <c r="CZ444" i="6"/>
  <c r="CY444" i="6"/>
  <c r="CX444" i="6"/>
  <c r="CW444" i="6"/>
  <c r="CV444" i="6"/>
  <c r="DD362" i="6"/>
  <c r="DC362" i="6"/>
  <c r="DB362" i="6"/>
  <c r="DA362" i="6"/>
  <c r="CZ362" i="6"/>
  <c r="CY362" i="6"/>
  <c r="CX362" i="6"/>
  <c r="CW362" i="6"/>
  <c r="CV362" i="6"/>
  <c r="DD249" i="6"/>
  <c r="DC249" i="6"/>
  <c r="DB249" i="6"/>
  <c r="DA249" i="6"/>
  <c r="CZ249" i="6"/>
  <c r="CY249" i="6"/>
  <c r="CX249" i="6"/>
  <c r="CW249" i="6"/>
  <c r="CV249" i="6"/>
  <c r="DD352" i="6"/>
  <c r="DC352" i="6"/>
  <c r="DB352" i="6"/>
  <c r="DA352" i="6"/>
  <c r="CZ352" i="6"/>
  <c r="CY352" i="6"/>
  <c r="CX352" i="6"/>
  <c r="CW352" i="6"/>
  <c r="CV352" i="6"/>
  <c r="DD347" i="6"/>
  <c r="DC347" i="6"/>
  <c r="DB347" i="6"/>
  <c r="DA347" i="6"/>
  <c r="CZ347" i="6"/>
  <c r="CY347" i="6"/>
  <c r="CX347" i="6"/>
  <c r="CW347" i="6"/>
  <c r="CV347" i="6"/>
  <c r="DD342" i="6"/>
  <c r="DC342" i="6"/>
  <c r="DB342" i="6"/>
  <c r="DA342" i="6"/>
  <c r="CZ342" i="6"/>
  <c r="CY342" i="6"/>
  <c r="CX342" i="6"/>
  <c r="CW342" i="6"/>
  <c r="CV342" i="6"/>
  <c r="DD361" i="6"/>
  <c r="DC361" i="6"/>
  <c r="DB361" i="6"/>
  <c r="DA361" i="6"/>
  <c r="CZ361" i="6"/>
  <c r="CY361" i="6"/>
  <c r="CX361" i="6"/>
  <c r="CW361" i="6"/>
  <c r="CV361" i="6"/>
  <c r="DD360" i="6"/>
  <c r="DC360" i="6"/>
  <c r="DB360" i="6"/>
  <c r="DA360" i="6"/>
  <c r="CZ360" i="6"/>
  <c r="CY360" i="6"/>
  <c r="CX360" i="6"/>
  <c r="CW360" i="6"/>
  <c r="CV360" i="6"/>
  <c r="DD359" i="6"/>
  <c r="DC359" i="6"/>
  <c r="DB359" i="6"/>
  <c r="DA359" i="6"/>
  <c r="CZ359" i="6"/>
  <c r="CY359" i="6"/>
  <c r="CX359" i="6"/>
  <c r="CW359" i="6"/>
  <c r="CV359" i="6"/>
  <c r="DD358" i="6"/>
  <c r="DC358" i="6"/>
  <c r="DB358" i="6"/>
  <c r="DA358" i="6"/>
  <c r="CZ358" i="6"/>
  <c r="CY358" i="6"/>
  <c r="CX358" i="6"/>
  <c r="CW358" i="6"/>
  <c r="CV358" i="6"/>
  <c r="DD357" i="6"/>
  <c r="DC357" i="6"/>
  <c r="DB357" i="6"/>
  <c r="DA357" i="6"/>
  <c r="CZ357" i="6"/>
  <c r="CY357" i="6"/>
  <c r="CX357" i="6"/>
  <c r="CW357" i="6"/>
  <c r="CV357" i="6"/>
  <c r="DD356" i="6"/>
  <c r="DC356" i="6"/>
  <c r="DB356" i="6"/>
  <c r="DA356" i="6"/>
  <c r="CZ356" i="6"/>
  <c r="CY356" i="6"/>
  <c r="CX356" i="6"/>
  <c r="CW356" i="6"/>
  <c r="CV356" i="6"/>
  <c r="DD355" i="6"/>
  <c r="DC355" i="6"/>
  <c r="DB355" i="6"/>
  <c r="DA355" i="6"/>
  <c r="CZ355" i="6"/>
  <c r="CY355" i="6"/>
  <c r="CX355" i="6"/>
  <c r="CW355" i="6"/>
  <c r="CV355" i="6"/>
  <c r="DD354" i="6"/>
  <c r="DC354" i="6"/>
  <c r="DB354" i="6"/>
  <c r="DA354" i="6"/>
  <c r="CZ354" i="6"/>
  <c r="CY354" i="6"/>
  <c r="CX354" i="6"/>
  <c r="CW354" i="6"/>
  <c r="CV354" i="6"/>
  <c r="DD353" i="6"/>
  <c r="DC353" i="6"/>
  <c r="DB353" i="6"/>
  <c r="DA353" i="6"/>
  <c r="CZ353" i="6"/>
  <c r="CY353" i="6"/>
  <c r="CX353" i="6"/>
  <c r="CW353" i="6"/>
  <c r="CV353" i="6"/>
  <c r="DD351" i="6"/>
  <c r="DC351" i="6"/>
  <c r="DB351" i="6"/>
  <c r="DA351" i="6"/>
  <c r="CZ351" i="6"/>
  <c r="CY351" i="6"/>
  <c r="CX351" i="6"/>
  <c r="CW351" i="6"/>
  <c r="CV351" i="6"/>
  <c r="DD350" i="6"/>
  <c r="DC350" i="6"/>
  <c r="DB350" i="6"/>
  <c r="DA350" i="6"/>
  <c r="CZ350" i="6"/>
  <c r="CY350" i="6"/>
  <c r="CX350" i="6"/>
  <c r="CW350" i="6"/>
  <c r="CV350" i="6"/>
  <c r="DD443" i="6"/>
  <c r="DC443" i="6"/>
  <c r="DB443" i="6"/>
  <c r="DA443" i="6"/>
  <c r="CZ443" i="6"/>
  <c r="CY443" i="6"/>
  <c r="CX443" i="6"/>
  <c r="CW443" i="6"/>
  <c r="CV443" i="6"/>
  <c r="DD349" i="6"/>
  <c r="DC349" i="6"/>
  <c r="DB349" i="6"/>
  <c r="DA349" i="6"/>
  <c r="CZ349" i="6"/>
  <c r="CY349" i="6"/>
  <c r="CX349" i="6"/>
  <c r="CW349" i="6"/>
  <c r="CV349" i="6"/>
  <c r="DD448" i="6"/>
  <c r="DC448" i="6"/>
  <c r="DB448" i="6"/>
  <c r="DA448" i="6"/>
  <c r="CZ448" i="6"/>
  <c r="CY448" i="6"/>
  <c r="CX448" i="6"/>
  <c r="CW448" i="6"/>
  <c r="CV448" i="6"/>
  <c r="DD348" i="6"/>
  <c r="DC348" i="6"/>
  <c r="DB348" i="6"/>
  <c r="DA348" i="6"/>
  <c r="CZ348" i="6"/>
  <c r="CY348" i="6"/>
  <c r="CX348" i="6"/>
  <c r="CW348" i="6"/>
  <c r="CV348" i="6"/>
  <c r="DD50" i="6"/>
  <c r="DC50" i="6"/>
  <c r="DB50" i="6"/>
  <c r="DA50" i="6"/>
  <c r="CZ50" i="6"/>
  <c r="CY50" i="6"/>
  <c r="CX50" i="6"/>
  <c r="CW50" i="6"/>
  <c r="CV50" i="6"/>
  <c r="DD346" i="6"/>
  <c r="DC346" i="6"/>
  <c r="DB346" i="6"/>
  <c r="DA346" i="6"/>
  <c r="CZ346" i="6"/>
  <c r="CY346" i="6"/>
  <c r="CX346" i="6"/>
  <c r="CW346" i="6"/>
  <c r="CV346" i="6"/>
  <c r="DD345" i="6"/>
  <c r="DC345" i="6"/>
  <c r="DB345" i="6"/>
  <c r="DA345" i="6"/>
  <c r="CZ345" i="6"/>
  <c r="CY345" i="6"/>
  <c r="CX345" i="6"/>
  <c r="CW345" i="6"/>
  <c r="CV345" i="6"/>
  <c r="DD344" i="6"/>
  <c r="DC344" i="6"/>
  <c r="DB344" i="6"/>
  <c r="DA344" i="6"/>
  <c r="CZ344" i="6"/>
  <c r="CY344" i="6"/>
  <c r="CX344" i="6"/>
  <c r="CW344" i="6"/>
  <c r="CV344" i="6"/>
  <c r="DD447" i="6"/>
  <c r="DC447" i="6"/>
  <c r="DB447" i="6"/>
  <c r="DA447" i="6"/>
  <c r="CZ447" i="6"/>
  <c r="CY447" i="6"/>
  <c r="CX447" i="6"/>
  <c r="CW447" i="6"/>
  <c r="CV447" i="6"/>
  <c r="DD343" i="6"/>
  <c r="DC343" i="6"/>
  <c r="DB343" i="6"/>
  <c r="DA343" i="6"/>
  <c r="CZ343" i="6"/>
  <c r="CY343" i="6"/>
  <c r="CX343" i="6"/>
  <c r="CW343" i="6"/>
  <c r="CV343" i="6"/>
  <c r="DD341" i="6"/>
  <c r="DC341" i="6"/>
  <c r="DB341" i="6"/>
  <c r="DA341" i="6"/>
  <c r="CZ341" i="6"/>
  <c r="CY341" i="6"/>
  <c r="CX341" i="6"/>
  <c r="CW341" i="6"/>
  <c r="CV341" i="6"/>
  <c r="DD32" i="6"/>
  <c r="DC32" i="6"/>
  <c r="DB32" i="6"/>
  <c r="DA32" i="6"/>
  <c r="CZ32" i="6"/>
  <c r="CY32" i="6"/>
  <c r="CX32" i="6"/>
  <c r="CW32" i="6"/>
  <c r="CV32" i="6"/>
  <c r="DD74" i="6"/>
  <c r="DC74" i="6"/>
  <c r="DB74" i="6"/>
  <c r="DA74" i="6"/>
  <c r="CZ74" i="6"/>
  <c r="CY74" i="6"/>
  <c r="CX74" i="6"/>
  <c r="CW74" i="6"/>
  <c r="CV74" i="6"/>
  <c r="DD72" i="6"/>
  <c r="DC72" i="6"/>
  <c r="DB72" i="6"/>
  <c r="DA72" i="6"/>
  <c r="CZ72" i="6"/>
  <c r="CY72" i="6"/>
  <c r="CX72" i="6"/>
  <c r="CW72" i="6"/>
  <c r="CV72" i="6"/>
  <c r="DD339" i="6"/>
  <c r="DC339" i="6"/>
  <c r="DB339" i="6"/>
  <c r="DA339" i="6"/>
  <c r="CZ339" i="6"/>
  <c r="CY339" i="6"/>
  <c r="CX339" i="6"/>
  <c r="CW339" i="6"/>
  <c r="CV339" i="6"/>
  <c r="DD338" i="6"/>
  <c r="DC338" i="6"/>
  <c r="DB338" i="6"/>
  <c r="DA338" i="6"/>
  <c r="CZ338" i="6"/>
  <c r="CY338" i="6"/>
  <c r="CX338" i="6"/>
  <c r="CW338" i="6"/>
  <c r="CV338" i="6"/>
  <c r="DD337" i="6"/>
  <c r="DC337" i="6"/>
  <c r="DB337" i="6"/>
  <c r="DA337" i="6"/>
  <c r="CZ337" i="6"/>
  <c r="CY337" i="6"/>
  <c r="CX337" i="6"/>
  <c r="CW337" i="6"/>
  <c r="CV337" i="6"/>
  <c r="DD69" i="6"/>
  <c r="DC69" i="6"/>
  <c r="DB69" i="6"/>
  <c r="DA69" i="6"/>
  <c r="CZ69" i="6"/>
  <c r="CY69" i="6"/>
  <c r="CX69" i="6"/>
  <c r="CW69" i="6"/>
  <c r="CV69" i="6"/>
  <c r="DD68" i="6"/>
  <c r="DC68" i="6"/>
  <c r="DB68" i="6"/>
  <c r="DA68" i="6"/>
  <c r="CZ68" i="6"/>
  <c r="CY68" i="6"/>
  <c r="CX68" i="6"/>
  <c r="CW68" i="6"/>
  <c r="CV68" i="6"/>
  <c r="DD334" i="6"/>
  <c r="DC334" i="6"/>
  <c r="DB334" i="6"/>
  <c r="DA334" i="6"/>
  <c r="CZ334" i="6"/>
  <c r="CY334" i="6"/>
  <c r="CX334" i="6"/>
  <c r="CW334" i="6"/>
  <c r="CV334" i="6"/>
  <c r="DD336" i="6"/>
  <c r="DC336" i="6"/>
  <c r="DB336" i="6"/>
  <c r="DA336" i="6"/>
  <c r="CZ336" i="6"/>
  <c r="CY336" i="6"/>
  <c r="CX336" i="6"/>
  <c r="CW336" i="6"/>
  <c r="CV336" i="6"/>
  <c r="DD333" i="6"/>
  <c r="DC333" i="6"/>
  <c r="DB333" i="6"/>
  <c r="DA333" i="6"/>
  <c r="CZ333" i="6"/>
  <c r="CY333" i="6"/>
  <c r="CX333" i="6"/>
  <c r="CW333" i="6"/>
  <c r="CV333" i="6"/>
  <c r="DD335" i="6"/>
  <c r="DC335" i="6"/>
  <c r="DB335" i="6"/>
  <c r="DA335" i="6"/>
  <c r="CZ335" i="6"/>
  <c r="CY335" i="6"/>
  <c r="CX335" i="6"/>
  <c r="CW335" i="6"/>
  <c r="CV335" i="6"/>
  <c r="DD332" i="6"/>
  <c r="DC332" i="6"/>
  <c r="DB332" i="6"/>
  <c r="DA332" i="6"/>
  <c r="CZ332" i="6"/>
  <c r="CY332" i="6"/>
  <c r="CX332" i="6"/>
  <c r="CW332" i="6"/>
  <c r="CV332" i="6"/>
  <c r="DD39" i="6"/>
  <c r="DC39" i="6"/>
  <c r="DB39" i="6"/>
  <c r="DA39" i="6"/>
  <c r="CZ39" i="6"/>
  <c r="CY39" i="6"/>
  <c r="CX39" i="6"/>
  <c r="CW39" i="6"/>
  <c r="CV39" i="6"/>
  <c r="DD331" i="6"/>
  <c r="DC331" i="6"/>
  <c r="DB331" i="6"/>
  <c r="DA331" i="6"/>
  <c r="CZ331" i="6"/>
  <c r="CY331" i="6"/>
  <c r="CX331" i="6"/>
  <c r="CW331" i="6"/>
  <c r="CV331" i="6"/>
  <c r="DD330" i="6"/>
  <c r="DC330" i="6"/>
  <c r="DB330" i="6"/>
  <c r="DA330" i="6"/>
  <c r="CZ330" i="6"/>
  <c r="CY330" i="6"/>
  <c r="CX330" i="6"/>
  <c r="CW330" i="6"/>
  <c r="CV330" i="6"/>
  <c r="DD328" i="6"/>
  <c r="DC328" i="6"/>
  <c r="DB328" i="6"/>
  <c r="DA328" i="6"/>
  <c r="CZ328" i="6"/>
  <c r="CY328" i="6"/>
  <c r="CX328" i="6"/>
  <c r="CW328" i="6"/>
  <c r="CV328" i="6"/>
  <c r="DD327" i="6"/>
  <c r="DC327" i="6"/>
  <c r="DB327" i="6"/>
  <c r="DA327" i="6"/>
  <c r="CZ327" i="6"/>
  <c r="CY327" i="6"/>
  <c r="CX327" i="6"/>
  <c r="CW327" i="6"/>
  <c r="CV327" i="6"/>
  <c r="DD325" i="6"/>
  <c r="DC325" i="6"/>
  <c r="DB325" i="6"/>
  <c r="DA325" i="6"/>
  <c r="CZ325" i="6"/>
  <c r="CY325" i="6"/>
  <c r="CX325" i="6"/>
  <c r="CW325" i="6"/>
  <c r="CV325" i="6"/>
  <c r="DD329" i="6"/>
  <c r="DC329" i="6"/>
  <c r="DB329" i="6"/>
  <c r="DA329" i="6"/>
  <c r="CZ329" i="6"/>
  <c r="CY329" i="6"/>
  <c r="CX329" i="6"/>
  <c r="CW329" i="6"/>
  <c r="CV329" i="6"/>
  <c r="DD324" i="6"/>
  <c r="DC324" i="6"/>
  <c r="DB324" i="6"/>
  <c r="DA324" i="6"/>
  <c r="CZ324" i="6"/>
  <c r="CY324" i="6"/>
  <c r="CX324" i="6"/>
  <c r="CW324" i="6"/>
  <c r="CV324" i="6"/>
  <c r="DD323" i="6"/>
  <c r="DC323" i="6"/>
  <c r="DB323" i="6"/>
  <c r="DA323" i="6"/>
  <c r="CZ323" i="6"/>
  <c r="CY323" i="6"/>
  <c r="CX323" i="6"/>
  <c r="CW323" i="6"/>
  <c r="CV323" i="6"/>
  <c r="DD326" i="6"/>
  <c r="DC326" i="6"/>
  <c r="DB326" i="6"/>
  <c r="DA326" i="6"/>
  <c r="CZ326" i="6"/>
  <c r="CY326" i="6"/>
  <c r="CX326" i="6"/>
  <c r="CW326" i="6"/>
  <c r="CV326" i="6"/>
  <c r="DD43" i="6"/>
  <c r="DC43" i="6"/>
  <c r="DB43" i="6"/>
  <c r="DA43" i="6"/>
  <c r="CZ43" i="6"/>
  <c r="CY43" i="6"/>
  <c r="CX43" i="6"/>
  <c r="CW43" i="6"/>
  <c r="CV43" i="6"/>
  <c r="DD322" i="6"/>
  <c r="DC322" i="6"/>
  <c r="DB322" i="6"/>
  <c r="DA322" i="6"/>
  <c r="CZ322" i="6"/>
  <c r="CY322" i="6"/>
  <c r="CX322" i="6"/>
  <c r="CW322" i="6"/>
  <c r="CV322" i="6"/>
  <c r="DD321" i="6"/>
  <c r="DC321" i="6"/>
  <c r="DB321" i="6"/>
  <c r="DA321" i="6"/>
  <c r="CZ321" i="6"/>
  <c r="CY321" i="6"/>
  <c r="CX321" i="6"/>
  <c r="CW321" i="6"/>
  <c r="CV321" i="6"/>
  <c r="DD320" i="6"/>
  <c r="DC320" i="6"/>
  <c r="DB320" i="6"/>
  <c r="DA320" i="6"/>
  <c r="CZ320" i="6"/>
  <c r="CY320" i="6"/>
  <c r="CX320" i="6"/>
  <c r="CW320" i="6"/>
  <c r="CV320" i="6"/>
  <c r="DD319" i="6"/>
  <c r="DC319" i="6"/>
  <c r="DB319" i="6"/>
  <c r="DA319" i="6"/>
  <c r="CZ319" i="6"/>
  <c r="CY319" i="6"/>
  <c r="CX319" i="6"/>
  <c r="CW319" i="6"/>
  <c r="CV319" i="6"/>
  <c r="DD317" i="6"/>
  <c r="DC317" i="6"/>
  <c r="DB317" i="6"/>
  <c r="DA317" i="6"/>
  <c r="CZ317" i="6"/>
  <c r="CY317" i="6"/>
  <c r="CX317" i="6"/>
  <c r="CW317" i="6"/>
  <c r="CV317" i="6"/>
  <c r="DD311" i="6"/>
  <c r="DC311" i="6"/>
  <c r="DB311" i="6"/>
  <c r="DA311" i="6"/>
  <c r="CZ311" i="6"/>
  <c r="CY311" i="6"/>
  <c r="CX311" i="6"/>
  <c r="CW311" i="6"/>
  <c r="CV311" i="6"/>
  <c r="DD316" i="6"/>
  <c r="DC316" i="6"/>
  <c r="DB316" i="6"/>
  <c r="DA316" i="6"/>
  <c r="CZ316" i="6"/>
  <c r="CY316" i="6"/>
  <c r="CX316" i="6"/>
  <c r="CW316" i="6"/>
  <c r="CV316" i="6"/>
  <c r="DD243" i="6"/>
  <c r="DC243" i="6"/>
  <c r="DB243" i="6"/>
  <c r="DA243" i="6"/>
  <c r="CZ243" i="6"/>
  <c r="CY243" i="6"/>
  <c r="CX243" i="6"/>
  <c r="CW243" i="6"/>
  <c r="CV243" i="6"/>
  <c r="DD318" i="6"/>
  <c r="DC318" i="6"/>
  <c r="DB318" i="6"/>
  <c r="DA318" i="6"/>
  <c r="CZ318" i="6"/>
  <c r="CY318" i="6"/>
  <c r="CX318" i="6"/>
  <c r="CW318" i="6"/>
  <c r="CV318" i="6"/>
  <c r="DD315" i="6"/>
  <c r="DC315" i="6"/>
  <c r="DB315" i="6"/>
  <c r="DA315" i="6"/>
  <c r="CZ315" i="6"/>
  <c r="CY315" i="6"/>
  <c r="CX315" i="6"/>
  <c r="CW315" i="6"/>
  <c r="CV315" i="6"/>
  <c r="DD310" i="6"/>
  <c r="DC310" i="6"/>
  <c r="DB310" i="6"/>
  <c r="DA310" i="6"/>
  <c r="CZ310" i="6"/>
  <c r="CY310" i="6"/>
  <c r="CX310" i="6"/>
  <c r="CW310" i="6"/>
  <c r="CV310" i="6"/>
  <c r="DD314" i="6"/>
  <c r="DC314" i="6"/>
  <c r="DB314" i="6"/>
  <c r="DA314" i="6"/>
  <c r="CZ314" i="6"/>
  <c r="CY314" i="6"/>
  <c r="CX314" i="6"/>
  <c r="CW314" i="6"/>
  <c r="CV314" i="6"/>
  <c r="DD426" i="6"/>
  <c r="DC426" i="6"/>
  <c r="DB426" i="6"/>
  <c r="DA426" i="6"/>
  <c r="CZ426" i="6"/>
  <c r="CY426" i="6"/>
  <c r="CX426" i="6"/>
  <c r="CW426" i="6"/>
  <c r="CV426" i="6"/>
  <c r="DD313" i="6"/>
  <c r="DC313" i="6"/>
  <c r="DB313" i="6"/>
  <c r="DA313" i="6"/>
  <c r="CZ313" i="6"/>
  <c r="CY313" i="6"/>
  <c r="CX313" i="6"/>
  <c r="CW313" i="6"/>
  <c r="CV313" i="6"/>
  <c r="DD309" i="6"/>
  <c r="DC309" i="6"/>
  <c r="DB309" i="6"/>
  <c r="DA309" i="6"/>
  <c r="CZ309" i="6"/>
  <c r="CY309" i="6"/>
  <c r="CX309" i="6"/>
  <c r="CW309" i="6"/>
  <c r="CV309" i="6"/>
  <c r="DD308" i="6"/>
  <c r="DC308" i="6"/>
  <c r="DB308" i="6"/>
  <c r="DA308" i="6"/>
  <c r="CZ308" i="6"/>
  <c r="CY308" i="6"/>
  <c r="CX308" i="6"/>
  <c r="CW308" i="6"/>
  <c r="CV308" i="6"/>
  <c r="DD307" i="6"/>
  <c r="DC307" i="6"/>
  <c r="DB307" i="6"/>
  <c r="DA307" i="6"/>
  <c r="CZ307" i="6"/>
  <c r="CY307" i="6"/>
  <c r="CX307" i="6"/>
  <c r="CW307" i="6"/>
  <c r="CV307" i="6"/>
  <c r="DD306" i="6"/>
  <c r="DC306" i="6"/>
  <c r="DB306" i="6"/>
  <c r="DA306" i="6"/>
  <c r="CZ306" i="6"/>
  <c r="CY306" i="6"/>
  <c r="CX306" i="6"/>
  <c r="CW306" i="6"/>
  <c r="CV306" i="6"/>
  <c r="DD305" i="6"/>
  <c r="DC305" i="6"/>
  <c r="DB305" i="6"/>
  <c r="DA305" i="6"/>
  <c r="CZ305" i="6"/>
  <c r="CY305" i="6"/>
  <c r="CX305" i="6"/>
  <c r="CW305" i="6"/>
  <c r="CV305" i="6"/>
  <c r="DD304" i="6"/>
  <c r="DC304" i="6"/>
  <c r="DB304" i="6"/>
  <c r="DA304" i="6"/>
  <c r="CZ304" i="6"/>
  <c r="CY304" i="6"/>
  <c r="CX304" i="6"/>
  <c r="CW304" i="6"/>
  <c r="CV304" i="6"/>
  <c r="DD303" i="6"/>
  <c r="DC303" i="6"/>
  <c r="DB303" i="6"/>
  <c r="DA303" i="6"/>
  <c r="CZ303" i="6"/>
  <c r="CY303" i="6"/>
  <c r="CX303" i="6"/>
  <c r="CW303" i="6"/>
  <c r="CV303" i="6"/>
  <c r="DD302" i="6"/>
  <c r="DC302" i="6"/>
  <c r="DB302" i="6"/>
  <c r="DA302" i="6"/>
  <c r="CZ302" i="6"/>
  <c r="CY302" i="6"/>
  <c r="CX302" i="6"/>
  <c r="CW302" i="6"/>
  <c r="CV302" i="6"/>
  <c r="DD67" i="6"/>
  <c r="DC67" i="6"/>
  <c r="DB67" i="6"/>
  <c r="DA67" i="6"/>
  <c r="CZ67" i="6"/>
  <c r="CY67" i="6"/>
  <c r="CX67" i="6"/>
  <c r="CW67" i="6"/>
  <c r="CV67" i="6"/>
  <c r="DD442" i="6"/>
  <c r="DC442" i="6"/>
  <c r="DB442" i="6"/>
  <c r="DA442" i="6"/>
  <c r="CZ442" i="6"/>
  <c r="CY442" i="6"/>
  <c r="CX442" i="6"/>
  <c r="CW442" i="6"/>
  <c r="CV442" i="6"/>
  <c r="DD425" i="6"/>
  <c r="DC425" i="6"/>
  <c r="DB425" i="6"/>
  <c r="DA425" i="6"/>
  <c r="CZ425" i="6"/>
  <c r="CY425" i="6"/>
  <c r="CX425" i="6"/>
  <c r="CW425" i="6"/>
  <c r="CV425" i="6"/>
  <c r="DD299" i="6"/>
  <c r="DC299" i="6"/>
  <c r="DB299" i="6"/>
  <c r="DA299" i="6"/>
  <c r="CZ299" i="6"/>
  <c r="CY299" i="6"/>
  <c r="CX299" i="6"/>
  <c r="CW299" i="6"/>
  <c r="CV299" i="6"/>
  <c r="DD300" i="6"/>
  <c r="DC300" i="6"/>
  <c r="DB300" i="6"/>
  <c r="DA300" i="6"/>
  <c r="CZ300" i="6"/>
  <c r="CY300" i="6"/>
  <c r="CX300" i="6"/>
  <c r="CW300" i="6"/>
  <c r="CV300" i="6"/>
  <c r="DD441" i="6"/>
  <c r="DC441" i="6"/>
  <c r="DB441" i="6"/>
  <c r="DA441" i="6"/>
  <c r="CZ441" i="6"/>
  <c r="CY441" i="6"/>
  <c r="CX441" i="6"/>
  <c r="CW441" i="6"/>
  <c r="CV441" i="6"/>
  <c r="DD298" i="6"/>
  <c r="DC298" i="6"/>
  <c r="DB298" i="6"/>
  <c r="DA298" i="6"/>
  <c r="CZ298" i="6"/>
  <c r="CY298" i="6"/>
  <c r="CX298" i="6"/>
  <c r="CW298" i="6"/>
  <c r="CV298" i="6"/>
  <c r="DD297" i="6"/>
  <c r="DC297" i="6"/>
  <c r="DB297" i="6"/>
  <c r="DA297" i="6"/>
  <c r="CZ297" i="6"/>
  <c r="CY297" i="6"/>
  <c r="CX297" i="6"/>
  <c r="CW297" i="6"/>
  <c r="CV297" i="6"/>
  <c r="DD296" i="6"/>
  <c r="DC296" i="6"/>
  <c r="DB296" i="6"/>
  <c r="DA296" i="6"/>
  <c r="CZ296" i="6"/>
  <c r="CY296" i="6"/>
  <c r="CX296" i="6"/>
  <c r="CW296" i="6"/>
  <c r="CV296" i="6"/>
  <c r="DD294" i="6"/>
  <c r="DC294" i="6"/>
  <c r="DB294" i="6"/>
  <c r="DA294" i="6"/>
  <c r="CZ294" i="6"/>
  <c r="CY294" i="6"/>
  <c r="CX294" i="6"/>
  <c r="CW294" i="6"/>
  <c r="CV294" i="6"/>
  <c r="DD293" i="6"/>
  <c r="DC293" i="6"/>
  <c r="DB293" i="6"/>
  <c r="DA293" i="6"/>
  <c r="CZ293" i="6"/>
  <c r="CY293" i="6"/>
  <c r="CX293" i="6"/>
  <c r="CW293" i="6"/>
  <c r="CV293" i="6"/>
  <c r="DD292" i="6"/>
  <c r="DC292" i="6"/>
  <c r="DB292" i="6"/>
  <c r="DA292" i="6"/>
  <c r="CZ292" i="6"/>
  <c r="CY292" i="6"/>
  <c r="CX292" i="6"/>
  <c r="CW292" i="6"/>
  <c r="CV292" i="6"/>
  <c r="DD295" i="6"/>
  <c r="DC295" i="6"/>
  <c r="DB295" i="6"/>
  <c r="DA295" i="6"/>
  <c r="CZ295" i="6"/>
  <c r="CY295" i="6"/>
  <c r="CX295" i="6"/>
  <c r="CW295" i="6"/>
  <c r="CV295" i="6"/>
  <c r="DD66" i="6"/>
  <c r="DC66" i="6"/>
  <c r="DB66" i="6"/>
  <c r="DA66" i="6"/>
  <c r="CZ66" i="6"/>
  <c r="CY66" i="6"/>
  <c r="CX66" i="6"/>
  <c r="CW66" i="6"/>
  <c r="CV66" i="6"/>
  <c r="DD291" i="6"/>
  <c r="DC291" i="6"/>
  <c r="DB291" i="6"/>
  <c r="DA291" i="6"/>
  <c r="CZ291" i="6"/>
  <c r="CY291" i="6"/>
  <c r="CX291" i="6"/>
  <c r="CW291" i="6"/>
  <c r="CV291" i="6"/>
  <c r="DD65" i="6"/>
  <c r="DC65" i="6"/>
  <c r="DB65" i="6"/>
  <c r="DA65" i="6"/>
  <c r="CZ65" i="6"/>
  <c r="CY65" i="6"/>
  <c r="CX65" i="6"/>
  <c r="CW65" i="6"/>
  <c r="CV65" i="6"/>
  <c r="DD290" i="6"/>
  <c r="DC290" i="6"/>
  <c r="DB290" i="6"/>
  <c r="DA290" i="6"/>
  <c r="CZ290" i="6"/>
  <c r="CY290" i="6"/>
  <c r="CX290" i="6"/>
  <c r="CW290" i="6"/>
  <c r="CV290" i="6"/>
  <c r="DD287" i="6"/>
  <c r="DC287" i="6"/>
  <c r="DB287" i="6"/>
  <c r="DA287" i="6"/>
  <c r="CZ287" i="6"/>
  <c r="CY287" i="6"/>
  <c r="CX287" i="6"/>
  <c r="CW287" i="6"/>
  <c r="CV287" i="6"/>
  <c r="DD286" i="6"/>
  <c r="DC286" i="6"/>
  <c r="DB286" i="6"/>
  <c r="DA286" i="6"/>
  <c r="CZ286" i="6"/>
  <c r="CY286" i="6"/>
  <c r="CX286" i="6"/>
  <c r="CW286" i="6"/>
  <c r="CV286" i="6"/>
  <c r="DD63" i="6"/>
  <c r="DC63" i="6"/>
  <c r="DB63" i="6"/>
  <c r="DA63" i="6"/>
  <c r="CZ63" i="6"/>
  <c r="CY63" i="6"/>
  <c r="CX63" i="6"/>
  <c r="CW63" i="6"/>
  <c r="CV63" i="6"/>
  <c r="DD284" i="6"/>
  <c r="DC284" i="6"/>
  <c r="DB284" i="6"/>
  <c r="DA284" i="6"/>
  <c r="CZ284" i="6"/>
  <c r="CY284" i="6"/>
  <c r="CX284" i="6"/>
  <c r="CW284" i="6"/>
  <c r="CV284" i="6"/>
  <c r="DD62" i="6"/>
  <c r="DC62" i="6"/>
  <c r="DB62" i="6"/>
  <c r="DA62" i="6"/>
  <c r="CZ62" i="6"/>
  <c r="CY62" i="6"/>
  <c r="CX62" i="6"/>
  <c r="CW62" i="6"/>
  <c r="CV62" i="6"/>
  <c r="DD61" i="6"/>
  <c r="DC61" i="6"/>
  <c r="DB61" i="6"/>
  <c r="DA61" i="6"/>
  <c r="CZ61" i="6"/>
  <c r="CY61" i="6"/>
  <c r="CX61" i="6"/>
  <c r="CW61" i="6"/>
  <c r="CV61" i="6"/>
  <c r="DD60" i="6"/>
  <c r="DC60" i="6"/>
  <c r="DB60" i="6"/>
  <c r="DA60" i="6"/>
  <c r="CZ60" i="6"/>
  <c r="CY60" i="6"/>
  <c r="CX60" i="6"/>
  <c r="CW60" i="6"/>
  <c r="CV60" i="6"/>
  <c r="DD59" i="6"/>
  <c r="DC59" i="6"/>
  <c r="DB59" i="6"/>
  <c r="DA59" i="6"/>
  <c r="CZ59" i="6"/>
  <c r="CY59" i="6"/>
  <c r="CX59" i="6"/>
  <c r="CW59" i="6"/>
  <c r="CV59" i="6"/>
  <c r="DD58" i="6"/>
  <c r="DC58" i="6"/>
  <c r="DB58" i="6"/>
  <c r="DA58" i="6"/>
  <c r="CZ58" i="6"/>
  <c r="CY58" i="6"/>
  <c r="CX58" i="6"/>
  <c r="CW58" i="6"/>
  <c r="CV58" i="6"/>
  <c r="DD57" i="6"/>
  <c r="DC57" i="6"/>
  <c r="DB57" i="6"/>
  <c r="DA57" i="6"/>
  <c r="CZ57" i="6"/>
  <c r="CY57" i="6"/>
  <c r="CX57" i="6"/>
  <c r="CW57" i="6"/>
  <c r="CV57" i="6"/>
  <c r="DD56" i="6"/>
  <c r="DC56" i="6"/>
  <c r="DB56" i="6"/>
  <c r="DA56" i="6"/>
  <c r="CZ56" i="6"/>
  <c r="CY56" i="6"/>
  <c r="CX56" i="6"/>
  <c r="CW56" i="6"/>
  <c r="CV56" i="6"/>
  <c r="DD55" i="6"/>
  <c r="DC55" i="6"/>
  <c r="DB55" i="6"/>
  <c r="DA55" i="6"/>
  <c r="CZ55" i="6"/>
  <c r="CY55" i="6"/>
  <c r="CX55" i="6"/>
  <c r="CW55" i="6"/>
  <c r="CV55" i="6"/>
  <c r="DD283" i="6"/>
  <c r="DC283" i="6"/>
  <c r="DB283" i="6"/>
  <c r="DA283" i="6"/>
  <c r="CZ283" i="6"/>
  <c r="CY283" i="6"/>
  <c r="CX283" i="6"/>
  <c r="CW283" i="6"/>
  <c r="CV283" i="6"/>
  <c r="DD282" i="6"/>
  <c r="DC282" i="6"/>
  <c r="DB282" i="6"/>
  <c r="DA282" i="6"/>
  <c r="CZ282" i="6"/>
  <c r="CY282" i="6"/>
  <c r="CX282" i="6"/>
  <c r="CW282" i="6"/>
  <c r="CV282" i="6"/>
  <c r="DD413" i="6"/>
  <c r="DC413" i="6"/>
  <c r="DB413" i="6"/>
  <c r="DA413" i="6"/>
  <c r="CZ413" i="6"/>
  <c r="CY413" i="6"/>
  <c r="CX413" i="6"/>
  <c r="CW413" i="6"/>
  <c r="CV413" i="6"/>
  <c r="DD412" i="6"/>
  <c r="DC412" i="6"/>
  <c r="DB412" i="6"/>
  <c r="DA412" i="6"/>
  <c r="CZ412" i="6"/>
  <c r="CY412" i="6"/>
  <c r="CX412" i="6"/>
  <c r="CW412" i="6"/>
  <c r="CV412" i="6"/>
  <c r="DD53" i="6"/>
  <c r="DC53" i="6"/>
  <c r="DB53" i="6"/>
  <c r="DA53" i="6"/>
  <c r="CZ53" i="6"/>
  <c r="CY53" i="6"/>
  <c r="CX53" i="6"/>
  <c r="CW53" i="6"/>
  <c r="CV53" i="6"/>
  <c r="DD54" i="6"/>
  <c r="DC54" i="6"/>
  <c r="DB54" i="6"/>
  <c r="DA54" i="6"/>
  <c r="CZ54" i="6"/>
  <c r="CY54" i="6"/>
  <c r="CX54" i="6"/>
  <c r="CW54" i="6"/>
  <c r="CV54" i="6"/>
  <c r="DD52" i="6"/>
  <c r="DC52" i="6"/>
  <c r="DB52" i="6"/>
  <c r="DA52" i="6"/>
  <c r="CZ52" i="6"/>
  <c r="CY52" i="6"/>
  <c r="CX52" i="6"/>
  <c r="CW52" i="6"/>
  <c r="CV52" i="6"/>
  <c r="DD51" i="6"/>
  <c r="DC51" i="6"/>
  <c r="DB51" i="6"/>
  <c r="DA51" i="6"/>
  <c r="CZ51" i="6"/>
  <c r="CY51" i="6"/>
  <c r="CX51" i="6"/>
  <c r="CW51" i="6"/>
  <c r="CV51" i="6"/>
  <c r="DD49" i="6"/>
  <c r="DC49" i="6"/>
  <c r="DB49" i="6"/>
  <c r="DA49" i="6"/>
  <c r="CZ49" i="6"/>
  <c r="CY49" i="6"/>
  <c r="CX49" i="6"/>
  <c r="CW49" i="6"/>
  <c r="CV49" i="6"/>
  <c r="DD48" i="6"/>
  <c r="DC48" i="6"/>
  <c r="DB48" i="6"/>
  <c r="DA48" i="6"/>
  <c r="CZ48" i="6"/>
  <c r="CY48" i="6"/>
  <c r="CX48" i="6"/>
  <c r="CW48" i="6"/>
  <c r="CV48" i="6"/>
  <c r="DD47" i="6"/>
  <c r="DC47" i="6"/>
  <c r="DB47" i="6"/>
  <c r="DA47" i="6"/>
  <c r="CZ47" i="6"/>
  <c r="CY47" i="6"/>
  <c r="CX47" i="6"/>
  <c r="CW47" i="6"/>
  <c r="CV47" i="6"/>
  <c r="DD46" i="6"/>
  <c r="DC46" i="6"/>
  <c r="DB46" i="6"/>
  <c r="DA46" i="6"/>
  <c r="CZ46" i="6"/>
  <c r="CY46" i="6"/>
  <c r="CX46" i="6"/>
  <c r="CW46" i="6"/>
  <c r="CV46" i="6"/>
  <c r="DD45" i="6"/>
  <c r="DC45" i="6"/>
  <c r="DB45" i="6"/>
  <c r="DA45" i="6"/>
  <c r="CZ45" i="6"/>
  <c r="CY45" i="6"/>
  <c r="CX45" i="6"/>
  <c r="CW45" i="6"/>
  <c r="CV45" i="6"/>
  <c r="DD281" i="6"/>
  <c r="DC281" i="6"/>
  <c r="DB281" i="6"/>
  <c r="DA281" i="6"/>
  <c r="CZ281" i="6"/>
  <c r="CY281" i="6"/>
  <c r="CX281" i="6"/>
  <c r="CW281" i="6"/>
  <c r="CV281" i="6"/>
  <c r="DD44" i="6"/>
  <c r="DC44" i="6"/>
  <c r="DB44" i="6"/>
  <c r="DA44" i="6"/>
  <c r="CZ44" i="6"/>
  <c r="CY44" i="6"/>
  <c r="CX44" i="6"/>
  <c r="CW44" i="6"/>
  <c r="CV44" i="6"/>
  <c r="DD280" i="6"/>
  <c r="DC280" i="6"/>
  <c r="DB280" i="6"/>
  <c r="DA280" i="6"/>
  <c r="CZ280" i="6"/>
  <c r="CY280" i="6"/>
  <c r="CX280" i="6"/>
  <c r="CW280" i="6"/>
  <c r="CV280" i="6"/>
  <c r="DD279" i="6"/>
  <c r="DC279" i="6"/>
  <c r="DB279" i="6"/>
  <c r="DA279" i="6"/>
  <c r="CZ279" i="6"/>
  <c r="CY279" i="6"/>
  <c r="CX279" i="6"/>
  <c r="CW279" i="6"/>
  <c r="CV279" i="6"/>
  <c r="DD278" i="6"/>
  <c r="DC278" i="6"/>
  <c r="DB278" i="6"/>
  <c r="DA278" i="6"/>
  <c r="CZ278" i="6"/>
  <c r="CY278" i="6"/>
  <c r="CX278" i="6"/>
  <c r="CW278" i="6"/>
  <c r="CV278" i="6"/>
  <c r="DD277" i="6"/>
  <c r="DC277" i="6"/>
  <c r="DB277" i="6"/>
  <c r="DA277" i="6"/>
  <c r="CZ277" i="6"/>
  <c r="CY277" i="6"/>
  <c r="CX277" i="6"/>
  <c r="CW277" i="6"/>
  <c r="CV277" i="6"/>
  <c r="DD276" i="6"/>
  <c r="DC276" i="6"/>
  <c r="DB276" i="6"/>
  <c r="DA276" i="6"/>
  <c r="CZ276" i="6"/>
  <c r="CY276" i="6"/>
  <c r="CX276" i="6"/>
  <c r="CW276" i="6"/>
  <c r="CV276" i="6"/>
  <c r="DD440" i="6"/>
  <c r="DC440" i="6"/>
  <c r="DB440" i="6"/>
  <c r="DA440" i="6"/>
  <c r="CZ440" i="6"/>
  <c r="CY440" i="6"/>
  <c r="CX440" i="6"/>
  <c r="CW440" i="6"/>
  <c r="CV440" i="6"/>
  <c r="DD275" i="6"/>
  <c r="DC275" i="6"/>
  <c r="DB275" i="6"/>
  <c r="DA275" i="6"/>
  <c r="CZ275" i="6"/>
  <c r="CY275" i="6"/>
  <c r="CX275" i="6"/>
  <c r="CW275" i="6"/>
  <c r="CV275" i="6"/>
  <c r="DD274" i="6"/>
  <c r="DC274" i="6"/>
  <c r="DB274" i="6"/>
  <c r="DA274" i="6"/>
  <c r="CZ274" i="6"/>
  <c r="CY274" i="6"/>
  <c r="CX274" i="6"/>
  <c r="CW274" i="6"/>
  <c r="CV274" i="6"/>
  <c r="DD272" i="6"/>
  <c r="DC272" i="6"/>
  <c r="DB272" i="6"/>
  <c r="DA272" i="6"/>
  <c r="CZ272" i="6"/>
  <c r="CY272" i="6"/>
  <c r="CX272" i="6"/>
  <c r="CW272" i="6"/>
  <c r="CV272" i="6"/>
  <c r="DD271" i="6"/>
  <c r="DC271" i="6"/>
  <c r="DB271" i="6"/>
  <c r="DA271" i="6"/>
  <c r="CZ271" i="6"/>
  <c r="CY271" i="6"/>
  <c r="CX271" i="6"/>
  <c r="CW271" i="6"/>
  <c r="CV271" i="6"/>
  <c r="DD439" i="6"/>
  <c r="DC439" i="6"/>
  <c r="DB439" i="6"/>
  <c r="DA439" i="6"/>
  <c r="CZ439" i="6"/>
  <c r="CY439" i="6"/>
  <c r="CX439" i="6"/>
  <c r="CW439" i="6"/>
  <c r="CV439" i="6"/>
  <c r="DD438" i="6"/>
  <c r="DC438" i="6"/>
  <c r="DB438" i="6"/>
  <c r="DA438" i="6"/>
  <c r="CZ438" i="6"/>
  <c r="CY438" i="6"/>
  <c r="CX438" i="6"/>
  <c r="CW438" i="6"/>
  <c r="CV438" i="6"/>
  <c r="DD270" i="6"/>
  <c r="DC270" i="6"/>
  <c r="DB270" i="6"/>
  <c r="DA270" i="6"/>
  <c r="CZ270" i="6"/>
  <c r="CY270" i="6"/>
  <c r="CX270" i="6"/>
  <c r="CW270" i="6"/>
  <c r="CV270" i="6"/>
  <c r="DD269" i="6"/>
  <c r="DC269" i="6"/>
  <c r="DB269" i="6"/>
  <c r="DA269" i="6"/>
  <c r="CZ269" i="6"/>
  <c r="CY269" i="6"/>
  <c r="CX269" i="6"/>
  <c r="CW269" i="6"/>
  <c r="CV269" i="6"/>
  <c r="DD268" i="6"/>
  <c r="DC268" i="6"/>
  <c r="DB268" i="6"/>
  <c r="DA268" i="6"/>
  <c r="CZ268" i="6"/>
  <c r="CY268" i="6"/>
  <c r="CX268" i="6"/>
  <c r="CW268" i="6"/>
  <c r="CV268" i="6"/>
  <c r="DD267" i="6"/>
  <c r="DC267" i="6"/>
  <c r="DB267" i="6"/>
  <c r="DA267" i="6"/>
  <c r="CZ267" i="6"/>
  <c r="CY267" i="6"/>
  <c r="CX267" i="6"/>
  <c r="CW267" i="6"/>
  <c r="CV267" i="6"/>
  <c r="DD266" i="6"/>
  <c r="DC266" i="6"/>
  <c r="DB266" i="6"/>
  <c r="DA266" i="6"/>
  <c r="CZ266" i="6"/>
  <c r="CY266" i="6"/>
  <c r="CX266" i="6"/>
  <c r="CW266" i="6"/>
  <c r="CV266" i="6"/>
  <c r="DD265" i="6"/>
  <c r="DC265" i="6"/>
  <c r="DB265" i="6"/>
  <c r="DA265" i="6"/>
  <c r="CZ265" i="6"/>
  <c r="CY265" i="6"/>
  <c r="CX265" i="6"/>
  <c r="CW265" i="6"/>
  <c r="CV265" i="6"/>
  <c r="DD264" i="6"/>
  <c r="DC264" i="6"/>
  <c r="DB264" i="6"/>
  <c r="DA264" i="6"/>
  <c r="CZ264" i="6"/>
  <c r="CY264" i="6"/>
  <c r="CX264" i="6"/>
  <c r="CW264" i="6"/>
  <c r="CV264" i="6"/>
  <c r="DD424" i="6"/>
  <c r="DC424" i="6"/>
  <c r="DB424" i="6"/>
  <c r="DA424" i="6"/>
  <c r="CZ424" i="6"/>
  <c r="CY424" i="6"/>
  <c r="CX424" i="6"/>
  <c r="CW424" i="6"/>
  <c r="CV424" i="6"/>
  <c r="DD263" i="6"/>
  <c r="DC263" i="6"/>
  <c r="DB263" i="6"/>
  <c r="DA263" i="6"/>
  <c r="CZ263" i="6"/>
  <c r="CY263" i="6"/>
  <c r="CX263" i="6"/>
  <c r="CW263" i="6"/>
  <c r="CV263" i="6"/>
  <c r="DD420" i="6"/>
  <c r="DC420" i="6"/>
  <c r="DB420" i="6"/>
  <c r="DA420" i="6"/>
  <c r="CZ420" i="6"/>
  <c r="CY420" i="6"/>
  <c r="CX420" i="6"/>
  <c r="CW420" i="6"/>
  <c r="CV420" i="6"/>
  <c r="DD262" i="6"/>
  <c r="DC262" i="6"/>
  <c r="DB262" i="6"/>
  <c r="DA262" i="6"/>
  <c r="CZ262" i="6"/>
  <c r="CY262" i="6"/>
  <c r="CX262" i="6"/>
  <c r="CW262" i="6"/>
  <c r="CV262" i="6"/>
  <c r="DD261" i="6"/>
  <c r="DC261" i="6"/>
  <c r="DB261" i="6"/>
  <c r="DA261" i="6"/>
  <c r="CZ261" i="6"/>
  <c r="CY261" i="6"/>
  <c r="CX261" i="6"/>
  <c r="CW261" i="6"/>
  <c r="CV261" i="6"/>
  <c r="DD260" i="6"/>
  <c r="DC260" i="6"/>
  <c r="DB260" i="6"/>
  <c r="DA260" i="6"/>
  <c r="CZ260" i="6"/>
  <c r="CY260" i="6"/>
  <c r="CX260" i="6"/>
  <c r="CW260" i="6"/>
  <c r="CV260" i="6"/>
  <c r="DD259" i="6"/>
  <c r="DC259" i="6"/>
  <c r="DB259" i="6"/>
  <c r="DA259" i="6"/>
  <c r="CZ259" i="6"/>
  <c r="CY259" i="6"/>
  <c r="CX259" i="6"/>
  <c r="CW259" i="6"/>
  <c r="CV259" i="6"/>
  <c r="DD258" i="6"/>
  <c r="DC258" i="6"/>
  <c r="DB258" i="6"/>
  <c r="DA258" i="6"/>
  <c r="CZ258" i="6"/>
  <c r="CY258" i="6"/>
  <c r="CX258" i="6"/>
  <c r="CW258" i="6"/>
  <c r="CV258" i="6"/>
  <c r="DD257" i="6"/>
  <c r="DC257" i="6"/>
  <c r="DB257" i="6"/>
  <c r="DA257" i="6"/>
  <c r="CZ257" i="6"/>
  <c r="CY257" i="6"/>
  <c r="CX257" i="6"/>
  <c r="CW257" i="6"/>
  <c r="CV257" i="6"/>
  <c r="DD256" i="6"/>
  <c r="DC256" i="6"/>
  <c r="DB256" i="6"/>
  <c r="DA256" i="6"/>
  <c r="CZ256" i="6"/>
  <c r="CY256" i="6"/>
  <c r="CX256" i="6"/>
  <c r="CW256" i="6"/>
  <c r="CV256" i="6"/>
  <c r="DD285" i="6"/>
  <c r="DC285" i="6"/>
  <c r="DB285" i="6"/>
  <c r="DA285" i="6"/>
  <c r="CZ285" i="6"/>
  <c r="CY285" i="6"/>
  <c r="CX285" i="6"/>
  <c r="CW285" i="6"/>
  <c r="CV285" i="6"/>
  <c r="DD255" i="6"/>
  <c r="DC255" i="6"/>
  <c r="DB255" i="6"/>
  <c r="DA255" i="6"/>
  <c r="CZ255" i="6"/>
  <c r="CY255" i="6"/>
  <c r="CX255" i="6"/>
  <c r="CW255" i="6"/>
  <c r="CV255" i="6"/>
  <c r="DD254" i="6"/>
  <c r="DC254" i="6"/>
  <c r="DB254" i="6"/>
  <c r="DA254" i="6"/>
  <c r="CZ254" i="6"/>
  <c r="CY254" i="6"/>
  <c r="CX254" i="6"/>
  <c r="CW254" i="6"/>
  <c r="CV254" i="6"/>
  <c r="DD253" i="6"/>
  <c r="DC253" i="6"/>
  <c r="DB253" i="6"/>
  <c r="DA253" i="6"/>
  <c r="CZ253" i="6"/>
  <c r="CY253" i="6"/>
  <c r="CX253" i="6"/>
  <c r="CW253" i="6"/>
  <c r="CV253" i="6"/>
  <c r="DD252" i="6"/>
  <c r="DC252" i="6"/>
  <c r="DB252" i="6"/>
  <c r="DA252" i="6"/>
  <c r="CZ252" i="6"/>
  <c r="CY252" i="6"/>
  <c r="CX252" i="6"/>
  <c r="CW252" i="6"/>
  <c r="CV252" i="6"/>
  <c r="DD251" i="6"/>
  <c r="DC251" i="6"/>
  <c r="DB251" i="6"/>
  <c r="DA251" i="6"/>
  <c r="CZ251" i="6"/>
  <c r="CY251" i="6"/>
  <c r="CX251" i="6"/>
  <c r="CW251" i="6"/>
  <c r="CV251" i="6"/>
  <c r="DD250" i="6"/>
  <c r="DC250" i="6"/>
  <c r="DB250" i="6"/>
  <c r="DA250" i="6"/>
  <c r="CZ250" i="6"/>
  <c r="CY250" i="6"/>
  <c r="CX250" i="6"/>
  <c r="CW250" i="6"/>
  <c r="CV250" i="6"/>
  <c r="DD419" i="6"/>
  <c r="DC419" i="6"/>
  <c r="DB419" i="6"/>
  <c r="DA419" i="6"/>
  <c r="CZ419" i="6"/>
  <c r="CY419" i="6"/>
  <c r="CX419" i="6"/>
  <c r="CW419" i="6"/>
  <c r="CV419" i="6"/>
  <c r="DD248" i="6"/>
  <c r="DC248" i="6"/>
  <c r="DB248" i="6"/>
  <c r="DA248" i="6"/>
  <c r="CZ248" i="6"/>
  <c r="CY248" i="6"/>
  <c r="CX248" i="6"/>
  <c r="CW248" i="6"/>
  <c r="CV248" i="6"/>
  <c r="DD247" i="6"/>
  <c r="DC247" i="6"/>
  <c r="DB247" i="6"/>
  <c r="DA247" i="6"/>
  <c r="CZ247" i="6"/>
  <c r="CY247" i="6"/>
  <c r="CX247" i="6"/>
  <c r="CW247" i="6"/>
  <c r="CV247" i="6"/>
  <c r="DD246" i="6"/>
  <c r="DC246" i="6"/>
  <c r="DB246" i="6"/>
  <c r="DA246" i="6"/>
  <c r="CZ246" i="6"/>
  <c r="CY246" i="6"/>
  <c r="CX246" i="6"/>
  <c r="CW246" i="6"/>
  <c r="CV246" i="6"/>
  <c r="DD41" i="6"/>
  <c r="DC41" i="6"/>
  <c r="DB41" i="6"/>
  <c r="DA41" i="6"/>
  <c r="CZ41" i="6"/>
  <c r="CY41" i="6"/>
  <c r="CX41" i="6"/>
  <c r="CW41" i="6"/>
  <c r="CV41" i="6"/>
  <c r="DD245" i="6"/>
  <c r="DC245" i="6"/>
  <c r="DB245" i="6"/>
  <c r="DA245" i="6"/>
  <c r="CZ245" i="6"/>
  <c r="CY245" i="6"/>
  <c r="CX245" i="6"/>
  <c r="CW245" i="6"/>
  <c r="CV245" i="6"/>
  <c r="DD242" i="6"/>
  <c r="DC242" i="6"/>
  <c r="DB242" i="6"/>
  <c r="DA242" i="6"/>
  <c r="CZ242" i="6"/>
  <c r="CY242" i="6"/>
  <c r="CX242" i="6"/>
  <c r="CW242" i="6"/>
  <c r="CV242" i="6"/>
  <c r="DD238" i="6"/>
  <c r="DC238" i="6"/>
  <c r="DB238" i="6"/>
  <c r="DA238" i="6"/>
  <c r="CZ238" i="6"/>
  <c r="CY238" i="6"/>
  <c r="CX238" i="6"/>
  <c r="CW238" i="6"/>
  <c r="CV238" i="6"/>
  <c r="DD237" i="6"/>
  <c r="DC237" i="6"/>
  <c r="DB237" i="6"/>
  <c r="DA237" i="6"/>
  <c r="CZ237" i="6"/>
  <c r="CY237" i="6"/>
  <c r="CX237" i="6"/>
  <c r="CW237" i="6"/>
  <c r="CV237" i="6"/>
  <c r="DD312" i="6"/>
  <c r="DC312" i="6"/>
  <c r="DB312" i="6"/>
  <c r="DA312" i="6"/>
  <c r="CZ312" i="6"/>
  <c r="CY312" i="6"/>
  <c r="CX312" i="6"/>
  <c r="CW312" i="6"/>
  <c r="CV312" i="6"/>
  <c r="DD236" i="6"/>
  <c r="DC236" i="6"/>
  <c r="DB236" i="6"/>
  <c r="DA236" i="6"/>
  <c r="CZ236" i="6"/>
  <c r="CY236" i="6"/>
  <c r="CX236" i="6"/>
  <c r="CW236" i="6"/>
  <c r="CV236" i="6"/>
  <c r="DD235" i="6"/>
  <c r="DC235" i="6"/>
  <c r="DB235" i="6"/>
  <c r="DA235" i="6"/>
  <c r="CZ235" i="6"/>
  <c r="CY235" i="6"/>
  <c r="CX235" i="6"/>
  <c r="CW235" i="6"/>
  <c r="CV235" i="6"/>
  <c r="DD38" i="6"/>
  <c r="DC38" i="6"/>
  <c r="DB38" i="6"/>
  <c r="DA38" i="6"/>
  <c r="CZ38" i="6"/>
  <c r="CY38" i="6"/>
  <c r="CX38" i="6"/>
  <c r="CW38" i="6"/>
  <c r="CV38" i="6"/>
  <c r="DD437" i="6"/>
  <c r="DC437" i="6"/>
  <c r="DB437" i="6"/>
  <c r="DA437" i="6"/>
  <c r="CZ437" i="6"/>
  <c r="CY437" i="6"/>
  <c r="CX437" i="6"/>
  <c r="CW437" i="6"/>
  <c r="CV437" i="6"/>
  <c r="DD234" i="6"/>
  <c r="DC234" i="6"/>
  <c r="DB234" i="6"/>
  <c r="DA234" i="6"/>
  <c r="CZ234" i="6"/>
  <c r="CY234" i="6"/>
  <c r="CX234" i="6"/>
  <c r="CW234" i="6"/>
  <c r="CV234" i="6"/>
  <c r="DD233" i="6"/>
  <c r="DC233" i="6"/>
  <c r="DB233" i="6"/>
  <c r="DA233" i="6"/>
  <c r="CZ233" i="6"/>
  <c r="CY233" i="6"/>
  <c r="CX233" i="6"/>
  <c r="CW233" i="6"/>
  <c r="CV233" i="6"/>
  <c r="DD436" i="6"/>
  <c r="DC436" i="6"/>
  <c r="DB436" i="6"/>
  <c r="DA436" i="6"/>
  <c r="CZ436" i="6"/>
  <c r="CY436" i="6"/>
  <c r="CX436" i="6"/>
  <c r="CW436" i="6"/>
  <c r="CV436" i="6"/>
  <c r="DD232" i="6"/>
  <c r="DC232" i="6"/>
  <c r="DB232" i="6"/>
  <c r="DA232" i="6"/>
  <c r="CZ232" i="6"/>
  <c r="CY232" i="6"/>
  <c r="CX232" i="6"/>
  <c r="CW232" i="6"/>
  <c r="CV232" i="6"/>
  <c r="DD231" i="6"/>
  <c r="DC231" i="6"/>
  <c r="DB231" i="6"/>
  <c r="DA231" i="6"/>
  <c r="CZ231" i="6"/>
  <c r="CY231" i="6"/>
  <c r="CX231" i="6"/>
  <c r="CW231" i="6"/>
  <c r="CV231" i="6"/>
  <c r="DD289" i="6"/>
  <c r="DC289" i="6"/>
  <c r="DB289" i="6"/>
  <c r="DA289" i="6"/>
  <c r="CZ289" i="6"/>
  <c r="CY289" i="6"/>
  <c r="CX289" i="6"/>
  <c r="CW289" i="6"/>
  <c r="CV289" i="6"/>
  <c r="DD230" i="6"/>
  <c r="DC230" i="6"/>
  <c r="DB230" i="6"/>
  <c r="DA230" i="6"/>
  <c r="CZ230" i="6"/>
  <c r="CY230" i="6"/>
  <c r="CX230" i="6"/>
  <c r="CW230" i="6"/>
  <c r="CV230" i="6"/>
  <c r="DD435" i="6"/>
  <c r="DC435" i="6"/>
  <c r="DB435" i="6"/>
  <c r="DA435" i="6"/>
  <c r="CZ435" i="6"/>
  <c r="CY435" i="6"/>
  <c r="CX435" i="6"/>
  <c r="CW435" i="6"/>
  <c r="CV435" i="6"/>
  <c r="DD227" i="6"/>
  <c r="DC227" i="6"/>
  <c r="DB227" i="6"/>
  <c r="DA227" i="6"/>
  <c r="CZ227" i="6"/>
  <c r="CY227" i="6"/>
  <c r="CX227" i="6"/>
  <c r="CW227" i="6"/>
  <c r="CV227" i="6"/>
  <c r="DD226" i="6"/>
  <c r="DC226" i="6"/>
  <c r="DB226" i="6"/>
  <c r="DA226" i="6"/>
  <c r="CZ226" i="6"/>
  <c r="CY226" i="6"/>
  <c r="CX226" i="6"/>
  <c r="CW226" i="6"/>
  <c r="CV226" i="6"/>
  <c r="DD229" i="6"/>
  <c r="DC229" i="6"/>
  <c r="DB229" i="6"/>
  <c r="DA229" i="6"/>
  <c r="CZ229" i="6"/>
  <c r="CY229" i="6"/>
  <c r="CX229" i="6"/>
  <c r="CW229" i="6"/>
  <c r="CV229" i="6"/>
  <c r="DD418" i="6"/>
  <c r="DC418" i="6"/>
  <c r="DB418" i="6"/>
  <c r="DA418" i="6"/>
  <c r="CZ418" i="6"/>
  <c r="CY418" i="6"/>
  <c r="CX418" i="6"/>
  <c r="CW418" i="6"/>
  <c r="CV418" i="6"/>
  <c r="DD225" i="6"/>
  <c r="DC225" i="6"/>
  <c r="DB225" i="6"/>
  <c r="DA225" i="6"/>
  <c r="CZ225" i="6"/>
  <c r="CY225" i="6"/>
  <c r="CX225" i="6"/>
  <c r="CW225" i="6"/>
  <c r="CV225" i="6"/>
  <c r="DD224" i="6"/>
  <c r="DC224" i="6"/>
  <c r="DB224" i="6"/>
  <c r="DA224" i="6"/>
  <c r="CZ224" i="6"/>
  <c r="CY224" i="6"/>
  <c r="CX224" i="6"/>
  <c r="CW224" i="6"/>
  <c r="CV224" i="6"/>
  <c r="DD223" i="6"/>
  <c r="DC223" i="6"/>
  <c r="DB223" i="6"/>
  <c r="DA223" i="6"/>
  <c r="CZ223" i="6"/>
  <c r="CY223" i="6"/>
  <c r="CX223" i="6"/>
  <c r="CW223" i="6"/>
  <c r="CV223" i="6"/>
  <c r="DD222" i="6"/>
  <c r="DC222" i="6"/>
  <c r="DB222" i="6"/>
  <c r="DA222" i="6"/>
  <c r="CZ222" i="6"/>
  <c r="CY222" i="6"/>
  <c r="CX222" i="6"/>
  <c r="CW222" i="6"/>
  <c r="CV222" i="6"/>
  <c r="DD221" i="6"/>
  <c r="DC221" i="6"/>
  <c r="DB221" i="6"/>
  <c r="DA221" i="6"/>
  <c r="CZ221" i="6"/>
  <c r="CY221" i="6"/>
  <c r="CX221" i="6"/>
  <c r="CW221" i="6"/>
  <c r="CV221" i="6"/>
  <c r="DD434" i="6"/>
  <c r="DC434" i="6"/>
  <c r="DB434" i="6"/>
  <c r="DA434" i="6"/>
  <c r="CZ434" i="6"/>
  <c r="CY434" i="6"/>
  <c r="CX434" i="6"/>
  <c r="CW434" i="6"/>
  <c r="CV434" i="6"/>
  <c r="DD220" i="6"/>
  <c r="DC220" i="6"/>
  <c r="DB220" i="6"/>
  <c r="DA220" i="6"/>
  <c r="CZ220" i="6"/>
  <c r="CY220" i="6"/>
  <c r="CX220" i="6"/>
  <c r="CW220" i="6"/>
  <c r="CV220" i="6"/>
  <c r="DD219" i="6"/>
  <c r="DC219" i="6"/>
  <c r="DB219" i="6"/>
  <c r="DA219" i="6"/>
  <c r="CZ219" i="6"/>
  <c r="CY219" i="6"/>
  <c r="CX219" i="6"/>
  <c r="CW219" i="6"/>
  <c r="CV219" i="6"/>
  <c r="DD433" i="6"/>
  <c r="DC433" i="6"/>
  <c r="DB433" i="6"/>
  <c r="DA433" i="6"/>
  <c r="CZ433" i="6"/>
  <c r="CY433" i="6"/>
  <c r="CX433" i="6"/>
  <c r="CW433" i="6"/>
  <c r="CV433" i="6"/>
  <c r="DD218" i="6"/>
  <c r="DC218" i="6"/>
  <c r="DB218" i="6"/>
  <c r="DA218" i="6"/>
  <c r="CZ218" i="6"/>
  <c r="CY218" i="6"/>
  <c r="CX218" i="6"/>
  <c r="CW218" i="6"/>
  <c r="CV218" i="6"/>
  <c r="DD40" i="6"/>
  <c r="DC40" i="6"/>
  <c r="DB40" i="6"/>
  <c r="DA40" i="6"/>
  <c r="CZ40" i="6"/>
  <c r="CY40" i="6"/>
  <c r="CX40" i="6"/>
  <c r="CW40" i="6"/>
  <c r="CV40" i="6"/>
  <c r="DD34" i="6"/>
  <c r="DC34" i="6"/>
  <c r="DB34" i="6"/>
  <c r="DA34" i="6"/>
  <c r="CZ34" i="6"/>
  <c r="CY34" i="6"/>
  <c r="CX34" i="6"/>
  <c r="CW34" i="6"/>
  <c r="CV34" i="6"/>
  <c r="DD36" i="6"/>
  <c r="DC36" i="6"/>
  <c r="DB36" i="6"/>
  <c r="DA36" i="6"/>
  <c r="CZ36" i="6"/>
  <c r="CY36" i="6"/>
  <c r="CX36" i="6"/>
  <c r="CW36" i="6"/>
  <c r="CV36" i="6"/>
  <c r="DD217" i="6"/>
  <c r="DC217" i="6"/>
  <c r="DB217" i="6"/>
  <c r="DA217" i="6"/>
  <c r="CZ217" i="6"/>
  <c r="CY217" i="6"/>
  <c r="CX217" i="6"/>
  <c r="CW217" i="6"/>
  <c r="CV217" i="6"/>
  <c r="DD422" i="6"/>
  <c r="DC422" i="6"/>
  <c r="DB422" i="6"/>
  <c r="DA422" i="6"/>
  <c r="CZ422" i="6"/>
  <c r="CY422" i="6"/>
  <c r="CX422" i="6"/>
  <c r="CW422" i="6"/>
  <c r="CV422" i="6"/>
  <c r="DD152" i="6"/>
  <c r="DC152" i="6"/>
  <c r="DB152" i="6"/>
  <c r="DA152" i="6"/>
  <c r="CZ152" i="6"/>
  <c r="CY152" i="6"/>
  <c r="CX152" i="6"/>
  <c r="CW152" i="6"/>
  <c r="CV152" i="6"/>
  <c r="DD33" i="6"/>
  <c r="DC33" i="6"/>
  <c r="DB33" i="6"/>
  <c r="DA33" i="6"/>
  <c r="CZ33" i="6"/>
  <c r="CY33" i="6"/>
  <c r="CX33" i="6"/>
  <c r="CW33" i="6"/>
  <c r="CV33" i="6"/>
  <c r="DD31" i="6"/>
  <c r="DC31" i="6"/>
  <c r="DB31" i="6"/>
  <c r="DA31" i="6"/>
  <c r="CZ31" i="6"/>
  <c r="CY31" i="6"/>
  <c r="CX31" i="6"/>
  <c r="CW31" i="6"/>
  <c r="CV31" i="6"/>
  <c r="DD30" i="6"/>
  <c r="DC30" i="6"/>
  <c r="DB30" i="6"/>
  <c r="DA30" i="6"/>
  <c r="CZ30" i="6"/>
  <c r="CY30" i="6"/>
  <c r="CX30" i="6"/>
  <c r="CW30" i="6"/>
  <c r="CV30" i="6"/>
  <c r="DD215" i="6"/>
  <c r="DC215" i="6"/>
  <c r="DB215" i="6"/>
  <c r="DA215" i="6"/>
  <c r="CZ215" i="6"/>
  <c r="CY215" i="6"/>
  <c r="CX215" i="6"/>
  <c r="CW215" i="6"/>
  <c r="CV215" i="6"/>
  <c r="DD206" i="6"/>
  <c r="DC206" i="6"/>
  <c r="DB206" i="6"/>
  <c r="DA206" i="6"/>
  <c r="CZ206" i="6"/>
  <c r="CY206" i="6"/>
  <c r="CX206" i="6"/>
  <c r="CW206" i="6"/>
  <c r="CV206" i="6"/>
  <c r="DD213" i="6"/>
  <c r="DC213" i="6"/>
  <c r="DB213" i="6"/>
  <c r="DA213" i="6"/>
  <c r="CZ213" i="6"/>
  <c r="CY213" i="6"/>
  <c r="CX213" i="6"/>
  <c r="CW213" i="6"/>
  <c r="CV213" i="6"/>
  <c r="DD212" i="6"/>
  <c r="DC212" i="6"/>
  <c r="DB212" i="6"/>
  <c r="DA212" i="6"/>
  <c r="CZ212" i="6"/>
  <c r="CY212" i="6"/>
  <c r="CX212" i="6"/>
  <c r="CW212" i="6"/>
  <c r="CV212" i="6"/>
  <c r="DD211" i="6"/>
  <c r="DC211" i="6"/>
  <c r="DB211" i="6"/>
  <c r="DA211" i="6"/>
  <c r="CZ211" i="6"/>
  <c r="CY211" i="6"/>
  <c r="CX211" i="6"/>
  <c r="CW211" i="6"/>
  <c r="CV211" i="6"/>
  <c r="DD210" i="6"/>
  <c r="DC210" i="6"/>
  <c r="DB210" i="6"/>
  <c r="DA210" i="6"/>
  <c r="CZ210" i="6"/>
  <c r="CY210" i="6"/>
  <c r="CX210" i="6"/>
  <c r="CW210" i="6"/>
  <c r="CV210" i="6"/>
  <c r="DD209" i="6"/>
  <c r="DC209" i="6"/>
  <c r="DB209" i="6"/>
  <c r="DA209" i="6"/>
  <c r="CZ209" i="6"/>
  <c r="CY209" i="6"/>
  <c r="CX209" i="6"/>
  <c r="CW209" i="6"/>
  <c r="CV209" i="6"/>
  <c r="DD208" i="6"/>
  <c r="DC208" i="6"/>
  <c r="DB208" i="6"/>
  <c r="DA208" i="6"/>
  <c r="CZ208" i="6"/>
  <c r="CY208" i="6"/>
  <c r="CX208" i="6"/>
  <c r="CW208" i="6"/>
  <c r="CV208" i="6"/>
  <c r="DD214" i="6"/>
  <c r="DC214" i="6"/>
  <c r="DB214" i="6"/>
  <c r="DA214" i="6"/>
  <c r="CZ214" i="6"/>
  <c r="CY214" i="6"/>
  <c r="CX214" i="6"/>
  <c r="CW214" i="6"/>
  <c r="CV214" i="6"/>
  <c r="DD421" i="6"/>
  <c r="DC421" i="6"/>
  <c r="DB421" i="6"/>
  <c r="DA421" i="6"/>
  <c r="CZ421" i="6"/>
  <c r="CY421" i="6"/>
  <c r="CX421" i="6"/>
  <c r="CW421" i="6"/>
  <c r="CV421" i="6"/>
  <c r="DD205" i="6"/>
  <c r="DC205" i="6"/>
  <c r="DB205" i="6"/>
  <c r="DA205" i="6"/>
  <c r="CZ205" i="6"/>
  <c r="CY205" i="6"/>
  <c r="CX205" i="6"/>
  <c r="CW205" i="6"/>
  <c r="CV205" i="6"/>
  <c r="DD207" i="6"/>
  <c r="DC207" i="6"/>
  <c r="DB207" i="6"/>
  <c r="DA207" i="6"/>
  <c r="CZ207" i="6"/>
  <c r="CY207" i="6"/>
  <c r="CX207" i="6"/>
  <c r="CW207" i="6"/>
  <c r="CV207" i="6"/>
  <c r="DD204" i="6"/>
  <c r="DC204" i="6"/>
  <c r="DB204" i="6"/>
  <c r="DA204" i="6"/>
  <c r="CZ204" i="6"/>
  <c r="CY204" i="6"/>
  <c r="CX204" i="6"/>
  <c r="CW204" i="6"/>
  <c r="CV204" i="6"/>
  <c r="DD203" i="6"/>
  <c r="DC203" i="6"/>
  <c r="DB203" i="6"/>
  <c r="DA203" i="6"/>
  <c r="CZ203" i="6"/>
  <c r="CY203" i="6"/>
  <c r="CX203" i="6"/>
  <c r="CW203" i="6"/>
  <c r="CV203" i="6"/>
  <c r="DD29" i="6"/>
  <c r="DC29" i="6"/>
  <c r="DB29" i="6"/>
  <c r="DA29" i="6"/>
  <c r="CZ29" i="6"/>
  <c r="CY29" i="6"/>
  <c r="CX29" i="6"/>
  <c r="CW29" i="6"/>
  <c r="CV29" i="6"/>
  <c r="DD28" i="6"/>
  <c r="DC28" i="6"/>
  <c r="DB28" i="6"/>
  <c r="DA28" i="6"/>
  <c r="CZ28" i="6"/>
  <c r="CY28" i="6"/>
  <c r="CX28" i="6"/>
  <c r="CW28" i="6"/>
  <c r="CV28" i="6"/>
  <c r="DD27" i="6"/>
  <c r="DC27" i="6"/>
  <c r="DB27" i="6"/>
  <c r="DA27" i="6"/>
  <c r="CZ27" i="6"/>
  <c r="CY27" i="6"/>
  <c r="CX27" i="6"/>
  <c r="CW27" i="6"/>
  <c r="CV27" i="6"/>
  <c r="DD26" i="6"/>
  <c r="DC26" i="6"/>
  <c r="DB26" i="6"/>
  <c r="DA26" i="6"/>
  <c r="CZ26" i="6"/>
  <c r="CY26" i="6"/>
  <c r="CX26" i="6"/>
  <c r="CW26" i="6"/>
  <c r="CV26" i="6"/>
  <c r="DD25" i="6"/>
  <c r="DC25" i="6"/>
  <c r="DB25" i="6"/>
  <c r="DA25" i="6"/>
  <c r="CZ25" i="6"/>
  <c r="CY25" i="6"/>
  <c r="CX25" i="6"/>
  <c r="CW25" i="6"/>
  <c r="CV25" i="6"/>
  <c r="DD24" i="6"/>
  <c r="DC24" i="6"/>
  <c r="DB24" i="6"/>
  <c r="DA24" i="6"/>
  <c r="CZ24" i="6"/>
  <c r="CY24" i="6"/>
  <c r="CX24" i="6"/>
  <c r="CW24" i="6"/>
  <c r="CV24" i="6"/>
  <c r="DD23" i="6"/>
  <c r="DC23" i="6"/>
  <c r="DB23" i="6"/>
  <c r="DA23" i="6"/>
  <c r="CZ23" i="6"/>
  <c r="CY23" i="6"/>
  <c r="CX23" i="6"/>
  <c r="CW23" i="6"/>
  <c r="CV23" i="6"/>
  <c r="DD202" i="6"/>
  <c r="DC202" i="6"/>
  <c r="DB202" i="6"/>
  <c r="DA202" i="6"/>
  <c r="CZ202" i="6"/>
  <c r="CY202" i="6"/>
  <c r="CX202" i="6"/>
  <c r="CW202" i="6"/>
  <c r="CV202" i="6"/>
  <c r="DD201" i="6"/>
  <c r="DC201" i="6"/>
  <c r="DB201" i="6"/>
  <c r="DA201" i="6"/>
  <c r="CZ201" i="6"/>
  <c r="CY201" i="6"/>
  <c r="CX201" i="6"/>
  <c r="CW201" i="6"/>
  <c r="CV201" i="6"/>
  <c r="DD200" i="6"/>
  <c r="DC200" i="6"/>
  <c r="DB200" i="6"/>
  <c r="DA200" i="6"/>
  <c r="CZ200" i="6"/>
  <c r="CY200" i="6"/>
  <c r="CX200" i="6"/>
  <c r="CW200" i="6"/>
  <c r="CV200" i="6"/>
  <c r="DD22" i="6"/>
  <c r="DC22" i="6"/>
  <c r="DB22" i="6"/>
  <c r="DA22" i="6"/>
  <c r="CZ22" i="6"/>
  <c r="CY22" i="6"/>
  <c r="CX22" i="6"/>
  <c r="CW22" i="6"/>
  <c r="CV22" i="6"/>
  <c r="DD199" i="6"/>
  <c r="DC199" i="6"/>
  <c r="DB199" i="6"/>
  <c r="DA199" i="6"/>
  <c r="CZ199" i="6"/>
  <c r="CY199" i="6"/>
  <c r="CX199" i="6"/>
  <c r="CW199" i="6"/>
  <c r="CV199" i="6"/>
  <c r="DD198" i="6"/>
  <c r="DC198" i="6"/>
  <c r="DB198" i="6"/>
  <c r="DA198" i="6"/>
  <c r="CZ198" i="6"/>
  <c r="CY198" i="6"/>
  <c r="CX198" i="6"/>
  <c r="CW198" i="6"/>
  <c r="CV198" i="6"/>
  <c r="DD196" i="6"/>
  <c r="DC196" i="6"/>
  <c r="DB196" i="6"/>
  <c r="DA196" i="6"/>
  <c r="CZ196" i="6"/>
  <c r="CY196" i="6"/>
  <c r="CX196" i="6"/>
  <c r="CW196" i="6"/>
  <c r="CV196" i="6"/>
  <c r="DD194" i="6"/>
  <c r="DC194" i="6"/>
  <c r="DB194" i="6"/>
  <c r="DA194" i="6"/>
  <c r="CZ194" i="6"/>
  <c r="CY194" i="6"/>
  <c r="CX194" i="6"/>
  <c r="CW194" i="6"/>
  <c r="CV194" i="6"/>
  <c r="DD192" i="6"/>
  <c r="DC192" i="6"/>
  <c r="DB192" i="6"/>
  <c r="DA192" i="6"/>
  <c r="CZ192" i="6"/>
  <c r="CY192" i="6"/>
  <c r="CX192" i="6"/>
  <c r="CW192" i="6"/>
  <c r="CV192" i="6"/>
  <c r="DD70" i="6"/>
  <c r="DC70" i="6"/>
  <c r="DB70" i="6"/>
  <c r="DA70" i="6"/>
  <c r="CZ70" i="6"/>
  <c r="CY70" i="6"/>
  <c r="CX70" i="6"/>
  <c r="CW70" i="6"/>
  <c r="CV70" i="6"/>
  <c r="DD197" i="6"/>
  <c r="DC197" i="6"/>
  <c r="DB197" i="6"/>
  <c r="DA197" i="6"/>
  <c r="CZ197" i="6"/>
  <c r="CY197" i="6"/>
  <c r="CX197" i="6"/>
  <c r="CW197" i="6"/>
  <c r="CV197" i="6"/>
  <c r="DD195" i="6"/>
  <c r="DC195" i="6"/>
  <c r="DB195" i="6"/>
  <c r="DA195" i="6"/>
  <c r="CZ195" i="6"/>
  <c r="CY195" i="6"/>
  <c r="CX195" i="6"/>
  <c r="CW195" i="6"/>
  <c r="CV195" i="6"/>
  <c r="DD193" i="6"/>
  <c r="DC193" i="6"/>
  <c r="DB193" i="6"/>
  <c r="DA193" i="6"/>
  <c r="CZ193" i="6"/>
  <c r="CY193" i="6"/>
  <c r="CX193" i="6"/>
  <c r="CW193" i="6"/>
  <c r="CV193" i="6"/>
  <c r="DD191" i="6"/>
  <c r="DC191" i="6"/>
  <c r="DB191" i="6"/>
  <c r="DA191" i="6"/>
  <c r="CZ191" i="6"/>
  <c r="CY191" i="6"/>
  <c r="CX191" i="6"/>
  <c r="CW191" i="6"/>
  <c r="CV191" i="6"/>
  <c r="DD288" i="6"/>
  <c r="DC288" i="6"/>
  <c r="DB288" i="6"/>
  <c r="DA288" i="6"/>
  <c r="CZ288" i="6"/>
  <c r="CY288" i="6"/>
  <c r="CX288" i="6"/>
  <c r="CW288" i="6"/>
  <c r="CV288" i="6"/>
  <c r="DD149" i="6"/>
  <c r="DC149" i="6"/>
  <c r="DB149" i="6"/>
  <c r="DA149" i="6"/>
  <c r="CZ149" i="6"/>
  <c r="CY149" i="6"/>
  <c r="CX149" i="6"/>
  <c r="CW149" i="6"/>
  <c r="CV149" i="6"/>
  <c r="DD188" i="6"/>
  <c r="DC188" i="6"/>
  <c r="DB188" i="6"/>
  <c r="DA188" i="6"/>
  <c r="CZ188" i="6"/>
  <c r="CY188" i="6"/>
  <c r="CX188" i="6"/>
  <c r="CW188" i="6"/>
  <c r="CV188" i="6"/>
  <c r="DD190" i="6"/>
  <c r="DC190" i="6"/>
  <c r="DB190" i="6"/>
  <c r="DA190" i="6"/>
  <c r="CZ190" i="6"/>
  <c r="CY190" i="6"/>
  <c r="CX190" i="6"/>
  <c r="CW190" i="6"/>
  <c r="CV190" i="6"/>
  <c r="DD187" i="6"/>
  <c r="DC187" i="6"/>
  <c r="DB187" i="6"/>
  <c r="DA187" i="6"/>
  <c r="CZ187" i="6"/>
  <c r="CY187" i="6"/>
  <c r="CX187" i="6"/>
  <c r="CW187" i="6"/>
  <c r="CV187" i="6"/>
  <c r="DD185" i="6"/>
  <c r="DC185" i="6"/>
  <c r="DB185" i="6"/>
  <c r="DA185" i="6"/>
  <c r="CZ185" i="6"/>
  <c r="CY185" i="6"/>
  <c r="CX185" i="6"/>
  <c r="CW185" i="6"/>
  <c r="CV185" i="6"/>
  <c r="DD189" i="6"/>
  <c r="DC189" i="6"/>
  <c r="DB189" i="6"/>
  <c r="DA189" i="6"/>
  <c r="CZ189" i="6"/>
  <c r="CY189" i="6"/>
  <c r="CX189" i="6"/>
  <c r="CW189" i="6"/>
  <c r="CV189" i="6"/>
  <c r="DD184" i="6"/>
  <c r="DC184" i="6"/>
  <c r="DB184" i="6"/>
  <c r="DA184" i="6"/>
  <c r="CZ184" i="6"/>
  <c r="CY184" i="6"/>
  <c r="CX184" i="6"/>
  <c r="CW184" i="6"/>
  <c r="CV184" i="6"/>
  <c r="DD183" i="6"/>
  <c r="DC183" i="6"/>
  <c r="DB183" i="6"/>
  <c r="DA183" i="6"/>
  <c r="CZ183" i="6"/>
  <c r="CY183" i="6"/>
  <c r="CX183" i="6"/>
  <c r="CW183" i="6"/>
  <c r="CV183" i="6"/>
  <c r="DD182" i="6"/>
  <c r="DC182" i="6"/>
  <c r="DB182" i="6"/>
  <c r="DA182" i="6"/>
  <c r="CZ182" i="6"/>
  <c r="CY182" i="6"/>
  <c r="CX182" i="6"/>
  <c r="CW182" i="6"/>
  <c r="CV182" i="6"/>
  <c r="DD181" i="6"/>
  <c r="DC181" i="6"/>
  <c r="DB181" i="6"/>
  <c r="DA181" i="6"/>
  <c r="CZ181" i="6"/>
  <c r="CY181" i="6"/>
  <c r="CX181" i="6"/>
  <c r="CW181" i="6"/>
  <c r="CV181" i="6"/>
  <c r="DD180" i="6"/>
  <c r="DC180" i="6"/>
  <c r="DB180" i="6"/>
  <c r="DA180" i="6"/>
  <c r="CZ180" i="6"/>
  <c r="CY180" i="6"/>
  <c r="CX180" i="6"/>
  <c r="CW180" i="6"/>
  <c r="CV180" i="6"/>
  <c r="DD179" i="6"/>
  <c r="DC179" i="6"/>
  <c r="DB179" i="6"/>
  <c r="DA179" i="6"/>
  <c r="CZ179" i="6"/>
  <c r="CY179" i="6"/>
  <c r="CX179" i="6"/>
  <c r="CW179" i="6"/>
  <c r="CV179" i="6"/>
  <c r="DD178" i="6"/>
  <c r="DC178" i="6"/>
  <c r="DB178" i="6"/>
  <c r="DA178" i="6"/>
  <c r="CZ178" i="6"/>
  <c r="CY178" i="6"/>
  <c r="CX178" i="6"/>
  <c r="CW178" i="6"/>
  <c r="CV178" i="6"/>
  <c r="DD177" i="6"/>
  <c r="DC177" i="6"/>
  <c r="DB177" i="6"/>
  <c r="DA177" i="6"/>
  <c r="CZ177" i="6"/>
  <c r="CY177" i="6"/>
  <c r="CX177" i="6"/>
  <c r="CW177" i="6"/>
  <c r="CV177" i="6"/>
  <c r="DD176" i="6"/>
  <c r="DC176" i="6"/>
  <c r="DB176" i="6"/>
  <c r="DA176" i="6"/>
  <c r="CZ176" i="6"/>
  <c r="CY176" i="6"/>
  <c r="CX176" i="6"/>
  <c r="CW176" i="6"/>
  <c r="CV176" i="6"/>
  <c r="DD175" i="6"/>
  <c r="DC175" i="6"/>
  <c r="DB175" i="6"/>
  <c r="DA175" i="6"/>
  <c r="CZ175" i="6"/>
  <c r="CY175" i="6"/>
  <c r="CX175" i="6"/>
  <c r="CW175" i="6"/>
  <c r="CV175" i="6"/>
  <c r="DD174" i="6"/>
  <c r="DC174" i="6"/>
  <c r="DB174" i="6"/>
  <c r="DA174" i="6"/>
  <c r="CZ174" i="6"/>
  <c r="CY174" i="6"/>
  <c r="CX174" i="6"/>
  <c r="CW174" i="6"/>
  <c r="CV174" i="6"/>
  <c r="DD432" i="6"/>
  <c r="DC432" i="6"/>
  <c r="DB432" i="6"/>
  <c r="DA432" i="6"/>
  <c r="CZ432" i="6"/>
  <c r="CY432" i="6"/>
  <c r="CX432" i="6"/>
  <c r="CW432" i="6"/>
  <c r="CV432" i="6"/>
  <c r="DD173" i="6"/>
  <c r="DC173" i="6"/>
  <c r="DB173" i="6"/>
  <c r="DA173" i="6"/>
  <c r="CZ173" i="6"/>
  <c r="CY173" i="6"/>
  <c r="CX173" i="6"/>
  <c r="CW173" i="6"/>
  <c r="CV173" i="6"/>
  <c r="DD20" i="6"/>
  <c r="DC20" i="6"/>
  <c r="DB20" i="6"/>
  <c r="DA20" i="6"/>
  <c r="CZ20" i="6"/>
  <c r="CY20" i="6"/>
  <c r="CX20" i="6"/>
  <c r="CW20" i="6"/>
  <c r="CV20" i="6"/>
  <c r="DD21" i="6"/>
  <c r="DC21" i="6"/>
  <c r="DB21" i="6"/>
  <c r="DA21" i="6"/>
  <c r="CZ21" i="6"/>
  <c r="CY21" i="6"/>
  <c r="CX21" i="6"/>
  <c r="CW21" i="6"/>
  <c r="CV21" i="6"/>
  <c r="DD172" i="6"/>
  <c r="DC172" i="6"/>
  <c r="DB172" i="6"/>
  <c r="DA172" i="6"/>
  <c r="CZ172" i="6"/>
  <c r="CY172" i="6"/>
  <c r="CX172" i="6"/>
  <c r="CW172" i="6"/>
  <c r="CV172" i="6"/>
  <c r="DD19" i="6"/>
  <c r="DC19" i="6"/>
  <c r="DB19" i="6"/>
  <c r="DA19" i="6"/>
  <c r="CZ19" i="6"/>
  <c r="CY19" i="6"/>
  <c r="CX19" i="6"/>
  <c r="CW19" i="6"/>
  <c r="CV19" i="6"/>
  <c r="DD431" i="6"/>
  <c r="DC431" i="6"/>
  <c r="DB431" i="6"/>
  <c r="DA431" i="6"/>
  <c r="CZ431" i="6"/>
  <c r="CY431" i="6"/>
  <c r="CX431" i="6"/>
  <c r="CW431" i="6"/>
  <c r="CV431" i="6"/>
  <c r="DD118" i="6"/>
  <c r="DC118" i="6"/>
  <c r="DB118" i="6"/>
  <c r="DA118" i="6"/>
  <c r="CZ118" i="6"/>
  <c r="CY118" i="6"/>
  <c r="CX118" i="6"/>
  <c r="CW118" i="6"/>
  <c r="CV118" i="6"/>
  <c r="DD171" i="6"/>
  <c r="DC171" i="6"/>
  <c r="DB171" i="6"/>
  <c r="DA171" i="6"/>
  <c r="CZ171" i="6"/>
  <c r="CY171" i="6"/>
  <c r="CX171" i="6"/>
  <c r="CW171" i="6"/>
  <c r="CV171" i="6"/>
  <c r="DD169" i="6"/>
  <c r="DC169" i="6"/>
  <c r="DB169" i="6"/>
  <c r="DA169" i="6"/>
  <c r="CZ169" i="6"/>
  <c r="CY169" i="6"/>
  <c r="CX169" i="6"/>
  <c r="CW169" i="6"/>
  <c r="CV169" i="6"/>
  <c r="DD168" i="6"/>
  <c r="DC168" i="6"/>
  <c r="DB168" i="6"/>
  <c r="DA168" i="6"/>
  <c r="CZ168" i="6"/>
  <c r="CY168" i="6"/>
  <c r="CX168" i="6"/>
  <c r="CW168" i="6"/>
  <c r="CV168" i="6"/>
  <c r="DD37" i="6"/>
  <c r="DC37" i="6"/>
  <c r="DB37" i="6"/>
  <c r="DA37" i="6"/>
  <c r="CZ37" i="6"/>
  <c r="CY37" i="6"/>
  <c r="CX37" i="6"/>
  <c r="CW37" i="6"/>
  <c r="CV37" i="6"/>
  <c r="DD430" i="6"/>
  <c r="DC430" i="6"/>
  <c r="DB430" i="6"/>
  <c r="DA430" i="6"/>
  <c r="CZ430" i="6"/>
  <c r="CY430" i="6"/>
  <c r="CX430" i="6"/>
  <c r="CW430" i="6"/>
  <c r="CV430" i="6"/>
  <c r="DD170" i="6"/>
  <c r="DC170" i="6"/>
  <c r="DB170" i="6"/>
  <c r="DA170" i="6"/>
  <c r="CZ170" i="6"/>
  <c r="CY170" i="6"/>
  <c r="CX170" i="6"/>
  <c r="CW170" i="6"/>
  <c r="CV170" i="6"/>
  <c r="DD167" i="6"/>
  <c r="DC167" i="6"/>
  <c r="DB167" i="6"/>
  <c r="DA167" i="6"/>
  <c r="CZ167" i="6"/>
  <c r="CY167" i="6"/>
  <c r="CX167" i="6"/>
  <c r="CW167" i="6"/>
  <c r="CV167" i="6"/>
  <c r="DD165" i="6"/>
  <c r="DC165" i="6"/>
  <c r="DB165" i="6"/>
  <c r="DA165" i="6"/>
  <c r="CZ165" i="6"/>
  <c r="CY165" i="6"/>
  <c r="CX165" i="6"/>
  <c r="CW165" i="6"/>
  <c r="CV165" i="6"/>
  <c r="DD166" i="6"/>
  <c r="DC166" i="6"/>
  <c r="DB166" i="6"/>
  <c r="DA166" i="6"/>
  <c r="CZ166" i="6"/>
  <c r="CY166" i="6"/>
  <c r="CX166" i="6"/>
  <c r="CW166" i="6"/>
  <c r="CV166" i="6"/>
  <c r="DD163" i="6"/>
  <c r="DC163" i="6"/>
  <c r="DB163" i="6"/>
  <c r="DA163" i="6"/>
  <c r="CZ163" i="6"/>
  <c r="CY163" i="6"/>
  <c r="CX163" i="6"/>
  <c r="CW163" i="6"/>
  <c r="CV163" i="6"/>
  <c r="DD164" i="6"/>
  <c r="DC164" i="6"/>
  <c r="DB164" i="6"/>
  <c r="DA164" i="6"/>
  <c r="CZ164" i="6"/>
  <c r="CY164" i="6"/>
  <c r="CX164" i="6"/>
  <c r="CW164" i="6"/>
  <c r="CV164" i="6"/>
  <c r="DD162" i="6"/>
  <c r="DC162" i="6"/>
  <c r="DB162" i="6"/>
  <c r="DA162" i="6"/>
  <c r="CZ162" i="6"/>
  <c r="CY162" i="6"/>
  <c r="CX162" i="6"/>
  <c r="CW162" i="6"/>
  <c r="CV162" i="6"/>
  <c r="DD161" i="6"/>
  <c r="DC161" i="6"/>
  <c r="DB161" i="6"/>
  <c r="DA161" i="6"/>
  <c r="CZ161" i="6"/>
  <c r="CY161" i="6"/>
  <c r="CX161" i="6"/>
  <c r="CW161" i="6"/>
  <c r="CV161" i="6"/>
  <c r="DD131" i="6"/>
  <c r="DC131" i="6"/>
  <c r="DB131" i="6"/>
  <c r="DA131" i="6"/>
  <c r="CZ131" i="6"/>
  <c r="CY131" i="6"/>
  <c r="CX131" i="6"/>
  <c r="CW131" i="6"/>
  <c r="CV131" i="6"/>
  <c r="DD18" i="6"/>
  <c r="DC18" i="6"/>
  <c r="DB18" i="6"/>
  <c r="DA18" i="6"/>
  <c r="CZ18" i="6"/>
  <c r="CY18" i="6"/>
  <c r="CX18" i="6"/>
  <c r="CW18" i="6"/>
  <c r="CV18" i="6"/>
  <c r="DD160" i="6"/>
  <c r="DC160" i="6"/>
  <c r="DB160" i="6"/>
  <c r="DA160" i="6"/>
  <c r="CZ160" i="6"/>
  <c r="CY160" i="6"/>
  <c r="CX160" i="6"/>
  <c r="CW160" i="6"/>
  <c r="CV160" i="6"/>
  <c r="DD11" i="6"/>
  <c r="DC11" i="6"/>
  <c r="DB11" i="6"/>
  <c r="DA11" i="6"/>
  <c r="CZ11" i="6"/>
  <c r="CY11" i="6"/>
  <c r="CX11" i="6"/>
  <c r="CW11" i="6"/>
  <c r="CV11" i="6"/>
  <c r="DD17" i="6"/>
  <c r="DC17" i="6"/>
  <c r="DB17" i="6"/>
  <c r="DA17" i="6"/>
  <c r="CZ17" i="6"/>
  <c r="CY17" i="6"/>
  <c r="CX17" i="6"/>
  <c r="CW17" i="6"/>
  <c r="CV17" i="6"/>
  <c r="DD244" i="6"/>
  <c r="DC244" i="6"/>
  <c r="DB244" i="6"/>
  <c r="DA244" i="6"/>
  <c r="CZ244" i="6"/>
  <c r="CY244" i="6"/>
  <c r="CX244" i="6"/>
  <c r="CW244" i="6"/>
  <c r="CV244" i="6"/>
  <c r="DD16" i="6"/>
  <c r="DC16" i="6"/>
  <c r="DB16" i="6"/>
  <c r="DA16" i="6"/>
  <c r="CZ16" i="6"/>
  <c r="CY16" i="6"/>
  <c r="CX16" i="6"/>
  <c r="CW16" i="6"/>
  <c r="CV16" i="6"/>
  <c r="DD159" i="6"/>
  <c r="DC159" i="6"/>
  <c r="DB159" i="6"/>
  <c r="DA159" i="6"/>
  <c r="CZ159" i="6"/>
  <c r="CY159" i="6"/>
  <c r="CX159" i="6"/>
  <c r="CW159" i="6"/>
  <c r="CV159" i="6"/>
  <c r="DD158" i="6"/>
  <c r="DC158" i="6"/>
  <c r="DB158" i="6"/>
  <c r="DA158" i="6"/>
  <c r="CZ158" i="6"/>
  <c r="CY158" i="6"/>
  <c r="CX158" i="6"/>
  <c r="CW158" i="6"/>
  <c r="CV158" i="6"/>
  <c r="DD157" i="6"/>
  <c r="DC157" i="6"/>
  <c r="DB157" i="6"/>
  <c r="DA157" i="6"/>
  <c r="CZ157" i="6"/>
  <c r="CY157" i="6"/>
  <c r="CX157" i="6"/>
  <c r="CW157" i="6"/>
  <c r="CV157" i="6"/>
  <c r="DD155" i="6"/>
  <c r="DC155" i="6"/>
  <c r="DB155" i="6"/>
  <c r="DA155" i="6"/>
  <c r="CZ155" i="6"/>
  <c r="CY155" i="6"/>
  <c r="CX155" i="6"/>
  <c r="CW155" i="6"/>
  <c r="CV155" i="6"/>
  <c r="DD154" i="6"/>
  <c r="DC154" i="6"/>
  <c r="DB154" i="6"/>
  <c r="DA154" i="6"/>
  <c r="CZ154" i="6"/>
  <c r="CY154" i="6"/>
  <c r="CX154" i="6"/>
  <c r="CW154" i="6"/>
  <c r="CV154" i="6"/>
  <c r="DD156" i="6"/>
  <c r="DC156" i="6"/>
  <c r="DB156" i="6"/>
  <c r="DA156" i="6"/>
  <c r="CZ156" i="6"/>
  <c r="CY156" i="6"/>
  <c r="CX156" i="6"/>
  <c r="CW156" i="6"/>
  <c r="CV156" i="6"/>
  <c r="DD151" i="6"/>
  <c r="DC151" i="6"/>
  <c r="DB151" i="6"/>
  <c r="DA151" i="6"/>
  <c r="CZ151" i="6"/>
  <c r="CY151" i="6"/>
  <c r="CX151" i="6"/>
  <c r="CW151" i="6"/>
  <c r="CV151" i="6"/>
  <c r="DD153" i="6"/>
  <c r="DC153" i="6"/>
  <c r="DB153" i="6"/>
  <c r="DA153" i="6"/>
  <c r="CZ153" i="6"/>
  <c r="CY153" i="6"/>
  <c r="CX153" i="6"/>
  <c r="CW153" i="6"/>
  <c r="CV153" i="6"/>
  <c r="DD241" i="6"/>
  <c r="DC241" i="6"/>
  <c r="DB241" i="6"/>
  <c r="DA241" i="6"/>
  <c r="CZ241" i="6"/>
  <c r="CY241" i="6"/>
  <c r="CX241" i="6"/>
  <c r="CW241" i="6"/>
  <c r="CV241" i="6"/>
  <c r="DD12" i="6"/>
  <c r="DC12" i="6"/>
  <c r="DB12" i="6"/>
  <c r="DA12" i="6"/>
  <c r="CZ12" i="6"/>
  <c r="CY12" i="6"/>
  <c r="CX12" i="6"/>
  <c r="CW12" i="6"/>
  <c r="CV12" i="6"/>
  <c r="DD240" i="6"/>
  <c r="DC240" i="6"/>
  <c r="DB240" i="6"/>
  <c r="DA240" i="6"/>
  <c r="CZ240" i="6"/>
  <c r="CY240" i="6"/>
  <c r="CX240" i="6"/>
  <c r="CW240" i="6"/>
  <c r="CV240" i="6"/>
  <c r="DD113" i="6"/>
  <c r="DC113" i="6"/>
  <c r="DB113" i="6"/>
  <c r="DA113" i="6"/>
  <c r="CZ113" i="6"/>
  <c r="CY113" i="6"/>
  <c r="CX113" i="6"/>
  <c r="CW113" i="6"/>
  <c r="CV113" i="6"/>
  <c r="DD239" i="6"/>
  <c r="DC239" i="6"/>
  <c r="DB239" i="6"/>
  <c r="DA239" i="6"/>
  <c r="CZ239" i="6"/>
  <c r="CY239" i="6"/>
  <c r="CX239" i="6"/>
  <c r="CW239" i="6"/>
  <c r="CV239" i="6"/>
  <c r="DD148" i="6"/>
  <c r="DC148" i="6"/>
  <c r="DB148" i="6"/>
  <c r="DA148" i="6"/>
  <c r="CZ148" i="6"/>
  <c r="CY148" i="6"/>
  <c r="CX148" i="6"/>
  <c r="CW148" i="6"/>
  <c r="CV148" i="6"/>
  <c r="DD147" i="6"/>
  <c r="DC147" i="6"/>
  <c r="DB147" i="6"/>
  <c r="DA147" i="6"/>
  <c r="CZ147" i="6"/>
  <c r="CY147" i="6"/>
  <c r="CX147" i="6"/>
  <c r="CW147" i="6"/>
  <c r="CV147" i="6"/>
  <c r="DD145" i="6"/>
  <c r="DC145" i="6"/>
  <c r="DB145" i="6"/>
  <c r="DA145" i="6"/>
  <c r="CZ145" i="6"/>
  <c r="CY145" i="6"/>
  <c r="CX145" i="6"/>
  <c r="CW145" i="6"/>
  <c r="CV145" i="6"/>
  <c r="DD144" i="6"/>
  <c r="DC144" i="6"/>
  <c r="DB144" i="6"/>
  <c r="DA144" i="6"/>
  <c r="CZ144" i="6"/>
  <c r="CY144" i="6"/>
  <c r="CX144" i="6"/>
  <c r="CW144" i="6"/>
  <c r="CV144" i="6"/>
  <c r="DD136" i="6"/>
  <c r="DC136" i="6"/>
  <c r="DB136" i="6"/>
  <c r="DA136" i="6"/>
  <c r="CZ136" i="6"/>
  <c r="CY136" i="6"/>
  <c r="CX136" i="6"/>
  <c r="CW136" i="6"/>
  <c r="CV136" i="6"/>
  <c r="DD142" i="6"/>
  <c r="DC142" i="6"/>
  <c r="DB142" i="6"/>
  <c r="DA142" i="6"/>
  <c r="CZ142" i="6"/>
  <c r="CY142" i="6"/>
  <c r="CX142" i="6"/>
  <c r="CW142" i="6"/>
  <c r="CV142" i="6"/>
  <c r="DD141" i="6"/>
  <c r="DC141" i="6"/>
  <c r="DB141" i="6"/>
  <c r="DA141" i="6"/>
  <c r="CZ141" i="6"/>
  <c r="CY141" i="6"/>
  <c r="CX141" i="6"/>
  <c r="CW141" i="6"/>
  <c r="CV141" i="6"/>
  <c r="DD140" i="6"/>
  <c r="DC140" i="6"/>
  <c r="DB140" i="6"/>
  <c r="DA140" i="6"/>
  <c r="CZ140" i="6"/>
  <c r="CY140" i="6"/>
  <c r="CX140" i="6"/>
  <c r="CW140" i="6"/>
  <c r="CV140" i="6"/>
  <c r="DD138" i="6"/>
  <c r="DC138" i="6"/>
  <c r="DB138" i="6"/>
  <c r="DA138" i="6"/>
  <c r="CZ138" i="6"/>
  <c r="CY138" i="6"/>
  <c r="CX138" i="6"/>
  <c r="CW138" i="6"/>
  <c r="CV138" i="6"/>
  <c r="DD137" i="6"/>
  <c r="DC137" i="6"/>
  <c r="DB137" i="6"/>
  <c r="DA137" i="6"/>
  <c r="CZ137" i="6"/>
  <c r="CY137" i="6"/>
  <c r="CX137" i="6"/>
  <c r="CW137" i="6"/>
  <c r="CV137" i="6"/>
  <c r="DD135" i="6"/>
  <c r="DC135" i="6"/>
  <c r="DB135" i="6"/>
  <c r="DA135" i="6"/>
  <c r="CZ135" i="6"/>
  <c r="CY135" i="6"/>
  <c r="CX135" i="6"/>
  <c r="CW135" i="6"/>
  <c r="CV135" i="6"/>
  <c r="DD134" i="6"/>
  <c r="DC134" i="6"/>
  <c r="DB134" i="6"/>
  <c r="DA134" i="6"/>
  <c r="CZ134" i="6"/>
  <c r="CY134" i="6"/>
  <c r="CX134" i="6"/>
  <c r="CW134" i="6"/>
  <c r="CV134" i="6"/>
  <c r="DD133" i="6"/>
  <c r="DC133" i="6"/>
  <c r="DB133" i="6"/>
  <c r="DA133" i="6"/>
  <c r="CZ133" i="6"/>
  <c r="CY133" i="6"/>
  <c r="CX133" i="6"/>
  <c r="CW133" i="6"/>
  <c r="CV133" i="6"/>
  <c r="DD132" i="6"/>
  <c r="DC132" i="6"/>
  <c r="DB132" i="6"/>
  <c r="DA132" i="6"/>
  <c r="CZ132" i="6"/>
  <c r="CY132" i="6"/>
  <c r="CX132" i="6"/>
  <c r="CW132" i="6"/>
  <c r="CV132" i="6"/>
  <c r="DD130" i="6"/>
  <c r="DC130" i="6"/>
  <c r="DB130" i="6"/>
  <c r="DA130" i="6"/>
  <c r="CZ130" i="6"/>
  <c r="CY130" i="6"/>
  <c r="CX130" i="6"/>
  <c r="CW130" i="6"/>
  <c r="CV130" i="6"/>
  <c r="DD129" i="6"/>
  <c r="DC129" i="6"/>
  <c r="DB129" i="6"/>
  <c r="DA129" i="6"/>
  <c r="CZ129" i="6"/>
  <c r="CY129" i="6"/>
  <c r="CX129" i="6"/>
  <c r="CW129" i="6"/>
  <c r="CV129" i="6"/>
  <c r="DD417" i="6"/>
  <c r="DC417" i="6"/>
  <c r="DB417" i="6"/>
  <c r="DA417" i="6"/>
  <c r="CZ417" i="6"/>
  <c r="CY417" i="6"/>
  <c r="CX417" i="6"/>
  <c r="CW417" i="6"/>
  <c r="CV417" i="6"/>
  <c r="DD416" i="6"/>
  <c r="DC416" i="6"/>
  <c r="DB416" i="6"/>
  <c r="DA416" i="6"/>
  <c r="CZ416" i="6"/>
  <c r="CY416" i="6"/>
  <c r="CX416" i="6"/>
  <c r="CW416" i="6"/>
  <c r="CV416" i="6"/>
  <c r="DD414" i="6"/>
  <c r="DC414" i="6"/>
  <c r="DB414" i="6"/>
  <c r="DA414" i="6"/>
  <c r="CZ414" i="6"/>
  <c r="CY414" i="6"/>
  <c r="CX414" i="6"/>
  <c r="CW414" i="6"/>
  <c r="CV414" i="6"/>
  <c r="DD415" i="6"/>
  <c r="DC415" i="6"/>
  <c r="DB415" i="6"/>
  <c r="DA415" i="6"/>
  <c r="CZ415" i="6"/>
  <c r="CY415" i="6"/>
  <c r="CX415" i="6"/>
  <c r="CW415" i="6"/>
  <c r="CV415" i="6"/>
  <c r="DD150" i="6"/>
  <c r="DC150" i="6"/>
  <c r="DB150" i="6"/>
  <c r="DA150" i="6"/>
  <c r="CZ150" i="6"/>
  <c r="CY150" i="6"/>
  <c r="CX150" i="6"/>
  <c r="CW150" i="6"/>
  <c r="CV150" i="6"/>
  <c r="DD128" i="6"/>
  <c r="DC128" i="6"/>
  <c r="DB128" i="6"/>
  <c r="DA128" i="6"/>
  <c r="CZ128" i="6"/>
  <c r="CY128" i="6"/>
  <c r="CX128" i="6"/>
  <c r="CW128" i="6"/>
  <c r="CV128" i="6"/>
  <c r="DD423" i="6"/>
  <c r="DC423" i="6"/>
  <c r="DB423" i="6"/>
  <c r="DA423" i="6"/>
  <c r="CZ423" i="6"/>
  <c r="CY423" i="6"/>
  <c r="CX423" i="6"/>
  <c r="CW423" i="6"/>
  <c r="CV423" i="6"/>
  <c r="DD125" i="6"/>
  <c r="DC125" i="6"/>
  <c r="DB125" i="6"/>
  <c r="DA125" i="6"/>
  <c r="CZ125" i="6"/>
  <c r="CY125" i="6"/>
  <c r="CX125" i="6"/>
  <c r="CW125" i="6"/>
  <c r="CV125" i="6"/>
  <c r="DD124" i="6"/>
  <c r="DC124" i="6"/>
  <c r="DB124" i="6"/>
  <c r="DA124" i="6"/>
  <c r="CZ124" i="6"/>
  <c r="CY124" i="6"/>
  <c r="CX124" i="6"/>
  <c r="CW124" i="6"/>
  <c r="CV124" i="6"/>
  <c r="DD122" i="6"/>
  <c r="DC122" i="6"/>
  <c r="DB122" i="6"/>
  <c r="DA122" i="6"/>
  <c r="CZ122" i="6"/>
  <c r="CY122" i="6"/>
  <c r="CX122" i="6"/>
  <c r="CW122" i="6"/>
  <c r="CV122" i="6"/>
  <c r="DD126" i="6"/>
  <c r="DC126" i="6"/>
  <c r="DB126" i="6"/>
  <c r="DA126" i="6"/>
  <c r="CZ126" i="6"/>
  <c r="CY126" i="6"/>
  <c r="CX126" i="6"/>
  <c r="CW126" i="6"/>
  <c r="CV126" i="6"/>
  <c r="DD123" i="6"/>
  <c r="DC123" i="6"/>
  <c r="DB123" i="6"/>
  <c r="DA123" i="6"/>
  <c r="CZ123" i="6"/>
  <c r="CY123" i="6"/>
  <c r="CX123" i="6"/>
  <c r="CW123" i="6"/>
  <c r="CV123" i="6"/>
  <c r="DD121" i="6"/>
  <c r="DC121" i="6"/>
  <c r="DB121" i="6"/>
  <c r="DA121" i="6"/>
  <c r="CZ121" i="6"/>
  <c r="CY121" i="6"/>
  <c r="CX121" i="6"/>
  <c r="CW121" i="6"/>
  <c r="CV121" i="6"/>
  <c r="DD119" i="6"/>
  <c r="DC119" i="6"/>
  <c r="DB119" i="6"/>
  <c r="DA119" i="6"/>
  <c r="CZ119" i="6"/>
  <c r="CY119" i="6"/>
  <c r="CX119" i="6"/>
  <c r="CW119" i="6"/>
  <c r="CV119" i="6"/>
  <c r="DD117" i="6"/>
  <c r="DC117" i="6"/>
  <c r="DB117" i="6"/>
  <c r="DA117" i="6"/>
  <c r="CZ117" i="6"/>
  <c r="CY117" i="6"/>
  <c r="CX117" i="6"/>
  <c r="CW117" i="6"/>
  <c r="CV117" i="6"/>
  <c r="DD116" i="6"/>
  <c r="DC116" i="6"/>
  <c r="DB116" i="6"/>
  <c r="DA116" i="6"/>
  <c r="CZ116" i="6"/>
  <c r="CY116" i="6"/>
  <c r="CX116" i="6"/>
  <c r="CW116" i="6"/>
  <c r="CV116" i="6"/>
  <c r="DD115" i="6"/>
  <c r="DC115" i="6"/>
  <c r="DB115" i="6"/>
  <c r="DA115" i="6"/>
  <c r="CZ115" i="6"/>
  <c r="CY115" i="6"/>
  <c r="CX115" i="6"/>
  <c r="CW115" i="6"/>
  <c r="CV115" i="6"/>
  <c r="DD114" i="6"/>
  <c r="DC114" i="6"/>
  <c r="DB114" i="6"/>
  <c r="DA114" i="6"/>
  <c r="CZ114" i="6"/>
  <c r="CY114" i="6"/>
  <c r="CX114" i="6"/>
  <c r="CW114" i="6"/>
  <c r="CV114" i="6"/>
  <c r="DD112" i="6"/>
  <c r="DC112" i="6"/>
  <c r="DB112" i="6"/>
  <c r="DA112" i="6"/>
  <c r="CZ112" i="6"/>
  <c r="CY112" i="6"/>
  <c r="CX112" i="6"/>
  <c r="CW112" i="6"/>
  <c r="CV112" i="6"/>
  <c r="DD111" i="6"/>
  <c r="DC111" i="6"/>
  <c r="DB111" i="6"/>
  <c r="DA111" i="6"/>
  <c r="CZ111" i="6"/>
  <c r="CY111" i="6"/>
  <c r="CX111" i="6"/>
  <c r="CW111" i="6"/>
  <c r="CV111" i="6"/>
  <c r="DD110" i="6"/>
  <c r="DC110" i="6"/>
  <c r="DB110" i="6"/>
  <c r="DA110" i="6"/>
  <c r="CZ110" i="6"/>
  <c r="CY110" i="6"/>
  <c r="CX110" i="6"/>
  <c r="CW110" i="6"/>
  <c r="CV110" i="6"/>
  <c r="DD109" i="6"/>
  <c r="DC109" i="6"/>
  <c r="DB109" i="6"/>
  <c r="DA109" i="6"/>
  <c r="CZ109" i="6"/>
  <c r="CY109" i="6"/>
  <c r="CX109" i="6"/>
  <c r="CW109" i="6"/>
  <c r="CV109" i="6"/>
  <c r="DD108" i="6"/>
  <c r="DC108" i="6"/>
  <c r="DB108" i="6"/>
  <c r="DA108" i="6"/>
  <c r="CZ108" i="6"/>
  <c r="CY108" i="6"/>
  <c r="CX108" i="6"/>
  <c r="CW108" i="6"/>
  <c r="CV108" i="6"/>
  <c r="DD107" i="6"/>
  <c r="DC107" i="6"/>
  <c r="DB107" i="6"/>
  <c r="DA107" i="6"/>
  <c r="CZ107" i="6"/>
  <c r="CY107" i="6"/>
  <c r="CX107" i="6"/>
  <c r="CW107" i="6"/>
  <c r="CV107" i="6"/>
  <c r="DD106" i="6"/>
  <c r="DC106" i="6"/>
  <c r="DB106" i="6"/>
  <c r="DA106" i="6"/>
  <c r="CZ106" i="6"/>
  <c r="CY106" i="6"/>
  <c r="CX106" i="6"/>
  <c r="CW106" i="6"/>
  <c r="CV106" i="6"/>
  <c r="DD105" i="6"/>
  <c r="DC105" i="6"/>
  <c r="DB105" i="6"/>
  <c r="DA105" i="6"/>
  <c r="CZ105" i="6"/>
  <c r="CY105" i="6"/>
  <c r="CX105" i="6"/>
  <c r="CW105" i="6"/>
  <c r="CV105" i="6"/>
  <c r="DD104" i="6"/>
  <c r="DC104" i="6"/>
  <c r="DB104" i="6"/>
  <c r="DA104" i="6"/>
  <c r="CZ104" i="6"/>
  <c r="CY104" i="6"/>
  <c r="CX104" i="6"/>
  <c r="CW104" i="6"/>
  <c r="CV104" i="6"/>
  <c r="DD103" i="6"/>
  <c r="DC103" i="6"/>
  <c r="DB103" i="6"/>
  <c r="DA103" i="6"/>
  <c r="CZ103" i="6"/>
  <c r="CY103" i="6"/>
  <c r="CX103" i="6"/>
  <c r="CW103" i="6"/>
  <c r="CV103" i="6"/>
  <c r="DD429" i="6"/>
  <c r="DC429" i="6"/>
  <c r="DB429" i="6"/>
  <c r="DA429" i="6"/>
  <c r="CZ429" i="6"/>
  <c r="CY429" i="6"/>
  <c r="CX429" i="6"/>
  <c r="CW429" i="6"/>
  <c r="CV429" i="6"/>
  <c r="DD102" i="6"/>
  <c r="DC102" i="6"/>
  <c r="DB102" i="6"/>
  <c r="DA102" i="6"/>
  <c r="CZ102" i="6"/>
  <c r="CY102" i="6"/>
  <c r="CX102" i="6"/>
  <c r="CW102" i="6"/>
  <c r="CV102" i="6"/>
  <c r="DD99" i="6"/>
  <c r="DC99" i="6"/>
  <c r="DB99" i="6"/>
  <c r="DA99" i="6"/>
  <c r="CZ99" i="6"/>
  <c r="CY99" i="6"/>
  <c r="CX99" i="6"/>
  <c r="CW99" i="6"/>
  <c r="CV99" i="6"/>
  <c r="DD35" i="6"/>
  <c r="DC35" i="6"/>
  <c r="DB35" i="6"/>
  <c r="DA35" i="6"/>
  <c r="CZ35" i="6"/>
  <c r="CY35" i="6"/>
  <c r="CX35" i="6"/>
  <c r="CW35" i="6"/>
  <c r="CV35" i="6"/>
  <c r="DD100" i="6"/>
  <c r="DC100" i="6"/>
  <c r="DB100" i="6"/>
  <c r="DA100" i="6"/>
  <c r="CZ100" i="6"/>
  <c r="CY100" i="6"/>
  <c r="CX100" i="6"/>
  <c r="CW100" i="6"/>
  <c r="CV100" i="6"/>
  <c r="DD98" i="6"/>
  <c r="DC98" i="6"/>
  <c r="DB98" i="6"/>
  <c r="DA98" i="6"/>
  <c r="CZ98" i="6"/>
  <c r="CY98" i="6"/>
  <c r="CX98" i="6"/>
  <c r="CW98" i="6"/>
  <c r="CV98" i="6"/>
  <c r="DD97" i="6"/>
  <c r="DC97" i="6"/>
  <c r="DB97" i="6"/>
  <c r="DA97" i="6"/>
  <c r="CZ97" i="6"/>
  <c r="CY97" i="6"/>
  <c r="CX97" i="6"/>
  <c r="CW97" i="6"/>
  <c r="CV97" i="6"/>
  <c r="DD95" i="6"/>
  <c r="DC95" i="6"/>
  <c r="DB95" i="6"/>
  <c r="DA95" i="6"/>
  <c r="CZ95" i="6"/>
  <c r="CY95" i="6"/>
  <c r="CX95" i="6"/>
  <c r="CW95" i="6"/>
  <c r="CV95" i="6"/>
  <c r="DD91" i="6"/>
  <c r="DC91" i="6"/>
  <c r="DB91" i="6"/>
  <c r="DA91" i="6"/>
  <c r="CZ91" i="6"/>
  <c r="CY91" i="6"/>
  <c r="CX91" i="6"/>
  <c r="CW91" i="6"/>
  <c r="CV91" i="6"/>
  <c r="DD90" i="6"/>
  <c r="DC90" i="6"/>
  <c r="DB90" i="6"/>
  <c r="DA90" i="6"/>
  <c r="CZ90" i="6"/>
  <c r="CY90" i="6"/>
  <c r="CX90" i="6"/>
  <c r="CW90" i="6"/>
  <c r="CV90" i="6"/>
  <c r="DD89" i="6"/>
  <c r="DC89" i="6"/>
  <c r="DB89" i="6"/>
  <c r="DA89" i="6"/>
  <c r="CZ89" i="6"/>
  <c r="CY89" i="6"/>
  <c r="CX89" i="6"/>
  <c r="CW89" i="6"/>
  <c r="CV89" i="6"/>
  <c r="DD87" i="6"/>
  <c r="DC87" i="6"/>
  <c r="DB87" i="6"/>
  <c r="DA87" i="6"/>
  <c r="CZ87" i="6"/>
  <c r="CY87" i="6"/>
  <c r="CX87" i="6"/>
  <c r="CW87" i="6"/>
  <c r="CV87" i="6"/>
  <c r="DD88" i="6"/>
  <c r="DC88" i="6"/>
  <c r="DB88" i="6"/>
  <c r="DA88" i="6"/>
  <c r="CZ88" i="6"/>
  <c r="CY88" i="6"/>
  <c r="CX88" i="6"/>
  <c r="CW88" i="6"/>
  <c r="CV88" i="6"/>
  <c r="DD86" i="6"/>
  <c r="DC86" i="6"/>
  <c r="DB86" i="6"/>
  <c r="DA86" i="6"/>
  <c r="CZ86" i="6"/>
  <c r="CY86" i="6"/>
  <c r="CX86" i="6"/>
  <c r="CW86" i="6"/>
  <c r="CV86" i="6"/>
  <c r="DD101" i="6"/>
  <c r="DC101" i="6"/>
  <c r="DB101" i="6"/>
  <c r="DA101" i="6"/>
  <c r="CZ101" i="6"/>
  <c r="CY101" i="6"/>
  <c r="CX101" i="6"/>
  <c r="CW101" i="6"/>
  <c r="CV101" i="6"/>
  <c r="DD96" i="6"/>
  <c r="DC96" i="6"/>
  <c r="DB96" i="6"/>
  <c r="DA96" i="6"/>
  <c r="CZ96" i="6"/>
  <c r="CY96" i="6"/>
  <c r="CX96" i="6"/>
  <c r="CW96" i="6"/>
  <c r="CV96" i="6"/>
  <c r="DD94" i="6"/>
  <c r="DC94" i="6"/>
  <c r="DB94" i="6"/>
  <c r="DA94" i="6"/>
  <c r="CZ94" i="6"/>
  <c r="CY94" i="6"/>
  <c r="CX94" i="6"/>
  <c r="CW94" i="6"/>
  <c r="CV94" i="6"/>
  <c r="DD369" i="6"/>
  <c r="DC369" i="6"/>
  <c r="DB369" i="6"/>
  <c r="DA369" i="6"/>
  <c r="CZ369" i="6"/>
  <c r="CY369" i="6"/>
  <c r="CX369" i="6"/>
  <c r="CW369" i="6"/>
  <c r="CV369" i="6"/>
  <c r="DD85" i="6"/>
  <c r="DC85" i="6"/>
  <c r="DB85" i="6"/>
  <c r="DA85" i="6"/>
  <c r="CZ85" i="6"/>
  <c r="CY85" i="6"/>
  <c r="CX85" i="6"/>
  <c r="CW85" i="6"/>
  <c r="CV85" i="6"/>
  <c r="DD84" i="6"/>
  <c r="DC84" i="6"/>
  <c r="DB84" i="6"/>
  <c r="DA84" i="6"/>
  <c r="CZ84" i="6"/>
  <c r="CY84" i="6"/>
  <c r="CX84" i="6"/>
  <c r="CW84" i="6"/>
  <c r="CV84" i="6"/>
  <c r="DD83" i="6"/>
  <c r="DC83" i="6"/>
  <c r="DB83" i="6"/>
  <c r="DA83" i="6"/>
  <c r="CZ83" i="6"/>
  <c r="CY83" i="6"/>
  <c r="CX83" i="6"/>
  <c r="CW83" i="6"/>
  <c r="CV83" i="6"/>
  <c r="DD82" i="6"/>
  <c r="DC82" i="6"/>
  <c r="DB82" i="6"/>
  <c r="DA82" i="6"/>
  <c r="CZ82" i="6"/>
  <c r="CY82" i="6"/>
  <c r="CX82" i="6"/>
  <c r="CW82" i="6"/>
  <c r="CV82" i="6"/>
  <c r="DD80" i="6"/>
  <c r="DC80" i="6"/>
  <c r="DB80" i="6"/>
  <c r="DA80" i="6"/>
  <c r="CZ80" i="6"/>
  <c r="CY80" i="6"/>
  <c r="CX80" i="6"/>
  <c r="CW80" i="6"/>
  <c r="CV80" i="6"/>
  <c r="DD79" i="6"/>
  <c r="DC79" i="6"/>
  <c r="DB79" i="6"/>
  <c r="DA79" i="6"/>
  <c r="CZ79" i="6"/>
  <c r="CY79" i="6"/>
  <c r="CX79" i="6"/>
  <c r="CW79" i="6"/>
  <c r="CV79" i="6"/>
  <c r="DD78" i="6"/>
  <c r="DC78" i="6"/>
  <c r="DB78" i="6"/>
  <c r="DA78" i="6"/>
  <c r="CZ78" i="6"/>
  <c r="CY78" i="6"/>
  <c r="CX78" i="6"/>
  <c r="CW78" i="6"/>
  <c r="CV78" i="6"/>
  <c r="DD10" i="6"/>
  <c r="DC10" i="6"/>
  <c r="DB10" i="6"/>
  <c r="DA10" i="6"/>
  <c r="CZ10" i="6"/>
  <c r="CY10" i="6"/>
  <c r="CX10" i="6"/>
  <c r="CW10" i="6"/>
  <c r="CV10" i="6"/>
  <c r="DD9" i="6"/>
  <c r="DC9" i="6"/>
  <c r="DB9" i="6"/>
  <c r="DA9" i="6"/>
  <c r="CZ9" i="6"/>
  <c r="CY9" i="6"/>
  <c r="CX9" i="6"/>
  <c r="CW9" i="6"/>
  <c r="CV9" i="6"/>
  <c r="DD8" i="6"/>
  <c r="DC8" i="6"/>
  <c r="DB8" i="6"/>
  <c r="DA8" i="6"/>
  <c r="CZ8" i="6"/>
  <c r="CY8" i="6"/>
  <c r="CX8" i="6"/>
  <c r="CW8" i="6"/>
  <c r="CV8" i="6"/>
  <c r="DD7" i="6"/>
  <c r="DC7" i="6"/>
  <c r="DB7" i="6"/>
  <c r="DA7" i="6"/>
  <c r="CZ7" i="6"/>
  <c r="CY7" i="6"/>
  <c r="CX7" i="6"/>
  <c r="CW7" i="6"/>
  <c r="CV7" i="6"/>
  <c r="DD5" i="6"/>
  <c r="DC5" i="6"/>
  <c r="DB5" i="6"/>
  <c r="DA5" i="6"/>
  <c r="CZ5" i="6"/>
  <c r="CY5" i="6"/>
  <c r="CX5" i="6"/>
  <c r="CW5" i="6"/>
  <c r="CV5" i="6"/>
  <c r="DD4" i="6"/>
  <c r="DC4" i="6"/>
  <c r="DB4" i="6"/>
  <c r="DA4" i="6"/>
  <c r="CZ4" i="6"/>
  <c r="CY4" i="6"/>
  <c r="CX4" i="6"/>
  <c r="CW4" i="6"/>
  <c r="CV4" i="6"/>
  <c r="DD77" i="6"/>
  <c r="DC77" i="6"/>
  <c r="DB77" i="6"/>
  <c r="DA77" i="6"/>
  <c r="CZ77" i="6"/>
  <c r="CY77" i="6"/>
  <c r="CX77" i="6"/>
  <c r="CW77" i="6"/>
  <c r="CV77" i="6"/>
  <c r="DD76" i="6"/>
  <c r="DC76" i="6"/>
  <c r="DB76" i="6"/>
  <c r="DA76" i="6"/>
  <c r="CZ76" i="6"/>
  <c r="CY76" i="6"/>
  <c r="CX76" i="6"/>
  <c r="CW76" i="6"/>
  <c r="CV76" i="6"/>
  <c r="CU570" i="6"/>
  <c r="CU569" i="6"/>
  <c r="CU568" i="6"/>
  <c r="CU567" i="6"/>
  <c r="CU566" i="6"/>
  <c r="CU565" i="6"/>
  <c r="CU564" i="6"/>
  <c r="CU563" i="6"/>
  <c r="CU562" i="6"/>
  <c r="CU561" i="6"/>
  <c r="CU560" i="6"/>
  <c r="CU559" i="6"/>
  <c r="CU558" i="6"/>
  <c r="CU557" i="6"/>
  <c r="CU556" i="6"/>
  <c r="CU555" i="6"/>
  <c r="CU554" i="6"/>
  <c r="CU553" i="6"/>
  <c r="CU552" i="6"/>
  <c r="CU551" i="6"/>
  <c r="CU550" i="6"/>
  <c r="CU549" i="6"/>
  <c r="CU548" i="6"/>
  <c r="CU547" i="6"/>
  <c r="CU546" i="6"/>
  <c r="CU545" i="6"/>
  <c r="CU544" i="6"/>
  <c r="CU543" i="6"/>
  <c r="CU542" i="6"/>
  <c r="CU541" i="6"/>
  <c r="CU540" i="6"/>
  <c r="CU539" i="6"/>
  <c r="CU538" i="6"/>
  <c r="CU537" i="6"/>
  <c r="CU536" i="6"/>
  <c r="CU535" i="6"/>
  <c r="CU534" i="6"/>
  <c r="CU533" i="6"/>
  <c r="CU532" i="6"/>
  <c r="CU531" i="6"/>
  <c r="CU530" i="6"/>
  <c r="CU529" i="6"/>
  <c r="CU528" i="6"/>
  <c r="CU527" i="6"/>
  <c r="CU526" i="6"/>
  <c r="CU525" i="6"/>
  <c r="CU524" i="6"/>
  <c r="CU523" i="6"/>
  <c r="CU522" i="6"/>
  <c r="CU521" i="6"/>
  <c r="CU520" i="6"/>
  <c r="CU519" i="6"/>
  <c r="CU518" i="6"/>
  <c r="CU517" i="6"/>
  <c r="CU516" i="6"/>
  <c r="CU515" i="6"/>
  <c r="CU514" i="6"/>
  <c r="CU513" i="6"/>
  <c r="CU512" i="6"/>
  <c r="CU511" i="6"/>
  <c r="CU510" i="6"/>
  <c r="CU509" i="6"/>
  <c r="CU508" i="6"/>
  <c r="CU507" i="6"/>
  <c r="CU506" i="6"/>
  <c r="CU505" i="6"/>
  <c r="CU504" i="6"/>
  <c r="CU503" i="6"/>
  <c r="CU502" i="6"/>
  <c r="CU501" i="6"/>
  <c r="CU500" i="6"/>
  <c r="CU499" i="6"/>
  <c r="CU498" i="6"/>
  <c r="CU497" i="6"/>
  <c r="CU496" i="6"/>
  <c r="CU495" i="6"/>
  <c r="CU494" i="6"/>
  <c r="CU493" i="6"/>
  <c r="CU492" i="6"/>
  <c r="CU491" i="6"/>
  <c r="CU490" i="6"/>
  <c r="CU489" i="6"/>
  <c r="CU488" i="6"/>
  <c r="CU487" i="6"/>
  <c r="CU486" i="6"/>
  <c r="CU485" i="6"/>
  <c r="CU484" i="6"/>
  <c r="CU483" i="6"/>
  <c r="CU482" i="6"/>
  <c r="CU481" i="6"/>
  <c r="CU480" i="6"/>
  <c r="CU479" i="6"/>
  <c r="CU478" i="6"/>
  <c r="CU477" i="6"/>
  <c r="CU476" i="6"/>
  <c r="CU475" i="6"/>
  <c r="CU474" i="6"/>
  <c r="CU473" i="6"/>
  <c r="CU472" i="6"/>
  <c r="CU471" i="6"/>
  <c r="CU470" i="6"/>
  <c r="CU469" i="6"/>
  <c r="CU468" i="6"/>
  <c r="CU467" i="6"/>
  <c r="CU466" i="6"/>
  <c r="CU465" i="6"/>
  <c r="CU464" i="6"/>
  <c r="CU463" i="6"/>
  <c r="CU462" i="6"/>
  <c r="CU450" i="6"/>
  <c r="CU398" i="6"/>
  <c r="CU428" i="6"/>
  <c r="CU403" i="6"/>
  <c r="CU402" i="6"/>
  <c r="CU81" i="6"/>
  <c r="CU401" i="6"/>
  <c r="CU397" i="6"/>
  <c r="CU399" i="6"/>
  <c r="CU427" i="6"/>
  <c r="CU400" i="6"/>
  <c r="CU396" i="6"/>
  <c r="CU395" i="6"/>
  <c r="CU393" i="6"/>
  <c r="CU391" i="6"/>
  <c r="CU390" i="6"/>
  <c r="CU389" i="6"/>
  <c r="CU388" i="6"/>
  <c r="CU394" i="6"/>
  <c r="CU449" i="6"/>
  <c r="CU392" i="6"/>
  <c r="CU387" i="6"/>
  <c r="CU386" i="6"/>
  <c r="CU385" i="6"/>
  <c r="CU384" i="6"/>
  <c r="CU383" i="6"/>
  <c r="CU382" i="6"/>
  <c r="CU378" i="6"/>
  <c r="CU381" i="6"/>
  <c r="CU379" i="6"/>
  <c r="CU377" i="6"/>
  <c r="CU380" i="6"/>
  <c r="CU376" i="6"/>
  <c r="CU375" i="6"/>
  <c r="CU445" i="6"/>
  <c r="CU15" i="6"/>
  <c r="CU14" i="6"/>
  <c r="CU13" i="6"/>
  <c r="CU374" i="6"/>
  <c r="CU75" i="6"/>
  <c r="CU372" i="6"/>
  <c r="CU368" i="6"/>
  <c r="CU371" i="6"/>
  <c r="CU370" i="6"/>
  <c r="CU367" i="6"/>
  <c r="CU366" i="6"/>
  <c r="CU365" i="6"/>
  <c r="CU364" i="6"/>
  <c r="CU363" i="6"/>
  <c r="CU444" i="6"/>
  <c r="CU362" i="6"/>
  <c r="CU249" i="6"/>
  <c r="CU352" i="6"/>
  <c r="CU347" i="6"/>
  <c r="CU342" i="6"/>
  <c r="CU361" i="6"/>
  <c r="CU360" i="6"/>
  <c r="CU359" i="6"/>
  <c r="CU358" i="6"/>
  <c r="CU357" i="6"/>
  <c r="CU356" i="6"/>
  <c r="CU355" i="6"/>
  <c r="CU354" i="6"/>
  <c r="CU353" i="6"/>
  <c r="CU351" i="6"/>
  <c r="CU350" i="6"/>
  <c r="CU443" i="6"/>
  <c r="CU349" i="6"/>
  <c r="CU448" i="6"/>
  <c r="CU348" i="6"/>
  <c r="CU50" i="6"/>
  <c r="CU346" i="6"/>
  <c r="CU345" i="6"/>
  <c r="CU344" i="6"/>
  <c r="CU447" i="6"/>
  <c r="CU343" i="6"/>
  <c r="CU341" i="6"/>
  <c r="CU32" i="6"/>
  <c r="CU74" i="6"/>
  <c r="CU72" i="6"/>
  <c r="CU339" i="6"/>
  <c r="CU338" i="6"/>
  <c r="CU337" i="6"/>
  <c r="CU69" i="6"/>
  <c r="CU68" i="6"/>
  <c r="CU334" i="6"/>
  <c r="CU336" i="6"/>
  <c r="CU333" i="6"/>
  <c r="CU335" i="6"/>
  <c r="CU332" i="6"/>
  <c r="CU39" i="6"/>
  <c r="CU331" i="6"/>
  <c r="CU330" i="6"/>
  <c r="CU328" i="6"/>
  <c r="CU327" i="6"/>
  <c r="CU325" i="6"/>
  <c r="CU329" i="6"/>
  <c r="CU324" i="6"/>
  <c r="CU323" i="6"/>
  <c r="CU326" i="6"/>
  <c r="CU43" i="6"/>
  <c r="CU322" i="6"/>
  <c r="CU321" i="6"/>
  <c r="CU320" i="6"/>
  <c r="CU319" i="6"/>
  <c r="CU317" i="6"/>
  <c r="CU311" i="6"/>
  <c r="CU316" i="6"/>
  <c r="CU243" i="6"/>
  <c r="CU318" i="6"/>
  <c r="CU315" i="6"/>
  <c r="CU310" i="6"/>
  <c r="CU314" i="6"/>
  <c r="CU426" i="6"/>
  <c r="CU313" i="6"/>
  <c r="CU309" i="6"/>
  <c r="CU308" i="6"/>
  <c r="CU307" i="6"/>
  <c r="CU306" i="6"/>
  <c r="CU305" i="6"/>
  <c r="CU304" i="6"/>
  <c r="CU303" i="6"/>
  <c r="CU302" i="6"/>
  <c r="CU67" i="6"/>
  <c r="CU442" i="6"/>
  <c r="CU425" i="6"/>
  <c r="CU299" i="6"/>
  <c r="CU300" i="6"/>
  <c r="CU441" i="6"/>
  <c r="CU298" i="6"/>
  <c r="CU297" i="6"/>
  <c r="CU296" i="6"/>
  <c r="CU294" i="6"/>
  <c r="CU293" i="6"/>
  <c r="CU292" i="6"/>
  <c r="CU295" i="6"/>
  <c r="CU66" i="6"/>
  <c r="CU291" i="6"/>
  <c r="CU65" i="6"/>
  <c r="CU290" i="6"/>
  <c r="CU287" i="6"/>
  <c r="CU286" i="6"/>
  <c r="CU63" i="6"/>
  <c r="CU284" i="6"/>
  <c r="CU62" i="6"/>
  <c r="CU61" i="6"/>
  <c r="CU60" i="6"/>
  <c r="CU59" i="6"/>
  <c r="CU58" i="6"/>
  <c r="CU57" i="6"/>
  <c r="CU56" i="6"/>
  <c r="CU55" i="6"/>
  <c r="CU283" i="6"/>
  <c r="CU282" i="6"/>
  <c r="CU413" i="6"/>
  <c r="CU412" i="6"/>
  <c r="CU53" i="6"/>
  <c r="CU54" i="6"/>
  <c r="CU52" i="6"/>
  <c r="CU51" i="6"/>
  <c r="CU49" i="6"/>
  <c r="CU48" i="6"/>
  <c r="CU47" i="6"/>
  <c r="CU46" i="6"/>
  <c r="CU45" i="6"/>
  <c r="CU281" i="6"/>
  <c r="CU44" i="6"/>
  <c r="CU280" i="6"/>
  <c r="CU279" i="6"/>
  <c r="CU278" i="6"/>
  <c r="CU277" i="6"/>
  <c r="CU276" i="6"/>
  <c r="CU440" i="6"/>
  <c r="CU275" i="6"/>
  <c r="CU274" i="6"/>
  <c r="CU272" i="6"/>
  <c r="CU271" i="6"/>
  <c r="CU439" i="6"/>
  <c r="CU438" i="6"/>
  <c r="CU270" i="6"/>
  <c r="CU269" i="6"/>
  <c r="CU268" i="6"/>
  <c r="CU267" i="6"/>
  <c r="CU266" i="6"/>
  <c r="CU265" i="6"/>
  <c r="CU264" i="6"/>
  <c r="CU424" i="6"/>
  <c r="CU263" i="6"/>
  <c r="CU420" i="6"/>
  <c r="CU262" i="6"/>
  <c r="CU261" i="6"/>
  <c r="CU260" i="6"/>
  <c r="CU259" i="6"/>
  <c r="CU258" i="6"/>
  <c r="CU257" i="6"/>
  <c r="CU256" i="6"/>
  <c r="CU285" i="6"/>
  <c r="CU255" i="6"/>
  <c r="CU254" i="6"/>
  <c r="CU253" i="6"/>
  <c r="CU252" i="6"/>
  <c r="CU251" i="6"/>
  <c r="CU250" i="6"/>
  <c r="CU419" i="6"/>
  <c r="CU248" i="6"/>
  <c r="CU247" i="6"/>
  <c r="CU246" i="6"/>
  <c r="CU41" i="6"/>
  <c r="CU245" i="6"/>
  <c r="CU242" i="6"/>
  <c r="CU238" i="6"/>
  <c r="CU237" i="6"/>
  <c r="CU312" i="6"/>
  <c r="CU236" i="6"/>
  <c r="CU235" i="6"/>
  <c r="CU38" i="6"/>
  <c r="CU437" i="6"/>
  <c r="CU234" i="6"/>
  <c r="CU233" i="6"/>
  <c r="CU436" i="6"/>
  <c r="CU232" i="6"/>
  <c r="CU231" i="6"/>
  <c r="CU289" i="6"/>
  <c r="CU230" i="6"/>
  <c r="CU435" i="6"/>
  <c r="CU227" i="6"/>
  <c r="CU226" i="6"/>
  <c r="CU229" i="6"/>
  <c r="CU418" i="6"/>
  <c r="CU225" i="6"/>
  <c r="CU224" i="6"/>
  <c r="CU223" i="6"/>
  <c r="CU222" i="6"/>
  <c r="CU221" i="6"/>
  <c r="CU434" i="6"/>
  <c r="CU220" i="6"/>
  <c r="CU219" i="6"/>
  <c r="CU433" i="6"/>
  <c r="CU218" i="6"/>
  <c r="CU40" i="6"/>
  <c r="CU34" i="6"/>
  <c r="CU36" i="6"/>
  <c r="CU217" i="6"/>
  <c r="CU422" i="6"/>
  <c r="CU152" i="6"/>
  <c r="CU33" i="6"/>
  <c r="CU31" i="6"/>
  <c r="CU30" i="6"/>
  <c r="CU215" i="6"/>
  <c r="CU206" i="6"/>
  <c r="CU213" i="6"/>
  <c r="CU212" i="6"/>
  <c r="CU211" i="6"/>
  <c r="CU210" i="6"/>
  <c r="CU209" i="6"/>
  <c r="CU208" i="6"/>
  <c r="CU214" i="6"/>
  <c r="CU421" i="6"/>
  <c r="CU205" i="6"/>
  <c r="CU207" i="6"/>
  <c r="CU204" i="6"/>
  <c r="CU203" i="6"/>
  <c r="CU29" i="6"/>
  <c r="CU28" i="6"/>
  <c r="CU27" i="6"/>
  <c r="CU26" i="6"/>
  <c r="CU25" i="6"/>
  <c r="CU24" i="6"/>
  <c r="CU23" i="6"/>
  <c r="CU202" i="6"/>
  <c r="CU201" i="6"/>
  <c r="CU200" i="6"/>
  <c r="CU22" i="6"/>
  <c r="CU199" i="6"/>
  <c r="CU198" i="6"/>
  <c r="CU196" i="6"/>
  <c r="CU194" i="6"/>
  <c r="CU192" i="6"/>
  <c r="CU70" i="6"/>
  <c r="CU197" i="6"/>
  <c r="CU195" i="6"/>
  <c r="CU193" i="6"/>
  <c r="CU191" i="6"/>
  <c r="CU288" i="6"/>
  <c r="CU149" i="6"/>
  <c r="CU188" i="6"/>
  <c r="CU190" i="6"/>
  <c r="CU187" i="6"/>
  <c r="CU185" i="6"/>
  <c r="CU189" i="6"/>
  <c r="CU184" i="6"/>
  <c r="CU183" i="6"/>
  <c r="CU182" i="6"/>
  <c r="CU181" i="6"/>
  <c r="CU180" i="6"/>
  <c r="CU179" i="6"/>
  <c r="CU178" i="6"/>
  <c r="CU177" i="6"/>
  <c r="CU176" i="6"/>
  <c r="CU175" i="6"/>
  <c r="CU174" i="6"/>
  <c r="CU432" i="6"/>
  <c r="CU173" i="6"/>
  <c r="CU20" i="6"/>
  <c r="CU21" i="6"/>
  <c r="CU172" i="6"/>
  <c r="CU19" i="6"/>
  <c r="CU431" i="6"/>
  <c r="CU118" i="6"/>
  <c r="CU171" i="6"/>
  <c r="CU169" i="6"/>
  <c r="CU168" i="6"/>
  <c r="CU37" i="6"/>
  <c r="CU430" i="6"/>
  <c r="CU170" i="6"/>
  <c r="CU167" i="6"/>
  <c r="CU165" i="6"/>
  <c r="CU166" i="6"/>
  <c r="CU163" i="6"/>
  <c r="CU164" i="6"/>
  <c r="CU162" i="6"/>
  <c r="CU161" i="6"/>
  <c r="CU131" i="6"/>
  <c r="CU18" i="6"/>
  <c r="CU160" i="6"/>
  <c r="CU11" i="6"/>
  <c r="CU17" i="6"/>
  <c r="CU244" i="6"/>
  <c r="CU16" i="6"/>
  <c r="CU159" i="6"/>
  <c r="CU158" i="6"/>
  <c r="CU157" i="6"/>
  <c r="CU155" i="6"/>
  <c r="CU154" i="6"/>
  <c r="CU156" i="6"/>
  <c r="CU151" i="6"/>
  <c r="CU153" i="6"/>
  <c r="CU241" i="6"/>
  <c r="CU12" i="6"/>
  <c r="CU240" i="6"/>
  <c r="CU113" i="6"/>
  <c r="CU239" i="6"/>
  <c r="CU148" i="6"/>
  <c r="CU147" i="6"/>
  <c r="CU145" i="6"/>
  <c r="CU144" i="6"/>
  <c r="CU136" i="6"/>
  <c r="CU142" i="6"/>
  <c r="CU141" i="6"/>
  <c r="CU140" i="6"/>
  <c r="CU138" i="6"/>
  <c r="CU137" i="6"/>
  <c r="CU135" i="6"/>
  <c r="CU134" i="6"/>
  <c r="CU133" i="6"/>
  <c r="CU132" i="6"/>
  <c r="CU130" i="6"/>
  <c r="CU129" i="6"/>
  <c r="CU417" i="6"/>
  <c r="CU416" i="6"/>
  <c r="CU414" i="6"/>
  <c r="CU415" i="6"/>
  <c r="CU150" i="6"/>
  <c r="CU128" i="6"/>
  <c r="CU423" i="6"/>
  <c r="CU125" i="6"/>
  <c r="CU124" i="6"/>
  <c r="CU122" i="6"/>
  <c r="CU126" i="6"/>
  <c r="CU123" i="6"/>
  <c r="CU121" i="6"/>
  <c r="CU119" i="6"/>
  <c r="CU117" i="6"/>
  <c r="CU116" i="6"/>
  <c r="CU115" i="6"/>
  <c r="CU114" i="6"/>
  <c r="CU112" i="6"/>
  <c r="CU111" i="6"/>
  <c r="CU110" i="6"/>
  <c r="CU109" i="6"/>
  <c r="CU108" i="6"/>
  <c r="CU107" i="6"/>
  <c r="CU106" i="6"/>
  <c r="CU105" i="6"/>
  <c r="CU104" i="6"/>
  <c r="CU103" i="6"/>
  <c r="CU429" i="6"/>
  <c r="CU102" i="6"/>
  <c r="CU99" i="6"/>
  <c r="CU35" i="6"/>
  <c r="CU100" i="6"/>
  <c r="CU98" i="6"/>
  <c r="CU97" i="6"/>
  <c r="CU95" i="6"/>
  <c r="CU91" i="6"/>
  <c r="CU90" i="6"/>
  <c r="CU89" i="6"/>
  <c r="CU87" i="6"/>
  <c r="CU88" i="6"/>
  <c r="CU86" i="6"/>
  <c r="CU101" i="6"/>
  <c r="CU96" i="6"/>
  <c r="CU94" i="6"/>
  <c r="CU369" i="6"/>
  <c r="CU85" i="6"/>
  <c r="CU84" i="6"/>
  <c r="CU83" i="6"/>
  <c r="CU82" i="6"/>
  <c r="CU80" i="6"/>
  <c r="CU79" i="6"/>
  <c r="CU78" i="6"/>
  <c r="CU10" i="6"/>
  <c r="CU9" i="6"/>
  <c r="CU8" i="6"/>
  <c r="CU7" i="6"/>
  <c r="CU4" i="6"/>
  <c r="CU77" i="6"/>
  <c r="CU76" i="6"/>
  <c r="CU5" i="6"/>
  <c r="BS403" i="6"/>
  <c r="BS402" i="6"/>
  <c r="BS401" i="6"/>
  <c r="BS400" i="6"/>
  <c r="BS399" i="6"/>
  <c r="BS398" i="6"/>
  <c r="BS397" i="6"/>
  <c r="BS396" i="6"/>
  <c r="BS395" i="6"/>
  <c r="BS394" i="6"/>
  <c r="BS393" i="6"/>
  <c r="BS392" i="6"/>
  <c r="BS391" i="6"/>
  <c r="BS390" i="6"/>
  <c r="BS388" i="6"/>
  <c r="BS387" i="6"/>
  <c r="BS386" i="6"/>
  <c r="BS385" i="6"/>
  <c r="BS384" i="6"/>
  <c r="BS383" i="6"/>
  <c r="BS382" i="6"/>
  <c r="BS381" i="6"/>
  <c r="BS380" i="6"/>
  <c r="BS379" i="6"/>
  <c r="BS378" i="6"/>
  <c r="BS377" i="6"/>
  <c r="BS376" i="6"/>
  <c r="BS375" i="6"/>
  <c r="BS92" i="6"/>
  <c r="BS374" i="6"/>
  <c r="BS373" i="6"/>
  <c r="BS372" i="6"/>
  <c r="BS370" i="6"/>
  <c r="BS369" i="6"/>
  <c r="BS367" i="6"/>
  <c r="BS366" i="6"/>
  <c r="BS365" i="6"/>
  <c r="BS364" i="6"/>
  <c r="BS363" i="6"/>
  <c r="BS362" i="6"/>
  <c r="BS361" i="6"/>
  <c r="BS360" i="6"/>
  <c r="BS359" i="6"/>
  <c r="BS358" i="6"/>
  <c r="BS357" i="6"/>
  <c r="BS356" i="6"/>
  <c r="BS355" i="6"/>
  <c r="BS354" i="6"/>
  <c r="BS353" i="6"/>
  <c r="BS352" i="6"/>
  <c r="BS351" i="6"/>
  <c r="BS350" i="6"/>
  <c r="BS349" i="6"/>
  <c r="BS348" i="6"/>
  <c r="BS347" i="6"/>
  <c r="BS346" i="6"/>
  <c r="BS345" i="6"/>
  <c r="BS344" i="6"/>
  <c r="BS343" i="6"/>
  <c r="BS342" i="6"/>
  <c r="BS341" i="6"/>
  <c r="BS340" i="6"/>
  <c r="BS339" i="6"/>
  <c r="BS337" i="6"/>
  <c r="BS333" i="6"/>
  <c r="BS332" i="6"/>
  <c r="BS331" i="6"/>
  <c r="BS330" i="6"/>
  <c r="BS329" i="6"/>
  <c r="BS328" i="6"/>
  <c r="BS327" i="6"/>
  <c r="BS326" i="6"/>
  <c r="BS325" i="6"/>
  <c r="BS324" i="6"/>
  <c r="BS180" i="6"/>
  <c r="BS323" i="6"/>
  <c r="BS322" i="6"/>
  <c r="BS321" i="6"/>
  <c r="BS320" i="6"/>
  <c r="BS319" i="6"/>
  <c r="BS318" i="6"/>
  <c r="BS317" i="6"/>
  <c r="BS316" i="6"/>
  <c r="BS315" i="6"/>
  <c r="BS314" i="6"/>
  <c r="BS313" i="6"/>
  <c r="BS312" i="6"/>
  <c r="BS311" i="6"/>
  <c r="BS310" i="6"/>
  <c r="BS309" i="6"/>
  <c r="BS308" i="6"/>
  <c r="BS307" i="6"/>
  <c r="BS306" i="6"/>
  <c r="BS305" i="6"/>
  <c r="BS304" i="6"/>
  <c r="BS303" i="6"/>
  <c r="BS301" i="6"/>
  <c r="BS300" i="6"/>
  <c r="BS299" i="6"/>
  <c r="BS298" i="6"/>
  <c r="BS297" i="6"/>
  <c r="BS296" i="6"/>
  <c r="BS295" i="6"/>
  <c r="BS294" i="6"/>
  <c r="BS293" i="6"/>
  <c r="BS291" i="6"/>
  <c r="BS290" i="6"/>
  <c r="BS289" i="6"/>
  <c r="BS288" i="6"/>
  <c r="BS287" i="6"/>
  <c r="BS286" i="6"/>
  <c r="BS285" i="6"/>
  <c r="BS284" i="6"/>
  <c r="BS283" i="6"/>
  <c r="BS282" i="6"/>
  <c r="BS281" i="6"/>
  <c r="BS280" i="6"/>
  <c r="BS278" i="6"/>
  <c r="BS277" i="6"/>
  <c r="BS274" i="6"/>
  <c r="BS272" i="6"/>
  <c r="BS271" i="6"/>
  <c r="BS270" i="6"/>
  <c r="BS269" i="6"/>
  <c r="BS268" i="6"/>
  <c r="BS267" i="6"/>
  <c r="BS266" i="6"/>
  <c r="BS265" i="6"/>
  <c r="BS264" i="6"/>
  <c r="BS263" i="6"/>
  <c r="BS262" i="6"/>
  <c r="BS261" i="6"/>
  <c r="BS260" i="6"/>
  <c r="BS259" i="6"/>
  <c r="BS258" i="6"/>
  <c r="BS257" i="6"/>
  <c r="BS255" i="6"/>
  <c r="BS254" i="6"/>
  <c r="BS253" i="6"/>
  <c r="BS252" i="6"/>
  <c r="BS251" i="6"/>
  <c r="BS250" i="6"/>
  <c r="BS249" i="6"/>
  <c r="BS248" i="6"/>
  <c r="BS247" i="6"/>
  <c r="BS246" i="6"/>
  <c r="BS245" i="6"/>
  <c r="BS243" i="6"/>
  <c r="BS242" i="6"/>
  <c r="BS241" i="6"/>
  <c r="BS239" i="6"/>
  <c r="BS238" i="6"/>
  <c r="BS236" i="6"/>
  <c r="BS235" i="6"/>
  <c r="BS234" i="6"/>
  <c r="BS233" i="6"/>
  <c r="BS232" i="6"/>
  <c r="BS231" i="6"/>
  <c r="BS230" i="6"/>
  <c r="BS229" i="6"/>
  <c r="BS228" i="6"/>
  <c r="BS227" i="6"/>
  <c r="BS226" i="6"/>
  <c r="BS225" i="6"/>
  <c r="BS224" i="6"/>
  <c r="BS223" i="6"/>
  <c r="BS222" i="6"/>
  <c r="BS273" i="6"/>
  <c r="BS221" i="6"/>
  <c r="BS220" i="6"/>
  <c r="BS219" i="6"/>
  <c r="BS218" i="6"/>
  <c r="BS217" i="6"/>
  <c r="BS216" i="6"/>
  <c r="BS214" i="6"/>
  <c r="BS213" i="6"/>
  <c r="BS212" i="6"/>
  <c r="BS211" i="6"/>
  <c r="BS210" i="6"/>
  <c r="BS207" i="6"/>
  <c r="BS203" i="6"/>
  <c r="BS202" i="6"/>
  <c r="BS201" i="6"/>
  <c r="BS200" i="6"/>
  <c r="BS199" i="6"/>
  <c r="BS198" i="6"/>
  <c r="BS197" i="6"/>
  <c r="BS196" i="6"/>
  <c r="BS195" i="6"/>
  <c r="BS194" i="6"/>
  <c r="BS193" i="6"/>
  <c r="BS192" i="6"/>
  <c r="BS190" i="6"/>
  <c r="BS189" i="6"/>
  <c r="BS188" i="6"/>
  <c r="BS187" i="6"/>
  <c r="BS186" i="6"/>
  <c r="BS185" i="6"/>
  <c r="BS184" i="6"/>
  <c r="BS183" i="6"/>
  <c r="BS182" i="6"/>
  <c r="BS181" i="6"/>
  <c r="BS177" i="6"/>
  <c r="BS175" i="6"/>
  <c r="BS174" i="6"/>
  <c r="BS172" i="6"/>
  <c r="BS171" i="6"/>
  <c r="BS169" i="6"/>
  <c r="BS168" i="6"/>
  <c r="BS167" i="6"/>
  <c r="BS166" i="6"/>
  <c r="BS165" i="6"/>
  <c r="BS164" i="6"/>
  <c r="BS163" i="6"/>
  <c r="BS162" i="6"/>
  <c r="BS161" i="6"/>
  <c r="BS160" i="6"/>
  <c r="BS159" i="6"/>
  <c r="BS158" i="6"/>
  <c r="BS157" i="6"/>
  <c r="BS156" i="6"/>
  <c r="BS155" i="6"/>
  <c r="BS154" i="6"/>
  <c r="BS153" i="6"/>
  <c r="BS152" i="6"/>
  <c r="BS151" i="6"/>
  <c r="BS150" i="6"/>
  <c r="BS149" i="6"/>
  <c r="BS148" i="6"/>
  <c r="BS147" i="6"/>
  <c r="BS146" i="6"/>
  <c r="BS145" i="6"/>
  <c r="BS144" i="6"/>
  <c r="BS143" i="6"/>
  <c r="BS142" i="6"/>
  <c r="BS141" i="6"/>
  <c r="BS140" i="6"/>
  <c r="BS139" i="6"/>
  <c r="BS138" i="6"/>
  <c r="BS137" i="6"/>
  <c r="BS136" i="6"/>
  <c r="BS135" i="6"/>
  <c r="BS134" i="6"/>
  <c r="BS132" i="6"/>
  <c r="BS131" i="6"/>
  <c r="BS130" i="6"/>
  <c r="BS129" i="6"/>
  <c r="BS128" i="6"/>
  <c r="BS127" i="6"/>
  <c r="BS126" i="6"/>
  <c r="BS125" i="6"/>
  <c r="BS124" i="6"/>
  <c r="BS123" i="6"/>
  <c r="BS122" i="6"/>
  <c r="BS121" i="6"/>
  <c r="BS120" i="6"/>
  <c r="BS119" i="6"/>
  <c r="BS118" i="6"/>
  <c r="BS117" i="6"/>
  <c r="BS116" i="6"/>
  <c r="BS115" i="6"/>
  <c r="BS62" i="6"/>
  <c r="BS114" i="6"/>
  <c r="BS113" i="6"/>
  <c r="BS112" i="6"/>
  <c r="BS111" i="6"/>
  <c r="BS110" i="6"/>
  <c r="BS109" i="6"/>
  <c r="BS108" i="6"/>
  <c r="BS107" i="6"/>
  <c r="BS106" i="6"/>
  <c r="BS105" i="6"/>
  <c r="BS104" i="6"/>
  <c r="BS103" i="6"/>
  <c r="BS102" i="6"/>
  <c r="BS101" i="6"/>
  <c r="BS100" i="6"/>
  <c r="BS99" i="6"/>
  <c r="BS98" i="6"/>
  <c r="BS97" i="6"/>
  <c r="BS96" i="6"/>
  <c r="BS91" i="6"/>
  <c r="BS90" i="6"/>
  <c r="BS89" i="6"/>
  <c r="BS88" i="6"/>
  <c r="BS87" i="6"/>
  <c r="BS84" i="6"/>
  <c r="BS48" i="6"/>
  <c r="BS83" i="6"/>
  <c r="BS82" i="6"/>
  <c r="BS79" i="6"/>
  <c r="BS78" i="6"/>
  <c r="BS77" i="6"/>
  <c r="BS76" i="6"/>
  <c r="BS74" i="6"/>
  <c r="BS73" i="6"/>
  <c r="BS71" i="6"/>
  <c r="BS70" i="6"/>
  <c r="BS69" i="6"/>
  <c r="BS68" i="6"/>
  <c r="BS67" i="6"/>
  <c r="BS66" i="6"/>
  <c r="BS65" i="6"/>
  <c r="BS64" i="6"/>
  <c r="BS61" i="6"/>
  <c r="BS60" i="6"/>
  <c r="BS59" i="6"/>
  <c r="BS58" i="6"/>
  <c r="BS56" i="6"/>
  <c r="BS55" i="6"/>
  <c r="BS54" i="6"/>
  <c r="BS53" i="6"/>
  <c r="BS52" i="6"/>
  <c r="BS51" i="6"/>
  <c r="BS50" i="6"/>
  <c r="BS49" i="6"/>
  <c r="BS47" i="6"/>
  <c r="BS46" i="6"/>
  <c r="BS45" i="6"/>
  <c r="BS44" i="6"/>
  <c r="BS43" i="6"/>
  <c r="BS42" i="6"/>
  <c r="BS41" i="6"/>
  <c r="BS40" i="6"/>
  <c r="BS39" i="6"/>
  <c r="BS38" i="6"/>
  <c r="BS37" i="6"/>
  <c r="BS36" i="6"/>
  <c r="BS35" i="6"/>
  <c r="BS34" i="6"/>
  <c r="BS33" i="6"/>
  <c r="BS32" i="6"/>
  <c r="BS30" i="6"/>
  <c r="BS29" i="6"/>
  <c r="BS28" i="6"/>
  <c r="BS27" i="6"/>
  <c r="BS26" i="6"/>
  <c r="BS25" i="6"/>
  <c r="BS24" i="6"/>
  <c r="BS23" i="6"/>
  <c r="BS22" i="6"/>
  <c r="BS368" i="6"/>
  <c r="BS20" i="6"/>
  <c r="BS19" i="6"/>
  <c r="BS18" i="6"/>
  <c r="BS17" i="6"/>
  <c r="BS15" i="6"/>
  <c r="BS14" i="6"/>
  <c r="BS13" i="6"/>
  <c r="BS12" i="6"/>
  <c r="BS11" i="6"/>
  <c r="BS10" i="6"/>
  <c r="BS7" i="6"/>
  <c r="BS6" i="6"/>
  <c r="BS5" i="6"/>
  <c r="BS4" i="6"/>
  <c r="BR4" i="6"/>
  <c r="I4" i="6" s="1"/>
  <c r="CF216" i="6" l="1"/>
  <c r="BY216" i="6"/>
  <c r="CA216" i="6"/>
  <c r="CB216" i="6"/>
  <c r="BX228" i="6"/>
  <c r="CE228" i="6"/>
  <c r="CD228" i="6"/>
  <c r="CC228" i="6"/>
  <c r="CF228" i="6"/>
  <c r="CB228" i="6"/>
  <c r="CA228" i="6"/>
  <c r="BZ228" i="6"/>
  <c r="BY228" i="6"/>
  <c r="BW228" i="6"/>
  <c r="CB186" i="6"/>
  <c r="BY186" i="6"/>
  <c r="CD186" i="6"/>
  <c r="BW186" i="6"/>
  <c r="CC186" i="6"/>
  <c r="CE186" i="6"/>
  <c r="BZ186" i="6"/>
  <c r="CA186" i="6"/>
  <c r="CF186" i="6"/>
  <c r="BX186" i="6"/>
  <c r="CE216" i="6"/>
  <c r="BX127" i="6"/>
  <c r="CF127" i="6"/>
  <c r="CE127" i="6"/>
  <c r="BZ127" i="6"/>
  <c r="BY127" i="6"/>
  <c r="CC127" i="6"/>
  <c r="CA127" i="6"/>
  <c r="BW127" i="6"/>
  <c r="CB127" i="6"/>
  <c r="CD127" i="6"/>
  <c r="CB139" i="6"/>
  <c r="CA139" i="6"/>
  <c r="BX139" i="6"/>
  <c r="BW139" i="6"/>
  <c r="CC139" i="6"/>
  <c r="BZ139" i="6"/>
  <c r="CF139" i="6"/>
  <c r="BY139" i="6"/>
  <c r="CE139" i="6"/>
  <c r="CD139" i="6"/>
  <c r="BY273" i="6"/>
  <c r="CF273" i="6"/>
  <c r="CE273" i="6"/>
  <c r="BZ273" i="6"/>
  <c r="CB273" i="6"/>
  <c r="CA273" i="6"/>
  <c r="CD273" i="6"/>
  <c r="CC273" i="6"/>
  <c r="BW273" i="6"/>
  <c r="BX273" i="6"/>
  <c r="CD216" i="6"/>
  <c r="CB64" i="6"/>
  <c r="CA64" i="6"/>
  <c r="CE64" i="6"/>
  <c r="BX64" i="6"/>
  <c r="BZ64" i="6"/>
  <c r="CD64" i="6"/>
  <c r="BW64" i="6"/>
  <c r="CF64" i="6"/>
  <c r="CC64" i="6"/>
  <c r="BY64" i="6"/>
  <c r="CB143" i="6"/>
  <c r="BY143" i="6"/>
  <c r="CF143" i="6"/>
  <c r="CC143" i="6"/>
  <c r="CD143" i="6"/>
  <c r="BW143" i="6"/>
  <c r="CE143" i="6"/>
  <c r="BZ143" i="6"/>
  <c r="BX143" i="6"/>
  <c r="CA143" i="6"/>
  <c r="CE146" i="6"/>
  <c r="CA146" i="6"/>
  <c r="CB146" i="6"/>
  <c r="CF146" i="6"/>
  <c r="BX146" i="6"/>
  <c r="BY146" i="6"/>
  <c r="CC146" i="6"/>
  <c r="BZ146" i="6"/>
  <c r="CD146" i="6"/>
  <c r="BW146" i="6"/>
  <c r="BW216" i="6"/>
  <c r="BZ216" i="6"/>
  <c r="CC120" i="6"/>
  <c r="CD120" i="6"/>
  <c r="CF120" i="6"/>
  <c r="CB120" i="6"/>
  <c r="CE120" i="6"/>
  <c r="BZ120" i="6"/>
  <c r="CA120" i="6"/>
  <c r="BY120" i="6"/>
  <c r="BW120" i="6"/>
  <c r="BX120" i="6"/>
  <c r="CC216" i="6"/>
  <c r="B6" i="6"/>
  <c r="N1958" i="40"/>
  <c r="B4" i="6"/>
  <c r="BN8" i="6"/>
  <c r="B8" i="6"/>
  <c r="BM8" i="6" s="1"/>
  <c r="BI446" i="6"/>
  <c r="B446" i="6"/>
  <c r="BM446" i="6" s="1"/>
  <c r="B449" i="6"/>
  <c r="B448" i="6"/>
  <c r="CC448" i="6" s="1"/>
  <c r="B334" i="6"/>
  <c r="CF70" i="6" s="1"/>
  <c r="B447" i="6"/>
  <c r="B256" i="6"/>
  <c r="BM256" i="6" s="1"/>
  <c r="N1179" i="40"/>
  <c r="N1329" i="40"/>
  <c r="CX2" i="6"/>
  <c r="S38" i="54" s="1"/>
  <c r="CQ2" i="6"/>
  <c r="Y37" i="54" s="1"/>
  <c r="CJ2" i="6"/>
  <c r="R37" i="54" s="1"/>
  <c r="CY2" i="6"/>
  <c r="T38" i="54" s="1"/>
  <c r="CK2" i="6"/>
  <c r="S37" i="54" s="1"/>
  <c r="CZ2" i="6"/>
  <c r="U38" i="54" s="1"/>
  <c r="CL2" i="6"/>
  <c r="T37" i="54" s="1"/>
  <c r="DA2" i="6"/>
  <c r="V38" i="54" s="1"/>
  <c r="CM2" i="6"/>
  <c r="U37" i="54" s="1"/>
  <c r="CU2" i="6"/>
  <c r="P38" i="54" s="1"/>
  <c r="DB2" i="6"/>
  <c r="W38" i="54" s="1"/>
  <c r="CN2" i="6"/>
  <c r="V37" i="54" s="1"/>
  <c r="DC2" i="6"/>
  <c r="X38" i="54" s="1"/>
  <c r="CH2" i="6"/>
  <c r="P37" i="54" s="1"/>
  <c r="CO2" i="6"/>
  <c r="W37" i="54" s="1"/>
  <c r="CV2" i="6"/>
  <c r="Q38" i="54" s="1"/>
  <c r="CW2" i="6"/>
  <c r="R38" i="54" s="1"/>
  <c r="DD2" i="6"/>
  <c r="Y38" i="54" s="1"/>
  <c r="CI2" i="6"/>
  <c r="Q37" i="54" s="1"/>
  <c r="CP2" i="6"/>
  <c r="X37" i="54" s="1"/>
  <c r="DF216" i="6"/>
  <c r="DR216" i="6"/>
  <c r="ED216" i="6"/>
  <c r="CA452" i="6"/>
  <c r="CB452" i="6"/>
  <c r="BW452" i="6"/>
  <c r="CD452" i="6"/>
  <c r="BX452" i="6"/>
  <c r="CE452" i="6"/>
  <c r="CF452" i="6"/>
  <c r="BY452" i="6"/>
  <c r="BZ452" i="6"/>
  <c r="CC452" i="6"/>
  <c r="BY131" i="6"/>
  <c r="CF131" i="6"/>
  <c r="BZ131" i="6"/>
  <c r="CB131" i="6"/>
  <c r="CC131" i="6"/>
  <c r="BW131" i="6"/>
  <c r="BX131" i="6"/>
  <c r="CD131" i="6"/>
  <c r="CE131" i="6"/>
  <c r="CA131" i="6"/>
  <c r="BZ455" i="6"/>
  <c r="CA455" i="6"/>
  <c r="CC455" i="6"/>
  <c r="BW455" i="6"/>
  <c r="CD455" i="6"/>
  <c r="BX455" i="6"/>
  <c r="BY455" i="6"/>
  <c r="CB455" i="6"/>
  <c r="CE455" i="6"/>
  <c r="CF455" i="6"/>
  <c r="BY458" i="6"/>
  <c r="BZ458" i="6"/>
  <c r="CB458" i="6"/>
  <c r="CC458" i="6"/>
  <c r="CD458" i="6"/>
  <c r="CE458" i="6"/>
  <c r="CF458" i="6"/>
  <c r="BW458" i="6"/>
  <c r="BX458" i="6"/>
  <c r="CA458" i="6"/>
  <c r="BW461" i="6"/>
  <c r="CD461" i="6"/>
  <c r="BX461" i="6"/>
  <c r="CE461" i="6"/>
  <c r="BY461" i="6"/>
  <c r="CF461" i="6"/>
  <c r="BZ461" i="6"/>
  <c r="CC461" i="6"/>
  <c r="CA461" i="6"/>
  <c r="CB461" i="6"/>
  <c r="CC451" i="6"/>
  <c r="BW451" i="6"/>
  <c r="CD451" i="6"/>
  <c r="BX451" i="6"/>
  <c r="CE451" i="6"/>
  <c r="BZ451" i="6"/>
  <c r="BY451" i="6"/>
  <c r="CA451" i="6"/>
  <c r="CB451" i="6"/>
  <c r="CF451" i="6"/>
  <c r="BZ460" i="6"/>
  <c r="CA460" i="6"/>
  <c r="CB460" i="6"/>
  <c r="CC460" i="6"/>
  <c r="BW460" i="6"/>
  <c r="BX460" i="6"/>
  <c r="BY460" i="6"/>
  <c r="CD460" i="6"/>
  <c r="CE460" i="6"/>
  <c r="CF460" i="6"/>
  <c r="BX453" i="6"/>
  <c r="CE453" i="6"/>
  <c r="BY453" i="6"/>
  <c r="CF453" i="6"/>
  <c r="BZ453" i="6"/>
  <c r="CA453" i="6"/>
  <c r="CB453" i="6"/>
  <c r="BW453" i="6"/>
  <c r="CC453" i="6"/>
  <c r="CD453" i="6"/>
  <c r="CB454" i="6"/>
  <c r="CC454" i="6"/>
  <c r="BW454" i="6"/>
  <c r="CD454" i="6"/>
  <c r="BY454" i="6"/>
  <c r="CF454" i="6"/>
  <c r="BZ454" i="6"/>
  <c r="CE454" i="6"/>
  <c r="BX454" i="6"/>
  <c r="CA454" i="6"/>
  <c r="BW459" i="6"/>
  <c r="CB459" i="6"/>
  <c r="CC459" i="6"/>
  <c r="CD459" i="6"/>
  <c r="BX459" i="6"/>
  <c r="CE459" i="6"/>
  <c r="BY459" i="6"/>
  <c r="CF459" i="6"/>
  <c r="CA459" i="6"/>
  <c r="BZ459" i="6"/>
  <c r="BY340" i="6"/>
  <c r="CF340" i="6"/>
  <c r="BZ340" i="6"/>
  <c r="CB340" i="6"/>
  <c r="CC340" i="6"/>
  <c r="BW340" i="6"/>
  <c r="BX340" i="6"/>
  <c r="CA340" i="6"/>
  <c r="CD340" i="6"/>
  <c r="CE340" i="6"/>
  <c r="CA457" i="6"/>
  <c r="CB457" i="6"/>
  <c r="CC457" i="6"/>
  <c r="BX457" i="6"/>
  <c r="CE457" i="6"/>
  <c r="BY457" i="6"/>
  <c r="CF457" i="6"/>
  <c r="BW457" i="6"/>
  <c r="BZ457" i="6"/>
  <c r="CD457" i="6"/>
  <c r="BW456" i="6"/>
  <c r="CD456" i="6"/>
  <c r="BX456" i="6"/>
  <c r="CE456" i="6"/>
  <c r="BY456" i="6"/>
  <c r="CF456" i="6"/>
  <c r="CA456" i="6"/>
  <c r="CC456" i="6"/>
  <c r="BZ456" i="6"/>
  <c r="CB456" i="6"/>
  <c r="DW454" i="6"/>
  <c r="DH457" i="6"/>
  <c r="DV458" i="6"/>
  <c r="DW451" i="6"/>
  <c r="DY451" i="6"/>
  <c r="DP461" i="6"/>
  <c r="EM456" i="6"/>
  <c r="EH456" i="6"/>
  <c r="DP458" i="6"/>
  <c r="DG461" i="6"/>
  <c r="DG460" i="6"/>
  <c r="DN453" i="6"/>
  <c r="EA461" i="6"/>
  <c r="DP455" i="6"/>
  <c r="DH460" i="6"/>
  <c r="DW461" i="6"/>
  <c r="EF460" i="6"/>
  <c r="DO461" i="6"/>
  <c r="EJ461" i="6"/>
  <c r="K461" i="6"/>
  <c r="BO461" i="6" s="1"/>
  <c r="DN457" i="6"/>
  <c r="DI460" i="6"/>
  <c r="DU459" i="6"/>
  <c r="EI452" i="6"/>
  <c r="DU461" i="6"/>
  <c r="EH461" i="6"/>
  <c r="DJ460" i="6"/>
  <c r="EH457" i="6"/>
  <c r="EK461" i="6"/>
  <c r="DS457" i="6"/>
  <c r="DT454" i="6"/>
  <c r="DK460" i="6"/>
  <c r="EG461" i="6"/>
  <c r="EE461" i="6"/>
  <c r="DM461" i="6"/>
  <c r="DS461" i="6"/>
  <c r="EL456" i="6"/>
  <c r="DZ457" i="6"/>
  <c r="EL454" i="6"/>
  <c r="DM460" i="6"/>
  <c r="DZ456" i="6"/>
  <c r="EB457" i="6"/>
  <c r="DK454" i="6"/>
  <c r="DX459" i="6"/>
  <c r="DT453" i="6"/>
  <c r="EJ453" i="6"/>
  <c r="DL456" i="6"/>
  <c r="EL457" i="6"/>
  <c r="DS455" i="6"/>
  <c r="DO454" i="6"/>
  <c r="EI460" i="6"/>
  <c r="DJ453" i="6"/>
  <c r="DW453" i="6"/>
  <c r="DV453" i="6"/>
  <c r="EM453" i="6"/>
  <c r="DY453" i="6"/>
  <c r="DI453" i="6"/>
  <c r="EM458" i="6"/>
  <c r="DL458" i="6"/>
  <c r="DI451" i="6"/>
  <c r="EM451" i="6"/>
  <c r="EE456" i="6"/>
  <c r="EE457" i="6"/>
  <c r="EG455" i="6"/>
  <c r="K454" i="6"/>
  <c r="BO454" i="6" s="1"/>
  <c r="DH454" i="6"/>
  <c r="DI458" i="6"/>
  <c r="EB458" i="6"/>
  <c r="DM451" i="6"/>
  <c r="EI451" i="6"/>
  <c r="DN451" i="6"/>
  <c r="DK455" i="6"/>
  <c r="DJ458" i="6"/>
  <c r="DO451" i="6"/>
  <c r="DJ451" i="6"/>
  <c r="EB456" i="6"/>
  <c r="DI456" i="6"/>
  <c r="EA456" i="6"/>
  <c r="EM457" i="6"/>
  <c r="EB455" i="6"/>
  <c r="DZ454" i="6"/>
  <c r="EA454" i="6"/>
  <c r="EG454" i="6"/>
  <c r="DG458" i="6"/>
  <c r="DY458" i="6"/>
  <c r="DL451" i="6"/>
  <c r="EA451" i="6"/>
  <c r="EJ456" i="6"/>
  <c r="DP456" i="6"/>
  <c r="EI456" i="6"/>
  <c r="DI457" i="6"/>
  <c r="EA457" i="6"/>
  <c r="DM455" i="6"/>
  <c r="DM454" i="6"/>
  <c r="EN454" i="6"/>
  <c r="DN458" i="6"/>
  <c r="DV451" i="6"/>
  <c r="EB451" i="6"/>
  <c r="DM456" i="6"/>
  <c r="DX456" i="6"/>
  <c r="DP457" i="6"/>
  <c r="EI457" i="6"/>
  <c r="EE455" i="6"/>
  <c r="DV454" i="6"/>
  <c r="DJ454" i="6"/>
  <c r="DH458" i="6"/>
  <c r="K458" i="6"/>
  <c r="BO458" i="6" s="1"/>
  <c r="EF451" i="6"/>
  <c r="EK451" i="6"/>
  <c r="DN456" i="6"/>
  <c r="EG456" i="6"/>
  <c r="DM457" i="6"/>
  <c r="DX457" i="6"/>
  <c r="DU457" i="6"/>
  <c r="DH455" i="6"/>
  <c r="EK454" i="6"/>
  <c r="DO458" i="6"/>
  <c r="DT458" i="6"/>
  <c r="DH451" i="6"/>
  <c r="EA453" i="6"/>
  <c r="DI461" i="6"/>
  <c r="DL461" i="6"/>
  <c r="DT461" i="6"/>
  <c r="DP460" i="6"/>
  <c r="DS460" i="6"/>
  <c r="DL460" i="6"/>
  <c r="DN460" i="6"/>
  <c r="EM460" i="6"/>
  <c r="DW458" i="6"/>
  <c r="EJ458" i="6"/>
  <c r="EE451" i="6"/>
  <c r="DK461" i="6"/>
  <c r="DU456" i="6"/>
  <c r="DH456" i="6"/>
  <c r="DS456" i="6"/>
  <c r="EG457" i="6"/>
  <c r="DL457" i="6"/>
  <c r="CS456" i="6"/>
  <c r="EJ454" i="6"/>
  <c r="DX454" i="6"/>
  <c r="DX460" i="6"/>
  <c r="DZ460" i="6"/>
  <c r="DU460" i="6"/>
  <c r="EF458" i="6"/>
  <c r="DS458" i="6"/>
  <c r="DM458" i="6"/>
  <c r="EN452" i="6"/>
  <c r="EN451" i="6"/>
  <c r="DT451" i="6"/>
  <c r="EL451" i="6"/>
  <c r="CS460" i="6"/>
  <c r="EM461" i="6"/>
  <c r="EG460" i="6"/>
  <c r="EB460" i="6"/>
  <c r="EE460" i="6"/>
  <c r="CS461" i="6"/>
  <c r="EF461" i="6"/>
  <c r="EL461" i="6"/>
  <c r="DZ461" i="6"/>
  <c r="EN460" i="6"/>
  <c r="K460" i="6"/>
  <c r="BO460" i="6" s="1"/>
  <c r="EJ460" i="6"/>
  <c r="EL460" i="6"/>
  <c r="DY461" i="6"/>
  <c r="DY460" i="6"/>
  <c r="DT460" i="6"/>
  <c r="DV460" i="6"/>
  <c r="DO460" i="6"/>
  <c r="EN458" i="6"/>
  <c r="EI458" i="6"/>
  <c r="DX451" i="6"/>
  <c r="DP451" i="6"/>
  <c r="DU451" i="6"/>
  <c r="DX461" i="6"/>
  <c r="DH461" i="6"/>
  <c r="DN461" i="6"/>
  <c r="DV461" i="6"/>
  <c r="EB461" i="6"/>
  <c r="EI461" i="6"/>
  <c r="DJ461" i="6"/>
  <c r="EH460" i="6"/>
  <c r="EA460" i="6"/>
  <c r="EK460" i="6"/>
  <c r="EL452" i="6"/>
  <c r="EE458" i="6"/>
  <c r="EG458" i="6"/>
  <c r="DK458" i="6"/>
  <c r="DH452" i="6"/>
  <c r="EJ451" i="6"/>
  <c r="CS454" i="6"/>
  <c r="EJ455" i="6"/>
  <c r="EL455" i="6"/>
  <c r="DX455" i="6"/>
  <c r="DZ455" i="6"/>
  <c r="EH459" i="6"/>
  <c r="EK459" i="6"/>
  <c r="EL458" i="6"/>
  <c r="DX458" i="6"/>
  <c r="DZ458" i="6"/>
  <c r="DU458" i="6"/>
  <c r="CS453" i="6"/>
  <c r="DM452" i="6"/>
  <c r="EH451" i="6"/>
  <c r="DZ451" i="6"/>
  <c r="DG451" i="6"/>
  <c r="DM453" i="6"/>
  <c r="DK453" i="6"/>
  <c r="DG453" i="6"/>
  <c r="EF453" i="6"/>
  <c r="CS458" i="6"/>
  <c r="DG459" i="6"/>
  <c r="DT455" i="6"/>
  <c r="DV455" i="6"/>
  <c r="DO455" i="6"/>
  <c r="EN455" i="6"/>
  <c r="DS459" i="6"/>
  <c r="DN459" i="6"/>
  <c r="EA455" i="6"/>
  <c r="EK455" i="6"/>
  <c r="DW455" i="6"/>
  <c r="DJ455" i="6"/>
  <c r="CS452" i="6"/>
  <c r="DZ459" i="6"/>
  <c r="DP452" i="6"/>
  <c r="EH453" i="6"/>
  <c r="EI453" i="6"/>
  <c r="EE453" i="6"/>
  <c r="DP453" i="6"/>
  <c r="EI455" i="6"/>
  <c r="DG455" i="6"/>
  <c r="EF455" i="6"/>
  <c r="DY455" i="6"/>
  <c r="EM459" i="6"/>
  <c r="EA459" i="6"/>
  <c r="DI452" i="6"/>
  <c r="DL453" i="6"/>
  <c r="EL453" i="6"/>
  <c r="DX453" i="6"/>
  <c r="DL455" i="6"/>
  <c r="DN455" i="6"/>
  <c r="EM455" i="6"/>
  <c r="EH455" i="6"/>
  <c r="DI459" i="6"/>
  <c r="EI459" i="6"/>
  <c r="EH458" i="6"/>
  <c r="EA458" i="6"/>
  <c r="DX452" i="6"/>
  <c r="EG451" i="6"/>
  <c r="K451" i="6"/>
  <c r="BO451" i="6" s="1"/>
  <c r="DS451" i="6"/>
  <c r="K453" i="6"/>
  <c r="BO453" i="6" s="1"/>
  <c r="DS453" i="6"/>
  <c r="DU453" i="6"/>
  <c r="DH453" i="6"/>
  <c r="EG453" i="6"/>
  <c r="CS451" i="6"/>
  <c r="DU455" i="6"/>
  <c r="DI455" i="6"/>
  <c r="DP459" i="6"/>
  <c r="DL459" i="6"/>
  <c r="EK453" i="6"/>
  <c r="DZ453" i="6"/>
  <c r="EB453" i="6"/>
  <c r="DO453" i="6"/>
  <c r="DJ452" i="6"/>
  <c r="DT452" i="6"/>
  <c r="DV452" i="6"/>
  <c r="DO452" i="6"/>
  <c r="DV456" i="6"/>
  <c r="DO456" i="6"/>
  <c r="EN456" i="6"/>
  <c r="K456" i="6"/>
  <c r="BO456" i="6" s="1"/>
  <c r="DV457" i="6"/>
  <c r="DO457" i="6"/>
  <c r="EN457" i="6"/>
  <c r="K457" i="6"/>
  <c r="BO457" i="6" s="1"/>
  <c r="EJ457" i="6"/>
  <c r="DS454" i="6"/>
  <c r="EI454" i="6"/>
  <c r="DG454" i="6"/>
  <c r="EF454" i="6"/>
  <c r="DY454" i="6"/>
  <c r="DH459" i="6"/>
  <c r="EG459" i="6"/>
  <c r="EB459" i="6"/>
  <c r="EE459" i="6"/>
  <c r="DU452" i="6"/>
  <c r="DK452" i="6"/>
  <c r="EK452" i="6"/>
  <c r="DW452" i="6"/>
  <c r="CS459" i="6"/>
  <c r="EK456" i="6"/>
  <c r="DW456" i="6"/>
  <c r="DJ456" i="6"/>
  <c r="DK456" i="6"/>
  <c r="EK457" i="6"/>
  <c r="DW457" i="6"/>
  <c r="DJ457" i="6"/>
  <c r="DK457" i="6"/>
  <c r="DL454" i="6"/>
  <c r="DN454" i="6"/>
  <c r="EM454" i="6"/>
  <c r="EH454" i="6"/>
  <c r="DO459" i="6"/>
  <c r="EN459" i="6"/>
  <c r="K459" i="6"/>
  <c r="BO459" i="6" s="1"/>
  <c r="EJ459" i="6"/>
  <c r="EL459" i="6"/>
  <c r="K452" i="6"/>
  <c r="BO452" i="6" s="1"/>
  <c r="DY452" i="6"/>
  <c r="DG452" i="6"/>
  <c r="EF452" i="6"/>
  <c r="DG456" i="6"/>
  <c r="EF456" i="6"/>
  <c r="DY456" i="6"/>
  <c r="DG457" i="6"/>
  <c r="EF457" i="6"/>
  <c r="DY457" i="6"/>
  <c r="DU454" i="6"/>
  <c r="DI454" i="6"/>
  <c r="DW459" i="6"/>
  <c r="DJ459" i="6"/>
  <c r="DK459" i="6"/>
  <c r="DM459" i="6"/>
  <c r="DS452" i="6"/>
  <c r="EB452" i="6"/>
  <c r="EJ452" i="6"/>
  <c r="DN452" i="6"/>
  <c r="EM452" i="6"/>
  <c r="CS455" i="6"/>
  <c r="CS457" i="6"/>
  <c r="EB454" i="6"/>
  <c r="EE454" i="6"/>
  <c r="DP454" i="6"/>
  <c r="EF459" i="6"/>
  <c r="DY459" i="6"/>
  <c r="DT459" i="6"/>
  <c r="EG452" i="6"/>
  <c r="EH452" i="6"/>
  <c r="DL452" i="6"/>
  <c r="EA452" i="6"/>
  <c r="DZ452" i="6"/>
  <c r="BL446" i="6"/>
  <c r="CT446" i="6"/>
  <c r="EN446" i="6" s="1"/>
  <c r="BL335" i="6"/>
  <c r="BM237" i="6"/>
  <c r="BL336" i="6"/>
  <c r="BL8" i="6"/>
  <c r="BM338" i="6"/>
  <c r="BL237" i="6"/>
  <c r="CT373" i="6"/>
  <c r="DO373" i="6" s="1"/>
  <c r="CR73" i="6"/>
  <c r="BL371" i="6"/>
  <c r="BL292" i="6"/>
  <c r="CR71" i="6"/>
  <c r="CR446" i="6"/>
  <c r="BI335" i="6"/>
  <c r="CT340" i="6"/>
  <c r="DT340" i="6" s="1"/>
  <c r="BR8" i="6"/>
  <c r="I8" i="6" s="1"/>
  <c r="BM371" i="6"/>
  <c r="CT42" i="6"/>
  <c r="EI42" i="6" s="1"/>
  <c r="CT71" i="6"/>
  <c r="EJ71" i="6" s="1"/>
  <c r="CR301" i="6"/>
  <c r="CR373" i="6"/>
  <c r="CR6" i="6"/>
  <c r="BM336" i="6"/>
  <c r="CT301" i="6"/>
  <c r="CT6" i="6"/>
  <c r="DY6" i="6" s="1"/>
  <c r="CR42" i="6"/>
  <c r="CR340" i="6"/>
  <c r="BL338" i="6"/>
  <c r="CT73" i="6"/>
  <c r="DV73" i="6" s="1"/>
  <c r="BM292" i="6"/>
  <c r="BI237" i="6"/>
  <c r="BN446" i="6"/>
  <c r="BI8" i="6"/>
  <c r="BN371" i="6"/>
  <c r="BN292" i="6"/>
  <c r="BN338" i="6"/>
  <c r="BN336" i="6"/>
  <c r="BN335" i="6"/>
  <c r="CR119" i="6"/>
  <c r="CR128" i="6"/>
  <c r="CR430" i="6"/>
  <c r="CR172" i="6"/>
  <c r="CR221" i="6"/>
  <c r="CR222" i="6"/>
  <c r="CR226" i="6"/>
  <c r="CR238" i="6"/>
  <c r="CR242" i="6"/>
  <c r="CR419" i="6"/>
  <c r="CR250" i="6"/>
  <c r="CR251" i="6"/>
  <c r="CR256" i="6"/>
  <c r="CR258" i="6"/>
  <c r="CR259" i="6"/>
  <c r="CR264" i="6"/>
  <c r="CR265" i="6"/>
  <c r="CR266" i="6"/>
  <c r="CR274" i="6"/>
  <c r="CR275" i="6"/>
  <c r="CR44" i="6"/>
  <c r="CR45" i="6"/>
  <c r="CR47" i="6"/>
  <c r="CR53" i="6"/>
  <c r="CR413" i="6"/>
  <c r="CR282" i="6"/>
  <c r="CR58" i="6"/>
  <c r="CR60" i="6"/>
  <c r="CR61" i="6"/>
  <c r="CR62" i="6"/>
  <c r="CR284" i="6"/>
  <c r="CR63" i="6"/>
  <c r="CR286" i="6"/>
  <c r="CR290" i="6"/>
  <c r="CR65" i="6"/>
  <c r="CR291" i="6"/>
  <c r="CR66" i="6"/>
  <c r="CR295" i="6"/>
  <c r="CR293" i="6"/>
  <c r="CR296" i="6"/>
  <c r="CR297" i="6"/>
  <c r="CR298" i="6"/>
  <c r="CR441" i="6"/>
  <c r="CR300" i="6"/>
  <c r="CR299" i="6"/>
  <c r="CR425" i="6"/>
  <c r="CR67" i="6"/>
  <c r="CR302" i="6"/>
  <c r="CR303" i="6"/>
  <c r="CR304" i="6"/>
  <c r="CR305" i="6"/>
  <c r="CR307" i="6"/>
  <c r="CR309" i="6"/>
  <c r="CR313" i="6"/>
  <c r="CR426" i="6"/>
  <c r="CR314" i="6"/>
  <c r="CR310" i="6"/>
  <c r="CR315" i="6"/>
  <c r="CR318" i="6"/>
  <c r="CR316" i="6"/>
  <c r="CR311" i="6"/>
  <c r="CR317" i="6"/>
  <c r="CR319" i="6"/>
  <c r="CR320" i="6"/>
  <c r="CR322" i="6"/>
  <c r="CR43" i="6"/>
  <c r="CR326" i="6"/>
  <c r="CR323" i="6"/>
  <c r="CR324" i="6"/>
  <c r="CR329" i="6"/>
  <c r="CR327" i="6"/>
  <c r="CR328" i="6"/>
  <c r="CR330" i="6"/>
  <c r="CR331" i="6"/>
  <c r="CR39" i="6"/>
  <c r="CR335" i="6"/>
  <c r="CR336" i="6"/>
  <c r="CR334" i="6"/>
  <c r="CR68" i="6"/>
  <c r="CR69" i="6"/>
  <c r="CR337" i="6"/>
  <c r="CR338" i="6"/>
  <c r="CR339" i="6"/>
  <c r="CR72" i="6"/>
  <c r="CR74" i="6"/>
  <c r="CR32" i="6"/>
  <c r="CR341" i="6"/>
  <c r="CR343" i="6"/>
  <c r="CR447" i="6"/>
  <c r="CR344" i="6"/>
  <c r="CR345" i="6"/>
  <c r="CR346" i="6"/>
  <c r="CR50" i="6"/>
  <c r="CR348" i="6"/>
  <c r="CR448" i="6"/>
  <c r="CR349" i="6"/>
  <c r="CR443" i="6"/>
  <c r="CR350" i="6"/>
  <c r="CR351" i="6"/>
  <c r="CR353" i="6"/>
  <c r="CR354" i="6"/>
  <c r="CR355" i="6"/>
  <c r="CR356" i="6"/>
  <c r="CR357" i="6"/>
  <c r="CR358" i="6"/>
  <c r="CR359" i="6"/>
  <c r="CR360" i="6"/>
  <c r="CR361" i="6"/>
  <c r="CR342" i="6"/>
  <c r="CR347" i="6"/>
  <c r="CR352" i="6"/>
  <c r="CR249" i="6"/>
  <c r="CR362" i="6"/>
  <c r="CR444" i="6"/>
  <c r="CR363" i="6"/>
  <c r="CR364" i="6"/>
  <c r="CR365" i="6"/>
  <c r="CR366" i="6"/>
  <c r="CR367" i="6"/>
  <c r="CR370" i="6"/>
  <c r="CR371" i="6"/>
  <c r="CR368" i="6"/>
  <c r="CR372" i="6"/>
  <c r="CR75" i="6"/>
  <c r="CR374" i="6"/>
  <c r="CR13" i="6"/>
  <c r="CR14" i="6"/>
  <c r="CR15" i="6"/>
  <c r="CR445" i="6"/>
  <c r="CR375" i="6"/>
  <c r="CR376" i="6"/>
  <c r="CR380" i="6"/>
  <c r="CR377" i="6"/>
  <c r="CR379" i="6"/>
  <c r="CR381" i="6"/>
  <c r="CR378" i="6"/>
  <c r="CR382" i="6"/>
  <c r="CR383" i="6"/>
  <c r="CR384" i="6"/>
  <c r="CR385" i="6"/>
  <c r="CR386" i="6"/>
  <c r="CR387" i="6"/>
  <c r="CR392" i="6"/>
  <c r="CR449" i="6"/>
  <c r="CR394" i="6"/>
  <c r="CR388" i="6"/>
  <c r="CR389" i="6"/>
  <c r="CR390" i="6"/>
  <c r="CR391" i="6"/>
  <c r="CR393" i="6"/>
  <c r="CR395" i="6"/>
  <c r="CR396" i="6"/>
  <c r="CR400" i="6"/>
  <c r="CR427" i="6"/>
  <c r="CR399" i="6"/>
  <c r="CR397" i="6"/>
  <c r="CR401" i="6"/>
  <c r="CR81" i="6"/>
  <c r="CR402" i="6"/>
  <c r="CR403" i="6"/>
  <c r="CR428" i="6"/>
  <c r="CR398" i="6"/>
  <c r="CR450" i="6"/>
  <c r="CR462" i="6"/>
  <c r="CR463" i="6"/>
  <c r="CR464" i="6"/>
  <c r="CR465" i="6"/>
  <c r="CR466" i="6"/>
  <c r="CR467" i="6"/>
  <c r="CR469" i="6"/>
  <c r="CR470" i="6"/>
  <c r="CR471" i="6"/>
  <c r="CR472" i="6"/>
  <c r="CR473" i="6"/>
  <c r="CR475" i="6"/>
  <c r="CR477" i="6"/>
  <c r="CR478" i="6"/>
  <c r="CR479" i="6"/>
  <c r="CR481" i="6"/>
  <c r="CR482" i="6"/>
  <c r="CR483" i="6"/>
  <c r="CR484" i="6"/>
  <c r="CR485" i="6"/>
  <c r="CR486" i="6"/>
  <c r="CR487" i="6"/>
  <c r="CR489" i="6"/>
  <c r="CR491" i="6"/>
  <c r="CR493" i="6"/>
  <c r="CR494" i="6"/>
  <c r="CR495" i="6"/>
  <c r="CR497" i="6"/>
  <c r="CR498" i="6"/>
  <c r="CR499" i="6"/>
  <c r="CR500" i="6"/>
  <c r="CR501" i="6"/>
  <c r="CR502" i="6"/>
  <c r="CR503" i="6"/>
  <c r="CR505" i="6"/>
  <c r="CR507" i="6"/>
  <c r="CR509" i="6"/>
  <c r="CR510" i="6"/>
  <c r="CR511" i="6"/>
  <c r="CR513" i="6"/>
  <c r="CR514" i="6"/>
  <c r="CR515" i="6"/>
  <c r="CR516" i="6"/>
  <c r="CR517" i="6"/>
  <c r="CR518" i="6"/>
  <c r="CR519" i="6"/>
  <c r="CR521" i="6"/>
  <c r="CR523" i="6"/>
  <c r="CR525" i="6"/>
  <c r="CR526" i="6"/>
  <c r="CR527" i="6"/>
  <c r="CR529" i="6"/>
  <c r="CR530" i="6"/>
  <c r="CR531" i="6"/>
  <c r="CR532" i="6"/>
  <c r="CR533" i="6"/>
  <c r="CR534" i="6"/>
  <c r="CR535" i="6"/>
  <c r="CR537" i="6"/>
  <c r="CR539" i="6"/>
  <c r="CR541" i="6"/>
  <c r="CR542" i="6"/>
  <c r="CR543" i="6"/>
  <c r="CR545" i="6"/>
  <c r="CR546" i="6"/>
  <c r="CR547" i="6"/>
  <c r="CR548" i="6"/>
  <c r="CR549" i="6"/>
  <c r="CR550" i="6"/>
  <c r="CR551" i="6"/>
  <c r="CR553" i="6"/>
  <c r="CR555" i="6"/>
  <c r="CR557" i="6"/>
  <c r="CR558" i="6"/>
  <c r="CR559" i="6"/>
  <c r="CR561" i="6"/>
  <c r="CR562" i="6"/>
  <c r="CR563" i="6"/>
  <c r="CR564" i="6"/>
  <c r="CR566" i="6"/>
  <c r="CR567" i="6"/>
  <c r="CR569" i="6"/>
  <c r="CR565" i="6"/>
  <c r="CR132" i="6"/>
  <c r="CR201" i="6"/>
  <c r="CR29" i="6"/>
  <c r="CR209" i="6"/>
  <c r="CR31" i="6"/>
  <c r="CR34" i="6"/>
  <c r="CR40" i="6"/>
  <c r="CR218" i="6"/>
  <c r="CR433" i="6"/>
  <c r="CR219" i="6"/>
  <c r="CR220" i="6"/>
  <c r="CR434" i="6"/>
  <c r="CR223" i="6"/>
  <c r="CR224" i="6"/>
  <c r="CR225" i="6"/>
  <c r="CR418" i="6"/>
  <c r="CR229" i="6"/>
  <c r="CR227" i="6"/>
  <c r="CR435" i="6"/>
  <c r="CR230" i="6"/>
  <c r="CR289" i="6"/>
  <c r="CR231" i="6"/>
  <c r="CR232" i="6"/>
  <c r="CR436" i="6"/>
  <c r="CR233" i="6"/>
  <c r="CR234" i="6"/>
  <c r="CR437" i="6"/>
  <c r="CR38" i="6"/>
  <c r="CR235" i="6"/>
  <c r="CR236" i="6"/>
  <c r="CR312" i="6"/>
  <c r="CR237" i="6"/>
  <c r="CR245" i="6"/>
  <c r="CR41" i="6"/>
  <c r="CR246" i="6"/>
  <c r="CR247" i="6"/>
  <c r="CR248" i="6"/>
  <c r="CR252" i="6"/>
  <c r="CR253" i="6"/>
  <c r="CR254" i="6"/>
  <c r="CR255" i="6"/>
  <c r="CR285" i="6"/>
  <c r="CR260" i="6"/>
  <c r="CR261" i="6"/>
  <c r="CR262" i="6"/>
  <c r="CR420" i="6"/>
  <c r="CR263" i="6"/>
  <c r="CR267" i="6"/>
  <c r="CR270" i="6"/>
  <c r="CR439" i="6"/>
  <c r="CR271" i="6"/>
  <c r="CR272" i="6"/>
  <c r="CR440" i="6"/>
  <c r="CR277" i="6"/>
  <c r="CR278" i="6"/>
  <c r="CR279" i="6"/>
  <c r="CR280" i="6"/>
  <c r="CR48" i="6"/>
  <c r="CR49" i="6"/>
  <c r="CR51" i="6"/>
  <c r="CR52" i="6"/>
  <c r="CR54" i="6"/>
  <c r="CR283" i="6"/>
  <c r="CR55" i="6"/>
  <c r="CR56" i="6"/>
  <c r="CR7" i="6"/>
  <c r="CR77" i="6"/>
  <c r="CR4" i="6"/>
  <c r="CR5" i="6"/>
  <c r="CR8" i="6"/>
  <c r="CR9" i="6"/>
  <c r="CR10" i="6"/>
  <c r="CR78" i="6"/>
  <c r="CR79" i="6"/>
  <c r="CR80" i="6"/>
  <c r="CR83" i="6"/>
  <c r="CR84" i="6"/>
  <c r="CR85" i="6"/>
  <c r="CR369" i="6"/>
  <c r="CR94" i="6"/>
  <c r="CR96" i="6"/>
  <c r="CR101" i="6"/>
  <c r="CR88" i="6"/>
  <c r="CR87" i="6"/>
  <c r="CR89" i="6"/>
  <c r="CR90" i="6"/>
  <c r="CR91" i="6"/>
  <c r="CR95" i="6"/>
  <c r="CR97" i="6"/>
  <c r="CR98" i="6"/>
  <c r="CR100" i="6"/>
  <c r="CR35" i="6"/>
  <c r="CR99" i="6"/>
  <c r="CR102" i="6"/>
  <c r="CR103" i="6"/>
  <c r="CR104" i="6"/>
  <c r="CR105" i="6"/>
  <c r="CR106" i="6"/>
  <c r="CR107" i="6"/>
  <c r="CR108" i="6"/>
  <c r="CR110" i="6"/>
  <c r="CR111" i="6"/>
  <c r="CR112" i="6"/>
  <c r="CR114" i="6"/>
  <c r="CR115" i="6"/>
  <c r="CR116" i="6"/>
  <c r="CR117" i="6"/>
  <c r="CR121" i="6"/>
  <c r="CR123" i="6"/>
  <c r="CR126" i="6"/>
  <c r="CR122" i="6"/>
  <c r="CR124" i="6"/>
  <c r="CR125" i="6"/>
  <c r="CR423" i="6"/>
  <c r="CR150" i="6"/>
  <c r="CR415" i="6"/>
  <c r="CR414" i="6"/>
  <c r="CR416" i="6"/>
  <c r="CR417" i="6"/>
  <c r="CR129" i="6"/>
  <c r="CR130" i="6"/>
  <c r="CR133" i="6"/>
  <c r="CR134" i="6"/>
  <c r="CR135" i="6"/>
  <c r="CR137" i="6"/>
  <c r="CR138" i="6"/>
  <c r="CR140" i="6"/>
  <c r="CR141" i="6"/>
  <c r="CR142" i="6"/>
  <c r="CR136" i="6"/>
  <c r="CR144" i="6"/>
  <c r="CR145" i="6"/>
  <c r="CR147" i="6"/>
  <c r="CR148" i="6"/>
  <c r="CR239" i="6"/>
  <c r="CR113" i="6"/>
  <c r="CR240" i="6"/>
  <c r="CR12" i="6"/>
  <c r="CR241" i="6"/>
  <c r="CR153" i="6"/>
  <c r="CR151" i="6"/>
  <c r="CR156" i="6"/>
  <c r="CR154" i="6"/>
  <c r="CR155" i="6"/>
  <c r="CR157" i="6"/>
  <c r="CR158" i="6"/>
  <c r="CR159" i="6"/>
  <c r="CR16" i="6"/>
  <c r="CR244" i="6"/>
  <c r="CR160" i="6"/>
  <c r="CR166" i="6"/>
  <c r="CR183" i="6"/>
  <c r="CR149" i="6"/>
  <c r="CR192" i="6"/>
  <c r="CR82" i="6"/>
  <c r="CR86" i="6"/>
  <c r="CR429" i="6"/>
  <c r="CR109" i="6"/>
  <c r="CR17" i="6"/>
  <c r="CR11" i="6"/>
  <c r="CR18" i="6"/>
  <c r="CR131" i="6"/>
  <c r="CR161" i="6"/>
  <c r="CR162" i="6"/>
  <c r="CR164" i="6"/>
  <c r="CR163" i="6"/>
  <c r="CR165" i="6"/>
  <c r="CR167" i="6"/>
  <c r="CR170" i="6"/>
  <c r="CR37" i="6"/>
  <c r="CR168" i="6"/>
  <c r="CR169" i="6"/>
  <c r="CR171" i="6"/>
  <c r="CR118" i="6"/>
  <c r="CR431" i="6"/>
  <c r="CR19" i="6"/>
  <c r="CR21" i="6"/>
  <c r="CR20" i="6"/>
  <c r="CR173" i="6"/>
  <c r="CR432" i="6"/>
  <c r="CR174" i="6"/>
  <c r="CR175" i="6"/>
  <c r="CR176" i="6"/>
  <c r="CR177" i="6"/>
  <c r="CR178" i="6"/>
  <c r="CR179" i="6"/>
  <c r="CR180" i="6"/>
  <c r="CR181" i="6"/>
  <c r="CR182" i="6"/>
  <c r="CR184" i="6"/>
  <c r="CR189" i="6"/>
  <c r="CR185" i="6"/>
  <c r="CR187" i="6"/>
  <c r="CR190" i="6"/>
  <c r="CR188" i="6"/>
  <c r="CR288" i="6"/>
  <c r="CR191" i="6"/>
  <c r="CR193" i="6"/>
  <c r="CR195" i="6"/>
  <c r="CR197" i="6"/>
  <c r="CR70" i="6"/>
  <c r="CR194" i="6"/>
  <c r="CR196" i="6"/>
  <c r="CR198" i="6"/>
  <c r="CR199" i="6"/>
  <c r="CR22" i="6"/>
  <c r="CR200" i="6"/>
  <c r="CR202" i="6"/>
  <c r="CR23" i="6"/>
  <c r="CR24" i="6"/>
  <c r="CR25" i="6"/>
  <c r="CR26" i="6"/>
  <c r="CR27" i="6"/>
  <c r="CR28" i="6"/>
  <c r="CR203" i="6"/>
  <c r="CR204" i="6"/>
  <c r="CR207" i="6"/>
  <c r="CR205" i="6"/>
  <c r="CR421" i="6"/>
  <c r="CR214" i="6"/>
  <c r="CR208" i="6"/>
  <c r="CR210" i="6"/>
  <c r="CR211" i="6"/>
  <c r="CR212" i="6"/>
  <c r="CR213" i="6"/>
  <c r="CR206" i="6"/>
  <c r="CR215" i="6"/>
  <c r="CR30" i="6"/>
  <c r="CR33" i="6"/>
  <c r="CR152" i="6"/>
  <c r="CR422" i="6"/>
  <c r="CR217" i="6"/>
  <c r="CR36" i="6"/>
  <c r="CR76" i="6"/>
  <c r="CR268" i="6"/>
  <c r="CR424" i="6"/>
  <c r="CR276" i="6"/>
  <c r="CR412" i="6"/>
  <c r="CR287" i="6"/>
  <c r="CR442" i="6"/>
  <c r="CR243" i="6"/>
  <c r="CR325" i="6"/>
  <c r="CR257" i="6"/>
  <c r="CR438" i="6"/>
  <c r="CR46" i="6"/>
  <c r="CR59" i="6"/>
  <c r="CR294" i="6"/>
  <c r="CR308" i="6"/>
  <c r="CR333" i="6"/>
  <c r="CR269" i="6"/>
  <c r="CR281" i="6"/>
  <c r="CR57" i="6"/>
  <c r="CR292" i="6"/>
  <c r="CR306" i="6"/>
  <c r="CR321" i="6"/>
  <c r="CR332" i="6"/>
  <c r="CR468" i="6"/>
  <c r="CR496" i="6"/>
  <c r="CR512" i="6"/>
  <c r="CR528" i="6"/>
  <c r="CR544" i="6"/>
  <c r="CR560" i="6"/>
  <c r="CR480" i="6"/>
  <c r="CR492" i="6"/>
  <c r="CR508" i="6"/>
  <c r="CR524" i="6"/>
  <c r="CR540" i="6"/>
  <c r="CR556" i="6"/>
  <c r="CR490" i="6"/>
  <c r="CR506" i="6"/>
  <c r="CR522" i="6"/>
  <c r="CR538" i="6"/>
  <c r="CR554" i="6"/>
  <c r="CR570" i="6"/>
  <c r="CR476" i="6"/>
  <c r="CR488" i="6"/>
  <c r="CR504" i="6"/>
  <c r="CR520" i="6"/>
  <c r="CR536" i="6"/>
  <c r="CR552" i="6"/>
  <c r="CR568" i="6"/>
  <c r="CR474" i="6"/>
  <c r="CT401" i="6"/>
  <c r="EK401" i="6" s="1"/>
  <c r="CT491" i="6"/>
  <c r="EH491" i="6" s="1"/>
  <c r="CT515" i="6"/>
  <c r="CT31" i="6"/>
  <c r="CT356" i="6"/>
  <c r="EL356" i="6" s="1"/>
  <c r="CT223" i="6"/>
  <c r="CT39" i="6"/>
  <c r="CT225" i="6"/>
  <c r="CT231" i="6"/>
  <c r="CT382" i="6"/>
  <c r="CT475" i="6"/>
  <c r="CT507" i="6"/>
  <c r="CT539" i="6"/>
  <c r="CT555" i="6"/>
  <c r="CT263" i="6"/>
  <c r="CT293" i="6"/>
  <c r="CT322" i="6"/>
  <c r="CT335" i="6"/>
  <c r="CT447" i="6"/>
  <c r="CT355" i="6"/>
  <c r="CT372" i="6"/>
  <c r="CT523" i="6"/>
  <c r="CT551" i="6"/>
  <c r="CT192" i="6"/>
  <c r="CT29" i="6"/>
  <c r="CT30" i="6"/>
  <c r="CT38" i="6"/>
  <c r="CT341" i="6"/>
  <c r="CT537" i="6"/>
  <c r="CT156" i="6"/>
  <c r="CT431" i="6"/>
  <c r="K431" i="6" s="1"/>
  <c r="CT20" i="6"/>
  <c r="CT178" i="6"/>
  <c r="CT185" i="6"/>
  <c r="CT191" i="6"/>
  <c r="K191" i="6" s="1"/>
  <c r="BO191" i="6" s="1"/>
  <c r="CT197" i="6"/>
  <c r="CT307" i="6"/>
  <c r="CT497" i="6"/>
  <c r="CT56" i="6"/>
  <c r="CT479" i="6"/>
  <c r="CT268" i="6"/>
  <c r="CT469" i="6"/>
  <c r="CT237" i="6"/>
  <c r="CT251" i="6"/>
  <c r="CT413" i="6"/>
  <c r="K413" i="6" s="1"/>
  <c r="CT374" i="6"/>
  <c r="CT386" i="6"/>
  <c r="CT397" i="6"/>
  <c r="CT171" i="6"/>
  <c r="CT37" i="6"/>
  <c r="CT27" i="6"/>
  <c r="CT222" i="6"/>
  <c r="CT236" i="6"/>
  <c r="CT264" i="6"/>
  <c r="CT337" i="6"/>
  <c r="CT343" i="6"/>
  <c r="CT353" i="6"/>
  <c r="CT365" i="6"/>
  <c r="CT384" i="6"/>
  <c r="CT400" i="6"/>
  <c r="CT477" i="6"/>
  <c r="CT485" i="6"/>
  <c r="CT495" i="6"/>
  <c r="CT513" i="6"/>
  <c r="CT531" i="6"/>
  <c r="CT553" i="6"/>
  <c r="CT567" i="6"/>
  <c r="CT568" i="6"/>
  <c r="CT158" i="6"/>
  <c r="CT166" i="6"/>
  <c r="CT201" i="6"/>
  <c r="CT215" i="6"/>
  <c r="CT437" i="6"/>
  <c r="K437" i="6" s="1"/>
  <c r="CT258" i="6"/>
  <c r="CT262" i="6"/>
  <c r="CT47" i="6"/>
  <c r="CT60" i="6"/>
  <c r="CT339" i="6"/>
  <c r="CT448" i="6"/>
  <c r="K448" i="6" s="1"/>
  <c r="CT444" i="6"/>
  <c r="K444" i="6" s="1"/>
  <c r="CT377" i="6"/>
  <c r="CT399" i="6"/>
  <c r="CT474" i="6"/>
  <c r="CT493" i="6"/>
  <c r="CT501" i="6"/>
  <c r="CT511" i="6"/>
  <c r="CT529" i="6"/>
  <c r="CT547" i="6"/>
  <c r="CT569" i="6"/>
  <c r="CT193" i="6"/>
  <c r="CT22" i="6"/>
  <c r="CT209" i="6"/>
  <c r="CT221" i="6"/>
  <c r="CT256" i="6"/>
  <c r="CT270" i="6"/>
  <c r="CT440" i="6"/>
  <c r="K440" i="6" s="1"/>
  <c r="CT45" i="6"/>
  <c r="CT53" i="6"/>
  <c r="CT296" i="6"/>
  <c r="CT67" i="6"/>
  <c r="CT309" i="6"/>
  <c r="CT316" i="6"/>
  <c r="CT323" i="6"/>
  <c r="CT361" i="6"/>
  <c r="CT376" i="6"/>
  <c r="CT391" i="6"/>
  <c r="CT471" i="6"/>
  <c r="CT490" i="6"/>
  <c r="CT509" i="6"/>
  <c r="CT517" i="6"/>
  <c r="CT527" i="6"/>
  <c r="CT545" i="6"/>
  <c r="CT563" i="6"/>
  <c r="CT25" i="6"/>
  <c r="CT214" i="6"/>
  <c r="CT40" i="6"/>
  <c r="CT234" i="6"/>
  <c r="CT253" i="6"/>
  <c r="CT277" i="6"/>
  <c r="CT280" i="6"/>
  <c r="CT290" i="6"/>
  <c r="CT295" i="6"/>
  <c r="CT43" i="6"/>
  <c r="CT327" i="6"/>
  <c r="CT68" i="6"/>
  <c r="CT347" i="6"/>
  <c r="CT367" i="6"/>
  <c r="CT445" i="6"/>
  <c r="K445" i="6" s="1"/>
  <c r="CT389" i="6"/>
  <c r="CT465" i="6"/>
  <c r="CT473" i="6"/>
  <c r="CT487" i="6"/>
  <c r="CT506" i="6"/>
  <c r="CT525" i="6"/>
  <c r="CT533" i="6"/>
  <c r="CT543" i="6"/>
  <c r="CT561" i="6"/>
  <c r="CT10" i="6"/>
  <c r="CT85" i="6"/>
  <c r="CT87" i="6"/>
  <c r="CT98" i="6"/>
  <c r="CT104" i="6"/>
  <c r="CT112" i="6"/>
  <c r="CT126" i="6"/>
  <c r="CT414" i="6"/>
  <c r="K414" i="6" s="1"/>
  <c r="CT135" i="6"/>
  <c r="CT145" i="6"/>
  <c r="CT153" i="6"/>
  <c r="CT196" i="6"/>
  <c r="CT23" i="6"/>
  <c r="CT205" i="6"/>
  <c r="CT213" i="6"/>
  <c r="CT36" i="6"/>
  <c r="CT230" i="6"/>
  <c r="CT419" i="6"/>
  <c r="K419" i="6" s="1"/>
  <c r="CT320" i="6"/>
  <c r="CT336" i="6"/>
  <c r="CT74" i="6"/>
  <c r="CT50" i="6"/>
  <c r="CT14" i="6"/>
  <c r="K93" i="6" s="1"/>
  <c r="CT381" i="6"/>
  <c r="CT394" i="6"/>
  <c r="CT398" i="6"/>
  <c r="CT467" i="6"/>
  <c r="CT481" i="6"/>
  <c r="CT489" i="6"/>
  <c r="CT503" i="6"/>
  <c r="CT522" i="6"/>
  <c r="CT541" i="6"/>
  <c r="CT549" i="6"/>
  <c r="CT559" i="6"/>
  <c r="CT163" i="6"/>
  <c r="CT70" i="6"/>
  <c r="CT204" i="6"/>
  <c r="CT211" i="6"/>
  <c r="CT422" i="6"/>
  <c r="K422" i="6" s="1"/>
  <c r="CT220" i="6"/>
  <c r="CT227" i="6"/>
  <c r="CT245" i="6"/>
  <c r="CT439" i="6"/>
  <c r="K439" i="6" s="1"/>
  <c r="CT271" i="6"/>
  <c r="CT62" i="6"/>
  <c r="CT425" i="6"/>
  <c r="K425" i="6" s="1"/>
  <c r="CT318" i="6"/>
  <c r="CT332" i="6"/>
  <c r="CT345" i="6"/>
  <c r="CT350" i="6"/>
  <c r="CT359" i="6"/>
  <c r="CT75" i="6"/>
  <c r="CT392" i="6"/>
  <c r="CT395" i="6"/>
  <c r="CT403" i="6"/>
  <c r="CT483" i="6"/>
  <c r="CT505" i="6"/>
  <c r="CT519" i="6"/>
  <c r="CT538" i="6"/>
  <c r="CT557" i="6"/>
  <c r="CT565" i="6"/>
  <c r="CT17" i="6"/>
  <c r="CT28" i="6"/>
  <c r="CT433" i="6"/>
  <c r="K433" i="6" s="1"/>
  <c r="CT229" i="6"/>
  <c r="CT436" i="6"/>
  <c r="K436" i="6" s="1"/>
  <c r="CT242" i="6"/>
  <c r="CT58" i="6"/>
  <c r="CT426" i="6"/>
  <c r="K426" i="6" s="1"/>
  <c r="CT330" i="6"/>
  <c r="CT357" i="6"/>
  <c r="CT249" i="6"/>
  <c r="CT371" i="6"/>
  <c r="CT385" i="6"/>
  <c r="CT463" i="6"/>
  <c r="CT499" i="6"/>
  <c r="CT521" i="6"/>
  <c r="CT535" i="6"/>
  <c r="CT554" i="6"/>
  <c r="CT5" i="6"/>
  <c r="CT7" i="6"/>
  <c r="CT82" i="6"/>
  <c r="CT86" i="6"/>
  <c r="CT429" i="6"/>
  <c r="K429" i="6" s="1"/>
  <c r="CT109" i="6"/>
  <c r="CT119" i="6"/>
  <c r="CT128" i="6"/>
  <c r="CT132" i="6"/>
  <c r="CT142" i="6"/>
  <c r="CT113" i="6"/>
  <c r="CT430" i="6"/>
  <c r="K430" i="6" s="1"/>
  <c r="CT21" i="6"/>
  <c r="K21" i="6" s="1"/>
  <c r="BO21" i="6" s="1"/>
  <c r="CT177" i="6"/>
  <c r="CT189" i="6"/>
  <c r="CT288" i="6"/>
  <c r="CT195" i="6"/>
  <c r="CT26" i="6"/>
  <c r="CT206" i="6"/>
  <c r="CT434" i="6"/>
  <c r="K434" i="6" s="1"/>
  <c r="CT233" i="6"/>
  <c r="CT252" i="6"/>
  <c r="CT261" i="6"/>
  <c r="CT279" i="6"/>
  <c r="CT52" i="6"/>
  <c r="CT61" i="6"/>
  <c r="CT66" i="6"/>
  <c r="CT313" i="6"/>
  <c r="CT319" i="6"/>
  <c r="CT331" i="6"/>
  <c r="CT354" i="6"/>
  <c r="CT363" i="6"/>
  <c r="CT368" i="6"/>
  <c r="CT383" i="6"/>
  <c r="CT427" i="6"/>
  <c r="K427" i="6" s="1"/>
  <c r="CT472" i="6"/>
  <c r="CT488" i="6"/>
  <c r="CT504" i="6"/>
  <c r="CT520" i="6"/>
  <c r="CT536" i="6"/>
  <c r="CT552" i="6"/>
  <c r="CT566" i="6"/>
  <c r="CT8" i="6"/>
  <c r="CT83" i="6"/>
  <c r="CT88" i="6"/>
  <c r="CT95" i="6"/>
  <c r="CT103" i="6"/>
  <c r="CT110" i="6"/>
  <c r="CT121" i="6"/>
  <c r="CT150" i="6"/>
  <c r="CT133" i="6"/>
  <c r="K133" i="6" s="1"/>
  <c r="BO133" i="6" s="1"/>
  <c r="CT136" i="6"/>
  <c r="CT240" i="6"/>
  <c r="CT16" i="6"/>
  <c r="CT170" i="6"/>
  <c r="K170" i="6" s="1"/>
  <c r="CT176" i="6"/>
  <c r="CT184" i="6"/>
  <c r="CT24" i="6"/>
  <c r="CT212" i="6"/>
  <c r="CT219" i="6"/>
  <c r="CT232" i="6"/>
  <c r="CT260" i="6"/>
  <c r="CT278" i="6"/>
  <c r="CT51" i="6"/>
  <c r="CT291" i="6"/>
  <c r="CT300" i="6"/>
  <c r="CT317" i="6"/>
  <c r="CT328" i="6"/>
  <c r="CT32" i="6"/>
  <c r="CT351" i="6"/>
  <c r="CT362" i="6"/>
  <c r="CT370" i="6"/>
  <c r="CT378" i="6"/>
  <c r="CT396" i="6"/>
  <c r="CT470" i="6"/>
  <c r="CT486" i="6"/>
  <c r="CT502" i="6"/>
  <c r="CT518" i="6"/>
  <c r="CT534" i="6"/>
  <c r="CT550" i="6"/>
  <c r="CT77" i="6"/>
  <c r="CT80" i="6"/>
  <c r="K80" i="6" s="1"/>
  <c r="BO80" i="6" s="1"/>
  <c r="CT96" i="6"/>
  <c r="CT91" i="6"/>
  <c r="CT99" i="6"/>
  <c r="CT107" i="6"/>
  <c r="CT116" i="6"/>
  <c r="CT125" i="6"/>
  <c r="CT129" i="6"/>
  <c r="CT140" i="6"/>
  <c r="CT239" i="6"/>
  <c r="CT162" i="6"/>
  <c r="CT172" i="6"/>
  <c r="CT183" i="6"/>
  <c r="CT149" i="6"/>
  <c r="CT202" i="6"/>
  <c r="CT210" i="6"/>
  <c r="CT218" i="6"/>
  <c r="CT289" i="6"/>
  <c r="CT41" i="6"/>
  <c r="CT259" i="6"/>
  <c r="CT49" i="6"/>
  <c r="CT65" i="6"/>
  <c r="CT441" i="6"/>
  <c r="K441" i="6" s="1"/>
  <c r="CT311" i="6"/>
  <c r="CT325" i="6"/>
  <c r="CT72" i="6"/>
  <c r="K72" i="6" s="1"/>
  <c r="BO72" i="6" s="1"/>
  <c r="CT443" i="6"/>
  <c r="K443" i="6" s="1"/>
  <c r="CT352" i="6"/>
  <c r="CT366" i="6"/>
  <c r="CT379" i="6"/>
  <c r="CT393" i="6"/>
  <c r="CT468" i="6"/>
  <c r="CT484" i="6"/>
  <c r="CT500" i="6"/>
  <c r="CT516" i="6"/>
  <c r="CT532" i="6"/>
  <c r="CT548" i="6"/>
  <c r="CT562" i="6"/>
  <c r="CT4" i="6"/>
  <c r="CT101" i="6"/>
  <c r="CT102" i="6"/>
  <c r="CT108" i="6"/>
  <c r="CT117" i="6"/>
  <c r="CT423" i="6"/>
  <c r="K423" i="6" s="1"/>
  <c r="CT130" i="6"/>
  <c r="CT141" i="6"/>
  <c r="CT131" i="6"/>
  <c r="CT175" i="6"/>
  <c r="CT182" i="6"/>
  <c r="CT200" i="6"/>
  <c r="CT208" i="6"/>
  <c r="CT34" i="6"/>
  <c r="CT435" i="6"/>
  <c r="K435" i="6" s="1"/>
  <c r="CT247" i="6"/>
  <c r="CT266" i="6"/>
  <c r="CT48" i="6"/>
  <c r="CT298" i="6"/>
  <c r="CT305" i="6"/>
  <c r="CT329" i="6"/>
  <c r="CT338" i="6"/>
  <c r="CT349" i="6"/>
  <c r="CT342" i="6"/>
  <c r="CT364" i="6"/>
  <c r="CT380" i="6"/>
  <c r="CT390" i="6"/>
  <c r="CT450" i="6"/>
  <c r="CT466" i="6"/>
  <c r="CT482" i="6"/>
  <c r="CT498" i="6"/>
  <c r="CT514" i="6"/>
  <c r="CT530" i="6"/>
  <c r="CT546" i="6"/>
  <c r="CT560" i="6"/>
  <c r="CT78" i="6"/>
  <c r="CT369" i="6"/>
  <c r="CT89" i="6"/>
  <c r="CT100" i="6"/>
  <c r="CT105" i="6"/>
  <c r="CT114" i="6"/>
  <c r="CT122" i="6"/>
  <c r="CT416" i="6"/>
  <c r="K416" i="6" s="1"/>
  <c r="CT137" i="6"/>
  <c r="CT147" i="6"/>
  <c r="CT155" i="6"/>
  <c r="CT18" i="6"/>
  <c r="CT167" i="6"/>
  <c r="CT174" i="6"/>
  <c r="CT181" i="6"/>
  <c r="CT188" i="6"/>
  <c r="CT199" i="6"/>
  <c r="CT421" i="6"/>
  <c r="K421" i="6" s="1"/>
  <c r="CT217" i="6"/>
  <c r="CT226" i="6"/>
  <c r="CT238" i="6"/>
  <c r="CT246" i="6"/>
  <c r="CT265" i="6"/>
  <c r="CT283" i="6"/>
  <c r="CT297" i="6"/>
  <c r="CT304" i="6"/>
  <c r="CT324" i="6"/>
  <c r="CT69" i="6"/>
  <c r="CT348" i="6"/>
  <c r="CT360" i="6"/>
  <c r="CT375" i="6"/>
  <c r="CT388" i="6"/>
  <c r="CT428" i="6"/>
  <c r="K428" i="6" s="1"/>
  <c r="CT464" i="6"/>
  <c r="CT480" i="6"/>
  <c r="CT496" i="6"/>
  <c r="CT512" i="6"/>
  <c r="CT528" i="6"/>
  <c r="CT544" i="6"/>
  <c r="CT76" i="6"/>
  <c r="CT79" i="6"/>
  <c r="CT94" i="6"/>
  <c r="CT90" i="6"/>
  <c r="CT35" i="6"/>
  <c r="CT106" i="6"/>
  <c r="CT115" i="6"/>
  <c r="CT124" i="6"/>
  <c r="CT417" i="6"/>
  <c r="K417" i="6" s="1"/>
  <c r="CT138" i="6"/>
  <c r="CT148" i="6"/>
  <c r="CT160" i="6"/>
  <c r="CT432" i="6"/>
  <c r="K432" i="6" s="1"/>
  <c r="CT180" i="6"/>
  <c r="CT190" i="6"/>
  <c r="CT198" i="6"/>
  <c r="CT207" i="6"/>
  <c r="CT152" i="6"/>
  <c r="CT418" i="6"/>
  <c r="K418" i="6" s="1"/>
  <c r="CT312" i="6"/>
  <c r="CT255" i="6"/>
  <c r="CT274" i="6"/>
  <c r="CT282" i="6"/>
  <c r="CT63" i="6"/>
  <c r="K63" i="6" s="1"/>
  <c r="BO63" i="6" s="1"/>
  <c r="CT303" i="6"/>
  <c r="CT310" i="6"/>
  <c r="CT326" i="6"/>
  <c r="CT334" i="6"/>
  <c r="CT346" i="6"/>
  <c r="CT358" i="6"/>
  <c r="CT15" i="6"/>
  <c r="K94" i="6" s="1"/>
  <c r="CT449" i="6"/>
  <c r="CT402" i="6"/>
  <c r="CT462" i="6"/>
  <c r="CT478" i="6"/>
  <c r="CT494" i="6"/>
  <c r="CT510" i="6"/>
  <c r="CT526" i="6"/>
  <c r="CT542" i="6"/>
  <c r="CT558" i="6"/>
  <c r="CT9" i="6"/>
  <c r="CT84" i="6"/>
  <c r="CT97" i="6"/>
  <c r="CT111" i="6"/>
  <c r="CT123" i="6"/>
  <c r="CT415" i="6"/>
  <c r="K415" i="6" s="1"/>
  <c r="CT134" i="6"/>
  <c r="CT144" i="6"/>
  <c r="CT12" i="6"/>
  <c r="CT11" i="6"/>
  <c r="CT168" i="6"/>
  <c r="CT173" i="6"/>
  <c r="CT179" i="6"/>
  <c r="CT187" i="6"/>
  <c r="CT194" i="6"/>
  <c r="CT203" i="6"/>
  <c r="CT33" i="6"/>
  <c r="CT224" i="6"/>
  <c r="CT235" i="6"/>
  <c r="CT272" i="6"/>
  <c r="CT44" i="6"/>
  <c r="CT284" i="6"/>
  <c r="CT302" i="6"/>
  <c r="CT314" i="6"/>
  <c r="CT333" i="6"/>
  <c r="CT344" i="6"/>
  <c r="CT13" i="6"/>
  <c r="K92" i="6" s="1"/>
  <c r="CT387" i="6"/>
  <c r="CT81" i="6"/>
  <c r="CT476" i="6"/>
  <c r="CT492" i="6"/>
  <c r="CT508" i="6"/>
  <c r="CT524" i="6"/>
  <c r="CT540" i="6"/>
  <c r="CT556" i="6"/>
  <c r="CT254" i="6"/>
  <c r="CT151" i="6"/>
  <c r="CT164" i="6"/>
  <c r="CT118" i="6"/>
  <c r="CT241" i="6"/>
  <c r="CT161" i="6"/>
  <c r="CT169" i="6"/>
  <c r="CT55" i="6"/>
  <c r="CT244" i="6"/>
  <c r="CT159" i="6"/>
  <c r="CT157" i="6"/>
  <c r="CT165" i="6"/>
  <c r="CT154" i="6"/>
  <c r="CT19" i="6"/>
  <c r="CT267" i="6"/>
  <c r="CT250" i="6"/>
  <c r="CT424" i="6"/>
  <c r="K424" i="6" s="1"/>
  <c r="CT276" i="6"/>
  <c r="CT412" i="6"/>
  <c r="K412" i="6" s="1"/>
  <c r="CT287" i="6"/>
  <c r="CT442" i="6"/>
  <c r="K442" i="6" s="1"/>
  <c r="CT243" i="6"/>
  <c r="CT248" i="6"/>
  <c r="CT420" i="6"/>
  <c r="K420" i="6" s="1"/>
  <c r="CT275" i="6"/>
  <c r="K275" i="6" s="1"/>
  <c r="BO275" i="6" s="1"/>
  <c r="CT54" i="6"/>
  <c r="CT286" i="6"/>
  <c r="CT299" i="6"/>
  <c r="CT315" i="6"/>
  <c r="CT257" i="6"/>
  <c r="CT438" i="6"/>
  <c r="K438" i="6" s="1"/>
  <c r="CT46" i="6"/>
  <c r="CT59" i="6"/>
  <c r="CT294" i="6"/>
  <c r="CT308" i="6"/>
  <c r="CT285" i="6"/>
  <c r="CT269" i="6"/>
  <c r="CT281" i="6"/>
  <c r="CT57" i="6"/>
  <c r="K57" i="6" s="1"/>
  <c r="BO57" i="6" s="1"/>
  <c r="CT292" i="6"/>
  <c r="CT306" i="6"/>
  <c r="CT321" i="6"/>
  <c r="CT564" i="6"/>
  <c r="CT570" i="6"/>
  <c r="BN86" i="6"/>
  <c r="BN176" i="6"/>
  <c r="D368" i="6"/>
  <c r="BN368" i="6"/>
  <c r="BN429" i="6"/>
  <c r="D24" i="6"/>
  <c r="BN24" i="6"/>
  <c r="BN204" i="6"/>
  <c r="D76" i="6"/>
  <c r="BN76" i="6"/>
  <c r="BN417" i="6"/>
  <c r="BN414" i="6"/>
  <c r="BN415" i="6"/>
  <c r="J474" i="6"/>
  <c r="D474" i="6"/>
  <c r="BN474" i="6"/>
  <c r="J473" i="6"/>
  <c r="D473" i="6"/>
  <c r="BN473" i="6"/>
  <c r="J472" i="6"/>
  <c r="D472" i="6"/>
  <c r="BN472" i="6"/>
  <c r="J471" i="6"/>
  <c r="D471" i="6"/>
  <c r="BN471" i="6"/>
  <c r="J470" i="6"/>
  <c r="D470" i="6"/>
  <c r="BN470" i="6"/>
  <c r="J469" i="6"/>
  <c r="D469" i="6"/>
  <c r="BN469" i="6"/>
  <c r="J468" i="6"/>
  <c r="D468" i="6"/>
  <c r="BN468" i="6"/>
  <c r="J467" i="6"/>
  <c r="D467" i="6"/>
  <c r="BN467" i="6"/>
  <c r="J466" i="6"/>
  <c r="D466" i="6"/>
  <c r="BN466" i="6"/>
  <c r="J465" i="6"/>
  <c r="D465" i="6"/>
  <c r="BN465" i="6"/>
  <c r="J464" i="6"/>
  <c r="D464" i="6"/>
  <c r="BN464" i="6"/>
  <c r="J463" i="6"/>
  <c r="D463" i="6"/>
  <c r="BN463" i="6"/>
  <c r="J462" i="6"/>
  <c r="D462" i="6"/>
  <c r="BN462" i="6"/>
  <c r="J450" i="6"/>
  <c r="D450" i="6"/>
  <c r="BN450" i="6"/>
  <c r="BN445" i="6"/>
  <c r="BN444" i="6"/>
  <c r="BN443" i="6"/>
  <c r="BN173" i="6"/>
  <c r="D327" i="6"/>
  <c r="BN327" i="6"/>
  <c r="D322" i="6"/>
  <c r="BN322" i="6"/>
  <c r="BN244" i="6"/>
  <c r="BN208" i="6"/>
  <c r="BN442" i="6"/>
  <c r="BN441" i="6"/>
  <c r="D282" i="6"/>
  <c r="BN282" i="6"/>
  <c r="D278" i="6"/>
  <c r="BN278" i="6"/>
  <c r="BN440" i="6"/>
  <c r="BN439" i="6"/>
  <c r="BN438" i="6"/>
  <c r="BN179" i="6"/>
  <c r="BN436" i="6"/>
  <c r="BN279" i="6"/>
  <c r="BN435" i="6"/>
  <c r="BN434" i="6"/>
  <c r="BN433" i="6"/>
  <c r="D177" i="6"/>
  <c r="BN177" i="6"/>
  <c r="BN85" i="6"/>
  <c r="BN432" i="6"/>
  <c r="BN431" i="6"/>
  <c r="BN178" i="6"/>
  <c r="BN209" i="6"/>
  <c r="BN206" i="6"/>
  <c r="D370" i="6"/>
  <c r="BM370" i="6"/>
  <c r="D212" i="6"/>
  <c r="BN212" i="6"/>
  <c r="D41" i="6"/>
  <c r="BN41" i="6"/>
  <c r="BM351" i="6"/>
  <c r="D351" i="6"/>
  <c r="BM352" i="6"/>
  <c r="D352" i="6"/>
  <c r="BM353" i="6"/>
  <c r="D353" i="6"/>
  <c r="BN354" i="6"/>
  <c r="D354" i="6"/>
  <c r="D355" i="6"/>
  <c r="D356" i="6"/>
  <c r="BM357" i="6"/>
  <c r="D357" i="6"/>
  <c r="BM358" i="6"/>
  <c r="D358" i="6"/>
  <c r="D359" i="6"/>
  <c r="BN360" i="6"/>
  <c r="D360" i="6"/>
  <c r="BN215" i="6"/>
  <c r="BM361" i="6"/>
  <c r="D361" i="6"/>
  <c r="BN362" i="6"/>
  <c r="D362" i="6"/>
  <c r="BM363" i="6"/>
  <c r="D363" i="6"/>
  <c r="BM364" i="6"/>
  <c r="D364" i="6"/>
  <c r="BM365" i="6"/>
  <c r="D365" i="6"/>
  <c r="BN366" i="6"/>
  <c r="D366" i="6"/>
  <c r="BN367" i="6"/>
  <c r="D367" i="6"/>
  <c r="BM369" i="6"/>
  <c r="D369" i="6"/>
  <c r="BM372" i="6"/>
  <c r="D372" i="6"/>
  <c r="BN373" i="6"/>
  <c r="D373" i="6"/>
  <c r="BM374" i="6"/>
  <c r="D374" i="6"/>
  <c r="BM375" i="6"/>
  <c r="D375" i="6"/>
  <c r="D376" i="6"/>
  <c r="D377" i="6"/>
  <c r="BN378" i="6"/>
  <c r="D378" i="6"/>
  <c r="BM379" i="6"/>
  <c r="D379" i="6"/>
  <c r="BM380" i="6"/>
  <c r="D380" i="6"/>
  <c r="BN381" i="6"/>
  <c r="D381" i="6"/>
  <c r="BM382" i="6"/>
  <c r="D382" i="6"/>
  <c r="BM383" i="6"/>
  <c r="D383" i="6"/>
  <c r="D384" i="6"/>
  <c r="D385" i="6"/>
  <c r="BM386" i="6"/>
  <c r="D386" i="6"/>
  <c r="BM387" i="6"/>
  <c r="D387" i="6"/>
  <c r="D388" i="6"/>
  <c r="BN389" i="6"/>
  <c r="D389" i="6"/>
  <c r="BM390" i="6"/>
  <c r="D390" i="6"/>
  <c r="BM391" i="6"/>
  <c r="D391" i="6"/>
  <c r="BN392" i="6"/>
  <c r="D392" i="6"/>
  <c r="BM393" i="6"/>
  <c r="D393" i="6"/>
  <c r="BM394" i="6"/>
  <c r="D394" i="6"/>
  <c r="BM395" i="6"/>
  <c r="D395" i="6"/>
  <c r="BM396" i="6"/>
  <c r="D396" i="6"/>
  <c r="BM397" i="6"/>
  <c r="D397" i="6"/>
  <c r="BM398" i="6"/>
  <c r="D398" i="6"/>
  <c r="BM399" i="6"/>
  <c r="D399" i="6"/>
  <c r="D400" i="6"/>
  <c r="BM16" i="6"/>
  <c r="D401" i="6"/>
  <c r="D402" i="6"/>
  <c r="BM403" i="6"/>
  <c r="D403" i="6"/>
  <c r="BM475" i="6"/>
  <c r="D475" i="6"/>
  <c r="J475" i="6"/>
  <c r="BM476" i="6"/>
  <c r="D476" i="6"/>
  <c r="J476" i="6"/>
  <c r="BM477" i="6"/>
  <c r="D477" i="6"/>
  <c r="J477" i="6"/>
  <c r="BM478" i="6"/>
  <c r="D478" i="6"/>
  <c r="J478" i="6"/>
  <c r="BM479" i="6"/>
  <c r="D479" i="6"/>
  <c r="J479" i="6"/>
  <c r="BM480" i="6"/>
  <c r="D480" i="6"/>
  <c r="J480" i="6"/>
  <c r="BM481" i="6"/>
  <c r="D481" i="6"/>
  <c r="J481" i="6"/>
  <c r="BM482" i="6"/>
  <c r="D482" i="6"/>
  <c r="J482" i="6"/>
  <c r="BM483" i="6"/>
  <c r="D483" i="6"/>
  <c r="J483" i="6"/>
  <c r="BM484" i="6"/>
  <c r="D484" i="6"/>
  <c r="J484" i="6"/>
  <c r="BM485" i="6"/>
  <c r="D485" i="6"/>
  <c r="J485" i="6"/>
  <c r="BM486" i="6"/>
  <c r="D486" i="6"/>
  <c r="J486" i="6"/>
  <c r="BM487" i="6"/>
  <c r="D487" i="6"/>
  <c r="J487" i="6"/>
  <c r="BM489" i="6"/>
  <c r="D489" i="6"/>
  <c r="J489" i="6"/>
  <c r="BM490" i="6"/>
  <c r="D490" i="6"/>
  <c r="J490" i="6"/>
  <c r="BM491" i="6"/>
  <c r="D491" i="6"/>
  <c r="J491" i="6"/>
  <c r="BM492" i="6"/>
  <c r="D492" i="6"/>
  <c r="J492" i="6"/>
  <c r="BM493" i="6"/>
  <c r="D493" i="6"/>
  <c r="J493" i="6"/>
  <c r="BM494" i="6"/>
  <c r="D494" i="6"/>
  <c r="J494" i="6"/>
  <c r="BM495" i="6"/>
  <c r="D495" i="6"/>
  <c r="J495" i="6"/>
  <c r="BM496" i="6"/>
  <c r="D496" i="6"/>
  <c r="J496" i="6"/>
  <c r="BI497" i="6"/>
  <c r="D497" i="6"/>
  <c r="J497" i="6"/>
  <c r="BM498" i="6"/>
  <c r="D498" i="6"/>
  <c r="J498" i="6"/>
  <c r="BM499" i="6"/>
  <c r="D499" i="6"/>
  <c r="J499" i="6"/>
  <c r="U10" i="53"/>
  <c r="U12" i="53"/>
  <c r="M10" i="53"/>
  <c r="M12" i="53"/>
  <c r="BG90" i="6"/>
  <c r="BG34" i="6"/>
  <c r="BK505" i="6"/>
  <c r="BJ505" i="6"/>
  <c r="BG505" i="6"/>
  <c r="BE505" i="6"/>
  <c r="BA505" i="6" s="1"/>
  <c r="BC505" i="6"/>
  <c r="J505" i="6"/>
  <c r="D505" i="6"/>
  <c r="BN505" i="6"/>
  <c r="BK504" i="6"/>
  <c r="BJ504" i="6"/>
  <c r="BG504" i="6"/>
  <c r="BE504" i="6"/>
  <c r="BA504" i="6" s="1"/>
  <c r="BC504" i="6"/>
  <c r="J504" i="6"/>
  <c r="D504" i="6"/>
  <c r="BN504" i="6"/>
  <c r="BK503" i="6"/>
  <c r="BJ503" i="6"/>
  <c r="BG503" i="6"/>
  <c r="BE503" i="6"/>
  <c r="BC503" i="6"/>
  <c r="J503" i="6"/>
  <c r="D503" i="6"/>
  <c r="BN503" i="6"/>
  <c r="BK502" i="6"/>
  <c r="BJ502" i="6"/>
  <c r="BG502" i="6"/>
  <c r="BE502" i="6"/>
  <c r="BA502" i="6" s="1"/>
  <c r="BC502" i="6"/>
  <c r="J502" i="6"/>
  <c r="D502" i="6"/>
  <c r="BN502" i="6"/>
  <c r="BK501" i="6"/>
  <c r="BJ501" i="6"/>
  <c r="BG501" i="6"/>
  <c r="BE501" i="6"/>
  <c r="BA501" i="6" s="1"/>
  <c r="BC501" i="6"/>
  <c r="J501" i="6"/>
  <c r="D501" i="6"/>
  <c r="BK500" i="6"/>
  <c r="BJ500" i="6"/>
  <c r="BG500" i="6"/>
  <c r="BE500" i="6"/>
  <c r="BA500" i="6" s="1"/>
  <c r="BC500" i="6"/>
  <c r="J500" i="6"/>
  <c r="D500" i="6"/>
  <c r="BI500" i="6"/>
  <c r="BK498" i="6"/>
  <c r="BJ498" i="6"/>
  <c r="BG498" i="6"/>
  <c r="BE498" i="6"/>
  <c r="BA498" i="6" s="1"/>
  <c r="BC498" i="6"/>
  <c r="BK497" i="6"/>
  <c r="BJ497" i="6"/>
  <c r="BG497" i="6"/>
  <c r="BE497" i="6"/>
  <c r="BA497" i="6" s="1"/>
  <c r="BC497" i="6"/>
  <c r="BK496" i="6"/>
  <c r="BJ496" i="6"/>
  <c r="BG496" i="6"/>
  <c r="BE496" i="6"/>
  <c r="BA496" i="6" s="1"/>
  <c r="BC496" i="6"/>
  <c r="BK495" i="6"/>
  <c r="BJ495" i="6"/>
  <c r="BG495" i="6"/>
  <c r="BE495" i="6"/>
  <c r="BA495" i="6" s="1"/>
  <c r="BC495" i="6"/>
  <c r="BK494" i="6"/>
  <c r="BJ494" i="6"/>
  <c r="BG494" i="6"/>
  <c r="BE494" i="6"/>
  <c r="BA494" i="6" s="1"/>
  <c r="BC494" i="6"/>
  <c r="BK493" i="6"/>
  <c r="BJ493" i="6"/>
  <c r="BG493" i="6"/>
  <c r="BE493" i="6"/>
  <c r="BA493" i="6" s="1"/>
  <c r="BC493" i="6"/>
  <c r="BK492" i="6"/>
  <c r="BJ492" i="6"/>
  <c r="BG492" i="6"/>
  <c r="BE492" i="6"/>
  <c r="BA492" i="6" s="1"/>
  <c r="BC492" i="6"/>
  <c r="BK491" i="6"/>
  <c r="BJ491" i="6"/>
  <c r="BG491" i="6"/>
  <c r="BE491" i="6"/>
  <c r="BA491" i="6" s="1"/>
  <c r="BC491" i="6"/>
  <c r="BK490" i="6"/>
  <c r="BJ490" i="6"/>
  <c r="BG490" i="6"/>
  <c r="BE490" i="6"/>
  <c r="BA490" i="6" s="1"/>
  <c r="BC490" i="6"/>
  <c r="BK489" i="6"/>
  <c r="BJ489" i="6"/>
  <c r="BG489" i="6"/>
  <c r="BE489" i="6"/>
  <c r="BA489" i="6" s="1"/>
  <c r="BC489" i="6"/>
  <c r="BK488" i="6"/>
  <c r="BJ488" i="6"/>
  <c r="BG488" i="6"/>
  <c r="BE488" i="6"/>
  <c r="BA488" i="6" s="1"/>
  <c r="BC488" i="6"/>
  <c r="J488" i="6"/>
  <c r="D488" i="6"/>
  <c r="BN488" i="6"/>
  <c r="BK487" i="6"/>
  <c r="BJ487" i="6"/>
  <c r="BG487" i="6"/>
  <c r="BE487" i="6"/>
  <c r="BA487" i="6" s="1"/>
  <c r="BC487" i="6"/>
  <c r="BK486" i="6"/>
  <c r="BJ486" i="6"/>
  <c r="BG486" i="6"/>
  <c r="BE486" i="6"/>
  <c r="BA486" i="6" s="1"/>
  <c r="BC486" i="6"/>
  <c r="BK485" i="6"/>
  <c r="BJ485" i="6"/>
  <c r="BG485" i="6"/>
  <c r="BE485" i="6"/>
  <c r="BC485" i="6"/>
  <c r="BK484" i="6"/>
  <c r="BJ484" i="6"/>
  <c r="BG484" i="6"/>
  <c r="BE484" i="6"/>
  <c r="BA484" i="6" s="1"/>
  <c r="BC484" i="6"/>
  <c r="BK483" i="6"/>
  <c r="BJ483" i="6"/>
  <c r="BG483" i="6"/>
  <c r="BE483" i="6"/>
  <c r="BA483" i="6" s="1"/>
  <c r="BC483" i="6"/>
  <c r="BK482" i="6"/>
  <c r="BJ482" i="6"/>
  <c r="BG482" i="6"/>
  <c r="BE482" i="6"/>
  <c r="BA482" i="6" s="1"/>
  <c r="BC482" i="6"/>
  <c r="BK481" i="6"/>
  <c r="BJ481" i="6"/>
  <c r="BG481" i="6"/>
  <c r="BE481" i="6"/>
  <c r="BA481" i="6" s="1"/>
  <c r="BC481" i="6"/>
  <c r="BK480" i="6"/>
  <c r="BJ480" i="6"/>
  <c r="BG480" i="6"/>
  <c r="BE480" i="6"/>
  <c r="BA480" i="6" s="1"/>
  <c r="BC480" i="6"/>
  <c r="BK479" i="6"/>
  <c r="BJ479" i="6"/>
  <c r="BG479" i="6"/>
  <c r="BE479" i="6"/>
  <c r="BA479" i="6" s="1"/>
  <c r="BC479" i="6"/>
  <c r="BK478" i="6"/>
  <c r="BJ478" i="6"/>
  <c r="BG478" i="6"/>
  <c r="BE478" i="6"/>
  <c r="BC478" i="6"/>
  <c r="BK477" i="6"/>
  <c r="BJ477" i="6"/>
  <c r="BG477" i="6"/>
  <c r="BE477" i="6"/>
  <c r="BA477" i="6" s="1"/>
  <c r="BC477" i="6"/>
  <c r="BK476" i="6"/>
  <c r="BJ476" i="6"/>
  <c r="BG476" i="6"/>
  <c r="BE476" i="6"/>
  <c r="BA476" i="6" s="1"/>
  <c r="BC476" i="6"/>
  <c r="BK475" i="6"/>
  <c r="BJ475" i="6"/>
  <c r="BG475" i="6"/>
  <c r="BE475" i="6"/>
  <c r="BC475" i="6"/>
  <c r="BK34" i="6"/>
  <c r="BJ34" i="6"/>
  <c r="BE34" i="6"/>
  <c r="BA34" i="6" s="1"/>
  <c r="BC34" i="6"/>
  <c r="D34" i="6"/>
  <c r="BN34" i="6"/>
  <c r="BK402" i="6"/>
  <c r="BJ402" i="6"/>
  <c r="BG402" i="6"/>
  <c r="BE402" i="6"/>
  <c r="BA402" i="6" s="1"/>
  <c r="BC402" i="6"/>
  <c r="BK499" i="6"/>
  <c r="BJ499" i="6"/>
  <c r="BG499" i="6"/>
  <c r="BE499" i="6"/>
  <c r="BA499" i="6" s="1"/>
  <c r="BC499" i="6"/>
  <c r="BN416" i="6"/>
  <c r="BG521" i="6"/>
  <c r="BE521" i="6"/>
  <c r="BA521" i="6" s="1"/>
  <c r="BC521" i="6"/>
  <c r="J521" i="6"/>
  <c r="D521" i="6"/>
  <c r="BN521" i="6"/>
  <c r="BG520" i="6"/>
  <c r="BE520" i="6"/>
  <c r="BA520" i="6" s="1"/>
  <c r="BC520" i="6"/>
  <c r="J520" i="6"/>
  <c r="D520" i="6"/>
  <c r="BN520" i="6"/>
  <c r="BG519" i="6"/>
  <c r="BE519" i="6"/>
  <c r="BA519" i="6" s="1"/>
  <c r="BC519" i="6"/>
  <c r="J519" i="6"/>
  <c r="D519" i="6"/>
  <c r="BN519" i="6"/>
  <c r="BG518" i="6"/>
  <c r="BE518" i="6"/>
  <c r="BA518" i="6" s="1"/>
  <c r="BC518" i="6"/>
  <c r="J518" i="6"/>
  <c r="D518" i="6"/>
  <c r="BN518" i="6"/>
  <c r="BG517" i="6"/>
  <c r="BE517" i="6"/>
  <c r="BA517" i="6" s="1"/>
  <c r="BC517" i="6"/>
  <c r="J517" i="6"/>
  <c r="D517" i="6"/>
  <c r="BN517" i="6"/>
  <c r="BG516" i="6"/>
  <c r="BE516" i="6"/>
  <c r="BA516" i="6" s="1"/>
  <c r="BC516" i="6"/>
  <c r="J516" i="6"/>
  <c r="D516" i="6"/>
  <c r="BN516" i="6"/>
  <c r="BG515" i="6"/>
  <c r="BE515" i="6"/>
  <c r="BA515" i="6" s="1"/>
  <c r="BC515" i="6"/>
  <c r="J515" i="6"/>
  <c r="D515" i="6"/>
  <c r="BN515" i="6"/>
  <c r="BG514" i="6"/>
  <c r="BE514" i="6"/>
  <c r="BA514" i="6" s="1"/>
  <c r="BC514" i="6"/>
  <c r="J514" i="6"/>
  <c r="D514" i="6"/>
  <c r="BN514" i="6"/>
  <c r="BG513" i="6"/>
  <c r="BE513" i="6"/>
  <c r="BA513" i="6" s="1"/>
  <c r="BC513" i="6"/>
  <c r="J513" i="6"/>
  <c r="D513" i="6"/>
  <c r="BN513" i="6"/>
  <c r="BG512" i="6"/>
  <c r="BE512" i="6"/>
  <c r="BA512" i="6" s="1"/>
  <c r="BC512" i="6"/>
  <c r="J512" i="6"/>
  <c r="D512" i="6"/>
  <c r="BN512" i="6"/>
  <c r="BG511" i="6"/>
  <c r="BE511" i="6"/>
  <c r="BA511" i="6" s="1"/>
  <c r="BC511" i="6"/>
  <c r="J511" i="6"/>
  <c r="D511" i="6"/>
  <c r="BN511" i="6"/>
  <c r="BG510" i="6"/>
  <c r="BE510" i="6"/>
  <c r="BA510" i="6" s="1"/>
  <c r="BC510" i="6"/>
  <c r="J510" i="6"/>
  <c r="D510" i="6"/>
  <c r="BN510" i="6"/>
  <c r="BG509" i="6"/>
  <c r="BE509" i="6"/>
  <c r="BA509" i="6" s="1"/>
  <c r="BC509" i="6"/>
  <c r="J509" i="6"/>
  <c r="D509" i="6"/>
  <c r="BN509" i="6"/>
  <c r="BG508" i="6"/>
  <c r="BE508" i="6"/>
  <c r="BA508" i="6" s="1"/>
  <c r="BC508" i="6"/>
  <c r="J508" i="6"/>
  <c r="D508" i="6"/>
  <c r="BN508" i="6"/>
  <c r="BG507" i="6"/>
  <c r="BE507" i="6"/>
  <c r="BA507" i="6" s="1"/>
  <c r="BC507" i="6"/>
  <c r="J507" i="6"/>
  <c r="D507" i="6"/>
  <c r="BN507" i="6"/>
  <c r="BG506" i="6"/>
  <c r="BE506" i="6"/>
  <c r="BA506" i="6" s="1"/>
  <c r="BC506" i="6"/>
  <c r="J506" i="6"/>
  <c r="D506" i="6"/>
  <c r="BN506" i="6"/>
  <c r="K206" i="6" l="1"/>
  <c r="K302" i="6"/>
  <c r="K173" i="6"/>
  <c r="K204" i="6"/>
  <c r="K62" i="6"/>
  <c r="K215" i="6"/>
  <c r="K279" i="6"/>
  <c r="K208" i="6"/>
  <c r="K85" i="6"/>
  <c r="K292" i="6"/>
  <c r="K244" i="6"/>
  <c r="BO170" i="6"/>
  <c r="K276" i="6"/>
  <c r="K353" i="6"/>
  <c r="EH31" i="6"/>
  <c r="K31" i="6"/>
  <c r="BO31" i="6" s="1"/>
  <c r="K205" i="6"/>
  <c r="K240" i="6"/>
  <c r="BO240" i="6" s="1"/>
  <c r="K334" i="6"/>
  <c r="K179" i="6"/>
  <c r="K176" i="6"/>
  <c r="K86" i="6"/>
  <c r="K178" i="6"/>
  <c r="K209" i="6"/>
  <c r="K95" i="6"/>
  <c r="K16" i="6"/>
  <c r="K81" i="6"/>
  <c r="BO81" i="6" s="1"/>
  <c r="K75" i="6"/>
  <c r="K48" i="6"/>
  <c r="CA449" i="6"/>
  <c r="CF449" i="6"/>
  <c r="CE449" i="6"/>
  <c r="CC449" i="6"/>
  <c r="BY449" i="6"/>
  <c r="BX449" i="6"/>
  <c r="CF50" i="6"/>
  <c r="CF447" i="6"/>
  <c r="CB447" i="6"/>
  <c r="CE447" i="6"/>
  <c r="CE50" i="6"/>
  <c r="BX447" i="6"/>
  <c r="BW50" i="6"/>
  <c r="BW447" i="6"/>
  <c r="CD50" i="6"/>
  <c r="CC447" i="6"/>
  <c r="CA50" i="6"/>
  <c r="BZ447" i="6"/>
  <c r="CC50" i="6"/>
  <c r="BY447" i="6"/>
  <c r="CB50" i="6"/>
  <c r="CB70" i="6"/>
  <c r="CD448" i="6"/>
  <c r="BY70" i="6"/>
  <c r="CB448" i="6"/>
  <c r="BZ449" i="6"/>
  <c r="CE70" i="6"/>
  <c r="BY50" i="6"/>
  <c r="BZ448" i="6"/>
  <c r="BW449" i="6"/>
  <c r="BM447" i="6"/>
  <c r="BM334" i="6"/>
  <c r="BM448" i="6"/>
  <c r="CF448" i="6"/>
  <c r="CC70" i="6"/>
  <c r="BY448" i="6"/>
  <c r="CE448" i="6"/>
  <c r="BW70" i="6"/>
  <c r="BX50" i="6"/>
  <c r="CD447" i="6"/>
  <c r="BX448" i="6"/>
  <c r="CB449" i="6"/>
  <c r="BM449" i="6"/>
  <c r="CA70" i="6"/>
  <c r="BW448" i="6"/>
  <c r="BZ70" i="6"/>
  <c r="CA447" i="6"/>
  <c r="CD449" i="6"/>
  <c r="BX70" i="6"/>
  <c r="CA448" i="6"/>
  <c r="CD70" i="6"/>
  <c r="BZ50" i="6"/>
  <c r="N1341" i="40"/>
  <c r="EH301" i="6"/>
  <c r="BO292" i="6"/>
  <c r="CC496" i="6"/>
  <c r="BW496" i="6"/>
  <c r="CD496" i="6"/>
  <c r="BX496" i="6"/>
  <c r="CE496" i="6"/>
  <c r="BY496" i="6"/>
  <c r="CF496" i="6"/>
  <c r="CA496" i="6"/>
  <c r="CB496" i="6"/>
  <c r="BZ496" i="6"/>
  <c r="BY487" i="6"/>
  <c r="CF487" i="6"/>
  <c r="BZ487" i="6"/>
  <c r="CA487" i="6"/>
  <c r="CD487" i="6"/>
  <c r="CE487" i="6"/>
  <c r="BW487" i="6"/>
  <c r="CB487" i="6"/>
  <c r="CC487" i="6"/>
  <c r="BX487" i="6"/>
  <c r="BY479" i="6"/>
  <c r="CF479" i="6"/>
  <c r="BZ479" i="6"/>
  <c r="CA479" i="6"/>
  <c r="BW479" i="6"/>
  <c r="BX479" i="6"/>
  <c r="CB479" i="6"/>
  <c r="CC479" i="6"/>
  <c r="CD479" i="6"/>
  <c r="CE479" i="6"/>
  <c r="CC395" i="6"/>
  <c r="BW395" i="6"/>
  <c r="CD395" i="6"/>
  <c r="BX395" i="6"/>
  <c r="CE395" i="6"/>
  <c r="BY395" i="6"/>
  <c r="CF395" i="6"/>
  <c r="BZ395" i="6"/>
  <c r="CA395" i="6"/>
  <c r="CB395" i="6"/>
  <c r="BY386" i="6"/>
  <c r="CF386" i="6"/>
  <c r="BZ386" i="6"/>
  <c r="CA386" i="6"/>
  <c r="CB386" i="6"/>
  <c r="CC386" i="6"/>
  <c r="BW386" i="6"/>
  <c r="BX386" i="6"/>
  <c r="CD386" i="6"/>
  <c r="CE386" i="6"/>
  <c r="BY374" i="6"/>
  <c r="CF374" i="6"/>
  <c r="BZ374" i="6"/>
  <c r="CA374" i="6"/>
  <c r="CB374" i="6"/>
  <c r="CC374" i="6"/>
  <c r="CE374" i="6"/>
  <c r="BX374" i="6"/>
  <c r="CD374" i="6"/>
  <c r="BW374" i="6"/>
  <c r="CB371" i="6"/>
  <c r="CC371" i="6"/>
  <c r="BW371" i="6"/>
  <c r="CD371" i="6"/>
  <c r="BX371" i="6"/>
  <c r="CE371" i="6"/>
  <c r="BY371" i="6"/>
  <c r="CF371" i="6"/>
  <c r="BZ371" i="6"/>
  <c r="CA371" i="6"/>
  <c r="BZ368" i="6"/>
  <c r="CA368" i="6"/>
  <c r="CB368" i="6"/>
  <c r="CC368" i="6"/>
  <c r="BW368" i="6"/>
  <c r="CD368" i="6"/>
  <c r="CF368" i="6"/>
  <c r="BX368" i="6"/>
  <c r="BY368" i="6"/>
  <c r="CE368" i="6"/>
  <c r="CA489" i="6"/>
  <c r="CB489" i="6"/>
  <c r="CC489" i="6"/>
  <c r="BY489" i="6"/>
  <c r="BZ489" i="6"/>
  <c r="CD489" i="6"/>
  <c r="CE489" i="6"/>
  <c r="CF489" i="6"/>
  <c r="BW489" i="6"/>
  <c r="BX489" i="6"/>
  <c r="CC480" i="6"/>
  <c r="BW480" i="6"/>
  <c r="CD480" i="6"/>
  <c r="BX480" i="6"/>
  <c r="CE480" i="6"/>
  <c r="BY480" i="6"/>
  <c r="CF480" i="6"/>
  <c r="CA480" i="6"/>
  <c r="CB480" i="6"/>
  <c r="BZ480" i="6"/>
  <c r="CB382" i="6"/>
  <c r="CC382" i="6"/>
  <c r="BW382" i="6"/>
  <c r="CD382" i="6"/>
  <c r="BX382" i="6"/>
  <c r="CE382" i="6"/>
  <c r="BY382" i="6"/>
  <c r="CF382" i="6"/>
  <c r="BZ382" i="6"/>
  <c r="CA382" i="6"/>
  <c r="CC366" i="6"/>
  <c r="BW366" i="6"/>
  <c r="CD366" i="6"/>
  <c r="BX366" i="6"/>
  <c r="CE366" i="6"/>
  <c r="BY366" i="6"/>
  <c r="CF366" i="6"/>
  <c r="BZ366" i="6"/>
  <c r="CA366" i="6"/>
  <c r="CB366" i="6"/>
  <c r="BW357" i="6"/>
  <c r="BX357" i="6"/>
  <c r="BZ357" i="6"/>
  <c r="CE357" i="6"/>
  <c r="CF357" i="6"/>
  <c r="BY357" i="6"/>
  <c r="CA357" i="6"/>
  <c r="CB357" i="6"/>
  <c r="CC357" i="6"/>
  <c r="CD357" i="6"/>
  <c r="BW355" i="6"/>
  <c r="CD355" i="6"/>
  <c r="BX355" i="6"/>
  <c r="CE355" i="6"/>
  <c r="BY355" i="6"/>
  <c r="CF355" i="6"/>
  <c r="CA355" i="6"/>
  <c r="CB355" i="6"/>
  <c r="CC355" i="6"/>
  <c r="BZ355" i="6"/>
  <c r="BX498" i="6"/>
  <c r="CE498" i="6"/>
  <c r="BY498" i="6"/>
  <c r="CF498" i="6"/>
  <c r="BZ498" i="6"/>
  <c r="BW498" i="6"/>
  <c r="CA498" i="6"/>
  <c r="CB498" i="6"/>
  <c r="CC498" i="6"/>
  <c r="CD498" i="6"/>
  <c r="BX490" i="6"/>
  <c r="CE490" i="6"/>
  <c r="BY490" i="6"/>
  <c r="CF490" i="6"/>
  <c r="BZ490" i="6"/>
  <c r="CC490" i="6"/>
  <c r="CD490" i="6"/>
  <c r="CA490" i="6"/>
  <c r="CB490" i="6"/>
  <c r="BW490" i="6"/>
  <c r="CA481" i="6"/>
  <c r="CB481" i="6"/>
  <c r="CC481" i="6"/>
  <c r="CF481" i="6"/>
  <c r="BW481" i="6"/>
  <c r="BX481" i="6"/>
  <c r="BY481" i="6"/>
  <c r="CD481" i="6"/>
  <c r="CE481" i="6"/>
  <c r="BZ481" i="6"/>
  <c r="BX400" i="6"/>
  <c r="CE400" i="6"/>
  <c r="BY400" i="6"/>
  <c r="CF400" i="6"/>
  <c r="BZ400" i="6"/>
  <c r="CA400" i="6"/>
  <c r="CB400" i="6"/>
  <c r="BW400" i="6"/>
  <c r="CC400" i="6"/>
  <c r="CD400" i="6"/>
  <c r="BY393" i="6"/>
  <c r="CF393" i="6"/>
  <c r="BZ393" i="6"/>
  <c r="CA393" i="6"/>
  <c r="CB393" i="6"/>
  <c r="CC393" i="6"/>
  <c r="BX393" i="6"/>
  <c r="CD393" i="6"/>
  <c r="CE393" i="6"/>
  <c r="BW393" i="6"/>
  <c r="CC379" i="6"/>
  <c r="BW379" i="6"/>
  <c r="CD379" i="6"/>
  <c r="BX379" i="6"/>
  <c r="CE379" i="6"/>
  <c r="BY379" i="6"/>
  <c r="CF379" i="6"/>
  <c r="BZ379" i="6"/>
  <c r="CB379" i="6"/>
  <c r="CA379" i="6"/>
  <c r="BX373" i="6"/>
  <c r="CE373" i="6"/>
  <c r="BY373" i="6"/>
  <c r="CF373" i="6"/>
  <c r="BZ373" i="6"/>
  <c r="CA373" i="6"/>
  <c r="CB373" i="6"/>
  <c r="BW373" i="6"/>
  <c r="CC373" i="6"/>
  <c r="CD373" i="6"/>
  <c r="CB499" i="6"/>
  <c r="CC499" i="6"/>
  <c r="BW499" i="6"/>
  <c r="CD499" i="6"/>
  <c r="BX499" i="6"/>
  <c r="CE499" i="6"/>
  <c r="CA499" i="6"/>
  <c r="CF499" i="6"/>
  <c r="BY499" i="6"/>
  <c r="BZ499" i="6"/>
  <c r="CB491" i="6"/>
  <c r="CC491" i="6"/>
  <c r="BW491" i="6"/>
  <c r="CD491" i="6"/>
  <c r="BX491" i="6"/>
  <c r="CE491" i="6"/>
  <c r="BY491" i="6"/>
  <c r="BZ491" i="6"/>
  <c r="CF491" i="6"/>
  <c r="CA491" i="6"/>
  <c r="BX482" i="6"/>
  <c r="CE482" i="6"/>
  <c r="BY482" i="6"/>
  <c r="CF482" i="6"/>
  <c r="BZ482" i="6"/>
  <c r="BW482" i="6"/>
  <c r="CA482" i="6"/>
  <c r="CB482" i="6"/>
  <c r="CC482" i="6"/>
  <c r="CD482" i="6"/>
  <c r="BW397" i="6"/>
  <c r="CD397" i="6"/>
  <c r="BX397" i="6"/>
  <c r="CE397" i="6"/>
  <c r="BY397" i="6"/>
  <c r="CF397" i="6"/>
  <c r="BZ397" i="6"/>
  <c r="CA397" i="6"/>
  <c r="CB397" i="6"/>
  <c r="CC397" i="6"/>
  <c r="BZ389" i="6"/>
  <c r="CA389" i="6"/>
  <c r="CB389" i="6"/>
  <c r="CC389" i="6"/>
  <c r="BW389" i="6"/>
  <c r="CD389" i="6"/>
  <c r="BY389" i="6"/>
  <c r="CE389" i="6"/>
  <c r="CF389" i="6"/>
  <c r="BX389" i="6"/>
  <c r="CA73" i="6"/>
  <c r="CB73" i="6"/>
  <c r="BW73" i="6"/>
  <c r="CD73" i="6"/>
  <c r="BX73" i="6"/>
  <c r="CE73" i="6"/>
  <c r="BY73" i="6"/>
  <c r="CC73" i="6"/>
  <c r="CF73" i="6"/>
  <c r="BZ73" i="6"/>
  <c r="CC71" i="6"/>
  <c r="BW71" i="6"/>
  <c r="CD71" i="6"/>
  <c r="BX71" i="6"/>
  <c r="CE71" i="6"/>
  <c r="BZ71" i="6"/>
  <c r="BY71" i="6"/>
  <c r="CA71" i="6"/>
  <c r="CB71" i="6"/>
  <c r="CF71" i="6"/>
  <c r="BY6" i="6"/>
  <c r="CF6" i="6"/>
  <c r="BZ6" i="6"/>
  <c r="BX6" i="6"/>
  <c r="CA6" i="6"/>
  <c r="CB6" i="6"/>
  <c r="CC6" i="6"/>
  <c r="CD6" i="6"/>
  <c r="CE6" i="6"/>
  <c r="BW6" i="6"/>
  <c r="BZ492" i="6"/>
  <c r="CA492" i="6"/>
  <c r="CB492" i="6"/>
  <c r="BX492" i="6"/>
  <c r="BY492" i="6"/>
  <c r="CC492" i="6"/>
  <c r="CD492" i="6"/>
  <c r="CE492" i="6"/>
  <c r="BW492" i="6"/>
  <c r="CF492" i="6"/>
  <c r="CB483" i="6"/>
  <c r="CC483" i="6"/>
  <c r="BW483" i="6"/>
  <c r="CD483" i="6"/>
  <c r="BX483" i="6"/>
  <c r="CE483" i="6"/>
  <c r="CA483" i="6"/>
  <c r="CF483" i="6"/>
  <c r="BY483" i="6"/>
  <c r="BZ483" i="6"/>
  <c r="CB475" i="6"/>
  <c r="CC475" i="6"/>
  <c r="BW475" i="6"/>
  <c r="CD475" i="6"/>
  <c r="BX475" i="6"/>
  <c r="CE475" i="6"/>
  <c r="BY475" i="6"/>
  <c r="BZ475" i="6"/>
  <c r="CF475" i="6"/>
  <c r="CA475" i="6"/>
  <c r="BZ375" i="6"/>
  <c r="CA375" i="6"/>
  <c r="CB375" i="6"/>
  <c r="CC375" i="6"/>
  <c r="BW375" i="6"/>
  <c r="CD375" i="6"/>
  <c r="BX375" i="6"/>
  <c r="BY375" i="6"/>
  <c r="CE375" i="6"/>
  <c r="CF375" i="6"/>
  <c r="BY365" i="6"/>
  <c r="CF365" i="6"/>
  <c r="BZ365" i="6"/>
  <c r="CA365" i="6"/>
  <c r="CB365" i="6"/>
  <c r="CC365" i="6"/>
  <c r="BX365" i="6"/>
  <c r="CD365" i="6"/>
  <c r="CE365" i="6"/>
  <c r="BW365" i="6"/>
  <c r="CB362" i="6"/>
  <c r="CC362" i="6"/>
  <c r="BW362" i="6"/>
  <c r="CD362" i="6"/>
  <c r="BX362" i="6"/>
  <c r="CE362" i="6"/>
  <c r="BY362" i="6"/>
  <c r="CF362" i="6"/>
  <c r="BZ362" i="6"/>
  <c r="CA362" i="6"/>
  <c r="BW493" i="6"/>
  <c r="CD493" i="6"/>
  <c r="BX493" i="6"/>
  <c r="CE493" i="6"/>
  <c r="BY493" i="6"/>
  <c r="CF493" i="6"/>
  <c r="BZ493" i="6"/>
  <c r="CB493" i="6"/>
  <c r="CC493" i="6"/>
  <c r="CA493" i="6"/>
  <c r="BZ484" i="6"/>
  <c r="CA484" i="6"/>
  <c r="CB484" i="6"/>
  <c r="CE484" i="6"/>
  <c r="CF484" i="6"/>
  <c r="BW484" i="6"/>
  <c r="BX484" i="6"/>
  <c r="CC484" i="6"/>
  <c r="CD484" i="6"/>
  <c r="BY484" i="6"/>
  <c r="BZ476" i="6"/>
  <c r="CA476" i="6"/>
  <c r="CB476" i="6"/>
  <c r="BX476" i="6"/>
  <c r="BY476" i="6"/>
  <c r="CC476" i="6"/>
  <c r="CD476" i="6"/>
  <c r="CE476" i="6"/>
  <c r="BW476" i="6"/>
  <c r="CF476" i="6"/>
  <c r="CA396" i="6"/>
  <c r="CB396" i="6"/>
  <c r="CC396" i="6"/>
  <c r="BW396" i="6"/>
  <c r="CD396" i="6"/>
  <c r="BX396" i="6"/>
  <c r="CE396" i="6"/>
  <c r="BY396" i="6"/>
  <c r="BZ396" i="6"/>
  <c r="CF396" i="6"/>
  <c r="CA391" i="6"/>
  <c r="CB391" i="6"/>
  <c r="CC391" i="6"/>
  <c r="BW391" i="6"/>
  <c r="CD391" i="6"/>
  <c r="BX391" i="6"/>
  <c r="CE391" i="6"/>
  <c r="BY391" i="6"/>
  <c r="CF391" i="6"/>
  <c r="BZ391" i="6"/>
  <c r="CB388" i="6"/>
  <c r="CC388" i="6"/>
  <c r="BW388" i="6"/>
  <c r="CD388" i="6"/>
  <c r="BX388" i="6"/>
  <c r="CE388" i="6"/>
  <c r="BY388" i="6"/>
  <c r="CF388" i="6"/>
  <c r="BZ388" i="6"/>
  <c r="CA388" i="6"/>
  <c r="CC387" i="6"/>
  <c r="BW387" i="6"/>
  <c r="CD387" i="6"/>
  <c r="BX387" i="6"/>
  <c r="CE387" i="6"/>
  <c r="BY387" i="6"/>
  <c r="CF387" i="6"/>
  <c r="BZ387" i="6"/>
  <c r="CB387" i="6"/>
  <c r="CA387" i="6"/>
  <c r="BY342" i="6"/>
  <c r="CF342" i="6"/>
  <c r="BZ342" i="6"/>
  <c r="CA342" i="6"/>
  <c r="CB342" i="6"/>
  <c r="CC342" i="6"/>
  <c r="BW342" i="6"/>
  <c r="BX342" i="6"/>
  <c r="CD342" i="6"/>
  <c r="CE342" i="6"/>
  <c r="CA301" i="6"/>
  <c r="CB301" i="6"/>
  <c r="BZ301" i="6"/>
  <c r="CC301" i="6"/>
  <c r="CE301" i="6"/>
  <c r="BW301" i="6"/>
  <c r="CF301" i="6"/>
  <c r="BX301" i="6"/>
  <c r="BY301" i="6"/>
  <c r="CD301" i="6"/>
  <c r="CB446" i="6"/>
  <c r="CC446" i="6"/>
  <c r="BW446" i="6"/>
  <c r="CD446" i="6"/>
  <c r="BY446" i="6"/>
  <c r="CF446" i="6"/>
  <c r="BZ446" i="6"/>
  <c r="BX446" i="6"/>
  <c r="CA446" i="6"/>
  <c r="CE446" i="6"/>
  <c r="CA494" i="6"/>
  <c r="CB494" i="6"/>
  <c r="CC494" i="6"/>
  <c r="BW494" i="6"/>
  <c r="CD494" i="6"/>
  <c r="BX494" i="6"/>
  <c r="BY494" i="6"/>
  <c r="BZ494" i="6"/>
  <c r="CE494" i="6"/>
  <c r="CF494" i="6"/>
  <c r="BW485" i="6"/>
  <c r="CD485" i="6"/>
  <c r="BX485" i="6"/>
  <c r="CE485" i="6"/>
  <c r="BY485" i="6"/>
  <c r="CF485" i="6"/>
  <c r="BZ485" i="6"/>
  <c r="CA485" i="6"/>
  <c r="CB485" i="6"/>
  <c r="CC485" i="6"/>
  <c r="BW477" i="6"/>
  <c r="CD477" i="6"/>
  <c r="BX477" i="6"/>
  <c r="CE477" i="6"/>
  <c r="BY477" i="6"/>
  <c r="CF477" i="6"/>
  <c r="BZ477" i="6"/>
  <c r="CB477" i="6"/>
  <c r="CC477" i="6"/>
  <c r="CA477" i="6"/>
  <c r="BZ398" i="6"/>
  <c r="CA398" i="6"/>
  <c r="CC398" i="6"/>
  <c r="BW398" i="6"/>
  <c r="CD398" i="6"/>
  <c r="BY398" i="6"/>
  <c r="CB398" i="6"/>
  <c r="CE398" i="6"/>
  <c r="CF398" i="6"/>
  <c r="BX398" i="6"/>
  <c r="BY81" i="6"/>
  <c r="CF81" i="6"/>
  <c r="BZ81" i="6"/>
  <c r="CA81" i="6"/>
  <c r="CB81" i="6"/>
  <c r="CC81" i="6"/>
  <c r="CE81" i="6"/>
  <c r="CD81" i="6"/>
  <c r="BW81" i="6"/>
  <c r="BX81" i="6"/>
  <c r="BZ399" i="6"/>
  <c r="CA399" i="6"/>
  <c r="CB399" i="6"/>
  <c r="CC399" i="6"/>
  <c r="BW399" i="6"/>
  <c r="CD399" i="6"/>
  <c r="CF399" i="6"/>
  <c r="BX399" i="6"/>
  <c r="BY399" i="6"/>
  <c r="CE399" i="6"/>
  <c r="BZ383" i="6"/>
  <c r="CA383" i="6"/>
  <c r="CB383" i="6"/>
  <c r="CC383" i="6"/>
  <c r="BW383" i="6"/>
  <c r="CD383" i="6"/>
  <c r="BX383" i="6"/>
  <c r="BY383" i="6"/>
  <c r="CE383" i="6"/>
  <c r="CF383" i="6"/>
  <c r="BW372" i="6"/>
  <c r="CD372" i="6"/>
  <c r="BX372" i="6"/>
  <c r="CE372" i="6"/>
  <c r="BY372" i="6"/>
  <c r="CF372" i="6"/>
  <c r="BZ372" i="6"/>
  <c r="CA372" i="6"/>
  <c r="CB372" i="6"/>
  <c r="CC372" i="6"/>
  <c r="CA364" i="6"/>
  <c r="CB364" i="6"/>
  <c r="CC364" i="6"/>
  <c r="BW364" i="6"/>
  <c r="CD364" i="6"/>
  <c r="BX364" i="6"/>
  <c r="CE364" i="6"/>
  <c r="BY364" i="6"/>
  <c r="CF364" i="6"/>
  <c r="BZ364" i="6"/>
  <c r="CA356" i="6"/>
  <c r="CB356" i="6"/>
  <c r="CC356" i="6"/>
  <c r="BX356" i="6"/>
  <c r="CE356" i="6"/>
  <c r="BY356" i="6"/>
  <c r="CF356" i="6"/>
  <c r="BW356" i="6"/>
  <c r="BZ356" i="6"/>
  <c r="CD356" i="6"/>
  <c r="BY495" i="6"/>
  <c r="CF495" i="6"/>
  <c r="BZ495" i="6"/>
  <c r="CA495" i="6"/>
  <c r="BW495" i="6"/>
  <c r="BX495" i="6"/>
  <c r="CB495" i="6"/>
  <c r="CC495" i="6"/>
  <c r="CD495" i="6"/>
  <c r="CE495" i="6"/>
  <c r="CA486" i="6"/>
  <c r="CB486" i="6"/>
  <c r="CC486" i="6"/>
  <c r="BW486" i="6"/>
  <c r="CD486" i="6"/>
  <c r="BZ486" i="6"/>
  <c r="CE486" i="6"/>
  <c r="CF486" i="6"/>
  <c r="BX486" i="6"/>
  <c r="BY486" i="6"/>
  <c r="CA478" i="6"/>
  <c r="CB478" i="6"/>
  <c r="CC478" i="6"/>
  <c r="BW478" i="6"/>
  <c r="CD478" i="6"/>
  <c r="BX478" i="6"/>
  <c r="BY478" i="6"/>
  <c r="BZ478" i="6"/>
  <c r="CE478" i="6"/>
  <c r="CF478" i="6"/>
  <c r="CA381" i="6"/>
  <c r="CB381" i="6"/>
  <c r="CC381" i="6"/>
  <c r="BW381" i="6"/>
  <c r="CD381" i="6"/>
  <c r="BX381" i="6"/>
  <c r="CE381" i="6"/>
  <c r="BY381" i="6"/>
  <c r="BZ381" i="6"/>
  <c r="CF381" i="6"/>
  <c r="CA361" i="6"/>
  <c r="CB361" i="6"/>
  <c r="CC361" i="6"/>
  <c r="BW361" i="6"/>
  <c r="CD361" i="6"/>
  <c r="BX361" i="6"/>
  <c r="CE361" i="6"/>
  <c r="BY361" i="6"/>
  <c r="CF361" i="6"/>
  <c r="BZ361" i="6"/>
  <c r="CA42" i="6"/>
  <c r="CB42" i="6"/>
  <c r="CC42" i="6"/>
  <c r="BX42" i="6"/>
  <c r="CE42" i="6"/>
  <c r="BY42" i="6"/>
  <c r="CF42" i="6"/>
  <c r="BZ42" i="6"/>
  <c r="CD42" i="6"/>
  <c r="BW42" i="6"/>
  <c r="EG446" i="6"/>
  <c r="DR461" i="6"/>
  <c r="DR458" i="6"/>
  <c r="DF451" i="6"/>
  <c r="DF456" i="6"/>
  <c r="DF458" i="6"/>
  <c r="ED461" i="6"/>
  <c r="ED454" i="6"/>
  <c r="DF454" i="6"/>
  <c r="ED456" i="6"/>
  <c r="ED455" i="6"/>
  <c r="ED451" i="6"/>
  <c r="DF461" i="6"/>
  <c r="ED453" i="6"/>
  <c r="DR451" i="6"/>
  <c r="DR460" i="6"/>
  <c r="ED460" i="6"/>
  <c r="DF460" i="6"/>
  <c r="DR453" i="6"/>
  <c r="DR454" i="6"/>
  <c r="DF457" i="6"/>
  <c r="DF459" i="6"/>
  <c r="DF455" i="6"/>
  <c r="ED458" i="6"/>
  <c r="DR455" i="6"/>
  <c r="DF453" i="6"/>
  <c r="DR459" i="6"/>
  <c r="ED457" i="6"/>
  <c r="DR457" i="6"/>
  <c r="DR452" i="6"/>
  <c r="ED452" i="6"/>
  <c r="ED459" i="6"/>
  <c r="DF452" i="6"/>
  <c r="DR456" i="6"/>
  <c r="CS413" i="6"/>
  <c r="DG446" i="6"/>
  <c r="DP446" i="6"/>
  <c r="EJ446" i="6"/>
  <c r="EM446" i="6"/>
  <c r="DL446" i="6"/>
  <c r="EF446" i="6"/>
  <c r="EL446" i="6"/>
  <c r="EE446" i="6"/>
  <c r="DN446" i="6"/>
  <c r="DT446" i="6"/>
  <c r="CS42" i="6"/>
  <c r="DY446" i="6"/>
  <c r="DI446" i="6"/>
  <c r="EH446" i="6"/>
  <c r="DK446" i="6"/>
  <c r="DJ446" i="6"/>
  <c r="DW446" i="6"/>
  <c r="DV446" i="6"/>
  <c r="DS446" i="6"/>
  <c r="DH446" i="6"/>
  <c r="DM446" i="6"/>
  <c r="EI446" i="6"/>
  <c r="DO446" i="6"/>
  <c r="DU446" i="6"/>
  <c r="K446" i="6"/>
  <c r="BO446" i="6" s="1"/>
  <c r="DX446" i="6"/>
  <c r="EK446" i="6"/>
  <c r="EB446" i="6"/>
  <c r="EA446" i="6"/>
  <c r="DZ446" i="6"/>
  <c r="CS446" i="6"/>
  <c r="CS532" i="6"/>
  <c r="CS366" i="6"/>
  <c r="CS309" i="6"/>
  <c r="CS564" i="6"/>
  <c r="CS324" i="6"/>
  <c r="CS345" i="6"/>
  <c r="CS342" i="6"/>
  <c r="EF71" i="6"/>
  <c r="EB71" i="6"/>
  <c r="DH73" i="6"/>
  <c r="DL73" i="6"/>
  <c r="DX340" i="6"/>
  <c r="DN301" i="6"/>
  <c r="EI340" i="6"/>
  <c r="CS371" i="6"/>
  <c r="DN71" i="6"/>
  <c r="DZ71" i="6"/>
  <c r="DM71" i="6"/>
  <c r="DI71" i="6"/>
  <c r="K336" i="6"/>
  <c r="DV71" i="6"/>
  <c r="DP71" i="6"/>
  <c r="DT71" i="6"/>
  <c r="EG71" i="6"/>
  <c r="EA71" i="6"/>
  <c r="DJ71" i="6"/>
  <c r="EI71" i="6"/>
  <c r="EH71" i="6"/>
  <c r="DO71" i="6"/>
  <c r="EE71" i="6"/>
  <c r="DL71" i="6"/>
  <c r="CS60" i="6"/>
  <c r="DH71" i="6"/>
  <c r="DX71" i="6"/>
  <c r="DS71" i="6"/>
  <c r="DG71" i="6"/>
  <c r="EK71" i="6"/>
  <c r="CS13" i="6"/>
  <c r="CS498" i="6"/>
  <c r="DW71" i="6"/>
  <c r="EN71" i="6"/>
  <c r="EL71" i="6"/>
  <c r="EG301" i="6"/>
  <c r="EM71" i="6"/>
  <c r="DY71" i="6"/>
  <c r="DK71" i="6"/>
  <c r="DU71" i="6"/>
  <c r="DK301" i="6"/>
  <c r="EK301" i="6"/>
  <c r="EB373" i="6"/>
  <c r="CS510" i="6"/>
  <c r="EK373" i="6"/>
  <c r="CS551" i="6"/>
  <c r="DG42" i="6"/>
  <c r="DV6" i="6"/>
  <c r="EE373" i="6"/>
  <c r="EL6" i="6"/>
  <c r="DY301" i="6"/>
  <c r="DW373" i="6"/>
  <c r="DP6" i="6"/>
  <c r="EH6" i="6"/>
  <c r="CS373" i="6"/>
  <c r="DI373" i="6"/>
  <c r="DM301" i="6"/>
  <c r="EN373" i="6"/>
  <c r="CS396" i="6"/>
  <c r="CS249" i="6"/>
  <c r="CS39" i="6"/>
  <c r="DT42" i="6"/>
  <c r="DH42" i="6"/>
  <c r="CS402" i="6"/>
  <c r="EA301" i="6"/>
  <c r="EE301" i="6"/>
  <c r="EF42" i="6"/>
  <c r="DL301" i="6"/>
  <c r="DH301" i="6"/>
  <c r="DI42" i="6"/>
  <c r="DG6" i="6"/>
  <c r="EB301" i="6"/>
  <c r="DW301" i="6"/>
  <c r="EN42" i="6"/>
  <c r="EM301" i="6"/>
  <c r="EH42" i="6"/>
  <c r="CS567" i="6"/>
  <c r="DW6" i="6"/>
  <c r="DZ301" i="6"/>
  <c r="DP301" i="6"/>
  <c r="DM42" i="6"/>
  <c r="EB42" i="6"/>
  <c r="EA373" i="6"/>
  <c r="DU6" i="6"/>
  <c r="EJ301" i="6"/>
  <c r="DG301" i="6"/>
  <c r="EF301" i="6"/>
  <c r="DN42" i="6"/>
  <c r="DP42" i="6"/>
  <c r="K237" i="6"/>
  <c r="DT301" i="6"/>
  <c r="DS301" i="6"/>
  <c r="DI301" i="6"/>
  <c r="EE42" i="6"/>
  <c r="DJ42" i="6"/>
  <c r="EA42" i="6"/>
  <c r="EI301" i="6"/>
  <c r="EL301" i="6"/>
  <c r="DX301" i="6"/>
  <c r="DO42" i="6"/>
  <c r="DU42" i="6"/>
  <c r="DK6" i="6"/>
  <c r="DU301" i="6"/>
  <c r="DV301" i="6"/>
  <c r="DO301" i="6"/>
  <c r="DJ301" i="6"/>
  <c r="EK42" i="6"/>
  <c r="EM42" i="6"/>
  <c r="DS42" i="6"/>
  <c r="BT8" i="6"/>
  <c r="EK73" i="6"/>
  <c r="EK6" i="6"/>
  <c r="EA6" i="6"/>
  <c r="DX6" i="6"/>
  <c r="EL340" i="6"/>
  <c r="DJ373" i="6"/>
  <c r="DP373" i="6"/>
  <c r="EI373" i="6"/>
  <c r="DG373" i="6"/>
  <c r="EF373" i="6"/>
  <c r="DG73" i="6"/>
  <c r="K8" i="6"/>
  <c r="DH6" i="6"/>
  <c r="EG6" i="6"/>
  <c r="DS6" i="6"/>
  <c r="DH340" i="6"/>
  <c r="DY373" i="6"/>
  <c r="DX373" i="6"/>
  <c r="DL373" i="6"/>
  <c r="DN373" i="6"/>
  <c r="EM373" i="6"/>
  <c r="EN73" i="6"/>
  <c r="DL6" i="6"/>
  <c r="DT6" i="6"/>
  <c r="DO6" i="6"/>
  <c r="EN6" i="6"/>
  <c r="DZ6" i="6"/>
  <c r="EN301" i="6"/>
  <c r="EL42" i="6"/>
  <c r="EG42" i="6"/>
  <c r="DZ42" i="6"/>
  <c r="DP340" i="6"/>
  <c r="EH373" i="6"/>
  <c r="EG373" i="6"/>
  <c r="DU373" i="6"/>
  <c r="CS6" i="6"/>
  <c r="DS73" i="6"/>
  <c r="EB6" i="6"/>
  <c r="DN6" i="6"/>
  <c r="EF6" i="6"/>
  <c r="EI6" i="6"/>
  <c r="DS340" i="6"/>
  <c r="DS373" i="6"/>
  <c r="K371" i="6"/>
  <c r="EJ373" i="6"/>
  <c r="EL373" i="6"/>
  <c r="DZ73" i="6"/>
  <c r="EJ6" i="6"/>
  <c r="EM6" i="6"/>
  <c r="DJ6" i="6"/>
  <c r="EJ42" i="6"/>
  <c r="DW42" i="6"/>
  <c r="DY42" i="6"/>
  <c r="DK42" i="6"/>
  <c r="DZ340" i="6"/>
  <c r="DZ373" i="6"/>
  <c r="DK373" i="6"/>
  <c r="DM373" i="6"/>
  <c r="DH373" i="6"/>
  <c r="EI73" i="6"/>
  <c r="DM6" i="6"/>
  <c r="EE6" i="6"/>
  <c r="DI6" i="6"/>
  <c r="EA340" i="6"/>
  <c r="DT373" i="6"/>
  <c r="DV373" i="6"/>
  <c r="DO73" i="6"/>
  <c r="DU73" i="6"/>
  <c r="DN73" i="6"/>
  <c r="CS73" i="6"/>
  <c r="DO340" i="6"/>
  <c r="EG340" i="6"/>
  <c r="DL340" i="6"/>
  <c r="EM73" i="6"/>
  <c r="EF73" i="6"/>
  <c r="EB73" i="6"/>
  <c r="DV42" i="6"/>
  <c r="DL42" i="6"/>
  <c r="DX42" i="6"/>
  <c r="DW340" i="6"/>
  <c r="EN340" i="6"/>
  <c r="DM340" i="6"/>
  <c r="DU340" i="6"/>
  <c r="CS340" i="6"/>
  <c r="CS428" i="6"/>
  <c r="DI73" i="6"/>
  <c r="DJ73" i="6"/>
  <c r="K338" i="6"/>
  <c r="EJ73" i="6"/>
  <c r="EE73" i="6"/>
  <c r="DG340" i="6"/>
  <c r="EF340" i="6"/>
  <c r="DJ340" i="6"/>
  <c r="EK340" i="6"/>
  <c r="EB340" i="6"/>
  <c r="CS303" i="6"/>
  <c r="DP73" i="6"/>
  <c r="DY73" i="6"/>
  <c r="DK73" i="6"/>
  <c r="DW73" i="6"/>
  <c r="EL73" i="6"/>
  <c r="DN340" i="6"/>
  <c r="EM340" i="6"/>
  <c r="DY340" i="6"/>
  <c r="K335" i="6"/>
  <c r="EJ340" i="6"/>
  <c r="DX73" i="6"/>
  <c r="EH73" i="6"/>
  <c r="DT73" i="6"/>
  <c r="DM73" i="6"/>
  <c r="DV340" i="6"/>
  <c r="EH340" i="6"/>
  <c r="DK340" i="6"/>
  <c r="CS565" i="6"/>
  <c r="EG73" i="6"/>
  <c r="EA73" i="6"/>
  <c r="EE340" i="6"/>
  <c r="DI340" i="6"/>
  <c r="CS301" i="6"/>
  <c r="CS71" i="6"/>
  <c r="CS32" i="6"/>
  <c r="CS395" i="6"/>
  <c r="CS314" i="6"/>
  <c r="CS470" i="6"/>
  <c r="CS392" i="6"/>
  <c r="CS533" i="6"/>
  <c r="CS296" i="6"/>
  <c r="CS478" i="6"/>
  <c r="CS72" i="6"/>
  <c r="CS425" i="6"/>
  <c r="CS317" i="6"/>
  <c r="CS119" i="6"/>
  <c r="CS47" i="6"/>
  <c r="CS264" i="6"/>
  <c r="CS284" i="6"/>
  <c r="CS542" i="6"/>
  <c r="CS313" i="6"/>
  <c r="CS499" i="6"/>
  <c r="CS543" i="6"/>
  <c r="CS67" i="6"/>
  <c r="CS329" i="6"/>
  <c r="CS128" i="6"/>
  <c r="CS489" i="6"/>
  <c r="CS74" i="6"/>
  <c r="CS387" i="6"/>
  <c r="CS265" i="6"/>
  <c r="CS379" i="6"/>
  <c r="CS319" i="6"/>
  <c r="CS521" i="6"/>
  <c r="CS553" i="6"/>
  <c r="CS469" i="6"/>
  <c r="CS557" i="6"/>
  <c r="CS525" i="6"/>
  <c r="CS386" i="6"/>
  <c r="CS355" i="6"/>
  <c r="CS302" i="6"/>
  <c r="CS481" i="6"/>
  <c r="CS336" i="6"/>
  <c r="CS367" i="6"/>
  <c r="CS545" i="6"/>
  <c r="CS53" i="6"/>
  <c r="CS81" i="6"/>
  <c r="CS63" i="6"/>
  <c r="CS393" i="6"/>
  <c r="CS320" i="6"/>
  <c r="CS347" i="6"/>
  <c r="CS266" i="6"/>
  <c r="CS566" i="6"/>
  <c r="CS430" i="6"/>
  <c r="CS419" i="6"/>
  <c r="CS511" i="6"/>
  <c r="CS513" i="6"/>
  <c r="CS286" i="6"/>
  <c r="CS346" i="6"/>
  <c r="CS352" i="6"/>
  <c r="CS381" i="6"/>
  <c r="CS293" i="6"/>
  <c r="CS242" i="6"/>
  <c r="CS563" i="6"/>
  <c r="CS391" i="6"/>
  <c r="CS519" i="6"/>
  <c r="CS487" i="6"/>
  <c r="CS377" i="6"/>
  <c r="CS531" i="6"/>
  <c r="CS365" i="6"/>
  <c r="CS486" i="6"/>
  <c r="CS339" i="6"/>
  <c r="CS385" i="6"/>
  <c r="CS62" i="6"/>
  <c r="CS311" i="6"/>
  <c r="CS75" i="6"/>
  <c r="CS390" i="6"/>
  <c r="CS361" i="6"/>
  <c r="CS45" i="6"/>
  <c r="CS380" i="6"/>
  <c r="CS299" i="6"/>
  <c r="CS364" i="6"/>
  <c r="CS238" i="6"/>
  <c r="CS259" i="6"/>
  <c r="CS66" i="6"/>
  <c r="CS344" i="6"/>
  <c r="CS334" i="6"/>
  <c r="CS349" i="6"/>
  <c r="CS500" i="6"/>
  <c r="CS443" i="6"/>
  <c r="CS426" i="6"/>
  <c r="CS14" i="6"/>
  <c r="CS295" i="6"/>
  <c r="CS501" i="6"/>
  <c r="CS523" i="6"/>
  <c r="CS466" i="6"/>
  <c r="CS477" i="6"/>
  <c r="CS397" i="6"/>
  <c r="CS450" i="6"/>
  <c r="CS562" i="6"/>
  <c r="CS550" i="6"/>
  <c r="CS530" i="6"/>
  <c r="CS509" i="6"/>
  <c r="CS518" i="6"/>
  <c r="CS541" i="6"/>
  <c r="CS467" i="6"/>
  <c r="CS374" i="6"/>
  <c r="CS335" i="6"/>
  <c r="CS482" i="6"/>
  <c r="CS493" i="6"/>
  <c r="CS250" i="6"/>
  <c r="CS462" i="6"/>
  <c r="CS310" i="6"/>
  <c r="CS297" i="6"/>
  <c r="CS15" i="6"/>
  <c r="CS282" i="6"/>
  <c r="CS546" i="6"/>
  <c r="CS378" i="6"/>
  <c r="CS357" i="6"/>
  <c r="CS350" i="6"/>
  <c r="CS68" i="6"/>
  <c r="CS274" i="6"/>
  <c r="CS534" i="6"/>
  <c r="CS370" i="6"/>
  <c r="CS327" i="6"/>
  <c r="CS322" i="6"/>
  <c r="CS514" i="6"/>
  <c r="CS172" i="6"/>
  <c r="CS502" i="6"/>
  <c r="CS471" i="6"/>
  <c r="CS479" i="6"/>
  <c r="CS537" i="6"/>
  <c r="CS354" i="6"/>
  <c r="CS388" i="6"/>
  <c r="CS305" i="6"/>
  <c r="CS304" i="6"/>
  <c r="CS58" i="6"/>
  <c r="CS503" i="6"/>
  <c r="CS290" i="6"/>
  <c r="CS328" i="6"/>
  <c r="CS445" i="6"/>
  <c r="CS558" i="6"/>
  <c r="CS298" i="6"/>
  <c r="CS472" i="6"/>
  <c r="CS535" i="6"/>
  <c r="CS569" i="6"/>
  <c r="CS400" i="6"/>
  <c r="CS315" i="6"/>
  <c r="CS547" i="6"/>
  <c r="CS382" i="6"/>
  <c r="CS526" i="6"/>
  <c r="CS358" i="6"/>
  <c r="CS348" i="6"/>
  <c r="CS394" i="6"/>
  <c r="CS251" i="6"/>
  <c r="CS69" i="6"/>
  <c r="CS362" i="6"/>
  <c r="CS463" i="6"/>
  <c r="CS483" i="6"/>
  <c r="CS43" i="6"/>
  <c r="CS494" i="6"/>
  <c r="CS351" i="6"/>
  <c r="CS403" i="6"/>
  <c r="CS221" i="6"/>
  <c r="EF515" i="6"/>
  <c r="CS449" i="6"/>
  <c r="K449" i="6"/>
  <c r="BO449" i="6" s="1"/>
  <c r="CS447" i="6"/>
  <c r="K447" i="6"/>
  <c r="BO447" i="6" s="1"/>
  <c r="CS50" i="6"/>
  <c r="K256" i="6"/>
  <c r="CS375" i="6"/>
  <c r="CS441" i="6"/>
  <c r="CS359" i="6"/>
  <c r="CS527" i="6"/>
  <c r="CS548" i="6"/>
  <c r="CS65" i="6"/>
  <c r="CS559" i="6"/>
  <c r="CS222" i="6"/>
  <c r="CS427" i="6"/>
  <c r="CS505" i="6"/>
  <c r="CS473" i="6"/>
  <c r="CS444" i="6"/>
  <c r="CS516" i="6"/>
  <c r="CS383" i="6"/>
  <c r="CS330" i="6"/>
  <c r="CS256" i="6"/>
  <c r="CS353" i="6"/>
  <c r="CS368" i="6"/>
  <c r="CS318" i="6"/>
  <c r="CS448" i="6"/>
  <c r="CS495" i="6"/>
  <c r="CS343" i="6"/>
  <c r="CS275" i="6"/>
  <c r="CS326" i="6"/>
  <c r="CS464" i="6"/>
  <c r="CS484" i="6"/>
  <c r="CS337" i="6"/>
  <c r="CS376" i="6"/>
  <c r="CS372" i="6"/>
  <c r="CS539" i="6"/>
  <c r="CS300" i="6"/>
  <c r="CS331" i="6"/>
  <c r="CS399" i="6"/>
  <c r="CS507" i="6"/>
  <c r="CS44" i="6"/>
  <c r="CS360" i="6"/>
  <c r="CS291" i="6"/>
  <c r="CS398" i="6"/>
  <c r="CS517" i="6"/>
  <c r="CS258" i="6"/>
  <c r="CS384" i="6"/>
  <c r="CS475" i="6"/>
  <c r="CS549" i="6"/>
  <c r="CS323" i="6"/>
  <c r="CS529" i="6"/>
  <c r="CS465" i="6"/>
  <c r="CS316" i="6"/>
  <c r="CS497" i="6"/>
  <c r="CS226" i="6"/>
  <c r="CS61" i="6"/>
  <c r="CS561" i="6"/>
  <c r="CS307" i="6"/>
  <c r="CS338" i="6"/>
  <c r="CS363" i="6"/>
  <c r="CS389" i="6"/>
  <c r="CS485" i="6"/>
  <c r="EL31" i="6"/>
  <c r="CS341" i="6"/>
  <c r="CS555" i="6"/>
  <c r="EI515" i="6"/>
  <c r="CS30" i="6"/>
  <c r="EK515" i="6"/>
  <c r="CS504" i="6"/>
  <c r="CS474" i="6"/>
  <c r="CS490" i="6"/>
  <c r="CS544" i="6"/>
  <c r="CS292" i="6"/>
  <c r="CS294" i="6"/>
  <c r="CS243" i="6"/>
  <c r="CS217" i="6"/>
  <c r="CS213" i="6"/>
  <c r="CS207" i="6"/>
  <c r="CS23" i="6"/>
  <c r="CS194" i="6"/>
  <c r="CS181" i="6"/>
  <c r="CS432" i="6"/>
  <c r="CS171" i="6"/>
  <c r="CS131" i="6"/>
  <c r="CS82" i="6"/>
  <c r="CS16" i="6"/>
  <c r="CS153" i="6"/>
  <c r="CS147" i="6"/>
  <c r="CS137" i="6"/>
  <c r="CS414" i="6"/>
  <c r="CS123" i="6"/>
  <c r="CS110" i="6"/>
  <c r="CS102" i="6"/>
  <c r="CS91" i="6"/>
  <c r="CS94" i="6"/>
  <c r="CS78" i="6"/>
  <c r="CS7" i="6"/>
  <c r="CS48" i="6"/>
  <c r="CS439" i="6"/>
  <c r="CS285" i="6"/>
  <c r="CS41" i="6"/>
  <c r="CS234" i="6"/>
  <c r="CS227" i="6"/>
  <c r="CS219" i="6"/>
  <c r="CS201" i="6"/>
  <c r="CS488" i="6"/>
  <c r="CS556" i="6"/>
  <c r="CS528" i="6"/>
  <c r="CS57" i="6"/>
  <c r="CS59" i="6"/>
  <c r="CS442" i="6"/>
  <c r="CS422" i="6"/>
  <c r="CS212" i="6"/>
  <c r="CS204" i="6"/>
  <c r="CS202" i="6"/>
  <c r="CS70" i="6"/>
  <c r="CS188" i="6"/>
  <c r="CS180" i="6"/>
  <c r="CS173" i="6"/>
  <c r="CS169" i="6"/>
  <c r="CS18" i="6"/>
  <c r="CS159" i="6"/>
  <c r="CS241" i="6"/>
  <c r="CS145" i="6"/>
  <c r="CS135" i="6"/>
  <c r="CS415" i="6"/>
  <c r="CS121" i="6"/>
  <c r="CS108" i="6"/>
  <c r="CS99" i="6"/>
  <c r="CS90" i="6"/>
  <c r="CS369" i="6"/>
  <c r="CS10" i="6"/>
  <c r="CS56" i="6"/>
  <c r="CS280" i="6"/>
  <c r="CS270" i="6"/>
  <c r="CS255" i="6"/>
  <c r="CS245" i="6"/>
  <c r="CS233" i="6"/>
  <c r="CS229" i="6"/>
  <c r="CS433" i="6"/>
  <c r="CS401" i="6"/>
  <c r="CS515" i="6"/>
  <c r="CS491" i="6"/>
  <c r="CS476" i="6"/>
  <c r="CS540" i="6"/>
  <c r="CS512" i="6"/>
  <c r="CS281" i="6"/>
  <c r="CS46" i="6"/>
  <c r="CS287" i="6"/>
  <c r="CS76" i="6"/>
  <c r="CS152" i="6"/>
  <c r="CS211" i="6"/>
  <c r="CS203" i="6"/>
  <c r="CS200" i="6"/>
  <c r="CS197" i="6"/>
  <c r="CS190" i="6"/>
  <c r="CS179" i="6"/>
  <c r="CS20" i="6"/>
  <c r="CS168" i="6"/>
  <c r="CS165" i="6"/>
  <c r="CS11" i="6"/>
  <c r="CS192" i="6"/>
  <c r="CS158" i="6"/>
  <c r="CS12" i="6"/>
  <c r="CS144" i="6"/>
  <c r="CS134" i="6"/>
  <c r="CS150" i="6"/>
  <c r="CS117" i="6"/>
  <c r="CS107" i="6"/>
  <c r="CS35" i="6"/>
  <c r="CS89" i="6"/>
  <c r="CS85" i="6"/>
  <c r="CS9" i="6"/>
  <c r="CS55" i="6"/>
  <c r="CS279" i="6"/>
  <c r="CS267" i="6"/>
  <c r="CS254" i="6"/>
  <c r="CS237" i="6"/>
  <c r="CS436" i="6"/>
  <c r="CS418" i="6"/>
  <c r="CS218" i="6"/>
  <c r="CS132" i="6"/>
  <c r="CS570" i="6"/>
  <c r="CS524" i="6"/>
  <c r="CS496" i="6"/>
  <c r="CS269" i="6"/>
  <c r="CS438" i="6"/>
  <c r="CS412" i="6"/>
  <c r="CS210" i="6"/>
  <c r="CS28" i="6"/>
  <c r="CS22" i="6"/>
  <c r="CS195" i="6"/>
  <c r="CS187" i="6"/>
  <c r="CS178" i="6"/>
  <c r="CS21" i="6"/>
  <c r="CS37" i="6"/>
  <c r="CS17" i="6"/>
  <c r="CS149" i="6"/>
  <c r="CS157" i="6"/>
  <c r="CS240" i="6"/>
  <c r="CS136" i="6"/>
  <c r="CS133" i="6"/>
  <c r="CS423" i="6"/>
  <c r="CS116" i="6"/>
  <c r="CS106" i="6"/>
  <c r="CS100" i="6"/>
  <c r="CS87" i="6"/>
  <c r="CS84" i="6"/>
  <c r="CS8" i="6"/>
  <c r="CS283" i="6"/>
  <c r="CS278" i="6"/>
  <c r="CS263" i="6"/>
  <c r="CS253" i="6"/>
  <c r="CS312" i="6"/>
  <c r="CS232" i="6"/>
  <c r="CS225" i="6"/>
  <c r="CS40" i="6"/>
  <c r="CS568" i="6"/>
  <c r="CS554" i="6"/>
  <c r="CS508" i="6"/>
  <c r="CS468" i="6"/>
  <c r="CS257" i="6"/>
  <c r="CS276" i="6"/>
  <c r="CS33" i="6"/>
  <c r="CS208" i="6"/>
  <c r="CS27" i="6"/>
  <c r="CS199" i="6"/>
  <c r="CS193" i="6"/>
  <c r="CS185" i="6"/>
  <c r="CS177" i="6"/>
  <c r="CS170" i="6"/>
  <c r="CS163" i="6"/>
  <c r="CS109" i="6"/>
  <c r="CS183" i="6"/>
  <c r="CS155" i="6"/>
  <c r="CS113" i="6"/>
  <c r="CS142" i="6"/>
  <c r="CS130" i="6"/>
  <c r="CS125" i="6"/>
  <c r="CS115" i="6"/>
  <c r="CS105" i="6"/>
  <c r="CS98" i="6"/>
  <c r="CS83" i="6"/>
  <c r="CS5" i="6"/>
  <c r="CS54" i="6"/>
  <c r="CS277" i="6"/>
  <c r="CS420" i="6"/>
  <c r="CS252" i="6"/>
  <c r="CS236" i="6"/>
  <c r="CS231" i="6"/>
  <c r="CS224" i="6"/>
  <c r="CS34" i="6"/>
  <c r="CS552" i="6"/>
  <c r="CS538" i="6"/>
  <c r="CS492" i="6"/>
  <c r="CS332" i="6"/>
  <c r="CS333" i="6"/>
  <c r="CS424" i="6"/>
  <c r="CS214" i="6"/>
  <c r="CS26" i="6"/>
  <c r="CS191" i="6"/>
  <c r="CS189" i="6"/>
  <c r="CS176" i="6"/>
  <c r="CS19" i="6"/>
  <c r="CS164" i="6"/>
  <c r="CS429" i="6"/>
  <c r="CS166" i="6"/>
  <c r="CS154" i="6"/>
  <c r="CS141" i="6"/>
  <c r="CS129" i="6"/>
  <c r="CS124" i="6"/>
  <c r="CS114" i="6"/>
  <c r="CS104" i="6"/>
  <c r="CS97" i="6"/>
  <c r="CS88" i="6"/>
  <c r="CS52" i="6"/>
  <c r="CS440" i="6"/>
  <c r="CS262" i="6"/>
  <c r="CS248" i="6"/>
  <c r="CS235" i="6"/>
  <c r="CS289" i="6"/>
  <c r="CS223" i="6"/>
  <c r="CS31" i="6"/>
  <c r="CS536" i="6"/>
  <c r="CS522" i="6"/>
  <c r="CS480" i="6"/>
  <c r="CS321" i="6"/>
  <c r="CS268" i="6"/>
  <c r="CS215" i="6"/>
  <c r="CS421" i="6"/>
  <c r="CS25" i="6"/>
  <c r="CS198" i="6"/>
  <c r="CS288" i="6"/>
  <c r="CS184" i="6"/>
  <c r="CS175" i="6"/>
  <c r="CS431" i="6"/>
  <c r="CS162" i="6"/>
  <c r="CS160" i="6"/>
  <c r="CS156" i="6"/>
  <c r="CS239" i="6"/>
  <c r="CS140" i="6"/>
  <c r="CS417" i="6"/>
  <c r="CS122" i="6"/>
  <c r="CS112" i="6"/>
  <c r="CS95" i="6"/>
  <c r="CS101" i="6"/>
  <c r="CS80" i="6"/>
  <c r="CS4" i="6"/>
  <c r="CS51" i="6"/>
  <c r="CS272" i="6"/>
  <c r="CS261" i="6"/>
  <c r="CS247" i="6"/>
  <c r="CS38" i="6"/>
  <c r="CS230" i="6"/>
  <c r="CS434" i="6"/>
  <c r="CS209" i="6"/>
  <c r="EE515" i="6"/>
  <c r="CS520" i="6"/>
  <c r="CS506" i="6"/>
  <c r="CS560" i="6"/>
  <c r="CS306" i="6"/>
  <c r="CS308" i="6"/>
  <c r="CS325" i="6"/>
  <c r="CS36" i="6"/>
  <c r="CS206" i="6"/>
  <c r="CS205" i="6"/>
  <c r="CS24" i="6"/>
  <c r="CS196" i="6"/>
  <c r="CS182" i="6"/>
  <c r="CS174" i="6"/>
  <c r="CS118" i="6"/>
  <c r="CS167" i="6"/>
  <c r="CS161" i="6"/>
  <c r="CS86" i="6"/>
  <c r="CS244" i="6"/>
  <c r="CS151" i="6"/>
  <c r="CS148" i="6"/>
  <c r="CS138" i="6"/>
  <c r="CS416" i="6"/>
  <c r="CS126" i="6"/>
  <c r="CS111" i="6"/>
  <c r="CS103" i="6"/>
  <c r="CS96" i="6"/>
  <c r="CS79" i="6"/>
  <c r="CS77" i="6"/>
  <c r="CS49" i="6"/>
  <c r="CS271" i="6"/>
  <c r="CS260" i="6"/>
  <c r="CS246" i="6"/>
  <c r="CS437" i="6"/>
  <c r="CS435" i="6"/>
  <c r="CS220" i="6"/>
  <c r="CS29" i="6"/>
  <c r="CS356" i="6"/>
  <c r="EL192" i="6"/>
  <c r="EK491" i="6"/>
  <c r="EG515" i="6"/>
  <c r="EN515" i="6"/>
  <c r="EH401" i="6"/>
  <c r="EN401" i="6"/>
  <c r="EG491" i="6"/>
  <c r="EI401" i="6"/>
  <c r="DJ269" i="6"/>
  <c r="DP269" i="6"/>
  <c r="DI269" i="6"/>
  <c r="DO269" i="6"/>
  <c r="DH269" i="6"/>
  <c r="DN269" i="6"/>
  <c r="DG269" i="6"/>
  <c r="DM269" i="6"/>
  <c r="DL269" i="6"/>
  <c r="DK269" i="6"/>
  <c r="DK257" i="6"/>
  <c r="DJ257" i="6"/>
  <c r="DP257" i="6"/>
  <c r="DI257" i="6"/>
  <c r="DO257" i="6"/>
  <c r="DH257" i="6"/>
  <c r="DN257" i="6"/>
  <c r="DG257" i="6"/>
  <c r="DM257" i="6"/>
  <c r="DL257" i="6"/>
  <c r="DL243" i="6"/>
  <c r="DK243" i="6"/>
  <c r="DJ243" i="6"/>
  <c r="DP243" i="6"/>
  <c r="DI243" i="6"/>
  <c r="DO243" i="6"/>
  <c r="DH243" i="6"/>
  <c r="DN243" i="6"/>
  <c r="DG243" i="6"/>
  <c r="DM243" i="6"/>
  <c r="DL19" i="6"/>
  <c r="DK19" i="6"/>
  <c r="DJ19" i="6"/>
  <c r="DO19" i="6"/>
  <c r="DH19" i="6"/>
  <c r="DP19" i="6"/>
  <c r="DM19" i="6"/>
  <c r="DI19" i="6"/>
  <c r="DG19" i="6"/>
  <c r="DN19" i="6"/>
  <c r="DK244" i="6"/>
  <c r="DJ244" i="6"/>
  <c r="DN244" i="6"/>
  <c r="DG244" i="6"/>
  <c r="DO244" i="6"/>
  <c r="DM244" i="6"/>
  <c r="DL244" i="6"/>
  <c r="DI244" i="6"/>
  <c r="DH244" i="6"/>
  <c r="DP244" i="6"/>
  <c r="DO254" i="6"/>
  <c r="DH254" i="6"/>
  <c r="DN254" i="6"/>
  <c r="DG254" i="6"/>
  <c r="DM254" i="6"/>
  <c r="DL254" i="6"/>
  <c r="DK254" i="6"/>
  <c r="DP254" i="6"/>
  <c r="DJ254" i="6"/>
  <c r="DI254" i="6"/>
  <c r="DJ81" i="6"/>
  <c r="DP81" i="6"/>
  <c r="DI81" i="6"/>
  <c r="DO81" i="6"/>
  <c r="DH81" i="6"/>
  <c r="DN81" i="6"/>
  <c r="DG81" i="6"/>
  <c r="DM81" i="6"/>
  <c r="DL81" i="6"/>
  <c r="DK81" i="6"/>
  <c r="DO284" i="6"/>
  <c r="DH284" i="6"/>
  <c r="DN284" i="6"/>
  <c r="DG284" i="6"/>
  <c r="DM284" i="6"/>
  <c r="DL284" i="6"/>
  <c r="DK284" i="6"/>
  <c r="DJ284" i="6"/>
  <c r="DP284" i="6"/>
  <c r="DI284" i="6"/>
  <c r="DM187" i="6"/>
  <c r="DL187" i="6"/>
  <c r="DP187" i="6"/>
  <c r="DI187" i="6"/>
  <c r="DN187" i="6"/>
  <c r="DK187" i="6"/>
  <c r="DJ187" i="6"/>
  <c r="DG187" i="6"/>
  <c r="DO187" i="6"/>
  <c r="DH187" i="6"/>
  <c r="DL415" i="6"/>
  <c r="DK415" i="6"/>
  <c r="DO415" i="6"/>
  <c r="DH415" i="6"/>
  <c r="DM415" i="6"/>
  <c r="DJ415" i="6"/>
  <c r="DI415" i="6"/>
  <c r="DG415" i="6"/>
  <c r="DP415" i="6"/>
  <c r="DN415" i="6"/>
  <c r="DO558" i="6"/>
  <c r="DH558" i="6"/>
  <c r="DN558" i="6"/>
  <c r="DG558" i="6"/>
  <c r="DM558" i="6"/>
  <c r="DL558" i="6"/>
  <c r="DP558" i="6"/>
  <c r="DK558" i="6"/>
  <c r="DJ558" i="6"/>
  <c r="DI558" i="6"/>
  <c r="DL449" i="6"/>
  <c r="DK449" i="6"/>
  <c r="DJ449" i="6"/>
  <c r="DP449" i="6"/>
  <c r="DI449" i="6"/>
  <c r="DO449" i="6"/>
  <c r="DH449" i="6"/>
  <c r="DN449" i="6"/>
  <c r="DM449" i="6"/>
  <c r="DG449" i="6"/>
  <c r="DL63" i="6"/>
  <c r="DK63" i="6"/>
  <c r="DJ63" i="6"/>
  <c r="DP63" i="6"/>
  <c r="DI63" i="6"/>
  <c r="DN63" i="6"/>
  <c r="DG63" i="6"/>
  <c r="DH63" i="6"/>
  <c r="DO63" i="6"/>
  <c r="DM63" i="6"/>
  <c r="DP198" i="6"/>
  <c r="DI198" i="6"/>
  <c r="DO198" i="6"/>
  <c r="DH198" i="6"/>
  <c r="DM198" i="6"/>
  <c r="DK198" i="6"/>
  <c r="DJ198" i="6"/>
  <c r="DG198" i="6"/>
  <c r="DN198" i="6"/>
  <c r="DL198" i="6"/>
  <c r="DK124" i="6"/>
  <c r="DN124" i="6"/>
  <c r="DG124" i="6"/>
  <c r="DP124" i="6"/>
  <c r="DO124" i="6"/>
  <c r="DM124" i="6"/>
  <c r="DL124" i="6"/>
  <c r="DJ124" i="6"/>
  <c r="DI124" i="6"/>
  <c r="DH124" i="6"/>
  <c r="DJ544" i="6"/>
  <c r="DP544" i="6"/>
  <c r="DI544" i="6"/>
  <c r="DO544" i="6"/>
  <c r="DH544" i="6"/>
  <c r="DN544" i="6"/>
  <c r="DG544" i="6"/>
  <c r="DL544" i="6"/>
  <c r="DM544" i="6"/>
  <c r="DK544" i="6"/>
  <c r="DO375" i="6"/>
  <c r="DH375" i="6"/>
  <c r="DN375" i="6"/>
  <c r="DG375" i="6"/>
  <c r="DM375" i="6"/>
  <c r="DL375" i="6"/>
  <c r="DK375" i="6"/>
  <c r="DJ375" i="6"/>
  <c r="DI375" i="6"/>
  <c r="DP375" i="6"/>
  <c r="DO188" i="6"/>
  <c r="DH188" i="6"/>
  <c r="DN188" i="6"/>
  <c r="DG188" i="6"/>
  <c r="DL188" i="6"/>
  <c r="DI188" i="6"/>
  <c r="DM188" i="6"/>
  <c r="DP188" i="6"/>
  <c r="DK188" i="6"/>
  <c r="DJ188" i="6"/>
  <c r="DN416" i="6"/>
  <c r="DG416" i="6"/>
  <c r="DM416" i="6"/>
  <c r="DJ416" i="6"/>
  <c r="DP416" i="6"/>
  <c r="DO416" i="6"/>
  <c r="DL416" i="6"/>
  <c r="DK416" i="6"/>
  <c r="DI416" i="6"/>
  <c r="DH416" i="6"/>
  <c r="DJ560" i="6"/>
  <c r="DP560" i="6"/>
  <c r="DI560" i="6"/>
  <c r="DO560" i="6"/>
  <c r="DH560" i="6"/>
  <c r="DN560" i="6"/>
  <c r="DG560" i="6"/>
  <c r="DM560" i="6"/>
  <c r="DL560" i="6"/>
  <c r="DK560" i="6"/>
  <c r="DP390" i="6"/>
  <c r="DI390" i="6"/>
  <c r="DO390" i="6"/>
  <c r="DH390" i="6"/>
  <c r="DN390" i="6"/>
  <c r="DG390" i="6"/>
  <c r="DM390" i="6"/>
  <c r="DL390" i="6"/>
  <c r="DK390" i="6"/>
  <c r="DJ390" i="6"/>
  <c r="DJ298" i="6"/>
  <c r="DP298" i="6"/>
  <c r="DI298" i="6"/>
  <c r="DO298" i="6"/>
  <c r="DH298" i="6"/>
  <c r="DN298" i="6"/>
  <c r="DG298" i="6"/>
  <c r="DL298" i="6"/>
  <c r="DM298" i="6"/>
  <c r="DK298" i="6"/>
  <c r="DL200" i="6"/>
  <c r="DK200" i="6"/>
  <c r="DJ200" i="6"/>
  <c r="DO200" i="6"/>
  <c r="DH200" i="6"/>
  <c r="DM200" i="6"/>
  <c r="DI200" i="6"/>
  <c r="DP200" i="6"/>
  <c r="DN200" i="6"/>
  <c r="DG200" i="6"/>
  <c r="DM423" i="6"/>
  <c r="DL423" i="6"/>
  <c r="DP423" i="6"/>
  <c r="DI423" i="6"/>
  <c r="DH423" i="6"/>
  <c r="DG423" i="6"/>
  <c r="DO423" i="6"/>
  <c r="DN423" i="6"/>
  <c r="DK423" i="6"/>
  <c r="DJ423" i="6"/>
  <c r="DL562" i="6"/>
  <c r="DK562" i="6"/>
  <c r="DJ562" i="6"/>
  <c r="DP562" i="6"/>
  <c r="DI562" i="6"/>
  <c r="DO562" i="6"/>
  <c r="DH562" i="6"/>
  <c r="DN562" i="6"/>
  <c r="DG562" i="6"/>
  <c r="DM562" i="6"/>
  <c r="DJ393" i="6"/>
  <c r="DP393" i="6"/>
  <c r="DI393" i="6"/>
  <c r="DO393" i="6"/>
  <c r="DH393" i="6"/>
  <c r="DN393" i="6"/>
  <c r="DG393" i="6"/>
  <c r="DM393" i="6"/>
  <c r="DL393" i="6"/>
  <c r="DK393" i="6"/>
  <c r="DO441" i="6"/>
  <c r="DH441" i="6"/>
  <c r="DN441" i="6"/>
  <c r="DG441" i="6"/>
  <c r="DM441" i="6"/>
  <c r="DL441" i="6"/>
  <c r="DK441" i="6"/>
  <c r="DJ441" i="6"/>
  <c r="DP441" i="6"/>
  <c r="DI441" i="6"/>
  <c r="DN202" i="6"/>
  <c r="DG202" i="6"/>
  <c r="DM202" i="6"/>
  <c r="DK202" i="6"/>
  <c r="DJ202" i="6"/>
  <c r="DH202" i="6"/>
  <c r="DL202" i="6"/>
  <c r="DP202" i="6"/>
  <c r="DO202" i="6"/>
  <c r="DI202" i="6"/>
  <c r="DP129" i="6"/>
  <c r="DI129" i="6"/>
  <c r="DO129" i="6"/>
  <c r="DH129" i="6"/>
  <c r="DK129" i="6"/>
  <c r="DG129" i="6"/>
  <c r="DN129" i="6"/>
  <c r="DM129" i="6"/>
  <c r="DL129" i="6"/>
  <c r="DJ129" i="6"/>
  <c r="DK77" i="6"/>
  <c r="DJ77" i="6"/>
  <c r="DP77" i="6"/>
  <c r="DI77" i="6"/>
  <c r="DO77" i="6"/>
  <c r="DH77" i="6"/>
  <c r="DN77" i="6"/>
  <c r="DG77" i="6"/>
  <c r="DM77" i="6"/>
  <c r="DL77" i="6"/>
  <c r="DL396" i="6"/>
  <c r="DK396" i="6"/>
  <c r="DJ396" i="6"/>
  <c r="DP396" i="6"/>
  <c r="DI396" i="6"/>
  <c r="DO396" i="6"/>
  <c r="DH396" i="6"/>
  <c r="DN396" i="6"/>
  <c r="DG396" i="6"/>
  <c r="DM396" i="6"/>
  <c r="DL300" i="6"/>
  <c r="DK300" i="6"/>
  <c r="DJ300" i="6"/>
  <c r="DP300" i="6"/>
  <c r="DI300" i="6"/>
  <c r="DN300" i="6"/>
  <c r="DG300" i="6"/>
  <c r="DO300" i="6"/>
  <c r="DM300" i="6"/>
  <c r="DH300" i="6"/>
  <c r="DP24" i="6"/>
  <c r="DI24" i="6"/>
  <c r="DO24" i="6"/>
  <c r="DH24" i="6"/>
  <c r="DM24" i="6"/>
  <c r="DK24" i="6"/>
  <c r="DN24" i="6"/>
  <c r="DL24" i="6"/>
  <c r="DG24" i="6"/>
  <c r="DJ24" i="6"/>
  <c r="DO136" i="6"/>
  <c r="DH136" i="6"/>
  <c r="DN136" i="6"/>
  <c r="DG136" i="6"/>
  <c r="DM136" i="6"/>
  <c r="DK136" i="6"/>
  <c r="DJ136" i="6"/>
  <c r="DI136" i="6"/>
  <c r="DP136" i="6"/>
  <c r="DL136" i="6"/>
  <c r="DO83" i="6"/>
  <c r="DH83" i="6"/>
  <c r="DN83" i="6"/>
  <c r="DG83" i="6"/>
  <c r="DM83" i="6"/>
  <c r="DL83" i="6"/>
  <c r="DK83" i="6"/>
  <c r="DJ83" i="6"/>
  <c r="DP83" i="6"/>
  <c r="DI83" i="6"/>
  <c r="DN472" i="6"/>
  <c r="DG472" i="6"/>
  <c r="DM472" i="6"/>
  <c r="DL472" i="6"/>
  <c r="DK472" i="6"/>
  <c r="DJ472" i="6"/>
  <c r="DP472" i="6"/>
  <c r="DO472" i="6"/>
  <c r="DI472" i="6"/>
  <c r="DH472" i="6"/>
  <c r="DP331" i="6"/>
  <c r="DI331" i="6"/>
  <c r="DO331" i="6"/>
  <c r="DH331" i="6"/>
  <c r="DN331" i="6"/>
  <c r="DG331" i="6"/>
  <c r="DM331" i="6"/>
  <c r="DL331" i="6"/>
  <c r="DK331" i="6"/>
  <c r="DJ331" i="6"/>
  <c r="DM252" i="6"/>
  <c r="DL252" i="6"/>
  <c r="DK252" i="6"/>
  <c r="DJ252" i="6"/>
  <c r="DP252" i="6"/>
  <c r="DI252" i="6"/>
  <c r="DO252" i="6"/>
  <c r="DN252" i="6"/>
  <c r="DH252" i="6"/>
  <c r="DG252" i="6"/>
  <c r="DK177" i="6"/>
  <c r="DP177" i="6"/>
  <c r="DI177" i="6"/>
  <c r="DN177" i="6"/>
  <c r="DG177" i="6"/>
  <c r="DL177" i="6"/>
  <c r="DJ177" i="6"/>
  <c r="DH177" i="6"/>
  <c r="DO177" i="6"/>
  <c r="DM177" i="6"/>
  <c r="DJ109" i="6"/>
  <c r="DP109" i="6"/>
  <c r="DI109" i="6"/>
  <c r="DO109" i="6"/>
  <c r="DH109" i="6"/>
  <c r="DN109" i="6"/>
  <c r="DG109" i="6"/>
  <c r="DM109" i="6"/>
  <c r="DL109" i="6"/>
  <c r="DK109" i="6"/>
  <c r="DL535" i="6"/>
  <c r="DK535" i="6"/>
  <c r="DJ535" i="6"/>
  <c r="DO535" i="6"/>
  <c r="DH535" i="6"/>
  <c r="DP535" i="6"/>
  <c r="DN535" i="6"/>
  <c r="DM535" i="6"/>
  <c r="DI535" i="6"/>
  <c r="DG535" i="6"/>
  <c r="DM249" i="6"/>
  <c r="DL249" i="6"/>
  <c r="DK249" i="6"/>
  <c r="DJ249" i="6"/>
  <c r="DO249" i="6"/>
  <c r="DH249" i="6"/>
  <c r="DP249" i="6"/>
  <c r="DN249" i="6"/>
  <c r="DI249" i="6"/>
  <c r="DG249" i="6"/>
  <c r="DM229" i="6"/>
  <c r="DL229" i="6"/>
  <c r="DK229" i="6"/>
  <c r="DP229" i="6"/>
  <c r="DI229" i="6"/>
  <c r="DN229" i="6"/>
  <c r="DJ229" i="6"/>
  <c r="DH229" i="6"/>
  <c r="DG229" i="6"/>
  <c r="DO229" i="6"/>
  <c r="DK538" i="6"/>
  <c r="DJ538" i="6"/>
  <c r="DP538" i="6"/>
  <c r="DI538" i="6"/>
  <c r="DN538" i="6"/>
  <c r="DG538" i="6"/>
  <c r="DH538" i="6"/>
  <c r="DO538" i="6"/>
  <c r="DM538" i="6"/>
  <c r="DL538" i="6"/>
  <c r="DO359" i="6"/>
  <c r="DH359" i="6"/>
  <c r="DN359" i="6"/>
  <c r="DG359" i="6"/>
  <c r="DM359" i="6"/>
  <c r="DL359" i="6"/>
  <c r="DK359" i="6"/>
  <c r="DJ359" i="6"/>
  <c r="DP359" i="6"/>
  <c r="DI359" i="6"/>
  <c r="DP439" i="6"/>
  <c r="DI439" i="6"/>
  <c r="DO439" i="6"/>
  <c r="DH439" i="6"/>
  <c r="DN439" i="6"/>
  <c r="DG439" i="6"/>
  <c r="DM439" i="6"/>
  <c r="DL439" i="6"/>
  <c r="DK439" i="6"/>
  <c r="DJ439" i="6"/>
  <c r="DP163" i="6"/>
  <c r="DI163" i="6"/>
  <c r="DO163" i="6"/>
  <c r="DH163" i="6"/>
  <c r="DN163" i="6"/>
  <c r="DG163" i="6"/>
  <c r="DK163" i="6"/>
  <c r="DL163" i="6"/>
  <c r="DJ163" i="6"/>
  <c r="DM163" i="6"/>
  <c r="DM467" i="6"/>
  <c r="DL467" i="6"/>
  <c r="DK467" i="6"/>
  <c r="DJ467" i="6"/>
  <c r="DP467" i="6"/>
  <c r="DI467" i="6"/>
  <c r="DO467" i="6"/>
  <c r="DH467" i="6"/>
  <c r="DN467" i="6"/>
  <c r="DG467" i="6"/>
  <c r="DM320" i="6"/>
  <c r="DL320" i="6"/>
  <c r="DK320" i="6"/>
  <c r="DJ320" i="6"/>
  <c r="DP320" i="6"/>
  <c r="DI320" i="6"/>
  <c r="DH320" i="6"/>
  <c r="DG320" i="6"/>
  <c r="DO320" i="6"/>
  <c r="DN320" i="6"/>
  <c r="DK196" i="6"/>
  <c r="DP196" i="6"/>
  <c r="DI196" i="6"/>
  <c r="DN196" i="6"/>
  <c r="DG196" i="6"/>
  <c r="DO196" i="6"/>
  <c r="DJ196" i="6"/>
  <c r="DL196" i="6"/>
  <c r="DH196" i="6"/>
  <c r="DM196" i="6"/>
  <c r="DJ98" i="6"/>
  <c r="DP98" i="6"/>
  <c r="DI98" i="6"/>
  <c r="DO98" i="6"/>
  <c r="DH98" i="6"/>
  <c r="DN98" i="6"/>
  <c r="DG98" i="6"/>
  <c r="DM98" i="6"/>
  <c r="DL98" i="6"/>
  <c r="DK98" i="6"/>
  <c r="DP506" i="6"/>
  <c r="DI506" i="6"/>
  <c r="DO506" i="6"/>
  <c r="DH506" i="6"/>
  <c r="DN506" i="6"/>
  <c r="DG506" i="6"/>
  <c r="DM506" i="6"/>
  <c r="DL506" i="6"/>
  <c r="DK506" i="6"/>
  <c r="DJ506" i="6"/>
  <c r="DK347" i="6"/>
  <c r="DJ347" i="6"/>
  <c r="DP347" i="6"/>
  <c r="DI347" i="6"/>
  <c r="DO347" i="6"/>
  <c r="DH347" i="6"/>
  <c r="DM347" i="6"/>
  <c r="DG347" i="6"/>
  <c r="DN347" i="6"/>
  <c r="DL347" i="6"/>
  <c r="DJ253" i="6"/>
  <c r="DP253" i="6"/>
  <c r="DI253" i="6"/>
  <c r="DO253" i="6"/>
  <c r="DH253" i="6"/>
  <c r="DN253" i="6"/>
  <c r="DG253" i="6"/>
  <c r="DM253" i="6"/>
  <c r="DL253" i="6"/>
  <c r="DK253" i="6"/>
  <c r="DL527" i="6"/>
  <c r="DK527" i="6"/>
  <c r="DJ527" i="6"/>
  <c r="DO527" i="6"/>
  <c r="DH527" i="6"/>
  <c r="DP527" i="6"/>
  <c r="DN527" i="6"/>
  <c r="DM527" i="6"/>
  <c r="DI527" i="6"/>
  <c r="DG527" i="6"/>
  <c r="DJ361" i="6"/>
  <c r="DP361" i="6"/>
  <c r="DI361" i="6"/>
  <c r="DO361" i="6"/>
  <c r="DH361" i="6"/>
  <c r="DN361" i="6"/>
  <c r="DG361" i="6"/>
  <c r="DM361" i="6"/>
  <c r="DK361" i="6"/>
  <c r="DL361" i="6"/>
  <c r="DN45" i="6"/>
  <c r="DG45" i="6"/>
  <c r="DM45" i="6"/>
  <c r="DL45" i="6"/>
  <c r="DK45" i="6"/>
  <c r="DJ45" i="6"/>
  <c r="DP45" i="6"/>
  <c r="DO45" i="6"/>
  <c r="DI45" i="6"/>
  <c r="DH45" i="6"/>
  <c r="DO569" i="6"/>
  <c r="DH569" i="6"/>
  <c r="DN569" i="6"/>
  <c r="DG569" i="6"/>
  <c r="DM569" i="6"/>
  <c r="DL569" i="6"/>
  <c r="DK569" i="6"/>
  <c r="DJ569" i="6"/>
  <c r="DP569" i="6"/>
  <c r="DI569" i="6"/>
  <c r="DK399" i="6"/>
  <c r="DJ399" i="6"/>
  <c r="DP399" i="6"/>
  <c r="DI399" i="6"/>
  <c r="DO399" i="6"/>
  <c r="DH399" i="6"/>
  <c r="DN399" i="6"/>
  <c r="DG399" i="6"/>
  <c r="DM399" i="6"/>
  <c r="DL399" i="6"/>
  <c r="DL262" i="6"/>
  <c r="DK262" i="6"/>
  <c r="DJ262" i="6"/>
  <c r="DP262" i="6"/>
  <c r="DI262" i="6"/>
  <c r="DO262" i="6"/>
  <c r="DH262" i="6"/>
  <c r="DN262" i="6"/>
  <c r="DM262" i="6"/>
  <c r="DG262" i="6"/>
  <c r="DM567" i="6"/>
  <c r="DL567" i="6"/>
  <c r="DK567" i="6"/>
  <c r="DJ567" i="6"/>
  <c r="DP567" i="6"/>
  <c r="DI567" i="6"/>
  <c r="DO567" i="6"/>
  <c r="DH567" i="6"/>
  <c r="DN567" i="6"/>
  <c r="DG567" i="6"/>
  <c r="DJ400" i="6"/>
  <c r="DP400" i="6"/>
  <c r="DI400" i="6"/>
  <c r="DO400" i="6"/>
  <c r="DH400" i="6"/>
  <c r="DN400" i="6"/>
  <c r="DG400" i="6"/>
  <c r="DM400" i="6"/>
  <c r="DL400" i="6"/>
  <c r="DK400" i="6"/>
  <c r="DL236" i="6"/>
  <c r="DK236" i="6"/>
  <c r="DJ236" i="6"/>
  <c r="DP236" i="6"/>
  <c r="DI236" i="6"/>
  <c r="DN236" i="6"/>
  <c r="DG236" i="6"/>
  <c r="DO236" i="6"/>
  <c r="DM236" i="6"/>
  <c r="DH236" i="6"/>
  <c r="DO469" i="6"/>
  <c r="DH469" i="6"/>
  <c r="DN469" i="6"/>
  <c r="DM469" i="6"/>
  <c r="DL469" i="6"/>
  <c r="DJ469" i="6"/>
  <c r="DI469" i="6"/>
  <c r="DG469" i="6"/>
  <c r="DP469" i="6"/>
  <c r="DK469" i="6"/>
  <c r="DN537" i="6"/>
  <c r="DG537" i="6"/>
  <c r="DM537" i="6"/>
  <c r="DL537" i="6"/>
  <c r="DK537" i="6"/>
  <c r="DJ537" i="6"/>
  <c r="DP537" i="6"/>
  <c r="DO537" i="6"/>
  <c r="DI537" i="6"/>
  <c r="DH537" i="6"/>
  <c r="DP555" i="6"/>
  <c r="DI555" i="6"/>
  <c r="DO555" i="6"/>
  <c r="DH555" i="6"/>
  <c r="DN555" i="6"/>
  <c r="DG555" i="6"/>
  <c r="DM555" i="6"/>
  <c r="DK555" i="6"/>
  <c r="DL555" i="6"/>
  <c r="DJ555" i="6"/>
  <c r="DJ281" i="6"/>
  <c r="DP281" i="6"/>
  <c r="DI281" i="6"/>
  <c r="DO281" i="6"/>
  <c r="DH281" i="6"/>
  <c r="DN281" i="6"/>
  <c r="DG281" i="6"/>
  <c r="DM281" i="6"/>
  <c r="DL281" i="6"/>
  <c r="DK281" i="6"/>
  <c r="DK438" i="6"/>
  <c r="DJ438" i="6"/>
  <c r="DP438" i="6"/>
  <c r="DI438" i="6"/>
  <c r="DO438" i="6"/>
  <c r="DH438" i="6"/>
  <c r="DN438" i="6"/>
  <c r="DG438" i="6"/>
  <c r="DM438" i="6"/>
  <c r="DL438" i="6"/>
  <c r="DJ248" i="6"/>
  <c r="DP248" i="6"/>
  <c r="DI248" i="6"/>
  <c r="DO248" i="6"/>
  <c r="DH248" i="6"/>
  <c r="DN248" i="6"/>
  <c r="DG248" i="6"/>
  <c r="DM248" i="6"/>
  <c r="DL248" i="6"/>
  <c r="DK248" i="6"/>
  <c r="DO267" i="6"/>
  <c r="DH267" i="6"/>
  <c r="DN267" i="6"/>
  <c r="DG267" i="6"/>
  <c r="DM267" i="6"/>
  <c r="DL267" i="6"/>
  <c r="DK267" i="6"/>
  <c r="DJ267" i="6"/>
  <c r="DI267" i="6"/>
  <c r="DP267" i="6"/>
  <c r="DK151" i="6"/>
  <c r="DJ151" i="6"/>
  <c r="DN151" i="6"/>
  <c r="DG151" i="6"/>
  <c r="DH151" i="6"/>
  <c r="DP151" i="6"/>
  <c r="DO151" i="6"/>
  <c r="DM151" i="6"/>
  <c r="DL151" i="6"/>
  <c r="DI151" i="6"/>
  <c r="DM302" i="6"/>
  <c r="DL302" i="6"/>
  <c r="DK302" i="6"/>
  <c r="DJ302" i="6"/>
  <c r="DO302" i="6"/>
  <c r="DH302" i="6"/>
  <c r="DP302" i="6"/>
  <c r="DN302" i="6"/>
  <c r="DI302" i="6"/>
  <c r="DG302" i="6"/>
  <c r="DN194" i="6"/>
  <c r="DG194" i="6"/>
  <c r="DM194" i="6"/>
  <c r="DK194" i="6"/>
  <c r="DJ194" i="6"/>
  <c r="DO194" i="6"/>
  <c r="DL194" i="6"/>
  <c r="DP194" i="6"/>
  <c r="DI194" i="6"/>
  <c r="DH194" i="6"/>
  <c r="DL134" i="6"/>
  <c r="DK134" i="6"/>
  <c r="DO134" i="6"/>
  <c r="DH134" i="6"/>
  <c r="DN134" i="6"/>
  <c r="DM134" i="6"/>
  <c r="DJ134" i="6"/>
  <c r="DI134" i="6"/>
  <c r="DG134" i="6"/>
  <c r="DP134" i="6"/>
  <c r="DL9" i="6"/>
  <c r="DK9" i="6"/>
  <c r="DJ9" i="6"/>
  <c r="DP9" i="6"/>
  <c r="DI9" i="6"/>
  <c r="DO9" i="6"/>
  <c r="DH9" i="6"/>
  <c r="DN9" i="6"/>
  <c r="DG9" i="6"/>
  <c r="DM9" i="6"/>
  <c r="DL402" i="6"/>
  <c r="DK402" i="6"/>
  <c r="DJ402" i="6"/>
  <c r="DP402" i="6"/>
  <c r="DI402" i="6"/>
  <c r="DO402" i="6"/>
  <c r="DH402" i="6"/>
  <c r="DG402" i="6"/>
  <c r="DN402" i="6"/>
  <c r="DM402" i="6"/>
  <c r="DJ303" i="6"/>
  <c r="DP303" i="6"/>
  <c r="DI303" i="6"/>
  <c r="DO303" i="6"/>
  <c r="DH303" i="6"/>
  <c r="DN303" i="6"/>
  <c r="DG303" i="6"/>
  <c r="DL303" i="6"/>
  <c r="DM303" i="6"/>
  <c r="DK303" i="6"/>
  <c r="DP207" i="6"/>
  <c r="DI207" i="6"/>
  <c r="DO207" i="6"/>
  <c r="DH207" i="6"/>
  <c r="DM207" i="6"/>
  <c r="DK207" i="6"/>
  <c r="DJ207" i="6"/>
  <c r="DG207" i="6"/>
  <c r="DN207" i="6"/>
  <c r="DL207" i="6"/>
  <c r="DK417" i="6"/>
  <c r="DN417" i="6"/>
  <c r="DG417" i="6"/>
  <c r="DP417" i="6"/>
  <c r="DO417" i="6"/>
  <c r="DM417" i="6"/>
  <c r="DL417" i="6"/>
  <c r="DJ417" i="6"/>
  <c r="DI417" i="6"/>
  <c r="DH417" i="6"/>
  <c r="DN76" i="6"/>
  <c r="DG76" i="6"/>
  <c r="DM76" i="6"/>
  <c r="DL76" i="6"/>
  <c r="DK76" i="6"/>
  <c r="DJ76" i="6"/>
  <c r="DP76" i="6"/>
  <c r="DI76" i="6"/>
  <c r="DH76" i="6"/>
  <c r="DO76" i="6"/>
  <c r="DN388" i="6"/>
  <c r="DG388" i="6"/>
  <c r="DM388" i="6"/>
  <c r="DL388" i="6"/>
  <c r="DK388" i="6"/>
  <c r="DJ388" i="6"/>
  <c r="DP388" i="6"/>
  <c r="DI388" i="6"/>
  <c r="DO388" i="6"/>
  <c r="DH388" i="6"/>
  <c r="DJ283" i="6"/>
  <c r="DP283" i="6"/>
  <c r="DI283" i="6"/>
  <c r="DO283" i="6"/>
  <c r="DH283" i="6"/>
  <c r="DN283" i="6"/>
  <c r="DG283" i="6"/>
  <c r="DL283" i="6"/>
  <c r="DM283" i="6"/>
  <c r="DK283" i="6"/>
  <c r="DJ199" i="6"/>
  <c r="DO199" i="6"/>
  <c r="DH199" i="6"/>
  <c r="DM199" i="6"/>
  <c r="DP199" i="6"/>
  <c r="DN199" i="6"/>
  <c r="DI199" i="6"/>
  <c r="DK199" i="6"/>
  <c r="DG199" i="6"/>
  <c r="DL199" i="6"/>
  <c r="DN137" i="6"/>
  <c r="DG137" i="6"/>
  <c r="DM137" i="6"/>
  <c r="DJ137" i="6"/>
  <c r="DP137" i="6"/>
  <c r="DO137" i="6"/>
  <c r="DL137" i="6"/>
  <c r="DK137" i="6"/>
  <c r="DI137" i="6"/>
  <c r="DH137" i="6"/>
  <c r="DN78" i="6"/>
  <c r="DG78" i="6"/>
  <c r="DM78" i="6"/>
  <c r="DL78" i="6"/>
  <c r="DK78" i="6"/>
  <c r="DJ78" i="6"/>
  <c r="DP78" i="6"/>
  <c r="DI78" i="6"/>
  <c r="DO78" i="6"/>
  <c r="DH78" i="6"/>
  <c r="DP450" i="6"/>
  <c r="DI450" i="6"/>
  <c r="DO450" i="6"/>
  <c r="DH450" i="6"/>
  <c r="DN450" i="6"/>
  <c r="DG450" i="6"/>
  <c r="DM450" i="6"/>
  <c r="DL450" i="6"/>
  <c r="DK450" i="6"/>
  <c r="DJ450" i="6"/>
  <c r="DL305" i="6"/>
  <c r="DK305" i="6"/>
  <c r="DJ305" i="6"/>
  <c r="DP305" i="6"/>
  <c r="DI305" i="6"/>
  <c r="DN305" i="6"/>
  <c r="DG305" i="6"/>
  <c r="DO305" i="6"/>
  <c r="DM305" i="6"/>
  <c r="DH305" i="6"/>
  <c r="DL208" i="6"/>
  <c r="DK208" i="6"/>
  <c r="DJ208" i="6"/>
  <c r="DO208" i="6"/>
  <c r="DH208" i="6"/>
  <c r="DM208" i="6"/>
  <c r="DI208" i="6"/>
  <c r="DG208" i="6"/>
  <c r="DP208" i="6"/>
  <c r="DN208" i="6"/>
  <c r="DM130" i="6"/>
  <c r="DL130" i="6"/>
  <c r="DP130" i="6"/>
  <c r="DI130" i="6"/>
  <c r="DJ130" i="6"/>
  <c r="DH130" i="6"/>
  <c r="DG130" i="6"/>
  <c r="DO130" i="6"/>
  <c r="DN130" i="6"/>
  <c r="DK130" i="6"/>
  <c r="DP4" i="6"/>
  <c r="DI4" i="6"/>
  <c r="DO4" i="6"/>
  <c r="DH4" i="6"/>
  <c r="DN4" i="6"/>
  <c r="DG4" i="6"/>
  <c r="DM4" i="6"/>
  <c r="DL4" i="6"/>
  <c r="DK4" i="6"/>
  <c r="DJ4" i="6"/>
  <c r="DN311" i="6"/>
  <c r="DG311" i="6"/>
  <c r="DM311" i="6"/>
  <c r="DL311" i="6"/>
  <c r="DK311" i="6"/>
  <c r="DJ311" i="6"/>
  <c r="DI311" i="6"/>
  <c r="DH311" i="6"/>
  <c r="DP311" i="6"/>
  <c r="DO311" i="6"/>
  <c r="DN210" i="6"/>
  <c r="DG210" i="6"/>
  <c r="DM210" i="6"/>
  <c r="DK210" i="6"/>
  <c r="DJ210" i="6"/>
  <c r="DH210" i="6"/>
  <c r="DP210" i="6"/>
  <c r="DL210" i="6"/>
  <c r="DO210" i="6"/>
  <c r="DI210" i="6"/>
  <c r="DP140" i="6"/>
  <c r="DI140" i="6"/>
  <c r="DO140" i="6"/>
  <c r="DH140" i="6"/>
  <c r="DN140" i="6"/>
  <c r="DG140" i="6"/>
  <c r="DK140" i="6"/>
  <c r="DL140" i="6"/>
  <c r="DJ140" i="6"/>
  <c r="DM140" i="6"/>
  <c r="DP80" i="6"/>
  <c r="DI80" i="6"/>
  <c r="DO80" i="6"/>
  <c r="DH80" i="6"/>
  <c r="DN80" i="6"/>
  <c r="DG80" i="6"/>
  <c r="DM80" i="6"/>
  <c r="DL80" i="6"/>
  <c r="DK80" i="6"/>
  <c r="DJ80" i="6"/>
  <c r="DK317" i="6"/>
  <c r="DJ317" i="6"/>
  <c r="DP317" i="6"/>
  <c r="DI317" i="6"/>
  <c r="DO317" i="6"/>
  <c r="DH317" i="6"/>
  <c r="DN317" i="6"/>
  <c r="DG317" i="6"/>
  <c r="DM317" i="6"/>
  <c r="DL317" i="6"/>
  <c r="DP212" i="6"/>
  <c r="DI212" i="6"/>
  <c r="DO212" i="6"/>
  <c r="DH212" i="6"/>
  <c r="DM212" i="6"/>
  <c r="DK212" i="6"/>
  <c r="DN212" i="6"/>
  <c r="DL212" i="6"/>
  <c r="DJ212" i="6"/>
  <c r="DG212" i="6"/>
  <c r="DO240" i="6"/>
  <c r="DH240" i="6"/>
  <c r="DN240" i="6"/>
  <c r="DG240" i="6"/>
  <c r="DM240" i="6"/>
  <c r="DP240" i="6"/>
  <c r="DL240" i="6"/>
  <c r="DK240" i="6"/>
  <c r="DJ240" i="6"/>
  <c r="DI240" i="6"/>
  <c r="DO88" i="6"/>
  <c r="DH88" i="6"/>
  <c r="DN88" i="6"/>
  <c r="DG88" i="6"/>
  <c r="DM88" i="6"/>
  <c r="DL88" i="6"/>
  <c r="DK88" i="6"/>
  <c r="DJ88" i="6"/>
  <c r="DP88" i="6"/>
  <c r="DI88" i="6"/>
  <c r="DN488" i="6"/>
  <c r="DG488" i="6"/>
  <c r="DM488" i="6"/>
  <c r="DL488" i="6"/>
  <c r="DK488" i="6"/>
  <c r="DJ488" i="6"/>
  <c r="DP488" i="6"/>
  <c r="DO488" i="6"/>
  <c r="DI488" i="6"/>
  <c r="DH488" i="6"/>
  <c r="DO261" i="6"/>
  <c r="DH261" i="6"/>
  <c r="DN261" i="6"/>
  <c r="DG261" i="6"/>
  <c r="DM261" i="6"/>
  <c r="DL261" i="6"/>
  <c r="DK261" i="6"/>
  <c r="DJ261" i="6"/>
  <c r="DP261" i="6"/>
  <c r="DI261" i="6"/>
  <c r="DK189" i="6"/>
  <c r="DP189" i="6"/>
  <c r="DI189" i="6"/>
  <c r="DN189" i="6"/>
  <c r="DG189" i="6"/>
  <c r="DO189" i="6"/>
  <c r="DJ189" i="6"/>
  <c r="DM189" i="6"/>
  <c r="DL189" i="6"/>
  <c r="DH189" i="6"/>
  <c r="DJ119" i="6"/>
  <c r="DM119" i="6"/>
  <c r="DI119" i="6"/>
  <c r="DH119" i="6"/>
  <c r="DP119" i="6"/>
  <c r="DG119" i="6"/>
  <c r="DO119" i="6"/>
  <c r="DN119" i="6"/>
  <c r="DL119" i="6"/>
  <c r="DK119" i="6"/>
  <c r="DK554" i="6"/>
  <c r="DJ554" i="6"/>
  <c r="DP554" i="6"/>
  <c r="DI554" i="6"/>
  <c r="DN554" i="6"/>
  <c r="DG554" i="6"/>
  <c r="DO554" i="6"/>
  <c r="DM554" i="6"/>
  <c r="DL554" i="6"/>
  <c r="DH554" i="6"/>
  <c r="DJ371" i="6"/>
  <c r="DP371" i="6"/>
  <c r="DI371" i="6"/>
  <c r="DO371" i="6"/>
  <c r="DH371" i="6"/>
  <c r="DN371" i="6"/>
  <c r="DG371" i="6"/>
  <c r="DL371" i="6"/>
  <c r="DM371" i="6"/>
  <c r="DK371" i="6"/>
  <c r="DN436" i="6"/>
  <c r="DG436" i="6"/>
  <c r="DM436" i="6"/>
  <c r="DL436" i="6"/>
  <c r="DK436" i="6"/>
  <c r="DP436" i="6"/>
  <c r="DI436" i="6"/>
  <c r="DO436" i="6"/>
  <c r="DJ436" i="6"/>
  <c r="DH436" i="6"/>
  <c r="DJ557" i="6"/>
  <c r="DP557" i="6"/>
  <c r="DI557" i="6"/>
  <c r="DO557" i="6"/>
  <c r="DH557" i="6"/>
  <c r="DM557" i="6"/>
  <c r="DL557" i="6"/>
  <c r="DK557" i="6"/>
  <c r="DG557" i="6"/>
  <c r="DN557" i="6"/>
  <c r="DJ75" i="6"/>
  <c r="DP75" i="6"/>
  <c r="DI75" i="6"/>
  <c r="DO75" i="6"/>
  <c r="DH75" i="6"/>
  <c r="DN75" i="6"/>
  <c r="DG75" i="6"/>
  <c r="DM75" i="6"/>
  <c r="DK75" i="6"/>
  <c r="DL75" i="6"/>
  <c r="DM271" i="6"/>
  <c r="DL271" i="6"/>
  <c r="DK271" i="6"/>
  <c r="DJ271" i="6"/>
  <c r="DP271" i="6"/>
  <c r="DI271" i="6"/>
  <c r="DH271" i="6"/>
  <c r="DG271" i="6"/>
  <c r="DO271" i="6"/>
  <c r="DN271" i="6"/>
  <c r="DL70" i="6"/>
  <c r="DK70" i="6"/>
  <c r="DJ70" i="6"/>
  <c r="DO70" i="6"/>
  <c r="DH70" i="6"/>
  <c r="DP70" i="6"/>
  <c r="DM70" i="6"/>
  <c r="DI70" i="6"/>
  <c r="DG70" i="6"/>
  <c r="DN70" i="6"/>
  <c r="DK481" i="6"/>
  <c r="DJ481" i="6"/>
  <c r="DP481" i="6"/>
  <c r="DI481" i="6"/>
  <c r="DO481" i="6"/>
  <c r="DH481" i="6"/>
  <c r="DN481" i="6"/>
  <c r="DG481" i="6"/>
  <c r="DM481" i="6"/>
  <c r="DL481" i="6"/>
  <c r="DJ336" i="6"/>
  <c r="DP336" i="6"/>
  <c r="DI336" i="6"/>
  <c r="DO336" i="6"/>
  <c r="DH336" i="6"/>
  <c r="DN336" i="6"/>
  <c r="DG336" i="6"/>
  <c r="DM336" i="6"/>
  <c r="DL336" i="6"/>
  <c r="DK336" i="6"/>
  <c r="DK23" i="6"/>
  <c r="DP23" i="6"/>
  <c r="DI23" i="6"/>
  <c r="DN23" i="6"/>
  <c r="DG23" i="6"/>
  <c r="DL23" i="6"/>
  <c r="DJ23" i="6"/>
  <c r="DH23" i="6"/>
  <c r="DO23" i="6"/>
  <c r="DM23" i="6"/>
  <c r="DJ104" i="6"/>
  <c r="DP104" i="6"/>
  <c r="DI104" i="6"/>
  <c r="DO104" i="6"/>
  <c r="DH104" i="6"/>
  <c r="DN104" i="6"/>
  <c r="DG104" i="6"/>
  <c r="DM104" i="6"/>
  <c r="DL104" i="6"/>
  <c r="DK104" i="6"/>
  <c r="DJ525" i="6"/>
  <c r="DP525" i="6"/>
  <c r="DI525" i="6"/>
  <c r="DO525" i="6"/>
  <c r="DH525" i="6"/>
  <c r="DM525" i="6"/>
  <c r="DN525" i="6"/>
  <c r="DL525" i="6"/>
  <c r="DK525" i="6"/>
  <c r="DG525" i="6"/>
  <c r="DP367" i="6"/>
  <c r="DI367" i="6"/>
  <c r="DO367" i="6"/>
  <c r="DH367" i="6"/>
  <c r="DN367" i="6"/>
  <c r="DG367" i="6"/>
  <c r="DM367" i="6"/>
  <c r="DL367" i="6"/>
  <c r="DK367" i="6"/>
  <c r="DJ367" i="6"/>
  <c r="DP277" i="6"/>
  <c r="DI277" i="6"/>
  <c r="DO277" i="6"/>
  <c r="DH277" i="6"/>
  <c r="DN277" i="6"/>
  <c r="DG277" i="6"/>
  <c r="DM277" i="6"/>
  <c r="DL277" i="6"/>
  <c r="DK277" i="6"/>
  <c r="DJ277" i="6"/>
  <c r="DN545" i="6"/>
  <c r="DG545" i="6"/>
  <c r="DM545" i="6"/>
  <c r="DL545" i="6"/>
  <c r="DK545" i="6"/>
  <c r="DJ545" i="6"/>
  <c r="DP545" i="6"/>
  <c r="DO545" i="6"/>
  <c r="DI545" i="6"/>
  <c r="DH545" i="6"/>
  <c r="DL376" i="6"/>
  <c r="DK376" i="6"/>
  <c r="DJ376" i="6"/>
  <c r="DP376" i="6"/>
  <c r="DI376" i="6"/>
  <c r="DN376" i="6"/>
  <c r="DG376" i="6"/>
  <c r="DO376" i="6"/>
  <c r="DM376" i="6"/>
  <c r="DH376" i="6"/>
  <c r="DN53" i="6"/>
  <c r="DG53" i="6"/>
  <c r="DM53" i="6"/>
  <c r="DL53" i="6"/>
  <c r="DK53" i="6"/>
  <c r="DP53" i="6"/>
  <c r="DI53" i="6"/>
  <c r="DO53" i="6"/>
  <c r="DJ53" i="6"/>
  <c r="DH53" i="6"/>
  <c r="DM193" i="6"/>
  <c r="DL193" i="6"/>
  <c r="DP193" i="6"/>
  <c r="DI193" i="6"/>
  <c r="DG193" i="6"/>
  <c r="DK193" i="6"/>
  <c r="DN193" i="6"/>
  <c r="DJ193" i="6"/>
  <c r="DH193" i="6"/>
  <c r="DO193" i="6"/>
  <c r="DP47" i="6"/>
  <c r="DI47" i="6"/>
  <c r="DO47" i="6"/>
  <c r="DH47" i="6"/>
  <c r="DN47" i="6"/>
  <c r="DG47" i="6"/>
  <c r="DM47" i="6"/>
  <c r="DL47" i="6"/>
  <c r="DK47" i="6"/>
  <c r="DJ47" i="6"/>
  <c r="DJ568" i="6"/>
  <c r="DP568" i="6"/>
  <c r="DI568" i="6"/>
  <c r="DO568" i="6"/>
  <c r="DH568" i="6"/>
  <c r="DN568" i="6"/>
  <c r="DG568" i="6"/>
  <c r="DM568" i="6"/>
  <c r="DL568" i="6"/>
  <c r="DK568" i="6"/>
  <c r="DP264" i="6"/>
  <c r="DI264" i="6"/>
  <c r="DO264" i="6"/>
  <c r="DH264" i="6"/>
  <c r="DN264" i="6"/>
  <c r="DG264" i="6"/>
  <c r="DM264" i="6"/>
  <c r="DL264" i="6"/>
  <c r="DK264" i="6"/>
  <c r="DJ264" i="6"/>
  <c r="DN171" i="6"/>
  <c r="DG171" i="6"/>
  <c r="DM171" i="6"/>
  <c r="DL171" i="6"/>
  <c r="DJ171" i="6"/>
  <c r="DP171" i="6"/>
  <c r="DO171" i="6"/>
  <c r="DK171" i="6"/>
  <c r="DI171" i="6"/>
  <c r="DH171" i="6"/>
  <c r="DP156" i="6"/>
  <c r="DI156" i="6"/>
  <c r="DO156" i="6"/>
  <c r="DH156" i="6"/>
  <c r="DN156" i="6"/>
  <c r="DG156" i="6"/>
  <c r="DK156" i="6"/>
  <c r="DL156" i="6"/>
  <c r="DJ156" i="6"/>
  <c r="DM156" i="6"/>
  <c r="DP523" i="6"/>
  <c r="DI523" i="6"/>
  <c r="DO523" i="6"/>
  <c r="DH523" i="6"/>
  <c r="DN523" i="6"/>
  <c r="DG523" i="6"/>
  <c r="DM523" i="6"/>
  <c r="DK523" i="6"/>
  <c r="DL523" i="6"/>
  <c r="DJ523" i="6"/>
  <c r="DN263" i="6"/>
  <c r="DG263" i="6"/>
  <c r="DM263" i="6"/>
  <c r="DL263" i="6"/>
  <c r="DK263" i="6"/>
  <c r="DJ263" i="6"/>
  <c r="DP263" i="6"/>
  <c r="DI263" i="6"/>
  <c r="DO263" i="6"/>
  <c r="DH263" i="6"/>
  <c r="DM39" i="6"/>
  <c r="DL39" i="6"/>
  <c r="DK39" i="6"/>
  <c r="DJ39" i="6"/>
  <c r="DP39" i="6"/>
  <c r="DI39" i="6"/>
  <c r="DO39" i="6"/>
  <c r="DN39" i="6"/>
  <c r="DH39" i="6"/>
  <c r="DG39" i="6"/>
  <c r="DL570" i="6"/>
  <c r="DK570" i="6"/>
  <c r="DJ570" i="6"/>
  <c r="DP570" i="6"/>
  <c r="DI570" i="6"/>
  <c r="DO570" i="6"/>
  <c r="DH570" i="6"/>
  <c r="DN570" i="6"/>
  <c r="DG570" i="6"/>
  <c r="DM570" i="6"/>
  <c r="DJ285" i="6"/>
  <c r="DP285" i="6"/>
  <c r="DI285" i="6"/>
  <c r="DO285" i="6"/>
  <c r="DH285" i="6"/>
  <c r="DN285" i="6"/>
  <c r="DG285" i="6"/>
  <c r="DM285" i="6"/>
  <c r="DL285" i="6"/>
  <c r="DK285" i="6"/>
  <c r="DJ315" i="6"/>
  <c r="DP315" i="6"/>
  <c r="DI315" i="6"/>
  <c r="DO315" i="6"/>
  <c r="DH315" i="6"/>
  <c r="DN315" i="6"/>
  <c r="DG315" i="6"/>
  <c r="DM315" i="6"/>
  <c r="DL315" i="6"/>
  <c r="DK315" i="6"/>
  <c r="DK442" i="6"/>
  <c r="DJ442" i="6"/>
  <c r="DP442" i="6"/>
  <c r="DI442" i="6"/>
  <c r="DO442" i="6"/>
  <c r="DH442" i="6"/>
  <c r="DM442" i="6"/>
  <c r="DN442" i="6"/>
  <c r="DL442" i="6"/>
  <c r="DG442" i="6"/>
  <c r="DO55" i="6"/>
  <c r="DH55" i="6"/>
  <c r="DN55" i="6"/>
  <c r="DG55" i="6"/>
  <c r="DM55" i="6"/>
  <c r="DL55" i="6"/>
  <c r="DK55" i="6"/>
  <c r="DJ55" i="6"/>
  <c r="DI55" i="6"/>
  <c r="DP55" i="6"/>
  <c r="DM556" i="6"/>
  <c r="DL556" i="6"/>
  <c r="DK556" i="6"/>
  <c r="DP556" i="6"/>
  <c r="DI556" i="6"/>
  <c r="DO556" i="6"/>
  <c r="DN556" i="6"/>
  <c r="DJ556" i="6"/>
  <c r="DH556" i="6"/>
  <c r="DG556" i="6"/>
  <c r="DJ387" i="6"/>
  <c r="DP387" i="6"/>
  <c r="DI387" i="6"/>
  <c r="DO387" i="6"/>
  <c r="DH387" i="6"/>
  <c r="DN387" i="6"/>
  <c r="DG387" i="6"/>
  <c r="DM387" i="6"/>
  <c r="DL387" i="6"/>
  <c r="DK387" i="6"/>
  <c r="DL44" i="6"/>
  <c r="DK44" i="6"/>
  <c r="DJ44" i="6"/>
  <c r="DP44" i="6"/>
  <c r="DI44" i="6"/>
  <c r="DO44" i="6"/>
  <c r="DH44" i="6"/>
  <c r="DN44" i="6"/>
  <c r="DM44" i="6"/>
  <c r="DG44" i="6"/>
  <c r="DM179" i="6"/>
  <c r="DL179" i="6"/>
  <c r="DP179" i="6"/>
  <c r="DI179" i="6"/>
  <c r="DG179" i="6"/>
  <c r="DK179" i="6"/>
  <c r="DO179" i="6"/>
  <c r="DN179" i="6"/>
  <c r="DJ179" i="6"/>
  <c r="DH179" i="6"/>
  <c r="DL123" i="6"/>
  <c r="DK123" i="6"/>
  <c r="DO123" i="6"/>
  <c r="DH123" i="6"/>
  <c r="DJ123" i="6"/>
  <c r="DI123" i="6"/>
  <c r="DG123" i="6"/>
  <c r="DP123" i="6"/>
  <c r="DN123" i="6"/>
  <c r="DM123" i="6"/>
  <c r="DO542" i="6"/>
  <c r="DH542" i="6"/>
  <c r="DN542" i="6"/>
  <c r="DG542" i="6"/>
  <c r="DM542" i="6"/>
  <c r="DL542" i="6"/>
  <c r="DI542" i="6"/>
  <c r="DP542" i="6"/>
  <c r="DK542" i="6"/>
  <c r="DJ542" i="6"/>
  <c r="DM15" i="6"/>
  <c r="DL15" i="6"/>
  <c r="DK15" i="6"/>
  <c r="DJ15" i="6"/>
  <c r="DO15" i="6"/>
  <c r="DH15" i="6"/>
  <c r="DP15" i="6"/>
  <c r="DN15" i="6"/>
  <c r="DI15" i="6"/>
  <c r="DG15" i="6"/>
  <c r="DM282" i="6"/>
  <c r="DL282" i="6"/>
  <c r="DK282" i="6"/>
  <c r="DJ282" i="6"/>
  <c r="DO282" i="6"/>
  <c r="DH282" i="6"/>
  <c r="DP282" i="6"/>
  <c r="DN282" i="6"/>
  <c r="DI282" i="6"/>
  <c r="DG282" i="6"/>
  <c r="DJ190" i="6"/>
  <c r="DO190" i="6"/>
  <c r="DH190" i="6"/>
  <c r="DM190" i="6"/>
  <c r="DP190" i="6"/>
  <c r="DN190" i="6"/>
  <c r="DI190" i="6"/>
  <c r="DL190" i="6"/>
  <c r="DK190" i="6"/>
  <c r="DG190" i="6"/>
  <c r="DN115" i="6"/>
  <c r="DK115" i="6"/>
  <c r="DJ115" i="6"/>
  <c r="DI115" i="6"/>
  <c r="DP115" i="6"/>
  <c r="DH115" i="6"/>
  <c r="DO115" i="6"/>
  <c r="DG115" i="6"/>
  <c r="DM115" i="6"/>
  <c r="DL115" i="6"/>
  <c r="DJ528" i="6"/>
  <c r="DP528" i="6"/>
  <c r="DI528" i="6"/>
  <c r="DO528" i="6"/>
  <c r="DH528" i="6"/>
  <c r="DN528" i="6"/>
  <c r="DG528" i="6"/>
  <c r="DL528" i="6"/>
  <c r="DK528" i="6"/>
  <c r="DM528" i="6"/>
  <c r="DL360" i="6"/>
  <c r="DK360" i="6"/>
  <c r="DJ360" i="6"/>
  <c r="DP360" i="6"/>
  <c r="DI360" i="6"/>
  <c r="DN360" i="6"/>
  <c r="DG360" i="6"/>
  <c r="DH360" i="6"/>
  <c r="DO360" i="6"/>
  <c r="DM360" i="6"/>
  <c r="DM265" i="6"/>
  <c r="DL265" i="6"/>
  <c r="DK265" i="6"/>
  <c r="DJ265" i="6"/>
  <c r="DP265" i="6"/>
  <c r="DI265" i="6"/>
  <c r="DO265" i="6"/>
  <c r="DH265" i="6"/>
  <c r="DN265" i="6"/>
  <c r="DG265" i="6"/>
  <c r="DO181" i="6"/>
  <c r="DH181" i="6"/>
  <c r="DN181" i="6"/>
  <c r="DG181" i="6"/>
  <c r="DL181" i="6"/>
  <c r="DP181" i="6"/>
  <c r="DM181" i="6"/>
  <c r="DK181" i="6"/>
  <c r="DI181" i="6"/>
  <c r="DJ181" i="6"/>
  <c r="DN122" i="6"/>
  <c r="DG122" i="6"/>
  <c r="DM122" i="6"/>
  <c r="DJ122" i="6"/>
  <c r="DO122" i="6"/>
  <c r="DL122" i="6"/>
  <c r="DK122" i="6"/>
  <c r="DI122" i="6"/>
  <c r="DH122" i="6"/>
  <c r="DP122" i="6"/>
  <c r="DK546" i="6"/>
  <c r="DJ546" i="6"/>
  <c r="DP546" i="6"/>
  <c r="DI546" i="6"/>
  <c r="DN546" i="6"/>
  <c r="DG546" i="6"/>
  <c r="DO546" i="6"/>
  <c r="DM546" i="6"/>
  <c r="DL546" i="6"/>
  <c r="DH546" i="6"/>
  <c r="DO380" i="6"/>
  <c r="DJ380" i="6"/>
  <c r="DI380" i="6"/>
  <c r="DP380" i="6"/>
  <c r="DH380" i="6"/>
  <c r="DN380" i="6"/>
  <c r="DG380" i="6"/>
  <c r="DM380" i="6"/>
  <c r="DK380" i="6"/>
  <c r="DL380" i="6"/>
  <c r="DM48" i="6"/>
  <c r="DL48" i="6"/>
  <c r="DK48" i="6"/>
  <c r="DJ48" i="6"/>
  <c r="DP48" i="6"/>
  <c r="DI48" i="6"/>
  <c r="DO48" i="6"/>
  <c r="DN48" i="6"/>
  <c r="DH48" i="6"/>
  <c r="DG48" i="6"/>
  <c r="DL117" i="6"/>
  <c r="DP117" i="6"/>
  <c r="DI117" i="6"/>
  <c r="DJ117" i="6"/>
  <c r="DH117" i="6"/>
  <c r="DG117" i="6"/>
  <c r="DO117" i="6"/>
  <c r="DN117" i="6"/>
  <c r="DM117" i="6"/>
  <c r="DK117" i="6"/>
  <c r="DM548" i="6"/>
  <c r="DL548" i="6"/>
  <c r="DK548" i="6"/>
  <c r="DP548" i="6"/>
  <c r="DI548" i="6"/>
  <c r="DG548" i="6"/>
  <c r="DO548" i="6"/>
  <c r="DN548" i="6"/>
  <c r="DJ548" i="6"/>
  <c r="DH548" i="6"/>
  <c r="DJ379" i="6"/>
  <c r="DM379" i="6"/>
  <c r="DH379" i="6"/>
  <c r="DP379" i="6"/>
  <c r="DG379" i="6"/>
  <c r="DO379" i="6"/>
  <c r="DN379" i="6"/>
  <c r="DL379" i="6"/>
  <c r="DK379" i="6"/>
  <c r="DI379" i="6"/>
  <c r="DM65" i="6"/>
  <c r="DL65" i="6"/>
  <c r="DK65" i="6"/>
  <c r="DJ65" i="6"/>
  <c r="DO65" i="6"/>
  <c r="DH65" i="6"/>
  <c r="DP65" i="6"/>
  <c r="DN65" i="6"/>
  <c r="DI65" i="6"/>
  <c r="DG65" i="6"/>
  <c r="DJ149" i="6"/>
  <c r="DP149" i="6"/>
  <c r="DI149" i="6"/>
  <c r="DN149" i="6"/>
  <c r="DG149" i="6"/>
  <c r="DL149" i="6"/>
  <c r="DO149" i="6"/>
  <c r="DM149" i="6"/>
  <c r="DH149" i="6"/>
  <c r="DK149" i="6"/>
  <c r="DP125" i="6"/>
  <c r="DI125" i="6"/>
  <c r="DO125" i="6"/>
  <c r="DH125" i="6"/>
  <c r="DK125" i="6"/>
  <c r="DN125" i="6"/>
  <c r="DM125" i="6"/>
  <c r="DL125" i="6"/>
  <c r="DJ125" i="6"/>
  <c r="DG125" i="6"/>
  <c r="DO550" i="6"/>
  <c r="DH550" i="6"/>
  <c r="DN550" i="6"/>
  <c r="DG550" i="6"/>
  <c r="DM550" i="6"/>
  <c r="DL550" i="6"/>
  <c r="DP550" i="6"/>
  <c r="DK550" i="6"/>
  <c r="DJ550" i="6"/>
  <c r="DI550" i="6"/>
  <c r="DK378" i="6"/>
  <c r="DP378" i="6"/>
  <c r="DO378" i="6"/>
  <c r="DH378" i="6"/>
  <c r="DG378" i="6"/>
  <c r="DN378" i="6"/>
  <c r="DM378" i="6"/>
  <c r="DL378" i="6"/>
  <c r="DJ378" i="6"/>
  <c r="DI378" i="6"/>
  <c r="DJ291" i="6"/>
  <c r="DP291" i="6"/>
  <c r="DI291" i="6"/>
  <c r="DO291" i="6"/>
  <c r="DH291" i="6"/>
  <c r="DN291" i="6"/>
  <c r="DG291" i="6"/>
  <c r="DL291" i="6"/>
  <c r="DM291" i="6"/>
  <c r="DK291" i="6"/>
  <c r="DO133" i="6"/>
  <c r="DH133" i="6"/>
  <c r="DN133" i="6"/>
  <c r="DG133" i="6"/>
  <c r="DL133" i="6"/>
  <c r="DK133" i="6"/>
  <c r="DJ133" i="6"/>
  <c r="DI133" i="6"/>
  <c r="DP133" i="6"/>
  <c r="DM133" i="6"/>
  <c r="DO8" i="6"/>
  <c r="DH8" i="6"/>
  <c r="DN8" i="6"/>
  <c r="DG8" i="6"/>
  <c r="DM8" i="6"/>
  <c r="DL8" i="6"/>
  <c r="DK8" i="6"/>
  <c r="DJ8" i="6"/>
  <c r="DP8" i="6"/>
  <c r="DI8" i="6"/>
  <c r="DP319" i="6"/>
  <c r="DI319" i="6"/>
  <c r="DO319" i="6"/>
  <c r="DH319" i="6"/>
  <c r="DN319" i="6"/>
  <c r="DG319" i="6"/>
  <c r="DM319" i="6"/>
  <c r="DL319" i="6"/>
  <c r="DK319" i="6"/>
  <c r="DJ319" i="6"/>
  <c r="DK233" i="6"/>
  <c r="DJ233" i="6"/>
  <c r="DP233" i="6"/>
  <c r="DI233" i="6"/>
  <c r="DO233" i="6"/>
  <c r="DH233" i="6"/>
  <c r="DM233" i="6"/>
  <c r="DN233" i="6"/>
  <c r="DL233" i="6"/>
  <c r="DG233" i="6"/>
  <c r="DK21" i="6"/>
  <c r="DP21" i="6"/>
  <c r="DI21" i="6"/>
  <c r="DN21" i="6"/>
  <c r="DG21" i="6"/>
  <c r="DO21" i="6"/>
  <c r="DJ21" i="6"/>
  <c r="DL21" i="6"/>
  <c r="DH21" i="6"/>
  <c r="DM21" i="6"/>
  <c r="DJ429" i="6"/>
  <c r="DP429" i="6"/>
  <c r="DI429" i="6"/>
  <c r="DO429" i="6"/>
  <c r="DH429" i="6"/>
  <c r="DN429" i="6"/>
  <c r="DG429" i="6"/>
  <c r="DM429" i="6"/>
  <c r="DL429" i="6"/>
  <c r="DK429" i="6"/>
  <c r="DN521" i="6"/>
  <c r="DG521" i="6"/>
  <c r="DM521" i="6"/>
  <c r="DL521" i="6"/>
  <c r="DK521" i="6"/>
  <c r="DJ521" i="6"/>
  <c r="DP521" i="6"/>
  <c r="DO521" i="6"/>
  <c r="DI521" i="6"/>
  <c r="DH521" i="6"/>
  <c r="DM357" i="6"/>
  <c r="DL357" i="6"/>
  <c r="DK357" i="6"/>
  <c r="DJ357" i="6"/>
  <c r="DO357" i="6"/>
  <c r="DH357" i="6"/>
  <c r="DI357" i="6"/>
  <c r="DG357" i="6"/>
  <c r="DP357" i="6"/>
  <c r="DN357" i="6"/>
  <c r="DK433" i="6"/>
  <c r="DJ433" i="6"/>
  <c r="DP433" i="6"/>
  <c r="DI433" i="6"/>
  <c r="DN433" i="6"/>
  <c r="DG433" i="6"/>
  <c r="DO433" i="6"/>
  <c r="DM433" i="6"/>
  <c r="DL433" i="6"/>
  <c r="DH433" i="6"/>
  <c r="DL519" i="6"/>
  <c r="DK519" i="6"/>
  <c r="DJ519" i="6"/>
  <c r="DO519" i="6"/>
  <c r="DH519" i="6"/>
  <c r="DP519" i="6"/>
  <c r="DN519" i="6"/>
  <c r="DM519" i="6"/>
  <c r="DI519" i="6"/>
  <c r="DG519" i="6"/>
  <c r="DM350" i="6"/>
  <c r="DL350" i="6"/>
  <c r="DK350" i="6"/>
  <c r="DJ350" i="6"/>
  <c r="DO350" i="6"/>
  <c r="DH350" i="6"/>
  <c r="DP350" i="6"/>
  <c r="DN350" i="6"/>
  <c r="DI350" i="6"/>
  <c r="DG350" i="6"/>
  <c r="DM245" i="6"/>
  <c r="DL245" i="6"/>
  <c r="DP245" i="6"/>
  <c r="DN245" i="6"/>
  <c r="DK245" i="6"/>
  <c r="DJ245" i="6"/>
  <c r="DI245" i="6"/>
  <c r="DG245" i="6"/>
  <c r="DO245" i="6"/>
  <c r="DH245" i="6"/>
  <c r="DM559" i="6"/>
  <c r="DL559" i="6"/>
  <c r="DK559" i="6"/>
  <c r="DJ559" i="6"/>
  <c r="DP559" i="6"/>
  <c r="DO559" i="6"/>
  <c r="DH559" i="6"/>
  <c r="DN559" i="6"/>
  <c r="DI559" i="6"/>
  <c r="DG559" i="6"/>
  <c r="DK398" i="6"/>
  <c r="DJ398" i="6"/>
  <c r="DP398" i="6"/>
  <c r="DI398" i="6"/>
  <c r="DO398" i="6"/>
  <c r="DH398" i="6"/>
  <c r="DN398" i="6"/>
  <c r="DG398" i="6"/>
  <c r="DM398" i="6"/>
  <c r="DL398" i="6"/>
  <c r="DN153" i="6"/>
  <c r="DG153" i="6"/>
  <c r="DM153" i="6"/>
  <c r="DL153" i="6"/>
  <c r="DJ153" i="6"/>
  <c r="DP153" i="6"/>
  <c r="DO153" i="6"/>
  <c r="DK153" i="6"/>
  <c r="DI153" i="6"/>
  <c r="DH153" i="6"/>
  <c r="DJ87" i="6"/>
  <c r="DP87" i="6"/>
  <c r="DI87" i="6"/>
  <c r="DO87" i="6"/>
  <c r="DH87" i="6"/>
  <c r="DN87" i="6"/>
  <c r="DG87" i="6"/>
  <c r="DM87" i="6"/>
  <c r="DL87" i="6"/>
  <c r="DK87" i="6"/>
  <c r="DJ487" i="6"/>
  <c r="DP487" i="6"/>
  <c r="DI487" i="6"/>
  <c r="DO487" i="6"/>
  <c r="DH487" i="6"/>
  <c r="DN487" i="6"/>
  <c r="DG487" i="6"/>
  <c r="DM487" i="6"/>
  <c r="DL487" i="6"/>
  <c r="DK487" i="6"/>
  <c r="DK68" i="6"/>
  <c r="DJ68" i="6"/>
  <c r="DP68" i="6"/>
  <c r="DI68" i="6"/>
  <c r="DO68" i="6"/>
  <c r="DH68" i="6"/>
  <c r="DN68" i="6"/>
  <c r="DG68" i="6"/>
  <c r="DM68" i="6"/>
  <c r="DL68" i="6"/>
  <c r="DP234" i="6"/>
  <c r="DI234" i="6"/>
  <c r="DO234" i="6"/>
  <c r="DH234" i="6"/>
  <c r="DN234" i="6"/>
  <c r="DG234" i="6"/>
  <c r="DM234" i="6"/>
  <c r="DL234" i="6"/>
  <c r="DK234" i="6"/>
  <c r="DJ234" i="6"/>
  <c r="DJ517" i="6"/>
  <c r="DP517" i="6"/>
  <c r="DI517" i="6"/>
  <c r="DO517" i="6"/>
  <c r="DH517" i="6"/>
  <c r="DM517" i="6"/>
  <c r="DN517" i="6"/>
  <c r="DL517" i="6"/>
  <c r="DK517" i="6"/>
  <c r="DG517" i="6"/>
  <c r="DN440" i="6"/>
  <c r="DG440" i="6"/>
  <c r="DM440" i="6"/>
  <c r="DL440" i="6"/>
  <c r="DK440" i="6"/>
  <c r="DJ440" i="6"/>
  <c r="DP440" i="6"/>
  <c r="DO440" i="6"/>
  <c r="DI440" i="6"/>
  <c r="DH440" i="6"/>
  <c r="DP547" i="6"/>
  <c r="DI547" i="6"/>
  <c r="DO547" i="6"/>
  <c r="DH547" i="6"/>
  <c r="DN547" i="6"/>
  <c r="DG547" i="6"/>
  <c r="DM547" i="6"/>
  <c r="DK547" i="6"/>
  <c r="DL547" i="6"/>
  <c r="DJ547" i="6"/>
  <c r="DL377" i="6"/>
  <c r="DP377" i="6"/>
  <c r="DI377" i="6"/>
  <c r="DH377" i="6"/>
  <c r="DG377" i="6"/>
  <c r="DO377" i="6"/>
  <c r="DN377" i="6"/>
  <c r="DM377" i="6"/>
  <c r="DK377" i="6"/>
  <c r="DJ377" i="6"/>
  <c r="DP258" i="6"/>
  <c r="DI258" i="6"/>
  <c r="DO258" i="6"/>
  <c r="DH258" i="6"/>
  <c r="DN258" i="6"/>
  <c r="DG258" i="6"/>
  <c r="DM258" i="6"/>
  <c r="DL258" i="6"/>
  <c r="DK258" i="6"/>
  <c r="DJ258" i="6"/>
  <c r="DN553" i="6"/>
  <c r="DG553" i="6"/>
  <c r="DM553" i="6"/>
  <c r="DL553" i="6"/>
  <c r="DK553" i="6"/>
  <c r="DJ553" i="6"/>
  <c r="DO553" i="6"/>
  <c r="DI553" i="6"/>
  <c r="DH553" i="6"/>
  <c r="DP553" i="6"/>
  <c r="DK384" i="6"/>
  <c r="DJ384" i="6"/>
  <c r="DP384" i="6"/>
  <c r="DI384" i="6"/>
  <c r="DO384" i="6"/>
  <c r="DH384" i="6"/>
  <c r="DN384" i="6"/>
  <c r="DG384" i="6"/>
  <c r="DM384" i="6"/>
  <c r="DL384" i="6"/>
  <c r="DL222" i="6"/>
  <c r="DK222" i="6"/>
  <c r="DJ222" i="6"/>
  <c r="DO222" i="6"/>
  <c r="DH222" i="6"/>
  <c r="DP222" i="6"/>
  <c r="DN222" i="6"/>
  <c r="DM222" i="6"/>
  <c r="DI222" i="6"/>
  <c r="DG222" i="6"/>
  <c r="DP397" i="6"/>
  <c r="DI397" i="6"/>
  <c r="DO397" i="6"/>
  <c r="DH397" i="6"/>
  <c r="DN397" i="6"/>
  <c r="DG397" i="6"/>
  <c r="DM397" i="6"/>
  <c r="DL397" i="6"/>
  <c r="DK397" i="6"/>
  <c r="DJ397" i="6"/>
  <c r="DO197" i="6"/>
  <c r="DH197" i="6"/>
  <c r="DN197" i="6"/>
  <c r="DG197" i="6"/>
  <c r="DL197" i="6"/>
  <c r="DP197" i="6"/>
  <c r="DM197" i="6"/>
  <c r="DK197" i="6"/>
  <c r="DJ197" i="6"/>
  <c r="DI197" i="6"/>
  <c r="DK341" i="6"/>
  <c r="DJ341" i="6"/>
  <c r="DP341" i="6"/>
  <c r="DI341" i="6"/>
  <c r="DO341" i="6"/>
  <c r="DH341" i="6"/>
  <c r="DN341" i="6"/>
  <c r="DG341" i="6"/>
  <c r="DM341" i="6"/>
  <c r="DL341" i="6"/>
  <c r="DL372" i="6"/>
  <c r="DK372" i="6"/>
  <c r="DJ372" i="6"/>
  <c r="DP372" i="6"/>
  <c r="DI372" i="6"/>
  <c r="DN372" i="6"/>
  <c r="DG372" i="6"/>
  <c r="DO372" i="6"/>
  <c r="DM372" i="6"/>
  <c r="DH372" i="6"/>
  <c r="DP539" i="6"/>
  <c r="DI539" i="6"/>
  <c r="DO539" i="6"/>
  <c r="DH539" i="6"/>
  <c r="DN539" i="6"/>
  <c r="DG539" i="6"/>
  <c r="DM539" i="6"/>
  <c r="DK539" i="6"/>
  <c r="DL539" i="6"/>
  <c r="DJ539" i="6"/>
  <c r="DJ223" i="6"/>
  <c r="DP223" i="6"/>
  <c r="DI223" i="6"/>
  <c r="DO223" i="6"/>
  <c r="DH223" i="6"/>
  <c r="DN223" i="6"/>
  <c r="DG223" i="6"/>
  <c r="DL223" i="6"/>
  <c r="DM223" i="6"/>
  <c r="DK223" i="6"/>
  <c r="DN564" i="6"/>
  <c r="DG564" i="6"/>
  <c r="DM564" i="6"/>
  <c r="DL564" i="6"/>
  <c r="DK564" i="6"/>
  <c r="DJ564" i="6"/>
  <c r="DP564" i="6"/>
  <c r="DI564" i="6"/>
  <c r="DO564" i="6"/>
  <c r="DH564" i="6"/>
  <c r="DJ299" i="6"/>
  <c r="DP299" i="6"/>
  <c r="DI299" i="6"/>
  <c r="DO299" i="6"/>
  <c r="DH299" i="6"/>
  <c r="DN299" i="6"/>
  <c r="DG299" i="6"/>
  <c r="DM299" i="6"/>
  <c r="DK299" i="6"/>
  <c r="DL299" i="6"/>
  <c r="DK287" i="6"/>
  <c r="DJ287" i="6"/>
  <c r="DP287" i="6"/>
  <c r="DI287" i="6"/>
  <c r="DO287" i="6"/>
  <c r="DH287" i="6"/>
  <c r="DM287" i="6"/>
  <c r="DG287" i="6"/>
  <c r="DN287" i="6"/>
  <c r="DL287" i="6"/>
  <c r="DM154" i="6"/>
  <c r="DL154" i="6"/>
  <c r="DK154" i="6"/>
  <c r="DP154" i="6"/>
  <c r="DI154" i="6"/>
  <c r="DO154" i="6"/>
  <c r="DN154" i="6"/>
  <c r="DJ154" i="6"/>
  <c r="DH154" i="6"/>
  <c r="DG154" i="6"/>
  <c r="DJ169" i="6"/>
  <c r="DP169" i="6"/>
  <c r="DI169" i="6"/>
  <c r="DO169" i="6"/>
  <c r="DH169" i="6"/>
  <c r="DL169" i="6"/>
  <c r="DM169" i="6"/>
  <c r="DK169" i="6"/>
  <c r="DG169" i="6"/>
  <c r="DN169" i="6"/>
  <c r="DM540" i="6"/>
  <c r="DL540" i="6"/>
  <c r="DK540" i="6"/>
  <c r="DP540" i="6"/>
  <c r="DI540" i="6"/>
  <c r="DH540" i="6"/>
  <c r="DG540" i="6"/>
  <c r="DO540" i="6"/>
  <c r="DN540" i="6"/>
  <c r="DJ540" i="6"/>
  <c r="DK13" i="6"/>
  <c r="DJ13" i="6"/>
  <c r="DP13" i="6"/>
  <c r="DI13" i="6"/>
  <c r="DO13" i="6"/>
  <c r="DH13" i="6"/>
  <c r="DM13" i="6"/>
  <c r="DN13" i="6"/>
  <c r="DL13" i="6"/>
  <c r="DG13" i="6"/>
  <c r="DJ272" i="6"/>
  <c r="DP272" i="6"/>
  <c r="DI272" i="6"/>
  <c r="DO272" i="6"/>
  <c r="DH272" i="6"/>
  <c r="DN272" i="6"/>
  <c r="DG272" i="6"/>
  <c r="DM272" i="6"/>
  <c r="DL272" i="6"/>
  <c r="DK272" i="6"/>
  <c r="DM173" i="6"/>
  <c r="DL173" i="6"/>
  <c r="DP173" i="6"/>
  <c r="DI173" i="6"/>
  <c r="DN173" i="6"/>
  <c r="DK173" i="6"/>
  <c r="DJ173" i="6"/>
  <c r="DO173" i="6"/>
  <c r="DH173" i="6"/>
  <c r="DG173" i="6"/>
  <c r="DL111" i="6"/>
  <c r="DK111" i="6"/>
  <c r="DJ111" i="6"/>
  <c r="DP111" i="6"/>
  <c r="DI111" i="6"/>
  <c r="DO111" i="6"/>
  <c r="DH111" i="6"/>
  <c r="DN111" i="6"/>
  <c r="DG111" i="6"/>
  <c r="DM111" i="6"/>
  <c r="DO526" i="6"/>
  <c r="DH526" i="6"/>
  <c r="DN526" i="6"/>
  <c r="DG526" i="6"/>
  <c r="DM526" i="6"/>
  <c r="DL526" i="6"/>
  <c r="DK526" i="6"/>
  <c r="DJ526" i="6"/>
  <c r="DI526" i="6"/>
  <c r="DP526" i="6"/>
  <c r="DJ358" i="6"/>
  <c r="DP358" i="6"/>
  <c r="DI358" i="6"/>
  <c r="DO358" i="6"/>
  <c r="DH358" i="6"/>
  <c r="DN358" i="6"/>
  <c r="DG358" i="6"/>
  <c r="DL358" i="6"/>
  <c r="DM358" i="6"/>
  <c r="DK358" i="6"/>
  <c r="DO274" i="6"/>
  <c r="DH274" i="6"/>
  <c r="DN274" i="6"/>
  <c r="DG274" i="6"/>
  <c r="DM274" i="6"/>
  <c r="DL274" i="6"/>
  <c r="DK274" i="6"/>
  <c r="DP274" i="6"/>
  <c r="DJ274" i="6"/>
  <c r="DI274" i="6"/>
  <c r="DJ180" i="6"/>
  <c r="DO180" i="6"/>
  <c r="DH180" i="6"/>
  <c r="DM180" i="6"/>
  <c r="DK180" i="6"/>
  <c r="DI180" i="6"/>
  <c r="DG180" i="6"/>
  <c r="DP180" i="6"/>
  <c r="DN180" i="6"/>
  <c r="DL180" i="6"/>
  <c r="DK106" i="6"/>
  <c r="DJ106" i="6"/>
  <c r="DP106" i="6"/>
  <c r="DI106" i="6"/>
  <c r="DO106" i="6"/>
  <c r="DH106" i="6"/>
  <c r="DN106" i="6"/>
  <c r="DG106" i="6"/>
  <c r="DM106" i="6"/>
  <c r="DL106" i="6"/>
  <c r="DJ512" i="6"/>
  <c r="DP512" i="6"/>
  <c r="DI512" i="6"/>
  <c r="DO512" i="6"/>
  <c r="DH512" i="6"/>
  <c r="DN512" i="6"/>
  <c r="DG512" i="6"/>
  <c r="DL512" i="6"/>
  <c r="DM512" i="6"/>
  <c r="DK512" i="6"/>
  <c r="DL348" i="6"/>
  <c r="DK348" i="6"/>
  <c r="DJ348" i="6"/>
  <c r="DP348" i="6"/>
  <c r="DI348" i="6"/>
  <c r="DN348" i="6"/>
  <c r="DG348" i="6"/>
  <c r="DO348" i="6"/>
  <c r="DM348" i="6"/>
  <c r="DH348" i="6"/>
  <c r="DO246" i="6"/>
  <c r="DH246" i="6"/>
  <c r="DN246" i="6"/>
  <c r="DG246" i="6"/>
  <c r="DP246" i="6"/>
  <c r="DM246" i="6"/>
  <c r="DL246" i="6"/>
  <c r="DK246" i="6"/>
  <c r="DI246" i="6"/>
  <c r="DJ246" i="6"/>
  <c r="DO174" i="6"/>
  <c r="DH174" i="6"/>
  <c r="DN174" i="6"/>
  <c r="DG174" i="6"/>
  <c r="DL174" i="6"/>
  <c r="DI174" i="6"/>
  <c r="DM174" i="6"/>
  <c r="DP174" i="6"/>
  <c r="DK174" i="6"/>
  <c r="DJ174" i="6"/>
  <c r="DN114" i="6"/>
  <c r="DG114" i="6"/>
  <c r="DM114" i="6"/>
  <c r="DL114" i="6"/>
  <c r="DK114" i="6"/>
  <c r="DJ114" i="6"/>
  <c r="DP114" i="6"/>
  <c r="DI114" i="6"/>
  <c r="DO114" i="6"/>
  <c r="DH114" i="6"/>
  <c r="DK530" i="6"/>
  <c r="DJ530" i="6"/>
  <c r="DP530" i="6"/>
  <c r="DI530" i="6"/>
  <c r="DN530" i="6"/>
  <c r="DG530" i="6"/>
  <c r="DL530" i="6"/>
  <c r="DH530" i="6"/>
  <c r="DO530" i="6"/>
  <c r="DM530" i="6"/>
  <c r="DJ364" i="6"/>
  <c r="DP364" i="6"/>
  <c r="DI364" i="6"/>
  <c r="DO364" i="6"/>
  <c r="DH364" i="6"/>
  <c r="DN364" i="6"/>
  <c r="DG364" i="6"/>
  <c r="DM364" i="6"/>
  <c r="DK364" i="6"/>
  <c r="DL364" i="6"/>
  <c r="DJ266" i="6"/>
  <c r="DP266" i="6"/>
  <c r="DI266" i="6"/>
  <c r="DO266" i="6"/>
  <c r="DH266" i="6"/>
  <c r="DN266" i="6"/>
  <c r="DG266" i="6"/>
  <c r="DM266" i="6"/>
  <c r="DL266" i="6"/>
  <c r="DK266" i="6"/>
  <c r="DL182" i="6"/>
  <c r="DK182" i="6"/>
  <c r="DJ182" i="6"/>
  <c r="DO182" i="6"/>
  <c r="DH182" i="6"/>
  <c r="DP182" i="6"/>
  <c r="DN182" i="6"/>
  <c r="DM182" i="6"/>
  <c r="DI182" i="6"/>
  <c r="DG182" i="6"/>
  <c r="DM108" i="6"/>
  <c r="DL108" i="6"/>
  <c r="DK108" i="6"/>
  <c r="DJ108" i="6"/>
  <c r="DP108" i="6"/>
  <c r="DI108" i="6"/>
  <c r="DO108" i="6"/>
  <c r="DH108" i="6"/>
  <c r="DN108" i="6"/>
  <c r="DG108" i="6"/>
  <c r="DM532" i="6"/>
  <c r="DL532" i="6"/>
  <c r="DK532" i="6"/>
  <c r="DP532" i="6"/>
  <c r="DI532" i="6"/>
  <c r="DJ532" i="6"/>
  <c r="DH532" i="6"/>
  <c r="DG532" i="6"/>
  <c r="DO532" i="6"/>
  <c r="DN532" i="6"/>
  <c r="DK366" i="6"/>
  <c r="DJ366" i="6"/>
  <c r="DP366" i="6"/>
  <c r="DI366" i="6"/>
  <c r="DO366" i="6"/>
  <c r="DH366" i="6"/>
  <c r="DM366" i="6"/>
  <c r="DN366" i="6"/>
  <c r="DL366" i="6"/>
  <c r="DG366" i="6"/>
  <c r="DJ49" i="6"/>
  <c r="DP49" i="6"/>
  <c r="DO49" i="6"/>
  <c r="DN49" i="6"/>
  <c r="DL49" i="6"/>
  <c r="DM49" i="6"/>
  <c r="DK49" i="6"/>
  <c r="DI49" i="6"/>
  <c r="DH49" i="6"/>
  <c r="DG49" i="6"/>
  <c r="DJ183" i="6"/>
  <c r="DP183" i="6"/>
  <c r="DI183" i="6"/>
  <c r="DN183" i="6"/>
  <c r="DG183" i="6"/>
  <c r="DL183" i="6"/>
  <c r="DH183" i="6"/>
  <c r="DO183" i="6"/>
  <c r="DM183" i="6"/>
  <c r="DK183" i="6"/>
  <c r="DO116" i="6"/>
  <c r="DH116" i="6"/>
  <c r="DK116" i="6"/>
  <c r="DJ116" i="6"/>
  <c r="DI116" i="6"/>
  <c r="DG116" i="6"/>
  <c r="DP116" i="6"/>
  <c r="DN116" i="6"/>
  <c r="DM116" i="6"/>
  <c r="DL116" i="6"/>
  <c r="DO534" i="6"/>
  <c r="DH534" i="6"/>
  <c r="DN534" i="6"/>
  <c r="DG534" i="6"/>
  <c r="DM534" i="6"/>
  <c r="DL534" i="6"/>
  <c r="DJ534" i="6"/>
  <c r="DI534" i="6"/>
  <c r="DP534" i="6"/>
  <c r="DK534" i="6"/>
  <c r="DM370" i="6"/>
  <c r="DL370" i="6"/>
  <c r="DK370" i="6"/>
  <c r="DJ370" i="6"/>
  <c r="DO370" i="6"/>
  <c r="DH370" i="6"/>
  <c r="DP370" i="6"/>
  <c r="DN370" i="6"/>
  <c r="DI370" i="6"/>
  <c r="DG370" i="6"/>
  <c r="DO51" i="6"/>
  <c r="DH51" i="6"/>
  <c r="DN51" i="6"/>
  <c r="DG51" i="6"/>
  <c r="DM51" i="6"/>
  <c r="DL51" i="6"/>
  <c r="DK51" i="6"/>
  <c r="DJ51" i="6"/>
  <c r="DP51" i="6"/>
  <c r="DI51" i="6"/>
  <c r="DN184" i="6"/>
  <c r="DG184" i="6"/>
  <c r="DM184" i="6"/>
  <c r="DK184" i="6"/>
  <c r="DJ184" i="6"/>
  <c r="DO184" i="6"/>
  <c r="DL184" i="6"/>
  <c r="DH184" i="6"/>
  <c r="DP184" i="6"/>
  <c r="DI184" i="6"/>
  <c r="DO150" i="6"/>
  <c r="DH150" i="6"/>
  <c r="DN150" i="6"/>
  <c r="DG150" i="6"/>
  <c r="DK150" i="6"/>
  <c r="DJ150" i="6"/>
  <c r="DI150" i="6"/>
  <c r="DP150" i="6"/>
  <c r="DM150" i="6"/>
  <c r="DL150" i="6"/>
  <c r="DP566" i="6"/>
  <c r="DI566" i="6"/>
  <c r="DO566" i="6"/>
  <c r="DH566" i="6"/>
  <c r="DN566" i="6"/>
  <c r="DG566" i="6"/>
  <c r="DM566" i="6"/>
  <c r="DL566" i="6"/>
  <c r="DK566" i="6"/>
  <c r="DJ566" i="6"/>
  <c r="DN427" i="6"/>
  <c r="DG427" i="6"/>
  <c r="DM427" i="6"/>
  <c r="DL427" i="6"/>
  <c r="DK427" i="6"/>
  <c r="DJ427" i="6"/>
  <c r="DI427" i="6"/>
  <c r="DH427" i="6"/>
  <c r="DP427" i="6"/>
  <c r="DO427" i="6"/>
  <c r="DN313" i="6"/>
  <c r="DG313" i="6"/>
  <c r="DM313" i="6"/>
  <c r="DK313" i="6"/>
  <c r="DJ313" i="6"/>
  <c r="DP313" i="6"/>
  <c r="DO313" i="6"/>
  <c r="DL313" i="6"/>
  <c r="DI313" i="6"/>
  <c r="DH313" i="6"/>
  <c r="DJ434" i="6"/>
  <c r="DP434" i="6"/>
  <c r="DI434" i="6"/>
  <c r="DO434" i="6"/>
  <c r="DH434" i="6"/>
  <c r="DM434" i="6"/>
  <c r="DN434" i="6"/>
  <c r="DL434" i="6"/>
  <c r="DK434" i="6"/>
  <c r="DG434" i="6"/>
  <c r="DJ430" i="6"/>
  <c r="DP430" i="6"/>
  <c r="DI430" i="6"/>
  <c r="DM430" i="6"/>
  <c r="DN430" i="6"/>
  <c r="DL430" i="6"/>
  <c r="DK430" i="6"/>
  <c r="DH430" i="6"/>
  <c r="DG430" i="6"/>
  <c r="DO430" i="6"/>
  <c r="DM499" i="6"/>
  <c r="DL499" i="6"/>
  <c r="DK499" i="6"/>
  <c r="DJ499" i="6"/>
  <c r="DP499" i="6"/>
  <c r="DI499" i="6"/>
  <c r="DO499" i="6"/>
  <c r="DN499" i="6"/>
  <c r="DH499" i="6"/>
  <c r="DG499" i="6"/>
  <c r="DK505" i="6"/>
  <c r="DJ505" i="6"/>
  <c r="DP505" i="6"/>
  <c r="DI505" i="6"/>
  <c r="DO505" i="6"/>
  <c r="DH505" i="6"/>
  <c r="DN505" i="6"/>
  <c r="DG505" i="6"/>
  <c r="DM505" i="6"/>
  <c r="DL505" i="6"/>
  <c r="DJ345" i="6"/>
  <c r="DP345" i="6"/>
  <c r="DI345" i="6"/>
  <c r="DO345" i="6"/>
  <c r="DH345" i="6"/>
  <c r="DN345" i="6"/>
  <c r="DG345" i="6"/>
  <c r="DM345" i="6"/>
  <c r="DL345" i="6"/>
  <c r="DK345" i="6"/>
  <c r="DO227" i="6"/>
  <c r="DH227" i="6"/>
  <c r="DN227" i="6"/>
  <c r="DG227" i="6"/>
  <c r="DM227" i="6"/>
  <c r="DL227" i="6"/>
  <c r="DK227" i="6"/>
  <c r="DJ227" i="6"/>
  <c r="DI227" i="6"/>
  <c r="DP227" i="6"/>
  <c r="DJ549" i="6"/>
  <c r="DP549" i="6"/>
  <c r="DI549" i="6"/>
  <c r="DO549" i="6"/>
  <c r="DH549" i="6"/>
  <c r="DM549" i="6"/>
  <c r="DN549" i="6"/>
  <c r="DL549" i="6"/>
  <c r="DK549" i="6"/>
  <c r="DG549" i="6"/>
  <c r="DJ394" i="6"/>
  <c r="DP394" i="6"/>
  <c r="DI394" i="6"/>
  <c r="DO394" i="6"/>
  <c r="DH394" i="6"/>
  <c r="DN394" i="6"/>
  <c r="DG394" i="6"/>
  <c r="DM394" i="6"/>
  <c r="DL394" i="6"/>
  <c r="DK394" i="6"/>
  <c r="DN419" i="6"/>
  <c r="DG419" i="6"/>
  <c r="DM419" i="6"/>
  <c r="DL419" i="6"/>
  <c r="DK419" i="6"/>
  <c r="DJ419" i="6"/>
  <c r="DP419" i="6"/>
  <c r="DO419" i="6"/>
  <c r="DI419" i="6"/>
  <c r="DH419" i="6"/>
  <c r="DJ145" i="6"/>
  <c r="DP145" i="6"/>
  <c r="DI145" i="6"/>
  <c r="DO145" i="6"/>
  <c r="DH145" i="6"/>
  <c r="DL145" i="6"/>
  <c r="DN145" i="6"/>
  <c r="DM145" i="6"/>
  <c r="DK145" i="6"/>
  <c r="DG145" i="6"/>
  <c r="DJ85" i="6"/>
  <c r="DP85" i="6"/>
  <c r="DI85" i="6"/>
  <c r="DO85" i="6"/>
  <c r="DH85" i="6"/>
  <c r="DN85" i="6"/>
  <c r="DG85" i="6"/>
  <c r="DM85" i="6"/>
  <c r="DL85" i="6"/>
  <c r="DK85" i="6"/>
  <c r="DK473" i="6"/>
  <c r="DJ473" i="6"/>
  <c r="DP473" i="6"/>
  <c r="DI473" i="6"/>
  <c r="DO473" i="6"/>
  <c r="DH473" i="6"/>
  <c r="DN473" i="6"/>
  <c r="DG473" i="6"/>
  <c r="DM473" i="6"/>
  <c r="DL473" i="6"/>
  <c r="DJ327" i="6"/>
  <c r="DP327" i="6"/>
  <c r="DI327" i="6"/>
  <c r="DO327" i="6"/>
  <c r="DH327" i="6"/>
  <c r="DN327" i="6"/>
  <c r="DG327" i="6"/>
  <c r="DM327" i="6"/>
  <c r="DL327" i="6"/>
  <c r="DK327" i="6"/>
  <c r="DJ40" i="6"/>
  <c r="DP40" i="6"/>
  <c r="DI40" i="6"/>
  <c r="DN40" i="6"/>
  <c r="DG40" i="6"/>
  <c r="DL40" i="6"/>
  <c r="DO40" i="6"/>
  <c r="DM40" i="6"/>
  <c r="DK40" i="6"/>
  <c r="DH40" i="6"/>
  <c r="DO509" i="6"/>
  <c r="DH509" i="6"/>
  <c r="DN509" i="6"/>
  <c r="DG509" i="6"/>
  <c r="DM509" i="6"/>
  <c r="DL509" i="6"/>
  <c r="DK509" i="6"/>
  <c r="DJ509" i="6"/>
  <c r="DI509" i="6"/>
  <c r="DP509" i="6"/>
  <c r="DK323" i="6"/>
  <c r="DJ323" i="6"/>
  <c r="DP323" i="6"/>
  <c r="DI323" i="6"/>
  <c r="DO323" i="6"/>
  <c r="DH323" i="6"/>
  <c r="DN323" i="6"/>
  <c r="DG323" i="6"/>
  <c r="DM323" i="6"/>
  <c r="DL323" i="6"/>
  <c r="DN270" i="6"/>
  <c r="DG270" i="6"/>
  <c r="DM270" i="6"/>
  <c r="DL270" i="6"/>
  <c r="DK270" i="6"/>
  <c r="DJ270" i="6"/>
  <c r="DI270" i="6"/>
  <c r="DH270" i="6"/>
  <c r="DP270" i="6"/>
  <c r="DO270" i="6"/>
  <c r="DN529" i="6"/>
  <c r="DG529" i="6"/>
  <c r="DM529" i="6"/>
  <c r="DL529" i="6"/>
  <c r="DK529" i="6"/>
  <c r="DJ529" i="6"/>
  <c r="DP529" i="6"/>
  <c r="DO529" i="6"/>
  <c r="DI529" i="6"/>
  <c r="DH529" i="6"/>
  <c r="DO444" i="6"/>
  <c r="DH444" i="6"/>
  <c r="DN444" i="6"/>
  <c r="DG444" i="6"/>
  <c r="DM444" i="6"/>
  <c r="DL444" i="6"/>
  <c r="DK444" i="6"/>
  <c r="DJ444" i="6"/>
  <c r="DP444" i="6"/>
  <c r="DI444" i="6"/>
  <c r="DM437" i="6"/>
  <c r="DL437" i="6"/>
  <c r="DK437" i="6"/>
  <c r="DJ437" i="6"/>
  <c r="DO437" i="6"/>
  <c r="DH437" i="6"/>
  <c r="DP437" i="6"/>
  <c r="DN437" i="6"/>
  <c r="DI437" i="6"/>
  <c r="DG437" i="6"/>
  <c r="DP531" i="6"/>
  <c r="DI531" i="6"/>
  <c r="DO531" i="6"/>
  <c r="DH531" i="6"/>
  <c r="DN531" i="6"/>
  <c r="DG531" i="6"/>
  <c r="DM531" i="6"/>
  <c r="DK531" i="6"/>
  <c r="DL531" i="6"/>
  <c r="DJ531" i="6"/>
  <c r="DN365" i="6"/>
  <c r="DG365" i="6"/>
  <c r="DM365" i="6"/>
  <c r="DL365" i="6"/>
  <c r="DK365" i="6"/>
  <c r="DP365" i="6"/>
  <c r="DI365" i="6"/>
  <c r="DO365" i="6"/>
  <c r="DJ365" i="6"/>
  <c r="DH365" i="6"/>
  <c r="DO27" i="6"/>
  <c r="DH27" i="6"/>
  <c r="DN27" i="6"/>
  <c r="DG27" i="6"/>
  <c r="DL27" i="6"/>
  <c r="DP27" i="6"/>
  <c r="DM27" i="6"/>
  <c r="DK27" i="6"/>
  <c r="DI27" i="6"/>
  <c r="DJ27" i="6"/>
  <c r="DM386" i="6"/>
  <c r="DL386" i="6"/>
  <c r="DK386" i="6"/>
  <c r="DJ386" i="6"/>
  <c r="DP386" i="6"/>
  <c r="DI386" i="6"/>
  <c r="DO386" i="6"/>
  <c r="DN386" i="6"/>
  <c r="DH386" i="6"/>
  <c r="DG386" i="6"/>
  <c r="DL268" i="6"/>
  <c r="DK268" i="6"/>
  <c r="DJ268" i="6"/>
  <c r="DP268" i="6"/>
  <c r="DI268" i="6"/>
  <c r="DO268" i="6"/>
  <c r="DH268" i="6"/>
  <c r="DN268" i="6"/>
  <c r="DG268" i="6"/>
  <c r="DM268" i="6"/>
  <c r="DP191" i="6"/>
  <c r="DI191" i="6"/>
  <c r="DO191" i="6"/>
  <c r="DH191" i="6"/>
  <c r="DM191" i="6"/>
  <c r="DK191" i="6"/>
  <c r="DN191" i="6"/>
  <c r="DL191" i="6"/>
  <c r="DG191" i="6"/>
  <c r="DJ191" i="6"/>
  <c r="DJ38" i="6"/>
  <c r="DP38" i="6"/>
  <c r="DI38" i="6"/>
  <c r="DO38" i="6"/>
  <c r="DH38" i="6"/>
  <c r="DN38" i="6"/>
  <c r="DG38" i="6"/>
  <c r="DL38" i="6"/>
  <c r="DM38" i="6"/>
  <c r="DK38" i="6"/>
  <c r="DN355" i="6"/>
  <c r="DG355" i="6"/>
  <c r="DM355" i="6"/>
  <c r="DL355" i="6"/>
  <c r="DK355" i="6"/>
  <c r="DP355" i="6"/>
  <c r="DI355" i="6"/>
  <c r="DJ355" i="6"/>
  <c r="DH355" i="6"/>
  <c r="DO355" i="6"/>
  <c r="DM507" i="6"/>
  <c r="DL507" i="6"/>
  <c r="DK507" i="6"/>
  <c r="DJ507" i="6"/>
  <c r="DP507" i="6"/>
  <c r="DI507" i="6"/>
  <c r="DO507" i="6"/>
  <c r="DN507" i="6"/>
  <c r="DH507" i="6"/>
  <c r="DG507" i="6"/>
  <c r="DK356" i="6"/>
  <c r="DJ356" i="6"/>
  <c r="DP356" i="6"/>
  <c r="DI356" i="6"/>
  <c r="DO356" i="6"/>
  <c r="DH356" i="6"/>
  <c r="DM356" i="6"/>
  <c r="DN356" i="6"/>
  <c r="DL356" i="6"/>
  <c r="DG356" i="6"/>
  <c r="DJ321" i="6"/>
  <c r="DP321" i="6"/>
  <c r="DI321" i="6"/>
  <c r="DO321" i="6"/>
  <c r="DH321" i="6"/>
  <c r="DN321" i="6"/>
  <c r="DG321" i="6"/>
  <c r="DM321" i="6"/>
  <c r="DL321" i="6"/>
  <c r="DK321" i="6"/>
  <c r="DL308" i="6"/>
  <c r="DK308" i="6"/>
  <c r="DO308" i="6"/>
  <c r="DH308" i="6"/>
  <c r="DI308" i="6"/>
  <c r="DG308" i="6"/>
  <c r="DP308" i="6"/>
  <c r="DN308" i="6"/>
  <c r="DM308" i="6"/>
  <c r="DJ308" i="6"/>
  <c r="DJ286" i="6"/>
  <c r="DP286" i="6"/>
  <c r="DI286" i="6"/>
  <c r="DO286" i="6"/>
  <c r="DH286" i="6"/>
  <c r="DN286" i="6"/>
  <c r="DG286" i="6"/>
  <c r="DM286" i="6"/>
  <c r="DK286" i="6"/>
  <c r="DL286" i="6"/>
  <c r="DK412" i="6"/>
  <c r="DJ412" i="6"/>
  <c r="DP412" i="6"/>
  <c r="DI412" i="6"/>
  <c r="DO412" i="6"/>
  <c r="DH412" i="6"/>
  <c r="DM412" i="6"/>
  <c r="DN412" i="6"/>
  <c r="DL412" i="6"/>
  <c r="DG412" i="6"/>
  <c r="DO165" i="6"/>
  <c r="DH165" i="6"/>
  <c r="DN165" i="6"/>
  <c r="DG165" i="6"/>
  <c r="DM165" i="6"/>
  <c r="DK165" i="6"/>
  <c r="DJ165" i="6"/>
  <c r="DI165" i="6"/>
  <c r="DP165" i="6"/>
  <c r="DL165" i="6"/>
  <c r="DJ161" i="6"/>
  <c r="DP161" i="6"/>
  <c r="DI161" i="6"/>
  <c r="DO161" i="6"/>
  <c r="DH161" i="6"/>
  <c r="DL161" i="6"/>
  <c r="DM161" i="6"/>
  <c r="DK161" i="6"/>
  <c r="DG161" i="6"/>
  <c r="DN161" i="6"/>
  <c r="DM524" i="6"/>
  <c r="DL524" i="6"/>
  <c r="DK524" i="6"/>
  <c r="DP524" i="6"/>
  <c r="DI524" i="6"/>
  <c r="DN524" i="6"/>
  <c r="DJ524" i="6"/>
  <c r="DH524" i="6"/>
  <c r="DG524" i="6"/>
  <c r="DO524" i="6"/>
  <c r="DO235" i="6"/>
  <c r="DH235" i="6"/>
  <c r="DN235" i="6"/>
  <c r="DG235" i="6"/>
  <c r="DM235" i="6"/>
  <c r="DL235" i="6"/>
  <c r="DK235" i="6"/>
  <c r="DJ235" i="6"/>
  <c r="DI235" i="6"/>
  <c r="DP235" i="6"/>
  <c r="DL168" i="6"/>
  <c r="DK168" i="6"/>
  <c r="DO168" i="6"/>
  <c r="DH168" i="6"/>
  <c r="DI168" i="6"/>
  <c r="DG168" i="6"/>
  <c r="DP168" i="6"/>
  <c r="DN168" i="6"/>
  <c r="DM168" i="6"/>
  <c r="DJ168" i="6"/>
  <c r="DO510" i="6"/>
  <c r="DN510" i="6"/>
  <c r="DM510" i="6"/>
  <c r="DL510" i="6"/>
  <c r="DP510" i="6"/>
  <c r="DK510" i="6"/>
  <c r="DJ510" i="6"/>
  <c r="DI510" i="6"/>
  <c r="DH510" i="6"/>
  <c r="DG510" i="6"/>
  <c r="DO346" i="6"/>
  <c r="DL346" i="6"/>
  <c r="DP346" i="6"/>
  <c r="DG346" i="6"/>
  <c r="DN346" i="6"/>
  <c r="DM346" i="6"/>
  <c r="DK346" i="6"/>
  <c r="DJ346" i="6"/>
  <c r="DI346" i="6"/>
  <c r="DH346" i="6"/>
  <c r="DL255" i="6"/>
  <c r="DK255" i="6"/>
  <c r="DJ255" i="6"/>
  <c r="DP255" i="6"/>
  <c r="DI255" i="6"/>
  <c r="DO255" i="6"/>
  <c r="DH255" i="6"/>
  <c r="DN255" i="6"/>
  <c r="DM255" i="6"/>
  <c r="DG255" i="6"/>
  <c r="DJ432" i="6"/>
  <c r="DO432" i="6"/>
  <c r="DH432" i="6"/>
  <c r="DM432" i="6"/>
  <c r="DP432" i="6"/>
  <c r="DN432" i="6"/>
  <c r="DI432" i="6"/>
  <c r="DK432" i="6"/>
  <c r="DG432" i="6"/>
  <c r="DL432" i="6"/>
  <c r="DK35" i="6"/>
  <c r="DJ35" i="6"/>
  <c r="DP35" i="6"/>
  <c r="DI35" i="6"/>
  <c r="DO35" i="6"/>
  <c r="DH35" i="6"/>
  <c r="DN35" i="6"/>
  <c r="DG35" i="6"/>
  <c r="DM35" i="6"/>
  <c r="DL35" i="6"/>
  <c r="DN496" i="6"/>
  <c r="DG496" i="6"/>
  <c r="DM496" i="6"/>
  <c r="DL496" i="6"/>
  <c r="DK496" i="6"/>
  <c r="DJ496" i="6"/>
  <c r="DP496" i="6"/>
  <c r="DO496" i="6"/>
  <c r="DI496" i="6"/>
  <c r="DH496" i="6"/>
  <c r="DP69" i="6"/>
  <c r="DI69" i="6"/>
  <c r="DO69" i="6"/>
  <c r="DH69" i="6"/>
  <c r="DN69" i="6"/>
  <c r="DG69" i="6"/>
  <c r="DM69" i="6"/>
  <c r="DL69" i="6"/>
  <c r="DK69" i="6"/>
  <c r="DJ69" i="6"/>
  <c r="DK238" i="6"/>
  <c r="DJ238" i="6"/>
  <c r="DP238" i="6"/>
  <c r="DI238" i="6"/>
  <c r="DO238" i="6"/>
  <c r="DH238" i="6"/>
  <c r="DM238" i="6"/>
  <c r="DN238" i="6"/>
  <c r="DL238" i="6"/>
  <c r="DG238" i="6"/>
  <c r="DN167" i="6"/>
  <c r="DG167" i="6"/>
  <c r="DM167" i="6"/>
  <c r="DL167" i="6"/>
  <c r="DJ167" i="6"/>
  <c r="DI167" i="6"/>
  <c r="DH167" i="6"/>
  <c r="DP167" i="6"/>
  <c r="DO167" i="6"/>
  <c r="DK167" i="6"/>
  <c r="DN105" i="6"/>
  <c r="DG105" i="6"/>
  <c r="DM105" i="6"/>
  <c r="DL105" i="6"/>
  <c r="DK105" i="6"/>
  <c r="DJ105" i="6"/>
  <c r="DP105" i="6"/>
  <c r="DI105" i="6"/>
  <c r="DO105" i="6"/>
  <c r="DH105" i="6"/>
  <c r="DK514" i="6"/>
  <c r="DJ514" i="6"/>
  <c r="DP514" i="6"/>
  <c r="DI514" i="6"/>
  <c r="DN514" i="6"/>
  <c r="DG514" i="6"/>
  <c r="DO514" i="6"/>
  <c r="DM514" i="6"/>
  <c r="DL514" i="6"/>
  <c r="DH514" i="6"/>
  <c r="DN342" i="6"/>
  <c r="DG342" i="6"/>
  <c r="DM342" i="6"/>
  <c r="DL342" i="6"/>
  <c r="DK342" i="6"/>
  <c r="DP342" i="6"/>
  <c r="DI342" i="6"/>
  <c r="DO342" i="6"/>
  <c r="DJ342" i="6"/>
  <c r="DH342" i="6"/>
  <c r="DL247" i="6"/>
  <c r="DK247" i="6"/>
  <c r="DJ247" i="6"/>
  <c r="DP247" i="6"/>
  <c r="DI247" i="6"/>
  <c r="DO247" i="6"/>
  <c r="DH247" i="6"/>
  <c r="DG247" i="6"/>
  <c r="DN247" i="6"/>
  <c r="DM247" i="6"/>
  <c r="DL175" i="6"/>
  <c r="DK175" i="6"/>
  <c r="DJ175" i="6"/>
  <c r="DO175" i="6"/>
  <c r="DH175" i="6"/>
  <c r="DM175" i="6"/>
  <c r="DI175" i="6"/>
  <c r="DP175" i="6"/>
  <c r="DN175" i="6"/>
  <c r="DG175" i="6"/>
  <c r="DM102" i="6"/>
  <c r="DL102" i="6"/>
  <c r="DK102" i="6"/>
  <c r="DJ102" i="6"/>
  <c r="DP102" i="6"/>
  <c r="DI102" i="6"/>
  <c r="DO102" i="6"/>
  <c r="DH102" i="6"/>
  <c r="DG102" i="6"/>
  <c r="DN102" i="6"/>
  <c r="DM516" i="6"/>
  <c r="DL516" i="6"/>
  <c r="DK516" i="6"/>
  <c r="DP516" i="6"/>
  <c r="DI516" i="6"/>
  <c r="DO516" i="6"/>
  <c r="DN516" i="6"/>
  <c r="DJ516" i="6"/>
  <c r="DH516" i="6"/>
  <c r="DG516" i="6"/>
  <c r="DP352" i="6"/>
  <c r="DI352" i="6"/>
  <c r="DO352" i="6"/>
  <c r="DH352" i="6"/>
  <c r="DN352" i="6"/>
  <c r="DG352" i="6"/>
  <c r="DM352" i="6"/>
  <c r="DL352" i="6"/>
  <c r="DK352" i="6"/>
  <c r="DJ352" i="6"/>
  <c r="DM259" i="6"/>
  <c r="DL259" i="6"/>
  <c r="DK259" i="6"/>
  <c r="DJ259" i="6"/>
  <c r="DP259" i="6"/>
  <c r="DI259" i="6"/>
  <c r="DO259" i="6"/>
  <c r="DN259" i="6"/>
  <c r="DH259" i="6"/>
  <c r="DG259" i="6"/>
  <c r="DP107" i="6"/>
  <c r="DI107" i="6"/>
  <c r="DO107" i="6"/>
  <c r="DH107" i="6"/>
  <c r="DN107" i="6"/>
  <c r="DG107" i="6"/>
  <c r="DM107" i="6"/>
  <c r="DL107" i="6"/>
  <c r="DK107" i="6"/>
  <c r="DJ107" i="6"/>
  <c r="DO518" i="6"/>
  <c r="DH518" i="6"/>
  <c r="DN518" i="6"/>
  <c r="DG518" i="6"/>
  <c r="DM518" i="6"/>
  <c r="DL518" i="6"/>
  <c r="DP518" i="6"/>
  <c r="DK518" i="6"/>
  <c r="DJ518" i="6"/>
  <c r="DI518" i="6"/>
  <c r="DJ362" i="6"/>
  <c r="DP362" i="6"/>
  <c r="DI362" i="6"/>
  <c r="DO362" i="6"/>
  <c r="DH362" i="6"/>
  <c r="DN362" i="6"/>
  <c r="DG362" i="6"/>
  <c r="DL362" i="6"/>
  <c r="DM362" i="6"/>
  <c r="DK362" i="6"/>
  <c r="DM278" i="6"/>
  <c r="DL278" i="6"/>
  <c r="DK278" i="6"/>
  <c r="DJ278" i="6"/>
  <c r="DP278" i="6"/>
  <c r="DI278" i="6"/>
  <c r="DO278" i="6"/>
  <c r="DN278" i="6"/>
  <c r="DH278" i="6"/>
  <c r="DG278" i="6"/>
  <c r="DN176" i="6"/>
  <c r="DG176" i="6"/>
  <c r="DM176" i="6"/>
  <c r="DK176" i="6"/>
  <c r="DJ176" i="6"/>
  <c r="DH176" i="6"/>
  <c r="DL176" i="6"/>
  <c r="DP176" i="6"/>
  <c r="DO176" i="6"/>
  <c r="DI176" i="6"/>
  <c r="DO121" i="6"/>
  <c r="DN121" i="6"/>
  <c r="DG121" i="6"/>
  <c r="DJ121" i="6"/>
  <c r="DI121" i="6"/>
  <c r="DH121" i="6"/>
  <c r="DP121" i="6"/>
  <c r="DM121" i="6"/>
  <c r="DL121" i="6"/>
  <c r="DK121" i="6"/>
  <c r="DJ552" i="6"/>
  <c r="DP552" i="6"/>
  <c r="DI552" i="6"/>
  <c r="DO552" i="6"/>
  <c r="DH552" i="6"/>
  <c r="DN552" i="6"/>
  <c r="DG552" i="6"/>
  <c r="DL552" i="6"/>
  <c r="DM552" i="6"/>
  <c r="DK552" i="6"/>
  <c r="DN383" i="6"/>
  <c r="DG383" i="6"/>
  <c r="DM383" i="6"/>
  <c r="DL383" i="6"/>
  <c r="DK383" i="6"/>
  <c r="DJ383" i="6"/>
  <c r="DP383" i="6"/>
  <c r="DO383" i="6"/>
  <c r="DI383" i="6"/>
  <c r="DH383" i="6"/>
  <c r="DO66" i="6"/>
  <c r="DH66" i="6"/>
  <c r="DN66" i="6"/>
  <c r="DG66" i="6"/>
  <c r="DM66" i="6"/>
  <c r="DL66" i="6"/>
  <c r="DK66" i="6"/>
  <c r="DJ66" i="6"/>
  <c r="DP66" i="6"/>
  <c r="DI66" i="6"/>
  <c r="DJ206" i="6"/>
  <c r="DO206" i="6"/>
  <c r="DH206" i="6"/>
  <c r="DM206" i="6"/>
  <c r="DK206" i="6"/>
  <c r="DI206" i="6"/>
  <c r="DG206" i="6"/>
  <c r="DP206" i="6"/>
  <c r="DN206" i="6"/>
  <c r="DL206" i="6"/>
  <c r="DJ113" i="6"/>
  <c r="DP113" i="6"/>
  <c r="DI113" i="6"/>
  <c r="DM113" i="6"/>
  <c r="DN113" i="6"/>
  <c r="DL113" i="6"/>
  <c r="DK113" i="6"/>
  <c r="DH113" i="6"/>
  <c r="DG113" i="6"/>
  <c r="DO113" i="6"/>
  <c r="DJ86" i="6"/>
  <c r="DP86" i="6"/>
  <c r="DI86" i="6"/>
  <c r="DO86" i="6"/>
  <c r="DH86" i="6"/>
  <c r="DN86" i="6"/>
  <c r="DG86" i="6"/>
  <c r="DM86" i="6"/>
  <c r="DL86" i="6"/>
  <c r="DK86" i="6"/>
  <c r="DJ463" i="6"/>
  <c r="DP463" i="6"/>
  <c r="DI463" i="6"/>
  <c r="DO463" i="6"/>
  <c r="DH463" i="6"/>
  <c r="DN463" i="6"/>
  <c r="DG463" i="6"/>
  <c r="DM463" i="6"/>
  <c r="DL463" i="6"/>
  <c r="DK463" i="6"/>
  <c r="DK330" i="6"/>
  <c r="DJ330" i="6"/>
  <c r="DP330" i="6"/>
  <c r="DI330" i="6"/>
  <c r="DO330" i="6"/>
  <c r="DH330" i="6"/>
  <c r="DN330" i="6"/>
  <c r="DG330" i="6"/>
  <c r="DM330" i="6"/>
  <c r="DL330" i="6"/>
  <c r="DL28" i="6"/>
  <c r="DK28" i="6"/>
  <c r="DJ28" i="6"/>
  <c r="DO28" i="6"/>
  <c r="DH28" i="6"/>
  <c r="DP28" i="6"/>
  <c r="DN28" i="6"/>
  <c r="DM28" i="6"/>
  <c r="DI28" i="6"/>
  <c r="DG28" i="6"/>
  <c r="DM483" i="6"/>
  <c r="DL483" i="6"/>
  <c r="DK483" i="6"/>
  <c r="DJ483" i="6"/>
  <c r="DP483" i="6"/>
  <c r="DI483" i="6"/>
  <c r="DH483" i="6"/>
  <c r="DG483" i="6"/>
  <c r="DO483" i="6"/>
  <c r="DN483" i="6"/>
  <c r="DJ332" i="6"/>
  <c r="DP332" i="6"/>
  <c r="DI332" i="6"/>
  <c r="DO332" i="6"/>
  <c r="DH332" i="6"/>
  <c r="DN332" i="6"/>
  <c r="DG332" i="6"/>
  <c r="DM332" i="6"/>
  <c r="DL332" i="6"/>
  <c r="DK332" i="6"/>
  <c r="DM220" i="6"/>
  <c r="DL220" i="6"/>
  <c r="DK220" i="6"/>
  <c r="DP220" i="6"/>
  <c r="DI220" i="6"/>
  <c r="DO220" i="6"/>
  <c r="DN220" i="6"/>
  <c r="DJ220" i="6"/>
  <c r="DH220" i="6"/>
  <c r="DG220" i="6"/>
  <c r="DJ541" i="6"/>
  <c r="DP541" i="6"/>
  <c r="DI541" i="6"/>
  <c r="DO541" i="6"/>
  <c r="DH541" i="6"/>
  <c r="DM541" i="6"/>
  <c r="DN541" i="6"/>
  <c r="DL541" i="6"/>
  <c r="DK541" i="6"/>
  <c r="DG541" i="6"/>
  <c r="DN381" i="6"/>
  <c r="DG381" i="6"/>
  <c r="DH381" i="6"/>
  <c r="DP381" i="6"/>
  <c r="DO381" i="6"/>
  <c r="DM381" i="6"/>
  <c r="DL381" i="6"/>
  <c r="DJ381" i="6"/>
  <c r="DK381" i="6"/>
  <c r="DI381" i="6"/>
  <c r="DJ230" i="6"/>
  <c r="DP230" i="6"/>
  <c r="DI230" i="6"/>
  <c r="DO230" i="6"/>
  <c r="DH230" i="6"/>
  <c r="DN230" i="6"/>
  <c r="DG230" i="6"/>
  <c r="DL230" i="6"/>
  <c r="DM230" i="6"/>
  <c r="DK230" i="6"/>
  <c r="DJ135" i="6"/>
  <c r="DP135" i="6"/>
  <c r="DI135" i="6"/>
  <c r="DL135" i="6"/>
  <c r="DO135" i="6"/>
  <c r="DN135" i="6"/>
  <c r="DM135" i="6"/>
  <c r="DK135" i="6"/>
  <c r="DH135" i="6"/>
  <c r="DG135" i="6"/>
  <c r="DJ10" i="6"/>
  <c r="DP10" i="6"/>
  <c r="DI10" i="6"/>
  <c r="DO10" i="6"/>
  <c r="DH10" i="6"/>
  <c r="DN10" i="6"/>
  <c r="DG10" i="6"/>
  <c r="DM10" i="6"/>
  <c r="DL10" i="6"/>
  <c r="DK10" i="6"/>
  <c r="DK465" i="6"/>
  <c r="DJ465" i="6"/>
  <c r="DP465" i="6"/>
  <c r="DI465" i="6"/>
  <c r="DO465" i="6"/>
  <c r="DH465" i="6"/>
  <c r="DN465" i="6"/>
  <c r="DG465" i="6"/>
  <c r="DM465" i="6"/>
  <c r="DL465" i="6"/>
  <c r="DJ43" i="6"/>
  <c r="DP43" i="6"/>
  <c r="DI43" i="6"/>
  <c r="DO43" i="6"/>
  <c r="DH43" i="6"/>
  <c r="DN43" i="6"/>
  <c r="DG43" i="6"/>
  <c r="DM43" i="6"/>
  <c r="DL43" i="6"/>
  <c r="DK43" i="6"/>
  <c r="DO214" i="6"/>
  <c r="DH214" i="6"/>
  <c r="DN214" i="6"/>
  <c r="DG214" i="6"/>
  <c r="DL214" i="6"/>
  <c r="DI214" i="6"/>
  <c r="DM214" i="6"/>
  <c r="DP214" i="6"/>
  <c r="DK214" i="6"/>
  <c r="DJ214" i="6"/>
  <c r="DP490" i="6"/>
  <c r="DI490" i="6"/>
  <c r="DO490" i="6"/>
  <c r="DH490" i="6"/>
  <c r="DN490" i="6"/>
  <c r="DG490" i="6"/>
  <c r="DM490" i="6"/>
  <c r="DL490" i="6"/>
  <c r="DK490" i="6"/>
  <c r="DJ490" i="6"/>
  <c r="DJ316" i="6"/>
  <c r="DP316" i="6"/>
  <c r="DI316" i="6"/>
  <c r="DO316" i="6"/>
  <c r="DH316" i="6"/>
  <c r="DN316" i="6"/>
  <c r="DG316" i="6"/>
  <c r="DM316" i="6"/>
  <c r="DL316" i="6"/>
  <c r="DK316" i="6"/>
  <c r="DN256" i="6"/>
  <c r="DG256" i="6"/>
  <c r="DM256" i="6"/>
  <c r="DL256" i="6"/>
  <c r="DK256" i="6"/>
  <c r="DJ256" i="6"/>
  <c r="DP256" i="6"/>
  <c r="DO256" i="6"/>
  <c r="DI256" i="6"/>
  <c r="DH256" i="6"/>
  <c r="DL511" i="6"/>
  <c r="DK511" i="6"/>
  <c r="DJ511" i="6"/>
  <c r="DO511" i="6"/>
  <c r="DH511" i="6"/>
  <c r="DG511" i="6"/>
  <c r="DP511" i="6"/>
  <c r="DN511" i="6"/>
  <c r="DM511" i="6"/>
  <c r="DI511" i="6"/>
  <c r="DO215" i="6"/>
  <c r="DH215" i="6"/>
  <c r="DN215" i="6"/>
  <c r="DG215" i="6"/>
  <c r="DL215" i="6"/>
  <c r="DP215" i="6"/>
  <c r="DM215" i="6"/>
  <c r="DK215" i="6"/>
  <c r="DJ215" i="6"/>
  <c r="DI215" i="6"/>
  <c r="DN513" i="6"/>
  <c r="DG513" i="6"/>
  <c r="DM513" i="6"/>
  <c r="DL513" i="6"/>
  <c r="DK513" i="6"/>
  <c r="DJ513" i="6"/>
  <c r="DH513" i="6"/>
  <c r="DP513" i="6"/>
  <c r="DO513" i="6"/>
  <c r="DI513" i="6"/>
  <c r="DO353" i="6"/>
  <c r="DH353" i="6"/>
  <c r="DN353" i="6"/>
  <c r="DG353" i="6"/>
  <c r="DM353" i="6"/>
  <c r="DL353" i="6"/>
  <c r="DK353" i="6"/>
  <c r="DJ353" i="6"/>
  <c r="DI353" i="6"/>
  <c r="DP353" i="6"/>
  <c r="DO37" i="6"/>
  <c r="DH37" i="6"/>
  <c r="DN37" i="6"/>
  <c r="DG37" i="6"/>
  <c r="DM37" i="6"/>
  <c r="DP37" i="6"/>
  <c r="DL37" i="6"/>
  <c r="DK37" i="6"/>
  <c r="DJ37" i="6"/>
  <c r="DI37" i="6"/>
  <c r="DN374" i="6"/>
  <c r="DG374" i="6"/>
  <c r="DM374" i="6"/>
  <c r="DL374" i="6"/>
  <c r="DK374" i="6"/>
  <c r="DP374" i="6"/>
  <c r="DI374" i="6"/>
  <c r="DO374" i="6"/>
  <c r="DJ374" i="6"/>
  <c r="DH374" i="6"/>
  <c r="DJ479" i="6"/>
  <c r="DP479" i="6"/>
  <c r="DI479" i="6"/>
  <c r="DO479" i="6"/>
  <c r="DH479" i="6"/>
  <c r="DN479" i="6"/>
  <c r="DG479" i="6"/>
  <c r="DM479" i="6"/>
  <c r="DL479" i="6"/>
  <c r="DK479" i="6"/>
  <c r="DP185" i="6"/>
  <c r="DI185" i="6"/>
  <c r="DO185" i="6"/>
  <c r="DH185" i="6"/>
  <c r="DM185" i="6"/>
  <c r="DK185" i="6"/>
  <c r="DJ185" i="6"/>
  <c r="DG185" i="6"/>
  <c r="DN185" i="6"/>
  <c r="DL185" i="6"/>
  <c r="DL30" i="6"/>
  <c r="DK30" i="6"/>
  <c r="DJ30" i="6"/>
  <c r="DO30" i="6"/>
  <c r="DH30" i="6"/>
  <c r="DP30" i="6"/>
  <c r="DN30" i="6"/>
  <c r="DM30" i="6"/>
  <c r="DI30" i="6"/>
  <c r="DG30" i="6"/>
  <c r="DO447" i="6"/>
  <c r="DH447" i="6"/>
  <c r="DN447" i="6"/>
  <c r="DG447" i="6"/>
  <c r="DM447" i="6"/>
  <c r="DL447" i="6"/>
  <c r="DK447" i="6"/>
  <c r="DP447" i="6"/>
  <c r="DJ447" i="6"/>
  <c r="DI447" i="6"/>
  <c r="DM475" i="6"/>
  <c r="DL475" i="6"/>
  <c r="DK475" i="6"/>
  <c r="DJ475" i="6"/>
  <c r="DP475" i="6"/>
  <c r="DI475" i="6"/>
  <c r="DO475" i="6"/>
  <c r="DN475" i="6"/>
  <c r="DH475" i="6"/>
  <c r="DG475" i="6"/>
  <c r="DJ31" i="6"/>
  <c r="DP31" i="6"/>
  <c r="DI31" i="6"/>
  <c r="DN31" i="6"/>
  <c r="DG31" i="6"/>
  <c r="DL31" i="6"/>
  <c r="DH31" i="6"/>
  <c r="DO31" i="6"/>
  <c r="DM31" i="6"/>
  <c r="DK31" i="6"/>
  <c r="DM306" i="6"/>
  <c r="DJ306" i="6"/>
  <c r="DI306" i="6"/>
  <c r="DP306" i="6"/>
  <c r="DH306" i="6"/>
  <c r="DO306" i="6"/>
  <c r="DG306" i="6"/>
  <c r="DN306" i="6"/>
  <c r="DK306" i="6"/>
  <c r="DL306" i="6"/>
  <c r="DK294" i="6"/>
  <c r="DJ294" i="6"/>
  <c r="DP294" i="6"/>
  <c r="DI294" i="6"/>
  <c r="DO294" i="6"/>
  <c r="DH294" i="6"/>
  <c r="DM294" i="6"/>
  <c r="DN294" i="6"/>
  <c r="DL294" i="6"/>
  <c r="DG294" i="6"/>
  <c r="DJ54" i="6"/>
  <c r="DP54" i="6"/>
  <c r="DI54" i="6"/>
  <c r="DO54" i="6"/>
  <c r="DH54" i="6"/>
  <c r="DN54" i="6"/>
  <c r="DG54" i="6"/>
  <c r="DM54" i="6"/>
  <c r="DK54" i="6"/>
  <c r="DL54" i="6"/>
  <c r="DK276" i="6"/>
  <c r="DJ276" i="6"/>
  <c r="DP276" i="6"/>
  <c r="DI276" i="6"/>
  <c r="DO276" i="6"/>
  <c r="DH276" i="6"/>
  <c r="DN276" i="6"/>
  <c r="DG276" i="6"/>
  <c r="DM276" i="6"/>
  <c r="DL276" i="6"/>
  <c r="DO157" i="6"/>
  <c r="DH157" i="6"/>
  <c r="DN157" i="6"/>
  <c r="DG157" i="6"/>
  <c r="DM157" i="6"/>
  <c r="DK157" i="6"/>
  <c r="DJ157" i="6"/>
  <c r="DI157" i="6"/>
  <c r="DP157" i="6"/>
  <c r="DL157" i="6"/>
  <c r="DJ241" i="6"/>
  <c r="DP241" i="6"/>
  <c r="DI241" i="6"/>
  <c r="DO241" i="6"/>
  <c r="DH241" i="6"/>
  <c r="DL241" i="6"/>
  <c r="DM241" i="6"/>
  <c r="DK241" i="6"/>
  <c r="DG241" i="6"/>
  <c r="DN241" i="6"/>
  <c r="DJ508" i="6"/>
  <c r="DP508" i="6"/>
  <c r="DI508" i="6"/>
  <c r="DO508" i="6"/>
  <c r="DH508" i="6"/>
  <c r="DN508" i="6"/>
  <c r="DG508" i="6"/>
  <c r="DM508" i="6"/>
  <c r="DL508" i="6"/>
  <c r="DK508" i="6"/>
  <c r="DL344" i="6"/>
  <c r="DK344" i="6"/>
  <c r="DJ344" i="6"/>
  <c r="DP344" i="6"/>
  <c r="DI344" i="6"/>
  <c r="DO344" i="6"/>
  <c r="DH344" i="6"/>
  <c r="DG344" i="6"/>
  <c r="DN344" i="6"/>
  <c r="DM344" i="6"/>
  <c r="DN224" i="6"/>
  <c r="DG224" i="6"/>
  <c r="DM224" i="6"/>
  <c r="DL224" i="6"/>
  <c r="DK224" i="6"/>
  <c r="DJ224" i="6"/>
  <c r="DP224" i="6"/>
  <c r="DO224" i="6"/>
  <c r="DI224" i="6"/>
  <c r="DH224" i="6"/>
  <c r="DM11" i="6"/>
  <c r="DL11" i="6"/>
  <c r="DK11" i="6"/>
  <c r="DP11" i="6"/>
  <c r="DI11" i="6"/>
  <c r="DJ11" i="6"/>
  <c r="DH11" i="6"/>
  <c r="DG11" i="6"/>
  <c r="DO11" i="6"/>
  <c r="DN11" i="6"/>
  <c r="DL97" i="6"/>
  <c r="DK97" i="6"/>
  <c r="DJ97" i="6"/>
  <c r="DP97" i="6"/>
  <c r="DI97" i="6"/>
  <c r="DO97" i="6"/>
  <c r="DH97" i="6"/>
  <c r="DN97" i="6"/>
  <c r="DG97" i="6"/>
  <c r="DM97" i="6"/>
  <c r="DL494" i="6"/>
  <c r="DK494" i="6"/>
  <c r="DJ494" i="6"/>
  <c r="DP494" i="6"/>
  <c r="DI494" i="6"/>
  <c r="DO494" i="6"/>
  <c r="DH494" i="6"/>
  <c r="DN494" i="6"/>
  <c r="DM494" i="6"/>
  <c r="DG494" i="6"/>
  <c r="DN334" i="6"/>
  <c r="DG334" i="6"/>
  <c r="DM334" i="6"/>
  <c r="DL334" i="6"/>
  <c r="DK334" i="6"/>
  <c r="DJ334" i="6"/>
  <c r="DP334" i="6"/>
  <c r="DI334" i="6"/>
  <c r="DO334" i="6"/>
  <c r="DH334" i="6"/>
  <c r="DJ312" i="6"/>
  <c r="DP312" i="6"/>
  <c r="DI312" i="6"/>
  <c r="DO312" i="6"/>
  <c r="DH312" i="6"/>
  <c r="DN312" i="6"/>
  <c r="DG312" i="6"/>
  <c r="DM312" i="6"/>
  <c r="DK312" i="6"/>
  <c r="DL312" i="6"/>
  <c r="DJ160" i="6"/>
  <c r="DP160" i="6"/>
  <c r="DI160" i="6"/>
  <c r="DM160" i="6"/>
  <c r="DN160" i="6"/>
  <c r="DL160" i="6"/>
  <c r="DK160" i="6"/>
  <c r="DH160" i="6"/>
  <c r="DG160" i="6"/>
  <c r="DO160" i="6"/>
  <c r="DK90" i="6"/>
  <c r="DJ90" i="6"/>
  <c r="DP90" i="6"/>
  <c r="DI90" i="6"/>
  <c r="DO90" i="6"/>
  <c r="DH90" i="6"/>
  <c r="DN90" i="6"/>
  <c r="DG90" i="6"/>
  <c r="DM90" i="6"/>
  <c r="DL90" i="6"/>
  <c r="DN480" i="6"/>
  <c r="DG480" i="6"/>
  <c r="DM480" i="6"/>
  <c r="DL480" i="6"/>
  <c r="DK480" i="6"/>
  <c r="DJ480" i="6"/>
  <c r="DI480" i="6"/>
  <c r="DH480" i="6"/>
  <c r="DP480" i="6"/>
  <c r="DO480" i="6"/>
  <c r="DP324" i="6"/>
  <c r="DI324" i="6"/>
  <c r="DO324" i="6"/>
  <c r="DH324" i="6"/>
  <c r="DN324" i="6"/>
  <c r="DG324" i="6"/>
  <c r="DM324" i="6"/>
  <c r="DL324" i="6"/>
  <c r="DK324" i="6"/>
  <c r="DJ324" i="6"/>
  <c r="DJ226" i="6"/>
  <c r="DP226" i="6"/>
  <c r="DI226" i="6"/>
  <c r="DO226" i="6"/>
  <c r="DH226" i="6"/>
  <c r="DM226" i="6"/>
  <c r="DN226" i="6"/>
  <c r="DL226" i="6"/>
  <c r="DK226" i="6"/>
  <c r="DG226" i="6"/>
  <c r="DO18" i="6"/>
  <c r="DH18" i="6"/>
  <c r="DN18" i="6"/>
  <c r="DG18" i="6"/>
  <c r="DM18" i="6"/>
  <c r="DP18" i="6"/>
  <c r="DL18" i="6"/>
  <c r="DK18" i="6"/>
  <c r="DJ18" i="6"/>
  <c r="DI18" i="6"/>
  <c r="DN100" i="6"/>
  <c r="DG100" i="6"/>
  <c r="DM100" i="6"/>
  <c r="DL100" i="6"/>
  <c r="DK100" i="6"/>
  <c r="DJ100" i="6"/>
  <c r="DP100" i="6"/>
  <c r="DI100" i="6"/>
  <c r="DO100" i="6"/>
  <c r="DH100" i="6"/>
  <c r="DP498" i="6"/>
  <c r="DI498" i="6"/>
  <c r="DO498" i="6"/>
  <c r="DH498" i="6"/>
  <c r="DN498" i="6"/>
  <c r="DG498" i="6"/>
  <c r="DM498" i="6"/>
  <c r="DL498" i="6"/>
  <c r="DK498" i="6"/>
  <c r="DJ498" i="6"/>
  <c r="DN349" i="6"/>
  <c r="DG349" i="6"/>
  <c r="DM349" i="6"/>
  <c r="DL349" i="6"/>
  <c r="DK349" i="6"/>
  <c r="DP349" i="6"/>
  <c r="DI349" i="6"/>
  <c r="DO349" i="6"/>
  <c r="DJ349" i="6"/>
  <c r="DH349" i="6"/>
  <c r="DL131" i="6"/>
  <c r="DK131" i="6"/>
  <c r="DO131" i="6"/>
  <c r="DH131" i="6"/>
  <c r="DI131" i="6"/>
  <c r="DG131" i="6"/>
  <c r="DP131" i="6"/>
  <c r="DN131" i="6"/>
  <c r="DM131" i="6"/>
  <c r="DJ131" i="6"/>
  <c r="DJ500" i="6"/>
  <c r="DP500" i="6"/>
  <c r="DI500" i="6"/>
  <c r="DO500" i="6"/>
  <c r="DH500" i="6"/>
  <c r="DN500" i="6"/>
  <c r="DG500" i="6"/>
  <c r="DM500" i="6"/>
  <c r="DL500" i="6"/>
  <c r="DK500" i="6"/>
  <c r="DP443" i="6"/>
  <c r="DI443" i="6"/>
  <c r="DO443" i="6"/>
  <c r="DH443" i="6"/>
  <c r="DN443" i="6"/>
  <c r="DG443" i="6"/>
  <c r="DM443" i="6"/>
  <c r="DL443" i="6"/>
  <c r="DK443" i="6"/>
  <c r="DJ443" i="6"/>
  <c r="DJ41" i="6"/>
  <c r="DM41" i="6"/>
  <c r="DO41" i="6"/>
  <c r="DN41" i="6"/>
  <c r="DL41" i="6"/>
  <c r="DK41" i="6"/>
  <c r="DI41" i="6"/>
  <c r="DG41" i="6"/>
  <c r="DP41" i="6"/>
  <c r="DH41" i="6"/>
  <c r="DJ172" i="6"/>
  <c r="DP172" i="6"/>
  <c r="DI172" i="6"/>
  <c r="DN172" i="6"/>
  <c r="DG172" i="6"/>
  <c r="DL172" i="6"/>
  <c r="DH172" i="6"/>
  <c r="DO172" i="6"/>
  <c r="DM172" i="6"/>
  <c r="DK172" i="6"/>
  <c r="DP99" i="6"/>
  <c r="DI99" i="6"/>
  <c r="DO99" i="6"/>
  <c r="DH99" i="6"/>
  <c r="DN99" i="6"/>
  <c r="DG99" i="6"/>
  <c r="DM99" i="6"/>
  <c r="DL99" i="6"/>
  <c r="DK99" i="6"/>
  <c r="DJ99" i="6"/>
  <c r="DL502" i="6"/>
  <c r="DK502" i="6"/>
  <c r="DJ502" i="6"/>
  <c r="DP502" i="6"/>
  <c r="DI502" i="6"/>
  <c r="DO502" i="6"/>
  <c r="DH502" i="6"/>
  <c r="DN502" i="6"/>
  <c r="DM502" i="6"/>
  <c r="DG502" i="6"/>
  <c r="DJ351" i="6"/>
  <c r="DP351" i="6"/>
  <c r="DI351" i="6"/>
  <c r="DO351" i="6"/>
  <c r="DH351" i="6"/>
  <c r="DN351" i="6"/>
  <c r="DG351" i="6"/>
  <c r="DL351" i="6"/>
  <c r="DM351" i="6"/>
  <c r="DK351" i="6"/>
  <c r="DJ260" i="6"/>
  <c r="DP260" i="6"/>
  <c r="DI260" i="6"/>
  <c r="DO260" i="6"/>
  <c r="DH260" i="6"/>
  <c r="DN260" i="6"/>
  <c r="DG260" i="6"/>
  <c r="DM260" i="6"/>
  <c r="DL260" i="6"/>
  <c r="DK260" i="6"/>
  <c r="DO110" i="6"/>
  <c r="DH110" i="6"/>
  <c r="DN110" i="6"/>
  <c r="DG110" i="6"/>
  <c r="DM110" i="6"/>
  <c r="DL110" i="6"/>
  <c r="DK110" i="6"/>
  <c r="DJ110" i="6"/>
  <c r="DP110" i="6"/>
  <c r="DI110" i="6"/>
  <c r="DJ536" i="6"/>
  <c r="DP536" i="6"/>
  <c r="DI536" i="6"/>
  <c r="DO536" i="6"/>
  <c r="DH536" i="6"/>
  <c r="DN536" i="6"/>
  <c r="DG536" i="6"/>
  <c r="DL536" i="6"/>
  <c r="DM536" i="6"/>
  <c r="DK536" i="6"/>
  <c r="DO368" i="6"/>
  <c r="DH368" i="6"/>
  <c r="DN368" i="6"/>
  <c r="DG368" i="6"/>
  <c r="DM368" i="6"/>
  <c r="DL368" i="6"/>
  <c r="DK368" i="6"/>
  <c r="DJ368" i="6"/>
  <c r="DP368" i="6"/>
  <c r="DI368" i="6"/>
  <c r="DM61" i="6"/>
  <c r="DL61" i="6"/>
  <c r="DK61" i="6"/>
  <c r="DJ61" i="6"/>
  <c r="DO61" i="6"/>
  <c r="DH61" i="6"/>
  <c r="DI61" i="6"/>
  <c r="DG61" i="6"/>
  <c r="DP61" i="6"/>
  <c r="DN61" i="6"/>
  <c r="DJ26" i="6"/>
  <c r="DO26" i="6"/>
  <c r="DH26" i="6"/>
  <c r="DM26" i="6"/>
  <c r="DK26" i="6"/>
  <c r="DI26" i="6"/>
  <c r="DG26" i="6"/>
  <c r="DP26" i="6"/>
  <c r="DN26" i="6"/>
  <c r="DL26" i="6"/>
  <c r="DJ142" i="6"/>
  <c r="DP142" i="6"/>
  <c r="DI142" i="6"/>
  <c r="DM142" i="6"/>
  <c r="DG142" i="6"/>
  <c r="DO142" i="6"/>
  <c r="DN142" i="6"/>
  <c r="DL142" i="6"/>
  <c r="DK142" i="6"/>
  <c r="DH142" i="6"/>
  <c r="DJ82" i="6"/>
  <c r="DP82" i="6"/>
  <c r="DI82" i="6"/>
  <c r="DO82" i="6"/>
  <c r="DH82" i="6"/>
  <c r="DN82" i="6"/>
  <c r="DG82" i="6"/>
  <c r="DM82" i="6"/>
  <c r="DL82" i="6"/>
  <c r="DK82" i="6"/>
  <c r="DK426" i="6"/>
  <c r="DP426" i="6"/>
  <c r="DI426" i="6"/>
  <c r="DN426" i="6"/>
  <c r="DG426" i="6"/>
  <c r="DO426" i="6"/>
  <c r="DM426" i="6"/>
  <c r="DJ426" i="6"/>
  <c r="DL426" i="6"/>
  <c r="DH426" i="6"/>
  <c r="DJ403" i="6"/>
  <c r="DP403" i="6"/>
  <c r="DI403" i="6"/>
  <c r="DO403" i="6"/>
  <c r="DH403" i="6"/>
  <c r="DN403" i="6"/>
  <c r="DG403" i="6"/>
  <c r="DM403" i="6"/>
  <c r="DL403" i="6"/>
  <c r="DK403" i="6"/>
  <c r="DO318" i="6"/>
  <c r="DH318" i="6"/>
  <c r="DN318" i="6"/>
  <c r="DG318" i="6"/>
  <c r="DM318" i="6"/>
  <c r="DL318" i="6"/>
  <c r="DK318" i="6"/>
  <c r="DJ318" i="6"/>
  <c r="DI318" i="6"/>
  <c r="DP318" i="6"/>
  <c r="DM422" i="6"/>
  <c r="DL422" i="6"/>
  <c r="DP422" i="6"/>
  <c r="DI422" i="6"/>
  <c r="DN422" i="6"/>
  <c r="DK422" i="6"/>
  <c r="DJ422" i="6"/>
  <c r="DH422" i="6"/>
  <c r="DG422" i="6"/>
  <c r="DO422" i="6"/>
  <c r="DK522" i="6"/>
  <c r="DJ522" i="6"/>
  <c r="DP522" i="6"/>
  <c r="DI522" i="6"/>
  <c r="DN522" i="6"/>
  <c r="DG522" i="6"/>
  <c r="DM522" i="6"/>
  <c r="DL522" i="6"/>
  <c r="DH522" i="6"/>
  <c r="DO522" i="6"/>
  <c r="DP14" i="6"/>
  <c r="DI14" i="6"/>
  <c r="DO14" i="6"/>
  <c r="DH14" i="6"/>
  <c r="DN14" i="6"/>
  <c r="DG14" i="6"/>
  <c r="DM14" i="6"/>
  <c r="DL14" i="6"/>
  <c r="DK14" i="6"/>
  <c r="DJ14" i="6"/>
  <c r="DO36" i="6"/>
  <c r="DH36" i="6"/>
  <c r="DN36" i="6"/>
  <c r="DG36" i="6"/>
  <c r="DL36" i="6"/>
  <c r="DI36" i="6"/>
  <c r="DP36" i="6"/>
  <c r="DM36" i="6"/>
  <c r="DK36" i="6"/>
  <c r="DJ36" i="6"/>
  <c r="DJ414" i="6"/>
  <c r="DP414" i="6"/>
  <c r="DI414" i="6"/>
  <c r="DL414" i="6"/>
  <c r="DN414" i="6"/>
  <c r="DM414" i="6"/>
  <c r="DK414" i="6"/>
  <c r="DH414" i="6"/>
  <c r="DG414" i="6"/>
  <c r="DO414" i="6"/>
  <c r="DO561" i="6"/>
  <c r="DH561" i="6"/>
  <c r="DN561" i="6"/>
  <c r="DG561" i="6"/>
  <c r="DM561" i="6"/>
  <c r="DL561" i="6"/>
  <c r="DK561" i="6"/>
  <c r="DJ561" i="6"/>
  <c r="DP561" i="6"/>
  <c r="DI561" i="6"/>
  <c r="DL295" i="6"/>
  <c r="DK295" i="6"/>
  <c r="DJ295" i="6"/>
  <c r="DP295" i="6"/>
  <c r="DI295" i="6"/>
  <c r="DN295" i="6"/>
  <c r="DG295" i="6"/>
  <c r="DO295" i="6"/>
  <c r="DM295" i="6"/>
  <c r="DH295" i="6"/>
  <c r="DM25" i="6"/>
  <c r="DL25" i="6"/>
  <c r="DP25" i="6"/>
  <c r="DI25" i="6"/>
  <c r="DG25" i="6"/>
  <c r="DK25" i="6"/>
  <c r="DO25" i="6"/>
  <c r="DN25" i="6"/>
  <c r="DJ25" i="6"/>
  <c r="DH25" i="6"/>
  <c r="DJ471" i="6"/>
  <c r="DP471" i="6"/>
  <c r="DI471" i="6"/>
  <c r="DO471" i="6"/>
  <c r="DH471" i="6"/>
  <c r="DN471" i="6"/>
  <c r="DG471" i="6"/>
  <c r="DM471" i="6"/>
  <c r="DL471" i="6"/>
  <c r="DK471" i="6"/>
  <c r="DJ309" i="6"/>
  <c r="DP309" i="6"/>
  <c r="DI309" i="6"/>
  <c r="DN309" i="6"/>
  <c r="DG309" i="6"/>
  <c r="DL309" i="6"/>
  <c r="DK309" i="6"/>
  <c r="DH309" i="6"/>
  <c r="DO309" i="6"/>
  <c r="DM309" i="6"/>
  <c r="DO221" i="6"/>
  <c r="DH221" i="6"/>
  <c r="DN221" i="6"/>
  <c r="DG221" i="6"/>
  <c r="DM221" i="6"/>
  <c r="DL221" i="6"/>
  <c r="DP221" i="6"/>
  <c r="DK221" i="6"/>
  <c r="DJ221" i="6"/>
  <c r="DI221" i="6"/>
  <c r="DO501" i="6"/>
  <c r="DH501" i="6"/>
  <c r="DN501" i="6"/>
  <c r="DG501" i="6"/>
  <c r="DM501" i="6"/>
  <c r="DL501" i="6"/>
  <c r="DK501" i="6"/>
  <c r="DP501" i="6"/>
  <c r="DJ501" i="6"/>
  <c r="DI501" i="6"/>
  <c r="DJ448" i="6"/>
  <c r="DP448" i="6"/>
  <c r="DI448" i="6"/>
  <c r="DO448" i="6"/>
  <c r="DH448" i="6"/>
  <c r="DN448" i="6"/>
  <c r="DG448" i="6"/>
  <c r="DM448" i="6"/>
  <c r="DK448" i="6"/>
  <c r="DL448" i="6"/>
  <c r="DJ201" i="6"/>
  <c r="DP201" i="6"/>
  <c r="DI201" i="6"/>
  <c r="DN201" i="6"/>
  <c r="DG201" i="6"/>
  <c r="DL201" i="6"/>
  <c r="DO201" i="6"/>
  <c r="DM201" i="6"/>
  <c r="DH201" i="6"/>
  <c r="DK201" i="6"/>
  <c r="DJ495" i="6"/>
  <c r="DP495" i="6"/>
  <c r="DI495" i="6"/>
  <c r="DO495" i="6"/>
  <c r="DH495" i="6"/>
  <c r="DN495" i="6"/>
  <c r="DG495" i="6"/>
  <c r="DM495" i="6"/>
  <c r="DL495" i="6"/>
  <c r="DK495" i="6"/>
  <c r="DM343" i="6"/>
  <c r="DL343" i="6"/>
  <c r="DK343" i="6"/>
  <c r="DJ343" i="6"/>
  <c r="DP343" i="6"/>
  <c r="DI343" i="6"/>
  <c r="DH343" i="6"/>
  <c r="DG343" i="6"/>
  <c r="DO343" i="6"/>
  <c r="DN343" i="6"/>
  <c r="DP413" i="6"/>
  <c r="DI413" i="6"/>
  <c r="DO413" i="6"/>
  <c r="DH413" i="6"/>
  <c r="DN413" i="6"/>
  <c r="DG413" i="6"/>
  <c r="DM413" i="6"/>
  <c r="DL413" i="6"/>
  <c r="DK413" i="6"/>
  <c r="DJ413" i="6"/>
  <c r="DL56" i="6"/>
  <c r="DK56" i="6"/>
  <c r="DJ56" i="6"/>
  <c r="DP56" i="6"/>
  <c r="DI56" i="6"/>
  <c r="DN56" i="6"/>
  <c r="DG56" i="6"/>
  <c r="DO56" i="6"/>
  <c r="DM56" i="6"/>
  <c r="DH56" i="6"/>
  <c r="DP178" i="6"/>
  <c r="DI178" i="6"/>
  <c r="DO178" i="6"/>
  <c r="DH178" i="6"/>
  <c r="DM178" i="6"/>
  <c r="DK178" i="6"/>
  <c r="DN178" i="6"/>
  <c r="DL178" i="6"/>
  <c r="DG178" i="6"/>
  <c r="DJ178" i="6"/>
  <c r="DJ29" i="6"/>
  <c r="DP29" i="6"/>
  <c r="DI29" i="6"/>
  <c r="DN29" i="6"/>
  <c r="DG29" i="6"/>
  <c r="DL29" i="6"/>
  <c r="DH29" i="6"/>
  <c r="DO29" i="6"/>
  <c r="DM29" i="6"/>
  <c r="DK29" i="6"/>
  <c r="DO335" i="6"/>
  <c r="DH335" i="6"/>
  <c r="DN335" i="6"/>
  <c r="DG335" i="6"/>
  <c r="DM335" i="6"/>
  <c r="DL335" i="6"/>
  <c r="DK335" i="6"/>
  <c r="DJ335" i="6"/>
  <c r="DP335" i="6"/>
  <c r="DI335" i="6"/>
  <c r="DJ382" i="6"/>
  <c r="DP382" i="6"/>
  <c r="DI382" i="6"/>
  <c r="DN382" i="6"/>
  <c r="DG382" i="6"/>
  <c r="DM382" i="6"/>
  <c r="DL382" i="6"/>
  <c r="DH382" i="6"/>
  <c r="DO382" i="6"/>
  <c r="DK382" i="6"/>
  <c r="DP515" i="6"/>
  <c r="DI515" i="6"/>
  <c r="DO515" i="6"/>
  <c r="DH515" i="6"/>
  <c r="DN515" i="6"/>
  <c r="DG515" i="6"/>
  <c r="DM515" i="6"/>
  <c r="DK515" i="6"/>
  <c r="DL515" i="6"/>
  <c r="DJ515" i="6"/>
  <c r="DJ292" i="6"/>
  <c r="DP292" i="6"/>
  <c r="DI292" i="6"/>
  <c r="DO292" i="6"/>
  <c r="DH292" i="6"/>
  <c r="DN292" i="6"/>
  <c r="DG292" i="6"/>
  <c r="DM292" i="6"/>
  <c r="DK292" i="6"/>
  <c r="DL292" i="6"/>
  <c r="DK59" i="6"/>
  <c r="DJ59" i="6"/>
  <c r="DP59" i="6"/>
  <c r="DI59" i="6"/>
  <c r="DO59" i="6"/>
  <c r="DH59" i="6"/>
  <c r="DM59" i="6"/>
  <c r="DN59" i="6"/>
  <c r="DL59" i="6"/>
  <c r="DG59" i="6"/>
  <c r="DJ275" i="6"/>
  <c r="DP275" i="6"/>
  <c r="DI275" i="6"/>
  <c r="DO275" i="6"/>
  <c r="DH275" i="6"/>
  <c r="DN275" i="6"/>
  <c r="DG275" i="6"/>
  <c r="DM275" i="6"/>
  <c r="DL275" i="6"/>
  <c r="DK275" i="6"/>
  <c r="DK424" i="6"/>
  <c r="DJ424" i="6"/>
  <c r="DP424" i="6"/>
  <c r="DI424" i="6"/>
  <c r="DO424" i="6"/>
  <c r="DH424" i="6"/>
  <c r="DN424" i="6"/>
  <c r="DG424" i="6"/>
  <c r="DM424" i="6"/>
  <c r="DL424" i="6"/>
  <c r="DO118" i="6"/>
  <c r="DM118" i="6"/>
  <c r="DK118" i="6"/>
  <c r="DJ118" i="6"/>
  <c r="DP118" i="6"/>
  <c r="DG118" i="6"/>
  <c r="DH118" i="6"/>
  <c r="DN118" i="6"/>
  <c r="DL118" i="6"/>
  <c r="DI118" i="6"/>
  <c r="DJ492" i="6"/>
  <c r="DP492" i="6"/>
  <c r="DI492" i="6"/>
  <c r="DO492" i="6"/>
  <c r="DH492" i="6"/>
  <c r="DN492" i="6"/>
  <c r="DG492" i="6"/>
  <c r="DM492" i="6"/>
  <c r="DL492" i="6"/>
  <c r="DK492" i="6"/>
  <c r="DL333" i="6"/>
  <c r="DK333" i="6"/>
  <c r="DJ333" i="6"/>
  <c r="DP333" i="6"/>
  <c r="DI333" i="6"/>
  <c r="DO333" i="6"/>
  <c r="DH333" i="6"/>
  <c r="DN333" i="6"/>
  <c r="DM333" i="6"/>
  <c r="DG333" i="6"/>
  <c r="DN33" i="6"/>
  <c r="DG33" i="6"/>
  <c r="DM33" i="6"/>
  <c r="DK33" i="6"/>
  <c r="DJ33" i="6"/>
  <c r="DO33" i="6"/>
  <c r="DL33" i="6"/>
  <c r="DI33" i="6"/>
  <c r="DH33" i="6"/>
  <c r="DP33" i="6"/>
  <c r="DL12" i="6"/>
  <c r="DK12" i="6"/>
  <c r="DO12" i="6"/>
  <c r="DH12" i="6"/>
  <c r="DI12" i="6"/>
  <c r="DG12" i="6"/>
  <c r="DP12" i="6"/>
  <c r="DN12" i="6"/>
  <c r="DM12" i="6"/>
  <c r="DJ12" i="6"/>
  <c r="DL478" i="6"/>
  <c r="DK478" i="6"/>
  <c r="DJ478" i="6"/>
  <c r="DP478" i="6"/>
  <c r="DI478" i="6"/>
  <c r="DO478" i="6"/>
  <c r="DH478" i="6"/>
  <c r="DN478" i="6"/>
  <c r="DM478" i="6"/>
  <c r="DG478" i="6"/>
  <c r="DN326" i="6"/>
  <c r="DG326" i="6"/>
  <c r="DM326" i="6"/>
  <c r="DL326" i="6"/>
  <c r="DK326" i="6"/>
  <c r="DJ326" i="6"/>
  <c r="DP326" i="6"/>
  <c r="DO326" i="6"/>
  <c r="DI326" i="6"/>
  <c r="DH326" i="6"/>
  <c r="DP418" i="6"/>
  <c r="DI418" i="6"/>
  <c r="DO418" i="6"/>
  <c r="DH418" i="6"/>
  <c r="DN418" i="6"/>
  <c r="DG418" i="6"/>
  <c r="DM418" i="6"/>
  <c r="DK418" i="6"/>
  <c r="DL418" i="6"/>
  <c r="DJ418" i="6"/>
  <c r="DK148" i="6"/>
  <c r="DJ148" i="6"/>
  <c r="DN148" i="6"/>
  <c r="DG148" i="6"/>
  <c r="DO148" i="6"/>
  <c r="DM148" i="6"/>
  <c r="DL148" i="6"/>
  <c r="DI148" i="6"/>
  <c r="DH148" i="6"/>
  <c r="DP148" i="6"/>
  <c r="DK94" i="6"/>
  <c r="DJ94" i="6"/>
  <c r="DP94" i="6"/>
  <c r="DI94" i="6"/>
  <c r="DO94" i="6"/>
  <c r="DH94" i="6"/>
  <c r="DN94" i="6"/>
  <c r="DG94" i="6"/>
  <c r="DM94" i="6"/>
  <c r="DL94" i="6"/>
  <c r="DN464" i="6"/>
  <c r="DG464" i="6"/>
  <c r="DM464" i="6"/>
  <c r="DL464" i="6"/>
  <c r="DK464" i="6"/>
  <c r="DJ464" i="6"/>
  <c r="DP464" i="6"/>
  <c r="DI464" i="6"/>
  <c r="DO464" i="6"/>
  <c r="DH464" i="6"/>
  <c r="DO304" i="6"/>
  <c r="DH304" i="6"/>
  <c r="DN304" i="6"/>
  <c r="DG304" i="6"/>
  <c r="DM304" i="6"/>
  <c r="DL304" i="6"/>
  <c r="DK304" i="6"/>
  <c r="DJ304" i="6"/>
  <c r="DI304" i="6"/>
  <c r="DP304" i="6"/>
  <c r="DJ217" i="6"/>
  <c r="DO217" i="6"/>
  <c r="DH217" i="6"/>
  <c r="DM217" i="6"/>
  <c r="DP217" i="6"/>
  <c r="DN217" i="6"/>
  <c r="DL217" i="6"/>
  <c r="DK217" i="6"/>
  <c r="DI217" i="6"/>
  <c r="DG217" i="6"/>
  <c r="DJ155" i="6"/>
  <c r="DP155" i="6"/>
  <c r="DI155" i="6"/>
  <c r="DM155" i="6"/>
  <c r="DG155" i="6"/>
  <c r="DO155" i="6"/>
  <c r="DN155" i="6"/>
  <c r="DL155" i="6"/>
  <c r="DK155" i="6"/>
  <c r="DH155" i="6"/>
  <c r="DN89" i="6"/>
  <c r="DG89" i="6"/>
  <c r="DM89" i="6"/>
  <c r="DL89" i="6"/>
  <c r="DK89" i="6"/>
  <c r="DJ89" i="6"/>
  <c r="DP89" i="6"/>
  <c r="DI89" i="6"/>
  <c r="DH89" i="6"/>
  <c r="DO89" i="6"/>
  <c r="DP482" i="6"/>
  <c r="DI482" i="6"/>
  <c r="DO482" i="6"/>
  <c r="DH482" i="6"/>
  <c r="DN482" i="6"/>
  <c r="DG482" i="6"/>
  <c r="DM482" i="6"/>
  <c r="DL482" i="6"/>
  <c r="DK482" i="6"/>
  <c r="DJ482" i="6"/>
  <c r="DJ338" i="6"/>
  <c r="DP338" i="6"/>
  <c r="DI338" i="6"/>
  <c r="DO338" i="6"/>
  <c r="DH338" i="6"/>
  <c r="DN338" i="6"/>
  <c r="DG338" i="6"/>
  <c r="DM338" i="6"/>
  <c r="DL338" i="6"/>
  <c r="DK338" i="6"/>
  <c r="DL435" i="6"/>
  <c r="DK435" i="6"/>
  <c r="DJ435" i="6"/>
  <c r="DO435" i="6"/>
  <c r="DH435" i="6"/>
  <c r="DP435" i="6"/>
  <c r="DN435" i="6"/>
  <c r="DM435" i="6"/>
  <c r="DI435" i="6"/>
  <c r="DG435" i="6"/>
  <c r="DM101" i="6"/>
  <c r="DL101" i="6"/>
  <c r="DK101" i="6"/>
  <c r="DJ101" i="6"/>
  <c r="DP101" i="6"/>
  <c r="DI101" i="6"/>
  <c r="DO101" i="6"/>
  <c r="DH101" i="6"/>
  <c r="DN101" i="6"/>
  <c r="DG101" i="6"/>
  <c r="DJ484" i="6"/>
  <c r="DP484" i="6"/>
  <c r="DI484" i="6"/>
  <c r="DO484" i="6"/>
  <c r="DH484" i="6"/>
  <c r="DN484" i="6"/>
  <c r="DG484" i="6"/>
  <c r="DM484" i="6"/>
  <c r="DL484" i="6"/>
  <c r="DK484" i="6"/>
  <c r="DL72" i="6"/>
  <c r="DK72" i="6"/>
  <c r="DJ72" i="6"/>
  <c r="DP72" i="6"/>
  <c r="DI72" i="6"/>
  <c r="DO72" i="6"/>
  <c r="DH72" i="6"/>
  <c r="DN72" i="6"/>
  <c r="DG72" i="6"/>
  <c r="DM72" i="6"/>
  <c r="DO289" i="6"/>
  <c r="DH289" i="6"/>
  <c r="DN289" i="6"/>
  <c r="DG289" i="6"/>
  <c r="DM289" i="6"/>
  <c r="DL289" i="6"/>
  <c r="DK289" i="6"/>
  <c r="DJ289" i="6"/>
  <c r="DP289" i="6"/>
  <c r="DI289" i="6"/>
  <c r="DN162" i="6"/>
  <c r="DG162" i="6"/>
  <c r="DM162" i="6"/>
  <c r="DL162" i="6"/>
  <c r="DJ162" i="6"/>
  <c r="DP162" i="6"/>
  <c r="DO162" i="6"/>
  <c r="DK162" i="6"/>
  <c r="DI162" i="6"/>
  <c r="DH162" i="6"/>
  <c r="DP91" i="6"/>
  <c r="DI91" i="6"/>
  <c r="DO91" i="6"/>
  <c r="DH91" i="6"/>
  <c r="DN91" i="6"/>
  <c r="DG91" i="6"/>
  <c r="DM91" i="6"/>
  <c r="DL91" i="6"/>
  <c r="DK91" i="6"/>
  <c r="DJ91" i="6"/>
  <c r="DL486" i="6"/>
  <c r="DK486" i="6"/>
  <c r="DJ486" i="6"/>
  <c r="DP486" i="6"/>
  <c r="DI486" i="6"/>
  <c r="DO486" i="6"/>
  <c r="DH486" i="6"/>
  <c r="DG486" i="6"/>
  <c r="DN486" i="6"/>
  <c r="DM486" i="6"/>
  <c r="DN32" i="6"/>
  <c r="DG32" i="6"/>
  <c r="DM32" i="6"/>
  <c r="DL32" i="6"/>
  <c r="DK32" i="6"/>
  <c r="DJ32" i="6"/>
  <c r="DI32" i="6"/>
  <c r="DH32" i="6"/>
  <c r="DP32" i="6"/>
  <c r="DO32" i="6"/>
  <c r="DJ232" i="6"/>
  <c r="DP232" i="6"/>
  <c r="DI232" i="6"/>
  <c r="DO232" i="6"/>
  <c r="DH232" i="6"/>
  <c r="DN232" i="6"/>
  <c r="DG232" i="6"/>
  <c r="DM232" i="6"/>
  <c r="DK232" i="6"/>
  <c r="DL232" i="6"/>
  <c r="DM170" i="6"/>
  <c r="DL170" i="6"/>
  <c r="DK170" i="6"/>
  <c r="DP170" i="6"/>
  <c r="DI170" i="6"/>
  <c r="DJ170" i="6"/>
  <c r="DH170" i="6"/>
  <c r="DG170" i="6"/>
  <c r="DO170" i="6"/>
  <c r="DN170" i="6"/>
  <c r="DO103" i="6"/>
  <c r="DH103" i="6"/>
  <c r="DN103" i="6"/>
  <c r="DG103" i="6"/>
  <c r="DM103" i="6"/>
  <c r="DL103" i="6"/>
  <c r="DK103" i="6"/>
  <c r="DJ103" i="6"/>
  <c r="DP103" i="6"/>
  <c r="DI103" i="6"/>
  <c r="DJ520" i="6"/>
  <c r="DP520" i="6"/>
  <c r="DI520" i="6"/>
  <c r="DO520" i="6"/>
  <c r="DH520" i="6"/>
  <c r="DN520" i="6"/>
  <c r="DG520" i="6"/>
  <c r="DL520" i="6"/>
  <c r="DM520" i="6"/>
  <c r="DK520" i="6"/>
  <c r="DL363" i="6"/>
  <c r="DK363" i="6"/>
  <c r="DJ363" i="6"/>
  <c r="DP363" i="6"/>
  <c r="DI363" i="6"/>
  <c r="DN363" i="6"/>
  <c r="DG363" i="6"/>
  <c r="DO363" i="6"/>
  <c r="DM363" i="6"/>
  <c r="DH363" i="6"/>
  <c r="DL52" i="6"/>
  <c r="DK52" i="6"/>
  <c r="DJ52" i="6"/>
  <c r="DP52" i="6"/>
  <c r="DI52" i="6"/>
  <c r="DN52" i="6"/>
  <c r="DG52" i="6"/>
  <c r="DO52" i="6"/>
  <c r="DM52" i="6"/>
  <c r="DH52" i="6"/>
  <c r="DJ195" i="6"/>
  <c r="DO195" i="6"/>
  <c r="DH195" i="6"/>
  <c r="DM195" i="6"/>
  <c r="DK195" i="6"/>
  <c r="DI195" i="6"/>
  <c r="DG195" i="6"/>
  <c r="DP195" i="6"/>
  <c r="DN195" i="6"/>
  <c r="DL195" i="6"/>
  <c r="DJ132" i="6"/>
  <c r="DM132" i="6"/>
  <c r="DK132" i="6"/>
  <c r="DI132" i="6"/>
  <c r="DH132" i="6"/>
  <c r="DG132" i="6"/>
  <c r="DP132" i="6"/>
  <c r="DO132" i="6"/>
  <c r="DN132" i="6"/>
  <c r="DL132" i="6"/>
  <c r="DJ7" i="6"/>
  <c r="DP7" i="6"/>
  <c r="DI7" i="6"/>
  <c r="DO7" i="6"/>
  <c r="DH7" i="6"/>
  <c r="DN7" i="6"/>
  <c r="DG7" i="6"/>
  <c r="DM7" i="6"/>
  <c r="DL7" i="6"/>
  <c r="DK7" i="6"/>
  <c r="DN58" i="6"/>
  <c r="DG58" i="6"/>
  <c r="DM58" i="6"/>
  <c r="DL58" i="6"/>
  <c r="DK58" i="6"/>
  <c r="DP58" i="6"/>
  <c r="DI58" i="6"/>
  <c r="DJ58" i="6"/>
  <c r="DH58" i="6"/>
  <c r="DO58" i="6"/>
  <c r="DP17" i="6"/>
  <c r="DI17" i="6"/>
  <c r="DO17" i="6"/>
  <c r="DH17" i="6"/>
  <c r="DN17" i="6"/>
  <c r="DG17" i="6"/>
  <c r="DK17" i="6"/>
  <c r="DM17" i="6"/>
  <c r="DL17" i="6"/>
  <c r="DJ17" i="6"/>
  <c r="DO395" i="6"/>
  <c r="DH395" i="6"/>
  <c r="DN395" i="6"/>
  <c r="DG395" i="6"/>
  <c r="DM395" i="6"/>
  <c r="DL395" i="6"/>
  <c r="DK395" i="6"/>
  <c r="DJ395" i="6"/>
  <c r="DI395" i="6"/>
  <c r="DP395" i="6"/>
  <c r="DN425" i="6"/>
  <c r="DG425" i="6"/>
  <c r="DM425" i="6"/>
  <c r="DL425" i="6"/>
  <c r="DK425" i="6"/>
  <c r="DP425" i="6"/>
  <c r="DI425" i="6"/>
  <c r="DO425" i="6"/>
  <c r="DJ425" i="6"/>
  <c r="DH425" i="6"/>
  <c r="DK211" i="6"/>
  <c r="DP211" i="6"/>
  <c r="DI211" i="6"/>
  <c r="DN211" i="6"/>
  <c r="DG211" i="6"/>
  <c r="DL211" i="6"/>
  <c r="DJ211" i="6"/>
  <c r="DH211" i="6"/>
  <c r="DO211" i="6"/>
  <c r="DM211" i="6"/>
  <c r="DJ503" i="6"/>
  <c r="DP503" i="6"/>
  <c r="DI503" i="6"/>
  <c r="DO503" i="6"/>
  <c r="DH503" i="6"/>
  <c r="DN503" i="6"/>
  <c r="DG503" i="6"/>
  <c r="DM503" i="6"/>
  <c r="DL503" i="6"/>
  <c r="DK503" i="6"/>
  <c r="DO50" i="6"/>
  <c r="DH50" i="6"/>
  <c r="DN50" i="6"/>
  <c r="DG50" i="6"/>
  <c r="DM50" i="6"/>
  <c r="DL50" i="6"/>
  <c r="DK50" i="6"/>
  <c r="DJ50" i="6"/>
  <c r="DP50" i="6"/>
  <c r="DI50" i="6"/>
  <c r="DM213" i="6"/>
  <c r="DL213" i="6"/>
  <c r="DP213" i="6"/>
  <c r="DI213" i="6"/>
  <c r="DG213" i="6"/>
  <c r="DO213" i="6"/>
  <c r="DN213" i="6"/>
  <c r="DK213" i="6"/>
  <c r="DJ213" i="6"/>
  <c r="DH213" i="6"/>
  <c r="DJ126" i="6"/>
  <c r="DP126" i="6"/>
  <c r="DI126" i="6"/>
  <c r="DL126" i="6"/>
  <c r="DM126" i="6"/>
  <c r="DK126" i="6"/>
  <c r="DH126" i="6"/>
  <c r="DG126" i="6"/>
  <c r="DO126" i="6"/>
  <c r="DN126" i="6"/>
  <c r="DL543" i="6"/>
  <c r="DK543" i="6"/>
  <c r="DJ543" i="6"/>
  <c r="DO543" i="6"/>
  <c r="DH543" i="6"/>
  <c r="DP543" i="6"/>
  <c r="DN543" i="6"/>
  <c r="DM543" i="6"/>
  <c r="DI543" i="6"/>
  <c r="DG543" i="6"/>
  <c r="DK389" i="6"/>
  <c r="DJ389" i="6"/>
  <c r="DP389" i="6"/>
  <c r="DI389" i="6"/>
  <c r="DO389" i="6"/>
  <c r="DH389" i="6"/>
  <c r="DN389" i="6"/>
  <c r="DG389" i="6"/>
  <c r="DM389" i="6"/>
  <c r="DL389" i="6"/>
  <c r="DP290" i="6"/>
  <c r="DI290" i="6"/>
  <c r="DO290" i="6"/>
  <c r="DH290" i="6"/>
  <c r="DN290" i="6"/>
  <c r="DG290" i="6"/>
  <c r="DM290" i="6"/>
  <c r="DL290" i="6"/>
  <c r="DK290" i="6"/>
  <c r="DJ290" i="6"/>
  <c r="DP67" i="6"/>
  <c r="DI67" i="6"/>
  <c r="DO67" i="6"/>
  <c r="DH67" i="6"/>
  <c r="DN67" i="6"/>
  <c r="DG67" i="6"/>
  <c r="DM67" i="6"/>
  <c r="DL67" i="6"/>
  <c r="DK67" i="6"/>
  <c r="DJ67" i="6"/>
  <c r="DJ209" i="6"/>
  <c r="DP209" i="6"/>
  <c r="DI209" i="6"/>
  <c r="DN209" i="6"/>
  <c r="DG209" i="6"/>
  <c r="DL209" i="6"/>
  <c r="DO209" i="6"/>
  <c r="DM209" i="6"/>
  <c r="DK209" i="6"/>
  <c r="DH209" i="6"/>
  <c r="DO493" i="6"/>
  <c r="DH493" i="6"/>
  <c r="DN493" i="6"/>
  <c r="DG493" i="6"/>
  <c r="DM493" i="6"/>
  <c r="DL493" i="6"/>
  <c r="DK493" i="6"/>
  <c r="DP493" i="6"/>
  <c r="DJ493" i="6"/>
  <c r="DI493" i="6"/>
  <c r="DO339" i="6"/>
  <c r="DH339" i="6"/>
  <c r="DN339" i="6"/>
  <c r="DG339" i="6"/>
  <c r="DM339" i="6"/>
  <c r="DL339" i="6"/>
  <c r="DK339" i="6"/>
  <c r="DJ339" i="6"/>
  <c r="DI339" i="6"/>
  <c r="DP339" i="6"/>
  <c r="DJ166" i="6"/>
  <c r="DP166" i="6"/>
  <c r="DI166" i="6"/>
  <c r="DM166" i="6"/>
  <c r="DG166" i="6"/>
  <c r="DO166" i="6"/>
  <c r="DN166" i="6"/>
  <c r="DL166" i="6"/>
  <c r="DK166" i="6"/>
  <c r="DH166" i="6"/>
  <c r="DO485" i="6"/>
  <c r="DH485" i="6"/>
  <c r="DN485" i="6"/>
  <c r="DG485" i="6"/>
  <c r="DM485" i="6"/>
  <c r="DL485" i="6"/>
  <c r="DK485" i="6"/>
  <c r="DP485" i="6"/>
  <c r="DJ485" i="6"/>
  <c r="DI485" i="6"/>
  <c r="DM337" i="6"/>
  <c r="DL337" i="6"/>
  <c r="DK337" i="6"/>
  <c r="DJ337" i="6"/>
  <c r="DP337" i="6"/>
  <c r="DI337" i="6"/>
  <c r="DO337" i="6"/>
  <c r="DH337" i="6"/>
  <c r="DN337" i="6"/>
  <c r="DG337" i="6"/>
  <c r="DP251" i="6"/>
  <c r="DI251" i="6"/>
  <c r="DO251" i="6"/>
  <c r="DH251" i="6"/>
  <c r="DN251" i="6"/>
  <c r="DG251" i="6"/>
  <c r="DM251" i="6"/>
  <c r="DL251" i="6"/>
  <c r="DK251" i="6"/>
  <c r="DJ251" i="6"/>
  <c r="DK497" i="6"/>
  <c r="DJ497" i="6"/>
  <c r="DP497" i="6"/>
  <c r="DI497" i="6"/>
  <c r="DO497" i="6"/>
  <c r="DH497" i="6"/>
  <c r="DN497" i="6"/>
  <c r="DG497" i="6"/>
  <c r="DM497" i="6"/>
  <c r="DL497" i="6"/>
  <c r="DP20" i="6"/>
  <c r="DI20" i="6"/>
  <c r="DO20" i="6"/>
  <c r="DH20" i="6"/>
  <c r="DM20" i="6"/>
  <c r="DK20" i="6"/>
  <c r="DJ20" i="6"/>
  <c r="DG20" i="6"/>
  <c r="DN20" i="6"/>
  <c r="DL20" i="6"/>
  <c r="DJ192" i="6"/>
  <c r="DP192" i="6"/>
  <c r="DI192" i="6"/>
  <c r="DN192" i="6"/>
  <c r="DG192" i="6"/>
  <c r="DL192" i="6"/>
  <c r="DH192" i="6"/>
  <c r="DO192" i="6"/>
  <c r="DM192" i="6"/>
  <c r="DK192" i="6"/>
  <c r="DO322" i="6"/>
  <c r="DH322" i="6"/>
  <c r="DN322" i="6"/>
  <c r="DG322" i="6"/>
  <c r="DM322" i="6"/>
  <c r="DL322" i="6"/>
  <c r="DK322" i="6"/>
  <c r="DP322" i="6"/>
  <c r="DJ322" i="6"/>
  <c r="DI322" i="6"/>
  <c r="DL231" i="6"/>
  <c r="DK231" i="6"/>
  <c r="DJ231" i="6"/>
  <c r="DP231" i="6"/>
  <c r="DI231" i="6"/>
  <c r="DN231" i="6"/>
  <c r="DG231" i="6"/>
  <c r="DO231" i="6"/>
  <c r="DM231" i="6"/>
  <c r="DH231" i="6"/>
  <c r="DM491" i="6"/>
  <c r="DL491" i="6"/>
  <c r="DK491" i="6"/>
  <c r="DJ491" i="6"/>
  <c r="DP491" i="6"/>
  <c r="DI491" i="6"/>
  <c r="DO491" i="6"/>
  <c r="DN491" i="6"/>
  <c r="DH491" i="6"/>
  <c r="DG491" i="6"/>
  <c r="DJ57" i="6"/>
  <c r="DP57" i="6"/>
  <c r="DI57" i="6"/>
  <c r="DO57" i="6"/>
  <c r="DH57" i="6"/>
  <c r="DN57" i="6"/>
  <c r="DG57" i="6"/>
  <c r="DM57" i="6"/>
  <c r="DK57" i="6"/>
  <c r="DL57" i="6"/>
  <c r="DK46" i="6"/>
  <c r="DJ46" i="6"/>
  <c r="DP46" i="6"/>
  <c r="DI46" i="6"/>
  <c r="DO46" i="6"/>
  <c r="DH46" i="6"/>
  <c r="DN46" i="6"/>
  <c r="DG46" i="6"/>
  <c r="DM46" i="6"/>
  <c r="DL46" i="6"/>
  <c r="DJ420" i="6"/>
  <c r="DP420" i="6"/>
  <c r="DI420" i="6"/>
  <c r="DO420" i="6"/>
  <c r="DH420" i="6"/>
  <c r="DN420" i="6"/>
  <c r="DG420" i="6"/>
  <c r="DM420" i="6"/>
  <c r="DL420" i="6"/>
  <c r="DK420" i="6"/>
  <c r="DK250" i="6"/>
  <c r="DJ250" i="6"/>
  <c r="DP250" i="6"/>
  <c r="DI250" i="6"/>
  <c r="DO250" i="6"/>
  <c r="DH250" i="6"/>
  <c r="DN250" i="6"/>
  <c r="DG250" i="6"/>
  <c r="DM250" i="6"/>
  <c r="DL250" i="6"/>
  <c r="DJ159" i="6"/>
  <c r="DP159" i="6"/>
  <c r="DI159" i="6"/>
  <c r="DO159" i="6"/>
  <c r="DH159" i="6"/>
  <c r="DL159" i="6"/>
  <c r="DN159" i="6"/>
  <c r="DM159" i="6"/>
  <c r="DK159" i="6"/>
  <c r="DG159" i="6"/>
  <c r="DK164" i="6"/>
  <c r="DJ164" i="6"/>
  <c r="DN164" i="6"/>
  <c r="DG164" i="6"/>
  <c r="DH164" i="6"/>
  <c r="DP164" i="6"/>
  <c r="DO164" i="6"/>
  <c r="DM164" i="6"/>
  <c r="DL164" i="6"/>
  <c r="DI164" i="6"/>
  <c r="DJ476" i="6"/>
  <c r="DP476" i="6"/>
  <c r="DI476" i="6"/>
  <c r="DO476" i="6"/>
  <c r="DH476" i="6"/>
  <c r="DN476" i="6"/>
  <c r="DG476" i="6"/>
  <c r="DM476" i="6"/>
  <c r="DL476" i="6"/>
  <c r="DK476" i="6"/>
  <c r="DP314" i="6"/>
  <c r="DI314" i="6"/>
  <c r="DO314" i="6"/>
  <c r="DH314" i="6"/>
  <c r="DN314" i="6"/>
  <c r="DM314" i="6"/>
  <c r="DL314" i="6"/>
  <c r="DK314" i="6"/>
  <c r="DJ314" i="6"/>
  <c r="DG314" i="6"/>
  <c r="DN203" i="6"/>
  <c r="DG203" i="6"/>
  <c r="DM203" i="6"/>
  <c r="DK203" i="6"/>
  <c r="DJ203" i="6"/>
  <c r="DO203" i="6"/>
  <c r="DL203" i="6"/>
  <c r="DH203" i="6"/>
  <c r="DP203" i="6"/>
  <c r="DI203" i="6"/>
  <c r="DL144" i="6"/>
  <c r="DK144" i="6"/>
  <c r="DO144" i="6"/>
  <c r="DH144" i="6"/>
  <c r="DP144" i="6"/>
  <c r="DN144" i="6"/>
  <c r="DM144" i="6"/>
  <c r="DJ144" i="6"/>
  <c r="DI144" i="6"/>
  <c r="DG144" i="6"/>
  <c r="DL84" i="6"/>
  <c r="DK84" i="6"/>
  <c r="DJ84" i="6"/>
  <c r="DP84" i="6"/>
  <c r="DI84" i="6"/>
  <c r="DO84" i="6"/>
  <c r="DH84" i="6"/>
  <c r="DN84" i="6"/>
  <c r="DG84" i="6"/>
  <c r="DM84" i="6"/>
  <c r="DL462" i="6"/>
  <c r="DK462" i="6"/>
  <c r="DJ462" i="6"/>
  <c r="DP462" i="6"/>
  <c r="DI462" i="6"/>
  <c r="DO462" i="6"/>
  <c r="DH462" i="6"/>
  <c r="DN462" i="6"/>
  <c r="DM462" i="6"/>
  <c r="DG462" i="6"/>
  <c r="DM310" i="6"/>
  <c r="DL310" i="6"/>
  <c r="DK310" i="6"/>
  <c r="DJ310" i="6"/>
  <c r="DP310" i="6"/>
  <c r="DI310" i="6"/>
  <c r="DO310" i="6"/>
  <c r="DH310" i="6"/>
  <c r="DN310" i="6"/>
  <c r="DG310" i="6"/>
  <c r="DP152" i="6"/>
  <c r="DI152" i="6"/>
  <c r="DO152" i="6"/>
  <c r="DH152" i="6"/>
  <c r="DM152" i="6"/>
  <c r="DK152" i="6"/>
  <c r="DJ152" i="6"/>
  <c r="DG152" i="6"/>
  <c r="DN152" i="6"/>
  <c r="DL152" i="6"/>
  <c r="DK138" i="6"/>
  <c r="DJ138" i="6"/>
  <c r="DN138" i="6"/>
  <c r="DG138" i="6"/>
  <c r="DH138" i="6"/>
  <c r="DP138" i="6"/>
  <c r="DO138" i="6"/>
  <c r="DM138" i="6"/>
  <c r="DL138" i="6"/>
  <c r="DI138" i="6"/>
  <c r="DK79" i="6"/>
  <c r="DJ79" i="6"/>
  <c r="DP79" i="6"/>
  <c r="DI79" i="6"/>
  <c r="DO79" i="6"/>
  <c r="DH79" i="6"/>
  <c r="DN79" i="6"/>
  <c r="DG79" i="6"/>
  <c r="DM79" i="6"/>
  <c r="DL79" i="6"/>
  <c r="DN428" i="6"/>
  <c r="DG428" i="6"/>
  <c r="DM428" i="6"/>
  <c r="DL428" i="6"/>
  <c r="DK428" i="6"/>
  <c r="DJ428" i="6"/>
  <c r="DP428" i="6"/>
  <c r="DO428" i="6"/>
  <c r="DI428" i="6"/>
  <c r="DH428" i="6"/>
  <c r="DM297" i="6"/>
  <c r="DL297" i="6"/>
  <c r="DK297" i="6"/>
  <c r="DJ297" i="6"/>
  <c r="DO297" i="6"/>
  <c r="DH297" i="6"/>
  <c r="DP297" i="6"/>
  <c r="DN297" i="6"/>
  <c r="DI297" i="6"/>
  <c r="DG297" i="6"/>
  <c r="DJ421" i="6"/>
  <c r="DO421" i="6"/>
  <c r="DH421" i="6"/>
  <c r="DM421" i="6"/>
  <c r="DP421" i="6"/>
  <c r="DN421" i="6"/>
  <c r="DI421" i="6"/>
  <c r="DL421" i="6"/>
  <c r="DK421" i="6"/>
  <c r="DG421" i="6"/>
  <c r="DN147" i="6"/>
  <c r="DG147" i="6"/>
  <c r="DM147" i="6"/>
  <c r="DL147" i="6"/>
  <c r="DJ147" i="6"/>
  <c r="DI147" i="6"/>
  <c r="DH147" i="6"/>
  <c r="DP147" i="6"/>
  <c r="DO147" i="6"/>
  <c r="DK147" i="6"/>
  <c r="DN369" i="6"/>
  <c r="DG369" i="6"/>
  <c r="DM369" i="6"/>
  <c r="DL369" i="6"/>
  <c r="DK369" i="6"/>
  <c r="DJ369" i="6"/>
  <c r="DP369" i="6"/>
  <c r="DI369" i="6"/>
  <c r="DO369" i="6"/>
  <c r="DH369" i="6"/>
  <c r="DP466" i="6"/>
  <c r="DI466" i="6"/>
  <c r="DO466" i="6"/>
  <c r="DH466" i="6"/>
  <c r="DN466" i="6"/>
  <c r="DG466" i="6"/>
  <c r="DM466" i="6"/>
  <c r="DL466" i="6"/>
  <c r="DK466" i="6"/>
  <c r="DJ466" i="6"/>
  <c r="DJ329" i="6"/>
  <c r="DP329" i="6"/>
  <c r="DI329" i="6"/>
  <c r="DO329" i="6"/>
  <c r="DH329" i="6"/>
  <c r="DN329" i="6"/>
  <c r="DG329" i="6"/>
  <c r="DM329" i="6"/>
  <c r="DL329" i="6"/>
  <c r="DK329" i="6"/>
  <c r="DL34" i="6"/>
  <c r="DK34" i="6"/>
  <c r="DJ34" i="6"/>
  <c r="DO34" i="6"/>
  <c r="DH34" i="6"/>
  <c r="DM34" i="6"/>
  <c r="DI34" i="6"/>
  <c r="DG34" i="6"/>
  <c r="DP34" i="6"/>
  <c r="DN34" i="6"/>
  <c r="DM141" i="6"/>
  <c r="DL141" i="6"/>
  <c r="DK141" i="6"/>
  <c r="DP141" i="6"/>
  <c r="DI141" i="6"/>
  <c r="DO141" i="6"/>
  <c r="DN141" i="6"/>
  <c r="DJ141" i="6"/>
  <c r="DH141" i="6"/>
  <c r="DG141" i="6"/>
  <c r="DM468" i="6"/>
  <c r="DJ468" i="6"/>
  <c r="DI468" i="6"/>
  <c r="DP468" i="6"/>
  <c r="DH468" i="6"/>
  <c r="DO468" i="6"/>
  <c r="DG468" i="6"/>
  <c r="DN468" i="6"/>
  <c r="DL468" i="6"/>
  <c r="DK468" i="6"/>
  <c r="DL325" i="6"/>
  <c r="DK325" i="6"/>
  <c r="DJ325" i="6"/>
  <c r="DP325" i="6"/>
  <c r="DI325" i="6"/>
  <c r="DO325" i="6"/>
  <c r="DH325" i="6"/>
  <c r="DN325" i="6"/>
  <c r="DM325" i="6"/>
  <c r="DG325" i="6"/>
  <c r="DN218" i="6"/>
  <c r="DG218" i="6"/>
  <c r="DM218" i="6"/>
  <c r="DL218" i="6"/>
  <c r="DK218" i="6"/>
  <c r="DJ218" i="6"/>
  <c r="DH218" i="6"/>
  <c r="DP218" i="6"/>
  <c r="DO218" i="6"/>
  <c r="DI218" i="6"/>
  <c r="DP239" i="6"/>
  <c r="DI239" i="6"/>
  <c r="DO239" i="6"/>
  <c r="DH239" i="6"/>
  <c r="DN239" i="6"/>
  <c r="DG239" i="6"/>
  <c r="DK239" i="6"/>
  <c r="DM239" i="6"/>
  <c r="DL239" i="6"/>
  <c r="DJ239" i="6"/>
  <c r="DP96" i="6"/>
  <c r="DI96" i="6"/>
  <c r="DO96" i="6"/>
  <c r="DH96" i="6"/>
  <c r="DN96" i="6"/>
  <c r="DG96" i="6"/>
  <c r="DM96" i="6"/>
  <c r="DL96" i="6"/>
  <c r="DK96" i="6"/>
  <c r="DJ96" i="6"/>
  <c r="DL470" i="6"/>
  <c r="DK470" i="6"/>
  <c r="DJ470" i="6"/>
  <c r="DP470" i="6"/>
  <c r="DO470" i="6"/>
  <c r="DH470" i="6"/>
  <c r="DN470" i="6"/>
  <c r="DM470" i="6"/>
  <c r="DI470" i="6"/>
  <c r="DG470" i="6"/>
  <c r="DN328" i="6"/>
  <c r="DG328" i="6"/>
  <c r="DM328" i="6"/>
  <c r="DL328" i="6"/>
  <c r="DK328" i="6"/>
  <c r="DJ328" i="6"/>
  <c r="DP328" i="6"/>
  <c r="DO328" i="6"/>
  <c r="DI328" i="6"/>
  <c r="DH328" i="6"/>
  <c r="DP219" i="6"/>
  <c r="DI219" i="6"/>
  <c r="DO219" i="6"/>
  <c r="DH219" i="6"/>
  <c r="DN219" i="6"/>
  <c r="DG219" i="6"/>
  <c r="DM219" i="6"/>
  <c r="DK219" i="6"/>
  <c r="DL219" i="6"/>
  <c r="DJ219" i="6"/>
  <c r="DN16" i="6"/>
  <c r="DG16" i="6"/>
  <c r="DM16" i="6"/>
  <c r="DL16" i="6"/>
  <c r="DJ16" i="6"/>
  <c r="DI16" i="6"/>
  <c r="DH16" i="6"/>
  <c r="DP16" i="6"/>
  <c r="DO16" i="6"/>
  <c r="DK16" i="6"/>
  <c r="DO95" i="6"/>
  <c r="DH95" i="6"/>
  <c r="DN95" i="6"/>
  <c r="DG95" i="6"/>
  <c r="DM95" i="6"/>
  <c r="DL95" i="6"/>
  <c r="DK95" i="6"/>
  <c r="DJ95" i="6"/>
  <c r="DI95" i="6"/>
  <c r="DP95" i="6"/>
  <c r="DN504" i="6"/>
  <c r="DG504" i="6"/>
  <c r="DM504" i="6"/>
  <c r="DL504" i="6"/>
  <c r="DK504" i="6"/>
  <c r="DJ504" i="6"/>
  <c r="DP504" i="6"/>
  <c r="DO504" i="6"/>
  <c r="DI504" i="6"/>
  <c r="DH504" i="6"/>
  <c r="DL354" i="6"/>
  <c r="DK354" i="6"/>
  <c r="DJ354" i="6"/>
  <c r="DP354" i="6"/>
  <c r="DI354" i="6"/>
  <c r="DN354" i="6"/>
  <c r="DG354" i="6"/>
  <c r="DO354" i="6"/>
  <c r="DM354" i="6"/>
  <c r="DH354" i="6"/>
  <c r="DJ279" i="6"/>
  <c r="DP279" i="6"/>
  <c r="DI279" i="6"/>
  <c r="DO279" i="6"/>
  <c r="DH279" i="6"/>
  <c r="DN279" i="6"/>
  <c r="DG279" i="6"/>
  <c r="DM279" i="6"/>
  <c r="DL279" i="6"/>
  <c r="DK279" i="6"/>
  <c r="DK288" i="6"/>
  <c r="DP288" i="6"/>
  <c r="DI288" i="6"/>
  <c r="DN288" i="6"/>
  <c r="DG288" i="6"/>
  <c r="DL288" i="6"/>
  <c r="DJ288" i="6"/>
  <c r="DH288" i="6"/>
  <c r="DO288" i="6"/>
  <c r="DM288" i="6"/>
  <c r="DJ128" i="6"/>
  <c r="DM128" i="6"/>
  <c r="DI128" i="6"/>
  <c r="DH128" i="6"/>
  <c r="DG128" i="6"/>
  <c r="DP128" i="6"/>
  <c r="DO128" i="6"/>
  <c r="DN128" i="6"/>
  <c r="DL128" i="6"/>
  <c r="DK128" i="6"/>
  <c r="DM5" i="6"/>
  <c r="DL5" i="6"/>
  <c r="DK5" i="6"/>
  <c r="DJ5" i="6"/>
  <c r="DP5" i="6"/>
  <c r="DI5" i="6"/>
  <c r="DO5" i="6"/>
  <c r="DH5" i="6"/>
  <c r="DN5" i="6"/>
  <c r="DG5" i="6"/>
  <c r="DP385" i="6"/>
  <c r="DI385" i="6"/>
  <c r="DO385" i="6"/>
  <c r="DH385" i="6"/>
  <c r="DN385" i="6"/>
  <c r="DG385" i="6"/>
  <c r="DM385" i="6"/>
  <c r="DL385" i="6"/>
  <c r="DK385" i="6"/>
  <c r="DJ385" i="6"/>
  <c r="DP242" i="6"/>
  <c r="DI242" i="6"/>
  <c r="DO242" i="6"/>
  <c r="DH242" i="6"/>
  <c r="DN242" i="6"/>
  <c r="DG242" i="6"/>
  <c r="DM242" i="6"/>
  <c r="DL242" i="6"/>
  <c r="DK242" i="6"/>
  <c r="DJ242" i="6"/>
  <c r="DK565" i="6"/>
  <c r="DJ565" i="6"/>
  <c r="DP565" i="6"/>
  <c r="DI565" i="6"/>
  <c r="DO565" i="6"/>
  <c r="DH565" i="6"/>
  <c r="DN565" i="6"/>
  <c r="DG565" i="6"/>
  <c r="DM565" i="6"/>
  <c r="DL565" i="6"/>
  <c r="DO392" i="6"/>
  <c r="DH392" i="6"/>
  <c r="DN392" i="6"/>
  <c r="DG392" i="6"/>
  <c r="DM392" i="6"/>
  <c r="DL392" i="6"/>
  <c r="DK392" i="6"/>
  <c r="DJ392" i="6"/>
  <c r="DP392" i="6"/>
  <c r="DI392" i="6"/>
  <c r="DJ62" i="6"/>
  <c r="DP62" i="6"/>
  <c r="DI62" i="6"/>
  <c r="DO62" i="6"/>
  <c r="DH62" i="6"/>
  <c r="DN62" i="6"/>
  <c r="DG62" i="6"/>
  <c r="DL62" i="6"/>
  <c r="DM62" i="6"/>
  <c r="DK62" i="6"/>
  <c r="DK204" i="6"/>
  <c r="DP204" i="6"/>
  <c r="DI204" i="6"/>
  <c r="DN204" i="6"/>
  <c r="DG204" i="6"/>
  <c r="DO204" i="6"/>
  <c r="DJ204" i="6"/>
  <c r="DM204" i="6"/>
  <c r="DL204" i="6"/>
  <c r="DH204" i="6"/>
  <c r="DK489" i="6"/>
  <c r="DJ489" i="6"/>
  <c r="DP489" i="6"/>
  <c r="DI489" i="6"/>
  <c r="DO489" i="6"/>
  <c r="DH489" i="6"/>
  <c r="DN489" i="6"/>
  <c r="DG489" i="6"/>
  <c r="DM489" i="6"/>
  <c r="DL489" i="6"/>
  <c r="DJ74" i="6"/>
  <c r="DP74" i="6"/>
  <c r="DI74" i="6"/>
  <c r="DO74" i="6"/>
  <c r="DH74" i="6"/>
  <c r="DN74" i="6"/>
  <c r="DG74" i="6"/>
  <c r="DM74" i="6"/>
  <c r="DL74" i="6"/>
  <c r="DK74" i="6"/>
  <c r="DM205" i="6"/>
  <c r="DL205" i="6"/>
  <c r="DP205" i="6"/>
  <c r="DI205" i="6"/>
  <c r="DN205" i="6"/>
  <c r="DK205" i="6"/>
  <c r="DJ205" i="6"/>
  <c r="DG205" i="6"/>
  <c r="DO205" i="6"/>
  <c r="DH205" i="6"/>
  <c r="DJ112" i="6"/>
  <c r="DP112" i="6"/>
  <c r="DI112" i="6"/>
  <c r="DO112" i="6"/>
  <c r="DH112" i="6"/>
  <c r="DN112" i="6"/>
  <c r="DG112" i="6"/>
  <c r="DM112" i="6"/>
  <c r="DL112" i="6"/>
  <c r="DK112" i="6"/>
  <c r="DJ533" i="6"/>
  <c r="DP533" i="6"/>
  <c r="DI533" i="6"/>
  <c r="DO533" i="6"/>
  <c r="DH533" i="6"/>
  <c r="DM533" i="6"/>
  <c r="DN533" i="6"/>
  <c r="DL533" i="6"/>
  <c r="DK533" i="6"/>
  <c r="DG533" i="6"/>
  <c r="DJ445" i="6"/>
  <c r="DP445" i="6"/>
  <c r="DI445" i="6"/>
  <c r="DO445" i="6"/>
  <c r="DH445" i="6"/>
  <c r="DN445" i="6"/>
  <c r="DG445" i="6"/>
  <c r="DL445" i="6"/>
  <c r="DM445" i="6"/>
  <c r="DK445" i="6"/>
  <c r="DO280" i="6"/>
  <c r="DH280" i="6"/>
  <c r="DN280" i="6"/>
  <c r="DG280" i="6"/>
  <c r="DM280" i="6"/>
  <c r="DL280" i="6"/>
  <c r="DK280" i="6"/>
  <c r="DP280" i="6"/>
  <c r="DJ280" i="6"/>
  <c r="DI280" i="6"/>
  <c r="DJ563" i="6"/>
  <c r="DP563" i="6"/>
  <c r="DI563" i="6"/>
  <c r="DO563" i="6"/>
  <c r="DH563" i="6"/>
  <c r="DN563" i="6"/>
  <c r="DG563" i="6"/>
  <c r="DM563" i="6"/>
  <c r="DL563" i="6"/>
  <c r="DK563" i="6"/>
  <c r="DM391" i="6"/>
  <c r="DL391" i="6"/>
  <c r="DK391" i="6"/>
  <c r="DJ391" i="6"/>
  <c r="DP391" i="6"/>
  <c r="DI391" i="6"/>
  <c r="DO391" i="6"/>
  <c r="DH391" i="6"/>
  <c r="DN391" i="6"/>
  <c r="DG391" i="6"/>
  <c r="DP296" i="6"/>
  <c r="DI296" i="6"/>
  <c r="DO296" i="6"/>
  <c r="DH296" i="6"/>
  <c r="DN296" i="6"/>
  <c r="DG296" i="6"/>
  <c r="DM296" i="6"/>
  <c r="DL296" i="6"/>
  <c r="DK296" i="6"/>
  <c r="DJ296" i="6"/>
  <c r="DO22" i="6"/>
  <c r="DH22" i="6"/>
  <c r="DN22" i="6"/>
  <c r="DG22" i="6"/>
  <c r="DL22" i="6"/>
  <c r="DI22" i="6"/>
  <c r="DM22" i="6"/>
  <c r="DP22" i="6"/>
  <c r="DK22" i="6"/>
  <c r="DJ22" i="6"/>
  <c r="DP474" i="6"/>
  <c r="DI474" i="6"/>
  <c r="DO474" i="6"/>
  <c r="DH474" i="6"/>
  <c r="DN474" i="6"/>
  <c r="DG474" i="6"/>
  <c r="DM474" i="6"/>
  <c r="DL474" i="6"/>
  <c r="DK474" i="6"/>
  <c r="DJ474" i="6"/>
  <c r="DP60" i="6"/>
  <c r="DI60" i="6"/>
  <c r="DO60" i="6"/>
  <c r="DH60" i="6"/>
  <c r="DN60" i="6"/>
  <c r="DG60" i="6"/>
  <c r="DM60" i="6"/>
  <c r="DL60" i="6"/>
  <c r="DK60" i="6"/>
  <c r="DJ60" i="6"/>
  <c r="DL158" i="6"/>
  <c r="DK158" i="6"/>
  <c r="DO158" i="6"/>
  <c r="DH158" i="6"/>
  <c r="DP158" i="6"/>
  <c r="DN158" i="6"/>
  <c r="DM158" i="6"/>
  <c r="DJ158" i="6"/>
  <c r="DI158" i="6"/>
  <c r="DG158" i="6"/>
  <c r="DO477" i="6"/>
  <c r="DH477" i="6"/>
  <c r="DN477" i="6"/>
  <c r="DG477" i="6"/>
  <c r="DM477" i="6"/>
  <c r="DL477" i="6"/>
  <c r="DK477" i="6"/>
  <c r="DJ477" i="6"/>
  <c r="DI477" i="6"/>
  <c r="DP477" i="6"/>
  <c r="DN237" i="6"/>
  <c r="DG237" i="6"/>
  <c r="DM237" i="6"/>
  <c r="DL237" i="6"/>
  <c r="DK237" i="6"/>
  <c r="DP237" i="6"/>
  <c r="DI237" i="6"/>
  <c r="DJ237" i="6"/>
  <c r="DH237" i="6"/>
  <c r="DO237" i="6"/>
  <c r="DN307" i="6"/>
  <c r="DG307" i="6"/>
  <c r="DI307" i="6"/>
  <c r="DH307" i="6"/>
  <c r="DP307" i="6"/>
  <c r="DO307" i="6"/>
  <c r="DM307" i="6"/>
  <c r="DK307" i="6"/>
  <c r="DL307" i="6"/>
  <c r="DJ307" i="6"/>
  <c r="DO431" i="6"/>
  <c r="DH431" i="6"/>
  <c r="DN431" i="6"/>
  <c r="DG431" i="6"/>
  <c r="DL431" i="6"/>
  <c r="DP431" i="6"/>
  <c r="DM431" i="6"/>
  <c r="DK431" i="6"/>
  <c r="DJ431" i="6"/>
  <c r="DI431" i="6"/>
  <c r="DL551" i="6"/>
  <c r="DK551" i="6"/>
  <c r="DJ551" i="6"/>
  <c r="DO551" i="6"/>
  <c r="DH551" i="6"/>
  <c r="DN551" i="6"/>
  <c r="DM551" i="6"/>
  <c r="DI551" i="6"/>
  <c r="DG551" i="6"/>
  <c r="DP551" i="6"/>
  <c r="DN293" i="6"/>
  <c r="DG293" i="6"/>
  <c r="DM293" i="6"/>
  <c r="DL293" i="6"/>
  <c r="DK293" i="6"/>
  <c r="DP293" i="6"/>
  <c r="DI293" i="6"/>
  <c r="DO293" i="6"/>
  <c r="DJ293" i="6"/>
  <c r="DH293" i="6"/>
  <c r="DK225" i="6"/>
  <c r="DJ225" i="6"/>
  <c r="DP225" i="6"/>
  <c r="DI225" i="6"/>
  <c r="DN225" i="6"/>
  <c r="DG225" i="6"/>
  <c r="DM225" i="6"/>
  <c r="DL225" i="6"/>
  <c r="DH225" i="6"/>
  <c r="DO225" i="6"/>
  <c r="DM401" i="6"/>
  <c r="DL401" i="6"/>
  <c r="DK401" i="6"/>
  <c r="DJ401" i="6"/>
  <c r="DP401" i="6"/>
  <c r="DI401" i="6"/>
  <c r="DH401" i="6"/>
  <c r="DG401" i="6"/>
  <c r="DO401" i="6"/>
  <c r="DN401" i="6"/>
  <c r="DY281" i="6"/>
  <c r="DV281" i="6"/>
  <c r="DU281" i="6"/>
  <c r="EB281" i="6"/>
  <c r="DT281" i="6"/>
  <c r="EA281" i="6"/>
  <c r="DS281" i="6"/>
  <c r="DZ281" i="6"/>
  <c r="DX281" i="6"/>
  <c r="DW281" i="6"/>
  <c r="EA438" i="6"/>
  <c r="DT438" i="6"/>
  <c r="DU438" i="6"/>
  <c r="EB438" i="6"/>
  <c r="DS438" i="6"/>
  <c r="DZ438" i="6"/>
  <c r="DY438" i="6"/>
  <c r="DX438" i="6"/>
  <c r="DW438" i="6"/>
  <c r="DV438" i="6"/>
  <c r="DY248" i="6"/>
  <c r="DV248" i="6"/>
  <c r="EA248" i="6"/>
  <c r="DS248" i="6"/>
  <c r="DX248" i="6"/>
  <c r="DW248" i="6"/>
  <c r="DU248" i="6"/>
  <c r="DT248" i="6"/>
  <c r="EB248" i="6"/>
  <c r="DZ248" i="6"/>
  <c r="DW267" i="6"/>
  <c r="EA267" i="6"/>
  <c r="DS267" i="6"/>
  <c r="DZ267" i="6"/>
  <c r="DY267" i="6"/>
  <c r="DX267" i="6"/>
  <c r="DV267" i="6"/>
  <c r="EB267" i="6"/>
  <c r="DU267" i="6"/>
  <c r="DT267" i="6"/>
  <c r="DW151" i="6"/>
  <c r="EB151" i="6"/>
  <c r="DU151" i="6"/>
  <c r="DZ151" i="6"/>
  <c r="DY151" i="6"/>
  <c r="DX151" i="6"/>
  <c r="DV151" i="6"/>
  <c r="DT151" i="6"/>
  <c r="DS151" i="6"/>
  <c r="EA151" i="6"/>
  <c r="DV302" i="6"/>
  <c r="DY302" i="6"/>
  <c r="DW302" i="6"/>
  <c r="DU302" i="6"/>
  <c r="DT302" i="6"/>
  <c r="EB302" i="6"/>
  <c r="DS302" i="6"/>
  <c r="EA302" i="6"/>
  <c r="DZ302" i="6"/>
  <c r="DX302" i="6"/>
  <c r="DV194" i="6"/>
  <c r="EB194" i="6"/>
  <c r="DU194" i="6"/>
  <c r="EA194" i="6"/>
  <c r="DT194" i="6"/>
  <c r="DZ194" i="6"/>
  <c r="DS194" i="6"/>
  <c r="DY194" i="6"/>
  <c r="DX194" i="6"/>
  <c r="DW194" i="6"/>
  <c r="DX134" i="6"/>
  <c r="DV134" i="6"/>
  <c r="DZ134" i="6"/>
  <c r="DY134" i="6"/>
  <c r="DW134" i="6"/>
  <c r="DU134" i="6"/>
  <c r="DT134" i="6"/>
  <c r="EB134" i="6"/>
  <c r="DS134" i="6"/>
  <c r="EA134" i="6"/>
  <c r="DX9" i="6"/>
  <c r="DV9" i="6"/>
  <c r="DZ9" i="6"/>
  <c r="DY9" i="6"/>
  <c r="DW9" i="6"/>
  <c r="DU9" i="6"/>
  <c r="DT9" i="6"/>
  <c r="EB9" i="6"/>
  <c r="DS9" i="6"/>
  <c r="EA9" i="6"/>
  <c r="DV402" i="6"/>
  <c r="EB402" i="6"/>
  <c r="DS402" i="6"/>
  <c r="DZ402" i="6"/>
  <c r="DY402" i="6"/>
  <c r="DU402" i="6"/>
  <c r="DX402" i="6"/>
  <c r="DW402" i="6"/>
  <c r="DT402" i="6"/>
  <c r="EA402" i="6"/>
  <c r="DZ303" i="6"/>
  <c r="DS303" i="6"/>
  <c r="DW303" i="6"/>
  <c r="DV303" i="6"/>
  <c r="DU303" i="6"/>
  <c r="DT303" i="6"/>
  <c r="EB303" i="6"/>
  <c r="EA303" i="6"/>
  <c r="DY303" i="6"/>
  <c r="DX303" i="6"/>
  <c r="DW207" i="6"/>
  <c r="EA207" i="6"/>
  <c r="DT207" i="6"/>
  <c r="DV207" i="6"/>
  <c r="DU207" i="6"/>
  <c r="DS207" i="6"/>
  <c r="EB207" i="6"/>
  <c r="DZ207" i="6"/>
  <c r="DY207" i="6"/>
  <c r="DX207" i="6"/>
  <c r="DW417" i="6"/>
  <c r="EB417" i="6"/>
  <c r="DU417" i="6"/>
  <c r="EA417" i="6"/>
  <c r="DZ417" i="6"/>
  <c r="DY417" i="6"/>
  <c r="DX417" i="6"/>
  <c r="DV417" i="6"/>
  <c r="DT417" i="6"/>
  <c r="DS417" i="6"/>
  <c r="DZ76" i="6"/>
  <c r="DS76" i="6"/>
  <c r="DW76" i="6"/>
  <c r="EB76" i="6"/>
  <c r="EA76" i="6"/>
  <c r="DY76" i="6"/>
  <c r="DX76" i="6"/>
  <c r="DV76" i="6"/>
  <c r="DU76" i="6"/>
  <c r="DT76" i="6"/>
  <c r="DZ388" i="6"/>
  <c r="DS388" i="6"/>
  <c r="DX388" i="6"/>
  <c r="DW388" i="6"/>
  <c r="EB388" i="6"/>
  <c r="DU388" i="6"/>
  <c r="DV388" i="6"/>
  <c r="DT388" i="6"/>
  <c r="EA388" i="6"/>
  <c r="DY388" i="6"/>
  <c r="DZ283" i="6"/>
  <c r="DS283" i="6"/>
  <c r="DX283" i="6"/>
  <c r="DW283" i="6"/>
  <c r="DV283" i="6"/>
  <c r="DU283" i="6"/>
  <c r="EB283" i="6"/>
  <c r="DT283" i="6"/>
  <c r="EA283" i="6"/>
  <c r="DY283" i="6"/>
  <c r="DY199" i="6"/>
  <c r="DV199" i="6"/>
  <c r="EA199" i="6"/>
  <c r="DZ199" i="6"/>
  <c r="DX199" i="6"/>
  <c r="DW199" i="6"/>
  <c r="DU199" i="6"/>
  <c r="DT199" i="6"/>
  <c r="EB199" i="6"/>
  <c r="DS199" i="6"/>
  <c r="DZ137" i="6"/>
  <c r="DS137" i="6"/>
  <c r="DW137" i="6"/>
  <c r="DY137" i="6"/>
  <c r="DX137" i="6"/>
  <c r="DV137" i="6"/>
  <c r="DU137" i="6"/>
  <c r="DT137" i="6"/>
  <c r="EB137" i="6"/>
  <c r="EA137" i="6"/>
  <c r="DZ78" i="6"/>
  <c r="DS78" i="6"/>
  <c r="DW78" i="6"/>
  <c r="DY78" i="6"/>
  <c r="DX78" i="6"/>
  <c r="DV78" i="6"/>
  <c r="DU78" i="6"/>
  <c r="DT78" i="6"/>
  <c r="EB78" i="6"/>
  <c r="EA78" i="6"/>
  <c r="DZ450" i="6"/>
  <c r="DS450" i="6"/>
  <c r="DY450" i="6"/>
  <c r="EB450" i="6"/>
  <c r="DX450" i="6"/>
  <c r="DW450" i="6"/>
  <c r="DU450" i="6"/>
  <c r="DV450" i="6"/>
  <c r="DT450" i="6"/>
  <c r="EA450" i="6"/>
  <c r="EB305" i="6"/>
  <c r="DU305" i="6"/>
  <c r="DX305" i="6"/>
  <c r="DV305" i="6"/>
  <c r="DT305" i="6"/>
  <c r="DS305" i="6"/>
  <c r="EA305" i="6"/>
  <c r="DZ305" i="6"/>
  <c r="DY305" i="6"/>
  <c r="DW305" i="6"/>
  <c r="EA208" i="6"/>
  <c r="DT208" i="6"/>
  <c r="DW208" i="6"/>
  <c r="DV208" i="6"/>
  <c r="DU208" i="6"/>
  <c r="DS208" i="6"/>
  <c r="EB208" i="6"/>
  <c r="DZ208" i="6"/>
  <c r="DY208" i="6"/>
  <c r="DX208" i="6"/>
  <c r="DY130" i="6"/>
  <c r="EA130" i="6"/>
  <c r="DZ130" i="6"/>
  <c r="DX130" i="6"/>
  <c r="DW130" i="6"/>
  <c r="DV130" i="6"/>
  <c r="DU130" i="6"/>
  <c r="DT130" i="6"/>
  <c r="EB130" i="6"/>
  <c r="DS130" i="6"/>
  <c r="EB4" i="6"/>
  <c r="DU4" i="6"/>
  <c r="DY4" i="6"/>
  <c r="EA4" i="6"/>
  <c r="DZ4" i="6"/>
  <c r="DX4" i="6"/>
  <c r="DW4" i="6"/>
  <c r="DV4" i="6"/>
  <c r="DT4" i="6"/>
  <c r="DS4" i="6"/>
  <c r="DV311" i="6"/>
  <c r="DY311" i="6"/>
  <c r="EB311" i="6"/>
  <c r="DS311" i="6"/>
  <c r="EA311" i="6"/>
  <c r="DZ311" i="6"/>
  <c r="DX311" i="6"/>
  <c r="DW311" i="6"/>
  <c r="DU311" i="6"/>
  <c r="DT311" i="6"/>
  <c r="DV210" i="6"/>
  <c r="DY210" i="6"/>
  <c r="DU210" i="6"/>
  <c r="DT210" i="6"/>
  <c r="EB210" i="6"/>
  <c r="DS210" i="6"/>
  <c r="EA210" i="6"/>
  <c r="DZ210" i="6"/>
  <c r="DX210" i="6"/>
  <c r="DW210" i="6"/>
  <c r="EB140" i="6"/>
  <c r="DU140" i="6"/>
  <c r="DY140" i="6"/>
  <c r="DX140" i="6"/>
  <c r="DW140" i="6"/>
  <c r="DV140" i="6"/>
  <c r="DT140" i="6"/>
  <c r="DS140" i="6"/>
  <c r="EA140" i="6"/>
  <c r="DZ140" i="6"/>
  <c r="EB80" i="6"/>
  <c r="DU80" i="6"/>
  <c r="DY80" i="6"/>
  <c r="DX80" i="6"/>
  <c r="DW80" i="6"/>
  <c r="DV80" i="6"/>
  <c r="DT80" i="6"/>
  <c r="DS80" i="6"/>
  <c r="EA80" i="6"/>
  <c r="DZ80" i="6"/>
  <c r="DZ317" i="6"/>
  <c r="DS317" i="6"/>
  <c r="EB317" i="6"/>
  <c r="EA317" i="6"/>
  <c r="DY317" i="6"/>
  <c r="DX317" i="6"/>
  <c r="DW317" i="6"/>
  <c r="DV317" i="6"/>
  <c r="DU317" i="6"/>
  <c r="DT317" i="6"/>
  <c r="DW212" i="6"/>
  <c r="EA212" i="6"/>
  <c r="DT212" i="6"/>
  <c r="DU212" i="6"/>
  <c r="DS212" i="6"/>
  <c r="EB212" i="6"/>
  <c r="DZ212" i="6"/>
  <c r="DY212" i="6"/>
  <c r="DX212" i="6"/>
  <c r="DV212" i="6"/>
  <c r="EA240" i="6"/>
  <c r="DT240" i="6"/>
  <c r="DZ240" i="6"/>
  <c r="DS240" i="6"/>
  <c r="DX240" i="6"/>
  <c r="DU240" i="6"/>
  <c r="EB240" i="6"/>
  <c r="DY240" i="6"/>
  <c r="DW240" i="6"/>
  <c r="DV240" i="6"/>
  <c r="EA88" i="6"/>
  <c r="DT88" i="6"/>
  <c r="DX88" i="6"/>
  <c r="DV88" i="6"/>
  <c r="DU88" i="6"/>
  <c r="DS88" i="6"/>
  <c r="EB88" i="6"/>
  <c r="DZ88" i="6"/>
  <c r="DY88" i="6"/>
  <c r="DW88" i="6"/>
  <c r="DX488" i="6"/>
  <c r="DW488" i="6"/>
  <c r="DZ488" i="6"/>
  <c r="DV488" i="6"/>
  <c r="EA488" i="6"/>
  <c r="DU488" i="6"/>
  <c r="EB488" i="6"/>
  <c r="DY488" i="6"/>
  <c r="DT488" i="6"/>
  <c r="DS488" i="6"/>
  <c r="DW261" i="6"/>
  <c r="DX261" i="6"/>
  <c r="DV261" i="6"/>
  <c r="EB261" i="6"/>
  <c r="DT261" i="6"/>
  <c r="EA261" i="6"/>
  <c r="DS261" i="6"/>
  <c r="DU261" i="6"/>
  <c r="DZ261" i="6"/>
  <c r="DY261" i="6"/>
  <c r="EA189" i="6"/>
  <c r="DT189" i="6"/>
  <c r="DZ189" i="6"/>
  <c r="DS189" i="6"/>
  <c r="DY189" i="6"/>
  <c r="DX189" i="6"/>
  <c r="DW189" i="6"/>
  <c r="DV189" i="6"/>
  <c r="EB189" i="6"/>
  <c r="DU189" i="6"/>
  <c r="EA119" i="6"/>
  <c r="DT119" i="6"/>
  <c r="DV119" i="6"/>
  <c r="DU119" i="6"/>
  <c r="DS119" i="6"/>
  <c r="EB119" i="6"/>
  <c r="DZ119" i="6"/>
  <c r="DY119" i="6"/>
  <c r="DX119" i="6"/>
  <c r="DW119" i="6"/>
  <c r="DZ554" i="6"/>
  <c r="DS554" i="6"/>
  <c r="DY554" i="6"/>
  <c r="DX554" i="6"/>
  <c r="DV554" i="6"/>
  <c r="EA554" i="6"/>
  <c r="DU554" i="6"/>
  <c r="DT554" i="6"/>
  <c r="EB554" i="6"/>
  <c r="DW554" i="6"/>
  <c r="EA371" i="6"/>
  <c r="DT371" i="6"/>
  <c r="DW371" i="6"/>
  <c r="EB371" i="6"/>
  <c r="DZ371" i="6"/>
  <c r="DY371" i="6"/>
  <c r="DV371" i="6"/>
  <c r="DU371" i="6"/>
  <c r="DX371" i="6"/>
  <c r="DS371" i="6"/>
  <c r="EB436" i="6"/>
  <c r="DU436" i="6"/>
  <c r="EA436" i="6"/>
  <c r="DT436" i="6"/>
  <c r="DX436" i="6"/>
  <c r="DS436" i="6"/>
  <c r="DZ436" i="6"/>
  <c r="DY436" i="6"/>
  <c r="DW436" i="6"/>
  <c r="DV436" i="6"/>
  <c r="DY557" i="6"/>
  <c r="DX557" i="6"/>
  <c r="DW557" i="6"/>
  <c r="DU557" i="6"/>
  <c r="DZ557" i="6"/>
  <c r="DT557" i="6"/>
  <c r="DS557" i="6"/>
  <c r="EB557" i="6"/>
  <c r="EA557" i="6"/>
  <c r="DV557" i="6"/>
  <c r="DZ75" i="6"/>
  <c r="DS75" i="6"/>
  <c r="EA75" i="6"/>
  <c r="DY75" i="6"/>
  <c r="DX75" i="6"/>
  <c r="DW75" i="6"/>
  <c r="DU75" i="6"/>
  <c r="DT75" i="6"/>
  <c r="EB75" i="6"/>
  <c r="DV75" i="6"/>
  <c r="DV271" i="6"/>
  <c r="DY271" i="6"/>
  <c r="DX271" i="6"/>
  <c r="DW271" i="6"/>
  <c r="DU271" i="6"/>
  <c r="EB271" i="6"/>
  <c r="DT271" i="6"/>
  <c r="DS271" i="6"/>
  <c r="EA271" i="6"/>
  <c r="DZ271" i="6"/>
  <c r="EB70" i="6"/>
  <c r="DU70" i="6"/>
  <c r="EA70" i="6"/>
  <c r="DT70" i="6"/>
  <c r="DZ70" i="6"/>
  <c r="DS70" i="6"/>
  <c r="DY70" i="6"/>
  <c r="DX70" i="6"/>
  <c r="DW70" i="6"/>
  <c r="DV70" i="6"/>
  <c r="DV481" i="6"/>
  <c r="EB481" i="6"/>
  <c r="DU481" i="6"/>
  <c r="DX481" i="6"/>
  <c r="DT481" i="6"/>
  <c r="EA481" i="6"/>
  <c r="DW481" i="6"/>
  <c r="DZ481" i="6"/>
  <c r="DY481" i="6"/>
  <c r="DS481" i="6"/>
  <c r="DX336" i="6"/>
  <c r="EB336" i="6"/>
  <c r="DU336" i="6"/>
  <c r="DV336" i="6"/>
  <c r="DT336" i="6"/>
  <c r="DS336" i="6"/>
  <c r="EA336" i="6"/>
  <c r="DZ336" i="6"/>
  <c r="DY336" i="6"/>
  <c r="DW336" i="6"/>
  <c r="DZ23" i="6"/>
  <c r="DS23" i="6"/>
  <c r="DY23" i="6"/>
  <c r="DX23" i="6"/>
  <c r="DW23" i="6"/>
  <c r="DV23" i="6"/>
  <c r="DU23" i="6"/>
  <c r="DT23" i="6"/>
  <c r="EB23" i="6"/>
  <c r="EA23" i="6"/>
  <c r="DV104" i="6"/>
  <c r="DZ104" i="6"/>
  <c r="DS104" i="6"/>
  <c r="DY104" i="6"/>
  <c r="DX104" i="6"/>
  <c r="DW104" i="6"/>
  <c r="DU104" i="6"/>
  <c r="DT104" i="6"/>
  <c r="EB104" i="6"/>
  <c r="EA104" i="6"/>
  <c r="DY525" i="6"/>
  <c r="DX525" i="6"/>
  <c r="DW525" i="6"/>
  <c r="DU525" i="6"/>
  <c r="DS525" i="6"/>
  <c r="EB525" i="6"/>
  <c r="EA525" i="6"/>
  <c r="DV525" i="6"/>
  <c r="DZ525" i="6"/>
  <c r="DT525" i="6"/>
  <c r="DY367" i="6"/>
  <c r="DV367" i="6"/>
  <c r="EB367" i="6"/>
  <c r="DS367" i="6"/>
  <c r="EA367" i="6"/>
  <c r="DZ367" i="6"/>
  <c r="DU367" i="6"/>
  <c r="DX367" i="6"/>
  <c r="DW367" i="6"/>
  <c r="DT367" i="6"/>
  <c r="DX277" i="6"/>
  <c r="DV277" i="6"/>
  <c r="DU277" i="6"/>
  <c r="EB277" i="6"/>
  <c r="DT277" i="6"/>
  <c r="EA277" i="6"/>
  <c r="DS277" i="6"/>
  <c r="DZ277" i="6"/>
  <c r="DY277" i="6"/>
  <c r="DW277" i="6"/>
  <c r="DV545" i="6"/>
  <c r="EB545" i="6"/>
  <c r="DU545" i="6"/>
  <c r="EA545" i="6"/>
  <c r="DX545" i="6"/>
  <c r="DY545" i="6"/>
  <c r="DT545" i="6"/>
  <c r="DZ545" i="6"/>
  <c r="DW545" i="6"/>
  <c r="DS545" i="6"/>
  <c r="DV376" i="6"/>
  <c r="DY376" i="6"/>
  <c r="DX376" i="6"/>
  <c r="DW376" i="6"/>
  <c r="DU376" i="6"/>
  <c r="EB376" i="6"/>
  <c r="DS376" i="6"/>
  <c r="EA376" i="6"/>
  <c r="DZ376" i="6"/>
  <c r="DT376" i="6"/>
  <c r="DW53" i="6"/>
  <c r="DV53" i="6"/>
  <c r="DU53" i="6"/>
  <c r="EB53" i="6"/>
  <c r="DT53" i="6"/>
  <c r="EA53" i="6"/>
  <c r="DS53" i="6"/>
  <c r="DZ53" i="6"/>
  <c r="DY53" i="6"/>
  <c r="DX53" i="6"/>
  <c r="DV193" i="6"/>
  <c r="EB193" i="6"/>
  <c r="DU193" i="6"/>
  <c r="EA193" i="6"/>
  <c r="DT193" i="6"/>
  <c r="DZ193" i="6"/>
  <c r="DS193" i="6"/>
  <c r="DY193" i="6"/>
  <c r="DX193" i="6"/>
  <c r="DW193" i="6"/>
  <c r="DX47" i="6"/>
  <c r="DY47" i="6"/>
  <c r="DW47" i="6"/>
  <c r="DV47" i="6"/>
  <c r="DU47" i="6"/>
  <c r="EB47" i="6"/>
  <c r="DT47" i="6"/>
  <c r="EA47" i="6"/>
  <c r="DZ47" i="6"/>
  <c r="DS47" i="6"/>
  <c r="DX568" i="6"/>
  <c r="DW568" i="6"/>
  <c r="DU568" i="6"/>
  <c r="DT568" i="6"/>
  <c r="EA568" i="6"/>
  <c r="DS568" i="6"/>
  <c r="DZ568" i="6"/>
  <c r="EB568" i="6"/>
  <c r="DY568" i="6"/>
  <c r="DV568" i="6"/>
  <c r="DX264" i="6"/>
  <c r="DW264" i="6"/>
  <c r="DV264" i="6"/>
  <c r="EB264" i="6"/>
  <c r="DT264" i="6"/>
  <c r="EA264" i="6"/>
  <c r="DS264" i="6"/>
  <c r="DZ264" i="6"/>
  <c r="DY264" i="6"/>
  <c r="DU264" i="6"/>
  <c r="DV171" i="6"/>
  <c r="EB171" i="6"/>
  <c r="DU171" i="6"/>
  <c r="EA171" i="6"/>
  <c r="DT171" i="6"/>
  <c r="DZ171" i="6"/>
  <c r="DS171" i="6"/>
  <c r="DY171" i="6"/>
  <c r="DX171" i="6"/>
  <c r="DW171" i="6"/>
  <c r="EB156" i="6"/>
  <c r="DU156" i="6"/>
  <c r="EA156" i="6"/>
  <c r="DT156" i="6"/>
  <c r="DY156" i="6"/>
  <c r="DZ156" i="6"/>
  <c r="DX156" i="6"/>
  <c r="DW156" i="6"/>
  <c r="DV156" i="6"/>
  <c r="DS156" i="6"/>
  <c r="DW523" i="6"/>
  <c r="DY523" i="6"/>
  <c r="DU523" i="6"/>
  <c r="DZ523" i="6"/>
  <c r="DV523" i="6"/>
  <c r="DT523" i="6"/>
  <c r="EB523" i="6"/>
  <c r="DS523" i="6"/>
  <c r="EA523" i="6"/>
  <c r="DX523" i="6"/>
  <c r="EA263" i="6"/>
  <c r="DS263" i="6"/>
  <c r="DZ263" i="6"/>
  <c r="DY263" i="6"/>
  <c r="DW263" i="6"/>
  <c r="DV263" i="6"/>
  <c r="EB263" i="6"/>
  <c r="DX263" i="6"/>
  <c r="DU263" i="6"/>
  <c r="DT263" i="6"/>
  <c r="EB39" i="6"/>
  <c r="DU39" i="6"/>
  <c r="DX39" i="6"/>
  <c r="DV39" i="6"/>
  <c r="DT39" i="6"/>
  <c r="DS39" i="6"/>
  <c r="EA39" i="6"/>
  <c r="DZ39" i="6"/>
  <c r="DY39" i="6"/>
  <c r="DW39" i="6"/>
  <c r="DY269" i="6"/>
  <c r="DW269" i="6"/>
  <c r="DV269" i="6"/>
  <c r="DU269" i="6"/>
  <c r="EB269" i="6"/>
  <c r="DT269" i="6"/>
  <c r="EA269" i="6"/>
  <c r="DS269" i="6"/>
  <c r="DZ269" i="6"/>
  <c r="DX269" i="6"/>
  <c r="EA257" i="6"/>
  <c r="DT257" i="6"/>
  <c r="DV257" i="6"/>
  <c r="DU257" i="6"/>
  <c r="DZ257" i="6"/>
  <c r="DY257" i="6"/>
  <c r="EB257" i="6"/>
  <c r="DX257" i="6"/>
  <c r="DW257" i="6"/>
  <c r="DS257" i="6"/>
  <c r="EA243" i="6"/>
  <c r="DT243" i="6"/>
  <c r="DW243" i="6"/>
  <c r="DS243" i="6"/>
  <c r="EB243" i="6"/>
  <c r="DZ243" i="6"/>
  <c r="DY243" i="6"/>
  <c r="DX243" i="6"/>
  <c r="DV243" i="6"/>
  <c r="DU243" i="6"/>
  <c r="EB19" i="6"/>
  <c r="DU19" i="6"/>
  <c r="EA19" i="6"/>
  <c r="DT19" i="6"/>
  <c r="DZ19" i="6"/>
  <c r="DS19" i="6"/>
  <c r="DY19" i="6"/>
  <c r="DX19" i="6"/>
  <c r="DW19" i="6"/>
  <c r="DV19" i="6"/>
  <c r="DW244" i="6"/>
  <c r="EB244" i="6"/>
  <c r="DU244" i="6"/>
  <c r="EA244" i="6"/>
  <c r="DZ244" i="6"/>
  <c r="DY244" i="6"/>
  <c r="DX244" i="6"/>
  <c r="DV244" i="6"/>
  <c r="DT244" i="6"/>
  <c r="DS244" i="6"/>
  <c r="DW254" i="6"/>
  <c r="DU254" i="6"/>
  <c r="EB254" i="6"/>
  <c r="DT254" i="6"/>
  <c r="EA254" i="6"/>
  <c r="DY254" i="6"/>
  <c r="DZ254" i="6"/>
  <c r="DX254" i="6"/>
  <c r="DV254" i="6"/>
  <c r="DS254" i="6"/>
  <c r="EB81" i="6"/>
  <c r="DU81" i="6"/>
  <c r="EA81" i="6"/>
  <c r="DT81" i="6"/>
  <c r="DS81" i="6"/>
  <c r="DZ81" i="6"/>
  <c r="DY81" i="6"/>
  <c r="DX81" i="6"/>
  <c r="DW81" i="6"/>
  <c r="DV81" i="6"/>
  <c r="DW284" i="6"/>
  <c r="DZ284" i="6"/>
  <c r="DY284" i="6"/>
  <c r="DX284" i="6"/>
  <c r="DV284" i="6"/>
  <c r="DU284" i="6"/>
  <c r="EB284" i="6"/>
  <c r="EA284" i="6"/>
  <c r="DT284" i="6"/>
  <c r="DS284" i="6"/>
  <c r="DV187" i="6"/>
  <c r="EB187" i="6"/>
  <c r="DU187" i="6"/>
  <c r="EA187" i="6"/>
  <c r="DT187" i="6"/>
  <c r="DZ187" i="6"/>
  <c r="DS187" i="6"/>
  <c r="DY187" i="6"/>
  <c r="DX187" i="6"/>
  <c r="DW187" i="6"/>
  <c r="DX415" i="6"/>
  <c r="DV415" i="6"/>
  <c r="EB415" i="6"/>
  <c r="DS415" i="6"/>
  <c r="EA415" i="6"/>
  <c r="DZ415" i="6"/>
  <c r="DY415" i="6"/>
  <c r="DW415" i="6"/>
  <c r="DU415" i="6"/>
  <c r="DT415" i="6"/>
  <c r="DV558" i="6"/>
  <c r="DX558" i="6"/>
  <c r="DW558" i="6"/>
  <c r="DT558" i="6"/>
  <c r="EB558" i="6"/>
  <c r="DZ558" i="6"/>
  <c r="DY558" i="6"/>
  <c r="EA558" i="6"/>
  <c r="DU558" i="6"/>
  <c r="DS558" i="6"/>
  <c r="DX449" i="6"/>
  <c r="DV449" i="6"/>
  <c r="DZ449" i="6"/>
  <c r="DS449" i="6"/>
  <c r="EB449" i="6"/>
  <c r="EA449" i="6"/>
  <c r="DY449" i="6"/>
  <c r="DW449" i="6"/>
  <c r="DU449" i="6"/>
  <c r="DT449" i="6"/>
  <c r="EB63" i="6"/>
  <c r="DU63" i="6"/>
  <c r="DX63" i="6"/>
  <c r="DW63" i="6"/>
  <c r="DV63" i="6"/>
  <c r="DT63" i="6"/>
  <c r="EA63" i="6"/>
  <c r="DS63" i="6"/>
  <c r="DZ63" i="6"/>
  <c r="DY63" i="6"/>
  <c r="DW198" i="6"/>
  <c r="EA198" i="6"/>
  <c r="DT198" i="6"/>
  <c r="EB198" i="6"/>
  <c r="DZ198" i="6"/>
  <c r="DY198" i="6"/>
  <c r="DX198" i="6"/>
  <c r="DV198" i="6"/>
  <c r="DU198" i="6"/>
  <c r="DS198" i="6"/>
  <c r="DW124" i="6"/>
  <c r="EB124" i="6"/>
  <c r="DU124" i="6"/>
  <c r="DT124" i="6"/>
  <c r="DS124" i="6"/>
  <c r="EA124" i="6"/>
  <c r="DZ124" i="6"/>
  <c r="DY124" i="6"/>
  <c r="DX124" i="6"/>
  <c r="DV124" i="6"/>
  <c r="DX544" i="6"/>
  <c r="DW544" i="6"/>
  <c r="EB544" i="6"/>
  <c r="DS544" i="6"/>
  <c r="DY544" i="6"/>
  <c r="DV544" i="6"/>
  <c r="DT544" i="6"/>
  <c r="DZ544" i="6"/>
  <c r="EA544" i="6"/>
  <c r="DU544" i="6"/>
  <c r="DX375" i="6"/>
  <c r="EB375" i="6"/>
  <c r="DU375" i="6"/>
  <c r="DY375" i="6"/>
  <c r="DW375" i="6"/>
  <c r="DV375" i="6"/>
  <c r="DS375" i="6"/>
  <c r="EA375" i="6"/>
  <c r="DZ375" i="6"/>
  <c r="DT375" i="6"/>
  <c r="DW188" i="6"/>
  <c r="DV188" i="6"/>
  <c r="EB188" i="6"/>
  <c r="DU188" i="6"/>
  <c r="EA188" i="6"/>
  <c r="DT188" i="6"/>
  <c r="DZ188" i="6"/>
  <c r="DS188" i="6"/>
  <c r="DY188" i="6"/>
  <c r="DX188" i="6"/>
  <c r="DZ416" i="6"/>
  <c r="DS416" i="6"/>
  <c r="DW416" i="6"/>
  <c r="EB416" i="6"/>
  <c r="EA416" i="6"/>
  <c r="DY416" i="6"/>
  <c r="DX416" i="6"/>
  <c r="DV416" i="6"/>
  <c r="DU416" i="6"/>
  <c r="DT416" i="6"/>
  <c r="DX560" i="6"/>
  <c r="DW560" i="6"/>
  <c r="DV560" i="6"/>
  <c r="DT560" i="6"/>
  <c r="DZ560" i="6"/>
  <c r="DU560" i="6"/>
  <c r="DS560" i="6"/>
  <c r="EB560" i="6"/>
  <c r="EA560" i="6"/>
  <c r="DY560" i="6"/>
  <c r="EB390" i="6"/>
  <c r="DU390" i="6"/>
  <c r="DZ390" i="6"/>
  <c r="DS390" i="6"/>
  <c r="DY390" i="6"/>
  <c r="EA390" i="6"/>
  <c r="DX390" i="6"/>
  <c r="DW390" i="6"/>
  <c r="DV390" i="6"/>
  <c r="DT390" i="6"/>
  <c r="DZ298" i="6"/>
  <c r="DS298" i="6"/>
  <c r="DY298" i="6"/>
  <c r="DX298" i="6"/>
  <c r="DW298" i="6"/>
  <c r="DV298" i="6"/>
  <c r="DU298" i="6"/>
  <c r="EB298" i="6"/>
  <c r="EA298" i="6"/>
  <c r="DT298" i="6"/>
  <c r="EA200" i="6"/>
  <c r="DT200" i="6"/>
  <c r="DW200" i="6"/>
  <c r="DZ200" i="6"/>
  <c r="DY200" i="6"/>
  <c r="DX200" i="6"/>
  <c r="DV200" i="6"/>
  <c r="DU200" i="6"/>
  <c r="DS200" i="6"/>
  <c r="EB200" i="6"/>
  <c r="DY423" i="6"/>
  <c r="DT423" i="6"/>
  <c r="EB423" i="6"/>
  <c r="DS423" i="6"/>
  <c r="EA423" i="6"/>
  <c r="DZ423" i="6"/>
  <c r="DX423" i="6"/>
  <c r="DW423" i="6"/>
  <c r="DV423" i="6"/>
  <c r="DU423" i="6"/>
  <c r="DZ562" i="6"/>
  <c r="DS562" i="6"/>
  <c r="DY562" i="6"/>
  <c r="DV562" i="6"/>
  <c r="DT562" i="6"/>
  <c r="DU562" i="6"/>
  <c r="DX562" i="6"/>
  <c r="EB562" i="6"/>
  <c r="EA562" i="6"/>
  <c r="DW562" i="6"/>
  <c r="EB393" i="6"/>
  <c r="DU393" i="6"/>
  <c r="EA393" i="6"/>
  <c r="DT393" i="6"/>
  <c r="DX393" i="6"/>
  <c r="DZ393" i="6"/>
  <c r="DY393" i="6"/>
  <c r="DW393" i="6"/>
  <c r="DV393" i="6"/>
  <c r="DS393" i="6"/>
  <c r="DW441" i="6"/>
  <c r="EA441" i="6"/>
  <c r="DY441" i="6"/>
  <c r="DX441" i="6"/>
  <c r="DV441" i="6"/>
  <c r="DU441" i="6"/>
  <c r="DT441" i="6"/>
  <c r="EB441" i="6"/>
  <c r="DS441" i="6"/>
  <c r="DZ441" i="6"/>
  <c r="DV202" i="6"/>
  <c r="DY202" i="6"/>
  <c r="DZ202" i="6"/>
  <c r="DX202" i="6"/>
  <c r="DW202" i="6"/>
  <c r="DU202" i="6"/>
  <c r="DT202" i="6"/>
  <c r="EB202" i="6"/>
  <c r="DS202" i="6"/>
  <c r="EA202" i="6"/>
  <c r="EB129" i="6"/>
  <c r="DU129" i="6"/>
  <c r="DY129" i="6"/>
  <c r="EA129" i="6"/>
  <c r="DZ129" i="6"/>
  <c r="DX129" i="6"/>
  <c r="DW129" i="6"/>
  <c r="DV129" i="6"/>
  <c r="DT129" i="6"/>
  <c r="DS129" i="6"/>
  <c r="DW77" i="6"/>
  <c r="EB77" i="6"/>
  <c r="DU77" i="6"/>
  <c r="EA77" i="6"/>
  <c r="DZ77" i="6"/>
  <c r="DY77" i="6"/>
  <c r="DX77" i="6"/>
  <c r="DV77" i="6"/>
  <c r="DT77" i="6"/>
  <c r="DS77" i="6"/>
  <c r="DX396" i="6"/>
  <c r="DV396" i="6"/>
  <c r="DZ396" i="6"/>
  <c r="DS396" i="6"/>
  <c r="DU396" i="6"/>
  <c r="DT396" i="6"/>
  <c r="EB396" i="6"/>
  <c r="EA396" i="6"/>
  <c r="DY396" i="6"/>
  <c r="DW396" i="6"/>
  <c r="EB300" i="6"/>
  <c r="DU300" i="6"/>
  <c r="DX300" i="6"/>
  <c r="DY300" i="6"/>
  <c r="DW300" i="6"/>
  <c r="DV300" i="6"/>
  <c r="DT300" i="6"/>
  <c r="DS300" i="6"/>
  <c r="EA300" i="6"/>
  <c r="DZ300" i="6"/>
  <c r="DW24" i="6"/>
  <c r="EA24" i="6"/>
  <c r="DT24" i="6"/>
  <c r="DY24" i="6"/>
  <c r="DX24" i="6"/>
  <c r="DV24" i="6"/>
  <c r="DU24" i="6"/>
  <c r="DS24" i="6"/>
  <c r="EB24" i="6"/>
  <c r="DZ24" i="6"/>
  <c r="EA136" i="6"/>
  <c r="DT136" i="6"/>
  <c r="DX136" i="6"/>
  <c r="DW136" i="6"/>
  <c r="DV136" i="6"/>
  <c r="DU136" i="6"/>
  <c r="DS136" i="6"/>
  <c r="EB136" i="6"/>
  <c r="DZ136" i="6"/>
  <c r="DY136" i="6"/>
  <c r="EA83" i="6"/>
  <c r="DT83" i="6"/>
  <c r="DX83" i="6"/>
  <c r="DW83" i="6"/>
  <c r="DV83" i="6"/>
  <c r="DU83" i="6"/>
  <c r="DS83" i="6"/>
  <c r="EB83" i="6"/>
  <c r="DZ83" i="6"/>
  <c r="DY83" i="6"/>
  <c r="DX472" i="6"/>
  <c r="DW472" i="6"/>
  <c r="DU472" i="6"/>
  <c r="EB472" i="6"/>
  <c r="DS472" i="6"/>
  <c r="EA472" i="6"/>
  <c r="DZ472" i="6"/>
  <c r="DY472" i="6"/>
  <c r="DV472" i="6"/>
  <c r="DT472" i="6"/>
  <c r="DW331" i="6"/>
  <c r="EA331" i="6"/>
  <c r="DT331" i="6"/>
  <c r="DV331" i="6"/>
  <c r="DU331" i="6"/>
  <c r="DS331" i="6"/>
  <c r="EB331" i="6"/>
  <c r="DZ331" i="6"/>
  <c r="DY331" i="6"/>
  <c r="DX331" i="6"/>
  <c r="DV252" i="6"/>
  <c r="DX252" i="6"/>
  <c r="DW252" i="6"/>
  <c r="EB252" i="6"/>
  <c r="DT252" i="6"/>
  <c r="DY252" i="6"/>
  <c r="DU252" i="6"/>
  <c r="DS252" i="6"/>
  <c r="EA252" i="6"/>
  <c r="DZ252" i="6"/>
  <c r="EA177" i="6"/>
  <c r="DT177" i="6"/>
  <c r="DZ177" i="6"/>
  <c r="DS177" i="6"/>
  <c r="DY177" i="6"/>
  <c r="DX177" i="6"/>
  <c r="DW177" i="6"/>
  <c r="DV177" i="6"/>
  <c r="EB177" i="6"/>
  <c r="DU177" i="6"/>
  <c r="EA109" i="6"/>
  <c r="DT109" i="6"/>
  <c r="DX109" i="6"/>
  <c r="DW109" i="6"/>
  <c r="DV109" i="6"/>
  <c r="DU109" i="6"/>
  <c r="DS109" i="6"/>
  <c r="EB109" i="6"/>
  <c r="DZ109" i="6"/>
  <c r="DY109" i="6"/>
  <c r="EA535" i="6"/>
  <c r="DT535" i="6"/>
  <c r="DZ535" i="6"/>
  <c r="DS535" i="6"/>
  <c r="DV535" i="6"/>
  <c r="EB535" i="6"/>
  <c r="DX535" i="6"/>
  <c r="DY535" i="6"/>
  <c r="DW535" i="6"/>
  <c r="DU535" i="6"/>
  <c r="DZ249" i="6"/>
  <c r="DS249" i="6"/>
  <c r="DX249" i="6"/>
  <c r="EB249" i="6"/>
  <c r="DT249" i="6"/>
  <c r="EA249" i="6"/>
  <c r="DW249" i="6"/>
  <c r="DV249" i="6"/>
  <c r="DU249" i="6"/>
  <c r="DY249" i="6"/>
  <c r="EB229" i="6"/>
  <c r="DU229" i="6"/>
  <c r="EA229" i="6"/>
  <c r="DT229" i="6"/>
  <c r="DX229" i="6"/>
  <c r="DZ229" i="6"/>
  <c r="DY229" i="6"/>
  <c r="DW229" i="6"/>
  <c r="DV229" i="6"/>
  <c r="DS229" i="6"/>
  <c r="DZ538" i="6"/>
  <c r="DS538" i="6"/>
  <c r="DY538" i="6"/>
  <c r="DU538" i="6"/>
  <c r="EA538" i="6"/>
  <c r="EB538" i="6"/>
  <c r="DX538" i="6"/>
  <c r="DV538" i="6"/>
  <c r="DW538" i="6"/>
  <c r="DT538" i="6"/>
  <c r="EB359" i="6"/>
  <c r="DU359" i="6"/>
  <c r="DX359" i="6"/>
  <c r="DT359" i="6"/>
  <c r="DZ359" i="6"/>
  <c r="DY359" i="6"/>
  <c r="DW359" i="6"/>
  <c r="DV359" i="6"/>
  <c r="DS359" i="6"/>
  <c r="EA359" i="6"/>
  <c r="DX439" i="6"/>
  <c r="EA439" i="6"/>
  <c r="DS439" i="6"/>
  <c r="DZ439" i="6"/>
  <c r="DY439" i="6"/>
  <c r="DW439" i="6"/>
  <c r="DV439" i="6"/>
  <c r="EB439" i="6"/>
  <c r="DU439" i="6"/>
  <c r="DT439" i="6"/>
  <c r="DW163" i="6"/>
  <c r="EB163" i="6"/>
  <c r="DU163" i="6"/>
  <c r="EA163" i="6"/>
  <c r="DT163" i="6"/>
  <c r="DZ163" i="6"/>
  <c r="DS163" i="6"/>
  <c r="DY163" i="6"/>
  <c r="DX163" i="6"/>
  <c r="DV163" i="6"/>
  <c r="DW467" i="6"/>
  <c r="DV467" i="6"/>
  <c r="DT467" i="6"/>
  <c r="EB467" i="6"/>
  <c r="DS467" i="6"/>
  <c r="DY467" i="6"/>
  <c r="EA467" i="6"/>
  <c r="DZ467" i="6"/>
  <c r="DX467" i="6"/>
  <c r="DU467" i="6"/>
  <c r="EB320" i="6"/>
  <c r="DU320" i="6"/>
  <c r="DX320" i="6"/>
  <c r="EA320" i="6"/>
  <c r="DZ320" i="6"/>
  <c r="DY320" i="6"/>
  <c r="DW320" i="6"/>
  <c r="DV320" i="6"/>
  <c r="DT320" i="6"/>
  <c r="DS320" i="6"/>
  <c r="DZ196" i="6"/>
  <c r="EB196" i="6"/>
  <c r="DT196" i="6"/>
  <c r="EA196" i="6"/>
  <c r="DS196" i="6"/>
  <c r="DY196" i="6"/>
  <c r="DX196" i="6"/>
  <c r="DW196" i="6"/>
  <c r="DV196" i="6"/>
  <c r="DU196" i="6"/>
  <c r="DV98" i="6"/>
  <c r="DZ98" i="6"/>
  <c r="DS98" i="6"/>
  <c r="EB98" i="6"/>
  <c r="EA98" i="6"/>
  <c r="DY98" i="6"/>
  <c r="DX98" i="6"/>
  <c r="DW98" i="6"/>
  <c r="DU98" i="6"/>
  <c r="DT98" i="6"/>
  <c r="DZ506" i="6"/>
  <c r="DS506" i="6"/>
  <c r="DY506" i="6"/>
  <c r="DU506" i="6"/>
  <c r="EA506" i="6"/>
  <c r="EB506" i="6"/>
  <c r="DW506" i="6"/>
  <c r="DX506" i="6"/>
  <c r="DV506" i="6"/>
  <c r="DT506" i="6"/>
  <c r="DX347" i="6"/>
  <c r="DZ347" i="6"/>
  <c r="DV347" i="6"/>
  <c r="DT347" i="6"/>
  <c r="DS347" i="6"/>
  <c r="EB347" i="6"/>
  <c r="EA347" i="6"/>
  <c r="DY347" i="6"/>
  <c r="DW347" i="6"/>
  <c r="DU347" i="6"/>
  <c r="DZ253" i="6"/>
  <c r="DS253" i="6"/>
  <c r="DV253" i="6"/>
  <c r="EA253" i="6"/>
  <c r="EB253" i="6"/>
  <c r="DY253" i="6"/>
  <c r="DX253" i="6"/>
  <c r="DW253" i="6"/>
  <c r="DU253" i="6"/>
  <c r="DT253" i="6"/>
  <c r="EA527" i="6"/>
  <c r="DT527" i="6"/>
  <c r="DZ527" i="6"/>
  <c r="DS527" i="6"/>
  <c r="DW527" i="6"/>
  <c r="DU527" i="6"/>
  <c r="DX527" i="6"/>
  <c r="DV527" i="6"/>
  <c r="EB527" i="6"/>
  <c r="DY527" i="6"/>
  <c r="DU361" i="6"/>
  <c r="DY361" i="6"/>
  <c r="EB361" i="6"/>
  <c r="EA361" i="6"/>
  <c r="DZ361" i="6"/>
  <c r="DX361" i="6"/>
  <c r="DW361" i="6"/>
  <c r="DV361" i="6"/>
  <c r="DT361" i="6"/>
  <c r="DS361" i="6"/>
  <c r="EB45" i="6"/>
  <c r="DT45" i="6"/>
  <c r="EA45" i="6"/>
  <c r="DS45" i="6"/>
  <c r="DZ45" i="6"/>
  <c r="DY45" i="6"/>
  <c r="DX45" i="6"/>
  <c r="DW45" i="6"/>
  <c r="DV45" i="6"/>
  <c r="DU45" i="6"/>
  <c r="DV569" i="6"/>
  <c r="EB569" i="6"/>
  <c r="DU569" i="6"/>
  <c r="DT569" i="6"/>
  <c r="DS569" i="6"/>
  <c r="DZ569" i="6"/>
  <c r="EA569" i="6"/>
  <c r="DX569" i="6"/>
  <c r="DW569" i="6"/>
  <c r="DY569" i="6"/>
  <c r="DW399" i="6"/>
  <c r="DV399" i="6"/>
  <c r="EB399" i="6"/>
  <c r="DU399" i="6"/>
  <c r="DY399" i="6"/>
  <c r="DT399" i="6"/>
  <c r="DS399" i="6"/>
  <c r="EA399" i="6"/>
  <c r="DZ399" i="6"/>
  <c r="DX399" i="6"/>
  <c r="EB262" i="6"/>
  <c r="DU262" i="6"/>
  <c r="DV262" i="6"/>
  <c r="DT262" i="6"/>
  <c r="DZ262" i="6"/>
  <c r="DY262" i="6"/>
  <c r="EA262" i="6"/>
  <c r="DX262" i="6"/>
  <c r="DW262" i="6"/>
  <c r="DS262" i="6"/>
  <c r="EA567" i="6"/>
  <c r="DT567" i="6"/>
  <c r="DZ567" i="6"/>
  <c r="DS567" i="6"/>
  <c r="DV567" i="6"/>
  <c r="DU567" i="6"/>
  <c r="EB567" i="6"/>
  <c r="DY567" i="6"/>
  <c r="DX567" i="6"/>
  <c r="DW567" i="6"/>
  <c r="DV400" i="6"/>
  <c r="EA400" i="6"/>
  <c r="DT400" i="6"/>
  <c r="DZ400" i="6"/>
  <c r="DS400" i="6"/>
  <c r="DW400" i="6"/>
  <c r="DY400" i="6"/>
  <c r="DX400" i="6"/>
  <c r="DU400" i="6"/>
  <c r="EB400" i="6"/>
  <c r="DZ236" i="6"/>
  <c r="DS236" i="6"/>
  <c r="DY236" i="6"/>
  <c r="EB236" i="6"/>
  <c r="EA236" i="6"/>
  <c r="DX236" i="6"/>
  <c r="DW236" i="6"/>
  <c r="DV236" i="6"/>
  <c r="DU236" i="6"/>
  <c r="DT236" i="6"/>
  <c r="DY469" i="6"/>
  <c r="DX469" i="6"/>
  <c r="DV469" i="6"/>
  <c r="DT469" i="6"/>
  <c r="EB469" i="6"/>
  <c r="DS469" i="6"/>
  <c r="DW469" i="6"/>
  <c r="EA469" i="6"/>
  <c r="DZ469" i="6"/>
  <c r="DU469" i="6"/>
  <c r="DV537" i="6"/>
  <c r="EB537" i="6"/>
  <c r="DU537" i="6"/>
  <c r="DT537" i="6"/>
  <c r="DZ537" i="6"/>
  <c r="EA537" i="6"/>
  <c r="DX537" i="6"/>
  <c r="DW537" i="6"/>
  <c r="DY537" i="6"/>
  <c r="DS537" i="6"/>
  <c r="DW555" i="6"/>
  <c r="DY555" i="6"/>
  <c r="DU555" i="6"/>
  <c r="EB555" i="6"/>
  <c r="DZ555" i="6"/>
  <c r="DX555" i="6"/>
  <c r="DS555" i="6"/>
  <c r="EA555" i="6"/>
  <c r="DV555" i="6"/>
  <c r="DT555" i="6"/>
  <c r="DZ570" i="6"/>
  <c r="DS570" i="6"/>
  <c r="DY570" i="6"/>
  <c r="DU570" i="6"/>
  <c r="DT570" i="6"/>
  <c r="EA570" i="6"/>
  <c r="EB570" i="6"/>
  <c r="DX570" i="6"/>
  <c r="DW570" i="6"/>
  <c r="DV570" i="6"/>
  <c r="DY285" i="6"/>
  <c r="DZ285" i="6"/>
  <c r="DX285" i="6"/>
  <c r="DW285" i="6"/>
  <c r="DV285" i="6"/>
  <c r="DU285" i="6"/>
  <c r="EB285" i="6"/>
  <c r="EA285" i="6"/>
  <c r="DT285" i="6"/>
  <c r="DS285" i="6"/>
  <c r="DY315" i="6"/>
  <c r="DV315" i="6"/>
  <c r="DT315" i="6"/>
  <c r="EB315" i="6"/>
  <c r="DS315" i="6"/>
  <c r="EA315" i="6"/>
  <c r="DZ315" i="6"/>
  <c r="DX315" i="6"/>
  <c r="DW315" i="6"/>
  <c r="DU315" i="6"/>
  <c r="EA442" i="6"/>
  <c r="DT442" i="6"/>
  <c r="DW442" i="6"/>
  <c r="DX442" i="6"/>
  <c r="DV442" i="6"/>
  <c r="DU442" i="6"/>
  <c r="DS442" i="6"/>
  <c r="EB442" i="6"/>
  <c r="DZ442" i="6"/>
  <c r="DY442" i="6"/>
  <c r="DW55" i="6"/>
  <c r="DV55" i="6"/>
  <c r="DU55" i="6"/>
  <c r="EB55" i="6"/>
  <c r="DT55" i="6"/>
  <c r="EA55" i="6"/>
  <c r="DS55" i="6"/>
  <c r="DZ55" i="6"/>
  <c r="DY55" i="6"/>
  <c r="DX55" i="6"/>
  <c r="EB556" i="6"/>
  <c r="DU556" i="6"/>
  <c r="EA556" i="6"/>
  <c r="DT556" i="6"/>
  <c r="DX556" i="6"/>
  <c r="DW556" i="6"/>
  <c r="DV556" i="6"/>
  <c r="DZ556" i="6"/>
  <c r="DY556" i="6"/>
  <c r="DS556" i="6"/>
  <c r="EB387" i="6"/>
  <c r="DU387" i="6"/>
  <c r="EA387" i="6"/>
  <c r="DX387" i="6"/>
  <c r="DV387" i="6"/>
  <c r="DT387" i="6"/>
  <c r="DS387" i="6"/>
  <c r="DY387" i="6"/>
  <c r="DW387" i="6"/>
  <c r="DZ387" i="6"/>
  <c r="EB44" i="6"/>
  <c r="DU44" i="6"/>
  <c r="DW44" i="6"/>
  <c r="DV44" i="6"/>
  <c r="DT44" i="6"/>
  <c r="EA44" i="6"/>
  <c r="DS44" i="6"/>
  <c r="DZ44" i="6"/>
  <c r="DY44" i="6"/>
  <c r="DX44" i="6"/>
  <c r="DV179" i="6"/>
  <c r="EB179" i="6"/>
  <c r="DU179" i="6"/>
  <c r="EA179" i="6"/>
  <c r="DT179" i="6"/>
  <c r="DZ179" i="6"/>
  <c r="DS179" i="6"/>
  <c r="DY179" i="6"/>
  <c r="DX179" i="6"/>
  <c r="DW179" i="6"/>
  <c r="DX123" i="6"/>
  <c r="DV123" i="6"/>
  <c r="DU123" i="6"/>
  <c r="DT123" i="6"/>
  <c r="EB123" i="6"/>
  <c r="DS123" i="6"/>
  <c r="EA123" i="6"/>
  <c r="DZ123" i="6"/>
  <c r="DY123" i="6"/>
  <c r="DW123" i="6"/>
  <c r="DV542" i="6"/>
  <c r="EB542" i="6"/>
  <c r="DS542" i="6"/>
  <c r="DY542" i="6"/>
  <c r="DZ542" i="6"/>
  <c r="DX542" i="6"/>
  <c r="DT542" i="6"/>
  <c r="EA542" i="6"/>
  <c r="DW542" i="6"/>
  <c r="DU542" i="6"/>
  <c r="DZ15" i="6"/>
  <c r="DS15" i="6"/>
  <c r="DY15" i="6"/>
  <c r="DX15" i="6"/>
  <c r="DW15" i="6"/>
  <c r="DV15" i="6"/>
  <c r="DT15" i="6"/>
  <c r="EB15" i="6"/>
  <c r="EA15" i="6"/>
  <c r="DU15" i="6"/>
  <c r="DV282" i="6"/>
  <c r="DZ282" i="6"/>
  <c r="DY282" i="6"/>
  <c r="DX282" i="6"/>
  <c r="DW282" i="6"/>
  <c r="DU282" i="6"/>
  <c r="EB282" i="6"/>
  <c r="EA282" i="6"/>
  <c r="DT282" i="6"/>
  <c r="DS282" i="6"/>
  <c r="DZ190" i="6"/>
  <c r="DS190" i="6"/>
  <c r="DY190" i="6"/>
  <c r="DX190" i="6"/>
  <c r="DW190" i="6"/>
  <c r="DV190" i="6"/>
  <c r="EB190" i="6"/>
  <c r="DU190" i="6"/>
  <c r="EA190" i="6"/>
  <c r="DT190" i="6"/>
  <c r="DW115" i="6"/>
  <c r="EB115" i="6"/>
  <c r="DU115" i="6"/>
  <c r="DV115" i="6"/>
  <c r="DT115" i="6"/>
  <c r="DS115" i="6"/>
  <c r="EA115" i="6"/>
  <c r="DZ115" i="6"/>
  <c r="DY115" i="6"/>
  <c r="DX115" i="6"/>
  <c r="DX528" i="6"/>
  <c r="DW528" i="6"/>
  <c r="DT528" i="6"/>
  <c r="EA528" i="6"/>
  <c r="DY528" i="6"/>
  <c r="DV528" i="6"/>
  <c r="DU528" i="6"/>
  <c r="DS528" i="6"/>
  <c r="EB528" i="6"/>
  <c r="DZ528" i="6"/>
  <c r="DY360" i="6"/>
  <c r="EA360" i="6"/>
  <c r="DS360" i="6"/>
  <c r="EB360" i="6"/>
  <c r="DZ360" i="6"/>
  <c r="DX360" i="6"/>
  <c r="DW360" i="6"/>
  <c r="DV360" i="6"/>
  <c r="DU360" i="6"/>
  <c r="DT360" i="6"/>
  <c r="DV265" i="6"/>
  <c r="DU265" i="6"/>
  <c r="EB265" i="6"/>
  <c r="DT265" i="6"/>
  <c r="EA265" i="6"/>
  <c r="DS265" i="6"/>
  <c r="DZ265" i="6"/>
  <c r="DY265" i="6"/>
  <c r="DX265" i="6"/>
  <c r="DW265" i="6"/>
  <c r="DW181" i="6"/>
  <c r="DV181" i="6"/>
  <c r="EB181" i="6"/>
  <c r="DU181" i="6"/>
  <c r="EA181" i="6"/>
  <c r="DT181" i="6"/>
  <c r="DZ181" i="6"/>
  <c r="DS181" i="6"/>
  <c r="DY181" i="6"/>
  <c r="DX181" i="6"/>
  <c r="DZ122" i="6"/>
  <c r="DS122" i="6"/>
  <c r="DW122" i="6"/>
  <c r="DU122" i="6"/>
  <c r="DT122" i="6"/>
  <c r="EB122" i="6"/>
  <c r="EA122" i="6"/>
  <c r="DY122" i="6"/>
  <c r="DX122" i="6"/>
  <c r="DV122" i="6"/>
  <c r="DZ546" i="6"/>
  <c r="DS546" i="6"/>
  <c r="DY546" i="6"/>
  <c r="EB546" i="6"/>
  <c r="DW546" i="6"/>
  <c r="DX546" i="6"/>
  <c r="DT546" i="6"/>
  <c r="DV546" i="6"/>
  <c r="DU546" i="6"/>
  <c r="EA546" i="6"/>
  <c r="DZ380" i="6"/>
  <c r="DS380" i="6"/>
  <c r="DX380" i="6"/>
  <c r="DW380" i="6"/>
  <c r="DV380" i="6"/>
  <c r="DU380" i="6"/>
  <c r="EB380" i="6"/>
  <c r="EA380" i="6"/>
  <c r="DY380" i="6"/>
  <c r="DT380" i="6"/>
  <c r="DV48" i="6"/>
  <c r="DW48" i="6"/>
  <c r="DU48" i="6"/>
  <c r="EB48" i="6"/>
  <c r="DT48" i="6"/>
  <c r="EA48" i="6"/>
  <c r="DS48" i="6"/>
  <c r="DZ48" i="6"/>
  <c r="DY48" i="6"/>
  <c r="DX48" i="6"/>
  <c r="DY117" i="6"/>
  <c r="DV117" i="6"/>
  <c r="DU117" i="6"/>
  <c r="DT117" i="6"/>
  <c r="EB117" i="6"/>
  <c r="DS117" i="6"/>
  <c r="EA117" i="6"/>
  <c r="DZ117" i="6"/>
  <c r="DX117" i="6"/>
  <c r="DW117" i="6"/>
  <c r="EB548" i="6"/>
  <c r="DU548" i="6"/>
  <c r="EA548" i="6"/>
  <c r="DT548" i="6"/>
  <c r="DZ548" i="6"/>
  <c r="DW548" i="6"/>
  <c r="DV548" i="6"/>
  <c r="DX548" i="6"/>
  <c r="DY548" i="6"/>
  <c r="DS548" i="6"/>
  <c r="EB379" i="6"/>
  <c r="DU379" i="6"/>
  <c r="DX379" i="6"/>
  <c r="DW379" i="6"/>
  <c r="DV379" i="6"/>
  <c r="DT379" i="6"/>
  <c r="EA379" i="6"/>
  <c r="DZ379" i="6"/>
  <c r="DY379" i="6"/>
  <c r="DS379" i="6"/>
  <c r="DV65" i="6"/>
  <c r="DX65" i="6"/>
  <c r="DW65" i="6"/>
  <c r="DU65" i="6"/>
  <c r="EB65" i="6"/>
  <c r="DT65" i="6"/>
  <c r="EA65" i="6"/>
  <c r="DS65" i="6"/>
  <c r="DZ65" i="6"/>
  <c r="DY65" i="6"/>
  <c r="DY149" i="6"/>
  <c r="DX149" i="6"/>
  <c r="DW149" i="6"/>
  <c r="DV149" i="6"/>
  <c r="EB149" i="6"/>
  <c r="DU149" i="6"/>
  <c r="EA149" i="6"/>
  <c r="DT149" i="6"/>
  <c r="DZ149" i="6"/>
  <c r="DS149" i="6"/>
  <c r="EB125" i="6"/>
  <c r="DU125" i="6"/>
  <c r="DY125" i="6"/>
  <c r="DT125" i="6"/>
  <c r="DS125" i="6"/>
  <c r="EA125" i="6"/>
  <c r="DZ125" i="6"/>
  <c r="DX125" i="6"/>
  <c r="DW125" i="6"/>
  <c r="DV125" i="6"/>
  <c r="DV550" i="6"/>
  <c r="DZ550" i="6"/>
  <c r="DW550" i="6"/>
  <c r="EA550" i="6"/>
  <c r="DX550" i="6"/>
  <c r="DU550" i="6"/>
  <c r="EB550" i="6"/>
  <c r="DY550" i="6"/>
  <c r="DT550" i="6"/>
  <c r="DS550" i="6"/>
  <c r="DZ378" i="6"/>
  <c r="DS378" i="6"/>
  <c r="DW378" i="6"/>
  <c r="DV378" i="6"/>
  <c r="DU378" i="6"/>
  <c r="DT378" i="6"/>
  <c r="EA378" i="6"/>
  <c r="DY378" i="6"/>
  <c r="EB378" i="6"/>
  <c r="DX378" i="6"/>
  <c r="DZ291" i="6"/>
  <c r="DS291" i="6"/>
  <c r="DV291" i="6"/>
  <c r="DU291" i="6"/>
  <c r="EB291" i="6"/>
  <c r="DT291" i="6"/>
  <c r="EA291" i="6"/>
  <c r="DY291" i="6"/>
  <c r="DX291" i="6"/>
  <c r="DW291" i="6"/>
  <c r="EA133" i="6"/>
  <c r="DT133" i="6"/>
  <c r="DX133" i="6"/>
  <c r="DZ133" i="6"/>
  <c r="DY133" i="6"/>
  <c r="DW133" i="6"/>
  <c r="DV133" i="6"/>
  <c r="DU133" i="6"/>
  <c r="DS133" i="6"/>
  <c r="EB133" i="6"/>
  <c r="EA8" i="6"/>
  <c r="DT8" i="6"/>
  <c r="DX8" i="6"/>
  <c r="DZ8" i="6"/>
  <c r="DY8" i="6"/>
  <c r="DW8" i="6"/>
  <c r="DV8" i="6"/>
  <c r="DU8" i="6"/>
  <c r="DS8" i="6"/>
  <c r="EB8" i="6"/>
  <c r="DW319" i="6"/>
  <c r="EA319" i="6"/>
  <c r="DT319" i="6"/>
  <c r="EB319" i="6"/>
  <c r="DZ319" i="6"/>
  <c r="DY319" i="6"/>
  <c r="DX319" i="6"/>
  <c r="DV319" i="6"/>
  <c r="DU319" i="6"/>
  <c r="DS319" i="6"/>
  <c r="DY233" i="6"/>
  <c r="DX233" i="6"/>
  <c r="DV233" i="6"/>
  <c r="DU233" i="6"/>
  <c r="DT233" i="6"/>
  <c r="DS233" i="6"/>
  <c r="EB233" i="6"/>
  <c r="EA233" i="6"/>
  <c r="DZ233" i="6"/>
  <c r="DW233" i="6"/>
  <c r="EA21" i="6"/>
  <c r="DT21" i="6"/>
  <c r="DZ21" i="6"/>
  <c r="DS21" i="6"/>
  <c r="DY21" i="6"/>
  <c r="DX21" i="6"/>
  <c r="DW21" i="6"/>
  <c r="DV21" i="6"/>
  <c r="EB21" i="6"/>
  <c r="DU21" i="6"/>
  <c r="EA429" i="6"/>
  <c r="DT429" i="6"/>
  <c r="DZ429" i="6"/>
  <c r="DY429" i="6"/>
  <c r="DX429" i="6"/>
  <c r="DW429" i="6"/>
  <c r="DV429" i="6"/>
  <c r="DU429" i="6"/>
  <c r="DS429" i="6"/>
  <c r="EB429" i="6"/>
  <c r="DV521" i="6"/>
  <c r="EB521" i="6"/>
  <c r="DU521" i="6"/>
  <c r="DY521" i="6"/>
  <c r="DS521" i="6"/>
  <c r="EA521" i="6"/>
  <c r="DW521" i="6"/>
  <c r="DZ521" i="6"/>
  <c r="DX521" i="6"/>
  <c r="DT521" i="6"/>
  <c r="DZ357" i="6"/>
  <c r="DS357" i="6"/>
  <c r="EB357" i="6"/>
  <c r="DT357" i="6"/>
  <c r="DW357" i="6"/>
  <c r="DX357" i="6"/>
  <c r="DV357" i="6"/>
  <c r="DU357" i="6"/>
  <c r="EA357" i="6"/>
  <c r="DY357" i="6"/>
  <c r="DZ433" i="6"/>
  <c r="DS433" i="6"/>
  <c r="DY433" i="6"/>
  <c r="DX433" i="6"/>
  <c r="DW433" i="6"/>
  <c r="DV433" i="6"/>
  <c r="DU433" i="6"/>
  <c r="DT433" i="6"/>
  <c r="EB433" i="6"/>
  <c r="EA433" i="6"/>
  <c r="EA519" i="6"/>
  <c r="DT519" i="6"/>
  <c r="DZ519" i="6"/>
  <c r="DS519" i="6"/>
  <c r="DY519" i="6"/>
  <c r="EB519" i="6"/>
  <c r="DW519" i="6"/>
  <c r="DV519" i="6"/>
  <c r="DX519" i="6"/>
  <c r="DU519" i="6"/>
  <c r="DX350" i="6"/>
  <c r="EB350" i="6"/>
  <c r="DU350" i="6"/>
  <c r="DW350" i="6"/>
  <c r="DV350" i="6"/>
  <c r="DT350" i="6"/>
  <c r="DS350" i="6"/>
  <c r="EA350" i="6"/>
  <c r="DZ350" i="6"/>
  <c r="DY350" i="6"/>
  <c r="DX245" i="6"/>
  <c r="DW245" i="6"/>
  <c r="EB245" i="6"/>
  <c r="DU245" i="6"/>
  <c r="EA245" i="6"/>
  <c r="DZ245" i="6"/>
  <c r="DY245" i="6"/>
  <c r="DV245" i="6"/>
  <c r="DT245" i="6"/>
  <c r="DS245" i="6"/>
  <c r="EA559" i="6"/>
  <c r="DT559" i="6"/>
  <c r="DZ559" i="6"/>
  <c r="DS559" i="6"/>
  <c r="DW559" i="6"/>
  <c r="DU559" i="6"/>
  <c r="DX559" i="6"/>
  <c r="EB559" i="6"/>
  <c r="DY559" i="6"/>
  <c r="DV559" i="6"/>
  <c r="DV398" i="6"/>
  <c r="EB398" i="6"/>
  <c r="DU398" i="6"/>
  <c r="EA398" i="6"/>
  <c r="DY398" i="6"/>
  <c r="DX398" i="6"/>
  <c r="DT398" i="6"/>
  <c r="DZ398" i="6"/>
  <c r="DW398" i="6"/>
  <c r="DS398" i="6"/>
  <c r="DZ153" i="6"/>
  <c r="DS153" i="6"/>
  <c r="DY153" i="6"/>
  <c r="DW153" i="6"/>
  <c r="DX153" i="6"/>
  <c r="DV153" i="6"/>
  <c r="DU153" i="6"/>
  <c r="DT153" i="6"/>
  <c r="EB153" i="6"/>
  <c r="EA153" i="6"/>
  <c r="DV87" i="6"/>
  <c r="DZ87" i="6"/>
  <c r="DS87" i="6"/>
  <c r="DU87" i="6"/>
  <c r="DT87" i="6"/>
  <c r="EB87" i="6"/>
  <c r="EA87" i="6"/>
  <c r="DY87" i="6"/>
  <c r="DX87" i="6"/>
  <c r="DW87" i="6"/>
  <c r="EA487" i="6"/>
  <c r="DT487" i="6"/>
  <c r="DZ487" i="6"/>
  <c r="DS487" i="6"/>
  <c r="DY487" i="6"/>
  <c r="DW487" i="6"/>
  <c r="DU487" i="6"/>
  <c r="EB487" i="6"/>
  <c r="DX487" i="6"/>
  <c r="DV487" i="6"/>
  <c r="DZ68" i="6"/>
  <c r="DS68" i="6"/>
  <c r="DU68" i="6"/>
  <c r="DT68" i="6"/>
  <c r="EB68" i="6"/>
  <c r="EA68" i="6"/>
  <c r="DY68" i="6"/>
  <c r="DX68" i="6"/>
  <c r="DW68" i="6"/>
  <c r="DV68" i="6"/>
  <c r="DV234" i="6"/>
  <c r="DZ234" i="6"/>
  <c r="DS234" i="6"/>
  <c r="DW234" i="6"/>
  <c r="DU234" i="6"/>
  <c r="DT234" i="6"/>
  <c r="EB234" i="6"/>
  <c r="EA234" i="6"/>
  <c r="DY234" i="6"/>
  <c r="DX234" i="6"/>
  <c r="DY517" i="6"/>
  <c r="DX517" i="6"/>
  <c r="EA517" i="6"/>
  <c r="DU517" i="6"/>
  <c r="DS517" i="6"/>
  <c r="DW517" i="6"/>
  <c r="EB517" i="6"/>
  <c r="DZ517" i="6"/>
  <c r="DV517" i="6"/>
  <c r="DT517" i="6"/>
  <c r="DY440" i="6"/>
  <c r="DX440" i="6"/>
  <c r="DW440" i="6"/>
  <c r="DV440" i="6"/>
  <c r="DU440" i="6"/>
  <c r="EB440" i="6"/>
  <c r="DT440" i="6"/>
  <c r="EA440" i="6"/>
  <c r="DZ440" i="6"/>
  <c r="DS440" i="6"/>
  <c r="DW547" i="6"/>
  <c r="EA547" i="6"/>
  <c r="DX547" i="6"/>
  <c r="DS547" i="6"/>
  <c r="EB547" i="6"/>
  <c r="DZ547" i="6"/>
  <c r="DU547" i="6"/>
  <c r="DY547" i="6"/>
  <c r="DV547" i="6"/>
  <c r="DT547" i="6"/>
  <c r="DW377" i="6"/>
  <c r="EA377" i="6"/>
  <c r="DT377" i="6"/>
  <c r="DX377" i="6"/>
  <c r="DV377" i="6"/>
  <c r="DU377" i="6"/>
  <c r="EB377" i="6"/>
  <c r="DZ377" i="6"/>
  <c r="DY377" i="6"/>
  <c r="DS377" i="6"/>
  <c r="DX258" i="6"/>
  <c r="DU258" i="6"/>
  <c r="EB258" i="6"/>
  <c r="DT258" i="6"/>
  <c r="EA258" i="6"/>
  <c r="DS258" i="6"/>
  <c r="DY258" i="6"/>
  <c r="DW258" i="6"/>
  <c r="DZ258" i="6"/>
  <c r="DV258" i="6"/>
  <c r="DV553" i="6"/>
  <c r="EB553" i="6"/>
  <c r="DU553" i="6"/>
  <c r="DY553" i="6"/>
  <c r="DW553" i="6"/>
  <c r="DS553" i="6"/>
  <c r="DZ553" i="6"/>
  <c r="EA553" i="6"/>
  <c r="DX553" i="6"/>
  <c r="DT553" i="6"/>
  <c r="DV384" i="6"/>
  <c r="DY384" i="6"/>
  <c r="DU384" i="6"/>
  <c r="DT384" i="6"/>
  <c r="EB384" i="6"/>
  <c r="DS384" i="6"/>
  <c r="DZ384" i="6"/>
  <c r="DX384" i="6"/>
  <c r="EA384" i="6"/>
  <c r="DW384" i="6"/>
  <c r="EA222" i="6"/>
  <c r="DT222" i="6"/>
  <c r="DZ222" i="6"/>
  <c r="DS222" i="6"/>
  <c r="DW222" i="6"/>
  <c r="DV222" i="6"/>
  <c r="DU222" i="6"/>
  <c r="EB222" i="6"/>
  <c r="DY222" i="6"/>
  <c r="DX222" i="6"/>
  <c r="DZ397" i="6"/>
  <c r="DY397" i="6"/>
  <c r="DU397" i="6"/>
  <c r="EB397" i="6"/>
  <c r="DS397" i="6"/>
  <c r="EA397" i="6"/>
  <c r="DX397" i="6"/>
  <c r="DW397" i="6"/>
  <c r="DV397" i="6"/>
  <c r="DT397" i="6"/>
  <c r="DW197" i="6"/>
  <c r="DV197" i="6"/>
  <c r="EB197" i="6"/>
  <c r="DU197" i="6"/>
  <c r="EA197" i="6"/>
  <c r="DT197" i="6"/>
  <c r="DZ197" i="6"/>
  <c r="DS197" i="6"/>
  <c r="DY197" i="6"/>
  <c r="DX197" i="6"/>
  <c r="DZ341" i="6"/>
  <c r="DS341" i="6"/>
  <c r="EB341" i="6"/>
  <c r="EA341" i="6"/>
  <c r="DY341" i="6"/>
  <c r="DX341" i="6"/>
  <c r="DW341" i="6"/>
  <c r="DV341" i="6"/>
  <c r="DU341" i="6"/>
  <c r="DT341" i="6"/>
  <c r="DV372" i="6"/>
  <c r="DY372" i="6"/>
  <c r="EA372" i="6"/>
  <c r="DZ372" i="6"/>
  <c r="DX372" i="6"/>
  <c r="DW372" i="6"/>
  <c r="DU372" i="6"/>
  <c r="DT372" i="6"/>
  <c r="EB372" i="6"/>
  <c r="DS372" i="6"/>
  <c r="DW539" i="6"/>
  <c r="DT539" i="6"/>
  <c r="DZ539" i="6"/>
  <c r="DU539" i="6"/>
  <c r="EB539" i="6"/>
  <c r="DX539" i="6"/>
  <c r="EA539" i="6"/>
  <c r="DY539" i="6"/>
  <c r="DV539" i="6"/>
  <c r="DS539" i="6"/>
  <c r="DX223" i="6"/>
  <c r="DW223" i="6"/>
  <c r="EB223" i="6"/>
  <c r="DU223" i="6"/>
  <c r="DV223" i="6"/>
  <c r="DT223" i="6"/>
  <c r="DS223" i="6"/>
  <c r="EA223" i="6"/>
  <c r="DZ223" i="6"/>
  <c r="DY223" i="6"/>
  <c r="EB564" i="6"/>
  <c r="DU564" i="6"/>
  <c r="EA564" i="6"/>
  <c r="DT564" i="6"/>
  <c r="DV564" i="6"/>
  <c r="DZ564" i="6"/>
  <c r="DY564" i="6"/>
  <c r="DS564" i="6"/>
  <c r="DX564" i="6"/>
  <c r="DW564" i="6"/>
  <c r="DY299" i="6"/>
  <c r="DV299" i="6"/>
  <c r="DX299" i="6"/>
  <c r="DW299" i="6"/>
  <c r="DU299" i="6"/>
  <c r="DT299" i="6"/>
  <c r="EB299" i="6"/>
  <c r="DS299" i="6"/>
  <c r="EA299" i="6"/>
  <c r="DZ299" i="6"/>
  <c r="EA287" i="6"/>
  <c r="DT287" i="6"/>
  <c r="EB287" i="6"/>
  <c r="DS287" i="6"/>
  <c r="DZ287" i="6"/>
  <c r="DY287" i="6"/>
  <c r="DX287" i="6"/>
  <c r="DW287" i="6"/>
  <c r="DV287" i="6"/>
  <c r="DU287" i="6"/>
  <c r="DY154" i="6"/>
  <c r="DX154" i="6"/>
  <c r="DS154" i="6"/>
  <c r="EB154" i="6"/>
  <c r="EA154" i="6"/>
  <c r="DZ154" i="6"/>
  <c r="DW154" i="6"/>
  <c r="DV154" i="6"/>
  <c r="DU154" i="6"/>
  <c r="DT154" i="6"/>
  <c r="DX169" i="6"/>
  <c r="DW169" i="6"/>
  <c r="DV169" i="6"/>
  <c r="EB169" i="6"/>
  <c r="DU169" i="6"/>
  <c r="EA169" i="6"/>
  <c r="DT169" i="6"/>
  <c r="DZ169" i="6"/>
  <c r="DS169" i="6"/>
  <c r="DY169" i="6"/>
  <c r="EB540" i="6"/>
  <c r="DU540" i="6"/>
  <c r="EA540" i="6"/>
  <c r="DT540" i="6"/>
  <c r="DS540" i="6"/>
  <c r="DY540" i="6"/>
  <c r="DW540" i="6"/>
  <c r="DV540" i="6"/>
  <c r="DZ540" i="6"/>
  <c r="DX540" i="6"/>
  <c r="EB13" i="6"/>
  <c r="DU13" i="6"/>
  <c r="DX13" i="6"/>
  <c r="DZ13" i="6"/>
  <c r="DY13" i="6"/>
  <c r="DW13" i="6"/>
  <c r="DT13" i="6"/>
  <c r="DS13" i="6"/>
  <c r="EA13" i="6"/>
  <c r="DV13" i="6"/>
  <c r="DZ272" i="6"/>
  <c r="DS272" i="6"/>
  <c r="DW272" i="6"/>
  <c r="DV272" i="6"/>
  <c r="DU272" i="6"/>
  <c r="EB272" i="6"/>
  <c r="DT272" i="6"/>
  <c r="EA272" i="6"/>
  <c r="DY272" i="6"/>
  <c r="DX272" i="6"/>
  <c r="DV173" i="6"/>
  <c r="EB173" i="6"/>
  <c r="DU173" i="6"/>
  <c r="EA173" i="6"/>
  <c r="DT173" i="6"/>
  <c r="DZ173" i="6"/>
  <c r="DS173" i="6"/>
  <c r="DY173" i="6"/>
  <c r="DX173" i="6"/>
  <c r="DW173" i="6"/>
  <c r="DX111" i="6"/>
  <c r="DV111" i="6"/>
  <c r="DW111" i="6"/>
  <c r="DU111" i="6"/>
  <c r="DT111" i="6"/>
  <c r="EB111" i="6"/>
  <c r="DS111" i="6"/>
  <c r="EA111" i="6"/>
  <c r="DZ111" i="6"/>
  <c r="DY111" i="6"/>
  <c r="DV526" i="6"/>
  <c r="DX526" i="6"/>
  <c r="DT526" i="6"/>
  <c r="DU526" i="6"/>
  <c r="EB526" i="6"/>
  <c r="DY526" i="6"/>
  <c r="EA526" i="6"/>
  <c r="DZ526" i="6"/>
  <c r="DW526" i="6"/>
  <c r="DS526" i="6"/>
  <c r="DW358" i="6"/>
  <c r="DZ358" i="6"/>
  <c r="DV358" i="6"/>
  <c r="DY358" i="6"/>
  <c r="DX358" i="6"/>
  <c r="DU358" i="6"/>
  <c r="DT358" i="6"/>
  <c r="DS358" i="6"/>
  <c r="EB358" i="6"/>
  <c r="EA358" i="6"/>
  <c r="DW274" i="6"/>
  <c r="DV274" i="6"/>
  <c r="DU274" i="6"/>
  <c r="EB274" i="6"/>
  <c r="DT274" i="6"/>
  <c r="EA274" i="6"/>
  <c r="DS274" i="6"/>
  <c r="DZ274" i="6"/>
  <c r="DY274" i="6"/>
  <c r="DX274" i="6"/>
  <c r="DZ180" i="6"/>
  <c r="DS180" i="6"/>
  <c r="DY180" i="6"/>
  <c r="DX180" i="6"/>
  <c r="DW180" i="6"/>
  <c r="DV180" i="6"/>
  <c r="EB180" i="6"/>
  <c r="DU180" i="6"/>
  <c r="EA180" i="6"/>
  <c r="DT180" i="6"/>
  <c r="DW106" i="6"/>
  <c r="EB106" i="6"/>
  <c r="DU106" i="6"/>
  <c r="DY106" i="6"/>
  <c r="DX106" i="6"/>
  <c r="DV106" i="6"/>
  <c r="DT106" i="6"/>
  <c r="DS106" i="6"/>
  <c r="EA106" i="6"/>
  <c r="DZ106" i="6"/>
  <c r="DX512" i="6"/>
  <c r="DW512" i="6"/>
  <c r="EB512" i="6"/>
  <c r="DS512" i="6"/>
  <c r="DY512" i="6"/>
  <c r="DT512" i="6"/>
  <c r="EA512" i="6"/>
  <c r="DV512" i="6"/>
  <c r="DZ512" i="6"/>
  <c r="DU512" i="6"/>
  <c r="DW348" i="6"/>
  <c r="EA348" i="6"/>
  <c r="DT348" i="6"/>
  <c r="DY348" i="6"/>
  <c r="DX348" i="6"/>
  <c r="DV348" i="6"/>
  <c r="DU348" i="6"/>
  <c r="DS348" i="6"/>
  <c r="EB348" i="6"/>
  <c r="DZ348" i="6"/>
  <c r="DZ246" i="6"/>
  <c r="DS246" i="6"/>
  <c r="DY246" i="6"/>
  <c r="DT246" i="6"/>
  <c r="EB246" i="6"/>
  <c r="EA246" i="6"/>
  <c r="DX246" i="6"/>
  <c r="DW246" i="6"/>
  <c r="DV246" i="6"/>
  <c r="DU246" i="6"/>
  <c r="DW174" i="6"/>
  <c r="DV174" i="6"/>
  <c r="EB174" i="6"/>
  <c r="DU174" i="6"/>
  <c r="EA174" i="6"/>
  <c r="DT174" i="6"/>
  <c r="DZ174" i="6"/>
  <c r="DS174" i="6"/>
  <c r="DY174" i="6"/>
  <c r="DX174" i="6"/>
  <c r="DZ114" i="6"/>
  <c r="DS114" i="6"/>
  <c r="DW114" i="6"/>
  <c r="DV114" i="6"/>
  <c r="DU114" i="6"/>
  <c r="DT114" i="6"/>
  <c r="EB114" i="6"/>
  <c r="EA114" i="6"/>
  <c r="DY114" i="6"/>
  <c r="DX114" i="6"/>
  <c r="DZ530" i="6"/>
  <c r="DS530" i="6"/>
  <c r="DY530" i="6"/>
  <c r="DT530" i="6"/>
  <c r="DU530" i="6"/>
  <c r="EB530" i="6"/>
  <c r="DW530" i="6"/>
  <c r="EA530" i="6"/>
  <c r="DX530" i="6"/>
  <c r="DV530" i="6"/>
  <c r="DZ364" i="6"/>
  <c r="DS364" i="6"/>
  <c r="DT364" i="6"/>
  <c r="EB364" i="6"/>
  <c r="EA364" i="6"/>
  <c r="DW364" i="6"/>
  <c r="DV364" i="6"/>
  <c r="DY364" i="6"/>
  <c r="DX364" i="6"/>
  <c r="DU364" i="6"/>
  <c r="DZ266" i="6"/>
  <c r="DS266" i="6"/>
  <c r="DU266" i="6"/>
  <c r="EB266" i="6"/>
  <c r="DT266" i="6"/>
  <c r="EA266" i="6"/>
  <c r="DY266" i="6"/>
  <c r="DX266" i="6"/>
  <c r="DW266" i="6"/>
  <c r="DV266" i="6"/>
  <c r="EB182" i="6"/>
  <c r="DU182" i="6"/>
  <c r="EA182" i="6"/>
  <c r="DT182" i="6"/>
  <c r="DZ182" i="6"/>
  <c r="DS182" i="6"/>
  <c r="DY182" i="6"/>
  <c r="DX182" i="6"/>
  <c r="DW182" i="6"/>
  <c r="DV182" i="6"/>
  <c r="DY108" i="6"/>
  <c r="DX108" i="6"/>
  <c r="DW108" i="6"/>
  <c r="DV108" i="6"/>
  <c r="DU108" i="6"/>
  <c r="DT108" i="6"/>
  <c r="EB108" i="6"/>
  <c r="DS108" i="6"/>
  <c r="EA108" i="6"/>
  <c r="DZ108" i="6"/>
  <c r="EB532" i="6"/>
  <c r="DU532" i="6"/>
  <c r="EA532" i="6"/>
  <c r="DT532" i="6"/>
  <c r="DY532" i="6"/>
  <c r="DW532" i="6"/>
  <c r="DV532" i="6"/>
  <c r="DZ532" i="6"/>
  <c r="DX532" i="6"/>
  <c r="DS532" i="6"/>
  <c r="EB366" i="6"/>
  <c r="DU366" i="6"/>
  <c r="DX366" i="6"/>
  <c r="DS366" i="6"/>
  <c r="EA366" i="6"/>
  <c r="DZ366" i="6"/>
  <c r="DV366" i="6"/>
  <c r="DY366" i="6"/>
  <c r="DW366" i="6"/>
  <c r="DT366" i="6"/>
  <c r="DZ49" i="6"/>
  <c r="DS49" i="6"/>
  <c r="DV49" i="6"/>
  <c r="DU49" i="6"/>
  <c r="EB49" i="6"/>
  <c r="DT49" i="6"/>
  <c r="EA49" i="6"/>
  <c r="DY49" i="6"/>
  <c r="DX49" i="6"/>
  <c r="DW49" i="6"/>
  <c r="DY183" i="6"/>
  <c r="DX183" i="6"/>
  <c r="DW183" i="6"/>
  <c r="DV183" i="6"/>
  <c r="EB183" i="6"/>
  <c r="DU183" i="6"/>
  <c r="EA183" i="6"/>
  <c r="DT183" i="6"/>
  <c r="DZ183" i="6"/>
  <c r="DS183" i="6"/>
  <c r="EB116" i="6"/>
  <c r="DU116" i="6"/>
  <c r="DY116" i="6"/>
  <c r="DV116" i="6"/>
  <c r="DT116" i="6"/>
  <c r="DS116" i="6"/>
  <c r="EA116" i="6"/>
  <c r="DZ116" i="6"/>
  <c r="DX116" i="6"/>
  <c r="DW116" i="6"/>
  <c r="DV534" i="6"/>
  <c r="DU534" i="6"/>
  <c r="EA534" i="6"/>
  <c r="DS534" i="6"/>
  <c r="EB534" i="6"/>
  <c r="DZ534" i="6"/>
  <c r="DW534" i="6"/>
  <c r="DY534" i="6"/>
  <c r="DX534" i="6"/>
  <c r="DT534" i="6"/>
  <c r="DZ370" i="6"/>
  <c r="DS370" i="6"/>
  <c r="EB370" i="6"/>
  <c r="EA370" i="6"/>
  <c r="DY370" i="6"/>
  <c r="DV370" i="6"/>
  <c r="DU370" i="6"/>
  <c r="DX370" i="6"/>
  <c r="DW370" i="6"/>
  <c r="DT370" i="6"/>
  <c r="DW51" i="6"/>
  <c r="EB51" i="6"/>
  <c r="DT51" i="6"/>
  <c r="EA51" i="6"/>
  <c r="DS51" i="6"/>
  <c r="DZ51" i="6"/>
  <c r="DY51" i="6"/>
  <c r="DX51" i="6"/>
  <c r="DV51" i="6"/>
  <c r="DU51" i="6"/>
  <c r="DV184" i="6"/>
  <c r="EB184" i="6"/>
  <c r="DU184" i="6"/>
  <c r="EA184" i="6"/>
  <c r="DT184" i="6"/>
  <c r="DZ184" i="6"/>
  <c r="DS184" i="6"/>
  <c r="DY184" i="6"/>
  <c r="DX184" i="6"/>
  <c r="DW184" i="6"/>
  <c r="EA150" i="6"/>
  <c r="DT150" i="6"/>
  <c r="DX150" i="6"/>
  <c r="DS150" i="6"/>
  <c r="EB150" i="6"/>
  <c r="DZ150" i="6"/>
  <c r="DY150" i="6"/>
  <c r="DW150" i="6"/>
  <c r="DV150" i="6"/>
  <c r="DU150" i="6"/>
  <c r="DV566" i="6"/>
  <c r="DU566" i="6"/>
  <c r="DT566" i="6"/>
  <c r="EA566" i="6"/>
  <c r="DZ566" i="6"/>
  <c r="DX566" i="6"/>
  <c r="DW566" i="6"/>
  <c r="DS566" i="6"/>
  <c r="EB566" i="6"/>
  <c r="DY566" i="6"/>
  <c r="DZ427" i="6"/>
  <c r="DS427" i="6"/>
  <c r="DX427" i="6"/>
  <c r="DW427" i="6"/>
  <c r="EB427" i="6"/>
  <c r="DU427" i="6"/>
  <c r="EA427" i="6"/>
  <c r="DY427" i="6"/>
  <c r="DV427" i="6"/>
  <c r="DT427" i="6"/>
  <c r="DV313" i="6"/>
  <c r="DY313" i="6"/>
  <c r="DU313" i="6"/>
  <c r="DT313" i="6"/>
  <c r="EB313" i="6"/>
  <c r="DS313" i="6"/>
  <c r="EA313" i="6"/>
  <c r="DZ313" i="6"/>
  <c r="DX313" i="6"/>
  <c r="DW313" i="6"/>
  <c r="DY434" i="6"/>
  <c r="DX434" i="6"/>
  <c r="DV434" i="6"/>
  <c r="DS434" i="6"/>
  <c r="EB434" i="6"/>
  <c r="EA434" i="6"/>
  <c r="DZ434" i="6"/>
  <c r="DW434" i="6"/>
  <c r="DU434" i="6"/>
  <c r="DT434" i="6"/>
  <c r="DY430" i="6"/>
  <c r="DX430" i="6"/>
  <c r="DW430" i="6"/>
  <c r="DV430" i="6"/>
  <c r="EB430" i="6"/>
  <c r="DU430" i="6"/>
  <c r="EA430" i="6"/>
  <c r="DT430" i="6"/>
  <c r="DZ430" i="6"/>
  <c r="DS430" i="6"/>
  <c r="DW499" i="6"/>
  <c r="DV499" i="6"/>
  <c r="EB499" i="6"/>
  <c r="DS499" i="6"/>
  <c r="DT499" i="6"/>
  <c r="EA499" i="6"/>
  <c r="DX499" i="6"/>
  <c r="DZ499" i="6"/>
  <c r="DY499" i="6"/>
  <c r="DU499" i="6"/>
  <c r="DV505" i="6"/>
  <c r="EB505" i="6"/>
  <c r="DU505" i="6"/>
  <c r="DT505" i="6"/>
  <c r="DZ505" i="6"/>
  <c r="DX505" i="6"/>
  <c r="DS505" i="6"/>
  <c r="EA505" i="6"/>
  <c r="DY505" i="6"/>
  <c r="DW505" i="6"/>
  <c r="DX345" i="6"/>
  <c r="EB345" i="6"/>
  <c r="DU345" i="6"/>
  <c r="DZ345" i="6"/>
  <c r="DY345" i="6"/>
  <c r="DW345" i="6"/>
  <c r="DV345" i="6"/>
  <c r="DT345" i="6"/>
  <c r="DS345" i="6"/>
  <c r="EA345" i="6"/>
  <c r="DV227" i="6"/>
  <c r="DZ227" i="6"/>
  <c r="DS227" i="6"/>
  <c r="DU227" i="6"/>
  <c r="DT227" i="6"/>
  <c r="EB227" i="6"/>
  <c r="EA227" i="6"/>
  <c r="DY227" i="6"/>
  <c r="DX227" i="6"/>
  <c r="DW227" i="6"/>
  <c r="DY549" i="6"/>
  <c r="DX549" i="6"/>
  <c r="EA549" i="6"/>
  <c r="DW549" i="6"/>
  <c r="DU549" i="6"/>
  <c r="DT549" i="6"/>
  <c r="EB549" i="6"/>
  <c r="DS549" i="6"/>
  <c r="DZ549" i="6"/>
  <c r="DV549" i="6"/>
  <c r="DV394" i="6"/>
  <c r="EA394" i="6"/>
  <c r="DT394" i="6"/>
  <c r="DZ394" i="6"/>
  <c r="DS394" i="6"/>
  <c r="DW394" i="6"/>
  <c r="EB394" i="6"/>
  <c r="DY394" i="6"/>
  <c r="DX394" i="6"/>
  <c r="DU394" i="6"/>
  <c r="DU419" i="6"/>
  <c r="EB419" i="6"/>
  <c r="DT419" i="6"/>
  <c r="DY419" i="6"/>
  <c r="EA419" i="6"/>
  <c r="DZ419" i="6"/>
  <c r="DX419" i="6"/>
  <c r="DW419" i="6"/>
  <c r="DV419" i="6"/>
  <c r="DS419" i="6"/>
  <c r="DV145" i="6"/>
  <c r="DZ145" i="6"/>
  <c r="DS145" i="6"/>
  <c r="DW145" i="6"/>
  <c r="DU145" i="6"/>
  <c r="DT145" i="6"/>
  <c r="EB145" i="6"/>
  <c r="EA145" i="6"/>
  <c r="DY145" i="6"/>
  <c r="DX145" i="6"/>
  <c r="DV85" i="6"/>
  <c r="DZ85" i="6"/>
  <c r="DS85" i="6"/>
  <c r="DW85" i="6"/>
  <c r="DU85" i="6"/>
  <c r="DT85" i="6"/>
  <c r="EB85" i="6"/>
  <c r="EA85" i="6"/>
  <c r="DY85" i="6"/>
  <c r="DX85" i="6"/>
  <c r="DV473" i="6"/>
  <c r="EB473" i="6"/>
  <c r="DU473" i="6"/>
  <c r="DT473" i="6"/>
  <c r="EA473" i="6"/>
  <c r="DZ473" i="6"/>
  <c r="DW473" i="6"/>
  <c r="DY473" i="6"/>
  <c r="DX473" i="6"/>
  <c r="DS473" i="6"/>
  <c r="DX327" i="6"/>
  <c r="EB327" i="6"/>
  <c r="DU327" i="6"/>
  <c r="DW327" i="6"/>
  <c r="DV327" i="6"/>
  <c r="DT327" i="6"/>
  <c r="DS327" i="6"/>
  <c r="EA327" i="6"/>
  <c r="DZ327" i="6"/>
  <c r="DY327" i="6"/>
  <c r="DX40" i="6"/>
  <c r="DW40" i="6"/>
  <c r="EB40" i="6"/>
  <c r="DU40" i="6"/>
  <c r="DV40" i="6"/>
  <c r="DT40" i="6"/>
  <c r="DS40" i="6"/>
  <c r="EA40" i="6"/>
  <c r="DZ40" i="6"/>
  <c r="DY40" i="6"/>
  <c r="DY509" i="6"/>
  <c r="DX509" i="6"/>
  <c r="DT509" i="6"/>
  <c r="DZ509" i="6"/>
  <c r="DU509" i="6"/>
  <c r="DS509" i="6"/>
  <c r="EA509" i="6"/>
  <c r="EB509" i="6"/>
  <c r="DW509" i="6"/>
  <c r="DV509" i="6"/>
  <c r="DZ323" i="6"/>
  <c r="DS323" i="6"/>
  <c r="DY323" i="6"/>
  <c r="DX323" i="6"/>
  <c r="DW323" i="6"/>
  <c r="DV323" i="6"/>
  <c r="DU323" i="6"/>
  <c r="DT323" i="6"/>
  <c r="EB323" i="6"/>
  <c r="EA323" i="6"/>
  <c r="DV270" i="6"/>
  <c r="DU270" i="6"/>
  <c r="EB270" i="6"/>
  <c r="DT270" i="6"/>
  <c r="EA270" i="6"/>
  <c r="DS270" i="6"/>
  <c r="DZ270" i="6"/>
  <c r="DY270" i="6"/>
  <c r="DX270" i="6"/>
  <c r="DW270" i="6"/>
  <c r="DV529" i="6"/>
  <c r="EB529" i="6"/>
  <c r="DU529" i="6"/>
  <c r="DW529" i="6"/>
  <c r="DS529" i="6"/>
  <c r="DZ529" i="6"/>
  <c r="DY529" i="6"/>
  <c r="DT529" i="6"/>
  <c r="EA529" i="6"/>
  <c r="DX529" i="6"/>
  <c r="EB444" i="6"/>
  <c r="DU444" i="6"/>
  <c r="DV444" i="6"/>
  <c r="DT444" i="6"/>
  <c r="EA444" i="6"/>
  <c r="DS444" i="6"/>
  <c r="DX444" i="6"/>
  <c r="DW444" i="6"/>
  <c r="DY444" i="6"/>
  <c r="DZ444" i="6"/>
  <c r="EA437" i="6"/>
  <c r="DT437" i="6"/>
  <c r="DZ437" i="6"/>
  <c r="DS437" i="6"/>
  <c r="DW437" i="6"/>
  <c r="DX437" i="6"/>
  <c r="DV437" i="6"/>
  <c r="DU437" i="6"/>
  <c r="EB437" i="6"/>
  <c r="DY437" i="6"/>
  <c r="DW531" i="6"/>
  <c r="DV531" i="6"/>
  <c r="EB531" i="6"/>
  <c r="DS531" i="6"/>
  <c r="DX531" i="6"/>
  <c r="DT531" i="6"/>
  <c r="DZ531" i="6"/>
  <c r="EA531" i="6"/>
  <c r="DY531" i="6"/>
  <c r="DU531" i="6"/>
  <c r="DW365" i="6"/>
  <c r="EA365" i="6"/>
  <c r="DT365" i="6"/>
  <c r="DS365" i="6"/>
  <c r="EB365" i="6"/>
  <c r="DZ365" i="6"/>
  <c r="DV365" i="6"/>
  <c r="DU365" i="6"/>
  <c r="DY365" i="6"/>
  <c r="DX365" i="6"/>
  <c r="DZ27" i="6"/>
  <c r="DS27" i="6"/>
  <c r="DX27" i="6"/>
  <c r="DW27" i="6"/>
  <c r="DV27" i="6"/>
  <c r="DU27" i="6"/>
  <c r="DT27" i="6"/>
  <c r="EB27" i="6"/>
  <c r="EA27" i="6"/>
  <c r="DY27" i="6"/>
  <c r="DW386" i="6"/>
  <c r="EA386" i="6"/>
  <c r="DT386" i="6"/>
  <c r="DV386" i="6"/>
  <c r="DU386" i="6"/>
  <c r="DS386" i="6"/>
  <c r="EB386" i="6"/>
  <c r="DY386" i="6"/>
  <c r="DX386" i="6"/>
  <c r="DZ386" i="6"/>
  <c r="EB268" i="6"/>
  <c r="DU268" i="6"/>
  <c r="DY268" i="6"/>
  <c r="DX268" i="6"/>
  <c r="DW268" i="6"/>
  <c r="DV268" i="6"/>
  <c r="DT268" i="6"/>
  <c r="EA268" i="6"/>
  <c r="DZ268" i="6"/>
  <c r="DS268" i="6"/>
  <c r="DX191" i="6"/>
  <c r="DW191" i="6"/>
  <c r="DV191" i="6"/>
  <c r="EB191" i="6"/>
  <c r="DU191" i="6"/>
  <c r="EA191" i="6"/>
  <c r="DT191" i="6"/>
  <c r="DZ191" i="6"/>
  <c r="DS191" i="6"/>
  <c r="DY191" i="6"/>
  <c r="DX38" i="6"/>
  <c r="DW38" i="6"/>
  <c r="EB38" i="6"/>
  <c r="DU38" i="6"/>
  <c r="DZ38" i="6"/>
  <c r="DY38" i="6"/>
  <c r="DV38" i="6"/>
  <c r="DT38" i="6"/>
  <c r="DS38" i="6"/>
  <c r="EA38" i="6"/>
  <c r="DY355" i="6"/>
  <c r="DV355" i="6"/>
  <c r="DU355" i="6"/>
  <c r="DT355" i="6"/>
  <c r="EB355" i="6"/>
  <c r="DS355" i="6"/>
  <c r="EA355" i="6"/>
  <c r="DZ355" i="6"/>
  <c r="DX355" i="6"/>
  <c r="DW355" i="6"/>
  <c r="DW507" i="6"/>
  <c r="DT507" i="6"/>
  <c r="DZ507" i="6"/>
  <c r="EA507" i="6"/>
  <c r="DY507" i="6"/>
  <c r="DU507" i="6"/>
  <c r="DX507" i="6"/>
  <c r="DV507" i="6"/>
  <c r="DS507" i="6"/>
  <c r="EB507" i="6"/>
  <c r="DX356" i="6"/>
  <c r="EA356" i="6"/>
  <c r="DS356" i="6"/>
  <c r="DV356" i="6"/>
  <c r="DU356" i="6"/>
  <c r="DT356" i="6"/>
  <c r="EB356" i="6"/>
  <c r="DZ356" i="6"/>
  <c r="DY356" i="6"/>
  <c r="DW356" i="6"/>
  <c r="DY321" i="6"/>
  <c r="DV321" i="6"/>
  <c r="EA321" i="6"/>
  <c r="DZ321" i="6"/>
  <c r="DX321" i="6"/>
  <c r="DW321" i="6"/>
  <c r="DU321" i="6"/>
  <c r="DT321" i="6"/>
  <c r="EB321" i="6"/>
  <c r="DS321" i="6"/>
  <c r="EA308" i="6"/>
  <c r="DT308" i="6"/>
  <c r="DW308" i="6"/>
  <c r="DV308" i="6"/>
  <c r="DU308" i="6"/>
  <c r="DS308" i="6"/>
  <c r="EB308" i="6"/>
  <c r="DZ308" i="6"/>
  <c r="DY308" i="6"/>
  <c r="DX308" i="6"/>
  <c r="DY286" i="6"/>
  <c r="DV286" i="6"/>
  <c r="DU286" i="6"/>
  <c r="EB286" i="6"/>
  <c r="DT286" i="6"/>
  <c r="EA286" i="6"/>
  <c r="DS286" i="6"/>
  <c r="DZ286" i="6"/>
  <c r="DX286" i="6"/>
  <c r="DW286" i="6"/>
  <c r="EA412" i="6"/>
  <c r="DT412" i="6"/>
  <c r="DV412" i="6"/>
  <c r="DU412" i="6"/>
  <c r="EB412" i="6"/>
  <c r="DS412" i="6"/>
  <c r="DZ412" i="6"/>
  <c r="DY412" i="6"/>
  <c r="DX412" i="6"/>
  <c r="DW412" i="6"/>
  <c r="DV165" i="6"/>
  <c r="EA165" i="6"/>
  <c r="DT165" i="6"/>
  <c r="DZ165" i="6"/>
  <c r="DS165" i="6"/>
  <c r="DY165" i="6"/>
  <c r="DX165" i="6"/>
  <c r="EB165" i="6"/>
  <c r="DW165" i="6"/>
  <c r="DU165" i="6"/>
  <c r="DX161" i="6"/>
  <c r="DW161" i="6"/>
  <c r="DV161" i="6"/>
  <c r="EB161" i="6"/>
  <c r="DU161" i="6"/>
  <c r="EA161" i="6"/>
  <c r="DT161" i="6"/>
  <c r="DZ161" i="6"/>
  <c r="DS161" i="6"/>
  <c r="DY161" i="6"/>
  <c r="EB524" i="6"/>
  <c r="DU524" i="6"/>
  <c r="EA524" i="6"/>
  <c r="DT524" i="6"/>
  <c r="DX524" i="6"/>
  <c r="DV524" i="6"/>
  <c r="DY524" i="6"/>
  <c r="DW524" i="6"/>
  <c r="DZ524" i="6"/>
  <c r="DS524" i="6"/>
  <c r="DV235" i="6"/>
  <c r="EB235" i="6"/>
  <c r="DU235" i="6"/>
  <c r="DY235" i="6"/>
  <c r="EA235" i="6"/>
  <c r="DZ235" i="6"/>
  <c r="DX235" i="6"/>
  <c r="DW235" i="6"/>
  <c r="DT235" i="6"/>
  <c r="DS235" i="6"/>
  <c r="EA168" i="6"/>
  <c r="DT168" i="6"/>
  <c r="DZ168" i="6"/>
  <c r="DS168" i="6"/>
  <c r="DY168" i="6"/>
  <c r="DX168" i="6"/>
  <c r="DW168" i="6"/>
  <c r="DV168" i="6"/>
  <c r="EB168" i="6"/>
  <c r="DU168" i="6"/>
  <c r="DV510" i="6"/>
  <c r="EB510" i="6"/>
  <c r="DS510" i="6"/>
  <c r="DY510" i="6"/>
  <c r="DZ510" i="6"/>
  <c r="DW510" i="6"/>
  <c r="DU510" i="6"/>
  <c r="DT510" i="6"/>
  <c r="EA510" i="6"/>
  <c r="DX510" i="6"/>
  <c r="DV346" i="6"/>
  <c r="DY346" i="6"/>
  <c r="DZ346" i="6"/>
  <c r="DX346" i="6"/>
  <c r="DW346" i="6"/>
  <c r="DU346" i="6"/>
  <c r="DT346" i="6"/>
  <c r="EB346" i="6"/>
  <c r="DS346" i="6"/>
  <c r="EA346" i="6"/>
  <c r="EB255" i="6"/>
  <c r="DU255" i="6"/>
  <c r="EA255" i="6"/>
  <c r="DS255" i="6"/>
  <c r="DZ255" i="6"/>
  <c r="DY255" i="6"/>
  <c r="DW255" i="6"/>
  <c r="DX255" i="6"/>
  <c r="DV255" i="6"/>
  <c r="DT255" i="6"/>
  <c r="DZ432" i="6"/>
  <c r="DS432" i="6"/>
  <c r="DY432" i="6"/>
  <c r="DX432" i="6"/>
  <c r="DW432" i="6"/>
  <c r="DV432" i="6"/>
  <c r="EB432" i="6"/>
  <c r="DU432" i="6"/>
  <c r="EA432" i="6"/>
  <c r="DT432" i="6"/>
  <c r="DW35" i="6"/>
  <c r="EB35" i="6"/>
  <c r="DU35" i="6"/>
  <c r="EA35" i="6"/>
  <c r="DZ35" i="6"/>
  <c r="DY35" i="6"/>
  <c r="DX35" i="6"/>
  <c r="DV35" i="6"/>
  <c r="DT35" i="6"/>
  <c r="DS35" i="6"/>
  <c r="DX496" i="6"/>
  <c r="DW496" i="6"/>
  <c r="DT496" i="6"/>
  <c r="DY496" i="6"/>
  <c r="DU496" i="6"/>
  <c r="DS496" i="6"/>
  <c r="EA496" i="6"/>
  <c r="EB496" i="6"/>
  <c r="DZ496" i="6"/>
  <c r="DV496" i="6"/>
  <c r="DW69" i="6"/>
  <c r="EA69" i="6"/>
  <c r="DT69" i="6"/>
  <c r="DU69" i="6"/>
  <c r="DS69" i="6"/>
  <c r="EB69" i="6"/>
  <c r="DZ69" i="6"/>
  <c r="DY69" i="6"/>
  <c r="DX69" i="6"/>
  <c r="DV69" i="6"/>
  <c r="DY238" i="6"/>
  <c r="DX238" i="6"/>
  <c r="DV238" i="6"/>
  <c r="DU238" i="6"/>
  <c r="DT238" i="6"/>
  <c r="DS238" i="6"/>
  <c r="EB238" i="6"/>
  <c r="EA238" i="6"/>
  <c r="DZ238" i="6"/>
  <c r="DW238" i="6"/>
  <c r="DV167" i="6"/>
  <c r="EB167" i="6"/>
  <c r="DU167" i="6"/>
  <c r="DZ167" i="6"/>
  <c r="DS167" i="6"/>
  <c r="DY167" i="6"/>
  <c r="DX167" i="6"/>
  <c r="DW167" i="6"/>
  <c r="EA167" i="6"/>
  <c r="DT167" i="6"/>
  <c r="DZ105" i="6"/>
  <c r="DS105" i="6"/>
  <c r="DW105" i="6"/>
  <c r="DY105" i="6"/>
  <c r="DX105" i="6"/>
  <c r="DV105" i="6"/>
  <c r="DU105" i="6"/>
  <c r="DT105" i="6"/>
  <c r="EB105" i="6"/>
  <c r="EA105" i="6"/>
  <c r="DZ514" i="6"/>
  <c r="DS514" i="6"/>
  <c r="DY514" i="6"/>
  <c r="EB514" i="6"/>
  <c r="DW514" i="6"/>
  <c r="DX514" i="6"/>
  <c r="DV514" i="6"/>
  <c r="DU514" i="6"/>
  <c r="EA514" i="6"/>
  <c r="DT514" i="6"/>
  <c r="EA342" i="6"/>
  <c r="DT342" i="6"/>
  <c r="EB342" i="6"/>
  <c r="DS342" i="6"/>
  <c r="DW342" i="6"/>
  <c r="DZ342" i="6"/>
  <c r="DY342" i="6"/>
  <c r="DX342" i="6"/>
  <c r="DV342" i="6"/>
  <c r="DU342" i="6"/>
  <c r="EB247" i="6"/>
  <c r="DU247" i="6"/>
  <c r="DX247" i="6"/>
  <c r="DW247" i="6"/>
  <c r="DT247" i="6"/>
  <c r="DV247" i="6"/>
  <c r="DS247" i="6"/>
  <c r="EA247" i="6"/>
  <c r="DZ247" i="6"/>
  <c r="DY247" i="6"/>
  <c r="EB175" i="6"/>
  <c r="DU175" i="6"/>
  <c r="EA175" i="6"/>
  <c r="DT175" i="6"/>
  <c r="DZ175" i="6"/>
  <c r="DS175" i="6"/>
  <c r="DY175" i="6"/>
  <c r="DX175" i="6"/>
  <c r="DW175" i="6"/>
  <c r="DV175" i="6"/>
  <c r="DY102" i="6"/>
  <c r="EA102" i="6"/>
  <c r="DZ102" i="6"/>
  <c r="DX102" i="6"/>
  <c r="DW102" i="6"/>
  <c r="DV102" i="6"/>
  <c r="DU102" i="6"/>
  <c r="DT102" i="6"/>
  <c r="EB102" i="6"/>
  <c r="DS102" i="6"/>
  <c r="EB516" i="6"/>
  <c r="DU516" i="6"/>
  <c r="EA516" i="6"/>
  <c r="DT516" i="6"/>
  <c r="DZ516" i="6"/>
  <c r="DW516" i="6"/>
  <c r="DY516" i="6"/>
  <c r="DV516" i="6"/>
  <c r="DX516" i="6"/>
  <c r="DS516" i="6"/>
  <c r="DV352" i="6"/>
  <c r="DX352" i="6"/>
  <c r="EB352" i="6"/>
  <c r="DT352" i="6"/>
  <c r="DU352" i="6"/>
  <c r="DS352" i="6"/>
  <c r="EA352" i="6"/>
  <c r="DZ352" i="6"/>
  <c r="DY352" i="6"/>
  <c r="DW352" i="6"/>
  <c r="DV259" i="6"/>
  <c r="EA259" i="6"/>
  <c r="DS259" i="6"/>
  <c r="DZ259" i="6"/>
  <c r="DY259" i="6"/>
  <c r="DW259" i="6"/>
  <c r="DT259" i="6"/>
  <c r="EB259" i="6"/>
  <c r="DX259" i="6"/>
  <c r="DU259" i="6"/>
  <c r="EB107" i="6"/>
  <c r="DU107" i="6"/>
  <c r="DY107" i="6"/>
  <c r="DX107" i="6"/>
  <c r="DW107" i="6"/>
  <c r="DV107" i="6"/>
  <c r="DT107" i="6"/>
  <c r="DS107" i="6"/>
  <c r="EA107" i="6"/>
  <c r="DZ107" i="6"/>
  <c r="DV518" i="6"/>
  <c r="DZ518" i="6"/>
  <c r="DW518" i="6"/>
  <c r="DX518" i="6"/>
  <c r="DT518" i="6"/>
  <c r="DS518" i="6"/>
  <c r="EA518" i="6"/>
  <c r="EB518" i="6"/>
  <c r="DY518" i="6"/>
  <c r="DU518" i="6"/>
  <c r="DW362" i="6"/>
  <c r="DV362" i="6"/>
  <c r="DU362" i="6"/>
  <c r="DZ362" i="6"/>
  <c r="DY362" i="6"/>
  <c r="EB362" i="6"/>
  <c r="EA362" i="6"/>
  <c r="DX362" i="6"/>
  <c r="DT362" i="6"/>
  <c r="DS362" i="6"/>
  <c r="DV278" i="6"/>
  <c r="EB278" i="6"/>
  <c r="DT278" i="6"/>
  <c r="EA278" i="6"/>
  <c r="DS278" i="6"/>
  <c r="DZ278" i="6"/>
  <c r="DY278" i="6"/>
  <c r="DX278" i="6"/>
  <c r="DW278" i="6"/>
  <c r="DU278" i="6"/>
  <c r="DV176" i="6"/>
  <c r="EB176" i="6"/>
  <c r="DU176" i="6"/>
  <c r="EA176" i="6"/>
  <c r="DT176" i="6"/>
  <c r="DZ176" i="6"/>
  <c r="DS176" i="6"/>
  <c r="DY176" i="6"/>
  <c r="DX176" i="6"/>
  <c r="DW176" i="6"/>
  <c r="EA121" i="6"/>
  <c r="DT121" i="6"/>
  <c r="DX121" i="6"/>
  <c r="DV121" i="6"/>
  <c r="DU121" i="6"/>
  <c r="DS121" i="6"/>
  <c r="EB121" i="6"/>
  <c r="DZ121" i="6"/>
  <c r="DY121" i="6"/>
  <c r="DW121" i="6"/>
  <c r="DX552" i="6"/>
  <c r="DW552" i="6"/>
  <c r="DZ552" i="6"/>
  <c r="DV552" i="6"/>
  <c r="DT552" i="6"/>
  <c r="EB552" i="6"/>
  <c r="EA552" i="6"/>
  <c r="DY552" i="6"/>
  <c r="DU552" i="6"/>
  <c r="DS552" i="6"/>
  <c r="DX383" i="6"/>
  <c r="EB383" i="6"/>
  <c r="DU383" i="6"/>
  <c r="DV383" i="6"/>
  <c r="DT383" i="6"/>
  <c r="DS383" i="6"/>
  <c r="DZ383" i="6"/>
  <c r="DY383" i="6"/>
  <c r="EA383" i="6"/>
  <c r="DW383" i="6"/>
  <c r="DW66" i="6"/>
  <c r="DU66" i="6"/>
  <c r="EB66" i="6"/>
  <c r="DT66" i="6"/>
  <c r="EA66" i="6"/>
  <c r="DS66" i="6"/>
  <c r="DZ66" i="6"/>
  <c r="DY66" i="6"/>
  <c r="DX66" i="6"/>
  <c r="DV66" i="6"/>
  <c r="DY206" i="6"/>
  <c r="DV206" i="6"/>
  <c r="DT206" i="6"/>
  <c r="EB206" i="6"/>
  <c r="DS206" i="6"/>
  <c r="EA206" i="6"/>
  <c r="DZ206" i="6"/>
  <c r="DX206" i="6"/>
  <c r="DW206" i="6"/>
  <c r="DU206" i="6"/>
  <c r="DV113" i="6"/>
  <c r="EA113" i="6"/>
  <c r="DT113" i="6"/>
  <c r="EB113" i="6"/>
  <c r="DZ113" i="6"/>
  <c r="DY113" i="6"/>
  <c r="DX113" i="6"/>
  <c r="DW113" i="6"/>
  <c r="DU113" i="6"/>
  <c r="DS113" i="6"/>
  <c r="EA86" i="6"/>
  <c r="DT86" i="6"/>
  <c r="DV86" i="6"/>
  <c r="DU86" i="6"/>
  <c r="DS86" i="6"/>
  <c r="EB86" i="6"/>
  <c r="DZ86" i="6"/>
  <c r="DY86" i="6"/>
  <c r="DX86" i="6"/>
  <c r="DW86" i="6"/>
  <c r="EA463" i="6"/>
  <c r="DT463" i="6"/>
  <c r="DZ463" i="6"/>
  <c r="DS463" i="6"/>
  <c r="DW463" i="6"/>
  <c r="DV463" i="6"/>
  <c r="DU463" i="6"/>
  <c r="DY463" i="6"/>
  <c r="EB463" i="6"/>
  <c r="DX463" i="6"/>
  <c r="DZ330" i="6"/>
  <c r="DS330" i="6"/>
  <c r="DW330" i="6"/>
  <c r="DV330" i="6"/>
  <c r="DU330" i="6"/>
  <c r="DT330" i="6"/>
  <c r="EB330" i="6"/>
  <c r="EA330" i="6"/>
  <c r="DY330" i="6"/>
  <c r="DX330" i="6"/>
  <c r="EA28" i="6"/>
  <c r="DT28" i="6"/>
  <c r="DW28" i="6"/>
  <c r="DX28" i="6"/>
  <c r="DV28" i="6"/>
  <c r="DU28" i="6"/>
  <c r="DS28" i="6"/>
  <c r="EB28" i="6"/>
  <c r="DZ28" i="6"/>
  <c r="DY28" i="6"/>
  <c r="DW483" i="6"/>
  <c r="EA483" i="6"/>
  <c r="DX483" i="6"/>
  <c r="DY483" i="6"/>
  <c r="DU483" i="6"/>
  <c r="DT483" i="6"/>
  <c r="EB483" i="6"/>
  <c r="DZ483" i="6"/>
  <c r="DV483" i="6"/>
  <c r="DS483" i="6"/>
  <c r="DY332" i="6"/>
  <c r="DV332" i="6"/>
  <c r="DU332" i="6"/>
  <c r="DT332" i="6"/>
  <c r="EB332" i="6"/>
  <c r="DS332" i="6"/>
  <c r="EA332" i="6"/>
  <c r="DZ332" i="6"/>
  <c r="DX332" i="6"/>
  <c r="DW332" i="6"/>
  <c r="EB220" i="6"/>
  <c r="DU220" i="6"/>
  <c r="EA220" i="6"/>
  <c r="DT220" i="6"/>
  <c r="DX220" i="6"/>
  <c r="DZ220" i="6"/>
  <c r="DY220" i="6"/>
  <c r="DW220" i="6"/>
  <c r="DV220" i="6"/>
  <c r="DS220" i="6"/>
  <c r="DY541" i="6"/>
  <c r="DX541" i="6"/>
  <c r="DT541" i="6"/>
  <c r="DZ541" i="6"/>
  <c r="EA541" i="6"/>
  <c r="DV541" i="6"/>
  <c r="DU541" i="6"/>
  <c r="DS541" i="6"/>
  <c r="EB541" i="6"/>
  <c r="DW541" i="6"/>
  <c r="DY381" i="6"/>
  <c r="DV381" i="6"/>
  <c r="DW381" i="6"/>
  <c r="DU381" i="6"/>
  <c r="DT381" i="6"/>
  <c r="EA381" i="6"/>
  <c r="DZ381" i="6"/>
  <c r="EB381" i="6"/>
  <c r="DX381" i="6"/>
  <c r="DS381" i="6"/>
  <c r="DX230" i="6"/>
  <c r="DW230" i="6"/>
  <c r="EB230" i="6"/>
  <c r="DU230" i="6"/>
  <c r="DY230" i="6"/>
  <c r="DV230" i="6"/>
  <c r="DT230" i="6"/>
  <c r="DS230" i="6"/>
  <c r="EA230" i="6"/>
  <c r="DZ230" i="6"/>
  <c r="DV135" i="6"/>
  <c r="DZ135" i="6"/>
  <c r="DS135" i="6"/>
  <c r="DY135" i="6"/>
  <c r="DX135" i="6"/>
  <c r="DW135" i="6"/>
  <c r="DU135" i="6"/>
  <c r="DT135" i="6"/>
  <c r="EB135" i="6"/>
  <c r="EA135" i="6"/>
  <c r="DV10" i="6"/>
  <c r="DZ10" i="6"/>
  <c r="DS10" i="6"/>
  <c r="DY10" i="6"/>
  <c r="DX10" i="6"/>
  <c r="DW10" i="6"/>
  <c r="DU10" i="6"/>
  <c r="DT10" i="6"/>
  <c r="EB10" i="6"/>
  <c r="EA10" i="6"/>
  <c r="DV465" i="6"/>
  <c r="EB465" i="6"/>
  <c r="DU465" i="6"/>
  <c r="DW465" i="6"/>
  <c r="DT465" i="6"/>
  <c r="DS465" i="6"/>
  <c r="DY465" i="6"/>
  <c r="EA465" i="6"/>
  <c r="DZ465" i="6"/>
  <c r="DX465" i="6"/>
  <c r="DX43" i="6"/>
  <c r="EB43" i="6"/>
  <c r="DU43" i="6"/>
  <c r="DZ43" i="6"/>
  <c r="DY43" i="6"/>
  <c r="DW43" i="6"/>
  <c r="DV43" i="6"/>
  <c r="DT43" i="6"/>
  <c r="DS43" i="6"/>
  <c r="EA43" i="6"/>
  <c r="DZ214" i="6"/>
  <c r="DS214" i="6"/>
  <c r="DV214" i="6"/>
  <c r="DU214" i="6"/>
  <c r="DT214" i="6"/>
  <c r="EB214" i="6"/>
  <c r="EA214" i="6"/>
  <c r="DY214" i="6"/>
  <c r="DX214" i="6"/>
  <c r="DW214" i="6"/>
  <c r="DZ490" i="6"/>
  <c r="DS490" i="6"/>
  <c r="DY490" i="6"/>
  <c r="DX490" i="6"/>
  <c r="DV490" i="6"/>
  <c r="DT490" i="6"/>
  <c r="EB490" i="6"/>
  <c r="EA490" i="6"/>
  <c r="DW490" i="6"/>
  <c r="DU490" i="6"/>
  <c r="DX316" i="6"/>
  <c r="EB316" i="6"/>
  <c r="DU316" i="6"/>
  <c r="DS316" i="6"/>
  <c r="EA316" i="6"/>
  <c r="DZ316" i="6"/>
  <c r="DY316" i="6"/>
  <c r="DW316" i="6"/>
  <c r="DV316" i="6"/>
  <c r="DT316" i="6"/>
  <c r="DX256" i="6"/>
  <c r="DW256" i="6"/>
  <c r="DV256" i="6"/>
  <c r="EB256" i="6"/>
  <c r="DT256" i="6"/>
  <c r="EA256" i="6"/>
  <c r="DS256" i="6"/>
  <c r="DZ256" i="6"/>
  <c r="DY256" i="6"/>
  <c r="DU256" i="6"/>
  <c r="EA511" i="6"/>
  <c r="DT511" i="6"/>
  <c r="DZ511" i="6"/>
  <c r="DS511" i="6"/>
  <c r="DX511" i="6"/>
  <c r="DY511" i="6"/>
  <c r="DW511" i="6"/>
  <c r="DU511" i="6"/>
  <c r="EB511" i="6"/>
  <c r="DV511" i="6"/>
  <c r="DZ215" i="6"/>
  <c r="DS215" i="6"/>
  <c r="DT215" i="6"/>
  <c r="EB215" i="6"/>
  <c r="EA215" i="6"/>
  <c r="DY215" i="6"/>
  <c r="DX215" i="6"/>
  <c r="DW215" i="6"/>
  <c r="DV215" i="6"/>
  <c r="DU215" i="6"/>
  <c r="DV513" i="6"/>
  <c r="EB513" i="6"/>
  <c r="DU513" i="6"/>
  <c r="EA513" i="6"/>
  <c r="DX513" i="6"/>
  <c r="DS513" i="6"/>
  <c r="DY513" i="6"/>
  <c r="DZ513" i="6"/>
  <c r="DW513" i="6"/>
  <c r="DT513" i="6"/>
  <c r="DZ353" i="6"/>
  <c r="DS353" i="6"/>
  <c r="DW353" i="6"/>
  <c r="DV353" i="6"/>
  <c r="DU353" i="6"/>
  <c r="DT353" i="6"/>
  <c r="EB353" i="6"/>
  <c r="EA353" i="6"/>
  <c r="DY353" i="6"/>
  <c r="DX353" i="6"/>
  <c r="DV37" i="6"/>
  <c r="EB37" i="6"/>
  <c r="DU37" i="6"/>
  <c r="EA37" i="6"/>
  <c r="DT37" i="6"/>
  <c r="DZ37" i="6"/>
  <c r="DS37" i="6"/>
  <c r="DY37" i="6"/>
  <c r="DX37" i="6"/>
  <c r="DW37" i="6"/>
  <c r="DW374" i="6"/>
  <c r="EA374" i="6"/>
  <c r="DT374" i="6"/>
  <c r="DZ374" i="6"/>
  <c r="DY374" i="6"/>
  <c r="DX374" i="6"/>
  <c r="DU374" i="6"/>
  <c r="DS374" i="6"/>
  <c r="EB374" i="6"/>
  <c r="DV374" i="6"/>
  <c r="EA479" i="6"/>
  <c r="DT479" i="6"/>
  <c r="DZ479" i="6"/>
  <c r="DS479" i="6"/>
  <c r="DX479" i="6"/>
  <c r="EB479" i="6"/>
  <c r="DY479" i="6"/>
  <c r="DV479" i="6"/>
  <c r="DW479" i="6"/>
  <c r="DU479" i="6"/>
  <c r="DX185" i="6"/>
  <c r="DW185" i="6"/>
  <c r="DV185" i="6"/>
  <c r="EB185" i="6"/>
  <c r="DU185" i="6"/>
  <c r="EA185" i="6"/>
  <c r="DT185" i="6"/>
  <c r="DZ185" i="6"/>
  <c r="DS185" i="6"/>
  <c r="DY185" i="6"/>
  <c r="EA30" i="6"/>
  <c r="DT30" i="6"/>
  <c r="DZ30" i="6"/>
  <c r="DW30" i="6"/>
  <c r="DS30" i="6"/>
  <c r="EB30" i="6"/>
  <c r="DY30" i="6"/>
  <c r="DX30" i="6"/>
  <c r="DV30" i="6"/>
  <c r="DU30" i="6"/>
  <c r="DZ447" i="6"/>
  <c r="DS447" i="6"/>
  <c r="EA447" i="6"/>
  <c r="DY447" i="6"/>
  <c r="DX447" i="6"/>
  <c r="DW447" i="6"/>
  <c r="DV447" i="6"/>
  <c r="DU447" i="6"/>
  <c r="DT447" i="6"/>
  <c r="EB447" i="6"/>
  <c r="DW475" i="6"/>
  <c r="DT475" i="6"/>
  <c r="EA475" i="6"/>
  <c r="DZ475" i="6"/>
  <c r="DV475" i="6"/>
  <c r="DY475" i="6"/>
  <c r="DX475" i="6"/>
  <c r="DU475" i="6"/>
  <c r="DS475" i="6"/>
  <c r="EB475" i="6"/>
  <c r="EK31" i="6"/>
  <c r="DX31" i="6"/>
  <c r="DW31" i="6"/>
  <c r="EB31" i="6"/>
  <c r="DU31" i="6"/>
  <c r="DT31" i="6"/>
  <c r="DS31" i="6"/>
  <c r="EA31" i="6"/>
  <c r="DZ31" i="6"/>
  <c r="DY31" i="6"/>
  <c r="DV31" i="6"/>
  <c r="DY306" i="6"/>
  <c r="DV306" i="6"/>
  <c r="DU306" i="6"/>
  <c r="DT306" i="6"/>
  <c r="EB306" i="6"/>
  <c r="DS306" i="6"/>
  <c r="EA306" i="6"/>
  <c r="DZ306" i="6"/>
  <c r="DX306" i="6"/>
  <c r="DW306" i="6"/>
  <c r="EA294" i="6"/>
  <c r="DT294" i="6"/>
  <c r="DV294" i="6"/>
  <c r="DU294" i="6"/>
  <c r="EB294" i="6"/>
  <c r="DS294" i="6"/>
  <c r="DZ294" i="6"/>
  <c r="DY294" i="6"/>
  <c r="DX294" i="6"/>
  <c r="DW294" i="6"/>
  <c r="DY54" i="6"/>
  <c r="DX54" i="6"/>
  <c r="DW54" i="6"/>
  <c r="DV54" i="6"/>
  <c r="DU54" i="6"/>
  <c r="EB54" i="6"/>
  <c r="DT54" i="6"/>
  <c r="DS54" i="6"/>
  <c r="EA54" i="6"/>
  <c r="DZ54" i="6"/>
  <c r="EA276" i="6"/>
  <c r="DT276" i="6"/>
  <c r="DW276" i="6"/>
  <c r="DV276" i="6"/>
  <c r="DU276" i="6"/>
  <c r="EB276" i="6"/>
  <c r="DS276" i="6"/>
  <c r="DZ276" i="6"/>
  <c r="DY276" i="6"/>
  <c r="DX276" i="6"/>
  <c r="EA157" i="6"/>
  <c r="DT157" i="6"/>
  <c r="DZ157" i="6"/>
  <c r="DS157" i="6"/>
  <c r="DX157" i="6"/>
  <c r="DV157" i="6"/>
  <c r="DU157" i="6"/>
  <c r="EB157" i="6"/>
  <c r="DY157" i="6"/>
  <c r="DW157" i="6"/>
  <c r="DV241" i="6"/>
  <c r="EB241" i="6"/>
  <c r="DU241" i="6"/>
  <c r="DZ241" i="6"/>
  <c r="DS241" i="6"/>
  <c r="DW241" i="6"/>
  <c r="DT241" i="6"/>
  <c r="EA241" i="6"/>
  <c r="DY241" i="6"/>
  <c r="DX241" i="6"/>
  <c r="EB508" i="6"/>
  <c r="DU508" i="6"/>
  <c r="EA508" i="6"/>
  <c r="DT508" i="6"/>
  <c r="DS508" i="6"/>
  <c r="DY508" i="6"/>
  <c r="DV508" i="6"/>
  <c r="DW508" i="6"/>
  <c r="DZ508" i="6"/>
  <c r="DX508" i="6"/>
  <c r="EA344" i="6"/>
  <c r="DT344" i="6"/>
  <c r="DW344" i="6"/>
  <c r="DZ344" i="6"/>
  <c r="DY344" i="6"/>
  <c r="DX344" i="6"/>
  <c r="DV344" i="6"/>
  <c r="DU344" i="6"/>
  <c r="DS344" i="6"/>
  <c r="EB344" i="6"/>
  <c r="DV224" i="6"/>
  <c r="EB224" i="6"/>
  <c r="DU224" i="6"/>
  <c r="DY224" i="6"/>
  <c r="DX224" i="6"/>
  <c r="DW224" i="6"/>
  <c r="DT224" i="6"/>
  <c r="DS224" i="6"/>
  <c r="EA224" i="6"/>
  <c r="DZ224" i="6"/>
  <c r="DY11" i="6"/>
  <c r="DX11" i="6"/>
  <c r="DW11" i="6"/>
  <c r="DT11" i="6"/>
  <c r="DS11" i="6"/>
  <c r="EB11" i="6"/>
  <c r="EA11" i="6"/>
  <c r="DZ11" i="6"/>
  <c r="DV11" i="6"/>
  <c r="DU11" i="6"/>
  <c r="DX97" i="6"/>
  <c r="DV97" i="6"/>
  <c r="EB97" i="6"/>
  <c r="DS97" i="6"/>
  <c r="EA97" i="6"/>
  <c r="DZ97" i="6"/>
  <c r="DY97" i="6"/>
  <c r="DW97" i="6"/>
  <c r="DU97" i="6"/>
  <c r="DT97" i="6"/>
  <c r="DV494" i="6"/>
  <c r="DX494" i="6"/>
  <c r="DT494" i="6"/>
  <c r="EA494" i="6"/>
  <c r="DZ494" i="6"/>
  <c r="DU494" i="6"/>
  <c r="DY494" i="6"/>
  <c r="DW494" i="6"/>
  <c r="DS494" i="6"/>
  <c r="EB494" i="6"/>
  <c r="DV334" i="6"/>
  <c r="DY334" i="6"/>
  <c r="DU334" i="6"/>
  <c r="DT334" i="6"/>
  <c r="EB334" i="6"/>
  <c r="DS334" i="6"/>
  <c r="EA334" i="6"/>
  <c r="DZ334" i="6"/>
  <c r="DX334" i="6"/>
  <c r="DW334" i="6"/>
  <c r="DW312" i="6"/>
  <c r="EA312" i="6"/>
  <c r="DT312" i="6"/>
  <c r="DS312" i="6"/>
  <c r="EB312" i="6"/>
  <c r="DZ312" i="6"/>
  <c r="DY312" i="6"/>
  <c r="DX312" i="6"/>
  <c r="DV312" i="6"/>
  <c r="DU312" i="6"/>
  <c r="DY160" i="6"/>
  <c r="DV160" i="6"/>
  <c r="EB160" i="6"/>
  <c r="DU160" i="6"/>
  <c r="EA160" i="6"/>
  <c r="DT160" i="6"/>
  <c r="DX160" i="6"/>
  <c r="DW160" i="6"/>
  <c r="DS160" i="6"/>
  <c r="DZ160" i="6"/>
  <c r="DW90" i="6"/>
  <c r="EB90" i="6"/>
  <c r="DU90" i="6"/>
  <c r="DT90" i="6"/>
  <c r="DS90" i="6"/>
  <c r="EA90" i="6"/>
  <c r="DZ90" i="6"/>
  <c r="DY90" i="6"/>
  <c r="DX90" i="6"/>
  <c r="DV90" i="6"/>
  <c r="DX480" i="6"/>
  <c r="DW480" i="6"/>
  <c r="DY480" i="6"/>
  <c r="DT480" i="6"/>
  <c r="EB480" i="6"/>
  <c r="EA480" i="6"/>
  <c r="DV480" i="6"/>
  <c r="DZ480" i="6"/>
  <c r="DU480" i="6"/>
  <c r="DS480" i="6"/>
  <c r="DW324" i="6"/>
  <c r="EA324" i="6"/>
  <c r="DT324" i="6"/>
  <c r="DY324" i="6"/>
  <c r="DX324" i="6"/>
  <c r="DV324" i="6"/>
  <c r="DU324" i="6"/>
  <c r="DS324" i="6"/>
  <c r="EB324" i="6"/>
  <c r="DZ324" i="6"/>
  <c r="DY226" i="6"/>
  <c r="DX226" i="6"/>
  <c r="DV226" i="6"/>
  <c r="DT226" i="6"/>
  <c r="DS226" i="6"/>
  <c r="EB226" i="6"/>
  <c r="EA226" i="6"/>
  <c r="DZ226" i="6"/>
  <c r="DW226" i="6"/>
  <c r="DU226" i="6"/>
  <c r="EA18" i="6"/>
  <c r="DT18" i="6"/>
  <c r="DZ18" i="6"/>
  <c r="DS18" i="6"/>
  <c r="DY18" i="6"/>
  <c r="DX18" i="6"/>
  <c r="EB18" i="6"/>
  <c r="DW18" i="6"/>
  <c r="DV18" i="6"/>
  <c r="DU18" i="6"/>
  <c r="DZ100" i="6"/>
  <c r="DS100" i="6"/>
  <c r="DW100" i="6"/>
  <c r="EB100" i="6"/>
  <c r="EA100" i="6"/>
  <c r="DY100" i="6"/>
  <c r="DX100" i="6"/>
  <c r="DV100" i="6"/>
  <c r="DU100" i="6"/>
  <c r="DT100" i="6"/>
  <c r="DZ498" i="6"/>
  <c r="DS498" i="6"/>
  <c r="DY498" i="6"/>
  <c r="DT498" i="6"/>
  <c r="EA498" i="6"/>
  <c r="DX498" i="6"/>
  <c r="DU498" i="6"/>
  <c r="EB498" i="6"/>
  <c r="DW498" i="6"/>
  <c r="DV498" i="6"/>
  <c r="DY349" i="6"/>
  <c r="DV349" i="6"/>
  <c r="DX349" i="6"/>
  <c r="DW349" i="6"/>
  <c r="DU349" i="6"/>
  <c r="DT349" i="6"/>
  <c r="EB349" i="6"/>
  <c r="DS349" i="6"/>
  <c r="EA349" i="6"/>
  <c r="DZ349" i="6"/>
  <c r="EA131" i="6"/>
  <c r="DT131" i="6"/>
  <c r="DX131" i="6"/>
  <c r="DW131" i="6"/>
  <c r="DV131" i="6"/>
  <c r="DY131" i="6"/>
  <c r="DU131" i="6"/>
  <c r="DS131" i="6"/>
  <c r="EB131" i="6"/>
  <c r="DZ131" i="6"/>
  <c r="EB500" i="6"/>
  <c r="DU500" i="6"/>
  <c r="EA500" i="6"/>
  <c r="DT500" i="6"/>
  <c r="DW500" i="6"/>
  <c r="DS500" i="6"/>
  <c r="DY500" i="6"/>
  <c r="DZ500" i="6"/>
  <c r="DX500" i="6"/>
  <c r="DV500" i="6"/>
  <c r="EA443" i="6"/>
  <c r="DT443" i="6"/>
  <c r="DW443" i="6"/>
  <c r="DX443" i="6"/>
  <c r="DV443" i="6"/>
  <c r="DU443" i="6"/>
  <c r="DS443" i="6"/>
  <c r="EB443" i="6"/>
  <c r="DZ443" i="6"/>
  <c r="DY443" i="6"/>
  <c r="DV41" i="6"/>
  <c r="EB41" i="6"/>
  <c r="DU41" i="6"/>
  <c r="DY41" i="6"/>
  <c r="EA41" i="6"/>
  <c r="DZ41" i="6"/>
  <c r="DX41" i="6"/>
  <c r="DW41" i="6"/>
  <c r="DT41" i="6"/>
  <c r="DS41" i="6"/>
  <c r="DY172" i="6"/>
  <c r="DX172" i="6"/>
  <c r="DW172" i="6"/>
  <c r="DV172" i="6"/>
  <c r="EB172" i="6"/>
  <c r="DU172" i="6"/>
  <c r="EA172" i="6"/>
  <c r="DT172" i="6"/>
  <c r="DZ172" i="6"/>
  <c r="DS172" i="6"/>
  <c r="EB99" i="6"/>
  <c r="DU99" i="6"/>
  <c r="DY99" i="6"/>
  <c r="EA99" i="6"/>
  <c r="DZ99" i="6"/>
  <c r="DX99" i="6"/>
  <c r="DW99" i="6"/>
  <c r="DV99" i="6"/>
  <c r="DT99" i="6"/>
  <c r="DS99" i="6"/>
  <c r="DV502" i="6"/>
  <c r="DU502" i="6"/>
  <c r="EA502" i="6"/>
  <c r="EB502" i="6"/>
  <c r="DY502" i="6"/>
  <c r="DX502" i="6"/>
  <c r="DS502" i="6"/>
  <c r="DW502" i="6"/>
  <c r="DT502" i="6"/>
  <c r="DZ502" i="6"/>
  <c r="DV351" i="6"/>
  <c r="DY351" i="6"/>
  <c r="DW351" i="6"/>
  <c r="DU351" i="6"/>
  <c r="DT351" i="6"/>
  <c r="EB351" i="6"/>
  <c r="DS351" i="6"/>
  <c r="EA351" i="6"/>
  <c r="DZ351" i="6"/>
  <c r="DX351" i="6"/>
  <c r="DZ260" i="6"/>
  <c r="DS260" i="6"/>
  <c r="DY260" i="6"/>
  <c r="DX260" i="6"/>
  <c r="DW260" i="6"/>
  <c r="DV260" i="6"/>
  <c r="DU260" i="6"/>
  <c r="EB260" i="6"/>
  <c r="EA260" i="6"/>
  <c r="DT260" i="6"/>
  <c r="EA110" i="6"/>
  <c r="DT110" i="6"/>
  <c r="DX110" i="6"/>
  <c r="DW110" i="6"/>
  <c r="DV110" i="6"/>
  <c r="DU110" i="6"/>
  <c r="DS110" i="6"/>
  <c r="EB110" i="6"/>
  <c r="DZ110" i="6"/>
  <c r="DY110" i="6"/>
  <c r="DX536" i="6"/>
  <c r="DW536" i="6"/>
  <c r="DU536" i="6"/>
  <c r="EA536" i="6"/>
  <c r="DY536" i="6"/>
  <c r="DV536" i="6"/>
  <c r="DT536" i="6"/>
  <c r="EB536" i="6"/>
  <c r="DS536" i="6"/>
  <c r="DZ536" i="6"/>
  <c r="DX368" i="6"/>
  <c r="EB368" i="6"/>
  <c r="DU368" i="6"/>
  <c r="EA368" i="6"/>
  <c r="DZ368" i="6"/>
  <c r="DY368" i="6"/>
  <c r="DV368" i="6"/>
  <c r="DT368" i="6"/>
  <c r="DS368" i="6"/>
  <c r="DW368" i="6"/>
  <c r="DV61" i="6"/>
  <c r="DU61" i="6"/>
  <c r="EB61" i="6"/>
  <c r="DT61" i="6"/>
  <c r="EA61" i="6"/>
  <c r="DS61" i="6"/>
  <c r="DZ61" i="6"/>
  <c r="DY61" i="6"/>
  <c r="DX61" i="6"/>
  <c r="DW61" i="6"/>
  <c r="DY26" i="6"/>
  <c r="DV26" i="6"/>
  <c r="DX26" i="6"/>
  <c r="DW26" i="6"/>
  <c r="DU26" i="6"/>
  <c r="DT26" i="6"/>
  <c r="EB26" i="6"/>
  <c r="DS26" i="6"/>
  <c r="EA26" i="6"/>
  <c r="DZ26" i="6"/>
  <c r="EA142" i="6"/>
  <c r="DT142" i="6"/>
  <c r="DX142" i="6"/>
  <c r="DW142" i="6"/>
  <c r="DV142" i="6"/>
  <c r="DU142" i="6"/>
  <c r="DS142" i="6"/>
  <c r="EB142" i="6"/>
  <c r="DZ142" i="6"/>
  <c r="DY142" i="6"/>
  <c r="EA82" i="6"/>
  <c r="DT82" i="6"/>
  <c r="DX82" i="6"/>
  <c r="DW82" i="6"/>
  <c r="DV82" i="6"/>
  <c r="DU82" i="6"/>
  <c r="DS82" i="6"/>
  <c r="EB82" i="6"/>
  <c r="DZ82" i="6"/>
  <c r="DY82" i="6"/>
  <c r="DZ426" i="6"/>
  <c r="DS426" i="6"/>
  <c r="DU426" i="6"/>
  <c r="DT426" i="6"/>
  <c r="EB426" i="6"/>
  <c r="EA426" i="6"/>
  <c r="DY426" i="6"/>
  <c r="DX426" i="6"/>
  <c r="DW426" i="6"/>
  <c r="DV426" i="6"/>
  <c r="EA403" i="6"/>
  <c r="DT403" i="6"/>
  <c r="DZ403" i="6"/>
  <c r="DS403" i="6"/>
  <c r="DY403" i="6"/>
  <c r="DX403" i="6"/>
  <c r="DV403" i="6"/>
  <c r="EB403" i="6"/>
  <c r="DW403" i="6"/>
  <c r="DU403" i="6"/>
  <c r="DZ318" i="6"/>
  <c r="DS318" i="6"/>
  <c r="DT318" i="6"/>
  <c r="EB318" i="6"/>
  <c r="EA318" i="6"/>
  <c r="DY318" i="6"/>
  <c r="DX318" i="6"/>
  <c r="DW318" i="6"/>
  <c r="DV318" i="6"/>
  <c r="DU318" i="6"/>
  <c r="EB422" i="6"/>
  <c r="DU422" i="6"/>
  <c r="EA422" i="6"/>
  <c r="DT422" i="6"/>
  <c r="DX422" i="6"/>
  <c r="DZ422" i="6"/>
  <c r="DY422" i="6"/>
  <c r="DW422" i="6"/>
  <c r="DV422" i="6"/>
  <c r="DS422" i="6"/>
  <c r="DZ522" i="6"/>
  <c r="DS522" i="6"/>
  <c r="DY522" i="6"/>
  <c r="DX522" i="6"/>
  <c r="DV522" i="6"/>
  <c r="DT522" i="6"/>
  <c r="EA522" i="6"/>
  <c r="EB522" i="6"/>
  <c r="DW522" i="6"/>
  <c r="DU522" i="6"/>
  <c r="DY14" i="6"/>
  <c r="DV14" i="6"/>
  <c r="DZ14" i="6"/>
  <c r="DX14" i="6"/>
  <c r="DW14" i="6"/>
  <c r="DT14" i="6"/>
  <c r="EB14" i="6"/>
  <c r="DS14" i="6"/>
  <c r="EA14" i="6"/>
  <c r="DU14" i="6"/>
  <c r="DV36" i="6"/>
  <c r="DZ36" i="6"/>
  <c r="DS36" i="6"/>
  <c r="EB36" i="6"/>
  <c r="EA36" i="6"/>
  <c r="DY36" i="6"/>
  <c r="DX36" i="6"/>
  <c r="DW36" i="6"/>
  <c r="DU36" i="6"/>
  <c r="DT36" i="6"/>
  <c r="DV414" i="6"/>
  <c r="DZ414" i="6"/>
  <c r="DS414" i="6"/>
  <c r="EB414" i="6"/>
  <c r="EA414" i="6"/>
  <c r="DY414" i="6"/>
  <c r="DX414" i="6"/>
  <c r="DW414" i="6"/>
  <c r="DU414" i="6"/>
  <c r="DT414" i="6"/>
  <c r="DV561" i="6"/>
  <c r="EB561" i="6"/>
  <c r="DU561" i="6"/>
  <c r="DW561" i="6"/>
  <c r="DS561" i="6"/>
  <c r="DZ561" i="6"/>
  <c r="DY561" i="6"/>
  <c r="EA561" i="6"/>
  <c r="DX561" i="6"/>
  <c r="DT561" i="6"/>
  <c r="EB295" i="6"/>
  <c r="DU295" i="6"/>
  <c r="EA295" i="6"/>
  <c r="DS295" i="6"/>
  <c r="DZ295" i="6"/>
  <c r="DY295" i="6"/>
  <c r="DX295" i="6"/>
  <c r="DW295" i="6"/>
  <c r="DV295" i="6"/>
  <c r="DT295" i="6"/>
  <c r="EB25" i="6"/>
  <c r="DU25" i="6"/>
  <c r="DX25" i="6"/>
  <c r="DY25" i="6"/>
  <c r="DW25" i="6"/>
  <c r="DV25" i="6"/>
  <c r="DT25" i="6"/>
  <c r="DS25" i="6"/>
  <c r="EA25" i="6"/>
  <c r="DZ25" i="6"/>
  <c r="EA471" i="6"/>
  <c r="DT471" i="6"/>
  <c r="DZ471" i="6"/>
  <c r="DS471" i="6"/>
  <c r="DV471" i="6"/>
  <c r="EB471" i="6"/>
  <c r="DW471" i="6"/>
  <c r="DY471" i="6"/>
  <c r="DX471" i="6"/>
  <c r="DU471" i="6"/>
  <c r="DX309" i="6"/>
  <c r="EB309" i="6"/>
  <c r="DU309" i="6"/>
  <c r="DV309" i="6"/>
  <c r="DT309" i="6"/>
  <c r="DS309" i="6"/>
  <c r="EA309" i="6"/>
  <c r="DZ309" i="6"/>
  <c r="DY309" i="6"/>
  <c r="DW309" i="6"/>
  <c r="DV221" i="6"/>
  <c r="DZ221" i="6"/>
  <c r="DS221" i="6"/>
  <c r="DT221" i="6"/>
  <c r="EB221" i="6"/>
  <c r="EA221" i="6"/>
  <c r="DY221" i="6"/>
  <c r="DX221" i="6"/>
  <c r="DW221" i="6"/>
  <c r="DU221" i="6"/>
  <c r="DY501" i="6"/>
  <c r="DX501" i="6"/>
  <c r="DV501" i="6"/>
  <c r="EB501" i="6"/>
  <c r="DS501" i="6"/>
  <c r="DZ501" i="6"/>
  <c r="DU501" i="6"/>
  <c r="EA501" i="6"/>
  <c r="DW501" i="6"/>
  <c r="DT501" i="6"/>
  <c r="EB448" i="6"/>
  <c r="DU448" i="6"/>
  <c r="DX448" i="6"/>
  <c r="DY448" i="6"/>
  <c r="DW448" i="6"/>
  <c r="DV448" i="6"/>
  <c r="DT448" i="6"/>
  <c r="DS448" i="6"/>
  <c r="EA448" i="6"/>
  <c r="DZ448" i="6"/>
  <c r="DX201" i="6"/>
  <c r="EB201" i="6"/>
  <c r="DU201" i="6"/>
  <c r="DZ201" i="6"/>
  <c r="DY201" i="6"/>
  <c r="DW201" i="6"/>
  <c r="DV201" i="6"/>
  <c r="DT201" i="6"/>
  <c r="DS201" i="6"/>
  <c r="EA201" i="6"/>
  <c r="EA495" i="6"/>
  <c r="DT495" i="6"/>
  <c r="DZ495" i="6"/>
  <c r="DS495" i="6"/>
  <c r="DW495" i="6"/>
  <c r="DU495" i="6"/>
  <c r="DV495" i="6"/>
  <c r="DX495" i="6"/>
  <c r="EB495" i="6"/>
  <c r="DY495" i="6"/>
  <c r="EB343" i="6"/>
  <c r="DU343" i="6"/>
  <c r="DX343" i="6"/>
  <c r="EA343" i="6"/>
  <c r="DZ343" i="6"/>
  <c r="DY343" i="6"/>
  <c r="DW343" i="6"/>
  <c r="DV343" i="6"/>
  <c r="DT343" i="6"/>
  <c r="DS343" i="6"/>
  <c r="DX413" i="6"/>
  <c r="EB413" i="6"/>
  <c r="DT413" i="6"/>
  <c r="EA413" i="6"/>
  <c r="DS413" i="6"/>
  <c r="DZ413" i="6"/>
  <c r="DY413" i="6"/>
  <c r="DW413" i="6"/>
  <c r="DV413" i="6"/>
  <c r="DU413" i="6"/>
  <c r="EB56" i="6"/>
  <c r="DU56" i="6"/>
  <c r="DV56" i="6"/>
  <c r="DT56" i="6"/>
  <c r="EA56" i="6"/>
  <c r="DS56" i="6"/>
  <c r="DZ56" i="6"/>
  <c r="DY56" i="6"/>
  <c r="DX56" i="6"/>
  <c r="DW56" i="6"/>
  <c r="DX178" i="6"/>
  <c r="DW178" i="6"/>
  <c r="DV178" i="6"/>
  <c r="EB178" i="6"/>
  <c r="DU178" i="6"/>
  <c r="EA178" i="6"/>
  <c r="DT178" i="6"/>
  <c r="DZ178" i="6"/>
  <c r="DS178" i="6"/>
  <c r="DY178" i="6"/>
  <c r="DX29" i="6"/>
  <c r="EB29" i="6"/>
  <c r="DU29" i="6"/>
  <c r="DW29" i="6"/>
  <c r="DV29" i="6"/>
  <c r="DT29" i="6"/>
  <c r="DS29" i="6"/>
  <c r="EA29" i="6"/>
  <c r="DZ29" i="6"/>
  <c r="DY29" i="6"/>
  <c r="DZ335" i="6"/>
  <c r="DS335" i="6"/>
  <c r="DV335" i="6"/>
  <c r="DU335" i="6"/>
  <c r="DT335" i="6"/>
  <c r="EB335" i="6"/>
  <c r="EA335" i="6"/>
  <c r="DY335" i="6"/>
  <c r="DX335" i="6"/>
  <c r="DW335" i="6"/>
  <c r="EA382" i="6"/>
  <c r="DT382" i="6"/>
  <c r="DW382" i="6"/>
  <c r="DV382" i="6"/>
  <c r="DU382" i="6"/>
  <c r="DS382" i="6"/>
  <c r="DZ382" i="6"/>
  <c r="DY382" i="6"/>
  <c r="DX382" i="6"/>
  <c r="EB382" i="6"/>
  <c r="EL515" i="6"/>
  <c r="DW515" i="6"/>
  <c r="EA515" i="6"/>
  <c r="DX515" i="6"/>
  <c r="EB515" i="6"/>
  <c r="DY515" i="6"/>
  <c r="DV515" i="6"/>
  <c r="DS515" i="6"/>
  <c r="DU515" i="6"/>
  <c r="DT515" i="6"/>
  <c r="DZ515" i="6"/>
  <c r="DY292" i="6"/>
  <c r="DZ292" i="6"/>
  <c r="DX292" i="6"/>
  <c r="DW292" i="6"/>
  <c r="DV292" i="6"/>
  <c r="DU292" i="6"/>
  <c r="EB292" i="6"/>
  <c r="EA292" i="6"/>
  <c r="DT292" i="6"/>
  <c r="DS292" i="6"/>
  <c r="EA59" i="6"/>
  <c r="DT59" i="6"/>
  <c r="DX59" i="6"/>
  <c r="DW59" i="6"/>
  <c r="DV59" i="6"/>
  <c r="DU59" i="6"/>
  <c r="EB59" i="6"/>
  <c r="DS59" i="6"/>
  <c r="DZ59" i="6"/>
  <c r="DY59" i="6"/>
  <c r="DY275" i="6"/>
  <c r="EA275" i="6"/>
  <c r="DS275" i="6"/>
  <c r="DZ275" i="6"/>
  <c r="DX275" i="6"/>
  <c r="DW275" i="6"/>
  <c r="DV275" i="6"/>
  <c r="EB275" i="6"/>
  <c r="DU275" i="6"/>
  <c r="DT275" i="6"/>
  <c r="EA424" i="6"/>
  <c r="DT424" i="6"/>
  <c r="DY424" i="6"/>
  <c r="DX424" i="6"/>
  <c r="DW424" i="6"/>
  <c r="DV424" i="6"/>
  <c r="DU424" i="6"/>
  <c r="DZ424" i="6"/>
  <c r="DS424" i="6"/>
  <c r="EB424" i="6"/>
  <c r="DZ118" i="6"/>
  <c r="DS118" i="6"/>
  <c r="DY118" i="6"/>
  <c r="DX118" i="6"/>
  <c r="DW118" i="6"/>
  <c r="DV118" i="6"/>
  <c r="EB118" i="6"/>
  <c r="DU118" i="6"/>
  <c r="EA118" i="6"/>
  <c r="DT118" i="6"/>
  <c r="EB492" i="6"/>
  <c r="DU492" i="6"/>
  <c r="EA492" i="6"/>
  <c r="DT492" i="6"/>
  <c r="DX492" i="6"/>
  <c r="DV492" i="6"/>
  <c r="DY492" i="6"/>
  <c r="DS492" i="6"/>
  <c r="DZ492" i="6"/>
  <c r="DW492" i="6"/>
  <c r="EA333" i="6"/>
  <c r="DT333" i="6"/>
  <c r="DW333" i="6"/>
  <c r="DV333" i="6"/>
  <c r="DU333" i="6"/>
  <c r="DS333" i="6"/>
  <c r="EB333" i="6"/>
  <c r="DZ333" i="6"/>
  <c r="DY333" i="6"/>
  <c r="DX333" i="6"/>
  <c r="DV33" i="6"/>
  <c r="EB33" i="6"/>
  <c r="DU33" i="6"/>
  <c r="DY33" i="6"/>
  <c r="DT33" i="6"/>
  <c r="DS33" i="6"/>
  <c r="EA33" i="6"/>
  <c r="DZ33" i="6"/>
  <c r="DX33" i="6"/>
  <c r="DW33" i="6"/>
  <c r="DX12" i="6"/>
  <c r="DW12" i="6"/>
  <c r="DV12" i="6"/>
  <c r="DU12" i="6"/>
  <c r="DT12" i="6"/>
  <c r="DS12" i="6"/>
  <c r="EB12" i="6"/>
  <c r="EA12" i="6"/>
  <c r="DZ12" i="6"/>
  <c r="DY12" i="6"/>
  <c r="DV478" i="6"/>
  <c r="EB478" i="6"/>
  <c r="DS478" i="6"/>
  <c r="DZ478" i="6"/>
  <c r="DY478" i="6"/>
  <c r="DU478" i="6"/>
  <c r="EA478" i="6"/>
  <c r="DX478" i="6"/>
  <c r="DW478" i="6"/>
  <c r="DT478" i="6"/>
  <c r="DV326" i="6"/>
  <c r="DY326" i="6"/>
  <c r="DZ326" i="6"/>
  <c r="DX326" i="6"/>
  <c r="DW326" i="6"/>
  <c r="DU326" i="6"/>
  <c r="DT326" i="6"/>
  <c r="EB326" i="6"/>
  <c r="DS326" i="6"/>
  <c r="EA326" i="6"/>
  <c r="DW418" i="6"/>
  <c r="EA418" i="6"/>
  <c r="DT418" i="6"/>
  <c r="EB418" i="6"/>
  <c r="DZ418" i="6"/>
  <c r="DY418" i="6"/>
  <c r="DX418" i="6"/>
  <c r="DV418" i="6"/>
  <c r="DU418" i="6"/>
  <c r="DS418" i="6"/>
  <c r="DW148" i="6"/>
  <c r="EB148" i="6"/>
  <c r="DU148" i="6"/>
  <c r="DY148" i="6"/>
  <c r="DX148" i="6"/>
  <c r="DV148" i="6"/>
  <c r="DT148" i="6"/>
  <c r="DS148" i="6"/>
  <c r="EA148" i="6"/>
  <c r="DZ148" i="6"/>
  <c r="DW94" i="6"/>
  <c r="EB94" i="6"/>
  <c r="DU94" i="6"/>
  <c r="DV94" i="6"/>
  <c r="DT94" i="6"/>
  <c r="DS94" i="6"/>
  <c r="EA94" i="6"/>
  <c r="DZ94" i="6"/>
  <c r="DY94" i="6"/>
  <c r="DX94" i="6"/>
  <c r="DX464" i="6"/>
  <c r="DW464" i="6"/>
  <c r="DU464" i="6"/>
  <c r="DT464" i="6"/>
  <c r="DZ464" i="6"/>
  <c r="DS464" i="6"/>
  <c r="EB464" i="6"/>
  <c r="EA464" i="6"/>
  <c r="DY464" i="6"/>
  <c r="DV464" i="6"/>
  <c r="DW304" i="6"/>
  <c r="EA304" i="6"/>
  <c r="DT304" i="6"/>
  <c r="DV304" i="6"/>
  <c r="DU304" i="6"/>
  <c r="DS304" i="6"/>
  <c r="EB304" i="6"/>
  <c r="DZ304" i="6"/>
  <c r="DY304" i="6"/>
  <c r="DX304" i="6"/>
  <c r="DY217" i="6"/>
  <c r="DX217" i="6"/>
  <c r="DV217" i="6"/>
  <c r="EB217" i="6"/>
  <c r="EA217" i="6"/>
  <c r="DZ217" i="6"/>
  <c r="DW217" i="6"/>
  <c r="DU217" i="6"/>
  <c r="DT217" i="6"/>
  <c r="DS217" i="6"/>
  <c r="DV155" i="6"/>
  <c r="EA155" i="6"/>
  <c r="DT155" i="6"/>
  <c r="DS155" i="6"/>
  <c r="EB155" i="6"/>
  <c r="DZ155" i="6"/>
  <c r="DY155" i="6"/>
  <c r="DX155" i="6"/>
  <c r="DW155" i="6"/>
  <c r="DU155" i="6"/>
  <c r="DZ89" i="6"/>
  <c r="DS89" i="6"/>
  <c r="DW89" i="6"/>
  <c r="DU89" i="6"/>
  <c r="DT89" i="6"/>
  <c r="EB89" i="6"/>
  <c r="EA89" i="6"/>
  <c r="DY89" i="6"/>
  <c r="DX89" i="6"/>
  <c r="DV89" i="6"/>
  <c r="DZ482" i="6"/>
  <c r="DS482" i="6"/>
  <c r="DY482" i="6"/>
  <c r="EB482" i="6"/>
  <c r="DW482" i="6"/>
  <c r="DV482" i="6"/>
  <c r="DT482" i="6"/>
  <c r="DX482" i="6"/>
  <c r="EA482" i="6"/>
  <c r="DU482" i="6"/>
  <c r="DY338" i="6"/>
  <c r="DV338" i="6"/>
  <c r="DT338" i="6"/>
  <c r="EB338" i="6"/>
  <c r="DS338" i="6"/>
  <c r="EA338" i="6"/>
  <c r="DZ338" i="6"/>
  <c r="DX338" i="6"/>
  <c r="DW338" i="6"/>
  <c r="DU338" i="6"/>
  <c r="EA435" i="6"/>
  <c r="DT435" i="6"/>
  <c r="DZ435" i="6"/>
  <c r="DS435" i="6"/>
  <c r="DW435" i="6"/>
  <c r="DV435" i="6"/>
  <c r="DU435" i="6"/>
  <c r="EB435" i="6"/>
  <c r="DY435" i="6"/>
  <c r="DX435" i="6"/>
  <c r="DY101" i="6"/>
  <c r="DV101" i="6"/>
  <c r="DU101" i="6"/>
  <c r="DT101" i="6"/>
  <c r="EB101" i="6"/>
  <c r="DS101" i="6"/>
  <c r="EA101" i="6"/>
  <c r="DZ101" i="6"/>
  <c r="DX101" i="6"/>
  <c r="DW101" i="6"/>
  <c r="EB484" i="6"/>
  <c r="DU484" i="6"/>
  <c r="EA484" i="6"/>
  <c r="DT484" i="6"/>
  <c r="DZ484" i="6"/>
  <c r="DW484" i="6"/>
  <c r="DX484" i="6"/>
  <c r="DV484" i="6"/>
  <c r="DS484" i="6"/>
  <c r="DY484" i="6"/>
  <c r="EA72" i="6"/>
  <c r="DT72" i="6"/>
  <c r="DW72" i="6"/>
  <c r="DS72" i="6"/>
  <c r="EB72" i="6"/>
  <c r="DZ72" i="6"/>
  <c r="DY72" i="6"/>
  <c r="DX72" i="6"/>
  <c r="DV72" i="6"/>
  <c r="DU72" i="6"/>
  <c r="DV289" i="6"/>
  <c r="EB289" i="6"/>
  <c r="DU289" i="6"/>
  <c r="DY289" i="6"/>
  <c r="DZ289" i="6"/>
  <c r="DX289" i="6"/>
  <c r="DW289" i="6"/>
  <c r="DT289" i="6"/>
  <c r="DS289" i="6"/>
  <c r="EA289" i="6"/>
  <c r="DV162" i="6"/>
  <c r="EB162" i="6"/>
  <c r="DU162" i="6"/>
  <c r="DZ162" i="6"/>
  <c r="DS162" i="6"/>
  <c r="DY162" i="6"/>
  <c r="DX162" i="6"/>
  <c r="DW162" i="6"/>
  <c r="EA162" i="6"/>
  <c r="DT162" i="6"/>
  <c r="EB91" i="6"/>
  <c r="DU91" i="6"/>
  <c r="DY91" i="6"/>
  <c r="DT91" i="6"/>
  <c r="DS91" i="6"/>
  <c r="EA91" i="6"/>
  <c r="DZ91" i="6"/>
  <c r="DX91" i="6"/>
  <c r="DW91" i="6"/>
  <c r="DV91" i="6"/>
  <c r="DV486" i="6"/>
  <c r="DZ486" i="6"/>
  <c r="DW486" i="6"/>
  <c r="DT486" i="6"/>
  <c r="EB486" i="6"/>
  <c r="DX486" i="6"/>
  <c r="EA486" i="6"/>
  <c r="DY486" i="6"/>
  <c r="DU486" i="6"/>
  <c r="DS486" i="6"/>
  <c r="DV32" i="6"/>
  <c r="DY32" i="6"/>
  <c r="EB32" i="6"/>
  <c r="DS32" i="6"/>
  <c r="EA32" i="6"/>
  <c r="DZ32" i="6"/>
  <c r="DX32" i="6"/>
  <c r="DW32" i="6"/>
  <c r="DU32" i="6"/>
  <c r="DT32" i="6"/>
  <c r="DW232" i="6"/>
  <c r="EA232" i="6"/>
  <c r="DT232" i="6"/>
  <c r="EB232" i="6"/>
  <c r="DZ232" i="6"/>
  <c r="DY232" i="6"/>
  <c r="DX232" i="6"/>
  <c r="DV232" i="6"/>
  <c r="DU232" i="6"/>
  <c r="DS232" i="6"/>
  <c r="EB170" i="6"/>
  <c r="DU170" i="6"/>
  <c r="EA170" i="6"/>
  <c r="DT170" i="6"/>
  <c r="DY170" i="6"/>
  <c r="DX170" i="6"/>
  <c r="DW170" i="6"/>
  <c r="DV170" i="6"/>
  <c r="DZ170" i="6"/>
  <c r="DS170" i="6"/>
  <c r="EA103" i="6"/>
  <c r="DT103" i="6"/>
  <c r="DX103" i="6"/>
  <c r="DZ103" i="6"/>
  <c r="DY103" i="6"/>
  <c r="DW103" i="6"/>
  <c r="DV103" i="6"/>
  <c r="DU103" i="6"/>
  <c r="DS103" i="6"/>
  <c r="EB103" i="6"/>
  <c r="DX520" i="6"/>
  <c r="DW520" i="6"/>
  <c r="DZ520" i="6"/>
  <c r="DV520" i="6"/>
  <c r="EA520" i="6"/>
  <c r="DY520" i="6"/>
  <c r="DT520" i="6"/>
  <c r="DU520" i="6"/>
  <c r="DS520" i="6"/>
  <c r="EB520" i="6"/>
  <c r="DV363" i="6"/>
  <c r="DY363" i="6"/>
  <c r="DT363" i="6"/>
  <c r="EB363" i="6"/>
  <c r="DS363" i="6"/>
  <c r="EA363" i="6"/>
  <c r="DW363" i="6"/>
  <c r="DZ363" i="6"/>
  <c r="DX363" i="6"/>
  <c r="DU363" i="6"/>
  <c r="EB52" i="6"/>
  <c r="DU52" i="6"/>
  <c r="DZ52" i="6"/>
  <c r="DY52" i="6"/>
  <c r="DX52" i="6"/>
  <c r="DW52" i="6"/>
  <c r="DV52" i="6"/>
  <c r="EA52" i="6"/>
  <c r="DT52" i="6"/>
  <c r="DS52" i="6"/>
  <c r="DZ195" i="6"/>
  <c r="DS195" i="6"/>
  <c r="DY195" i="6"/>
  <c r="DX195" i="6"/>
  <c r="DW195" i="6"/>
  <c r="DV195" i="6"/>
  <c r="EB195" i="6"/>
  <c r="DU195" i="6"/>
  <c r="EA195" i="6"/>
  <c r="DT195" i="6"/>
  <c r="EA132" i="6"/>
  <c r="DT132" i="6"/>
  <c r="DZ132" i="6"/>
  <c r="DY132" i="6"/>
  <c r="DX132" i="6"/>
  <c r="DW132" i="6"/>
  <c r="DV132" i="6"/>
  <c r="DU132" i="6"/>
  <c r="DS132" i="6"/>
  <c r="EB132" i="6"/>
  <c r="EA7" i="6"/>
  <c r="DT7" i="6"/>
  <c r="DZ7" i="6"/>
  <c r="DY7" i="6"/>
  <c r="DX7" i="6"/>
  <c r="DW7" i="6"/>
  <c r="DV7" i="6"/>
  <c r="DU7" i="6"/>
  <c r="DS7" i="6"/>
  <c r="EB7" i="6"/>
  <c r="DZ58" i="6"/>
  <c r="DY58" i="6"/>
  <c r="DX58" i="6"/>
  <c r="DW58" i="6"/>
  <c r="DV58" i="6"/>
  <c r="DU58" i="6"/>
  <c r="EB58" i="6"/>
  <c r="EA58" i="6"/>
  <c r="DT58" i="6"/>
  <c r="DS58" i="6"/>
  <c r="EB17" i="6"/>
  <c r="DU17" i="6"/>
  <c r="EA17" i="6"/>
  <c r="DT17" i="6"/>
  <c r="DY17" i="6"/>
  <c r="DZ17" i="6"/>
  <c r="DX17" i="6"/>
  <c r="DW17" i="6"/>
  <c r="DV17" i="6"/>
  <c r="DS17" i="6"/>
  <c r="EA395" i="6"/>
  <c r="DT395" i="6"/>
  <c r="DY395" i="6"/>
  <c r="DX395" i="6"/>
  <c r="DV395" i="6"/>
  <c r="EB395" i="6"/>
  <c r="DZ395" i="6"/>
  <c r="DW395" i="6"/>
  <c r="DU395" i="6"/>
  <c r="DS395" i="6"/>
  <c r="DZ425" i="6"/>
  <c r="DS425" i="6"/>
  <c r="DX425" i="6"/>
  <c r="DW425" i="6"/>
  <c r="DV425" i="6"/>
  <c r="DU425" i="6"/>
  <c r="DT425" i="6"/>
  <c r="EB425" i="6"/>
  <c r="EA425" i="6"/>
  <c r="DY425" i="6"/>
  <c r="DZ211" i="6"/>
  <c r="DS211" i="6"/>
  <c r="DU211" i="6"/>
  <c r="DT211" i="6"/>
  <c r="EB211" i="6"/>
  <c r="EA211" i="6"/>
  <c r="DY211" i="6"/>
  <c r="DX211" i="6"/>
  <c r="DW211" i="6"/>
  <c r="DV211" i="6"/>
  <c r="EA503" i="6"/>
  <c r="DT503" i="6"/>
  <c r="DZ503" i="6"/>
  <c r="DS503" i="6"/>
  <c r="DV503" i="6"/>
  <c r="EB503" i="6"/>
  <c r="DY503" i="6"/>
  <c r="DX503" i="6"/>
  <c r="DW503" i="6"/>
  <c r="DU503" i="6"/>
  <c r="DZ50" i="6"/>
  <c r="DS50" i="6"/>
  <c r="DY50" i="6"/>
  <c r="DX50" i="6"/>
  <c r="DW50" i="6"/>
  <c r="DV50" i="6"/>
  <c r="DU50" i="6"/>
  <c r="DT50" i="6"/>
  <c r="EB50" i="6"/>
  <c r="EA50" i="6"/>
  <c r="EB213" i="6"/>
  <c r="DU213" i="6"/>
  <c r="DX213" i="6"/>
  <c r="DT213" i="6"/>
  <c r="DS213" i="6"/>
  <c r="EA213" i="6"/>
  <c r="DZ213" i="6"/>
  <c r="DY213" i="6"/>
  <c r="DW213" i="6"/>
  <c r="DV213" i="6"/>
  <c r="DV126" i="6"/>
  <c r="DZ126" i="6"/>
  <c r="DS126" i="6"/>
  <c r="DU126" i="6"/>
  <c r="DT126" i="6"/>
  <c r="EB126" i="6"/>
  <c r="EA126" i="6"/>
  <c r="DY126" i="6"/>
  <c r="DX126" i="6"/>
  <c r="DW126" i="6"/>
  <c r="EA543" i="6"/>
  <c r="DT543" i="6"/>
  <c r="DZ543" i="6"/>
  <c r="DS543" i="6"/>
  <c r="DX543" i="6"/>
  <c r="DU543" i="6"/>
  <c r="EB543" i="6"/>
  <c r="DY543" i="6"/>
  <c r="DW543" i="6"/>
  <c r="DV543" i="6"/>
  <c r="DW389" i="6"/>
  <c r="DV389" i="6"/>
  <c r="EB389" i="6"/>
  <c r="DU389" i="6"/>
  <c r="DY389" i="6"/>
  <c r="EA389" i="6"/>
  <c r="DZ389" i="6"/>
  <c r="DX389" i="6"/>
  <c r="DT389" i="6"/>
  <c r="DS389" i="6"/>
  <c r="DX290" i="6"/>
  <c r="DZ290" i="6"/>
  <c r="DY290" i="6"/>
  <c r="DW290" i="6"/>
  <c r="DV290" i="6"/>
  <c r="DU290" i="6"/>
  <c r="EB290" i="6"/>
  <c r="EA290" i="6"/>
  <c r="DT290" i="6"/>
  <c r="DS290" i="6"/>
  <c r="DX67" i="6"/>
  <c r="EB67" i="6"/>
  <c r="DU67" i="6"/>
  <c r="DW67" i="6"/>
  <c r="DV67" i="6"/>
  <c r="DT67" i="6"/>
  <c r="DS67" i="6"/>
  <c r="EA67" i="6"/>
  <c r="DZ67" i="6"/>
  <c r="DY67" i="6"/>
  <c r="DX209" i="6"/>
  <c r="EB209" i="6"/>
  <c r="DU209" i="6"/>
  <c r="DV209" i="6"/>
  <c r="DT209" i="6"/>
  <c r="DS209" i="6"/>
  <c r="EA209" i="6"/>
  <c r="DZ209" i="6"/>
  <c r="DY209" i="6"/>
  <c r="DW209" i="6"/>
  <c r="DY493" i="6"/>
  <c r="DX493" i="6"/>
  <c r="DW493" i="6"/>
  <c r="DU493" i="6"/>
  <c r="EB493" i="6"/>
  <c r="DZ493" i="6"/>
  <c r="DS493" i="6"/>
  <c r="EA493" i="6"/>
  <c r="DV493" i="6"/>
  <c r="DT493" i="6"/>
  <c r="DZ339" i="6"/>
  <c r="DS339" i="6"/>
  <c r="DT339" i="6"/>
  <c r="EB339" i="6"/>
  <c r="EA339" i="6"/>
  <c r="DY339" i="6"/>
  <c r="DX339" i="6"/>
  <c r="DW339" i="6"/>
  <c r="DV339" i="6"/>
  <c r="DU339" i="6"/>
  <c r="DY166" i="6"/>
  <c r="DX166" i="6"/>
  <c r="DV166" i="6"/>
  <c r="EB166" i="6"/>
  <c r="DU166" i="6"/>
  <c r="EA166" i="6"/>
  <c r="DT166" i="6"/>
  <c r="DS166" i="6"/>
  <c r="DZ166" i="6"/>
  <c r="DW166" i="6"/>
  <c r="DY485" i="6"/>
  <c r="DX485" i="6"/>
  <c r="EA485" i="6"/>
  <c r="DS485" i="6"/>
  <c r="EB485" i="6"/>
  <c r="DZ485" i="6"/>
  <c r="DU485" i="6"/>
  <c r="DW485" i="6"/>
  <c r="DV485" i="6"/>
  <c r="DT485" i="6"/>
  <c r="EB337" i="6"/>
  <c r="DU337" i="6"/>
  <c r="DX337" i="6"/>
  <c r="DT337" i="6"/>
  <c r="DS337" i="6"/>
  <c r="EA337" i="6"/>
  <c r="DZ337" i="6"/>
  <c r="DY337" i="6"/>
  <c r="DW337" i="6"/>
  <c r="DV337" i="6"/>
  <c r="DX251" i="6"/>
  <c r="DZ251" i="6"/>
  <c r="DY251" i="6"/>
  <c r="DV251" i="6"/>
  <c r="DU251" i="6"/>
  <c r="DT251" i="6"/>
  <c r="DS251" i="6"/>
  <c r="EB251" i="6"/>
  <c r="EA251" i="6"/>
  <c r="DW251" i="6"/>
  <c r="DV497" i="6"/>
  <c r="EB497" i="6"/>
  <c r="DU497" i="6"/>
  <c r="DW497" i="6"/>
  <c r="DS497" i="6"/>
  <c r="DZ497" i="6"/>
  <c r="DX497" i="6"/>
  <c r="DT497" i="6"/>
  <c r="EA497" i="6"/>
  <c r="DY497" i="6"/>
  <c r="DX20" i="6"/>
  <c r="DW20" i="6"/>
  <c r="DV20" i="6"/>
  <c r="EB20" i="6"/>
  <c r="DU20" i="6"/>
  <c r="EA20" i="6"/>
  <c r="DT20" i="6"/>
  <c r="DZ20" i="6"/>
  <c r="DS20" i="6"/>
  <c r="DY20" i="6"/>
  <c r="DY192" i="6"/>
  <c r="DX192" i="6"/>
  <c r="DW192" i="6"/>
  <c r="DV192" i="6"/>
  <c r="EB192" i="6"/>
  <c r="DU192" i="6"/>
  <c r="EA192" i="6"/>
  <c r="DT192" i="6"/>
  <c r="DZ192" i="6"/>
  <c r="DS192" i="6"/>
  <c r="DZ322" i="6"/>
  <c r="DS322" i="6"/>
  <c r="EA322" i="6"/>
  <c r="DY322" i="6"/>
  <c r="DX322" i="6"/>
  <c r="DW322" i="6"/>
  <c r="DV322" i="6"/>
  <c r="DU322" i="6"/>
  <c r="DT322" i="6"/>
  <c r="EB322" i="6"/>
  <c r="DZ231" i="6"/>
  <c r="DS231" i="6"/>
  <c r="DY231" i="6"/>
  <c r="EB231" i="6"/>
  <c r="EA231" i="6"/>
  <c r="DX231" i="6"/>
  <c r="DW231" i="6"/>
  <c r="DV231" i="6"/>
  <c r="DU231" i="6"/>
  <c r="DT231" i="6"/>
  <c r="EF491" i="6"/>
  <c r="DW491" i="6"/>
  <c r="DY491" i="6"/>
  <c r="DU491" i="6"/>
  <c r="DV491" i="6"/>
  <c r="DS491" i="6"/>
  <c r="DZ491" i="6"/>
  <c r="EB491" i="6"/>
  <c r="EA491" i="6"/>
  <c r="DX491" i="6"/>
  <c r="DT491" i="6"/>
  <c r="DY57" i="6"/>
  <c r="EB57" i="6"/>
  <c r="DT57" i="6"/>
  <c r="EA57" i="6"/>
  <c r="DS57" i="6"/>
  <c r="DZ57" i="6"/>
  <c r="DX57" i="6"/>
  <c r="DW57" i="6"/>
  <c r="DV57" i="6"/>
  <c r="DU57" i="6"/>
  <c r="EA46" i="6"/>
  <c r="DT46" i="6"/>
  <c r="DZ46" i="6"/>
  <c r="DY46" i="6"/>
  <c r="DX46" i="6"/>
  <c r="DW46" i="6"/>
  <c r="DV46" i="6"/>
  <c r="EB46" i="6"/>
  <c r="DU46" i="6"/>
  <c r="DS46" i="6"/>
  <c r="DY420" i="6"/>
  <c r="DU420" i="6"/>
  <c r="EB420" i="6"/>
  <c r="DT420" i="6"/>
  <c r="EA420" i="6"/>
  <c r="DS420" i="6"/>
  <c r="DX420" i="6"/>
  <c r="DW420" i="6"/>
  <c r="DV420" i="6"/>
  <c r="DZ420" i="6"/>
  <c r="EA250" i="6"/>
  <c r="DT250" i="6"/>
  <c r="EB250" i="6"/>
  <c r="DS250" i="6"/>
  <c r="DZ250" i="6"/>
  <c r="DW250" i="6"/>
  <c r="DY250" i="6"/>
  <c r="DX250" i="6"/>
  <c r="DV250" i="6"/>
  <c r="DU250" i="6"/>
  <c r="DV159" i="6"/>
  <c r="EB159" i="6"/>
  <c r="DU159" i="6"/>
  <c r="DZ159" i="6"/>
  <c r="DS159" i="6"/>
  <c r="DX159" i="6"/>
  <c r="DW159" i="6"/>
  <c r="DT159" i="6"/>
  <c r="EA159" i="6"/>
  <c r="DY159" i="6"/>
  <c r="DZ164" i="6"/>
  <c r="DS164" i="6"/>
  <c r="DY164" i="6"/>
  <c r="DW164" i="6"/>
  <c r="DV164" i="6"/>
  <c r="EB164" i="6"/>
  <c r="DU164" i="6"/>
  <c r="DT164" i="6"/>
  <c r="EA164" i="6"/>
  <c r="DX164" i="6"/>
  <c r="EB476" i="6"/>
  <c r="DU476" i="6"/>
  <c r="EA476" i="6"/>
  <c r="DT476" i="6"/>
  <c r="DS476" i="6"/>
  <c r="DZ476" i="6"/>
  <c r="DY476" i="6"/>
  <c r="DX476" i="6"/>
  <c r="DW476" i="6"/>
  <c r="DV476" i="6"/>
  <c r="DW314" i="6"/>
  <c r="EA314" i="6"/>
  <c r="DT314" i="6"/>
  <c r="DU314" i="6"/>
  <c r="DS314" i="6"/>
  <c r="EB314" i="6"/>
  <c r="DZ314" i="6"/>
  <c r="DY314" i="6"/>
  <c r="DX314" i="6"/>
  <c r="DV314" i="6"/>
  <c r="DV203" i="6"/>
  <c r="DY203" i="6"/>
  <c r="DW203" i="6"/>
  <c r="DU203" i="6"/>
  <c r="DT203" i="6"/>
  <c r="EB203" i="6"/>
  <c r="DS203" i="6"/>
  <c r="EA203" i="6"/>
  <c r="DZ203" i="6"/>
  <c r="DX203" i="6"/>
  <c r="DX144" i="6"/>
  <c r="DV144" i="6"/>
  <c r="DW144" i="6"/>
  <c r="DU144" i="6"/>
  <c r="DT144" i="6"/>
  <c r="EB144" i="6"/>
  <c r="DS144" i="6"/>
  <c r="EA144" i="6"/>
  <c r="DZ144" i="6"/>
  <c r="DY144" i="6"/>
  <c r="DX84" i="6"/>
  <c r="DV84" i="6"/>
  <c r="DW84" i="6"/>
  <c r="DU84" i="6"/>
  <c r="DT84" i="6"/>
  <c r="EB84" i="6"/>
  <c r="DS84" i="6"/>
  <c r="EA84" i="6"/>
  <c r="DZ84" i="6"/>
  <c r="DY84" i="6"/>
  <c r="DV462" i="6"/>
  <c r="DX462" i="6"/>
  <c r="DU462" i="6"/>
  <c r="DT462" i="6"/>
  <c r="DZ462" i="6"/>
  <c r="DS462" i="6"/>
  <c r="EB462" i="6"/>
  <c r="EA462" i="6"/>
  <c r="DY462" i="6"/>
  <c r="DW462" i="6"/>
  <c r="EB310" i="6"/>
  <c r="DU310" i="6"/>
  <c r="DX310" i="6"/>
  <c r="DT310" i="6"/>
  <c r="DS310" i="6"/>
  <c r="EA310" i="6"/>
  <c r="DZ310" i="6"/>
  <c r="DY310" i="6"/>
  <c r="DW310" i="6"/>
  <c r="DV310" i="6"/>
  <c r="DW152" i="6"/>
  <c r="EA152" i="6"/>
  <c r="DT152" i="6"/>
  <c r="DY152" i="6"/>
  <c r="DX152" i="6"/>
  <c r="DV152" i="6"/>
  <c r="DU152" i="6"/>
  <c r="DS152" i="6"/>
  <c r="EB152" i="6"/>
  <c r="DZ152" i="6"/>
  <c r="DW138" i="6"/>
  <c r="EB138" i="6"/>
  <c r="DU138" i="6"/>
  <c r="DY138" i="6"/>
  <c r="DX138" i="6"/>
  <c r="DV138" i="6"/>
  <c r="DT138" i="6"/>
  <c r="DS138" i="6"/>
  <c r="EA138" i="6"/>
  <c r="DZ138" i="6"/>
  <c r="DW79" i="6"/>
  <c r="EB79" i="6"/>
  <c r="DU79" i="6"/>
  <c r="DY79" i="6"/>
  <c r="DX79" i="6"/>
  <c r="DV79" i="6"/>
  <c r="DT79" i="6"/>
  <c r="DS79" i="6"/>
  <c r="EA79" i="6"/>
  <c r="DZ79" i="6"/>
  <c r="DX428" i="6"/>
  <c r="DW428" i="6"/>
  <c r="EB428" i="6"/>
  <c r="DS428" i="6"/>
  <c r="DZ428" i="6"/>
  <c r="DY428" i="6"/>
  <c r="DU428" i="6"/>
  <c r="DV428" i="6"/>
  <c r="DT428" i="6"/>
  <c r="EA428" i="6"/>
  <c r="DV297" i="6"/>
  <c r="EA297" i="6"/>
  <c r="DS297" i="6"/>
  <c r="DZ297" i="6"/>
  <c r="DY297" i="6"/>
  <c r="DX297" i="6"/>
  <c r="DW297" i="6"/>
  <c r="EB297" i="6"/>
  <c r="DU297" i="6"/>
  <c r="DT297" i="6"/>
  <c r="DY421" i="6"/>
  <c r="DV421" i="6"/>
  <c r="DU421" i="6"/>
  <c r="DT421" i="6"/>
  <c r="EB421" i="6"/>
  <c r="DS421" i="6"/>
  <c r="EA421" i="6"/>
  <c r="DZ421" i="6"/>
  <c r="DX421" i="6"/>
  <c r="DW421" i="6"/>
  <c r="DZ147" i="6"/>
  <c r="DS147" i="6"/>
  <c r="DY147" i="6"/>
  <c r="DW147" i="6"/>
  <c r="DV147" i="6"/>
  <c r="DU147" i="6"/>
  <c r="DT147" i="6"/>
  <c r="EB147" i="6"/>
  <c r="EA147" i="6"/>
  <c r="DX147" i="6"/>
  <c r="DZ369" i="6"/>
  <c r="DS369" i="6"/>
  <c r="DW369" i="6"/>
  <c r="DV369" i="6"/>
  <c r="DU369" i="6"/>
  <c r="DT369" i="6"/>
  <c r="EB369" i="6"/>
  <c r="EA369" i="6"/>
  <c r="DY369" i="6"/>
  <c r="DX369" i="6"/>
  <c r="DZ466" i="6"/>
  <c r="DS466" i="6"/>
  <c r="DY466" i="6"/>
  <c r="DU466" i="6"/>
  <c r="DT466" i="6"/>
  <c r="DX466" i="6"/>
  <c r="EB466" i="6"/>
  <c r="EA466" i="6"/>
  <c r="DW466" i="6"/>
  <c r="DV466" i="6"/>
  <c r="DY329" i="6"/>
  <c r="DV329" i="6"/>
  <c r="DX329" i="6"/>
  <c r="DW329" i="6"/>
  <c r="DU329" i="6"/>
  <c r="DT329" i="6"/>
  <c r="EB329" i="6"/>
  <c r="DS329" i="6"/>
  <c r="EA329" i="6"/>
  <c r="DZ329" i="6"/>
  <c r="EA34" i="6"/>
  <c r="DT34" i="6"/>
  <c r="DZ34" i="6"/>
  <c r="DS34" i="6"/>
  <c r="DW34" i="6"/>
  <c r="DU34" i="6"/>
  <c r="EB34" i="6"/>
  <c r="DY34" i="6"/>
  <c r="DX34" i="6"/>
  <c r="DV34" i="6"/>
  <c r="DY141" i="6"/>
  <c r="DX141" i="6"/>
  <c r="DW141" i="6"/>
  <c r="DV141" i="6"/>
  <c r="DU141" i="6"/>
  <c r="DT141" i="6"/>
  <c r="EB141" i="6"/>
  <c r="DS141" i="6"/>
  <c r="EA141" i="6"/>
  <c r="DZ141" i="6"/>
  <c r="EB468" i="6"/>
  <c r="DU468" i="6"/>
  <c r="EA468" i="6"/>
  <c r="DT468" i="6"/>
  <c r="DS468" i="6"/>
  <c r="DX468" i="6"/>
  <c r="DZ468" i="6"/>
  <c r="DY468" i="6"/>
  <c r="DW468" i="6"/>
  <c r="DV468" i="6"/>
  <c r="EA325" i="6"/>
  <c r="DT325" i="6"/>
  <c r="DW325" i="6"/>
  <c r="DX325" i="6"/>
  <c r="DV325" i="6"/>
  <c r="DU325" i="6"/>
  <c r="DS325" i="6"/>
  <c r="EB325" i="6"/>
  <c r="DZ325" i="6"/>
  <c r="DY325" i="6"/>
  <c r="DV218" i="6"/>
  <c r="EB218" i="6"/>
  <c r="DU218" i="6"/>
  <c r="DY218" i="6"/>
  <c r="DW218" i="6"/>
  <c r="DT218" i="6"/>
  <c r="DS218" i="6"/>
  <c r="EA218" i="6"/>
  <c r="DZ218" i="6"/>
  <c r="DX218" i="6"/>
  <c r="EB239" i="6"/>
  <c r="DU239" i="6"/>
  <c r="EA239" i="6"/>
  <c r="DT239" i="6"/>
  <c r="DY239" i="6"/>
  <c r="DZ239" i="6"/>
  <c r="DX239" i="6"/>
  <c r="DW239" i="6"/>
  <c r="DV239" i="6"/>
  <c r="DS239" i="6"/>
  <c r="EB96" i="6"/>
  <c r="DU96" i="6"/>
  <c r="DY96" i="6"/>
  <c r="DV96" i="6"/>
  <c r="DT96" i="6"/>
  <c r="DS96" i="6"/>
  <c r="EA96" i="6"/>
  <c r="DZ96" i="6"/>
  <c r="DX96" i="6"/>
  <c r="DW96" i="6"/>
  <c r="DV470" i="6"/>
  <c r="DU470" i="6"/>
  <c r="EB470" i="6"/>
  <c r="DS470" i="6"/>
  <c r="EA470" i="6"/>
  <c r="DX470" i="6"/>
  <c r="DZ470" i="6"/>
  <c r="DY470" i="6"/>
  <c r="DW470" i="6"/>
  <c r="DT470" i="6"/>
  <c r="DV328" i="6"/>
  <c r="DY328" i="6"/>
  <c r="DW328" i="6"/>
  <c r="DU328" i="6"/>
  <c r="DT328" i="6"/>
  <c r="EB328" i="6"/>
  <c r="DS328" i="6"/>
  <c r="EA328" i="6"/>
  <c r="DZ328" i="6"/>
  <c r="DX328" i="6"/>
  <c r="DW219" i="6"/>
  <c r="EA219" i="6"/>
  <c r="DT219" i="6"/>
  <c r="DZ219" i="6"/>
  <c r="DY219" i="6"/>
  <c r="DX219" i="6"/>
  <c r="DV219" i="6"/>
  <c r="DU219" i="6"/>
  <c r="DS219" i="6"/>
  <c r="EB219" i="6"/>
  <c r="DZ16" i="6"/>
  <c r="DS16" i="6"/>
  <c r="DY16" i="6"/>
  <c r="DW16" i="6"/>
  <c r="EA16" i="6"/>
  <c r="DX16" i="6"/>
  <c r="DV16" i="6"/>
  <c r="DU16" i="6"/>
  <c r="DT16" i="6"/>
  <c r="EB16" i="6"/>
  <c r="EA95" i="6"/>
  <c r="DT95" i="6"/>
  <c r="DX95" i="6"/>
  <c r="DS95" i="6"/>
  <c r="EB95" i="6"/>
  <c r="DZ95" i="6"/>
  <c r="DY95" i="6"/>
  <c r="DW95" i="6"/>
  <c r="DV95" i="6"/>
  <c r="DU95" i="6"/>
  <c r="DX504" i="6"/>
  <c r="DW504" i="6"/>
  <c r="DU504" i="6"/>
  <c r="EA504" i="6"/>
  <c r="DV504" i="6"/>
  <c r="DS504" i="6"/>
  <c r="DY504" i="6"/>
  <c r="EB504" i="6"/>
  <c r="DZ504" i="6"/>
  <c r="DT504" i="6"/>
  <c r="DW354" i="6"/>
  <c r="EA354" i="6"/>
  <c r="DT354" i="6"/>
  <c r="DV354" i="6"/>
  <c r="DU354" i="6"/>
  <c r="DS354" i="6"/>
  <c r="EB354" i="6"/>
  <c r="DZ354" i="6"/>
  <c r="DY354" i="6"/>
  <c r="DX354" i="6"/>
  <c r="DZ279" i="6"/>
  <c r="DS279" i="6"/>
  <c r="EA279" i="6"/>
  <c r="DY279" i="6"/>
  <c r="DX279" i="6"/>
  <c r="DW279" i="6"/>
  <c r="DV279" i="6"/>
  <c r="EB279" i="6"/>
  <c r="DU279" i="6"/>
  <c r="DT279" i="6"/>
  <c r="EA288" i="6"/>
  <c r="DT288" i="6"/>
  <c r="DZ288" i="6"/>
  <c r="DS288" i="6"/>
  <c r="DY288" i="6"/>
  <c r="DX288" i="6"/>
  <c r="DW288" i="6"/>
  <c r="DV288" i="6"/>
  <c r="EB288" i="6"/>
  <c r="DU288" i="6"/>
  <c r="EA128" i="6"/>
  <c r="DT128" i="6"/>
  <c r="DS128" i="6"/>
  <c r="EB128" i="6"/>
  <c r="DZ128" i="6"/>
  <c r="DY128" i="6"/>
  <c r="DX128" i="6"/>
  <c r="DW128" i="6"/>
  <c r="DV128" i="6"/>
  <c r="DU128" i="6"/>
  <c r="DY5" i="6"/>
  <c r="EA5" i="6"/>
  <c r="DZ5" i="6"/>
  <c r="DX5" i="6"/>
  <c r="DW5" i="6"/>
  <c r="DV5" i="6"/>
  <c r="DU5" i="6"/>
  <c r="DT5" i="6"/>
  <c r="EB5" i="6"/>
  <c r="DS5" i="6"/>
  <c r="DZ385" i="6"/>
  <c r="DS385" i="6"/>
  <c r="DV385" i="6"/>
  <c r="DU385" i="6"/>
  <c r="DT385" i="6"/>
  <c r="EB385" i="6"/>
  <c r="DY385" i="6"/>
  <c r="DX385" i="6"/>
  <c r="EA385" i="6"/>
  <c r="DW385" i="6"/>
  <c r="DV242" i="6"/>
  <c r="DZ242" i="6"/>
  <c r="DS242" i="6"/>
  <c r="DX242" i="6"/>
  <c r="DW242" i="6"/>
  <c r="DU242" i="6"/>
  <c r="DT242" i="6"/>
  <c r="EB242" i="6"/>
  <c r="EA242" i="6"/>
  <c r="DY242" i="6"/>
  <c r="DY565" i="6"/>
  <c r="DX565" i="6"/>
  <c r="DV565" i="6"/>
  <c r="DU565" i="6"/>
  <c r="EB565" i="6"/>
  <c r="DS565" i="6"/>
  <c r="DZ565" i="6"/>
  <c r="EA565" i="6"/>
  <c r="DW565" i="6"/>
  <c r="DT565" i="6"/>
  <c r="EA392" i="6"/>
  <c r="DT392" i="6"/>
  <c r="DY392" i="6"/>
  <c r="DX392" i="6"/>
  <c r="DV392" i="6"/>
  <c r="DW392" i="6"/>
  <c r="DU392" i="6"/>
  <c r="DS392" i="6"/>
  <c r="EB392" i="6"/>
  <c r="DZ392" i="6"/>
  <c r="DZ62" i="6"/>
  <c r="DS62" i="6"/>
  <c r="EB62" i="6"/>
  <c r="DT62" i="6"/>
  <c r="EA62" i="6"/>
  <c r="DY62" i="6"/>
  <c r="DX62" i="6"/>
  <c r="DW62" i="6"/>
  <c r="DV62" i="6"/>
  <c r="DU62" i="6"/>
  <c r="DZ204" i="6"/>
  <c r="DS204" i="6"/>
  <c r="DW204" i="6"/>
  <c r="DV204" i="6"/>
  <c r="DU204" i="6"/>
  <c r="DT204" i="6"/>
  <c r="EB204" i="6"/>
  <c r="EA204" i="6"/>
  <c r="DY204" i="6"/>
  <c r="DX204" i="6"/>
  <c r="DV489" i="6"/>
  <c r="EB489" i="6"/>
  <c r="DU489" i="6"/>
  <c r="DY489" i="6"/>
  <c r="DZ489" i="6"/>
  <c r="DX489" i="6"/>
  <c r="DS489" i="6"/>
  <c r="DW489" i="6"/>
  <c r="DT489" i="6"/>
  <c r="EA489" i="6"/>
  <c r="DX74" i="6"/>
  <c r="EB74" i="6"/>
  <c r="DU74" i="6"/>
  <c r="DS74" i="6"/>
  <c r="EA74" i="6"/>
  <c r="DZ74" i="6"/>
  <c r="DY74" i="6"/>
  <c r="DW74" i="6"/>
  <c r="DV74" i="6"/>
  <c r="DT74" i="6"/>
  <c r="EB205" i="6"/>
  <c r="DU205" i="6"/>
  <c r="DX205" i="6"/>
  <c r="DV205" i="6"/>
  <c r="DT205" i="6"/>
  <c r="DS205" i="6"/>
  <c r="EA205" i="6"/>
  <c r="DZ205" i="6"/>
  <c r="DY205" i="6"/>
  <c r="DW205" i="6"/>
  <c r="DV112" i="6"/>
  <c r="DZ112" i="6"/>
  <c r="DS112" i="6"/>
  <c r="DW112" i="6"/>
  <c r="DU112" i="6"/>
  <c r="DT112" i="6"/>
  <c r="EB112" i="6"/>
  <c r="EA112" i="6"/>
  <c r="DY112" i="6"/>
  <c r="DX112" i="6"/>
  <c r="DY533" i="6"/>
  <c r="DX533" i="6"/>
  <c r="DV533" i="6"/>
  <c r="EB533" i="6"/>
  <c r="DS533" i="6"/>
  <c r="DZ533" i="6"/>
  <c r="DW533" i="6"/>
  <c r="DT533" i="6"/>
  <c r="DU533" i="6"/>
  <c r="EA533" i="6"/>
  <c r="EA445" i="6"/>
  <c r="DT445" i="6"/>
  <c r="DW445" i="6"/>
  <c r="DY445" i="6"/>
  <c r="DX445" i="6"/>
  <c r="DV445" i="6"/>
  <c r="DS445" i="6"/>
  <c r="EB445" i="6"/>
  <c r="DZ445" i="6"/>
  <c r="DU445" i="6"/>
  <c r="DW280" i="6"/>
  <c r="DY280" i="6"/>
  <c r="DX280" i="6"/>
  <c r="DV280" i="6"/>
  <c r="DU280" i="6"/>
  <c r="EB280" i="6"/>
  <c r="DT280" i="6"/>
  <c r="DS280" i="6"/>
  <c r="EA280" i="6"/>
  <c r="DZ280" i="6"/>
  <c r="DW563" i="6"/>
  <c r="DV563" i="6"/>
  <c r="DU563" i="6"/>
  <c r="EB563" i="6"/>
  <c r="DS563" i="6"/>
  <c r="DZ563" i="6"/>
  <c r="DX563" i="6"/>
  <c r="DT563" i="6"/>
  <c r="EA563" i="6"/>
  <c r="DY563" i="6"/>
  <c r="DY391" i="6"/>
  <c r="DW391" i="6"/>
  <c r="EA391" i="6"/>
  <c r="DT391" i="6"/>
  <c r="DV391" i="6"/>
  <c r="DU391" i="6"/>
  <c r="DS391" i="6"/>
  <c r="EB391" i="6"/>
  <c r="DZ391" i="6"/>
  <c r="DX391" i="6"/>
  <c r="DX296" i="6"/>
  <c r="DU296" i="6"/>
  <c r="EB296" i="6"/>
  <c r="DT296" i="6"/>
  <c r="EA296" i="6"/>
  <c r="DS296" i="6"/>
  <c r="DZ296" i="6"/>
  <c r="DY296" i="6"/>
  <c r="DW296" i="6"/>
  <c r="DV296" i="6"/>
  <c r="DZ22" i="6"/>
  <c r="DS22" i="6"/>
  <c r="EA22" i="6"/>
  <c r="DY22" i="6"/>
  <c r="DX22" i="6"/>
  <c r="DW22" i="6"/>
  <c r="DV22" i="6"/>
  <c r="DU22" i="6"/>
  <c r="DT22" i="6"/>
  <c r="EB22" i="6"/>
  <c r="DZ474" i="6"/>
  <c r="DS474" i="6"/>
  <c r="DY474" i="6"/>
  <c r="DU474" i="6"/>
  <c r="EB474" i="6"/>
  <c r="EA474" i="6"/>
  <c r="DX474" i="6"/>
  <c r="DW474" i="6"/>
  <c r="DV474" i="6"/>
  <c r="DT474" i="6"/>
  <c r="DX60" i="6"/>
  <c r="DV60" i="6"/>
  <c r="DU60" i="6"/>
  <c r="EB60" i="6"/>
  <c r="DT60" i="6"/>
  <c r="EA60" i="6"/>
  <c r="DS60" i="6"/>
  <c r="DZ60" i="6"/>
  <c r="DY60" i="6"/>
  <c r="DW60" i="6"/>
  <c r="DX158" i="6"/>
  <c r="DW158" i="6"/>
  <c r="DV158" i="6"/>
  <c r="DU158" i="6"/>
  <c r="DT158" i="6"/>
  <c r="DS158" i="6"/>
  <c r="EB158" i="6"/>
  <c r="EA158" i="6"/>
  <c r="DZ158" i="6"/>
  <c r="DY158" i="6"/>
  <c r="DY477" i="6"/>
  <c r="DX477" i="6"/>
  <c r="DT477" i="6"/>
  <c r="EA477" i="6"/>
  <c r="DZ477" i="6"/>
  <c r="DV477" i="6"/>
  <c r="DW477" i="6"/>
  <c r="DU477" i="6"/>
  <c r="DS477" i="6"/>
  <c r="EB477" i="6"/>
  <c r="EB237" i="6"/>
  <c r="DU237" i="6"/>
  <c r="EA237" i="6"/>
  <c r="DT237" i="6"/>
  <c r="DX237" i="6"/>
  <c r="DV237" i="6"/>
  <c r="DS237" i="6"/>
  <c r="DZ237" i="6"/>
  <c r="DY237" i="6"/>
  <c r="DW237" i="6"/>
  <c r="DZ307" i="6"/>
  <c r="DS307" i="6"/>
  <c r="DV307" i="6"/>
  <c r="DU307" i="6"/>
  <c r="DT307" i="6"/>
  <c r="EB307" i="6"/>
  <c r="EA307" i="6"/>
  <c r="DY307" i="6"/>
  <c r="DX307" i="6"/>
  <c r="DW307" i="6"/>
  <c r="DW431" i="6"/>
  <c r="DV431" i="6"/>
  <c r="EB431" i="6"/>
  <c r="DU431" i="6"/>
  <c r="EA431" i="6"/>
  <c r="DT431" i="6"/>
  <c r="DZ431" i="6"/>
  <c r="DS431" i="6"/>
  <c r="DY431" i="6"/>
  <c r="DX431" i="6"/>
  <c r="EA551" i="6"/>
  <c r="DT551" i="6"/>
  <c r="DZ551" i="6"/>
  <c r="DS551" i="6"/>
  <c r="DY551" i="6"/>
  <c r="EB551" i="6"/>
  <c r="DX551" i="6"/>
  <c r="DU551" i="6"/>
  <c r="DW551" i="6"/>
  <c r="DV551" i="6"/>
  <c r="DX293" i="6"/>
  <c r="DW293" i="6"/>
  <c r="DV293" i="6"/>
  <c r="DU293" i="6"/>
  <c r="EB293" i="6"/>
  <c r="DT293" i="6"/>
  <c r="EA293" i="6"/>
  <c r="DS293" i="6"/>
  <c r="DZ293" i="6"/>
  <c r="DY293" i="6"/>
  <c r="DZ225" i="6"/>
  <c r="DS225" i="6"/>
  <c r="DY225" i="6"/>
  <c r="EA225" i="6"/>
  <c r="DX225" i="6"/>
  <c r="DW225" i="6"/>
  <c r="DV225" i="6"/>
  <c r="DU225" i="6"/>
  <c r="DT225" i="6"/>
  <c r="EB225" i="6"/>
  <c r="DW401" i="6"/>
  <c r="DT401" i="6"/>
  <c r="EA401" i="6"/>
  <c r="DZ401" i="6"/>
  <c r="DV401" i="6"/>
  <c r="EB401" i="6"/>
  <c r="DY401" i="6"/>
  <c r="DX401" i="6"/>
  <c r="DU401" i="6"/>
  <c r="DS401" i="6"/>
  <c r="EN31" i="6"/>
  <c r="EF401" i="6"/>
  <c r="EG31" i="6"/>
  <c r="EI31" i="6"/>
  <c r="EM401" i="6"/>
  <c r="EE401" i="6"/>
  <c r="EG401" i="6"/>
  <c r="EL401" i="6"/>
  <c r="EJ401" i="6"/>
  <c r="EE491" i="6"/>
  <c r="EM515" i="6"/>
  <c r="K298" i="6"/>
  <c r="K286" i="6"/>
  <c r="K259" i="6"/>
  <c r="K243" i="6"/>
  <c r="K96" i="6"/>
  <c r="BO206" i="6"/>
  <c r="K508" i="6"/>
  <c r="BO508" i="6" s="1"/>
  <c r="K342" i="6"/>
  <c r="K189" i="6"/>
  <c r="K101" i="6"/>
  <c r="K33" i="6"/>
  <c r="K494" i="6"/>
  <c r="BO494" i="6" s="1"/>
  <c r="K328" i="6"/>
  <c r="BO302" i="6"/>
  <c r="K102" i="6"/>
  <c r="K29" i="6"/>
  <c r="K480" i="6"/>
  <c r="BO480" i="6" s="1"/>
  <c r="K317" i="6"/>
  <c r="K193" i="6"/>
  <c r="K103" i="6"/>
  <c r="K35" i="6"/>
  <c r="K498" i="6"/>
  <c r="BO498" i="6" s="1"/>
  <c r="K346" i="6"/>
  <c r="K500" i="6"/>
  <c r="BO500" i="6" s="1"/>
  <c r="BO443" i="6"/>
  <c r="K211" i="6"/>
  <c r="K116" i="6"/>
  <c r="K36" i="6"/>
  <c r="K502" i="6"/>
  <c r="BO502" i="6" s="1"/>
  <c r="K348" i="6"/>
  <c r="K226" i="6"/>
  <c r="K45" i="6"/>
  <c r="K536" i="6"/>
  <c r="BO536" i="6" s="1"/>
  <c r="K370" i="6"/>
  <c r="K269" i="6"/>
  <c r="K153" i="6"/>
  <c r="K76" i="6"/>
  <c r="K17" i="6"/>
  <c r="K402" i="6"/>
  <c r="K307" i="6"/>
  <c r="K522" i="6"/>
  <c r="BO522" i="6" s="1"/>
  <c r="K177" i="6"/>
  <c r="K561" i="6"/>
  <c r="BO561" i="6" s="1"/>
  <c r="K283" i="6"/>
  <c r="K152" i="6"/>
  <c r="K471" i="6"/>
  <c r="BO471" i="6" s="1"/>
  <c r="K301" i="6"/>
  <c r="K186" i="6"/>
  <c r="K501" i="6"/>
  <c r="BO501" i="6" s="1"/>
  <c r="BO448" i="6"/>
  <c r="K148" i="6"/>
  <c r="K495" i="6"/>
  <c r="BO495" i="6" s="1"/>
  <c r="K341" i="6"/>
  <c r="K202" i="6"/>
  <c r="K299" i="6"/>
  <c r="BO431" i="6"/>
  <c r="K551" i="6"/>
  <c r="BO551" i="6" s="1"/>
  <c r="K285" i="6"/>
  <c r="K190" i="6"/>
  <c r="EM39" i="6"/>
  <c r="K284" i="6"/>
  <c r="K267" i="6"/>
  <c r="K242" i="6"/>
  <c r="K492" i="6"/>
  <c r="BO492" i="6" s="1"/>
  <c r="K326" i="6"/>
  <c r="K174" i="6"/>
  <c r="K84" i="6"/>
  <c r="K478" i="6"/>
  <c r="BO478" i="6" s="1"/>
  <c r="K315" i="6"/>
  <c r="K83" i="6"/>
  <c r="K22" i="6"/>
  <c r="K464" i="6"/>
  <c r="BO464" i="6" s="1"/>
  <c r="K296" i="6"/>
  <c r="K175" i="6"/>
  <c r="K91" i="6"/>
  <c r="K28" i="6"/>
  <c r="K482" i="6"/>
  <c r="BO482" i="6" s="1"/>
  <c r="K332" i="6"/>
  <c r="BO435" i="6"/>
  <c r="K24" i="6"/>
  <c r="K484" i="6"/>
  <c r="BO484" i="6" s="1"/>
  <c r="K337" i="6"/>
  <c r="BO279" i="6"/>
  <c r="K105" i="6"/>
  <c r="K30" i="6"/>
  <c r="K486" i="6"/>
  <c r="BO486" i="6" s="1"/>
  <c r="BO173" i="6"/>
  <c r="K197" i="6"/>
  <c r="K111" i="6"/>
  <c r="K38" i="6"/>
  <c r="K520" i="6"/>
  <c r="BO520" i="6" s="1"/>
  <c r="K362" i="6"/>
  <c r="K258" i="6"/>
  <c r="K139" i="6"/>
  <c r="K66" i="6"/>
  <c r="K9" i="6"/>
  <c r="K266" i="6"/>
  <c r="K100" i="6"/>
  <c r="K395" i="6"/>
  <c r="K165" i="6"/>
  <c r="K503" i="6"/>
  <c r="BO503" i="6" s="1"/>
  <c r="K167" i="6"/>
  <c r="K56" i="6"/>
  <c r="K543" i="6"/>
  <c r="BO543" i="6" s="1"/>
  <c r="K391" i="6"/>
  <c r="K278" i="6"/>
  <c r="K293" i="6"/>
  <c r="K163" i="6"/>
  <c r="K493" i="6"/>
  <c r="BO493" i="6" s="1"/>
  <c r="K333" i="6"/>
  <c r="K108" i="6"/>
  <c r="K485" i="6"/>
  <c r="BO485" i="6" s="1"/>
  <c r="K331" i="6"/>
  <c r="K114" i="6"/>
  <c r="K89" i="6"/>
  <c r="EM523" i="6"/>
  <c r="K229" i="6"/>
  <c r="K265" i="6"/>
  <c r="K252" i="6"/>
  <c r="K216" i="6"/>
  <c r="K98" i="6"/>
  <c r="K106" i="6"/>
  <c r="K476" i="6"/>
  <c r="BO476" i="6" s="1"/>
  <c r="K304" i="6"/>
  <c r="K157" i="6"/>
  <c r="K78" i="6"/>
  <c r="K19" i="6"/>
  <c r="K462" i="6"/>
  <c r="BO462" i="6" s="1"/>
  <c r="K305" i="6"/>
  <c r="K71" i="6"/>
  <c r="K14" i="6"/>
  <c r="K288" i="6"/>
  <c r="K82" i="6"/>
  <c r="K368" i="6"/>
  <c r="K466" i="6"/>
  <c r="BO466" i="6" s="1"/>
  <c r="K318" i="6"/>
  <c r="K181" i="6"/>
  <c r="K74" i="6"/>
  <c r="K468" i="6"/>
  <c r="BO468" i="6" s="1"/>
  <c r="K319" i="6"/>
  <c r="K183" i="6"/>
  <c r="BO204" i="6"/>
  <c r="K23" i="6"/>
  <c r="K470" i="6"/>
  <c r="BO470" i="6" s="1"/>
  <c r="K321" i="6"/>
  <c r="K184" i="6"/>
  <c r="K99" i="6"/>
  <c r="K32" i="6"/>
  <c r="K504" i="6"/>
  <c r="BO504" i="6" s="1"/>
  <c r="K350" i="6"/>
  <c r="K247" i="6"/>
  <c r="K61" i="6"/>
  <c r="K7" i="6"/>
  <c r="K385" i="6"/>
  <c r="K207" i="6"/>
  <c r="K565" i="6"/>
  <c r="BO565" i="6" s="1"/>
  <c r="K388" i="6"/>
  <c r="K270" i="6"/>
  <c r="K158" i="6"/>
  <c r="K489" i="6"/>
  <c r="BO489" i="6" s="1"/>
  <c r="K339" i="6"/>
  <c r="K160" i="6"/>
  <c r="K47" i="6"/>
  <c r="K533" i="6"/>
  <c r="BO533" i="6" s="1"/>
  <c r="BO445" i="6"/>
  <c r="K248" i="6"/>
  <c r="K563" i="6"/>
  <c r="BO563" i="6" s="1"/>
  <c r="K393" i="6"/>
  <c r="K287" i="6"/>
  <c r="K146" i="6"/>
  <c r="K474" i="6"/>
  <c r="BO474" i="6" s="1"/>
  <c r="K268" i="6"/>
  <c r="K97" i="6"/>
  <c r="K477" i="6"/>
  <c r="BO477" i="6" s="1"/>
  <c r="EJ223" i="6"/>
  <c r="K250" i="6"/>
  <c r="BO438" i="6"/>
  <c r="K214" i="6"/>
  <c r="K233" i="6"/>
  <c r="K88" i="6"/>
  <c r="K294" i="6"/>
  <c r="K142" i="6"/>
  <c r="K68" i="6"/>
  <c r="K11" i="6"/>
  <c r="K401" i="6"/>
  <c r="K295" i="6"/>
  <c r="K159" i="6"/>
  <c r="K4" i="6"/>
  <c r="K390" i="6"/>
  <c r="K262" i="6"/>
  <c r="K145" i="6"/>
  <c r="K70" i="6"/>
  <c r="K13" i="6"/>
  <c r="K450" i="6"/>
  <c r="BO450" i="6" s="1"/>
  <c r="K297" i="6"/>
  <c r="K162" i="6"/>
  <c r="K65" i="6"/>
  <c r="K6" i="6"/>
  <c r="K309" i="6"/>
  <c r="K164" i="6"/>
  <c r="K73" i="6"/>
  <c r="K15" i="6"/>
  <c r="K310" i="6"/>
  <c r="K166" i="6"/>
  <c r="BO205" i="6"/>
  <c r="K26" i="6"/>
  <c r="K488" i="6"/>
  <c r="BO488" i="6" s="1"/>
  <c r="K227" i="6"/>
  <c r="K131" i="6"/>
  <c r="K53" i="6"/>
  <c r="K554" i="6"/>
  <c r="BO554" i="6" s="1"/>
  <c r="K369" i="6"/>
  <c r="BO436" i="6"/>
  <c r="K557" i="6"/>
  <c r="BO557" i="6" s="1"/>
  <c r="K373" i="6"/>
  <c r="K238" i="6"/>
  <c r="BO334" i="6"/>
  <c r="K481" i="6"/>
  <c r="BO481" i="6" s="1"/>
  <c r="K327" i="6"/>
  <c r="K150" i="6"/>
  <c r="K39" i="6"/>
  <c r="K525" i="6"/>
  <c r="BO525" i="6" s="1"/>
  <c r="K366" i="6"/>
  <c r="K245" i="6"/>
  <c r="K545" i="6"/>
  <c r="BO545" i="6" s="1"/>
  <c r="K376" i="6"/>
  <c r="K260" i="6"/>
  <c r="K138" i="6"/>
  <c r="K253" i="6"/>
  <c r="K568" i="6"/>
  <c r="BO568" i="6" s="1"/>
  <c r="K230" i="6"/>
  <c r="K235" i="6"/>
  <c r="K223" i="6"/>
  <c r="BO208" i="6"/>
  <c r="K115" i="6"/>
  <c r="BO209" i="6"/>
  <c r="K220" i="6"/>
  <c r="BO16" i="6"/>
  <c r="K271" i="6"/>
  <c r="K134" i="6"/>
  <c r="K558" i="6"/>
  <c r="BO558" i="6" s="1"/>
  <c r="K272" i="6"/>
  <c r="K144" i="6"/>
  <c r="K59" i="6"/>
  <c r="K544" i="6"/>
  <c r="BO544" i="6" s="1"/>
  <c r="K375" i="6"/>
  <c r="K136" i="6"/>
  <c r="K560" i="6"/>
  <c r="BO560" i="6" s="1"/>
  <c r="K392" i="6"/>
  <c r="K289" i="6"/>
  <c r="K147" i="6"/>
  <c r="K562" i="6"/>
  <c r="BO562" i="6" s="1"/>
  <c r="K394" i="6"/>
  <c r="BO441" i="6"/>
  <c r="K149" i="6"/>
  <c r="K64" i="6"/>
  <c r="K5" i="6"/>
  <c r="K396" i="6"/>
  <c r="K290" i="6"/>
  <c r="K151" i="6"/>
  <c r="K77" i="6"/>
  <c r="K18" i="6"/>
  <c r="K472" i="6"/>
  <c r="BO472" i="6" s="1"/>
  <c r="K323" i="6"/>
  <c r="K218" i="6"/>
  <c r="K123" i="6"/>
  <c r="K44" i="6"/>
  <c r="K535" i="6"/>
  <c r="BO535" i="6" s="1"/>
  <c r="K192" i="6"/>
  <c r="K538" i="6"/>
  <c r="BO538" i="6" s="1"/>
  <c r="K355" i="6"/>
  <c r="BO439" i="6"/>
  <c r="K107" i="6"/>
  <c r="K467" i="6"/>
  <c r="BO467" i="6" s="1"/>
  <c r="K312" i="6"/>
  <c r="K143" i="6"/>
  <c r="K34" i="6"/>
  <c r="K506" i="6"/>
  <c r="BO506" i="6" s="1"/>
  <c r="K359" i="6"/>
  <c r="K219" i="6"/>
  <c r="K527" i="6"/>
  <c r="BO527" i="6" s="1"/>
  <c r="K357" i="6"/>
  <c r="K251" i="6"/>
  <c r="K569" i="6"/>
  <c r="BO569" i="6" s="1"/>
  <c r="K398" i="6"/>
  <c r="K228" i="6"/>
  <c r="K567" i="6"/>
  <c r="BO567" i="6" s="1"/>
  <c r="K397" i="6"/>
  <c r="K201" i="6"/>
  <c r="K386" i="6"/>
  <c r="K234" i="6"/>
  <c r="K137" i="6"/>
  <c r="K351" i="6"/>
  <c r="K507" i="6"/>
  <c r="BO507" i="6" s="1"/>
  <c r="K172" i="6"/>
  <c r="K570" i="6"/>
  <c r="BO570" i="6" s="1"/>
  <c r="K273" i="6"/>
  <c r="K306" i="6"/>
  <c r="BO442" i="6"/>
  <c r="K263" i="6"/>
  <c r="K556" i="6"/>
  <c r="BO556" i="6" s="1"/>
  <c r="K387" i="6"/>
  <c r="K249" i="6"/>
  <c r="K125" i="6"/>
  <c r="K55" i="6"/>
  <c r="K542" i="6"/>
  <c r="BO542" i="6" s="1"/>
  <c r="K261" i="6"/>
  <c r="K135" i="6"/>
  <c r="K50" i="6"/>
  <c r="K528" i="6"/>
  <c r="BO528" i="6" s="1"/>
  <c r="K356" i="6"/>
  <c r="K231" i="6"/>
  <c r="K127" i="6"/>
  <c r="K58" i="6"/>
  <c r="K546" i="6"/>
  <c r="BO546" i="6" s="1"/>
  <c r="K377" i="6"/>
  <c r="K254" i="6"/>
  <c r="K52" i="6"/>
  <c r="K548" i="6"/>
  <c r="BO548" i="6" s="1"/>
  <c r="K379" i="6"/>
  <c r="K280" i="6"/>
  <c r="BO85" i="6"/>
  <c r="K60" i="6"/>
  <c r="K550" i="6"/>
  <c r="BO550" i="6" s="1"/>
  <c r="K381" i="6"/>
  <c r="K281" i="6"/>
  <c r="K67" i="6"/>
  <c r="K10" i="6"/>
  <c r="K311" i="6"/>
  <c r="K198" i="6"/>
  <c r="K117" i="6"/>
  <c r="K521" i="6"/>
  <c r="BO521" i="6" s="1"/>
  <c r="BO433" i="6"/>
  <c r="K519" i="6"/>
  <c r="BO519" i="6" s="1"/>
  <c r="K347" i="6"/>
  <c r="K210" i="6"/>
  <c r="K559" i="6"/>
  <c r="BO559" i="6" s="1"/>
  <c r="K403" i="6"/>
  <c r="K87" i="6"/>
  <c r="K27" i="6"/>
  <c r="K487" i="6"/>
  <c r="BO487" i="6" s="1"/>
  <c r="K329" i="6"/>
  <c r="K199" i="6"/>
  <c r="K517" i="6"/>
  <c r="BO517" i="6" s="1"/>
  <c r="BO440" i="6"/>
  <c r="K547" i="6"/>
  <c r="BO547" i="6" s="1"/>
  <c r="K378" i="6"/>
  <c r="K224" i="6"/>
  <c r="K553" i="6"/>
  <c r="BO553" i="6" s="1"/>
  <c r="K384" i="6"/>
  <c r="K187" i="6"/>
  <c r="EG374" i="6"/>
  <c r="EK30" i="6"/>
  <c r="EN475" i="6"/>
  <c r="K564" i="6"/>
  <c r="BO564" i="6" s="1"/>
  <c r="K291" i="6"/>
  <c r="K277" i="6"/>
  <c r="K90" i="6"/>
  <c r="K113" i="6"/>
  <c r="K540" i="6"/>
  <c r="BO540" i="6" s="1"/>
  <c r="K239" i="6"/>
  <c r="K119" i="6"/>
  <c r="K46" i="6"/>
  <c r="K526" i="6"/>
  <c r="BO526" i="6" s="1"/>
  <c r="K354" i="6"/>
  <c r="K241" i="6"/>
  <c r="K126" i="6"/>
  <c r="K41" i="6"/>
  <c r="K512" i="6"/>
  <c r="BO512" i="6" s="1"/>
  <c r="K345" i="6"/>
  <c r="K212" i="6"/>
  <c r="K120" i="6"/>
  <c r="K49" i="6"/>
  <c r="K530" i="6"/>
  <c r="BO530" i="6" s="1"/>
  <c r="K363" i="6"/>
  <c r="K232" i="6"/>
  <c r="K128" i="6"/>
  <c r="K43" i="6"/>
  <c r="K532" i="6"/>
  <c r="BO532" i="6" s="1"/>
  <c r="K365" i="6"/>
  <c r="K255" i="6"/>
  <c r="K129" i="6"/>
  <c r="K51" i="6"/>
  <c r="K534" i="6"/>
  <c r="BO534" i="6" s="1"/>
  <c r="K367" i="6"/>
  <c r="K257" i="6"/>
  <c r="K130" i="6"/>
  <c r="K566" i="6"/>
  <c r="BO566" i="6" s="1"/>
  <c r="K303" i="6"/>
  <c r="BO434" i="6"/>
  <c r="BO430" i="6"/>
  <c r="K499" i="6"/>
  <c r="BO499" i="6" s="1"/>
  <c r="K505" i="6"/>
  <c r="BO505" i="6" s="1"/>
  <c r="K343" i="6"/>
  <c r="K194" i="6"/>
  <c r="K549" i="6"/>
  <c r="BO549" i="6" s="1"/>
  <c r="K389" i="6"/>
  <c r="K79" i="6"/>
  <c r="K20" i="6"/>
  <c r="K473" i="6"/>
  <c r="BO473" i="6" s="1"/>
  <c r="K320" i="6"/>
  <c r="K182" i="6"/>
  <c r="K509" i="6"/>
  <c r="BO509" i="6" s="1"/>
  <c r="K316" i="6"/>
  <c r="K236" i="6"/>
  <c r="K529" i="6"/>
  <c r="BO529" i="6" s="1"/>
  <c r="BO444" i="6"/>
  <c r="BO437" i="6"/>
  <c r="K531" i="6"/>
  <c r="BO531" i="6" s="1"/>
  <c r="K364" i="6"/>
  <c r="K154" i="6"/>
  <c r="EG413" i="6"/>
  <c r="EN178" i="6"/>
  <c r="EL29" i="6"/>
  <c r="EL335" i="6"/>
  <c r="EJ382" i="6"/>
  <c r="K313" i="6"/>
  <c r="K300" i="6"/>
  <c r="K274" i="6"/>
  <c r="K109" i="6"/>
  <c r="K104" i="6"/>
  <c r="K524" i="6"/>
  <c r="BO524" i="6" s="1"/>
  <c r="K200" i="6"/>
  <c r="K112" i="6"/>
  <c r="K510" i="6"/>
  <c r="BO510" i="6" s="1"/>
  <c r="K344" i="6"/>
  <c r="K221" i="6"/>
  <c r="BO432" i="6"/>
  <c r="K496" i="6"/>
  <c r="BO496" i="6" s="1"/>
  <c r="K330" i="6"/>
  <c r="K203" i="6"/>
  <c r="K110" i="6"/>
  <c r="K40" i="6"/>
  <c r="K514" i="6"/>
  <c r="BO514" i="6" s="1"/>
  <c r="K358" i="6"/>
  <c r="K213" i="6"/>
  <c r="K121" i="6"/>
  <c r="K37" i="6"/>
  <c r="K516" i="6"/>
  <c r="BO516" i="6" s="1"/>
  <c r="K360" i="6"/>
  <c r="K225" i="6"/>
  <c r="K42" i="6"/>
  <c r="K518" i="6"/>
  <c r="BO518" i="6" s="1"/>
  <c r="K361" i="6"/>
  <c r="K246" i="6"/>
  <c r="K122" i="6"/>
  <c r="K54" i="6"/>
  <c r="K552" i="6"/>
  <c r="BO552" i="6" s="1"/>
  <c r="K383" i="6"/>
  <c r="K282" i="6"/>
  <c r="K168" i="6"/>
  <c r="K25" i="6"/>
  <c r="K463" i="6"/>
  <c r="BO463" i="6" s="1"/>
  <c r="K322" i="6"/>
  <c r="K155" i="6"/>
  <c r="K483" i="6"/>
  <c r="BO483" i="6" s="1"/>
  <c r="K324" i="6"/>
  <c r="K185" i="6"/>
  <c r="K541" i="6"/>
  <c r="BO541" i="6" s="1"/>
  <c r="K380" i="6"/>
  <c r="K195" i="6"/>
  <c r="K69" i="6"/>
  <c r="K12" i="6"/>
  <c r="K465" i="6"/>
  <c r="BO465" i="6" s="1"/>
  <c r="BO244" i="6"/>
  <c r="K161" i="6"/>
  <c r="K490" i="6"/>
  <c r="BO490" i="6" s="1"/>
  <c r="K308" i="6"/>
  <c r="K222" i="6"/>
  <c r="K511" i="6"/>
  <c r="BO511" i="6" s="1"/>
  <c r="K169" i="6"/>
  <c r="K513" i="6"/>
  <c r="BO513" i="6" s="1"/>
  <c r="K349" i="6"/>
  <c r="EH251" i="6"/>
  <c r="EG497" i="6"/>
  <c r="EF20" i="6"/>
  <c r="EJ192" i="6"/>
  <c r="EF322" i="6"/>
  <c r="EM231" i="6"/>
  <c r="K400" i="6"/>
  <c r="EI293" i="6"/>
  <c r="EJ225" i="6"/>
  <c r="EE31" i="6"/>
  <c r="EM31" i="6"/>
  <c r="EN491" i="6"/>
  <c r="EJ491" i="6"/>
  <c r="EM491" i="6"/>
  <c r="EL491" i="6"/>
  <c r="EE178" i="6"/>
  <c r="EE231" i="6"/>
  <c r="EF355" i="6"/>
  <c r="EJ356" i="6"/>
  <c r="EM356" i="6"/>
  <c r="EG356" i="6"/>
  <c r="EN356" i="6"/>
  <c r="EJ551" i="6"/>
  <c r="EH356" i="6"/>
  <c r="EL237" i="6"/>
  <c r="EG551" i="6"/>
  <c r="EF293" i="6"/>
  <c r="EE225" i="6"/>
  <c r="EE431" i="6"/>
  <c r="EN551" i="6"/>
  <c r="EJ293" i="6"/>
  <c r="EL431" i="6"/>
  <c r="EF431" i="6"/>
  <c r="EK307" i="6"/>
  <c r="EK551" i="6"/>
  <c r="EK293" i="6"/>
  <c r="EG431" i="6"/>
  <c r="EG307" i="6"/>
  <c r="EL551" i="6"/>
  <c r="EE293" i="6"/>
  <c r="EI431" i="6"/>
  <c r="EH307" i="6"/>
  <c r="EF551" i="6"/>
  <c r="EH293" i="6"/>
  <c r="EK431" i="6"/>
  <c r="EM551" i="6"/>
  <c r="EI191" i="6"/>
  <c r="EL191" i="6"/>
  <c r="EN307" i="6"/>
  <c r="EK225" i="6"/>
  <c r="EH237" i="6"/>
  <c r="EJ31" i="6"/>
  <c r="EL38" i="6"/>
  <c r="EE191" i="6"/>
  <c r="EI507" i="6"/>
  <c r="EG507" i="6"/>
  <c r="EJ431" i="6"/>
  <c r="EI307" i="6"/>
  <c r="EH551" i="6"/>
  <c r="EL355" i="6"/>
  <c r="EG293" i="6"/>
  <c r="EF31" i="6"/>
  <c r="EK386" i="6"/>
  <c r="EE447" i="6"/>
  <c r="EE56" i="6"/>
  <c r="EK39" i="6"/>
  <c r="EI38" i="6"/>
  <c r="EN268" i="6"/>
  <c r="EH38" i="6"/>
  <c r="EN237" i="6"/>
  <c r="EN223" i="6"/>
  <c r="EL307" i="6"/>
  <c r="EN192" i="6"/>
  <c r="EH225" i="6"/>
  <c r="EN386" i="6"/>
  <c r="EJ237" i="6"/>
  <c r="EN431" i="6"/>
  <c r="EG223" i="6"/>
  <c r="EM307" i="6"/>
  <c r="EE192" i="6"/>
  <c r="EF231" i="6"/>
  <c r="EI225" i="6"/>
  <c r="EH386" i="6"/>
  <c r="EG237" i="6"/>
  <c r="EK223" i="6"/>
  <c r="EI20" i="6"/>
  <c r="EG231" i="6"/>
  <c r="EJ251" i="6"/>
  <c r="EL223" i="6"/>
  <c r="EL20" i="6"/>
  <c r="EI322" i="6"/>
  <c r="EJ231" i="6"/>
  <c r="EM251" i="6"/>
  <c r="EE497" i="6"/>
  <c r="EM223" i="6"/>
  <c r="EJ20" i="6"/>
  <c r="EJ322" i="6"/>
  <c r="EL497" i="6"/>
  <c r="EH223" i="6"/>
  <c r="EK20" i="6"/>
  <c r="EJ307" i="6"/>
  <c r="EM507" i="6"/>
  <c r="EI237" i="6"/>
  <c r="EH268" i="6"/>
  <c r="EJ178" i="6"/>
  <c r="EF178" i="6"/>
  <c r="EG29" i="6"/>
  <c r="EN335" i="6"/>
  <c r="EH335" i="6"/>
  <c r="EF382" i="6"/>
  <c r="EF335" i="6"/>
  <c r="EL382" i="6"/>
  <c r="EI335" i="6"/>
  <c r="EK178" i="6"/>
  <c r="EE335" i="6"/>
  <c r="EE29" i="6"/>
  <c r="EM178" i="6"/>
  <c r="EE382" i="6"/>
  <c r="EI178" i="6"/>
  <c r="EM382" i="6"/>
  <c r="EH413" i="6"/>
  <c r="EK268" i="6"/>
  <c r="EK413" i="6"/>
  <c r="EL178" i="6"/>
  <c r="EG335" i="6"/>
  <c r="EN382" i="6"/>
  <c r="EN251" i="6"/>
  <c r="EF29" i="6"/>
  <c r="EH178" i="6"/>
  <c r="EH29" i="6"/>
  <c r="EL251" i="6"/>
  <c r="EG322" i="6"/>
  <c r="EI413" i="6"/>
  <c r="EF56" i="6"/>
  <c r="EH322" i="6"/>
  <c r="EG192" i="6"/>
  <c r="EF251" i="6"/>
  <c r="K217" i="6"/>
  <c r="K497" i="6"/>
  <c r="BO497" i="6" s="1"/>
  <c r="EN20" i="6"/>
  <c r="K118" i="6"/>
  <c r="EK192" i="6"/>
  <c r="K141" i="6"/>
  <c r="EM322" i="6"/>
  <c r="K314" i="6"/>
  <c r="EK231" i="6"/>
  <c r="K196" i="6"/>
  <c r="K188" i="6"/>
  <c r="EI523" i="6"/>
  <c r="K523" i="6"/>
  <c r="BO523" i="6" s="1"/>
  <c r="K352" i="6"/>
  <c r="EM469" i="6"/>
  <c r="K469" i="6"/>
  <c r="BO469" i="6" s="1"/>
  <c r="EH537" i="6"/>
  <c r="K537" i="6"/>
  <c r="BO537" i="6" s="1"/>
  <c r="EK555" i="6"/>
  <c r="K555" i="6"/>
  <c r="BO555" i="6" s="1"/>
  <c r="EI223" i="6"/>
  <c r="EH431" i="6"/>
  <c r="EE307" i="6"/>
  <c r="EM225" i="6"/>
  <c r="EI551" i="6"/>
  <c r="EI356" i="6"/>
  <c r="EK335" i="6"/>
  <c r="EL293" i="6"/>
  <c r="EK29" i="6"/>
  <c r="EH382" i="6"/>
  <c r="EL225" i="6"/>
  <c r="EN413" i="6"/>
  <c r="EK237" i="6"/>
  <c r="EN56" i="6"/>
  <c r="EK397" i="6"/>
  <c r="K399" i="6"/>
  <c r="EH197" i="6"/>
  <c r="K140" i="6"/>
  <c r="EI341" i="6"/>
  <c r="K340" i="6"/>
  <c r="EM372" i="6"/>
  <c r="K372" i="6"/>
  <c r="EG539" i="6"/>
  <c r="K539" i="6"/>
  <c r="BO539" i="6" s="1"/>
  <c r="K515" i="6"/>
  <c r="BO515" i="6" s="1"/>
  <c r="EI382" i="6"/>
  <c r="EG225" i="6"/>
  <c r="EM413" i="6"/>
  <c r="EF237" i="6"/>
  <c r="EL56" i="6"/>
  <c r="K491" i="6"/>
  <c r="BO491" i="6" s="1"/>
  <c r="EE223" i="6"/>
  <c r="EF307" i="6"/>
  <c r="EE551" i="6"/>
  <c r="EE356" i="6"/>
  <c r="EM293" i="6"/>
  <c r="EN293" i="6"/>
  <c r="EF225" i="6"/>
  <c r="EN225" i="6"/>
  <c r="EM237" i="6"/>
  <c r="EM374" i="6"/>
  <c r="K374" i="6"/>
  <c r="EJ479" i="6"/>
  <c r="K479" i="6"/>
  <c r="BO479" i="6" s="1"/>
  <c r="EI185" i="6"/>
  <c r="K132" i="6"/>
  <c r="EJ30" i="6"/>
  <c r="K171" i="6"/>
  <c r="EH447" i="6"/>
  <c r="EL475" i="6"/>
  <c r="K475" i="6"/>
  <c r="BO475" i="6" s="1"/>
  <c r="EF413" i="6"/>
  <c r="EK56" i="6"/>
  <c r="K264" i="6"/>
  <c r="EG178" i="6"/>
  <c r="K124" i="6"/>
  <c r="EI29" i="6"/>
  <c r="K156" i="6"/>
  <c r="EJ335" i="6"/>
  <c r="K325" i="6"/>
  <c r="EK382" i="6"/>
  <c r="K382" i="6"/>
  <c r="K180" i="6"/>
  <c r="EE30" i="6"/>
  <c r="EJ185" i="6"/>
  <c r="EK447" i="6"/>
  <c r="EF30" i="6"/>
  <c r="EL185" i="6"/>
  <c r="EH475" i="6"/>
  <c r="EI374" i="6"/>
  <c r="EN374" i="6"/>
  <c r="EN479" i="6"/>
  <c r="EE479" i="6"/>
  <c r="EK185" i="6"/>
  <c r="EL447" i="6"/>
  <c r="EH30" i="6"/>
  <c r="EM30" i="6"/>
  <c r="EJ374" i="6"/>
  <c r="EF479" i="6"/>
  <c r="EL479" i="6"/>
  <c r="EM479" i="6"/>
  <c r="EK479" i="6"/>
  <c r="EF185" i="6"/>
  <c r="EF447" i="6"/>
  <c r="EI475" i="6"/>
  <c r="EK374" i="6"/>
  <c r="EG479" i="6"/>
  <c r="EI497" i="6"/>
  <c r="EM185" i="6"/>
  <c r="EM447" i="6"/>
  <c r="EL30" i="6"/>
  <c r="EJ475" i="6"/>
  <c r="EE374" i="6"/>
  <c r="EH479" i="6"/>
  <c r="EE185" i="6"/>
  <c r="EG447" i="6"/>
  <c r="EN30" i="6"/>
  <c r="EF475" i="6"/>
  <c r="EK475" i="6"/>
  <c r="EL374" i="6"/>
  <c r="EG185" i="6"/>
  <c r="EI447" i="6"/>
  <c r="EN447" i="6"/>
  <c r="EI30" i="6"/>
  <c r="EM475" i="6"/>
  <c r="EE475" i="6"/>
  <c r="EF374" i="6"/>
  <c r="EI479" i="6"/>
  <c r="EH185" i="6"/>
  <c r="EJ447" i="6"/>
  <c r="EG475" i="6"/>
  <c r="EH374" i="6"/>
  <c r="EI192" i="6"/>
  <c r="EM20" i="6"/>
  <c r="EK322" i="6"/>
  <c r="EF192" i="6"/>
  <c r="EN231" i="6"/>
  <c r="EI251" i="6"/>
  <c r="EH20" i="6"/>
  <c r="EG56" i="6"/>
  <c r="EM497" i="6"/>
  <c r="EE20" i="6"/>
  <c r="EK356" i="6"/>
  <c r="EM335" i="6"/>
  <c r="EE322" i="6"/>
  <c r="EM29" i="6"/>
  <c r="EM192" i="6"/>
  <c r="EM539" i="6"/>
  <c r="EG382" i="6"/>
  <c r="EH231" i="6"/>
  <c r="EJ413" i="6"/>
  <c r="EK251" i="6"/>
  <c r="EJ29" i="6"/>
  <c r="EI56" i="6"/>
  <c r="EN497" i="6"/>
  <c r="EN322" i="6"/>
  <c r="EL322" i="6"/>
  <c r="EH192" i="6"/>
  <c r="EI231" i="6"/>
  <c r="EE251" i="6"/>
  <c r="EH497" i="6"/>
  <c r="EJ515" i="6"/>
  <c r="EH515" i="6"/>
  <c r="EI491" i="6"/>
  <c r="EF223" i="6"/>
  <c r="EL413" i="6"/>
  <c r="EF356" i="6"/>
  <c r="EE413" i="6"/>
  <c r="EG251" i="6"/>
  <c r="EJ56" i="6"/>
  <c r="EJ497" i="6"/>
  <c r="EL197" i="6"/>
  <c r="EL537" i="6"/>
  <c r="EG39" i="6"/>
  <c r="EN39" i="6"/>
  <c r="EE39" i="6"/>
  <c r="EH39" i="6"/>
  <c r="EH555" i="6"/>
  <c r="EF39" i="6"/>
  <c r="EJ555" i="6"/>
  <c r="EJ39" i="6"/>
  <c r="EI39" i="6"/>
  <c r="EL39" i="6"/>
  <c r="EN197" i="6"/>
  <c r="EJ197" i="6"/>
  <c r="EJ341" i="6"/>
  <c r="EG372" i="6"/>
  <c r="EH539" i="6"/>
  <c r="EE397" i="6"/>
  <c r="EN191" i="6"/>
  <c r="EJ191" i="6"/>
  <c r="EK341" i="6"/>
  <c r="EJ38" i="6"/>
  <c r="EM197" i="6"/>
  <c r="EN372" i="6"/>
  <c r="EH355" i="6"/>
  <c r="EM355" i="6"/>
  <c r="EN539" i="6"/>
  <c r="EJ507" i="6"/>
  <c r="EN507" i="6"/>
  <c r="EL397" i="6"/>
  <c r="EJ386" i="6"/>
  <c r="EL268" i="6"/>
  <c r="EM56" i="6"/>
  <c r="EG30" i="6"/>
  <c r="EI197" i="6"/>
  <c r="EK191" i="6"/>
  <c r="EE341" i="6"/>
  <c r="EK38" i="6"/>
  <c r="EH372" i="6"/>
  <c r="EG355" i="6"/>
  <c r="EH507" i="6"/>
  <c r="EF397" i="6"/>
  <c r="EE386" i="6"/>
  <c r="EF268" i="6"/>
  <c r="EK197" i="6"/>
  <c r="EF191" i="6"/>
  <c r="EN341" i="6"/>
  <c r="EL341" i="6"/>
  <c r="EF38" i="6"/>
  <c r="EE372" i="6"/>
  <c r="EI355" i="6"/>
  <c r="EN355" i="6"/>
  <c r="EI539" i="6"/>
  <c r="EK507" i="6"/>
  <c r="EH397" i="6"/>
  <c r="EG397" i="6"/>
  <c r="EL386" i="6"/>
  <c r="EM268" i="6"/>
  <c r="EL231" i="6"/>
  <c r="EE197" i="6"/>
  <c r="EG191" i="6"/>
  <c r="EM191" i="6"/>
  <c r="EG341" i="6"/>
  <c r="EF341" i="6"/>
  <c r="EM38" i="6"/>
  <c r="EK372" i="6"/>
  <c r="EI372" i="6"/>
  <c r="EJ355" i="6"/>
  <c r="EK539" i="6"/>
  <c r="EE507" i="6"/>
  <c r="EI397" i="6"/>
  <c r="EM397" i="6"/>
  <c r="EF386" i="6"/>
  <c r="EH56" i="6"/>
  <c r="EF497" i="6"/>
  <c r="EK497" i="6"/>
  <c r="EE237" i="6"/>
  <c r="EF197" i="6"/>
  <c r="EH191" i="6"/>
  <c r="EH341" i="6"/>
  <c r="EM341" i="6"/>
  <c r="EG38" i="6"/>
  <c r="EL372" i="6"/>
  <c r="EJ372" i="6"/>
  <c r="EK355" i="6"/>
  <c r="EE539" i="6"/>
  <c r="EL539" i="6"/>
  <c r="EL507" i="6"/>
  <c r="EN397" i="6"/>
  <c r="EM386" i="6"/>
  <c r="EE268" i="6"/>
  <c r="EI268" i="6"/>
  <c r="EG197" i="6"/>
  <c r="EE38" i="6"/>
  <c r="EN38" i="6"/>
  <c r="EF372" i="6"/>
  <c r="EE355" i="6"/>
  <c r="EJ539" i="6"/>
  <c r="EF539" i="6"/>
  <c r="EF507" i="6"/>
  <c r="EJ397" i="6"/>
  <c r="EI386" i="6"/>
  <c r="EG386" i="6"/>
  <c r="EG268" i="6"/>
  <c r="EJ268" i="6"/>
  <c r="EM555" i="6"/>
  <c r="EN263" i="6"/>
  <c r="EI263" i="6"/>
  <c r="EJ156" i="6"/>
  <c r="EF156" i="6"/>
  <c r="EE523" i="6"/>
  <c r="EK263" i="6"/>
  <c r="EI156" i="6"/>
  <c r="EH156" i="6"/>
  <c r="EM156" i="6"/>
  <c r="EI537" i="6"/>
  <c r="EF537" i="6"/>
  <c r="EH523" i="6"/>
  <c r="EG523" i="6"/>
  <c r="EE263" i="6"/>
  <c r="EI469" i="6"/>
  <c r="EK469" i="6"/>
  <c r="EG469" i="6"/>
  <c r="EM537" i="6"/>
  <c r="EL523" i="6"/>
  <c r="EN523" i="6"/>
  <c r="EJ523" i="6"/>
  <c r="EL263" i="6"/>
  <c r="EH263" i="6"/>
  <c r="EN555" i="6"/>
  <c r="EE555" i="6"/>
  <c r="EJ469" i="6"/>
  <c r="EN469" i="6"/>
  <c r="EK156" i="6"/>
  <c r="EG156" i="6"/>
  <c r="EL555" i="6"/>
  <c r="EE469" i="6"/>
  <c r="EN185" i="6"/>
  <c r="EN156" i="6"/>
  <c r="EJ537" i="6"/>
  <c r="EG537" i="6"/>
  <c r="EF263" i="6"/>
  <c r="EL469" i="6"/>
  <c r="EH469" i="6"/>
  <c r="EN29" i="6"/>
  <c r="EJ263" i="6"/>
  <c r="EG263" i="6"/>
  <c r="EE156" i="6"/>
  <c r="EN537" i="6"/>
  <c r="EK523" i="6"/>
  <c r="EM263" i="6"/>
  <c r="EI555" i="6"/>
  <c r="EF555" i="6"/>
  <c r="EG20" i="6"/>
  <c r="EL156" i="6"/>
  <c r="EK537" i="6"/>
  <c r="EE537" i="6"/>
  <c r="EF523" i="6"/>
  <c r="EG555" i="6"/>
  <c r="EF469" i="6"/>
  <c r="EM431" i="6"/>
  <c r="EH564" i="6"/>
  <c r="EN564" i="6"/>
  <c r="EG564" i="6"/>
  <c r="EM564" i="6"/>
  <c r="EF564" i="6"/>
  <c r="EL564" i="6"/>
  <c r="EE564" i="6"/>
  <c r="EK564" i="6"/>
  <c r="EJ564" i="6"/>
  <c r="EI564" i="6"/>
  <c r="EN299" i="6"/>
  <c r="EG299" i="6"/>
  <c r="EM299" i="6"/>
  <c r="EF299" i="6"/>
  <c r="EL299" i="6"/>
  <c r="EE299" i="6"/>
  <c r="EK299" i="6"/>
  <c r="EJ299" i="6"/>
  <c r="EI299" i="6"/>
  <c r="EH299" i="6"/>
  <c r="EI287" i="6"/>
  <c r="EN287" i="6"/>
  <c r="EG287" i="6"/>
  <c r="EL287" i="6"/>
  <c r="EK287" i="6"/>
  <c r="EJ287" i="6"/>
  <c r="EH287" i="6"/>
  <c r="EM287" i="6"/>
  <c r="EF287" i="6"/>
  <c r="EE287" i="6"/>
  <c r="EH154" i="6"/>
  <c r="EN154" i="6"/>
  <c r="EG154" i="6"/>
  <c r="EM154" i="6"/>
  <c r="EF154" i="6"/>
  <c r="EL154" i="6"/>
  <c r="EE154" i="6"/>
  <c r="EK154" i="6"/>
  <c r="EJ154" i="6"/>
  <c r="EI154" i="6"/>
  <c r="EM169" i="6"/>
  <c r="EF169" i="6"/>
  <c r="EK169" i="6"/>
  <c r="EJ169" i="6"/>
  <c r="EL169" i="6"/>
  <c r="EI169" i="6"/>
  <c r="EH169" i="6"/>
  <c r="EG169" i="6"/>
  <c r="EE169" i="6"/>
  <c r="EN169" i="6"/>
  <c r="EH540" i="6"/>
  <c r="EN540" i="6"/>
  <c r="EG540" i="6"/>
  <c r="EM540" i="6"/>
  <c r="EF540" i="6"/>
  <c r="EK540" i="6"/>
  <c r="EJ540" i="6"/>
  <c r="EL540" i="6"/>
  <c r="EE540" i="6"/>
  <c r="EI540" i="6"/>
  <c r="EH13" i="6"/>
  <c r="EN13" i="6"/>
  <c r="EG13" i="6"/>
  <c r="EM13" i="6"/>
  <c r="EF13" i="6"/>
  <c r="EL13" i="6"/>
  <c r="EE13" i="6"/>
  <c r="EK13" i="6"/>
  <c r="EJ13" i="6"/>
  <c r="EI13" i="6"/>
  <c r="EH272" i="6"/>
  <c r="EN272" i="6"/>
  <c r="EG272" i="6"/>
  <c r="EM272" i="6"/>
  <c r="EF272" i="6"/>
  <c r="EL272" i="6"/>
  <c r="EE272" i="6"/>
  <c r="EI272" i="6"/>
  <c r="EK272" i="6"/>
  <c r="EJ272" i="6"/>
  <c r="EH173" i="6"/>
  <c r="EM173" i="6"/>
  <c r="EF173" i="6"/>
  <c r="EL173" i="6"/>
  <c r="EE173" i="6"/>
  <c r="EG173" i="6"/>
  <c r="EN173" i="6"/>
  <c r="EK173" i="6"/>
  <c r="EJ173" i="6"/>
  <c r="EI173" i="6"/>
  <c r="EI111" i="6"/>
  <c r="EH111" i="6"/>
  <c r="EN111" i="6"/>
  <c r="EG111" i="6"/>
  <c r="EM111" i="6"/>
  <c r="EF111" i="6"/>
  <c r="EL111" i="6"/>
  <c r="EE111" i="6"/>
  <c r="EK111" i="6"/>
  <c r="EJ111" i="6"/>
  <c r="EI526" i="6"/>
  <c r="EH526" i="6"/>
  <c r="EN526" i="6"/>
  <c r="EG526" i="6"/>
  <c r="EL526" i="6"/>
  <c r="EE526" i="6"/>
  <c r="EK526" i="6"/>
  <c r="EM526" i="6"/>
  <c r="EJ526" i="6"/>
  <c r="EF526" i="6"/>
  <c r="EN358" i="6"/>
  <c r="EG358" i="6"/>
  <c r="EM358" i="6"/>
  <c r="EF358" i="6"/>
  <c r="EL358" i="6"/>
  <c r="EE358" i="6"/>
  <c r="EK358" i="6"/>
  <c r="EJ358" i="6"/>
  <c r="EI358" i="6"/>
  <c r="EH358" i="6"/>
  <c r="EI274" i="6"/>
  <c r="EH274" i="6"/>
  <c r="EN274" i="6"/>
  <c r="EG274" i="6"/>
  <c r="EK274" i="6"/>
  <c r="EM274" i="6"/>
  <c r="EL274" i="6"/>
  <c r="EF274" i="6"/>
  <c r="EE274" i="6"/>
  <c r="EJ274" i="6"/>
  <c r="EI180" i="6"/>
  <c r="EH180" i="6"/>
  <c r="EN180" i="6"/>
  <c r="EG180" i="6"/>
  <c r="EL180" i="6"/>
  <c r="EK180" i="6"/>
  <c r="EJ180" i="6"/>
  <c r="EF180" i="6"/>
  <c r="EM180" i="6"/>
  <c r="EE180" i="6"/>
  <c r="EN106" i="6"/>
  <c r="EG106" i="6"/>
  <c r="EM106" i="6"/>
  <c r="EF106" i="6"/>
  <c r="EL106" i="6"/>
  <c r="EE106" i="6"/>
  <c r="EK106" i="6"/>
  <c r="EH106" i="6"/>
  <c r="EJ106" i="6"/>
  <c r="EI106" i="6"/>
  <c r="EJ512" i="6"/>
  <c r="EI512" i="6"/>
  <c r="EH512" i="6"/>
  <c r="EN512" i="6"/>
  <c r="EG512" i="6"/>
  <c r="EM512" i="6"/>
  <c r="EF512" i="6"/>
  <c r="EL512" i="6"/>
  <c r="EK512" i="6"/>
  <c r="EE512" i="6"/>
  <c r="EJ348" i="6"/>
  <c r="EI348" i="6"/>
  <c r="EH348" i="6"/>
  <c r="EN348" i="6"/>
  <c r="EG348" i="6"/>
  <c r="EM348" i="6"/>
  <c r="EF348" i="6"/>
  <c r="EL348" i="6"/>
  <c r="EK348" i="6"/>
  <c r="EE348" i="6"/>
  <c r="EK246" i="6"/>
  <c r="EJ246" i="6"/>
  <c r="EI246" i="6"/>
  <c r="EH246" i="6"/>
  <c r="EN246" i="6"/>
  <c r="EG246" i="6"/>
  <c r="EM246" i="6"/>
  <c r="EF246" i="6"/>
  <c r="EE246" i="6"/>
  <c r="EL246" i="6"/>
  <c r="EK174" i="6"/>
  <c r="EI174" i="6"/>
  <c r="EM174" i="6"/>
  <c r="EL174" i="6"/>
  <c r="EJ174" i="6"/>
  <c r="EH174" i="6"/>
  <c r="EG174" i="6"/>
  <c r="EE174" i="6"/>
  <c r="EF174" i="6"/>
  <c r="EN174" i="6"/>
  <c r="EN114" i="6"/>
  <c r="EL114" i="6"/>
  <c r="EE114" i="6"/>
  <c r="EM114" i="6"/>
  <c r="EK114" i="6"/>
  <c r="EJ114" i="6"/>
  <c r="EI114" i="6"/>
  <c r="EH114" i="6"/>
  <c r="EG114" i="6"/>
  <c r="EF114" i="6"/>
  <c r="EI530" i="6"/>
  <c r="EH530" i="6"/>
  <c r="EN530" i="6"/>
  <c r="EG530" i="6"/>
  <c r="EL530" i="6"/>
  <c r="EE530" i="6"/>
  <c r="EK530" i="6"/>
  <c r="EF530" i="6"/>
  <c r="EM530" i="6"/>
  <c r="EJ530" i="6"/>
  <c r="EL364" i="6"/>
  <c r="EE364" i="6"/>
  <c r="EK364" i="6"/>
  <c r="EJ364" i="6"/>
  <c r="EI364" i="6"/>
  <c r="EH364" i="6"/>
  <c r="EN364" i="6"/>
  <c r="EM364" i="6"/>
  <c r="EG364" i="6"/>
  <c r="EF364" i="6"/>
  <c r="EH266" i="6"/>
  <c r="EN266" i="6"/>
  <c r="EG266" i="6"/>
  <c r="EM266" i="6"/>
  <c r="EF266" i="6"/>
  <c r="EL266" i="6"/>
  <c r="EE266" i="6"/>
  <c r="EI266" i="6"/>
  <c r="EK266" i="6"/>
  <c r="EJ266" i="6"/>
  <c r="EM182" i="6"/>
  <c r="EF182" i="6"/>
  <c r="EK182" i="6"/>
  <c r="EJ182" i="6"/>
  <c r="EH182" i="6"/>
  <c r="EG182" i="6"/>
  <c r="EE182" i="6"/>
  <c r="EN182" i="6"/>
  <c r="EI182" i="6"/>
  <c r="EL182" i="6"/>
  <c r="EJ108" i="6"/>
  <c r="EI108" i="6"/>
  <c r="EH108" i="6"/>
  <c r="EK108" i="6"/>
  <c r="EN108" i="6"/>
  <c r="EG108" i="6"/>
  <c r="EM108" i="6"/>
  <c r="EF108" i="6"/>
  <c r="EL108" i="6"/>
  <c r="EE108" i="6"/>
  <c r="EM532" i="6"/>
  <c r="EF532" i="6"/>
  <c r="EL532" i="6"/>
  <c r="EE532" i="6"/>
  <c r="EK532" i="6"/>
  <c r="EJ532" i="6"/>
  <c r="EH532" i="6"/>
  <c r="EN532" i="6"/>
  <c r="EI532" i="6"/>
  <c r="EG532" i="6"/>
  <c r="EH366" i="6"/>
  <c r="EN366" i="6"/>
  <c r="EG366" i="6"/>
  <c r="EM366" i="6"/>
  <c r="EF366" i="6"/>
  <c r="EL366" i="6"/>
  <c r="EE366" i="6"/>
  <c r="EK366" i="6"/>
  <c r="EJ366" i="6"/>
  <c r="EI366" i="6"/>
  <c r="EH49" i="6"/>
  <c r="EN49" i="6"/>
  <c r="EG49" i="6"/>
  <c r="EM49" i="6"/>
  <c r="EF49" i="6"/>
  <c r="EL49" i="6"/>
  <c r="EE49" i="6"/>
  <c r="EI49" i="6"/>
  <c r="EK49" i="6"/>
  <c r="EJ49" i="6"/>
  <c r="EH183" i="6"/>
  <c r="EM183" i="6"/>
  <c r="EF183" i="6"/>
  <c r="EL183" i="6"/>
  <c r="EE183" i="6"/>
  <c r="EJ183" i="6"/>
  <c r="EI183" i="6"/>
  <c r="EG183" i="6"/>
  <c r="EN183" i="6"/>
  <c r="EK183" i="6"/>
  <c r="EM116" i="6"/>
  <c r="EF116" i="6"/>
  <c r="EL116" i="6"/>
  <c r="EE116" i="6"/>
  <c r="EK116" i="6"/>
  <c r="EJ116" i="6"/>
  <c r="EN116" i="6"/>
  <c r="EI116" i="6"/>
  <c r="EH116" i="6"/>
  <c r="EG116" i="6"/>
  <c r="EI534" i="6"/>
  <c r="EH534" i="6"/>
  <c r="EN534" i="6"/>
  <c r="EG534" i="6"/>
  <c r="EL534" i="6"/>
  <c r="EE534" i="6"/>
  <c r="EK534" i="6"/>
  <c r="EM534" i="6"/>
  <c r="EJ534" i="6"/>
  <c r="EF534" i="6"/>
  <c r="EL370" i="6"/>
  <c r="EE370" i="6"/>
  <c r="EK370" i="6"/>
  <c r="EJ370" i="6"/>
  <c r="EI370" i="6"/>
  <c r="EH370" i="6"/>
  <c r="EN370" i="6"/>
  <c r="EM370" i="6"/>
  <c r="EG370" i="6"/>
  <c r="EF370" i="6"/>
  <c r="EI51" i="6"/>
  <c r="EH51" i="6"/>
  <c r="EN51" i="6"/>
  <c r="EG51" i="6"/>
  <c r="EK51" i="6"/>
  <c r="EF51" i="6"/>
  <c r="EE51" i="6"/>
  <c r="EM51" i="6"/>
  <c r="EL51" i="6"/>
  <c r="EJ51" i="6"/>
  <c r="EI184" i="6"/>
  <c r="EH184" i="6"/>
  <c r="EN184" i="6"/>
  <c r="EG184" i="6"/>
  <c r="EM184" i="6"/>
  <c r="EL184" i="6"/>
  <c r="EK184" i="6"/>
  <c r="EJ184" i="6"/>
  <c r="EE184" i="6"/>
  <c r="EF184" i="6"/>
  <c r="EL150" i="6"/>
  <c r="EE150" i="6"/>
  <c r="EK150" i="6"/>
  <c r="EJ150" i="6"/>
  <c r="EI150" i="6"/>
  <c r="EN150" i="6"/>
  <c r="EM150" i="6"/>
  <c r="EH150" i="6"/>
  <c r="EG150" i="6"/>
  <c r="EF150" i="6"/>
  <c r="EL566" i="6"/>
  <c r="EE566" i="6"/>
  <c r="EK566" i="6"/>
  <c r="EJ566" i="6"/>
  <c r="EI566" i="6"/>
  <c r="EM566" i="6"/>
  <c r="EH566" i="6"/>
  <c r="EN566" i="6"/>
  <c r="EG566" i="6"/>
  <c r="EF566" i="6"/>
  <c r="EJ427" i="6"/>
  <c r="EI427" i="6"/>
  <c r="EH427" i="6"/>
  <c r="EN427" i="6"/>
  <c r="EG427" i="6"/>
  <c r="EL427" i="6"/>
  <c r="EE427" i="6"/>
  <c r="EF427" i="6"/>
  <c r="EM427" i="6"/>
  <c r="EK427" i="6"/>
  <c r="EK313" i="6"/>
  <c r="EJ313" i="6"/>
  <c r="EI313" i="6"/>
  <c r="EM313" i="6"/>
  <c r="EF313" i="6"/>
  <c r="EN313" i="6"/>
  <c r="EL313" i="6"/>
  <c r="EH313" i="6"/>
  <c r="EG313" i="6"/>
  <c r="EE313" i="6"/>
  <c r="EI434" i="6"/>
  <c r="EH434" i="6"/>
  <c r="EN434" i="6"/>
  <c r="EG434" i="6"/>
  <c r="EM434" i="6"/>
  <c r="EF434" i="6"/>
  <c r="EK434" i="6"/>
  <c r="EJ434" i="6"/>
  <c r="EE434" i="6"/>
  <c r="EL434" i="6"/>
  <c r="EH430" i="6"/>
  <c r="EM430" i="6"/>
  <c r="EF430" i="6"/>
  <c r="EL430" i="6"/>
  <c r="EE430" i="6"/>
  <c r="EN430" i="6"/>
  <c r="EK430" i="6"/>
  <c r="EJ430" i="6"/>
  <c r="EI430" i="6"/>
  <c r="EG430" i="6"/>
  <c r="EH499" i="6"/>
  <c r="EN499" i="6"/>
  <c r="EG499" i="6"/>
  <c r="EM499" i="6"/>
  <c r="EF499" i="6"/>
  <c r="EL499" i="6"/>
  <c r="EE499" i="6"/>
  <c r="EK499" i="6"/>
  <c r="EJ499" i="6"/>
  <c r="EI499" i="6"/>
  <c r="EL505" i="6"/>
  <c r="EE505" i="6"/>
  <c r="EK505" i="6"/>
  <c r="EJ505" i="6"/>
  <c r="EI505" i="6"/>
  <c r="EH505" i="6"/>
  <c r="EN505" i="6"/>
  <c r="EM505" i="6"/>
  <c r="EG505" i="6"/>
  <c r="EF505" i="6"/>
  <c r="EL345" i="6"/>
  <c r="EE345" i="6"/>
  <c r="EK345" i="6"/>
  <c r="EJ345" i="6"/>
  <c r="EI345" i="6"/>
  <c r="EH345" i="6"/>
  <c r="EN345" i="6"/>
  <c r="EM345" i="6"/>
  <c r="EG345" i="6"/>
  <c r="EF345" i="6"/>
  <c r="EK227" i="6"/>
  <c r="EI227" i="6"/>
  <c r="EH227" i="6"/>
  <c r="EN227" i="6"/>
  <c r="EG227" i="6"/>
  <c r="EE227" i="6"/>
  <c r="EL227" i="6"/>
  <c r="EJ227" i="6"/>
  <c r="EF227" i="6"/>
  <c r="EM227" i="6"/>
  <c r="EI549" i="6"/>
  <c r="EH549" i="6"/>
  <c r="EM549" i="6"/>
  <c r="EF549" i="6"/>
  <c r="EL549" i="6"/>
  <c r="EE549" i="6"/>
  <c r="EN549" i="6"/>
  <c r="EK549" i="6"/>
  <c r="EJ549" i="6"/>
  <c r="EG549" i="6"/>
  <c r="EH394" i="6"/>
  <c r="EN394" i="6"/>
  <c r="EG394" i="6"/>
  <c r="EM394" i="6"/>
  <c r="EF394" i="6"/>
  <c r="EL394" i="6"/>
  <c r="EE394" i="6"/>
  <c r="EJ394" i="6"/>
  <c r="EK394" i="6"/>
  <c r="EI394" i="6"/>
  <c r="EI419" i="6"/>
  <c r="EH419" i="6"/>
  <c r="EM419" i="6"/>
  <c r="EF419" i="6"/>
  <c r="EL419" i="6"/>
  <c r="EE419" i="6"/>
  <c r="EK419" i="6"/>
  <c r="EG419" i="6"/>
  <c r="EN419" i="6"/>
  <c r="EJ419" i="6"/>
  <c r="EH145" i="6"/>
  <c r="EN145" i="6"/>
  <c r="EG145" i="6"/>
  <c r="EM145" i="6"/>
  <c r="EF145" i="6"/>
  <c r="EL145" i="6"/>
  <c r="EE145" i="6"/>
  <c r="EI145" i="6"/>
  <c r="EK145" i="6"/>
  <c r="EJ145" i="6"/>
  <c r="EJ85" i="6"/>
  <c r="EI85" i="6"/>
  <c r="EH85" i="6"/>
  <c r="EN85" i="6"/>
  <c r="EG85" i="6"/>
  <c r="EM85" i="6"/>
  <c r="EF85" i="6"/>
  <c r="EL85" i="6"/>
  <c r="EE85" i="6"/>
  <c r="EK85" i="6"/>
  <c r="EH473" i="6"/>
  <c r="EN473" i="6"/>
  <c r="EG473" i="6"/>
  <c r="EM473" i="6"/>
  <c r="EF473" i="6"/>
  <c r="EL473" i="6"/>
  <c r="EE473" i="6"/>
  <c r="EK473" i="6"/>
  <c r="EJ473" i="6"/>
  <c r="EI473" i="6"/>
  <c r="EI327" i="6"/>
  <c r="EH327" i="6"/>
  <c r="EN327" i="6"/>
  <c r="EG327" i="6"/>
  <c r="EK327" i="6"/>
  <c r="EM327" i="6"/>
  <c r="EL327" i="6"/>
  <c r="EJ327" i="6"/>
  <c r="EF327" i="6"/>
  <c r="EE327" i="6"/>
  <c r="EH40" i="6"/>
  <c r="EM40" i="6"/>
  <c r="EF40" i="6"/>
  <c r="EL40" i="6"/>
  <c r="EE40" i="6"/>
  <c r="EK40" i="6"/>
  <c r="EI40" i="6"/>
  <c r="EG40" i="6"/>
  <c r="EN40" i="6"/>
  <c r="EJ40" i="6"/>
  <c r="EL509" i="6"/>
  <c r="EE509" i="6"/>
  <c r="EK509" i="6"/>
  <c r="EJ509" i="6"/>
  <c r="EI509" i="6"/>
  <c r="EH509" i="6"/>
  <c r="EN509" i="6"/>
  <c r="EM509" i="6"/>
  <c r="EG509" i="6"/>
  <c r="EF509" i="6"/>
  <c r="EM323" i="6"/>
  <c r="EF323" i="6"/>
  <c r="EL323" i="6"/>
  <c r="EE323" i="6"/>
  <c r="EK323" i="6"/>
  <c r="EJ323" i="6"/>
  <c r="EH323" i="6"/>
  <c r="EN323" i="6"/>
  <c r="EI323" i="6"/>
  <c r="EG323" i="6"/>
  <c r="EH270" i="6"/>
  <c r="EN270" i="6"/>
  <c r="EG270" i="6"/>
  <c r="EM270" i="6"/>
  <c r="EF270" i="6"/>
  <c r="EL270" i="6"/>
  <c r="EE270" i="6"/>
  <c r="EI270" i="6"/>
  <c r="EJ270" i="6"/>
  <c r="EK270" i="6"/>
  <c r="EH529" i="6"/>
  <c r="EN529" i="6"/>
  <c r="EG529" i="6"/>
  <c r="EM529" i="6"/>
  <c r="EF529" i="6"/>
  <c r="EL529" i="6"/>
  <c r="EE529" i="6"/>
  <c r="EJ529" i="6"/>
  <c r="EI529" i="6"/>
  <c r="EK529" i="6"/>
  <c r="EH444" i="6"/>
  <c r="EN444" i="6"/>
  <c r="EG444" i="6"/>
  <c r="EM444" i="6"/>
  <c r="EF444" i="6"/>
  <c r="EL444" i="6"/>
  <c r="EE444" i="6"/>
  <c r="EK444" i="6"/>
  <c r="EJ444" i="6"/>
  <c r="EI444" i="6"/>
  <c r="EM437" i="6"/>
  <c r="EF437" i="6"/>
  <c r="EL437" i="6"/>
  <c r="EE437" i="6"/>
  <c r="EK437" i="6"/>
  <c r="EI437" i="6"/>
  <c r="EN437" i="6"/>
  <c r="EJ437" i="6"/>
  <c r="EH437" i="6"/>
  <c r="EG437" i="6"/>
  <c r="EK531" i="6"/>
  <c r="EJ531" i="6"/>
  <c r="EI531" i="6"/>
  <c r="EN531" i="6"/>
  <c r="EG531" i="6"/>
  <c r="EM531" i="6"/>
  <c r="EF531" i="6"/>
  <c r="EL531" i="6"/>
  <c r="EH531" i="6"/>
  <c r="EE531" i="6"/>
  <c r="EN365" i="6"/>
  <c r="EG365" i="6"/>
  <c r="EM365" i="6"/>
  <c r="EF365" i="6"/>
  <c r="EL365" i="6"/>
  <c r="EE365" i="6"/>
  <c r="EK365" i="6"/>
  <c r="EJ365" i="6"/>
  <c r="EI365" i="6"/>
  <c r="EH365" i="6"/>
  <c r="EK27" i="6"/>
  <c r="EI27" i="6"/>
  <c r="EH27" i="6"/>
  <c r="EF27" i="6"/>
  <c r="EE27" i="6"/>
  <c r="EN27" i="6"/>
  <c r="EM27" i="6"/>
  <c r="EL27" i="6"/>
  <c r="EJ27" i="6"/>
  <c r="EG27" i="6"/>
  <c r="EK321" i="6"/>
  <c r="EJ321" i="6"/>
  <c r="EI321" i="6"/>
  <c r="EM321" i="6"/>
  <c r="EF321" i="6"/>
  <c r="EG321" i="6"/>
  <c r="EE321" i="6"/>
  <c r="EL321" i="6"/>
  <c r="EH321" i="6"/>
  <c r="EN321" i="6"/>
  <c r="EH308" i="6"/>
  <c r="EN308" i="6"/>
  <c r="EM308" i="6"/>
  <c r="EL308" i="6"/>
  <c r="EI308" i="6"/>
  <c r="EK308" i="6"/>
  <c r="EJ308" i="6"/>
  <c r="EG308" i="6"/>
  <c r="EF308" i="6"/>
  <c r="EE308" i="6"/>
  <c r="EM286" i="6"/>
  <c r="EF286" i="6"/>
  <c r="EL286" i="6"/>
  <c r="EE286" i="6"/>
  <c r="EJ286" i="6"/>
  <c r="EG286" i="6"/>
  <c r="EN286" i="6"/>
  <c r="EK286" i="6"/>
  <c r="EH286" i="6"/>
  <c r="EI286" i="6"/>
  <c r="EN412" i="6"/>
  <c r="EG412" i="6"/>
  <c r="EJ412" i="6"/>
  <c r="EI412" i="6"/>
  <c r="EH412" i="6"/>
  <c r="EF412" i="6"/>
  <c r="EL412" i="6"/>
  <c r="EK412" i="6"/>
  <c r="EE412" i="6"/>
  <c r="EM412" i="6"/>
  <c r="EI165" i="6"/>
  <c r="EH165" i="6"/>
  <c r="EN165" i="6"/>
  <c r="EG165" i="6"/>
  <c r="EM165" i="6"/>
  <c r="EL165" i="6"/>
  <c r="EK165" i="6"/>
  <c r="EJ165" i="6"/>
  <c r="EF165" i="6"/>
  <c r="EE165" i="6"/>
  <c r="EH161" i="6"/>
  <c r="EN161" i="6"/>
  <c r="EG161" i="6"/>
  <c r="EM161" i="6"/>
  <c r="EF161" i="6"/>
  <c r="EL161" i="6"/>
  <c r="EE161" i="6"/>
  <c r="EJ161" i="6"/>
  <c r="EI161" i="6"/>
  <c r="EK161" i="6"/>
  <c r="EM524" i="6"/>
  <c r="EF524" i="6"/>
  <c r="EL524" i="6"/>
  <c r="EE524" i="6"/>
  <c r="EK524" i="6"/>
  <c r="EJ524" i="6"/>
  <c r="EH524" i="6"/>
  <c r="EI524" i="6"/>
  <c r="EG524" i="6"/>
  <c r="EN524" i="6"/>
  <c r="EI235" i="6"/>
  <c r="EH235" i="6"/>
  <c r="EM235" i="6"/>
  <c r="EF235" i="6"/>
  <c r="EL235" i="6"/>
  <c r="EE235" i="6"/>
  <c r="EN235" i="6"/>
  <c r="EK235" i="6"/>
  <c r="EJ235" i="6"/>
  <c r="EG235" i="6"/>
  <c r="EK168" i="6"/>
  <c r="EI168" i="6"/>
  <c r="EH168" i="6"/>
  <c r="EG168" i="6"/>
  <c r="EF168" i="6"/>
  <c r="EE168" i="6"/>
  <c r="EN168" i="6"/>
  <c r="EM168" i="6"/>
  <c r="EL168" i="6"/>
  <c r="EJ168" i="6"/>
  <c r="EN510" i="6"/>
  <c r="EG510" i="6"/>
  <c r="EM510" i="6"/>
  <c r="EF510" i="6"/>
  <c r="EL510" i="6"/>
  <c r="EE510" i="6"/>
  <c r="EK510" i="6"/>
  <c r="EJ510" i="6"/>
  <c r="EI510" i="6"/>
  <c r="EH510" i="6"/>
  <c r="EN346" i="6"/>
  <c r="EG346" i="6"/>
  <c r="EM346" i="6"/>
  <c r="EF346" i="6"/>
  <c r="EL346" i="6"/>
  <c r="EE346" i="6"/>
  <c r="EK346" i="6"/>
  <c r="EJ346" i="6"/>
  <c r="EI346" i="6"/>
  <c r="EH346" i="6"/>
  <c r="EI255" i="6"/>
  <c r="EF255" i="6"/>
  <c r="EN255" i="6"/>
  <c r="EE255" i="6"/>
  <c r="EM255" i="6"/>
  <c r="EK255" i="6"/>
  <c r="EJ255" i="6"/>
  <c r="EH255" i="6"/>
  <c r="EG255" i="6"/>
  <c r="EL255" i="6"/>
  <c r="EI432" i="6"/>
  <c r="EH432" i="6"/>
  <c r="EN432" i="6"/>
  <c r="EG432" i="6"/>
  <c r="EJ432" i="6"/>
  <c r="EF432" i="6"/>
  <c r="EE432" i="6"/>
  <c r="EM432" i="6"/>
  <c r="EL432" i="6"/>
  <c r="EK432" i="6"/>
  <c r="EN35" i="6"/>
  <c r="EG35" i="6"/>
  <c r="EM35" i="6"/>
  <c r="EF35" i="6"/>
  <c r="EH35" i="6"/>
  <c r="EL35" i="6"/>
  <c r="EE35" i="6"/>
  <c r="EK35" i="6"/>
  <c r="EJ35" i="6"/>
  <c r="EI35" i="6"/>
  <c r="EM496" i="6"/>
  <c r="EH496" i="6"/>
  <c r="EG496" i="6"/>
  <c r="EF496" i="6"/>
  <c r="EN496" i="6"/>
  <c r="EE496" i="6"/>
  <c r="EL496" i="6"/>
  <c r="EK496" i="6"/>
  <c r="EJ496" i="6"/>
  <c r="EI496" i="6"/>
  <c r="EH69" i="6"/>
  <c r="EN69" i="6"/>
  <c r="EG69" i="6"/>
  <c r="EM69" i="6"/>
  <c r="EF69" i="6"/>
  <c r="EL69" i="6"/>
  <c r="EE69" i="6"/>
  <c r="EK69" i="6"/>
  <c r="EI69" i="6"/>
  <c r="EJ69" i="6"/>
  <c r="EI238" i="6"/>
  <c r="EH238" i="6"/>
  <c r="EM238" i="6"/>
  <c r="EF238" i="6"/>
  <c r="EL238" i="6"/>
  <c r="EE238" i="6"/>
  <c r="EK238" i="6"/>
  <c r="EJ238" i="6"/>
  <c r="EG238" i="6"/>
  <c r="EN238" i="6"/>
  <c r="EH167" i="6"/>
  <c r="EM167" i="6"/>
  <c r="EF167" i="6"/>
  <c r="EL167" i="6"/>
  <c r="EE167" i="6"/>
  <c r="EK167" i="6"/>
  <c r="EJ167" i="6"/>
  <c r="EI167" i="6"/>
  <c r="EG167" i="6"/>
  <c r="EN167" i="6"/>
  <c r="EL105" i="6"/>
  <c r="EE105" i="6"/>
  <c r="EK105" i="6"/>
  <c r="EJ105" i="6"/>
  <c r="EM105" i="6"/>
  <c r="EI105" i="6"/>
  <c r="EH105" i="6"/>
  <c r="EN105" i="6"/>
  <c r="EG105" i="6"/>
  <c r="EF105" i="6"/>
  <c r="EN514" i="6"/>
  <c r="EG514" i="6"/>
  <c r="EM514" i="6"/>
  <c r="EF514" i="6"/>
  <c r="EL514" i="6"/>
  <c r="EE514" i="6"/>
  <c r="EK514" i="6"/>
  <c r="EJ514" i="6"/>
  <c r="EI514" i="6"/>
  <c r="EH514" i="6"/>
  <c r="EN342" i="6"/>
  <c r="EG342" i="6"/>
  <c r="EM342" i="6"/>
  <c r="EF342" i="6"/>
  <c r="EL342" i="6"/>
  <c r="EE342" i="6"/>
  <c r="EK342" i="6"/>
  <c r="EJ342" i="6"/>
  <c r="EI342" i="6"/>
  <c r="EH342" i="6"/>
  <c r="EM247" i="6"/>
  <c r="EF247" i="6"/>
  <c r="EL247" i="6"/>
  <c r="EE247" i="6"/>
  <c r="EK247" i="6"/>
  <c r="EI247" i="6"/>
  <c r="EN247" i="6"/>
  <c r="EH247" i="6"/>
  <c r="EG247" i="6"/>
  <c r="EJ247" i="6"/>
  <c r="EM175" i="6"/>
  <c r="EF175" i="6"/>
  <c r="EK175" i="6"/>
  <c r="EJ175" i="6"/>
  <c r="EE175" i="6"/>
  <c r="EN175" i="6"/>
  <c r="EL175" i="6"/>
  <c r="EI175" i="6"/>
  <c r="EH175" i="6"/>
  <c r="EG175" i="6"/>
  <c r="EJ102" i="6"/>
  <c r="EK102" i="6"/>
  <c r="EI102" i="6"/>
  <c r="EH102" i="6"/>
  <c r="EN102" i="6"/>
  <c r="EG102" i="6"/>
  <c r="EM102" i="6"/>
  <c r="EF102" i="6"/>
  <c r="EL102" i="6"/>
  <c r="EE102" i="6"/>
  <c r="EJ516" i="6"/>
  <c r="EI516" i="6"/>
  <c r="EH516" i="6"/>
  <c r="EN516" i="6"/>
  <c r="EG516" i="6"/>
  <c r="EM516" i="6"/>
  <c r="EF516" i="6"/>
  <c r="EL516" i="6"/>
  <c r="EK516" i="6"/>
  <c r="EE516" i="6"/>
  <c r="EJ352" i="6"/>
  <c r="EI352" i="6"/>
  <c r="EH352" i="6"/>
  <c r="EN352" i="6"/>
  <c r="EG352" i="6"/>
  <c r="EM352" i="6"/>
  <c r="EF352" i="6"/>
  <c r="EL352" i="6"/>
  <c r="EE352" i="6"/>
  <c r="EK352" i="6"/>
  <c r="EM259" i="6"/>
  <c r="EF259" i="6"/>
  <c r="EL259" i="6"/>
  <c r="EE259" i="6"/>
  <c r="EK259" i="6"/>
  <c r="EJ259" i="6"/>
  <c r="EN259" i="6"/>
  <c r="EI259" i="6"/>
  <c r="EH259" i="6"/>
  <c r="EG259" i="6"/>
  <c r="EH107" i="6"/>
  <c r="EI107" i="6"/>
  <c r="EN107" i="6"/>
  <c r="EG107" i="6"/>
  <c r="EM107" i="6"/>
  <c r="EF107" i="6"/>
  <c r="EL107" i="6"/>
  <c r="EE107" i="6"/>
  <c r="EK107" i="6"/>
  <c r="EJ107" i="6"/>
  <c r="EN518" i="6"/>
  <c r="EG518" i="6"/>
  <c r="EM518" i="6"/>
  <c r="EF518" i="6"/>
  <c r="EL518" i="6"/>
  <c r="EE518" i="6"/>
  <c r="EK518" i="6"/>
  <c r="EJ518" i="6"/>
  <c r="EI518" i="6"/>
  <c r="EH518" i="6"/>
  <c r="EN362" i="6"/>
  <c r="EG362" i="6"/>
  <c r="EM362" i="6"/>
  <c r="EF362" i="6"/>
  <c r="EL362" i="6"/>
  <c r="EE362" i="6"/>
  <c r="EK362" i="6"/>
  <c r="EJ362" i="6"/>
  <c r="EI362" i="6"/>
  <c r="EH362" i="6"/>
  <c r="EM278" i="6"/>
  <c r="EF278" i="6"/>
  <c r="EL278" i="6"/>
  <c r="EE278" i="6"/>
  <c r="EK278" i="6"/>
  <c r="EJ278" i="6"/>
  <c r="EH278" i="6"/>
  <c r="EN278" i="6"/>
  <c r="EI278" i="6"/>
  <c r="EG278" i="6"/>
  <c r="EI176" i="6"/>
  <c r="EH176" i="6"/>
  <c r="EN176" i="6"/>
  <c r="EG176" i="6"/>
  <c r="EK176" i="6"/>
  <c r="EJ176" i="6"/>
  <c r="EF176" i="6"/>
  <c r="EE176" i="6"/>
  <c r="EL176" i="6"/>
  <c r="EM176" i="6"/>
  <c r="EK121" i="6"/>
  <c r="EJ121" i="6"/>
  <c r="EI121" i="6"/>
  <c r="EN121" i="6"/>
  <c r="EM121" i="6"/>
  <c r="EL121" i="6"/>
  <c r="EH121" i="6"/>
  <c r="EG121" i="6"/>
  <c r="EF121" i="6"/>
  <c r="EE121" i="6"/>
  <c r="EH552" i="6"/>
  <c r="EN552" i="6"/>
  <c r="EG552" i="6"/>
  <c r="EM552" i="6"/>
  <c r="EF552" i="6"/>
  <c r="EK552" i="6"/>
  <c r="EJ552" i="6"/>
  <c r="EL552" i="6"/>
  <c r="EI552" i="6"/>
  <c r="EE552" i="6"/>
  <c r="EI383" i="6"/>
  <c r="EN383" i="6"/>
  <c r="EG383" i="6"/>
  <c r="EE383" i="6"/>
  <c r="EM383" i="6"/>
  <c r="EL383" i="6"/>
  <c r="EK383" i="6"/>
  <c r="EJ383" i="6"/>
  <c r="EH383" i="6"/>
  <c r="EF383" i="6"/>
  <c r="EI66" i="6"/>
  <c r="EN66" i="6"/>
  <c r="EG66" i="6"/>
  <c r="EM66" i="6"/>
  <c r="EL66" i="6"/>
  <c r="EK66" i="6"/>
  <c r="EJ66" i="6"/>
  <c r="EE66" i="6"/>
  <c r="EH66" i="6"/>
  <c r="EF66" i="6"/>
  <c r="EI206" i="6"/>
  <c r="EH206" i="6"/>
  <c r="EN206" i="6"/>
  <c r="EG206" i="6"/>
  <c r="EM206" i="6"/>
  <c r="EF206" i="6"/>
  <c r="EK206" i="6"/>
  <c r="EJ206" i="6"/>
  <c r="EE206" i="6"/>
  <c r="EL206" i="6"/>
  <c r="EJ113" i="6"/>
  <c r="EI113" i="6"/>
  <c r="EH113" i="6"/>
  <c r="EN113" i="6"/>
  <c r="EG113" i="6"/>
  <c r="EM113" i="6"/>
  <c r="EE113" i="6"/>
  <c r="EL113" i="6"/>
  <c r="EK113" i="6"/>
  <c r="EF113" i="6"/>
  <c r="EL86" i="6"/>
  <c r="EE86" i="6"/>
  <c r="EM86" i="6"/>
  <c r="EK86" i="6"/>
  <c r="EF86" i="6"/>
  <c r="EJ86" i="6"/>
  <c r="EI86" i="6"/>
  <c r="EH86" i="6"/>
  <c r="EN86" i="6"/>
  <c r="EG86" i="6"/>
  <c r="EL463" i="6"/>
  <c r="EE463" i="6"/>
  <c r="EK463" i="6"/>
  <c r="EJ463" i="6"/>
  <c r="EI463" i="6"/>
  <c r="EH463" i="6"/>
  <c r="EG463" i="6"/>
  <c r="EF463" i="6"/>
  <c r="EN463" i="6"/>
  <c r="EM463" i="6"/>
  <c r="EM330" i="6"/>
  <c r="EF330" i="6"/>
  <c r="EL330" i="6"/>
  <c r="EE330" i="6"/>
  <c r="EK330" i="6"/>
  <c r="EJ330" i="6"/>
  <c r="EH330" i="6"/>
  <c r="EN330" i="6"/>
  <c r="EI330" i="6"/>
  <c r="EG330" i="6"/>
  <c r="EM28" i="6"/>
  <c r="EF28" i="6"/>
  <c r="EK28" i="6"/>
  <c r="EJ28" i="6"/>
  <c r="EI28" i="6"/>
  <c r="EN28" i="6"/>
  <c r="EL28" i="6"/>
  <c r="EH28" i="6"/>
  <c r="EG28" i="6"/>
  <c r="EE28" i="6"/>
  <c r="EL483" i="6"/>
  <c r="EE483" i="6"/>
  <c r="EK483" i="6"/>
  <c r="EJ483" i="6"/>
  <c r="EI483" i="6"/>
  <c r="EH483" i="6"/>
  <c r="EN483" i="6"/>
  <c r="EM483" i="6"/>
  <c r="EG483" i="6"/>
  <c r="EF483" i="6"/>
  <c r="EK332" i="6"/>
  <c r="EJ332" i="6"/>
  <c r="EI332" i="6"/>
  <c r="EH332" i="6"/>
  <c r="EM332" i="6"/>
  <c r="EF332" i="6"/>
  <c r="EN332" i="6"/>
  <c r="EG332" i="6"/>
  <c r="EE332" i="6"/>
  <c r="EL332" i="6"/>
  <c r="EH220" i="6"/>
  <c r="EM220" i="6"/>
  <c r="EF220" i="6"/>
  <c r="EL220" i="6"/>
  <c r="EE220" i="6"/>
  <c r="EK220" i="6"/>
  <c r="EN220" i="6"/>
  <c r="EJ220" i="6"/>
  <c r="EI220" i="6"/>
  <c r="EG220" i="6"/>
  <c r="EI541" i="6"/>
  <c r="EH541" i="6"/>
  <c r="EM541" i="6"/>
  <c r="EF541" i="6"/>
  <c r="EL541" i="6"/>
  <c r="EE541" i="6"/>
  <c r="EN541" i="6"/>
  <c r="EK541" i="6"/>
  <c r="EG541" i="6"/>
  <c r="EJ541" i="6"/>
  <c r="EJ381" i="6"/>
  <c r="EI381" i="6"/>
  <c r="EH381" i="6"/>
  <c r="EN381" i="6"/>
  <c r="EG381" i="6"/>
  <c r="EM381" i="6"/>
  <c r="EF381" i="6"/>
  <c r="EL381" i="6"/>
  <c r="EK381" i="6"/>
  <c r="EE381" i="6"/>
  <c r="EH230" i="6"/>
  <c r="EN230" i="6"/>
  <c r="EG230" i="6"/>
  <c r="EM230" i="6"/>
  <c r="EF230" i="6"/>
  <c r="EK230" i="6"/>
  <c r="EJ230" i="6"/>
  <c r="EE230" i="6"/>
  <c r="EI230" i="6"/>
  <c r="EL230" i="6"/>
  <c r="EH135" i="6"/>
  <c r="EN135" i="6"/>
  <c r="EG135" i="6"/>
  <c r="EM135" i="6"/>
  <c r="EF135" i="6"/>
  <c r="EL135" i="6"/>
  <c r="EE135" i="6"/>
  <c r="EJ135" i="6"/>
  <c r="EI135" i="6"/>
  <c r="EK135" i="6"/>
  <c r="EJ10" i="6"/>
  <c r="EI10" i="6"/>
  <c r="EK10" i="6"/>
  <c r="EH10" i="6"/>
  <c r="EN10" i="6"/>
  <c r="EG10" i="6"/>
  <c r="EM10" i="6"/>
  <c r="EF10" i="6"/>
  <c r="EL10" i="6"/>
  <c r="EE10" i="6"/>
  <c r="EH465" i="6"/>
  <c r="EN465" i="6"/>
  <c r="EG465" i="6"/>
  <c r="EM465" i="6"/>
  <c r="EF465" i="6"/>
  <c r="EL465" i="6"/>
  <c r="EE465" i="6"/>
  <c r="EK465" i="6"/>
  <c r="EJ465" i="6"/>
  <c r="EI465" i="6"/>
  <c r="EI43" i="6"/>
  <c r="EH43" i="6"/>
  <c r="EN43" i="6"/>
  <c r="EG43" i="6"/>
  <c r="EK43" i="6"/>
  <c r="EE43" i="6"/>
  <c r="EM43" i="6"/>
  <c r="EF43" i="6"/>
  <c r="EL43" i="6"/>
  <c r="EJ43" i="6"/>
  <c r="EK214" i="6"/>
  <c r="EI214" i="6"/>
  <c r="EH214" i="6"/>
  <c r="EF214" i="6"/>
  <c r="EE214" i="6"/>
  <c r="EN214" i="6"/>
  <c r="EM214" i="6"/>
  <c r="EL214" i="6"/>
  <c r="EJ214" i="6"/>
  <c r="EG214" i="6"/>
  <c r="EJ490" i="6"/>
  <c r="EI490" i="6"/>
  <c r="EH490" i="6"/>
  <c r="EN490" i="6"/>
  <c r="EG490" i="6"/>
  <c r="EM490" i="6"/>
  <c r="EF490" i="6"/>
  <c r="EL490" i="6"/>
  <c r="EK490" i="6"/>
  <c r="EE490" i="6"/>
  <c r="EI316" i="6"/>
  <c r="EH316" i="6"/>
  <c r="EN316" i="6"/>
  <c r="EG316" i="6"/>
  <c r="EK316" i="6"/>
  <c r="EJ316" i="6"/>
  <c r="EF316" i="6"/>
  <c r="EE316" i="6"/>
  <c r="EL316" i="6"/>
  <c r="EM316" i="6"/>
  <c r="EN256" i="6"/>
  <c r="EM256" i="6"/>
  <c r="EF256" i="6"/>
  <c r="EL256" i="6"/>
  <c r="EE256" i="6"/>
  <c r="EK256" i="6"/>
  <c r="EI256" i="6"/>
  <c r="EJ256" i="6"/>
  <c r="EH256" i="6"/>
  <c r="EG256" i="6"/>
  <c r="EH511" i="6"/>
  <c r="EN511" i="6"/>
  <c r="EG511" i="6"/>
  <c r="EM511" i="6"/>
  <c r="EF511" i="6"/>
  <c r="EL511" i="6"/>
  <c r="EE511" i="6"/>
  <c r="EK511" i="6"/>
  <c r="EJ511" i="6"/>
  <c r="EI511" i="6"/>
  <c r="EK215" i="6"/>
  <c r="EI215" i="6"/>
  <c r="EH215" i="6"/>
  <c r="EF215" i="6"/>
  <c r="EE215" i="6"/>
  <c r="EN215" i="6"/>
  <c r="EM215" i="6"/>
  <c r="EL215" i="6"/>
  <c r="EJ215" i="6"/>
  <c r="EG215" i="6"/>
  <c r="EL513" i="6"/>
  <c r="EE513" i="6"/>
  <c r="EK513" i="6"/>
  <c r="EJ513" i="6"/>
  <c r="EI513" i="6"/>
  <c r="EH513" i="6"/>
  <c r="EN513" i="6"/>
  <c r="EM513" i="6"/>
  <c r="EG513" i="6"/>
  <c r="EF513" i="6"/>
  <c r="EH353" i="6"/>
  <c r="EN353" i="6"/>
  <c r="EG353" i="6"/>
  <c r="EM353" i="6"/>
  <c r="EF353" i="6"/>
  <c r="EL353" i="6"/>
  <c r="EE353" i="6"/>
  <c r="EK353" i="6"/>
  <c r="EJ353" i="6"/>
  <c r="EI353" i="6"/>
  <c r="EI37" i="6"/>
  <c r="EH37" i="6"/>
  <c r="EN37" i="6"/>
  <c r="EG37" i="6"/>
  <c r="EE37" i="6"/>
  <c r="EM37" i="6"/>
  <c r="EL37" i="6"/>
  <c r="EK37" i="6"/>
  <c r="EJ37" i="6"/>
  <c r="EF37" i="6"/>
  <c r="EN306" i="6"/>
  <c r="EG306" i="6"/>
  <c r="EM306" i="6"/>
  <c r="EF306" i="6"/>
  <c r="EL306" i="6"/>
  <c r="EE306" i="6"/>
  <c r="EK306" i="6"/>
  <c r="EJ306" i="6"/>
  <c r="EI306" i="6"/>
  <c r="EH306" i="6"/>
  <c r="EJ294" i="6"/>
  <c r="EI294" i="6"/>
  <c r="EN294" i="6"/>
  <c r="EG294" i="6"/>
  <c r="EM294" i="6"/>
  <c r="EL294" i="6"/>
  <c r="EF294" i="6"/>
  <c r="EH294" i="6"/>
  <c r="EE294" i="6"/>
  <c r="EK294" i="6"/>
  <c r="EL54" i="6"/>
  <c r="EE54" i="6"/>
  <c r="EJ54" i="6"/>
  <c r="EK54" i="6"/>
  <c r="EI54" i="6"/>
  <c r="EH54" i="6"/>
  <c r="EN54" i="6"/>
  <c r="EM54" i="6"/>
  <c r="EG54" i="6"/>
  <c r="EF54" i="6"/>
  <c r="EI276" i="6"/>
  <c r="EH276" i="6"/>
  <c r="EN276" i="6"/>
  <c r="EG276" i="6"/>
  <c r="EK276" i="6"/>
  <c r="EM276" i="6"/>
  <c r="EL276" i="6"/>
  <c r="EJ276" i="6"/>
  <c r="EE276" i="6"/>
  <c r="EF276" i="6"/>
  <c r="EL157" i="6"/>
  <c r="EE157" i="6"/>
  <c r="EK157" i="6"/>
  <c r="EJ157" i="6"/>
  <c r="EI157" i="6"/>
  <c r="EN157" i="6"/>
  <c r="EM157" i="6"/>
  <c r="EH157" i="6"/>
  <c r="EG157" i="6"/>
  <c r="EF157" i="6"/>
  <c r="EH241" i="6"/>
  <c r="EN241" i="6"/>
  <c r="EG241" i="6"/>
  <c r="EM241" i="6"/>
  <c r="EF241" i="6"/>
  <c r="EL241" i="6"/>
  <c r="EE241" i="6"/>
  <c r="EK241" i="6"/>
  <c r="EJ241" i="6"/>
  <c r="EI241" i="6"/>
  <c r="EJ508" i="6"/>
  <c r="EI508" i="6"/>
  <c r="EH508" i="6"/>
  <c r="EN508" i="6"/>
  <c r="EG508" i="6"/>
  <c r="EM508" i="6"/>
  <c r="EF508" i="6"/>
  <c r="EL508" i="6"/>
  <c r="EK508" i="6"/>
  <c r="EE508" i="6"/>
  <c r="EJ344" i="6"/>
  <c r="EI344" i="6"/>
  <c r="EH344" i="6"/>
  <c r="EN344" i="6"/>
  <c r="EG344" i="6"/>
  <c r="EM344" i="6"/>
  <c r="EF344" i="6"/>
  <c r="EL344" i="6"/>
  <c r="EK344" i="6"/>
  <c r="EE344" i="6"/>
  <c r="EM224" i="6"/>
  <c r="EI224" i="6"/>
  <c r="EH224" i="6"/>
  <c r="EG224" i="6"/>
  <c r="EN224" i="6"/>
  <c r="EF224" i="6"/>
  <c r="EL224" i="6"/>
  <c r="EK224" i="6"/>
  <c r="EJ224" i="6"/>
  <c r="EE224" i="6"/>
  <c r="EH11" i="6"/>
  <c r="EN11" i="6"/>
  <c r="EG11" i="6"/>
  <c r="EM11" i="6"/>
  <c r="EF11" i="6"/>
  <c r="EL11" i="6"/>
  <c r="EE11" i="6"/>
  <c r="EK11" i="6"/>
  <c r="EJ11" i="6"/>
  <c r="EI11" i="6"/>
  <c r="EI97" i="6"/>
  <c r="EH97" i="6"/>
  <c r="EN97" i="6"/>
  <c r="EG97" i="6"/>
  <c r="EM97" i="6"/>
  <c r="EF97" i="6"/>
  <c r="EL97" i="6"/>
  <c r="EE97" i="6"/>
  <c r="EK97" i="6"/>
  <c r="EJ97" i="6"/>
  <c r="EJ494" i="6"/>
  <c r="EI494" i="6"/>
  <c r="EH494" i="6"/>
  <c r="EN494" i="6"/>
  <c r="EG494" i="6"/>
  <c r="EM494" i="6"/>
  <c r="EF494" i="6"/>
  <c r="EL494" i="6"/>
  <c r="EE494" i="6"/>
  <c r="EK494" i="6"/>
  <c r="EK334" i="6"/>
  <c r="EJ334" i="6"/>
  <c r="EI334" i="6"/>
  <c r="EH334" i="6"/>
  <c r="EM334" i="6"/>
  <c r="EF334" i="6"/>
  <c r="EG334" i="6"/>
  <c r="EE334" i="6"/>
  <c r="EL334" i="6"/>
  <c r="EN334" i="6"/>
  <c r="EM312" i="6"/>
  <c r="EF312" i="6"/>
  <c r="EL312" i="6"/>
  <c r="EE312" i="6"/>
  <c r="EK312" i="6"/>
  <c r="EI312" i="6"/>
  <c r="EN312" i="6"/>
  <c r="EJ312" i="6"/>
  <c r="EH312" i="6"/>
  <c r="EG312" i="6"/>
  <c r="EJ160" i="6"/>
  <c r="EI160" i="6"/>
  <c r="EH160" i="6"/>
  <c r="EN160" i="6"/>
  <c r="EG160" i="6"/>
  <c r="EL160" i="6"/>
  <c r="EK160" i="6"/>
  <c r="EF160" i="6"/>
  <c r="EE160" i="6"/>
  <c r="EM160" i="6"/>
  <c r="EN90" i="6"/>
  <c r="EG90" i="6"/>
  <c r="EM90" i="6"/>
  <c r="EF90" i="6"/>
  <c r="EL90" i="6"/>
  <c r="EE90" i="6"/>
  <c r="EK90" i="6"/>
  <c r="EJ90" i="6"/>
  <c r="EI90" i="6"/>
  <c r="EH90" i="6"/>
  <c r="EN480" i="6"/>
  <c r="EG480" i="6"/>
  <c r="EM480" i="6"/>
  <c r="EF480" i="6"/>
  <c r="EL480" i="6"/>
  <c r="EE480" i="6"/>
  <c r="EK480" i="6"/>
  <c r="EJ480" i="6"/>
  <c r="EI480" i="6"/>
  <c r="EH480" i="6"/>
  <c r="EH324" i="6"/>
  <c r="EN324" i="6"/>
  <c r="EG324" i="6"/>
  <c r="EM324" i="6"/>
  <c r="EF324" i="6"/>
  <c r="EL324" i="6"/>
  <c r="EE324" i="6"/>
  <c r="EI324" i="6"/>
  <c r="EK324" i="6"/>
  <c r="EJ324" i="6"/>
  <c r="EI226" i="6"/>
  <c r="EH226" i="6"/>
  <c r="EM226" i="6"/>
  <c r="EF226" i="6"/>
  <c r="EL226" i="6"/>
  <c r="EE226" i="6"/>
  <c r="EN226" i="6"/>
  <c r="EJ226" i="6"/>
  <c r="EG226" i="6"/>
  <c r="EK226" i="6"/>
  <c r="EL18" i="6"/>
  <c r="EE18" i="6"/>
  <c r="EK18" i="6"/>
  <c r="EJ18" i="6"/>
  <c r="EI18" i="6"/>
  <c r="EM18" i="6"/>
  <c r="EH18" i="6"/>
  <c r="EG18" i="6"/>
  <c r="EN18" i="6"/>
  <c r="EF18" i="6"/>
  <c r="EL100" i="6"/>
  <c r="EE100" i="6"/>
  <c r="EK100" i="6"/>
  <c r="EJ100" i="6"/>
  <c r="EF100" i="6"/>
  <c r="EI100" i="6"/>
  <c r="EM100" i="6"/>
  <c r="EH100" i="6"/>
  <c r="EN100" i="6"/>
  <c r="EG100" i="6"/>
  <c r="EN498" i="6"/>
  <c r="EG498" i="6"/>
  <c r="EM498" i="6"/>
  <c r="EF498" i="6"/>
  <c r="EL498" i="6"/>
  <c r="EE498" i="6"/>
  <c r="EK498" i="6"/>
  <c r="EJ498" i="6"/>
  <c r="EI498" i="6"/>
  <c r="EH498" i="6"/>
  <c r="EN349" i="6"/>
  <c r="EG349" i="6"/>
  <c r="EM349" i="6"/>
  <c r="EF349" i="6"/>
  <c r="EL349" i="6"/>
  <c r="EE349" i="6"/>
  <c r="EK349" i="6"/>
  <c r="EJ349" i="6"/>
  <c r="EI349" i="6"/>
  <c r="EH349" i="6"/>
  <c r="EN131" i="6"/>
  <c r="EG131" i="6"/>
  <c r="EM131" i="6"/>
  <c r="EF131" i="6"/>
  <c r="EL131" i="6"/>
  <c r="EE131" i="6"/>
  <c r="EK131" i="6"/>
  <c r="EJ131" i="6"/>
  <c r="EI131" i="6"/>
  <c r="EH131" i="6"/>
  <c r="EJ500" i="6"/>
  <c r="EI500" i="6"/>
  <c r="EH500" i="6"/>
  <c r="EN500" i="6"/>
  <c r="EG500" i="6"/>
  <c r="EM500" i="6"/>
  <c r="EF500" i="6"/>
  <c r="EL500" i="6"/>
  <c r="EK500" i="6"/>
  <c r="EE500" i="6"/>
  <c r="EJ443" i="6"/>
  <c r="EI443" i="6"/>
  <c r="EH443" i="6"/>
  <c r="EN443" i="6"/>
  <c r="EG443" i="6"/>
  <c r="EM443" i="6"/>
  <c r="EF443" i="6"/>
  <c r="EL443" i="6"/>
  <c r="EE443" i="6"/>
  <c r="EK443" i="6"/>
  <c r="EI41" i="6"/>
  <c r="EH41" i="6"/>
  <c r="EM41" i="6"/>
  <c r="EF41" i="6"/>
  <c r="EL41" i="6"/>
  <c r="EE41" i="6"/>
  <c r="EN41" i="6"/>
  <c r="EJ41" i="6"/>
  <c r="EG41" i="6"/>
  <c r="EK41" i="6"/>
  <c r="EH172" i="6"/>
  <c r="EM172" i="6"/>
  <c r="EF172" i="6"/>
  <c r="EL172" i="6"/>
  <c r="EE172" i="6"/>
  <c r="EN172" i="6"/>
  <c r="EK172" i="6"/>
  <c r="EJ172" i="6"/>
  <c r="EG172" i="6"/>
  <c r="EI172" i="6"/>
  <c r="EH99" i="6"/>
  <c r="EN99" i="6"/>
  <c r="EG99" i="6"/>
  <c r="EI99" i="6"/>
  <c r="EM99" i="6"/>
  <c r="EF99" i="6"/>
  <c r="EL99" i="6"/>
  <c r="EE99" i="6"/>
  <c r="EK99" i="6"/>
  <c r="EJ99" i="6"/>
  <c r="EN502" i="6"/>
  <c r="EG502" i="6"/>
  <c r="EM502" i="6"/>
  <c r="EF502" i="6"/>
  <c r="EL502" i="6"/>
  <c r="EE502" i="6"/>
  <c r="EK502" i="6"/>
  <c r="EJ502" i="6"/>
  <c r="EI502" i="6"/>
  <c r="EH502" i="6"/>
  <c r="EN351" i="6"/>
  <c r="EG351" i="6"/>
  <c r="EM351" i="6"/>
  <c r="EF351" i="6"/>
  <c r="EL351" i="6"/>
  <c r="EE351" i="6"/>
  <c r="EK351" i="6"/>
  <c r="EJ351" i="6"/>
  <c r="EI351" i="6"/>
  <c r="EH351" i="6"/>
  <c r="EH260" i="6"/>
  <c r="EN260" i="6"/>
  <c r="EG260" i="6"/>
  <c r="EM260" i="6"/>
  <c r="EF260" i="6"/>
  <c r="EL260" i="6"/>
  <c r="EE260" i="6"/>
  <c r="EI260" i="6"/>
  <c r="EK260" i="6"/>
  <c r="EJ260" i="6"/>
  <c r="EN110" i="6"/>
  <c r="EG110" i="6"/>
  <c r="EM110" i="6"/>
  <c r="EF110" i="6"/>
  <c r="EL110" i="6"/>
  <c r="EE110" i="6"/>
  <c r="EK110" i="6"/>
  <c r="EJ110" i="6"/>
  <c r="EH110" i="6"/>
  <c r="EI110" i="6"/>
  <c r="EM536" i="6"/>
  <c r="EF536" i="6"/>
  <c r="EL536" i="6"/>
  <c r="EE536" i="6"/>
  <c r="EK536" i="6"/>
  <c r="EJ536" i="6"/>
  <c r="EH536" i="6"/>
  <c r="EN536" i="6"/>
  <c r="EI536" i="6"/>
  <c r="EG536" i="6"/>
  <c r="EH368" i="6"/>
  <c r="EN368" i="6"/>
  <c r="EG368" i="6"/>
  <c r="EM368" i="6"/>
  <c r="EF368" i="6"/>
  <c r="EL368" i="6"/>
  <c r="EE368" i="6"/>
  <c r="EK368" i="6"/>
  <c r="EJ368" i="6"/>
  <c r="EI368" i="6"/>
  <c r="EM61" i="6"/>
  <c r="EF61" i="6"/>
  <c r="EL61" i="6"/>
  <c r="EE61" i="6"/>
  <c r="EJ61" i="6"/>
  <c r="EN61" i="6"/>
  <c r="EK61" i="6"/>
  <c r="EH61" i="6"/>
  <c r="EG61" i="6"/>
  <c r="EI61" i="6"/>
  <c r="EI26" i="6"/>
  <c r="EH26" i="6"/>
  <c r="EN26" i="6"/>
  <c r="EG26" i="6"/>
  <c r="EM26" i="6"/>
  <c r="EF26" i="6"/>
  <c r="EK26" i="6"/>
  <c r="EJ26" i="6"/>
  <c r="EE26" i="6"/>
  <c r="EL26" i="6"/>
  <c r="EJ142" i="6"/>
  <c r="EI142" i="6"/>
  <c r="EH142" i="6"/>
  <c r="EN142" i="6"/>
  <c r="EG142" i="6"/>
  <c r="EF142" i="6"/>
  <c r="EK142" i="6"/>
  <c r="EE142" i="6"/>
  <c r="EM142" i="6"/>
  <c r="EL142" i="6"/>
  <c r="EL82" i="6"/>
  <c r="EE82" i="6"/>
  <c r="EF82" i="6"/>
  <c r="EK82" i="6"/>
  <c r="EJ82" i="6"/>
  <c r="EI82" i="6"/>
  <c r="EM82" i="6"/>
  <c r="EH82" i="6"/>
  <c r="EN82" i="6"/>
  <c r="EG82" i="6"/>
  <c r="EM426" i="6"/>
  <c r="EF426" i="6"/>
  <c r="EL426" i="6"/>
  <c r="EE426" i="6"/>
  <c r="EK426" i="6"/>
  <c r="EJ426" i="6"/>
  <c r="EH426" i="6"/>
  <c r="EN426" i="6"/>
  <c r="EI426" i="6"/>
  <c r="EG426" i="6"/>
  <c r="EL403" i="6"/>
  <c r="EE403" i="6"/>
  <c r="EK403" i="6"/>
  <c r="EJ403" i="6"/>
  <c r="EI403" i="6"/>
  <c r="EH403" i="6"/>
  <c r="EG403" i="6"/>
  <c r="EF403" i="6"/>
  <c r="EN403" i="6"/>
  <c r="EM403" i="6"/>
  <c r="EM318" i="6"/>
  <c r="EF318" i="6"/>
  <c r="EL318" i="6"/>
  <c r="EE318" i="6"/>
  <c r="EK318" i="6"/>
  <c r="EJ318" i="6"/>
  <c r="EH318" i="6"/>
  <c r="EI318" i="6"/>
  <c r="EG318" i="6"/>
  <c r="EN318" i="6"/>
  <c r="EH422" i="6"/>
  <c r="EM422" i="6"/>
  <c r="EF422" i="6"/>
  <c r="EL422" i="6"/>
  <c r="EE422" i="6"/>
  <c r="EK422" i="6"/>
  <c r="EN422" i="6"/>
  <c r="EJ422" i="6"/>
  <c r="EI422" i="6"/>
  <c r="EG422" i="6"/>
  <c r="EI522" i="6"/>
  <c r="EN522" i="6"/>
  <c r="EG522" i="6"/>
  <c r="EL522" i="6"/>
  <c r="EE522" i="6"/>
  <c r="EK522" i="6"/>
  <c r="EM522" i="6"/>
  <c r="EJ522" i="6"/>
  <c r="EH522" i="6"/>
  <c r="EF522" i="6"/>
  <c r="EJ14" i="6"/>
  <c r="EI14" i="6"/>
  <c r="EH14" i="6"/>
  <c r="EN14" i="6"/>
  <c r="EG14" i="6"/>
  <c r="EM14" i="6"/>
  <c r="EF14" i="6"/>
  <c r="EL14" i="6"/>
  <c r="EE14" i="6"/>
  <c r="EK14" i="6"/>
  <c r="EK36" i="6"/>
  <c r="EI36" i="6"/>
  <c r="EH36" i="6"/>
  <c r="EF36" i="6"/>
  <c r="EE36" i="6"/>
  <c r="EN36" i="6"/>
  <c r="EM36" i="6"/>
  <c r="EL36" i="6"/>
  <c r="EJ36" i="6"/>
  <c r="EG36" i="6"/>
  <c r="EH414" i="6"/>
  <c r="EN414" i="6"/>
  <c r="EG414" i="6"/>
  <c r="EM414" i="6"/>
  <c r="EF414" i="6"/>
  <c r="EL414" i="6"/>
  <c r="EE414" i="6"/>
  <c r="EK414" i="6"/>
  <c r="EJ414" i="6"/>
  <c r="EI414" i="6"/>
  <c r="EJ561" i="6"/>
  <c r="EI561" i="6"/>
  <c r="EH561" i="6"/>
  <c r="EN561" i="6"/>
  <c r="EG561" i="6"/>
  <c r="EE561" i="6"/>
  <c r="EM561" i="6"/>
  <c r="EL561" i="6"/>
  <c r="EK561" i="6"/>
  <c r="EF561" i="6"/>
  <c r="EK295" i="6"/>
  <c r="EJ295" i="6"/>
  <c r="EF295" i="6"/>
  <c r="EE295" i="6"/>
  <c r="EN295" i="6"/>
  <c r="EM295" i="6"/>
  <c r="EH295" i="6"/>
  <c r="EG295" i="6"/>
  <c r="EL295" i="6"/>
  <c r="EI295" i="6"/>
  <c r="EH25" i="6"/>
  <c r="EM25" i="6"/>
  <c r="EF25" i="6"/>
  <c r="EL25" i="6"/>
  <c r="EE25" i="6"/>
  <c r="EK25" i="6"/>
  <c r="EN25" i="6"/>
  <c r="EJ25" i="6"/>
  <c r="EI25" i="6"/>
  <c r="EG25" i="6"/>
  <c r="EL471" i="6"/>
  <c r="EE471" i="6"/>
  <c r="EK471" i="6"/>
  <c r="EJ471" i="6"/>
  <c r="EI471" i="6"/>
  <c r="EH471" i="6"/>
  <c r="EN471" i="6"/>
  <c r="EM471" i="6"/>
  <c r="EG471" i="6"/>
  <c r="EF471" i="6"/>
  <c r="EI309" i="6"/>
  <c r="EH309" i="6"/>
  <c r="EN309" i="6"/>
  <c r="EG309" i="6"/>
  <c r="EK309" i="6"/>
  <c r="EM309" i="6"/>
  <c r="EL309" i="6"/>
  <c r="EJ309" i="6"/>
  <c r="EF309" i="6"/>
  <c r="EE309" i="6"/>
  <c r="EK221" i="6"/>
  <c r="EI221" i="6"/>
  <c r="EH221" i="6"/>
  <c r="EF221" i="6"/>
  <c r="EE221" i="6"/>
  <c r="EN221" i="6"/>
  <c r="EM221" i="6"/>
  <c r="EL221" i="6"/>
  <c r="EJ221" i="6"/>
  <c r="EG221" i="6"/>
  <c r="EL501" i="6"/>
  <c r="EE501" i="6"/>
  <c r="EK501" i="6"/>
  <c r="EJ501" i="6"/>
  <c r="EI501" i="6"/>
  <c r="EH501" i="6"/>
  <c r="EG501" i="6"/>
  <c r="EF501" i="6"/>
  <c r="EN501" i="6"/>
  <c r="EM501" i="6"/>
  <c r="EL448" i="6"/>
  <c r="EE448" i="6"/>
  <c r="EK448" i="6"/>
  <c r="EJ448" i="6"/>
  <c r="EI448" i="6"/>
  <c r="EH448" i="6"/>
  <c r="EN448" i="6"/>
  <c r="EG448" i="6"/>
  <c r="EM448" i="6"/>
  <c r="EF448" i="6"/>
  <c r="EH201" i="6"/>
  <c r="EM201" i="6"/>
  <c r="EF201" i="6"/>
  <c r="EL201" i="6"/>
  <c r="EE201" i="6"/>
  <c r="EK201" i="6"/>
  <c r="EI201" i="6"/>
  <c r="EG201" i="6"/>
  <c r="EN201" i="6"/>
  <c r="EJ201" i="6"/>
  <c r="EL495" i="6"/>
  <c r="EE495" i="6"/>
  <c r="EK495" i="6"/>
  <c r="EJ495" i="6"/>
  <c r="EI495" i="6"/>
  <c r="EH495" i="6"/>
  <c r="EG495" i="6"/>
  <c r="EF495" i="6"/>
  <c r="EN495" i="6"/>
  <c r="EM495" i="6"/>
  <c r="EI343" i="6"/>
  <c r="EH343" i="6"/>
  <c r="EN343" i="6"/>
  <c r="EG343" i="6"/>
  <c r="EM343" i="6"/>
  <c r="EF343" i="6"/>
  <c r="EK343" i="6"/>
  <c r="EL343" i="6"/>
  <c r="EJ343" i="6"/>
  <c r="EE343" i="6"/>
  <c r="EM292" i="6"/>
  <c r="EF292" i="6"/>
  <c r="EL292" i="6"/>
  <c r="EE292" i="6"/>
  <c r="EJ292" i="6"/>
  <c r="EH292" i="6"/>
  <c r="EG292" i="6"/>
  <c r="EK292" i="6"/>
  <c r="EN292" i="6"/>
  <c r="EI292" i="6"/>
  <c r="EI59" i="6"/>
  <c r="EN59" i="6"/>
  <c r="EG59" i="6"/>
  <c r="EJ59" i="6"/>
  <c r="EH59" i="6"/>
  <c r="EF59" i="6"/>
  <c r="EE59" i="6"/>
  <c r="EL59" i="6"/>
  <c r="EM59" i="6"/>
  <c r="EK59" i="6"/>
  <c r="EM275" i="6"/>
  <c r="EF275" i="6"/>
  <c r="EL275" i="6"/>
  <c r="EE275" i="6"/>
  <c r="EK275" i="6"/>
  <c r="EJ275" i="6"/>
  <c r="EH275" i="6"/>
  <c r="EN275" i="6"/>
  <c r="EI275" i="6"/>
  <c r="EG275" i="6"/>
  <c r="EI424" i="6"/>
  <c r="EH424" i="6"/>
  <c r="EN424" i="6"/>
  <c r="EG424" i="6"/>
  <c r="EK424" i="6"/>
  <c r="EE424" i="6"/>
  <c r="EM424" i="6"/>
  <c r="EL424" i="6"/>
  <c r="EJ424" i="6"/>
  <c r="EF424" i="6"/>
  <c r="EI118" i="6"/>
  <c r="EH118" i="6"/>
  <c r="EN118" i="6"/>
  <c r="EG118" i="6"/>
  <c r="EF118" i="6"/>
  <c r="EE118" i="6"/>
  <c r="EM118" i="6"/>
  <c r="EL118" i="6"/>
  <c r="EK118" i="6"/>
  <c r="EJ118" i="6"/>
  <c r="EN492" i="6"/>
  <c r="EG492" i="6"/>
  <c r="EM492" i="6"/>
  <c r="EF492" i="6"/>
  <c r="EL492" i="6"/>
  <c r="EE492" i="6"/>
  <c r="EK492" i="6"/>
  <c r="EJ492" i="6"/>
  <c r="EI492" i="6"/>
  <c r="EH492" i="6"/>
  <c r="EH333" i="6"/>
  <c r="EN333" i="6"/>
  <c r="EG333" i="6"/>
  <c r="EM333" i="6"/>
  <c r="EF333" i="6"/>
  <c r="EL333" i="6"/>
  <c r="EE333" i="6"/>
  <c r="EK333" i="6"/>
  <c r="EI333" i="6"/>
  <c r="EJ333" i="6"/>
  <c r="EI33" i="6"/>
  <c r="EH33" i="6"/>
  <c r="EN33" i="6"/>
  <c r="EG33" i="6"/>
  <c r="EM33" i="6"/>
  <c r="EF33" i="6"/>
  <c r="EL33" i="6"/>
  <c r="EK33" i="6"/>
  <c r="EE33" i="6"/>
  <c r="EJ33" i="6"/>
  <c r="EN12" i="6"/>
  <c r="EG12" i="6"/>
  <c r="EM12" i="6"/>
  <c r="EF12" i="6"/>
  <c r="EL12" i="6"/>
  <c r="EE12" i="6"/>
  <c r="EK12" i="6"/>
  <c r="EJ12" i="6"/>
  <c r="EI12" i="6"/>
  <c r="EH12" i="6"/>
  <c r="EJ478" i="6"/>
  <c r="EI478" i="6"/>
  <c r="EH478" i="6"/>
  <c r="EN478" i="6"/>
  <c r="EG478" i="6"/>
  <c r="EM478" i="6"/>
  <c r="EF478" i="6"/>
  <c r="EL478" i="6"/>
  <c r="EE478" i="6"/>
  <c r="EK478" i="6"/>
  <c r="EK326" i="6"/>
  <c r="EJ326" i="6"/>
  <c r="EI326" i="6"/>
  <c r="EM326" i="6"/>
  <c r="EF326" i="6"/>
  <c r="EE326" i="6"/>
  <c r="EN326" i="6"/>
  <c r="EL326" i="6"/>
  <c r="EH326" i="6"/>
  <c r="EG326" i="6"/>
  <c r="EM418" i="6"/>
  <c r="EF418" i="6"/>
  <c r="EK418" i="6"/>
  <c r="EI418" i="6"/>
  <c r="EJ418" i="6"/>
  <c r="EG418" i="6"/>
  <c r="EE418" i="6"/>
  <c r="EN418" i="6"/>
  <c r="EL418" i="6"/>
  <c r="EH418" i="6"/>
  <c r="EL148" i="6"/>
  <c r="EE148" i="6"/>
  <c r="EK148" i="6"/>
  <c r="EJ148" i="6"/>
  <c r="EI148" i="6"/>
  <c r="EF148" i="6"/>
  <c r="EG148" i="6"/>
  <c r="EN148" i="6"/>
  <c r="EM148" i="6"/>
  <c r="EH148" i="6"/>
  <c r="EN94" i="6"/>
  <c r="EG94" i="6"/>
  <c r="EM94" i="6"/>
  <c r="EF94" i="6"/>
  <c r="EL94" i="6"/>
  <c r="EE94" i="6"/>
  <c r="EK94" i="6"/>
  <c r="EJ94" i="6"/>
  <c r="EI94" i="6"/>
  <c r="EH94" i="6"/>
  <c r="EN464" i="6"/>
  <c r="EG464" i="6"/>
  <c r="EM464" i="6"/>
  <c r="EF464" i="6"/>
  <c r="EL464" i="6"/>
  <c r="EE464" i="6"/>
  <c r="EK464" i="6"/>
  <c r="EJ464" i="6"/>
  <c r="EI464" i="6"/>
  <c r="EH464" i="6"/>
  <c r="EJ304" i="6"/>
  <c r="EI304" i="6"/>
  <c r="EH304" i="6"/>
  <c r="EN304" i="6"/>
  <c r="EG304" i="6"/>
  <c r="EM304" i="6"/>
  <c r="EL304" i="6"/>
  <c r="EE304" i="6"/>
  <c r="EK304" i="6"/>
  <c r="EF304" i="6"/>
  <c r="EI217" i="6"/>
  <c r="EH217" i="6"/>
  <c r="EN217" i="6"/>
  <c r="EG217" i="6"/>
  <c r="EM217" i="6"/>
  <c r="EF217" i="6"/>
  <c r="EK217" i="6"/>
  <c r="EJ217" i="6"/>
  <c r="EE217" i="6"/>
  <c r="EL217" i="6"/>
  <c r="EJ155" i="6"/>
  <c r="EI155" i="6"/>
  <c r="EH155" i="6"/>
  <c r="EN155" i="6"/>
  <c r="EG155" i="6"/>
  <c r="EM155" i="6"/>
  <c r="EL155" i="6"/>
  <c r="EK155" i="6"/>
  <c r="EF155" i="6"/>
  <c r="EE155" i="6"/>
  <c r="EL89" i="6"/>
  <c r="EE89" i="6"/>
  <c r="EK89" i="6"/>
  <c r="EM89" i="6"/>
  <c r="EJ89" i="6"/>
  <c r="EF89" i="6"/>
  <c r="EI89" i="6"/>
  <c r="EH89" i="6"/>
  <c r="EN89" i="6"/>
  <c r="EG89" i="6"/>
  <c r="EJ482" i="6"/>
  <c r="EI482" i="6"/>
  <c r="EH482" i="6"/>
  <c r="EN482" i="6"/>
  <c r="EG482" i="6"/>
  <c r="EM482" i="6"/>
  <c r="EF482" i="6"/>
  <c r="EE482" i="6"/>
  <c r="EL482" i="6"/>
  <c r="EK482" i="6"/>
  <c r="EK338" i="6"/>
  <c r="EJ338" i="6"/>
  <c r="EI338" i="6"/>
  <c r="EH338" i="6"/>
  <c r="EM338" i="6"/>
  <c r="EF338" i="6"/>
  <c r="EN338" i="6"/>
  <c r="EL338" i="6"/>
  <c r="EG338" i="6"/>
  <c r="EE338" i="6"/>
  <c r="EM435" i="6"/>
  <c r="EF435" i="6"/>
  <c r="EL435" i="6"/>
  <c r="EE435" i="6"/>
  <c r="EK435" i="6"/>
  <c r="EI435" i="6"/>
  <c r="EG435" i="6"/>
  <c r="EN435" i="6"/>
  <c r="EJ435" i="6"/>
  <c r="EH435" i="6"/>
  <c r="EJ101" i="6"/>
  <c r="EI101" i="6"/>
  <c r="EH101" i="6"/>
  <c r="EN101" i="6"/>
  <c r="EG101" i="6"/>
  <c r="EM101" i="6"/>
  <c r="EF101" i="6"/>
  <c r="EL101" i="6"/>
  <c r="EE101" i="6"/>
  <c r="EK101" i="6"/>
  <c r="EN484" i="6"/>
  <c r="EG484" i="6"/>
  <c r="EM484" i="6"/>
  <c r="EF484" i="6"/>
  <c r="EL484" i="6"/>
  <c r="EE484" i="6"/>
  <c r="EK484" i="6"/>
  <c r="EJ484" i="6"/>
  <c r="EI484" i="6"/>
  <c r="EH484" i="6"/>
  <c r="EH72" i="6"/>
  <c r="EN72" i="6"/>
  <c r="EG72" i="6"/>
  <c r="EM72" i="6"/>
  <c r="EF72" i="6"/>
  <c r="EL72" i="6"/>
  <c r="EE72" i="6"/>
  <c r="EK72" i="6"/>
  <c r="EI72" i="6"/>
  <c r="EJ72" i="6"/>
  <c r="EI289" i="6"/>
  <c r="EH289" i="6"/>
  <c r="EM289" i="6"/>
  <c r="EF289" i="6"/>
  <c r="EL289" i="6"/>
  <c r="EE289" i="6"/>
  <c r="EN289" i="6"/>
  <c r="EK289" i="6"/>
  <c r="EJ289" i="6"/>
  <c r="EG289" i="6"/>
  <c r="EJ162" i="6"/>
  <c r="EI162" i="6"/>
  <c r="EH162" i="6"/>
  <c r="EN162" i="6"/>
  <c r="EG162" i="6"/>
  <c r="EK162" i="6"/>
  <c r="EL162" i="6"/>
  <c r="EF162" i="6"/>
  <c r="EE162" i="6"/>
  <c r="EM162" i="6"/>
  <c r="EH91" i="6"/>
  <c r="EI91" i="6"/>
  <c r="EN91" i="6"/>
  <c r="EG91" i="6"/>
  <c r="EM91" i="6"/>
  <c r="EF91" i="6"/>
  <c r="EL91" i="6"/>
  <c r="EE91" i="6"/>
  <c r="EK91" i="6"/>
  <c r="EJ91" i="6"/>
  <c r="EJ486" i="6"/>
  <c r="EI486" i="6"/>
  <c r="EH486" i="6"/>
  <c r="EN486" i="6"/>
  <c r="EG486" i="6"/>
  <c r="EM486" i="6"/>
  <c r="EF486" i="6"/>
  <c r="EL486" i="6"/>
  <c r="EK486" i="6"/>
  <c r="EE486" i="6"/>
  <c r="EK32" i="6"/>
  <c r="EJ32" i="6"/>
  <c r="EI32" i="6"/>
  <c r="EH32" i="6"/>
  <c r="EM32" i="6"/>
  <c r="EF32" i="6"/>
  <c r="EN32" i="6"/>
  <c r="EL32" i="6"/>
  <c r="EG32" i="6"/>
  <c r="EE32" i="6"/>
  <c r="EM232" i="6"/>
  <c r="EF232" i="6"/>
  <c r="EL232" i="6"/>
  <c r="EE232" i="6"/>
  <c r="EK232" i="6"/>
  <c r="EI232" i="6"/>
  <c r="EN232" i="6"/>
  <c r="EJ232" i="6"/>
  <c r="EH232" i="6"/>
  <c r="EG232" i="6"/>
  <c r="EM170" i="6"/>
  <c r="EF170" i="6"/>
  <c r="EK170" i="6"/>
  <c r="EJ170" i="6"/>
  <c r="EI170" i="6"/>
  <c r="EH170" i="6"/>
  <c r="EG170" i="6"/>
  <c r="EE170" i="6"/>
  <c r="EN170" i="6"/>
  <c r="EL170" i="6"/>
  <c r="EN103" i="6"/>
  <c r="EG103" i="6"/>
  <c r="EH103" i="6"/>
  <c r="EM103" i="6"/>
  <c r="EF103" i="6"/>
  <c r="EL103" i="6"/>
  <c r="EE103" i="6"/>
  <c r="EK103" i="6"/>
  <c r="EJ103" i="6"/>
  <c r="EI103" i="6"/>
  <c r="EM520" i="6"/>
  <c r="EF520" i="6"/>
  <c r="EL520" i="6"/>
  <c r="EE520" i="6"/>
  <c r="EJ520" i="6"/>
  <c r="EH520" i="6"/>
  <c r="EN520" i="6"/>
  <c r="EK520" i="6"/>
  <c r="EI520" i="6"/>
  <c r="EG520" i="6"/>
  <c r="EJ363" i="6"/>
  <c r="EI363" i="6"/>
  <c r="EH363" i="6"/>
  <c r="EN363" i="6"/>
  <c r="EG363" i="6"/>
  <c r="EM363" i="6"/>
  <c r="EF363" i="6"/>
  <c r="EE363" i="6"/>
  <c r="EL363" i="6"/>
  <c r="EK363" i="6"/>
  <c r="EJ52" i="6"/>
  <c r="EL52" i="6"/>
  <c r="EK52" i="6"/>
  <c r="EI52" i="6"/>
  <c r="EN52" i="6"/>
  <c r="EF52" i="6"/>
  <c r="EG52" i="6"/>
  <c r="EE52" i="6"/>
  <c r="EM52" i="6"/>
  <c r="EH52" i="6"/>
  <c r="EI195" i="6"/>
  <c r="EH195" i="6"/>
  <c r="EN195" i="6"/>
  <c r="EG195" i="6"/>
  <c r="EF195" i="6"/>
  <c r="EE195" i="6"/>
  <c r="EM195" i="6"/>
  <c r="EL195" i="6"/>
  <c r="EJ195" i="6"/>
  <c r="EK195" i="6"/>
  <c r="EJ132" i="6"/>
  <c r="EI132" i="6"/>
  <c r="EH132" i="6"/>
  <c r="EN132" i="6"/>
  <c r="EG132" i="6"/>
  <c r="EL132" i="6"/>
  <c r="EK132" i="6"/>
  <c r="EF132" i="6"/>
  <c r="EE132" i="6"/>
  <c r="EM132" i="6"/>
  <c r="EL7" i="6"/>
  <c r="EE7" i="6"/>
  <c r="EM7" i="6"/>
  <c r="EK7" i="6"/>
  <c r="EJ7" i="6"/>
  <c r="EI7" i="6"/>
  <c r="EF7" i="6"/>
  <c r="EH7" i="6"/>
  <c r="EN7" i="6"/>
  <c r="EG7" i="6"/>
  <c r="EH58" i="6"/>
  <c r="EN58" i="6"/>
  <c r="EG58" i="6"/>
  <c r="EL58" i="6"/>
  <c r="EE58" i="6"/>
  <c r="EF58" i="6"/>
  <c r="EM58" i="6"/>
  <c r="EI58" i="6"/>
  <c r="EK58" i="6"/>
  <c r="EJ58" i="6"/>
  <c r="EN17" i="6"/>
  <c r="EG17" i="6"/>
  <c r="EM17" i="6"/>
  <c r="EF17" i="6"/>
  <c r="EL17" i="6"/>
  <c r="EE17" i="6"/>
  <c r="EK17" i="6"/>
  <c r="EJ17" i="6"/>
  <c r="EI17" i="6"/>
  <c r="EH17" i="6"/>
  <c r="EL395" i="6"/>
  <c r="EE395" i="6"/>
  <c r="EK395" i="6"/>
  <c r="EJ395" i="6"/>
  <c r="EI395" i="6"/>
  <c r="EN395" i="6"/>
  <c r="EG395" i="6"/>
  <c r="EH395" i="6"/>
  <c r="EF395" i="6"/>
  <c r="EM395" i="6"/>
  <c r="EH425" i="6"/>
  <c r="EN425" i="6"/>
  <c r="EG425" i="6"/>
  <c r="EM425" i="6"/>
  <c r="EF425" i="6"/>
  <c r="EL425" i="6"/>
  <c r="EE425" i="6"/>
  <c r="EI425" i="6"/>
  <c r="EK425" i="6"/>
  <c r="EJ425" i="6"/>
  <c r="EK211" i="6"/>
  <c r="EI211" i="6"/>
  <c r="EH211" i="6"/>
  <c r="EM211" i="6"/>
  <c r="EL211" i="6"/>
  <c r="EJ211" i="6"/>
  <c r="EG211" i="6"/>
  <c r="EF211" i="6"/>
  <c r="EN211" i="6"/>
  <c r="EE211" i="6"/>
  <c r="EH503" i="6"/>
  <c r="EN503" i="6"/>
  <c r="EG503" i="6"/>
  <c r="EM503" i="6"/>
  <c r="EF503" i="6"/>
  <c r="EL503" i="6"/>
  <c r="EE503" i="6"/>
  <c r="EK503" i="6"/>
  <c r="EJ503" i="6"/>
  <c r="EI503" i="6"/>
  <c r="EH50" i="6"/>
  <c r="EN50" i="6"/>
  <c r="EG50" i="6"/>
  <c r="EM50" i="6"/>
  <c r="EF50" i="6"/>
  <c r="EL50" i="6"/>
  <c r="EE50" i="6"/>
  <c r="EK50" i="6"/>
  <c r="EJ50" i="6"/>
  <c r="EI50" i="6"/>
  <c r="EH213" i="6"/>
  <c r="EM213" i="6"/>
  <c r="EF213" i="6"/>
  <c r="EL213" i="6"/>
  <c r="EE213" i="6"/>
  <c r="EK213" i="6"/>
  <c r="EN213" i="6"/>
  <c r="EJ213" i="6"/>
  <c r="EI213" i="6"/>
  <c r="EG213" i="6"/>
  <c r="EH126" i="6"/>
  <c r="EN126" i="6"/>
  <c r="EG126" i="6"/>
  <c r="EM126" i="6"/>
  <c r="EF126" i="6"/>
  <c r="EL126" i="6"/>
  <c r="EE126" i="6"/>
  <c r="EK126" i="6"/>
  <c r="EJ126" i="6"/>
  <c r="EI126" i="6"/>
  <c r="EM543" i="6"/>
  <c r="EF543" i="6"/>
  <c r="EL543" i="6"/>
  <c r="EE543" i="6"/>
  <c r="EK543" i="6"/>
  <c r="EI543" i="6"/>
  <c r="EN543" i="6"/>
  <c r="EJ543" i="6"/>
  <c r="EG543" i="6"/>
  <c r="EH543" i="6"/>
  <c r="EL389" i="6"/>
  <c r="EE389" i="6"/>
  <c r="EK389" i="6"/>
  <c r="EJ389" i="6"/>
  <c r="EI389" i="6"/>
  <c r="EN389" i="6"/>
  <c r="EG389" i="6"/>
  <c r="EM389" i="6"/>
  <c r="EH389" i="6"/>
  <c r="EF389" i="6"/>
  <c r="EK290" i="6"/>
  <c r="EJ290" i="6"/>
  <c r="EE290" i="6"/>
  <c r="EN290" i="6"/>
  <c r="EM290" i="6"/>
  <c r="EL290" i="6"/>
  <c r="EG290" i="6"/>
  <c r="EH290" i="6"/>
  <c r="EF290" i="6"/>
  <c r="EI290" i="6"/>
  <c r="EL67" i="6"/>
  <c r="EE67" i="6"/>
  <c r="EK67" i="6"/>
  <c r="EJ67" i="6"/>
  <c r="EI67" i="6"/>
  <c r="EN67" i="6"/>
  <c r="EG67" i="6"/>
  <c r="EF67" i="6"/>
  <c r="EM67" i="6"/>
  <c r="EH67" i="6"/>
  <c r="EH209" i="6"/>
  <c r="EM209" i="6"/>
  <c r="EF209" i="6"/>
  <c r="EL209" i="6"/>
  <c r="EE209" i="6"/>
  <c r="EK209" i="6"/>
  <c r="EI209" i="6"/>
  <c r="EG209" i="6"/>
  <c r="EN209" i="6"/>
  <c r="EJ209" i="6"/>
  <c r="EH493" i="6"/>
  <c r="EN493" i="6"/>
  <c r="EG493" i="6"/>
  <c r="EM493" i="6"/>
  <c r="EF493" i="6"/>
  <c r="EL493" i="6"/>
  <c r="EE493" i="6"/>
  <c r="EK493" i="6"/>
  <c r="EJ493" i="6"/>
  <c r="EI493" i="6"/>
  <c r="EM339" i="6"/>
  <c r="EF339" i="6"/>
  <c r="EL339" i="6"/>
  <c r="EE339" i="6"/>
  <c r="EK339" i="6"/>
  <c r="EJ339" i="6"/>
  <c r="EI339" i="6"/>
  <c r="EH339" i="6"/>
  <c r="EN339" i="6"/>
  <c r="EG339" i="6"/>
  <c r="EH166" i="6"/>
  <c r="EM166" i="6"/>
  <c r="EF166" i="6"/>
  <c r="EL166" i="6"/>
  <c r="EE166" i="6"/>
  <c r="EJ166" i="6"/>
  <c r="EI166" i="6"/>
  <c r="EG166" i="6"/>
  <c r="EK166" i="6"/>
  <c r="EN166" i="6"/>
  <c r="EH485" i="6"/>
  <c r="EN485" i="6"/>
  <c r="EG485" i="6"/>
  <c r="EM485" i="6"/>
  <c r="EF485" i="6"/>
  <c r="EL485" i="6"/>
  <c r="EE485" i="6"/>
  <c r="EK485" i="6"/>
  <c r="EJ485" i="6"/>
  <c r="EI485" i="6"/>
  <c r="EI337" i="6"/>
  <c r="EH337" i="6"/>
  <c r="EN337" i="6"/>
  <c r="EG337" i="6"/>
  <c r="EM337" i="6"/>
  <c r="EF337" i="6"/>
  <c r="EK337" i="6"/>
  <c r="EE337" i="6"/>
  <c r="EL337" i="6"/>
  <c r="EJ337" i="6"/>
  <c r="EM57" i="6"/>
  <c r="EF57" i="6"/>
  <c r="EL57" i="6"/>
  <c r="EE57" i="6"/>
  <c r="EJ57" i="6"/>
  <c r="EN57" i="6"/>
  <c r="EK57" i="6"/>
  <c r="EI57" i="6"/>
  <c r="EG57" i="6"/>
  <c r="EH57" i="6"/>
  <c r="EI46" i="6"/>
  <c r="EH46" i="6"/>
  <c r="EN46" i="6"/>
  <c r="EG46" i="6"/>
  <c r="EK46" i="6"/>
  <c r="EJ46" i="6"/>
  <c r="EF46" i="6"/>
  <c r="EE46" i="6"/>
  <c r="EL46" i="6"/>
  <c r="EM46" i="6"/>
  <c r="EM420" i="6"/>
  <c r="EF420" i="6"/>
  <c r="EL420" i="6"/>
  <c r="EE420" i="6"/>
  <c r="EK420" i="6"/>
  <c r="EJ420" i="6"/>
  <c r="EH420" i="6"/>
  <c r="EG420" i="6"/>
  <c r="EN420" i="6"/>
  <c r="EI420" i="6"/>
  <c r="EK250" i="6"/>
  <c r="EJ250" i="6"/>
  <c r="EI250" i="6"/>
  <c r="EH250" i="6"/>
  <c r="EN250" i="6"/>
  <c r="EG250" i="6"/>
  <c r="EL250" i="6"/>
  <c r="EF250" i="6"/>
  <c r="EE250" i="6"/>
  <c r="EM250" i="6"/>
  <c r="EH159" i="6"/>
  <c r="EN159" i="6"/>
  <c r="EG159" i="6"/>
  <c r="EM159" i="6"/>
  <c r="EF159" i="6"/>
  <c r="EL159" i="6"/>
  <c r="EE159" i="6"/>
  <c r="EK159" i="6"/>
  <c r="EJ159" i="6"/>
  <c r="EI159" i="6"/>
  <c r="EN164" i="6"/>
  <c r="EL164" i="6"/>
  <c r="EE164" i="6"/>
  <c r="EK164" i="6"/>
  <c r="EJ164" i="6"/>
  <c r="EI164" i="6"/>
  <c r="EH164" i="6"/>
  <c r="EG164" i="6"/>
  <c r="EF164" i="6"/>
  <c r="EM164" i="6"/>
  <c r="EN476" i="6"/>
  <c r="EG476" i="6"/>
  <c r="EM476" i="6"/>
  <c r="EF476" i="6"/>
  <c r="EL476" i="6"/>
  <c r="EE476" i="6"/>
  <c r="EK476" i="6"/>
  <c r="EJ476" i="6"/>
  <c r="EI476" i="6"/>
  <c r="EH476" i="6"/>
  <c r="EH314" i="6"/>
  <c r="EN314" i="6"/>
  <c r="EG314" i="6"/>
  <c r="EM314" i="6"/>
  <c r="EF314" i="6"/>
  <c r="EL314" i="6"/>
  <c r="EE314" i="6"/>
  <c r="EI314" i="6"/>
  <c r="EK314" i="6"/>
  <c r="EJ314" i="6"/>
  <c r="EI203" i="6"/>
  <c r="EH203" i="6"/>
  <c r="EN203" i="6"/>
  <c r="EG203" i="6"/>
  <c r="EM203" i="6"/>
  <c r="EF203" i="6"/>
  <c r="EL203" i="6"/>
  <c r="EK203" i="6"/>
  <c r="EJ203" i="6"/>
  <c r="EE203" i="6"/>
  <c r="EN144" i="6"/>
  <c r="EG144" i="6"/>
  <c r="EM144" i="6"/>
  <c r="EF144" i="6"/>
  <c r="EL144" i="6"/>
  <c r="EE144" i="6"/>
  <c r="EK144" i="6"/>
  <c r="EJ144" i="6"/>
  <c r="EH144" i="6"/>
  <c r="EI144" i="6"/>
  <c r="EH84" i="6"/>
  <c r="EN84" i="6"/>
  <c r="EG84" i="6"/>
  <c r="EI84" i="6"/>
  <c r="EM84" i="6"/>
  <c r="EF84" i="6"/>
  <c r="EL84" i="6"/>
  <c r="EE84" i="6"/>
  <c r="EK84" i="6"/>
  <c r="EJ84" i="6"/>
  <c r="EJ462" i="6"/>
  <c r="EI462" i="6"/>
  <c r="EH462" i="6"/>
  <c r="EN462" i="6"/>
  <c r="EG462" i="6"/>
  <c r="EM462" i="6"/>
  <c r="EF462" i="6"/>
  <c r="EL462" i="6"/>
  <c r="EE462" i="6"/>
  <c r="EK462" i="6"/>
  <c r="EI310" i="6"/>
  <c r="EH310" i="6"/>
  <c r="EN310" i="6"/>
  <c r="EG310" i="6"/>
  <c r="EK310" i="6"/>
  <c r="EL310" i="6"/>
  <c r="EJ310" i="6"/>
  <c r="EF310" i="6"/>
  <c r="EE310" i="6"/>
  <c r="EM310" i="6"/>
  <c r="EM152" i="6"/>
  <c r="EF152" i="6"/>
  <c r="EK152" i="6"/>
  <c r="EJ152" i="6"/>
  <c r="EI152" i="6"/>
  <c r="EH152" i="6"/>
  <c r="EG152" i="6"/>
  <c r="EE152" i="6"/>
  <c r="EN152" i="6"/>
  <c r="EL152" i="6"/>
  <c r="EL138" i="6"/>
  <c r="EE138" i="6"/>
  <c r="EK138" i="6"/>
  <c r="EJ138" i="6"/>
  <c r="EI138" i="6"/>
  <c r="EH138" i="6"/>
  <c r="EG138" i="6"/>
  <c r="EM138" i="6"/>
  <c r="EF138" i="6"/>
  <c r="EN138" i="6"/>
  <c r="EN79" i="6"/>
  <c r="EG79" i="6"/>
  <c r="EM79" i="6"/>
  <c r="EF79" i="6"/>
  <c r="EL79" i="6"/>
  <c r="EE79" i="6"/>
  <c r="EH79" i="6"/>
  <c r="EK79" i="6"/>
  <c r="EJ79" i="6"/>
  <c r="EI79" i="6"/>
  <c r="EN428" i="6"/>
  <c r="EG428" i="6"/>
  <c r="EM428" i="6"/>
  <c r="EF428" i="6"/>
  <c r="EL428" i="6"/>
  <c r="EE428" i="6"/>
  <c r="EK428" i="6"/>
  <c r="EJ428" i="6"/>
  <c r="EI428" i="6"/>
  <c r="EH428" i="6"/>
  <c r="EN297" i="6"/>
  <c r="EG297" i="6"/>
  <c r="EM297" i="6"/>
  <c r="EF297" i="6"/>
  <c r="EL297" i="6"/>
  <c r="EE297" i="6"/>
  <c r="EJ297" i="6"/>
  <c r="EH297" i="6"/>
  <c r="EI297" i="6"/>
  <c r="EK297" i="6"/>
  <c r="EI421" i="6"/>
  <c r="EH421" i="6"/>
  <c r="EN421" i="6"/>
  <c r="EG421" i="6"/>
  <c r="EM421" i="6"/>
  <c r="EF421" i="6"/>
  <c r="EK421" i="6"/>
  <c r="EJ421" i="6"/>
  <c r="EE421" i="6"/>
  <c r="EL421" i="6"/>
  <c r="EJ147" i="6"/>
  <c r="EI147" i="6"/>
  <c r="EH147" i="6"/>
  <c r="EN147" i="6"/>
  <c r="EG147" i="6"/>
  <c r="EE147" i="6"/>
  <c r="EM147" i="6"/>
  <c r="EF147" i="6"/>
  <c r="EL147" i="6"/>
  <c r="EK147" i="6"/>
  <c r="EL369" i="6"/>
  <c r="EE369" i="6"/>
  <c r="EK369" i="6"/>
  <c r="EF369" i="6"/>
  <c r="EJ369" i="6"/>
  <c r="EI369" i="6"/>
  <c r="EM369" i="6"/>
  <c r="EH369" i="6"/>
  <c r="EN369" i="6"/>
  <c r="EG369" i="6"/>
  <c r="EJ466" i="6"/>
  <c r="EI466" i="6"/>
  <c r="EH466" i="6"/>
  <c r="EN466" i="6"/>
  <c r="EG466" i="6"/>
  <c r="EM466" i="6"/>
  <c r="EF466" i="6"/>
  <c r="EE466" i="6"/>
  <c r="EL466" i="6"/>
  <c r="EK466" i="6"/>
  <c r="EK329" i="6"/>
  <c r="EJ329" i="6"/>
  <c r="EI329" i="6"/>
  <c r="EM329" i="6"/>
  <c r="EF329" i="6"/>
  <c r="EN329" i="6"/>
  <c r="EL329" i="6"/>
  <c r="EG329" i="6"/>
  <c r="EE329" i="6"/>
  <c r="EH329" i="6"/>
  <c r="EM34" i="6"/>
  <c r="EF34" i="6"/>
  <c r="EK34" i="6"/>
  <c r="EJ34" i="6"/>
  <c r="EI34" i="6"/>
  <c r="EN34" i="6"/>
  <c r="EL34" i="6"/>
  <c r="EH34" i="6"/>
  <c r="EE34" i="6"/>
  <c r="EG34" i="6"/>
  <c r="EH141" i="6"/>
  <c r="EN141" i="6"/>
  <c r="EG141" i="6"/>
  <c r="EM141" i="6"/>
  <c r="EF141" i="6"/>
  <c r="EL141" i="6"/>
  <c r="EE141" i="6"/>
  <c r="EI141" i="6"/>
  <c r="EJ141" i="6"/>
  <c r="EK141" i="6"/>
  <c r="EN468" i="6"/>
  <c r="EG468" i="6"/>
  <c r="EM468" i="6"/>
  <c r="EF468" i="6"/>
  <c r="EL468" i="6"/>
  <c r="EE468" i="6"/>
  <c r="EK468" i="6"/>
  <c r="EJ468" i="6"/>
  <c r="EI468" i="6"/>
  <c r="EH468" i="6"/>
  <c r="EH325" i="6"/>
  <c r="EN325" i="6"/>
  <c r="EG325" i="6"/>
  <c r="EM325" i="6"/>
  <c r="EF325" i="6"/>
  <c r="EL325" i="6"/>
  <c r="EE325" i="6"/>
  <c r="EI325" i="6"/>
  <c r="EK325" i="6"/>
  <c r="EJ325" i="6"/>
  <c r="EI218" i="6"/>
  <c r="EH218" i="6"/>
  <c r="EN218" i="6"/>
  <c r="EG218" i="6"/>
  <c r="EM218" i="6"/>
  <c r="EF218" i="6"/>
  <c r="EL218" i="6"/>
  <c r="EK218" i="6"/>
  <c r="EE218" i="6"/>
  <c r="EJ218" i="6"/>
  <c r="EN239" i="6"/>
  <c r="EG239" i="6"/>
  <c r="EM239" i="6"/>
  <c r="EF239" i="6"/>
  <c r="EL239" i="6"/>
  <c r="EE239" i="6"/>
  <c r="EK239" i="6"/>
  <c r="EJ239" i="6"/>
  <c r="EH239" i="6"/>
  <c r="EI239" i="6"/>
  <c r="EH96" i="6"/>
  <c r="EI96" i="6"/>
  <c r="EN96" i="6"/>
  <c r="EG96" i="6"/>
  <c r="EM96" i="6"/>
  <c r="EF96" i="6"/>
  <c r="EL96" i="6"/>
  <c r="EE96" i="6"/>
  <c r="EK96" i="6"/>
  <c r="EJ96" i="6"/>
  <c r="EJ470" i="6"/>
  <c r="EI470" i="6"/>
  <c r="EH470" i="6"/>
  <c r="EN470" i="6"/>
  <c r="EG470" i="6"/>
  <c r="EM470" i="6"/>
  <c r="EF470" i="6"/>
  <c r="EL470" i="6"/>
  <c r="EK470" i="6"/>
  <c r="EE470" i="6"/>
  <c r="EK328" i="6"/>
  <c r="EJ328" i="6"/>
  <c r="EI328" i="6"/>
  <c r="EM328" i="6"/>
  <c r="EF328" i="6"/>
  <c r="EN328" i="6"/>
  <c r="EL328" i="6"/>
  <c r="EH328" i="6"/>
  <c r="EG328" i="6"/>
  <c r="EE328" i="6"/>
  <c r="EM219" i="6"/>
  <c r="EF219" i="6"/>
  <c r="EK219" i="6"/>
  <c r="EJ219" i="6"/>
  <c r="EI219" i="6"/>
  <c r="EH219" i="6"/>
  <c r="EG219" i="6"/>
  <c r="EE219" i="6"/>
  <c r="EN219" i="6"/>
  <c r="EL219" i="6"/>
  <c r="EJ16" i="6"/>
  <c r="EI16" i="6"/>
  <c r="EH16" i="6"/>
  <c r="EN16" i="6"/>
  <c r="EG16" i="6"/>
  <c r="EM16" i="6"/>
  <c r="EL16" i="6"/>
  <c r="EK16" i="6"/>
  <c r="EF16" i="6"/>
  <c r="EE16" i="6"/>
  <c r="EN95" i="6"/>
  <c r="EG95" i="6"/>
  <c r="EM95" i="6"/>
  <c r="EF95" i="6"/>
  <c r="EL95" i="6"/>
  <c r="EE95" i="6"/>
  <c r="EK95" i="6"/>
  <c r="EH95" i="6"/>
  <c r="EJ95" i="6"/>
  <c r="EI95" i="6"/>
  <c r="EJ504" i="6"/>
  <c r="EI504" i="6"/>
  <c r="EH504" i="6"/>
  <c r="EN504" i="6"/>
  <c r="EG504" i="6"/>
  <c r="EM504" i="6"/>
  <c r="EF504" i="6"/>
  <c r="EE504" i="6"/>
  <c r="EL504" i="6"/>
  <c r="EK504" i="6"/>
  <c r="EJ354" i="6"/>
  <c r="EI354" i="6"/>
  <c r="EH354" i="6"/>
  <c r="EN354" i="6"/>
  <c r="EG354" i="6"/>
  <c r="EM354" i="6"/>
  <c r="EF354" i="6"/>
  <c r="EE354" i="6"/>
  <c r="EL354" i="6"/>
  <c r="EK354" i="6"/>
  <c r="EH279" i="6"/>
  <c r="EN279" i="6"/>
  <c r="EG279" i="6"/>
  <c r="EM279" i="6"/>
  <c r="EF279" i="6"/>
  <c r="EL279" i="6"/>
  <c r="EE279" i="6"/>
  <c r="EI279" i="6"/>
  <c r="EK279" i="6"/>
  <c r="EJ279" i="6"/>
  <c r="EK288" i="6"/>
  <c r="EI288" i="6"/>
  <c r="EH288" i="6"/>
  <c r="EG288" i="6"/>
  <c r="EF288" i="6"/>
  <c r="EE288" i="6"/>
  <c r="EN288" i="6"/>
  <c r="EJ288" i="6"/>
  <c r="EL288" i="6"/>
  <c r="EM288" i="6"/>
  <c r="EJ128" i="6"/>
  <c r="EI128" i="6"/>
  <c r="EH128" i="6"/>
  <c r="EN128" i="6"/>
  <c r="EG128" i="6"/>
  <c r="EM128" i="6"/>
  <c r="EL128" i="6"/>
  <c r="EK128" i="6"/>
  <c r="EF128" i="6"/>
  <c r="EE128" i="6"/>
  <c r="EJ5" i="6"/>
  <c r="EI5" i="6"/>
  <c r="EK5" i="6"/>
  <c r="EH5" i="6"/>
  <c r="EN5" i="6"/>
  <c r="EG5" i="6"/>
  <c r="EM5" i="6"/>
  <c r="EF5" i="6"/>
  <c r="EL5" i="6"/>
  <c r="EE5" i="6"/>
  <c r="EM385" i="6"/>
  <c r="EF385" i="6"/>
  <c r="EK385" i="6"/>
  <c r="EJ385" i="6"/>
  <c r="EH385" i="6"/>
  <c r="EG385" i="6"/>
  <c r="EE385" i="6"/>
  <c r="EN385" i="6"/>
  <c r="EL385" i="6"/>
  <c r="EI385" i="6"/>
  <c r="EK242" i="6"/>
  <c r="EJ242" i="6"/>
  <c r="EI242" i="6"/>
  <c r="EH242" i="6"/>
  <c r="EN242" i="6"/>
  <c r="EG242" i="6"/>
  <c r="EL242" i="6"/>
  <c r="EF242" i="6"/>
  <c r="EM242" i="6"/>
  <c r="EE242" i="6"/>
  <c r="EJ565" i="6"/>
  <c r="EI565" i="6"/>
  <c r="EH565" i="6"/>
  <c r="EN565" i="6"/>
  <c r="EG565" i="6"/>
  <c r="EL565" i="6"/>
  <c r="EK565" i="6"/>
  <c r="EM565" i="6"/>
  <c r="EF565" i="6"/>
  <c r="EE565" i="6"/>
  <c r="EL392" i="6"/>
  <c r="EE392" i="6"/>
  <c r="EK392" i="6"/>
  <c r="EJ392" i="6"/>
  <c r="EI392" i="6"/>
  <c r="EN392" i="6"/>
  <c r="EG392" i="6"/>
  <c r="EM392" i="6"/>
  <c r="EH392" i="6"/>
  <c r="EF392" i="6"/>
  <c r="EH62" i="6"/>
  <c r="EN62" i="6"/>
  <c r="EG62" i="6"/>
  <c r="EL62" i="6"/>
  <c r="EE62" i="6"/>
  <c r="EF62" i="6"/>
  <c r="EJ62" i="6"/>
  <c r="EM62" i="6"/>
  <c r="EK62" i="6"/>
  <c r="EI62" i="6"/>
  <c r="EK204" i="6"/>
  <c r="EI204" i="6"/>
  <c r="EH204" i="6"/>
  <c r="EM204" i="6"/>
  <c r="EL204" i="6"/>
  <c r="EJ204" i="6"/>
  <c r="EG204" i="6"/>
  <c r="EF204" i="6"/>
  <c r="EN204" i="6"/>
  <c r="EE204" i="6"/>
  <c r="EH489" i="6"/>
  <c r="EN489" i="6"/>
  <c r="EG489" i="6"/>
  <c r="EM489" i="6"/>
  <c r="EF489" i="6"/>
  <c r="EL489" i="6"/>
  <c r="EE489" i="6"/>
  <c r="EK489" i="6"/>
  <c r="EJ489" i="6"/>
  <c r="EI489" i="6"/>
  <c r="EI74" i="6"/>
  <c r="EH74" i="6"/>
  <c r="EN74" i="6"/>
  <c r="EG74" i="6"/>
  <c r="EM74" i="6"/>
  <c r="EF74" i="6"/>
  <c r="EK74" i="6"/>
  <c r="EL74" i="6"/>
  <c r="EJ74" i="6"/>
  <c r="EE74" i="6"/>
  <c r="EH205" i="6"/>
  <c r="EM205" i="6"/>
  <c r="EF205" i="6"/>
  <c r="EL205" i="6"/>
  <c r="EE205" i="6"/>
  <c r="EK205" i="6"/>
  <c r="EN205" i="6"/>
  <c r="EJ205" i="6"/>
  <c r="EI205" i="6"/>
  <c r="EG205" i="6"/>
  <c r="EJ112" i="6"/>
  <c r="EI112" i="6"/>
  <c r="EK112" i="6"/>
  <c r="EH112" i="6"/>
  <c r="EN112" i="6"/>
  <c r="EG112" i="6"/>
  <c r="EM112" i="6"/>
  <c r="EF112" i="6"/>
  <c r="EL112" i="6"/>
  <c r="EE112" i="6"/>
  <c r="EH533" i="6"/>
  <c r="EN533" i="6"/>
  <c r="EG533" i="6"/>
  <c r="EM533" i="6"/>
  <c r="EF533" i="6"/>
  <c r="EL533" i="6"/>
  <c r="EE533" i="6"/>
  <c r="EJ533" i="6"/>
  <c r="EI533" i="6"/>
  <c r="EK533" i="6"/>
  <c r="EN445" i="6"/>
  <c r="EG445" i="6"/>
  <c r="EM445" i="6"/>
  <c r="EF445" i="6"/>
  <c r="EL445" i="6"/>
  <c r="EE445" i="6"/>
  <c r="EK445" i="6"/>
  <c r="EJ445" i="6"/>
  <c r="EI445" i="6"/>
  <c r="EH445" i="6"/>
  <c r="EI280" i="6"/>
  <c r="EH280" i="6"/>
  <c r="EN280" i="6"/>
  <c r="EG280" i="6"/>
  <c r="EK280" i="6"/>
  <c r="EL280" i="6"/>
  <c r="EJ280" i="6"/>
  <c r="EF280" i="6"/>
  <c r="EM280" i="6"/>
  <c r="EE280" i="6"/>
  <c r="EN563" i="6"/>
  <c r="EG563" i="6"/>
  <c r="EM563" i="6"/>
  <c r="EF563" i="6"/>
  <c r="EL563" i="6"/>
  <c r="EE563" i="6"/>
  <c r="EK563" i="6"/>
  <c r="EJ563" i="6"/>
  <c r="EI563" i="6"/>
  <c r="EH563" i="6"/>
  <c r="EH391" i="6"/>
  <c r="EN391" i="6"/>
  <c r="EG391" i="6"/>
  <c r="EM391" i="6"/>
  <c r="EF391" i="6"/>
  <c r="EL391" i="6"/>
  <c r="EE391" i="6"/>
  <c r="EJ391" i="6"/>
  <c r="EK391" i="6"/>
  <c r="EI391" i="6"/>
  <c r="EL296" i="6"/>
  <c r="EE296" i="6"/>
  <c r="EK296" i="6"/>
  <c r="EJ296" i="6"/>
  <c r="EM296" i="6"/>
  <c r="EI296" i="6"/>
  <c r="EH296" i="6"/>
  <c r="EG296" i="6"/>
  <c r="EF296" i="6"/>
  <c r="EN296" i="6"/>
  <c r="EK22" i="6"/>
  <c r="EI22" i="6"/>
  <c r="EH22" i="6"/>
  <c r="EF22" i="6"/>
  <c r="EE22" i="6"/>
  <c r="EN22" i="6"/>
  <c r="EM22" i="6"/>
  <c r="EG22" i="6"/>
  <c r="EL22" i="6"/>
  <c r="EJ22" i="6"/>
  <c r="EJ474" i="6"/>
  <c r="EI474" i="6"/>
  <c r="EH474" i="6"/>
  <c r="EN474" i="6"/>
  <c r="EG474" i="6"/>
  <c r="EM474" i="6"/>
  <c r="EF474" i="6"/>
  <c r="EL474" i="6"/>
  <c r="EK474" i="6"/>
  <c r="EE474" i="6"/>
  <c r="EK60" i="6"/>
  <c r="EJ60" i="6"/>
  <c r="EM60" i="6"/>
  <c r="EL60" i="6"/>
  <c r="EI60" i="6"/>
  <c r="EH60" i="6"/>
  <c r="EE60" i="6"/>
  <c r="EN60" i="6"/>
  <c r="EG60" i="6"/>
  <c r="EF60" i="6"/>
  <c r="EN158" i="6"/>
  <c r="EG158" i="6"/>
  <c r="EM158" i="6"/>
  <c r="EF158" i="6"/>
  <c r="EL158" i="6"/>
  <c r="EE158" i="6"/>
  <c r="EK158" i="6"/>
  <c r="EJ158" i="6"/>
  <c r="EI158" i="6"/>
  <c r="EH158" i="6"/>
  <c r="EH477" i="6"/>
  <c r="EN477" i="6"/>
  <c r="EG477" i="6"/>
  <c r="EM477" i="6"/>
  <c r="EF477" i="6"/>
  <c r="EL477" i="6"/>
  <c r="EE477" i="6"/>
  <c r="EK477" i="6"/>
  <c r="EJ477" i="6"/>
  <c r="EI477" i="6"/>
  <c r="EH171" i="6"/>
  <c r="EM171" i="6"/>
  <c r="EF171" i="6"/>
  <c r="EL171" i="6"/>
  <c r="EE171" i="6"/>
  <c r="EN171" i="6"/>
  <c r="EK171" i="6"/>
  <c r="EJ171" i="6"/>
  <c r="EI171" i="6"/>
  <c r="EG171" i="6"/>
  <c r="EM281" i="6"/>
  <c r="EF281" i="6"/>
  <c r="EL281" i="6"/>
  <c r="EE281" i="6"/>
  <c r="EK281" i="6"/>
  <c r="EJ281" i="6"/>
  <c r="EH281" i="6"/>
  <c r="EI281" i="6"/>
  <c r="EG281" i="6"/>
  <c r="EN281" i="6"/>
  <c r="EI438" i="6"/>
  <c r="EH438" i="6"/>
  <c r="EN438" i="6"/>
  <c r="EG438" i="6"/>
  <c r="EK438" i="6"/>
  <c r="EM438" i="6"/>
  <c r="EJ438" i="6"/>
  <c r="EF438" i="6"/>
  <c r="EE438" i="6"/>
  <c r="EL438" i="6"/>
  <c r="EH248" i="6"/>
  <c r="EN248" i="6"/>
  <c r="EG248" i="6"/>
  <c r="EM248" i="6"/>
  <c r="EF248" i="6"/>
  <c r="EK248" i="6"/>
  <c r="EJ248" i="6"/>
  <c r="EL248" i="6"/>
  <c r="EE248" i="6"/>
  <c r="EI248" i="6"/>
  <c r="EI267" i="6"/>
  <c r="EH267" i="6"/>
  <c r="EN267" i="6"/>
  <c r="EG267" i="6"/>
  <c r="EK267" i="6"/>
  <c r="EL267" i="6"/>
  <c r="EJ267" i="6"/>
  <c r="EM267" i="6"/>
  <c r="EF267" i="6"/>
  <c r="EE267" i="6"/>
  <c r="EL151" i="6"/>
  <c r="EE151" i="6"/>
  <c r="EK151" i="6"/>
  <c r="EJ151" i="6"/>
  <c r="EI151" i="6"/>
  <c r="EN151" i="6"/>
  <c r="EM151" i="6"/>
  <c r="EH151" i="6"/>
  <c r="EG151" i="6"/>
  <c r="EF151" i="6"/>
  <c r="EN302" i="6"/>
  <c r="EG302" i="6"/>
  <c r="EM302" i="6"/>
  <c r="EF302" i="6"/>
  <c r="EL302" i="6"/>
  <c r="EE302" i="6"/>
  <c r="EK302" i="6"/>
  <c r="EJ302" i="6"/>
  <c r="EH302" i="6"/>
  <c r="EI302" i="6"/>
  <c r="EI194" i="6"/>
  <c r="EH194" i="6"/>
  <c r="EN194" i="6"/>
  <c r="EG194" i="6"/>
  <c r="EF194" i="6"/>
  <c r="EE194" i="6"/>
  <c r="EM194" i="6"/>
  <c r="EL194" i="6"/>
  <c r="EK194" i="6"/>
  <c r="EJ194" i="6"/>
  <c r="EN134" i="6"/>
  <c r="EG134" i="6"/>
  <c r="EM134" i="6"/>
  <c r="EF134" i="6"/>
  <c r="EL134" i="6"/>
  <c r="EE134" i="6"/>
  <c r="EK134" i="6"/>
  <c r="EJ134" i="6"/>
  <c r="EI134" i="6"/>
  <c r="EH134" i="6"/>
  <c r="EH9" i="6"/>
  <c r="EN9" i="6"/>
  <c r="EG9" i="6"/>
  <c r="EM9" i="6"/>
  <c r="EF9" i="6"/>
  <c r="EL9" i="6"/>
  <c r="EE9" i="6"/>
  <c r="EK9" i="6"/>
  <c r="EJ9" i="6"/>
  <c r="EI9" i="6"/>
  <c r="EJ402" i="6"/>
  <c r="EI402" i="6"/>
  <c r="EH402" i="6"/>
  <c r="EN402" i="6"/>
  <c r="EG402" i="6"/>
  <c r="EM402" i="6"/>
  <c r="EF402" i="6"/>
  <c r="EL402" i="6"/>
  <c r="EE402" i="6"/>
  <c r="EK402" i="6"/>
  <c r="EH303" i="6"/>
  <c r="EN303" i="6"/>
  <c r="EG303" i="6"/>
  <c r="EM303" i="6"/>
  <c r="EF303" i="6"/>
  <c r="EL303" i="6"/>
  <c r="EE303" i="6"/>
  <c r="EK303" i="6"/>
  <c r="EJ303" i="6"/>
  <c r="EI303" i="6"/>
  <c r="EM207" i="6"/>
  <c r="EF207" i="6"/>
  <c r="EK207" i="6"/>
  <c r="EJ207" i="6"/>
  <c r="EI207" i="6"/>
  <c r="EH207" i="6"/>
  <c r="EG207" i="6"/>
  <c r="EE207" i="6"/>
  <c r="EL207" i="6"/>
  <c r="EN207" i="6"/>
  <c r="EL417" i="6"/>
  <c r="EE417" i="6"/>
  <c r="EK417" i="6"/>
  <c r="EJ417" i="6"/>
  <c r="EI417" i="6"/>
  <c r="EN417" i="6"/>
  <c r="EM417" i="6"/>
  <c r="EH417" i="6"/>
  <c r="EG417" i="6"/>
  <c r="EF417" i="6"/>
  <c r="EL76" i="6"/>
  <c r="EE76" i="6"/>
  <c r="EF76" i="6"/>
  <c r="EK76" i="6"/>
  <c r="EJ76" i="6"/>
  <c r="EI76" i="6"/>
  <c r="EM76" i="6"/>
  <c r="EH76" i="6"/>
  <c r="EN76" i="6"/>
  <c r="EG76" i="6"/>
  <c r="EJ388" i="6"/>
  <c r="EI388" i="6"/>
  <c r="EH388" i="6"/>
  <c r="EN388" i="6"/>
  <c r="EG388" i="6"/>
  <c r="EL388" i="6"/>
  <c r="EE388" i="6"/>
  <c r="EM388" i="6"/>
  <c r="EK388" i="6"/>
  <c r="EF388" i="6"/>
  <c r="EH283" i="6"/>
  <c r="EN283" i="6"/>
  <c r="EG283" i="6"/>
  <c r="EL283" i="6"/>
  <c r="EE283" i="6"/>
  <c r="EM283" i="6"/>
  <c r="EK283" i="6"/>
  <c r="EI283" i="6"/>
  <c r="EF283" i="6"/>
  <c r="EJ283" i="6"/>
  <c r="EI199" i="6"/>
  <c r="EH199" i="6"/>
  <c r="EN199" i="6"/>
  <c r="EG199" i="6"/>
  <c r="EM199" i="6"/>
  <c r="EF199" i="6"/>
  <c r="EK199" i="6"/>
  <c r="EJ199" i="6"/>
  <c r="EE199" i="6"/>
  <c r="EL199" i="6"/>
  <c r="EJ137" i="6"/>
  <c r="EI137" i="6"/>
  <c r="EH137" i="6"/>
  <c r="EN137" i="6"/>
  <c r="EG137" i="6"/>
  <c r="EK137" i="6"/>
  <c r="EF137" i="6"/>
  <c r="EE137" i="6"/>
  <c r="EM137" i="6"/>
  <c r="EL137" i="6"/>
  <c r="EL78" i="6"/>
  <c r="EE78" i="6"/>
  <c r="EF78" i="6"/>
  <c r="EK78" i="6"/>
  <c r="EJ78" i="6"/>
  <c r="EI78" i="6"/>
  <c r="EM78" i="6"/>
  <c r="EH78" i="6"/>
  <c r="EN78" i="6"/>
  <c r="EG78" i="6"/>
  <c r="EJ450" i="6"/>
  <c r="EI450" i="6"/>
  <c r="EH450" i="6"/>
  <c r="EN450" i="6"/>
  <c r="EG450" i="6"/>
  <c r="EM450" i="6"/>
  <c r="EF450" i="6"/>
  <c r="EE450" i="6"/>
  <c r="EL450" i="6"/>
  <c r="EK450" i="6"/>
  <c r="EL305" i="6"/>
  <c r="EE305" i="6"/>
  <c r="EK305" i="6"/>
  <c r="EJ305" i="6"/>
  <c r="EI305" i="6"/>
  <c r="EN305" i="6"/>
  <c r="EM305" i="6"/>
  <c r="EF305" i="6"/>
  <c r="EH305" i="6"/>
  <c r="EG305" i="6"/>
  <c r="EM208" i="6"/>
  <c r="EF208" i="6"/>
  <c r="EK208" i="6"/>
  <c r="EJ208" i="6"/>
  <c r="EI208" i="6"/>
  <c r="EN208" i="6"/>
  <c r="EL208" i="6"/>
  <c r="EH208" i="6"/>
  <c r="EG208" i="6"/>
  <c r="EE208" i="6"/>
  <c r="EH130" i="6"/>
  <c r="EN130" i="6"/>
  <c r="EG130" i="6"/>
  <c r="EM130" i="6"/>
  <c r="EF130" i="6"/>
  <c r="EL130" i="6"/>
  <c r="EE130" i="6"/>
  <c r="EK130" i="6"/>
  <c r="EJ130" i="6"/>
  <c r="EI130" i="6"/>
  <c r="EI4" i="6"/>
  <c r="EH4" i="6"/>
  <c r="EN4" i="6"/>
  <c r="EG4" i="6"/>
  <c r="EM4" i="6"/>
  <c r="EF4" i="6"/>
  <c r="EL4" i="6"/>
  <c r="EE4" i="6"/>
  <c r="EK4" i="6"/>
  <c r="EJ4" i="6"/>
  <c r="EK311" i="6"/>
  <c r="EJ311" i="6"/>
  <c r="EI311" i="6"/>
  <c r="EM311" i="6"/>
  <c r="EF311" i="6"/>
  <c r="EH311" i="6"/>
  <c r="EG311" i="6"/>
  <c r="EE311" i="6"/>
  <c r="EN311" i="6"/>
  <c r="EL311" i="6"/>
  <c r="EI210" i="6"/>
  <c r="EH210" i="6"/>
  <c r="EN210" i="6"/>
  <c r="EG210" i="6"/>
  <c r="EM210" i="6"/>
  <c r="EF210" i="6"/>
  <c r="EL210" i="6"/>
  <c r="EK210" i="6"/>
  <c r="EE210" i="6"/>
  <c r="EJ210" i="6"/>
  <c r="EN140" i="6"/>
  <c r="EG140" i="6"/>
  <c r="EM140" i="6"/>
  <c r="EF140" i="6"/>
  <c r="EL140" i="6"/>
  <c r="EE140" i="6"/>
  <c r="EK140" i="6"/>
  <c r="EJ140" i="6"/>
  <c r="EH140" i="6"/>
  <c r="EI140" i="6"/>
  <c r="EI80" i="6"/>
  <c r="EH80" i="6"/>
  <c r="EN80" i="6"/>
  <c r="EG80" i="6"/>
  <c r="EM80" i="6"/>
  <c r="EF80" i="6"/>
  <c r="EL80" i="6"/>
  <c r="EE80" i="6"/>
  <c r="EK80" i="6"/>
  <c r="EJ80" i="6"/>
  <c r="EM317" i="6"/>
  <c r="EF317" i="6"/>
  <c r="EL317" i="6"/>
  <c r="EE317" i="6"/>
  <c r="EK317" i="6"/>
  <c r="EJ317" i="6"/>
  <c r="EH317" i="6"/>
  <c r="EG317" i="6"/>
  <c r="EN317" i="6"/>
  <c r="EI317" i="6"/>
  <c r="EM212" i="6"/>
  <c r="EF212" i="6"/>
  <c r="EK212" i="6"/>
  <c r="EJ212" i="6"/>
  <c r="EI212" i="6"/>
  <c r="EH212" i="6"/>
  <c r="EG212" i="6"/>
  <c r="EE212" i="6"/>
  <c r="EL212" i="6"/>
  <c r="EN212" i="6"/>
  <c r="EL240" i="6"/>
  <c r="EE240" i="6"/>
  <c r="EK240" i="6"/>
  <c r="EJ240" i="6"/>
  <c r="EI240" i="6"/>
  <c r="EF240" i="6"/>
  <c r="EN240" i="6"/>
  <c r="EM240" i="6"/>
  <c r="EH240" i="6"/>
  <c r="EG240" i="6"/>
  <c r="EN88" i="6"/>
  <c r="EG88" i="6"/>
  <c r="EM88" i="6"/>
  <c r="EF88" i="6"/>
  <c r="EL88" i="6"/>
  <c r="EE88" i="6"/>
  <c r="EK88" i="6"/>
  <c r="EJ88" i="6"/>
  <c r="EI88" i="6"/>
  <c r="EH88" i="6"/>
  <c r="EN488" i="6"/>
  <c r="EG488" i="6"/>
  <c r="EM488" i="6"/>
  <c r="EF488" i="6"/>
  <c r="EL488" i="6"/>
  <c r="EE488" i="6"/>
  <c r="EK488" i="6"/>
  <c r="EJ488" i="6"/>
  <c r="EI488" i="6"/>
  <c r="EH488" i="6"/>
  <c r="EI261" i="6"/>
  <c r="EH261" i="6"/>
  <c r="EN261" i="6"/>
  <c r="EG261" i="6"/>
  <c r="EM261" i="6"/>
  <c r="EK261" i="6"/>
  <c r="EJ261" i="6"/>
  <c r="EE261" i="6"/>
  <c r="EL261" i="6"/>
  <c r="EF261" i="6"/>
  <c r="EK189" i="6"/>
  <c r="EI189" i="6"/>
  <c r="EF189" i="6"/>
  <c r="EE189" i="6"/>
  <c r="EN189" i="6"/>
  <c r="EM189" i="6"/>
  <c r="EL189" i="6"/>
  <c r="EJ189" i="6"/>
  <c r="EH189" i="6"/>
  <c r="EG189" i="6"/>
  <c r="EI119" i="6"/>
  <c r="EH119" i="6"/>
  <c r="EN119" i="6"/>
  <c r="EG119" i="6"/>
  <c r="EE119" i="6"/>
  <c r="EF119" i="6"/>
  <c r="EM119" i="6"/>
  <c r="EL119" i="6"/>
  <c r="EK119" i="6"/>
  <c r="EJ119" i="6"/>
  <c r="EK554" i="6"/>
  <c r="EJ554" i="6"/>
  <c r="EI554" i="6"/>
  <c r="EH554" i="6"/>
  <c r="EN554" i="6"/>
  <c r="EG554" i="6"/>
  <c r="EL554" i="6"/>
  <c r="EF554" i="6"/>
  <c r="EE554" i="6"/>
  <c r="EM554" i="6"/>
  <c r="EN371" i="6"/>
  <c r="EG371" i="6"/>
  <c r="EM371" i="6"/>
  <c r="EF371" i="6"/>
  <c r="EL371" i="6"/>
  <c r="EE371" i="6"/>
  <c r="EK371" i="6"/>
  <c r="EJ371" i="6"/>
  <c r="EI371" i="6"/>
  <c r="EH371" i="6"/>
  <c r="EH436" i="6"/>
  <c r="EN436" i="6"/>
  <c r="EG436" i="6"/>
  <c r="EM436" i="6"/>
  <c r="EF436" i="6"/>
  <c r="EK436" i="6"/>
  <c r="EJ436" i="6"/>
  <c r="EL436" i="6"/>
  <c r="EE436" i="6"/>
  <c r="EI436" i="6"/>
  <c r="EI557" i="6"/>
  <c r="EH557" i="6"/>
  <c r="EM557" i="6"/>
  <c r="EF557" i="6"/>
  <c r="EL557" i="6"/>
  <c r="EE557" i="6"/>
  <c r="EJ557" i="6"/>
  <c r="EG557" i="6"/>
  <c r="EN557" i="6"/>
  <c r="EK557" i="6"/>
  <c r="EL75" i="6"/>
  <c r="EE75" i="6"/>
  <c r="EK75" i="6"/>
  <c r="EJ75" i="6"/>
  <c r="EI75" i="6"/>
  <c r="EH75" i="6"/>
  <c r="EN75" i="6"/>
  <c r="EG75" i="6"/>
  <c r="EM75" i="6"/>
  <c r="EF75" i="6"/>
  <c r="EM271" i="6"/>
  <c r="EF271" i="6"/>
  <c r="EL271" i="6"/>
  <c r="EE271" i="6"/>
  <c r="EK271" i="6"/>
  <c r="EJ271" i="6"/>
  <c r="EH271" i="6"/>
  <c r="EN271" i="6"/>
  <c r="EG271" i="6"/>
  <c r="EI271" i="6"/>
  <c r="EM70" i="6"/>
  <c r="EF70" i="6"/>
  <c r="EK70" i="6"/>
  <c r="EJ70" i="6"/>
  <c r="EN70" i="6"/>
  <c r="EL70" i="6"/>
  <c r="EI70" i="6"/>
  <c r="EH70" i="6"/>
  <c r="EE70" i="6"/>
  <c r="EG70" i="6"/>
  <c r="EH481" i="6"/>
  <c r="EN481" i="6"/>
  <c r="EG481" i="6"/>
  <c r="EM481" i="6"/>
  <c r="EF481" i="6"/>
  <c r="EL481" i="6"/>
  <c r="EE481" i="6"/>
  <c r="EK481" i="6"/>
  <c r="EJ481" i="6"/>
  <c r="EI481" i="6"/>
  <c r="EI336" i="6"/>
  <c r="EH336" i="6"/>
  <c r="EN336" i="6"/>
  <c r="EG336" i="6"/>
  <c r="EM336" i="6"/>
  <c r="EF336" i="6"/>
  <c r="EK336" i="6"/>
  <c r="EL336" i="6"/>
  <c r="EJ336" i="6"/>
  <c r="EE336" i="6"/>
  <c r="EK23" i="6"/>
  <c r="EI23" i="6"/>
  <c r="EH23" i="6"/>
  <c r="EM23" i="6"/>
  <c r="EL23" i="6"/>
  <c r="EJ23" i="6"/>
  <c r="EG23" i="6"/>
  <c r="EF23" i="6"/>
  <c r="EN23" i="6"/>
  <c r="EE23" i="6"/>
  <c r="EJ104" i="6"/>
  <c r="EI104" i="6"/>
  <c r="EK104" i="6"/>
  <c r="EH104" i="6"/>
  <c r="EN104" i="6"/>
  <c r="EG104" i="6"/>
  <c r="EM104" i="6"/>
  <c r="EF104" i="6"/>
  <c r="EL104" i="6"/>
  <c r="EE104" i="6"/>
  <c r="EH525" i="6"/>
  <c r="EN525" i="6"/>
  <c r="EG525" i="6"/>
  <c r="EM525" i="6"/>
  <c r="EF525" i="6"/>
  <c r="EL525" i="6"/>
  <c r="EE525" i="6"/>
  <c r="EJ525" i="6"/>
  <c r="EI525" i="6"/>
  <c r="EK525" i="6"/>
  <c r="EJ367" i="6"/>
  <c r="EI367" i="6"/>
  <c r="EH367" i="6"/>
  <c r="EN367" i="6"/>
  <c r="EG367" i="6"/>
  <c r="EM367" i="6"/>
  <c r="EF367" i="6"/>
  <c r="EL367" i="6"/>
  <c r="EK367" i="6"/>
  <c r="EE367" i="6"/>
  <c r="EK277" i="6"/>
  <c r="EJ277" i="6"/>
  <c r="EI277" i="6"/>
  <c r="EM277" i="6"/>
  <c r="EF277" i="6"/>
  <c r="EN277" i="6"/>
  <c r="EL277" i="6"/>
  <c r="EH277" i="6"/>
  <c r="EE277" i="6"/>
  <c r="EG277" i="6"/>
  <c r="EI545" i="6"/>
  <c r="EH545" i="6"/>
  <c r="EM545" i="6"/>
  <c r="EF545" i="6"/>
  <c r="EL545" i="6"/>
  <c r="EE545" i="6"/>
  <c r="EN545" i="6"/>
  <c r="EK545" i="6"/>
  <c r="EJ545" i="6"/>
  <c r="EG545" i="6"/>
  <c r="EJ376" i="6"/>
  <c r="EI376" i="6"/>
  <c r="EH376" i="6"/>
  <c r="EN376" i="6"/>
  <c r="EG376" i="6"/>
  <c r="EM376" i="6"/>
  <c r="EF376" i="6"/>
  <c r="EE376" i="6"/>
  <c r="EL376" i="6"/>
  <c r="EK376" i="6"/>
  <c r="EN53" i="6"/>
  <c r="EG53" i="6"/>
  <c r="EL53" i="6"/>
  <c r="EE53" i="6"/>
  <c r="EJ53" i="6"/>
  <c r="EI53" i="6"/>
  <c r="EH53" i="6"/>
  <c r="EM53" i="6"/>
  <c r="EK53" i="6"/>
  <c r="EF53" i="6"/>
  <c r="EH193" i="6"/>
  <c r="EM193" i="6"/>
  <c r="EF193" i="6"/>
  <c r="EL193" i="6"/>
  <c r="EE193" i="6"/>
  <c r="EN193" i="6"/>
  <c r="EK193" i="6"/>
  <c r="EJ193" i="6"/>
  <c r="EI193" i="6"/>
  <c r="EG193" i="6"/>
  <c r="EK47" i="6"/>
  <c r="EJ47" i="6"/>
  <c r="EI47" i="6"/>
  <c r="EM47" i="6"/>
  <c r="EF47" i="6"/>
  <c r="EH47" i="6"/>
  <c r="EG47" i="6"/>
  <c r="EE47" i="6"/>
  <c r="EN47" i="6"/>
  <c r="EL47" i="6"/>
  <c r="EH568" i="6"/>
  <c r="EN568" i="6"/>
  <c r="EG568" i="6"/>
  <c r="EM568" i="6"/>
  <c r="EF568" i="6"/>
  <c r="EL568" i="6"/>
  <c r="EE568" i="6"/>
  <c r="EJ568" i="6"/>
  <c r="EI568" i="6"/>
  <c r="EK568" i="6"/>
  <c r="EK264" i="6"/>
  <c r="EJ264" i="6"/>
  <c r="EI264" i="6"/>
  <c r="EM264" i="6"/>
  <c r="EF264" i="6"/>
  <c r="EE264" i="6"/>
  <c r="EN264" i="6"/>
  <c r="EL264" i="6"/>
  <c r="EH264" i="6"/>
  <c r="EG264" i="6"/>
  <c r="EM269" i="6"/>
  <c r="EF269" i="6"/>
  <c r="EL269" i="6"/>
  <c r="EE269" i="6"/>
  <c r="EK269" i="6"/>
  <c r="EJ269" i="6"/>
  <c r="EH269" i="6"/>
  <c r="EI269" i="6"/>
  <c r="EN269" i="6"/>
  <c r="EG269" i="6"/>
  <c r="EI257" i="6"/>
  <c r="EH257" i="6"/>
  <c r="EN257" i="6"/>
  <c r="EG257" i="6"/>
  <c r="EK257" i="6"/>
  <c r="EJ257" i="6"/>
  <c r="EF257" i="6"/>
  <c r="EE257" i="6"/>
  <c r="EL257" i="6"/>
  <c r="EM257" i="6"/>
  <c r="EH243" i="6"/>
  <c r="EN243" i="6"/>
  <c r="EG243" i="6"/>
  <c r="EM243" i="6"/>
  <c r="EF243" i="6"/>
  <c r="EL243" i="6"/>
  <c r="EE243" i="6"/>
  <c r="EI243" i="6"/>
  <c r="EJ243" i="6"/>
  <c r="EK243" i="6"/>
  <c r="EM19" i="6"/>
  <c r="EF19" i="6"/>
  <c r="EK19" i="6"/>
  <c r="EJ19" i="6"/>
  <c r="EN19" i="6"/>
  <c r="EL19" i="6"/>
  <c r="EI19" i="6"/>
  <c r="EH19" i="6"/>
  <c r="EG19" i="6"/>
  <c r="EE19" i="6"/>
  <c r="EL244" i="6"/>
  <c r="EE244" i="6"/>
  <c r="EK244" i="6"/>
  <c r="EJ244" i="6"/>
  <c r="EI244" i="6"/>
  <c r="EN244" i="6"/>
  <c r="EM244" i="6"/>
  <c r="EH244" i="6"/>
  <c r="EG244" i="6"/>
  <c r="EF244" i="6"/>
  <c r="EK254" i="6"/>
  <c r="EJ254" i="6"/>
  <c r="EI254" i="6"/>
  <c r="EH254" i="6"/>
  <c r="EN254" i="6"/>
  <c r="EG254" i="6"/>
  <c r="EF254" i="6"/>
  <c r="EE254" i="6"/>
  <c r="EM254" i="6"/>
  <c r="EL254" i="6"/>
  <c r="EN81" i="6"/>
  <c r="EG81" i="6"/>
  <c r="EM81" i="6"/>
  <c r="EF81" i="6"/>
  <c r="EL81" i="6"/>
  <c r="EE81" i="6"/>
  <c r="EK81" i="6"/>
  <c r="EJ81" i="6"/>
  <c r="EI81" i="6"/>
  <c r="EH81" i="6"/>
  <c r="EI284" i="6"/>
  <c r="EN284" i="6"/>
  <c r="EG284" i="6"/>
  <c r="EK284" i="6"/>
  <c r="EJ284" i="6"/>
  <c r="EH284" i="6"/>
  <c r="EF284" i="6"/>
  <c r="EM284" i="6"/>
  <c r="EL284" i="6"/>
  <c r="EE284" i="6"/>
  <c r="EH187" i="6"/>
  <c r="EM187" i="6"/>
  <c r="EF187" i="6"/>
  <c r="EL187" i="6"/>
  <c r="EE187" i="6"/>
  <c r="EK187" i="6"/>
  <c r="EJ187" i="6"/>
  <c r="EI187" i="6"/>
  <c r="EG187" i="6"/>
  <c r="EN187" i="6"/>
  <c r="EN415" i="6"/>
  <c r="EG415" i="6"/>
  <c r="EM415" i="6"/>
  <c r="EF415" i="6"/>
  <c r="EL415" i="6"/>
  <c r="EE415" i="6"/>
  <c r="EK415" i="6"/>
  <c r="EJ415" i="6"/>
  <c r="EI415" i="6"/>
  <c r="EH415" i="6"/>
  <c r="EK558" i="6"/>
  <c r="EJ558" i="6"/>
  <c r="EI558" i="6"/>
  <c r="EH558" i="6"/>
  <c r="EN558" i="6"/>
  <c r="EG558" i="6"/>
  <c r="EF558" i="6"/>
  <c r="EE558" i="6"/>
  <c r="EM558" i="6"/>
  <c r="EL558" i="6"/>
  <c r="EN449" i="6"/>
  <c r="EG449" i="6"/>
  <c r="EM449" i="6"/>
  <c r="EF449" i="6"/>
  <c r="EL449" i="6"/>
  <c r="EE449" i="6"/>
  <c r="EK449" i="6"/>
  <c r="EJ449" i="6"/>
  <c r="EI449" i="6"/>
  <c r="EH449" i="6"/>
  <c r="EK63" i="6"/>
  <c r="EJ63" i="6"/>
  <c r="EN63" i="6"/>
  <c r="EM63" i="6"/>
  <c r="EL63" i="6"/>
  <c r="EI63" i="6"/>
  <c r="EF63" i="6"/>
  <c r="EH63" i="6"/>
  <c r="EG63" i="6"/>
  <c r="EE63" i="6"/>
  <c r="EM198" i="6"/>
  <c r="EF198" i="6"/>
  <c r="EK198" i="6"/>
  <c r="EJ198" i="6"/>
  <c r="EI198" i="6"/>
  <c r="EH198" i="6"/>
  <c r="EG198" i="6"/>
  <c r="EE198" i="6"/>
  <c r="EN198" i="6"/>
  <c r="EL198" i="6"/>
  <c r="EL124" i="6"/>
  <c r="EE124" i="6"/>
  <c r="EK124" i="6"/>
  <c r="EJ124" i="6"/>
  <c r="EI124" i="6"/>
  <c r="EN124" i="6"/>
  <c r="EM124" i="6"/>
  <c r="EH124" i="6"/>
  <c r="EG124" i="6"/>
  <c r="EF124" i="6"/>
  <c r="EH544" i="6"/>
  <c r="EN544" i="6"/>
  <c r="EG544" i="6"/>
  <c r="EM544" i="6"/>
  <c r="EF544" i="6"/>
  <c r="EK544" i="6"/>
  <c r="EJ544" i="6"/>
  <c r="EL544" i="6"/>
  <c r="EI544" i="6"/>
  <c r="EE544" i="6"/>
  <c r="EH375" i="6"/>
  <c r="EN375" i="6"/>
  <c r="EG375" i="6"/>
  <c r="EM375" i="6"/>
  <c r="EF375" i="6"/>
  <c r="EL375" i="6"/>
  <c r="EE375" i="6"/>
  <c r="EK375" i="6"/>
  <c r="EJ375" i="6"/>
  <c r="EI375" i="6"/>
  <c r="EK188" i="6"/>
  <c r="EI188" i="6"/>
  <c r="EG188" i="6"/>
  <c r="EF188" i="6"/>
  <c r="EE188" i="6"/>
  <c r="EN188" i="6"/>
  <c r="EM188" i="6"/>
  <c r="EL188" i="6"/>
  <c r="EJ188" i="6"/>
  <c r="EH188" i="6"/>
  <c r="EJ416" i="6"/>
  <c r="EI416" i="6"/>
  <c r="EH416" i="6"/>
  <c r="EN416" i="6"/>
  <c r="EG416" i="6"/>
  <c r="EM416" i="6"/>
  <c r="EL416" i="6"/>
  <c r="EK416" i="6"/>
  <c r="EF416" i="6"/>
  <c r="EE416" i="6"/>
  <c r="EH560" i="6"/>
  <c r="EN560" i="6"/>
  <c r="EG560" i="6"/>
  <c r="EM560" i="6"/>
  <c r="EF560" i="6"/>
  <c r="EL560" i="6"/>
  <c r="EE560" i="6"/>
  <c r="EK560" i="6"/>
  <c r="EJ560" i="6"/>
  <c r="EI560" i="6"/>
  <c r="EN390" i="6"/>
  <c r="EG390" i="6"/>
  <c r="EM390" i="6"/>
  <c r="EF390" i="6"/>
  <c r="EL390" i="6"/>
  <c r="EE390" i="6"/>
  <c r="EK390" i="6"/>
  <c r="EJ390" i="6"/>
  <c r="EI390" i="6"/>
  <c r="EH390" i="6"/>
  <c r="EH298" i="6"/>
  <c r="EN298" i="6"/>
  <c r="EG298" i="6"/>
  <c r="EL298" i="6"/>
  <c r="EE298" i="6"/>
  <c r="EM298" i="6"/>
  <c r="EK298" i="6"/>
  <c r="EJ298" i="6"/>
  <c r="EF298" i="6"/>
  <c r="EI298" i="6"/>
  <c r="EM200" i="6"/>
  <c r="EF200" i="6"/>
  <c r="EK200" i="6"/>
  <c r="EJ200" i="6"/>
  <c r="EI200" i="6"/>
  <c r="EN200" i="6"/>
  <c r="EL200" i="6"/>
  <c r="EH200" i="6"/>
  <c r="EG200" i="6"/>
  <c r="EE200" i="6"/>
  <c r="EH423" i="6"/>
  <c r="EN423" i="6"/>
  <c r="EG423" i="6"/>
  <c r="EM423" i="6"/>
  <c r="EF423" i="6"/>
  <c r="EL423" i="6"/>
  <c r="EE423" i="6"/>
  <c r="EK423" i="6"/>
  <c r="EJ423" i="6"/>
  <c r="EI423" i="6"/>
  <c r="EL562" i="6"/>
  <c r="EE562" i="6"/>
  <c r="EK562" i="6"/>
  <c r="EJ562" i="6"/>
  <c r="EI562" i="6"/>
  <c r="EF562" i="6"/>
  <c r="EN562" i="6"/>
  <c r="EM562" i="6"/>
  <c r="EH562" i="6"/>
  <c r="EG562" i="6"/>
  <c r="EJ393" i="6"/>
  <c r="EI393" i="6"/>
  <c r="EH393" i="6"/>
  <c r="EN393" i="6"/>
  <c r="EG393" i="6"/>
  <c r="EL393" i="6"/>
  <c r="EE393" i="6"/>
  <c r="EM393" i="6"/>
  <c r="EK393" i="6"/>
  <c r="EF393" i="6"/>
  <c r="EJ441" i="6"/>
  <c r="EI441" i="6"/>
  <c r="EN441" i="6"/>
  <c r="EG441" i="6"/>
  <c r="EK441" i="6"/>
  <c r="EH441" i="6"/>
  <c r="EF441" i="6"/>
  <c r="EE441" i="6"/>
  <c r="EM441" i="6"/>
  <c r="EL441" i="6"/>
  <c r="EI202" i="6"/>
  <c r="EH202" i="6"/>
  <c r="EN202" i="6"/>
  <c r="EG202" i="6"/>
  <c r="EM202" i="6"/>
  <c r="EF202" i="6"/>
  <c r="EL202" i="6"/>
  <c r="EK202" i="6"/>
  <c r="EJ202" i="6"/>
  <c r="EE202" i="6"/>
  <c r="EN129" i="6"/>
  <c r="EG129" i="6"/>
  <c r="EM129" i="6"/>
  <c r="EF129" i="6"/>
  <c r="EL129" i="6"/>
  <c r="EE129" i="6"/>
  <c r="EK129" i="6"/>
  <c r="EJ129" i="6"/>
  <c r="EI129" i="6"/>
  <c r="EH129" i="6"/>
  <c r="EN77" i="6"/>
  <c r="EG77" i="6"/>
  <c r="EM77" i="6"/>
  <c r="EF77" i="6"/>
  <c r="EL77" i="6"/>
  <c r="EE77" i="6"/>
  <c r="EH77" i="6"/>
  <c r="EK77" i="6"/>
  <c r="EJ77" i="6"/>
  <c r="EI77" i="6"/>
  <c r="EN396" i="6"/>
  <c r="EG396" i="6"/>
  <c r="EM396" i="6"/>
  <c r="EF396" i="6"/>
  <c r="EL396" i="6"/>
  <c r="EE396" i="6"/>
  <c r="EK396" i="6"/>
  <c r="EJ396" i="6"/>
  <c r="EI396" i="6"/>
  <c r="EH396" i="6"/>
  <c r="EL300" i="6"/>
  <c r="EE300" i="6"/>
  <c r="EK300" i="6"/>
  <c r="EJ300" i="6"/>
  <c r="EI300" i="6"/>
  <c r="EF300" i="6"/>
  <c r="EH300" i="6"/>
  <c r="EN300" i="6"/>
  <c r="EG300" i="6"/>
  <c r="EM300" i="6"/>
  <c r="EM24" i="6"/>
  <c r="EF24" i="6"/>
  <c r="EK24" i="6"/>
  <c r="EJ24" i="6"/>
  <c r="EI24" i="6"/>
  <c r="EH24" i="6"/>
  <c r="EG24" i="6"/>
  <c r="EE24" i="6"/>
  <c r="EN24" i="6"/>
  <c r="EL24" i="6"/>
  <c r="EL136" i="6"/>
  <c r="EE136" i="6"/>
  <c r="EK136" i="6"/>
  <c r="EJ136" i="6"/>
  <c r="EI136" i="6"/>
  <c r="EG136" i="6"/>
  <c r="EF136" i="6"/>
  <c r="EN136" i="6"/>
  <c r="EM136" i="6"/>
  <c r="EH136" i="6"/>
  <c r="EN83" i="6"/>
  <c r="EG83" i="6"/>
  <c r="EM83" i="6"/>
  <c r="EF83" i="6"/>
  <c r="EL83" i="6"/>
  <c r="EE83" i="6"/>
  <c r="EK83" i="6"/>
  <c r="EH83" i="6"/>
  <c r="EJ83" i="6"/>
  <c r="EI83" i="6"/>
  <c r="EN472" i="6"/>
  <c r="EG472" i="6"/>
  <c r="EM472" i="6"/>
  <c r="EF472" i="6"/>
  <c r="EL472" i="6"/>
  <c r="EE472" i="6"/>
  <c r="EK472" i="6"/>
  <c r="EJ472" i="6"/>
  <c r="EI472" i="6"/>
  <c r="EH472" i="6"/>
  <c r="EH331" i="6"/>
  <c r="EN331" i="6"/>
  <c r="EG331" i="6"/>
  <c r="EM331" i="6"/>
  <c r="EF331" i="6"/>
  <c r="EL331" i="6"/>
  <c r="EE331" i="6"/>
  <c r="EI331" i="6"/>
  <c r="EK331" i="6"/>
  <c r="EJ331" i="6"/>
  <c r="EH252" i="6"/>
  <c r="EN252" i="6"/>
  <c r="EG252" i="6"/>
  <c r="EM252" i="6"/>
  <c r="EF252" i="6"/>
  <c r="EK252" i="6"/>
  <c r="EJ252" i="6"/>
  <c r="EI252" i="6"/>
  <c r="EE252" i="6"/>
  <c r="EL252" i="6"/>
  <c r="EK177" i="6"/>
  <c r="EI177" i="6"/>
  <c r="EN177" i="6"/>
  <c r="EM177" i="6"/>
  <c r="EL177" i="6"/>
  <c r="EJ177" i="6"/>
  <c r="EH177" i="6"/>
  <c r="EG177" i="6"/>
  <c r="EF177" i="6"/>
  <c r="EE177" i="6"/>
  <c r="EL109" i="6"/>
  <c r="EE109" i="6"/>
  <c r="EF109" i="6"/>
  <c r="EK109" i="6"/>
  <c r="EM109" i="6"/>
  <c r="EJ109" i="6"/>
  <c r="EI109" i="6"/>
  <c r="EH109" i="6"/>
  <c r="EN109" i="6"/>
  <c r="EG109" i="6"/>
  <c r="EK535" i="6"/>
  <c r="EJ535" i="6"/>
  <c r="EI535" i="6"/>
  <c r="EN535" i="6"/>
  <c r="EG535" i="6"/>
  <c r="EM535" i="6"/>
  <c r="EF535" i="6"/>
  <c r="EL535" i="6"/>
  <c r="EH535" i="6"/>
  <c r="EE535" i="6"/>
  <c r="EL249" i="6"/>
  <c r="EE249" i="6"/>
  <c r="EK249" i="6"/>
  <c r="EJ249" i="6"/>
  <c r="EI249" i="6"/>
  <c r="EH249" i="6"/>
  <c r="EG249" i="6"/>
  <c r="EF249" i="6"/>
  <c r="EN249" i="6"/>
  <c r="EM249" i="6"/>
  <c r="EH229" i="6"/>
  <c r="EM229" i="6"/>
  <c r="EF229" i="6"/>
  <c r="EK229" i="6"/>
  <c r="EJ229" i="6"/>
  <c r="EE229" i="6"/>
  <c r="EN229" i="6"/>
  <c r="EL229" i="6"/>
  <c r="EI229" i="6"/>
  <c r="EG229" i="6"/>
  <c r="EI538" i="6"/>
  <c r="EH538" i="6"/>
  <c r="EN538" i="6"/>
  <c r="EG538" i="6"/>
  <c r="EL538" i="6"/>
  <c r="EE538" i="6"/>
  <c r="EK538" i="6"/>
  <c r="EM538" i="6"/>
  <c r="EJ538" i="6"/>
  <c r="EF538" i="6"/>
  <c r="EH359" i="6"/>
  <c r="EN359" i="6"/>
  <c r="EG359" i="6"/>
  <c r="EM359" i="6"/>
  <c r="EF359" i="6"/>
  <c r="EL359" i="6"/>
  <c r="EE359" i="6"/>
  <c r="EK359" i="6"/>
  <c r="EJ359" i="6"/>
  <c r="EI359" i="6"/>
  <c r="EK439" i="6"/>
  <c r="EJ439" i="6"/>
  <c r="EI439" i="6"/>
  <c r="EM439" i="6"/>
  <c r="EF439" i="6"/>
  <c r="EN439" i="6"/>
  <c r="EH439" i="6"/>
  <c r="EG439" i="6"/>
  <c r="EL439" i="6"/>
  <c r="EE439" i="6"/>
  <c r="EK163" i="6"/>
  <c r="EI163" i="6"/>
  <c r="EE163" i="6"/>
  <c r="EN163" i="6"/>
  <c r="EM163" i="6"/>
  <c r="EL163" i="6"/>
  <c r="EJ163" i="6"/>
  <c r="EH163" i="6"/>
  <c r="EG163" i="6"/>
  <c r="EF163" i="6"/>
  <c r="EL467" i="6"/>
  <c r="EE467" i="6"/>
  <c r="EK467" i="6"/>
  <c r="EJ467" i="6"/>
  <c r="EI467" i="6"/>
  <c r="EH467" i="6"/>
  <c r="EN467" i="6"/>
  <c r="EM467" i="6"/>
  <c r="EG467" i="6"/>
  <c r="EF467" i="6"/>
  <c r="EI320" i="6"/>
  <c r="EH320" i="6"/>
  <c r="EN320" i="6"/>
  <c r="EG320" i="6"/>
  <c r="EK320" i="6"/>
  <c r="EF320" i="6"/>
  <c r="EE320" i="6"/>
  <c r="EM320" i="6"/>
  <c r="EL320" i="6"/>
  <c r="EJ320" i="6"/>
  <c r="EK196" i="6"/>
  <c r="EI196" i="6"/>
  <c r="EH196" i="6"/>
  <c r="EM196" i="6"/>
  <c r="EL196" i="6"/>
  <c r="EJ196" i="6"/>
  <c r="EG196" i="6"/>
  <c r="EF196" i="6"/>
  <c r="EN196" i="6"/>
  <c r="EE196" i="6"/>
  <c r="EJ98" i="6"/>
  <c r="EI98" i="6"/>
  <c r="EH98" i="6"/>
  <c r="EN98" i="6"/>
  <c r="EG98" i="6"/>
  <c r="EK98" i="6"/>
  <c r="EM98" i="6"/>
  <c r="EF98" i="6"/>
  <c r="EL98" i="6"/>
  <c r="EE98" i="6"/>
  <c r="EN506" i="6"/>
  <c r="EG506" i="6"/>
  <c r="EM506" i="6"/>
  <c r="EF506" i="6"/>
  <c r="EL506" i="6"/>
  <c r="EE506" i="6"/>
  <c r="EK506" i="6"/>
  <c r="EJ506" i="6"/>
  <c r="EI506" i="6"/>
  <c r="EH506" i="6"/>
  <c r="EH347" i="6"/>
  <c r="EN347" i="6"/>
  <c r="EG347" i="6"/>
  <c r="EM347" i="6"/>
  <c r="EF347" i="6"/>
  <c r="EL347" i="6"/>
  <c r="EE347" i="6"/>
  <c r="EK347" i="6"/>
  <c r="EJ347" i="6"/>
  <c r="EI347" i="6"/>
  <c r="EI253" i="6"/>
  <c r="EH253" i="6"/>
  <c r="EM253" i="6"/>
  <c r="EF253" i="6"/>
  <c r="EL253" i="6"/>
  <c r="EE253" i="6"/>
  <c r="EJ253" i="6"/>
  <c r="EG253" i="6"/>
  <c r="EN253" i="6"/>
  <c r="EK253" i="6"/>
  <c r="EK527" i="6"/>
  <c r="EJ527" i="6"/>
  <c r="EI527" i="6"/>
  <c r="EN527" i="6"/>
  <c r="EG527" i="6"/>
  <c r="EM527" i="6"/>
  <c r="EF527" i="6"/>
  <c r="EH527" i="6"/>
  <c r="EE527" i="6"/>
  <c r="EL527" i="6"/>
  <c r="EL361" i="6"/>
  <c r="EE361" i="6"/>
  <c r="EK361" i="6"/>
  <c r="EJ361" i="6"/>
  <c r="EI361" i="6"/>
  <c r="EH361" i="6"/>
  <c r="EN361" i="6"/>
  <c r="EG361" i="6"/>
  <c r="EM361" i="6"/>
  <c r="EF361" i="6"/>
  <c r="EH45" i="6"/>
  <c r="EN45" i="6"/>
  <c r="EG45" i="6"/>
  <c r="EM45" i="6"/>
  <c r="EF45" i="6"/>
  <c r="EL45" i="6"/>
  <c r="EE45" i="6"/>
  <c r="EI45" i="6"/>
  <c r="EJ45" i="6"/>
  <c r="EK45" i="6"/>
  <c r="EJ569" i="6"/>
  <c r="EI569" i="6"/>
  <c r="EH569" i="6"/>
  <c r="EN569" i="6"/>
  <c r="EG569" i="6"/>
  <c r="EM569" i="6"/>
  <c r="EK569" i="6"/>
  <c r="EF569" i="6"/>
  <c r="EE569" i="6"/>
  <c r="EL569" i="6"/>
  <c r="EL399" i="6"/>
  <c r="EE399" i="6"/>
  <c r="EK399" i="6"/>
  <c r="EJ399" i="6"/>
  <c r="EI399" i="6"/>
  <c r="EN399" i="6"/>
  <c r="EG399" i="6"/>
  <c r="EM399" i="6"/>
  <c r="EH399" i="6"/>
  <c r="EF399" i="6"/>
  <c r="EK262" i="6"/>
  <c r="EJ262" i="6"/>
  <c r="EI262" i="6"/>
  <c r="EM262" i="6"/>
  <c r="EL262" i="6"/>
  <c r="EH262" i="6"/>
  <c r="EF262" i="6"/>
  <c r="EE262" i="6"/>
  <c r="EN262" i="6"/>
  <c r="EG262" i="6"/>
  <c r="EN567" i="6"/>
  <c r="EG567" i="6"/>
  <c r="EM567" i="6"/>
  <c r="EF567" i="6"/>
  <c r="EL567" i="6"/>
  <c r="EE567" i="6"/>
  <c r="EK567" i="6"/>
  <c r="EJ567" i="6"/>
  <c r="EI567" i="6"/>
  <c r="EH567" i="6"/>
  <c r="EH400" i="6"/>
  <c r="EN400" i="6"/>
  <c r="EG400" i="6"/>
  <c r="EM400" i="6"/>
  <c r="EF400" i="6"/>
  <c r="EL400" i="6"/>
  <c r="EE400" i="6"/>
  <c r="EJ400" i="6"/>
  <c r="EK400" i="6"/>
  <c r="EI400" i="6"/>
  <c r="EK236" i="6"/>
  <c r="EJ236" i="6"/>
  <c r="EI236" i="6"/>
  <c r="EH236" i="6"/>
  <c r="EN236" i="6"/>
  <c r="EG236" i="6"/>
  <c r="EM236" i="6"/>
  <c r="EL236" i="6"/>
  <c r="EE236" i="6"/>
  <c r="EF236" i="6"/>
  <c r="EL570" i="6"/>
  <c r="EE570" i="6"/>
  <c r="EK570" i="6"/>
  <c r="EJ570" i="6"/>
  <c r="EI570" i="6"/>
  <c r="EN570" i="6"/>
  <c r="EH570" i="6"/>
  <c r="EG570" i="6"/>
  <c r="EM570" i="6"/>
  <c r="EF570" i="6"/>
  <c r="EK285" i="6"/>
  <c r="EJ285" i="6"/>
  <c r="EF285" i="6"/>
  <c r="EN285" i="6"/>
  <c r="EE285" i="6"/>
  <c r="EM285" i="6"/>
  <c r="EI285" i="6"/>
  <c r="EL285" i="6"/>
  <c r="EH285" i="6"/>
  <c r="EG285" i="6"/>
  <c r="EK315" i="6"/>
  <c r="EJ315" i="6"/>
  <c r="EI315" i="6"/>
  <c r="EM315" i="6"/>
  <c r="EF315" i="6"/>
  <c r="EL315" i="6"/>
  <c r="EH315" i="6"/>
  <c r="EG315" i="6"/>
  <c r="EE315" i="6"/>
  <c r="EN315" i="6"/>
  <c r="EJ442" i="6"/>
  <c r="EI442" i="6"/>
  <c r="EH442" i="6"/>
  <c r="EN442" i="6"/>
  <c r="EG442" i="6"/>
  <c r="EM442" i="6"/>
  <c r="EF442" i="6"/>
  <c r="EL442" i="6"/>
  <c r="EK442" i="6"/>
  <c r="EE442" i="6"/>
  <c r="EI55" i="6"/>
  <c r="EN55" i="6"/>
  <c r="EG55" i="6"/>
  <c r="EH55" i="6"/>
  <c r="EF55" i="6"/>
  <c r="EE55" i="6"/>
  <c r="EK55" i="6"/>
  <c r="EM55" i="6"/>
  <c r="EJ55" i="6"/>
  <c r="EL55" i="6"/>
  <c r="EH556" i="6"/>
  <c r="EN556" i="6"/>
  <c r="EG556" i="6"/>
  <c r="EM556" i="6"/>
  <c r="EF556" i="6"/>
  <c r="EK556" i="6"/>
  <c r="EJ556" i="6"/>
  <c r="EI556" i="6"/>
  <c r="EE556" i="6"/>
  <c r="EL556" i="6"/>
  <c r="EJ387" i="6"/>
  <c r="EI387" i="6"/>
  <c r="EH387" i="6"/>
  <c r="EN387" i="6"/>
  <c r="EG387" i="6"/>
  <c r="EL387" i="6"/>
  <c r="EE387" i="6"/>
  <c r="EM387" i="6"/>
  <c r="EK387" i="6"/>
  <c r="EF387" i="6"/>
  <c r="EK44" i="6"/>
  <c r="EJ44" i="6"/>
  <c r="EI44" i="6"/>
  <c r="EM44" i="6"/>
  <c r="EF44" i="6"/>
  <c r="EL44" i="6"/>
  <c r="EH44" i="6"/>
  <c r="EG44" i="6"/>
  <c r="EE44" i="6"/>
  <c r="EN44" i="6"/>
  <c r="EH179" i="6"/>
  <c r="EM179" i="6"/>
  <c r="EF179" i="6"/>
  <c r="EL179" i="6"/>
  <c r="EE179" i="6"/>
  <c r="EI179" i="6"/>
  <c r="EG179" i="6"/>
  <c r="EJ179" i="6"/>
  <c r="EK179" i="6"/>
  <c r="EN179" i="6"/>
  <c r="EM123" i="6"/>
  <c r="EF123" i="6"/>
  <c r="EL123" i="6"/>
  <c r="EE123" i="6"/>
  <c r="EK123" i="6"/>
  <c r="EJ123" i="6"/>
  <c r="EH123" i="6"/>
  <c r="EG123" i="6"/>
  <c r="EN123" i="6"/>
  <c r="EI123" i="6"/>
  <c r="EK542" i="6"/>
  <c r="EJ542" i="6"/>
  <c r="EI542" i="6"/>
  <c r="EH542" i="6"/>
  <c r="EN542" i="6"/>
  <c r="EG542" i="6"/>
  <c r="EM542" i="6"/>
  <c r="EL542" i="6"/>
  <c r="EF542" i="6"/>
  <c r="EE542" i="6"/>
  <c r="EL15" i="6"/>
  <c r="EE15" i="6"/>
  <c r="EK15" i="6"/>
  <c r="EJ15" i="6"/>
  <c r="EI15" i="6"/>
  <c r="EH15" i="6"/>
  <c r="EG15" i="6"/>
  <c r="EF15" i="6"/>
  <c r="EN15" i="6"/>
  <c r="EM15" i="6"/>
  <c r="EM282" i="6"/>
  <c r="EF282" i="6"/>
  <c r="EL282" i="6"/>
  <c r="EE282" i="6"/>
  <c r="EJ282" i="6"/>
  <c r="EN282" i="6"/>
  <c r="EK282" i="6"/>
  <c r="EI282" i="6"/>
  <c r="EH282" i="6"/>
  <c r="EG282" i="6"/>
  <c r="EI190" i="6"/>
  <c r="EH190" i="6"/>
  <c r="EN190" i="6"/>
  <c r="EG190" i="6"/>
  <c r="EM190" i="6"/>
  <c r="EL190" i="6"/>
  <c r="EK190" i="6"/>
  <c r="EJ190" i="6"/>
  <c r="EF190" i="6"/>
  <c r="EE190" i="6"/>
  <c r="EK115" i="6"/>
  <c r="EJ115" i="6"/>
  <c r="EI115" i="6"/>
  <c r="EG115" i="6"/>
  <c r="EF115" i="6"/>
  <c r="EE115" i="6"/>
  <c r="EH115" i="6"/>
  <c r="EN115" i="6"/>
  <c r="EM115" i="6"/>
  <c r="EL115" i="6"/>
  <c r="EM528" i="6"/>
  <c r="EF528" i="6"/>
  <c r="EL528" i="6"/>
  <c r="EE528" i="6"/>
  <c r="EK528" i="6"/>
  <c r="EJ528" i="6"/>
  <c r="EH528" i="6"/>
  <c r="EN528" i="6"/>
  <c r="EI528" i="6"/>
  <c r="EG528" i="6"/>
  <c r="EJ360" i="6"/>
  <c r="EI360" i="6"/>
  <c r="EH360" i="6"/>
  <c r="EN360" i="6"/>
  <c r="EG360" i="6"/>
  <c r="EM360" i="6"/>
  <c r="EF360" i="6"/>
  <c r="EL360" i="6"/>
  <c r="EK360" i="6"/>
  <c r="EE360" i="6"/>
  <c r="EM265" i="6"/>
  <c r="EF265" i="6"/>
  <c r="EL265" i="6"/>
  <c r="EE265" i="6"/>
  <c r="EK265" i="6"/>
  <c r="EJ265" i="6"/>
  <c r="EH265" i="6"/>
  <c r="EN265" i="6"/>
  <c r="EI265" i="6"/>
  <c r="EG265" i="6"/>
  <c r="EK181" i="6"/>
  <c r="EI181" i="6"/>
  <c r="EE181" i="6"/>
  <c r="EN181" i="6"/>
  <c r="EM181" i="6"/>
  <c r="EL181" i="6"/>
  <c r="EJ181" i="6"/>
  <c r="EF181" i="6"/>
  <c r="EH181" i="6"/>
  <c r="EG181" i="6"/>
  <c r="EJ122" i="6"/>
  <c r="EI122" i="6"/>
  <c r="EH122" i="6"/>
  <c r="EN122" i="6"/>
  <c r="EG122" i="6"/>
  <c r="EM122" i="6"/>
  <c r="EL122" i="6"/>
  <c r="EK122" i="6"/>
  <c r="EF122" i="6"/>
  <c r="EE122" i="6"/>
  <c r="EK546" i="6"/>
  <c r="EJ546" i="6"/>
  <c r="EI546" i="6"/>
  <c r="EH546" i="6"/>
  <c r="EN546" i="6"/>
  <c r="EG546" i="6"/>
  <c r="EM546" i="6"/>
  <c r="EL546" i="6"/>
  <c r="EE546" i="6"/>
  <c r="EF546" i="6"/>
  <c r="EL380" i="6"/>
  <c r="EE380" i="6"/>
  <c r="EK380" i="6"/>
  <c r="EJ380" i="6"/>
  <c r="EI380" i="6"/>
  <c r="EH380" i="6"/>
  <c r="EN380" i="6"/>
  <c r="EM380" i="6"/>
  <c r="EG380" i="6"/>
  <c r="EF380" i="6"/>
  <c r="EM48" i="6"/>
  <c r="EF48" i="6"/>
  <c r="EL48" i="6"/>
  <c r="EE48" i="6"/>
  <c r="EK48" i="6"/>
  <c r="EJ48" i="6"/>
  <c r="EH48" i="6"/>
  <c r="EG48" i="6"/>
  <c r="EI48" i="6"/>
  <c r="EN48" i="6"/>
  <c r="EH117" i="6"/>
  <c r="EN117" i="6"/>
  <c r="EG117" i="6"/>
  <c r="EM117" i="6"/>
  <c r="EF117" i="6"/>
  <c r="EL117" i="6"/>
  <c r="EE117" i="6"/>
  <c r="EJ117" i="6"/>
  <c r="EI117" i="6"/>
  <c r="EK117" i="6"/>
  <c r="EH548" i="6"/>
  <c r="EN548" i="6"/>
  <c r="EG548" i="6"/>
  <c r="EM548" i="6"/>
  <c r="EF548" i="6"/>
  <c r="EK548" i="6"/>
  <c r="EJ548" i="6"/>
  <c r="EL548" i="6"/>
  <c r="EI548" i="6"/>
  <c r="EE548" i="6"/>
  <c r="EH379" i="6"/>
  <c r="EN379" i="6"/>
  <c r="EG379" i="6"/>
  <c r="EM379" i="6"/>
  <c r="EF379" i="6"/>
  <c r="EL379" i="6"/>
  <c r="EE379" i="6"/>
  <c r="EK379" i="6"/>
  <c r="EJ379" i="6"/>
  <c r="EI379" i="6"/>
  <c r="EM65" i="6"/>
  <c r="EF65" i="6"/>
  <c r="EL65" i="6"/>
  <c r="EE65" i="6"/>
  <c r="EJ65" i="6"/>
  <c r="EH65" i="6"/>
  <c r="EG65" i="6"/>
  <c r="EI65" i="6"/>
  <c r="EN65" i="6"/>
  <c r="EK65" i="6"/>
  <c r="EH149" i="6"/>
  <c r="EM149" i="6"/>
  <c r="EF149" i="6"/>
  <c r="EL149" i="6"/>
  <c r="EE149" i="6"/>
  <c r="EN149" i="6"/>
  <c r="EK149" i="6"/>
  <c r="EJ149" i="6"/>
  <c r="EI149" i="6"/>
  <c r="EG149" i="6"/>
  <c r="EN125" i="6"/>
  <c r="EG125" i="6"/>
  <c r="EM125" i="6"/>
  <c r="EF125" i="6"/>
  <c r="EL125" i="6"/>
  <c r="EE125" i="6"/>
  <c r="EK125" i="6"/>
  <c r="EJ125" i="6"/>
  <c r="EI125" i="6"/>
  <c r="EH125" i="6"/>
  <c r="EK550" i="6"/>
  <c r="EJ550" i="6"/>
  <c r="EI550" i="6"/>
  <c r="EH550" i="6"/>
  <c r="EN550" i="6"/>
  <c r="EG550" i="6"/>
  <c r="EM550" i="6"/>
  <c r="EL550" i="6"/>
  <c r="EF550" i="6"/>
  <c r="EE550" i="6"/>
  <c r="EL378" i="6"/>
  <c r="EE378" i="6"/>
  <c r="EK378" i="6"/>
  <c r="EJ378" i="6"/>
  <c r="EI378" i="6"/>
  <c r="EH378" i="6"/>
  <c r="EN378" i="6"/>
  <c r="EM378" i="6"/>
  <c r="EG378" i="6"/>
  <c r="EF378" i="6"/>
  <c r="EH291" i="6"/>
  <c r="EN291" i="6"/>
  <c r="EG291" i="6"/>
  <c r="EL291" i="6"/>
  <c r="EE291" i="6"/>
  <c r="EJ291" i="6"/>
  <c r="EI291" i="6"/>
  <c r="EF291" i="6"/>
  <c r="EM291" i="6"/>
  <c r="EK291" i="6"/>
  <c r="EL133" i="6"/>
  <c r="EE133" i="6"/>
  <c r="EK133" i="6"/>
  <c r="EJ133" i="6"/>
  <c r="EI133" i="6"/>
  <c r="EM133" i="6"/>
  <c r="EH133" i="6"/>
  <c r="EG133" i="6"/>
  <c r="EN133" i="6"/>
  <c r="EF133" i="6"/>
  <c r="EN8" i="6"/>
  <c r="EG8" i="6"/>
  <c r="EM8" i="6"/>
  <c r="EF8" i="6"/>
  <c r="EL8" i="6"/>
  <c r="EE8" i="6"/>
  <c r="EH8" i="6"/>
  <c r="EK8" i="6"/>
  <c r="EJ8" i="6"/>
  <c r="EI8" i="6"/>
  <c r="EH319" i="6"/>
  <c r="EN319" i="6"/>
  <c r="EG319" i="6"/>
  <c r="EM319" i="6"/>
  <c r="EF319" i="6"/>
  <c r="EL319" i="6"/>
  <c r="EE319" i="6"/>
  <c r="EI319" i="6"/>
  <c r="EK319" i="6"/>
  <c r="EJ319" i="6"/>
  <c r="EI233" i="6"/>
  <c r="EH233" i="6"/>
  <c r="EM233" i="6"/>
  <c r="EF233" i="6"/>
  <c r="EL233" i="6"/>
  <c r="EE233" i="6"/>
  <c r="EN233" i="6"/>
  <c r="EK233" i="6"/>
  <c r="EJ233" i="6"/>
  <c r="EG233" i="6"/>
  <c r="EK21" i="6"/>
  <c r="EI21" i="6"/>
  <c r="EL21" i="6"/>
  <c r="EJ21" i="6"/>
  <c r="EH21" i="6"/>
  <c r="EG21" i="6"/>
  <c r="EF21" i="6"/>
  <c r="EN21" i="6"/>
  <c r="EM21" i="6"/>
  <c r="EE21" i="6"/>
  <c r="EL429" i="6"/>
  <c r="EE429" i="6"/>
  <c r="EK429" i="6"/>
  <c r="EJ429" i="6"/>
  <c r="EM429" i="6"/>
  <c r="EI429" i="6"/>
  <c r="EF429" i="6"/>
  <c r="EH429" i="6"/>
  <c r="EN429" i="6"/>
  <c r="EG429" i="6"/>
  <c r="EH521" i="6"/>
  <c r="EN521" i="6"/>
  <c r="EG521" i="6"/>
  <c r="EL521" i="6"/>
  <c r="EE521" i="6"/>
  <c r="EJ521" i="6"/>
  <c r="EI521" i="6"/>
  <c r="EM521" i="6"/>
  <c r="EK521" i="6"/>
  <c r="EF521" i="6"/>
  <c r="EL357" i="6"/>
  <c r="EE357" i="6"/>
  <c r="EK357" i="6"/>
  <c r="EJ357" i="6"/>
  <c r="EI357" i="6"/>
  <c r="EH357" i="6"/>
  <c r="EN357" i="6"/>
  <c r="EM357" i="6"/>
  <c r="EG357" i="6"/>
  <c r="EF357" i="6"/>
  <c r="EK433" i="6"/>
  <c r="EI433" i="6"/>
  <c r="EH433" i="6"/>
  <c r="EM433" i="6"/>
  <c r="EL433" i="6"/>
  <c r="EJ433" i="6"/>
  <c r="EG433" i="6"/>
  <c r="EF433" i="6"/>
  <c r="EN433" i="6"/>
  <c r="EE433" i="6"/>
  <c r="EJ519" i="6"/>
  <c r="EI519" i="6"/>
  <c r="EH519" i="6"/>
  <c r="EG519" i="6"/>
  <c r="EF519" i="6"/>
  <c r="EN519" i="6"/>
  <c r="EE519" i="6"/>
  <c r="EM519" i="6"/>
  <c r="EL519" i="6"/>
  <c r="EK519" i="6"/>
  <c r="EL350" i="6"/>
  <c r="EE350" i="6"/>
  <c r="EK350" i="6"/>
  <c r="EJ350" i="6"/>
  <c r="EI350" i="6"/>
  <c r="EH350" i="6"/>
  <c r="EG350" i="6"/>
  <c r="EF350" i="6"/>
  <c r="EN350" i="6"/>
  <c r="EM350" i="6"/>
  <c r="EH245" i="6"/>
  <c r="EN245" i="6"/>
  <c r="EG245" i="6"/>
  <c r="EM245" i="6"/>
  <c r="EF245" i="6"/>
  <c r="EK245" i="6"/>
  <c r="EJ245" i="6"/>
  <c r="EI245" i="6"/>
  <c r="EE245" i="6"/>
  <c r="EL245" i="6"/>
  <c r="EN559" i="6"/>
  <c r="EG559" i="6"/>
  <c r="EM559" i="6"/>
  <c r="EF559" i="6"/>
  <c r="EL559" i="6"/>
  <c r="EE559" i="6"/>
  <c r="EK559" i="6"/>
  <c r="EJ559" i="6"/>
  <c r="EH559" i="6"/>
  <c r="EI559" i="6"/>
  <c r="EH398" i="6"/>
  <c r="EN398" i="6"/>
  <c r="EG398" i="6"/>
  <c r="EM398" i="6"/>
  <c r="EF398" i="6"/>
  <c r="EL398" i="6"/>
  <c r="EE398" i="6"/>
  <c r="EK398" i="6"/>
  <c r="EJ398" i="6"/>
  <c r="EI398" i="6"/>
  <c r="EJ153" i="6"/>
  <c r="EI153" i="6"/>
  <c r="EH153" i="6"/>
  <c r="EN153" i="6"/>
  <c r="EG153" i="6"/>
  <c r="EM153" i="6"/>
  <c r="EL153" i="6"/>
  <c r="EK153" i="6"/>
  <c r="EF153" i="6"/>
  <c r="EE153" i="6"/>
  <c r="EJ87" i="6"/>
  <c r="EI87" i="6"/>
  <c r="EH87" i="6"/>
  <c r="EK87" i="6"/>
  <c r="EN87" i="6"/>
  <c r="EG87" i="6"/>
  <c r="EM87" i="6"/>
  <c r="EF87" i="6"/>
  <c r="EL87" i="6"/>
  <c r="EE87" i="6"/>
  <c r="EL487" i="6"/>
  <c r="EE487" i="6"/>
  <c r="EK487" i="6"/>
  <c r="EJ487" i="6"/>
  <c r="EI487" i="6"/>
  <c r="EH487" i="6"/>
  <c r="EN487" i="6"/>
  <c r="EM487" i="6"/>
  <c r="EG487" i="6"/>
  <c r="EF487" i="6"/>
  <c r="EM68" i="6"/>
  <c r="EF68" i="6"/>
  <c r="EL68" i="6"/>
  <c r="EE68" i="6"/>
  <c r="EK68" i="6"/>
  <c r="EJ68" i="6"/>
  <c r="EI68" i="6"/>
  <c r="EH68" i="6"/>
  <c r="EN68" i="6"/>
  <c r="EG68" i="6"/>
  <c r="EK234" i="6"/>
  <c r="EJ234" i="6"/>
  <c r="EI234" i="6"/>
  <c r="EH234" i="6"/>
  <c r="EN234" i="6"/>
  <c r="EG234" i="6"/>
  <c r="EM234" i="6"/>
  <c r="EL234" i="6"/>
  <c r="EF234" i="6"/>
  <c r="EE234" i="6"/>
  <c r="EL517" i="6"/>
  <c r="EE517" i="6"/>
  <c r="EK517" i="6"/>
  <c r="EJ517" i="6"/>
  <c r="EI517" i="6"/>
  <c r="EH517" i="6"/>
  <c r="EG517" i="6"/>
  <c r="EF517" i="6"/>
  <c r="EN517" i="6"/>
  <c r="EM517" i="6"/>
  <c r="EH440" i="6"/>
  <c r="EN440" i="6"/>
  <c r="EG440" i="6"/>
  <c r="EM440" i="6"/>
  <c r="EF440" i="6"/>
  <c r="EL440" i="6"/>
  <c r="EE440" i="6"/>
  <c r="EI440" i="6"/>
  <c r="EK440" i="6"/>
  <c r="EJ440" i="6"/>
  <c r="EM547" i="6"/>
  <c r="EF547" i="6"/>
  <c r="EL547" i="6"/>
  <c r="EE547" i="6"/>
  <c r="EK547" i="6"/>
  <c r="EI547" i="6"/>
  <c r="EN547" i="6"/>
  <c r="EJ547" i="6"/>
  <c r="EH547" i="6"/>
  <c r="EG547" i="6"/>
  <c r="EN377" i="6"/>
  <c r="EG377" i="6"/>
  <c r="EM377" i="6"/>
  <c r="EF377" i="6"/>
  <c r="EL377" i="6"/>
  <c r="EE377" i="6"/>
  <c r="EK377" i="6"/>
  <c r="EJ377" i="6"/>
  <c r="EI377" i="6"/>
  <c r="EH377" i="6"/>
  <c r="EK258" i="6"/>
  <c r="EJ258" i="6"/>
  <c r="EI258" i="6"/>
  <c r="EF258" i="6"/>
  <c r="EE258" i="6"/>
  <c r="EM258" i="6"/>
  <c r="EL258" i="6"/>
  <c r="EN258" i="6"/>
  <c r="EH258" i="6"/>
  <c r="EG258" i="6"/>
  <c r="EI553" i="6"/>
  <c r="EH553" i="6"/>
  <c r="EM553" i="6"/>
  <c r="EF553" i="6"/>
  <c r="EL553" i="6"/>
  <c r="EE553" i="6"/>
  <c r="EK553" i="6"/>
  <c r="EJ553" i="6"/>
  <c r="EG553" i="6"/>
  <c r="EN553" i="6"/>
  <c r="EK384" i="6"/>
  <c r="EI384" i="6"/>
  <c r="EF384" i="6"/>
  <c r="EE384" i="6"/>
  <c r="EN384" i="6"/>
  <c r="EM384" i="6"/>
  <c r="EL384" i="6"/>
  <c r="EJ384" i="6"/>
  <c r="EH384" i="6"/>
  <c r="EG384" i="6"/>
  <c r="EM222" i="6"/>
  <c r="EF222" i="6"/>
  <c r="EK222" i="6"/>
  <c r="EJ222" i="6"/>
  <c r="EI222" i="6"/>
  <c r="EN222" i="6"/>
  <c r="EL222" i="6"/>
  <c r="EH222" i="6"/>
  <c r="EG222" i="6"/>
  <c r="EE222" i="6"/>
  <c r="BM429" i="6"/>
  <c r="BM368" i="6"/>
  <c r="BM176" i="6"/>
  <c r="BM24" i="6"/>
  <c r="BM86" i="6"/>
  <c r="BM414" i="6"/>
  <c r="BM417" i="6"/>
  <c r="BM76" i="6"/>
  <c r="BM415" i="6"/>
  <c r="BM204" i="6"/>
  <c r="BM354" i="6"/>
  <c r="BI402" i="6"/>
  <c r="BM366" i="6"/>
  <c r="BM244" i="6"/>
  <c r="BM282" i="6"/>
  <c r="BM469" i="6"/>
  <c r="BM441" i="6"/>
  <c r="BM377" i="6"/>
  <c r="BM445" i="6"/>
  <c r="BM468" i="6"/>
  <c r="BM432" i="6"/>
  <c r="BM471" i="6"/>
  <c r="BI490" i="6"/>
  <c r="BN370" i="6"/>
  <c r="BM435" i="6"/>
  <c r="BM438" i="6"/>
  <c r="BM464" i="6"/>
  <c r="BM472" i="6"/>
  <c r="BM279" i="6"/>
  <c r="BM212" i="6"/>
  <c r="BM431" i="6"/>
  <c r="BM434" i="6"/>
  <c r="BM278" i="6"/>
  <c r="BM173" i="6"/>
  <c r="BM467" i="6"/>
  <c r="BM206" i="6"/>
  <c r="BM436" i="6"/>
  <c r="BM442" i="6"/>
  <c r="BM443" i="6"/>
  <c r="BM462" i="6"/>
  <c r="BM470" i="6"/>
  <c r="BM41" i="6"/>
  <c r="BM177" i="6"/>
  <c r="BM439" i="6"/>
  <c r="BM322" i="6"/>
  <c r="BM465" i="6"/>
  <c r="BM473" i="6"/>
  <c r="BM209" i="6"/>
  <c r="BM85" i="6"/>
  <c r="BM179" i="6"/>
  <c r="BM208" i="6"/>
  <c r="BM444" i="6"/>
  <c r="BM463" i="6"/>
  <c r="BM178" i="6"/>
  <c r="BM433" i="6"/>
  <c r="BM440" i="6"/>
  <c r="BM327" i="6"/>
  <c r="BM450" i="6"/>
  <c r="BM466" i="6"/>
  <c r="BM474" i="6"/>
  <c r="BN494" i="6"/>
  <c r="BN391" i="6"/>
  <c r="BN382" i="6"/>
  <c r="BN374" i="6"/>
  <c r="BN490" i="6"/>
  <c r="BN390" i="6"/>
  <c r="BN428" i="6"/>
  <c r="BN383" i="6"/>
  <c r="BM385" i="6"/>
  <c r="BN398" i="6"/>
  <c r="BI498" i="6"/>
  <c r="BM381" i="6"/>
  <c r="BM427" i="6"/>
  <c r="BM389" i="6"/>
  <c r="BN379" i="6"/>
  <c r="BM94" i="6"/>
  <c r="BN393" i="6"/>
  <c r="BM373" i="6"/>
  <c r="BN499" i="6"/>
  <c r="BN484" i="6"/>
  <c r="BN399" i="6"/>
  <c r="BM378" i="6"/>
  <c r="BN94" i="6"/>
  <c r="BM93" i="6"/>
  <c r="BM362" i="6"/>
  <c r="BM215" i="6"/>
  <c r="BN403" i="6"/>
  <c r="BN353" i="6"/>
  <c r="BN498" i="6"/>
  <c r="BN483" i="6"/>
  <c r="BN477" i="6"/>
  <c r="BN400" i="6"/>
  <c r="BM428" i="6"/>
  <c r="BN384" i="6"/>
  <c r="BM367" i="6"/>
  <c r="BN491" i="6"/>
  <c r="BN476" i="6"/>
  <c r="BM376" i="6"/>
  <c r="BM360" i="6"/>
  <c r="BN385" i="6"/>
  <c r="BN376" i="6"/>
  <c r="BN364" i="6"/>
  <c r="BN485" i="6"/>
  <c r="BN475" i="6"/>
  <c r="BM400" i="6"/>
  <c r="BN397" i="6"/>
  <c r="BM392" i="6"/>
  <c r="BN386" i="6"/>
  <c r="BM384" i="6"/>
  <c r="BN92" i="6"/>
  <c r="BM92" i="6"/>
  <c r="BN365" i="6"/>
  <c r="BN493" i="6"/>
  <c r="BN482" i="6"/>
  <c r="BN427" i="6"/>
  <c r="BN377" i="6"/>
  <c r="BN359" i="6"/>
  <c r="BN356" i="6"/>
  <c r="BN93" i="6"/>
  <c r="BI481" i="6"/>
  <c r="BN492" i="6"/>
  <c r="BN481" i="6"/>
  <c r="BM359" i="6"/>
  <c r="BM356" i="6"/>
  <c r="BI489" i="6"/>
  <c r="BN497" i="6"/>
  <c r="BM497" i="6"/>
  <c r="BN489" i="6"/>
  <c r="BN480" i="6"/>
  <c r="BN402" i="6"/>
  <c r="BM402" i="6"/>
  <c r="BN396" i="6"/>
  <c r="BN449" i="6"/>
  <c r="BN358" i="6"/>
  <c r="BN352" i="6"/>
  <c r="BN496" i="6"/>
  <c r="BN487" i="6"/>
  <c r="BN479" i="6"/>
  <c r="BN401" i="6"/>
  <c r="BM401" i="6"/>
  <c r="BN395" i="6"/>
  <c r="BN388" i="6"/>
  <c r="BM388" i="6"/>
  <c r="BN380" i="6"/>
  <c r="BN375" i="6"/>
  <c r="BN372" i="6"/>
  <c r="BN355" i="6"/>
  <c r="BM355" i="6"/>
  <c r="BN363" i="6"/>
  <c r="BN357" i="6"/>
  <c r="BN351" i="6"/>
  <c r="BN495" i="6"/>
  <c r="BN486" i="6"/>
  <c r="BN478" i="6"/>
  <c r="BN16" i="6"/>
  <c r="BN394" i="6"/>
  <c r="BN387" i="6"/>
  <c r="BN369" i="6"/>
  <c r="BN361" i="6"/>
  <c r="BI485" i="6"/>
  <c r="BI494" i="6"/>
  <c r="BI479" i="6"/>
  <c r="BI486" i="6"/>
  <c r="BI491" i="6"/>
  <c r="BI482" i="6"/>
  <c r="BI478" i="6"/>
  <c r="BL493" i="6"/>
  <c r="BL497" i="6"/>
  <c r="BL502" i="6"/>
  <c r="BI496" i="6"/>
  <c r="BL496" i="6"/>
  <c r="BL480" i="6"/>
  <c r="BL488" i="6"/>
  <c r="BL489" i="6"/>
  <c r="BL485" i="6"/>
  <c r="BL402" i="6"/>
  <c r="BL476" i="6"/>
  <c r="BL481" i="6"/>
  <c r="BL483" i="6"/>
  <c r="BL475" i="6"/>
  <c r="BL478" i="6"/>
  <c r="BL487" i="6"/>
  <c r="BI488" i="6"/>
  <c r="BI503" i="6"/>
  <c r="BL495" i="6"/>
  <c r="BA475" i="6"/>
  <c r="BL490" i="6"/>
  <c r="BI477" i="6"/>
  <c r="BI493" i="6"/>
  <c r="BA503" i="6"/>
  <c r="BL503" i="6"/>
  <c r="BI34" i="6"/>
  <c r="BL34" i="6"/>
  <c r="BL477" i="6"/>
  <c r="BL479" i="6"/>
  <c r="BL498" i="6"/>
  <c r="BL501" i="6"/>
  <c r="BI502" i="6"/>
  <c r="BA485" i="6"/>
  <c r="BI476" i="6"/>
  <c r="BA478" i="6"/>
  <c r="BI483" i="6"/>
  <c r="BL491" i="6"/>
  <c r="BL504" i="6"/>
  <c r="BM500" i="6"/>
  <c r="BN500" i="6"/>
  <c r="BI505" i="6"/>
  <c r="BL505" i="6"/>
  <c r="BL484" i="6"/>
  <c r="BL492" i="6"/>
  <c r="BL500" i="6"/>
  <c r="BM503" i="6"/>
  <c r="BI475" i="6"/>
  <c r="BL482" i="6"/>
  <c r="BI501" i="6"/>
  <c r="BN501" i="6"/>
  <c r="BM501" i="6"/>
  <c r="BM425" i="6"/>
  <c r="BN425" i="6"/>
  <c r="BI492" i="6"/>
  <c r="BL494" i="6"/>
  <c r="BM34" i="6"/>
  <c r="BI480" i="6"/>
  <c r="BI484" i="6"/>
  <c r="BL486" i="6"/>
  <c r="BI487" i="6"/>
  <c r="BM488" i="6"/>
  <c r="BM505" i="6"/>
  <c r="BI495" i="6"/>
  <c r="BI504" i="6"/>
  <c r="BM502" i="6"/>
  <c r="BM504" i="6"/>
  <c r="BL499" i="6"/>
  <c r="BI499" i="6"/>
  <c r="BM416" i="6"/>
  <c r="BM506" i="6"/>
  <c r="BM508" i="6"/>
  <c r="BM510" i="6"/>
  <c r="BM512" i="6"/>
  <c r="BM514" i="6"/>
  <c r="BM516" i="6"/>
  <c r="BM518" i="6"/>
  <c r="BM520" i="6"/>
  <c r="BM507" i="6"/>
  <c r="BM509" i="6"/>
  <c r="BM511" i="6"/>
  <c r="BM513" i="6"/>
  <c r="BM515" i="6"/>
  <c r="BM517" i="6"/>
  <c r="BM519" i="6"/>
  <c r="BM521" i="6"/>
  <c r="BG523" i="6"/>
  <c r="BE523" i="6"/>
  <c r="BA523" i="6" s="1"/>
  <c r="BC523" i="6"/>
  <c r="J523" i="6"/>
  <c r="D523" i="6"/>
  <c r="BN523" i="6"/>
  <c r="BG522" i="6"/>
  <c r="BE522" i="6"/>
  <c r="BA522" i="6" s="1"/>
  <c r="BC522" i="6"/>
  <c r="J522" i="6"/>
  <c r="D522" i="6"/>
  <c r="BN522" i="6"/>
  <c r="D90" i="6"/>
  <c r="BK524" i="6"/>
  <c r="BJ524" i="6"/>
  <c r="BG524" i="6"/>
  <c r="BE524" i="6"/>
  <c r="BA524" i="6" s="1"/>
  <c r="BC524" i="6"/>
  <c r="J524" i="6"/>
  <c r="D524" i="6"/>
  <c r="BI524" i="6"/>
  <c r="BK355" i="6"/>
  <c r="BJ355" i="6"/>
  <c r="BG355" i="6"/>
  <c r="BE355" i="6"/>
  <c r="BA355" i="6" s="1"/>
  <c r="BC355" i="6"/>
  <c r="BI355" i="6"/>
  <c r="BK523" i="6"/>
  <c r="BJ523" i="6"/>
  <c r="BK522" i="6"/>
  <c r="BJ522" i="6"/>
  <c r="D527" i="6"/>
  <c r="J527" i="6"/>
  <c r="D528" i="6"/>
  <c r="J528" i="6"/>
  <c r="D529" i="6"/>
  <c r="J529" i="6"/>
  <c r="D530" i="6"/>
  <c r="J530" i="6"/>
  <c r="D531" i="6"/>
  <c r="J531" i="6"/>
  <c r="D570" i="6"/>
  <c r="J569" i="6"/>
  <c r="D569" i="6"/>
  <c r="J568" i="6"/>
  <c r="D568" i="6"/>
  <c r="J567" i="6"/>
  <c r="D567" i="6"/>
  <c r="J566" i="6"/>
  <c r="D566" i="6"/>
  <c r="J565" i="6"/>
  <c r="D565" i="6"/>
  <c r="J564" i="6"/>
  <c r="D564" i="6"/>
  <c r="J563" i="6"/>
  <c r="D563" i="6"/>
  <c r="J562" i="6"/>
  <c r="D562" i="6"/>
  <c r="J561" i="6"/>
  <c r="D561" i="6"/>
  <c r="J560" i="6"/>
  <c r="D560" i="6"/>
  <c r="J559" i="6"/>
  <c r="D559" i="6"/>
  <c r="J558" i="6"/>
  <c r="D558" i="6"/>
  <c r="J557" i="6"/>
  <c r="D557" i="6"/>
  <c r="J556" i="6"/>
  <c r="D556" i="6"/>
  <c r="J555" i="6"/>
  <c r="D555" i="6"/>
  <c r="J554" i="6"/>
  <c r="D554" i="6"/>
  <c r="J553" i="6"/>
  <c r="D553" i="6"/>
  <c r="J552" i="6"/>
  <c r="D552" i="6"/>
  <c r="J551" i="6"/>
  <c r="D551" i="6"/>
  <c r="J550" i="6"/>
  <c r="D550" i="6"/>
  <c r="J549" i="6"/>
  <c r="D549" i="6"/>
  <c r="J548" i="6"/>
  <c r="D548" i="6"/>
  <c r="J547" i="6"/>
  <c r="D547" i="6"/>
  <c r="J546" i="6"/>
  <c r="D546" i="6"/>
  <c r="J545" i="6"/>
  <c r="D545" i="6"/>
  <c r="J544" i="6"/>
  <c r="D544" i="6"/>
  <c r="J543" i="6"/>
  <c r="D543" i="6"/>
  <c r="J542" i="6"/>
  <c r="D542" i="6"/>
  <c r="J541" i="6"/>
  <c r="D541" i="6"/>
  <c r="J540" i="6"/>
  <c r="D540" i="6"/>
  <c r="J539" i="6"/>
  <c r="D539" i="6"/>
  <c r="J538" i="6"/>
  <c r="D538" i="6"/>
  <c r="J537" i="6"/>
  <c r="D537" i="6"/>
  <c r="J536" i="6"/>
  <c r="D536" i="6"/>
  <c r="J535" i="6"/>
  <c r="D535" i="6"/>
  <c r="J534" i="6"/>
  <c r="D534" i="6"/>
  <c r="J533" i="6"/>
  <c r="D533" i="6"/>
  <c r="J532" i="6"/>
  <c r="D532" i="6"/>
  <c r="J526" i="6"/>
  <c r="D526" i="6"/>
  <c r="J525" i="6"/>
  <c r="D525" i="6"/>
  <c r="D183" i="6"/>
  <c r="D118" i="6"/>
  <c r="D54" i="6"/>
  <c r="D36" i="6"/>
  <c r="D180" i="6"/>
  <c r="D350" i="6"/>
  <c r="D349" i="6"/>
  <c r="D348" i="6"/>
  <c r="D347" i="6"/>
  <c r="D346" i="6"/>
  <c r="D345" i="6"/>
  <c r="D344" i="6"/>
  <c r="D343" i="6"/>
  <c r="D342" i="6"/>
  <c r="D340" i="6"/>
  <c r="D341" i="6"/>
  <c r="D333" i="6"/>
  <c r="D332" i="6"/>
  <c r="D331" i="6"/>
  <c r="D325" i="6"/>
  <c r="D328" i="6"/>
  <c r="D326" i="6"/>
  <c r="D324" i="6"/>
  <c r="D323" i="6"/>
  <c r="D318" i="6"/>
  <c r="D321" i="6"/>
  <c r="D320" i="6"/>
  <c r="D319" i="6"/>
  <c r="D315" i="6"/>
  <c r="D317" i="6"/>
  <c r="D316" i="6"/>
  <c r="D314" i="6"/>
  <c r="D313" i="6"/>
  <c r="D312" i="6"/>
  <c r="D311" i="6"/>
  <c r="D310" i="6"/>
  <c r="D307" i="6"/>
  <c r="D308" i="6"/>
  <c r="D306" i="6"/>
  <c r="D304" i="6"/>
  <c r="D303" i="6"/>
  <c r="D309" i="6"/>
  <c r="D305" i="6"/>
  <c r="D301" i="6"/>
  <c r="D300" i="6"/>
  <c r="D299" i="6"/>
  <c r="D298" i="6"/>
  <c r="D297" i="6"/>
  <c r="D296" i="6"/>
  <c r="D295" i="6"/>
  <c r="D294" i="6"/>
  <c r="D290" i="6"/>
  <c r="D291" i="6"/>
  <c r="D289" i="6"/>
  <c r="D288" i="6"/>
  <c r="D287" i="6"/>
  <c r="D286" i="6"/>
  <c r="D285" i="6"/>
  <c r="D284" i="6"/>
  <c r="D281" i="6"/>
  <c r="D277" i="6"/>
  <c r="D274" i="6"/>
  <c r="D271" i="6"/>
  <c r="D262" i="6"/>
  <c r="D261" i="6"/>
  <c r="D250" i="6"/>
  <c r="D248" i="6"/>
  <c r="D247" i="6"/>
  <c r="D246" i="6"/>
  <c r="D245" i="6"/>
  <c r="D243" i="6"/>
  <c r="D242" i="6"/>
  <c r="D241" i="6"/>
  <c r="D239" i="6"/>
  <c r="D238" i="6"/>
  <c r="D236" i="6"/>
  <c r="D235" i="6"/>
  <c r="D234" i="6"/>
  <c r="D233" i="6"/>
  <c r="D232" i="6"/>
  <c r="D231" i="6"/>
  <c r="D230" i="6"/>
  <c r="D229" i="6"/>
  <c r="D228" i="6"/>
  <c r="D227" i="6"/>
  <c r="D226" i="6"/>
  <c r="D225" i="6"/>
  <c r="D224" i="6"/>
  <c r="D223" i="6"/>
  <c r="D222" i="6"/>
  <c r="D273" i="6"/>
  <c r="D221" i="6"/>
  <c r="D220" i="6"/>
  <c r="D219" i="6"/>
  <c r="D218" i="6"/>
  <c r="D217" i="6"/>
  <c r="D216" i="6"/>
  <c r="D214" i="6"/>
  <c r="D213" i="6"/>
  <c r="D210" i="6"/>
  <c r="D207" i="6"/>
  <c r="D203" i="6"/>
  <c r="D202" i="6"/>
  <c r="D201" i="6"/>
  <c r="D200" i="6"/>
  <c r="D199" i="6"/>
  <c r="D198" i="6"/>
  <c r="D197" i="6"/>
  <c r="D196" i="6"/>
  <c r="D195" i="6"/>
  <c r="D192" i="6"/>
  <c r="D194" i="6"/>
  <c r="D193" i="6"/>
  <c r="D190" i="6"/>
  <c r="D189" i="6"/>
  <c r="D188" i="6"/>
  <c r="D187" i="6"/>
  <c r="D186" i="6"/>
  <c r="D185" i="6"/>
  <c r="D184" i="6"/>
  <c r="D283" i="6"/>
  <c r="D175" i="6"/>
  <c r="D169" i="6"/>
  <c r="D161" i="6"/>
  <c r="D167" i="6"/>
  <c r="D166" i="6"/>
  <c r="D165" i="6"/>
  <c r="D164" i="6"/>
  <c r="D163" i="6"/>
  <c r="D162" i="6"/>
  <c r="D159" i="6"/>
  <c r="D168" i="6"/>
  <c r="D160" i="6"/>
  <c r="D158" i="6"/>
  <c r="D157" i="6"/>
  <c r="D149" i="6"/>
  <c r="D148" i="6"/>
  <c r="D147" i="6"/>
  <c r="D145" i="6"/>
  <c r="D144" i="6"/>
  <c r="D140" i="6"/>
  <c r="D143" i="6"/>
  <c r="D139" i="6"/>
  <c r="D142" i="6"/>
  <c r="D138" i="6"/>
  <c r="D141" i="6"/>
  <c r="D137" i="6"/>
  <c r="D136" i="6"/>
  <c r="D135" i="6"/>
  <c r="D131" i="6"/>
  <c r="D134" i="6"/>
  <c r="D132" i="6"/>
  <c r="D130" i="6"/>
  <c r="D129" i="6"/>
  <c r="D128" i="6"/>
  <c r="D127" i="6"/>
  <c r="D126" i="6"/>
  <c r="D125" i="6"/>
  <c r="D124" i="6"/>
  <c r="D123" i="6"/>
  <c r="D122" i="6"/>
  <c r="D121" i="6"/>
  <c r="D120" i="6"/>
  <c r="D119" i="6"/>
  <c r="D116" i="6"/>
  <c r="D114" i="6"/>
  <c r="D111" i="6"/>
  <c r="D113" i="6"/>
  <c r="D112" i="6"/>
  <c r="D110" i="6"/>
  <c r="D109" i="6"/>
  <c r="D108" i="6"/>
  <c r="D106" i="6"/>
  <c r="D107" i="6"/>
  <c r="D105" i="6"/>
  <c r="D104" i="6"/>
  <c r="D102" i="6"/>
  <c r="D98" i="6"/>
  <c r="D97" i="6"/>
  <c r="D96" i="6"/>
  <c r="D89" i="6"/>
  <c r="D91" i="6"/>
  <c r="D87" i="6"/>
  <c r="D88" i="6"/>
  <c r="D83" i="6"/>
  <c r="D82" i="6"/>
  <c r="D79" i="6"/>
  <c r="D78" i="6"/>
  <c r="D74" i="6"/>
  <c r="D73" i="6"/>
  <c r="D71" i="6"/>
  <c r="D70" i="6"/>
  <c r="D77" i="6"/>
  <c r="D69" i="6"/>
  <c r="D68" i="6"/>
  <c r="D67" i="6"/>
  <c r="D66" i="6"/>
  <c r="D65" i="6"/>
  <c r="D64" i="6"/>
  <c r="D61" i="6"/>
  <c r="D56" i="6"/>
  <c r="D60" i="6"/>
  <c r="D59" i="6"/>
  <c r="D55" i="6"/>
  <c r="D58" i="6"/>
  <c r="D53" i="6"/>
  <c r="D52" i="6"/>
  <c r="D51" i="6"/>
  <c r="D50" i="6"/>
  <c r="D49" i="6"/>
  <c r="D47" i="6"/>
  <c r="D46" i="6"/>
  <c r="D45" i="6"/>
  <c r="D44" i="6"/>
  <c r="D43" i="6"/>
  <c r="D42" i="6"/>
  <c r="D40" i="6"/>
  <c r="D39" i="6"/>
  <c r="D38" i="6"/>
  <c r="D37" i="6"/>
  <c r="D35" i="6"/>
  <c r="D33" i="6"/>
  <c r="D23" i="6"/>
  <c r="D32" i="6"/>
  <c r="D22" i="6"/>
  <c r="D29" i="6"/>
  <c r="D28" i="6"/>
  <c r="D26" i="6"/>
  <c r="D27" i="6"/>
  <c r="D25" i="6"/>
  <c r="D20" i="6"/>
  <c r="D19" i="6"/>
  <c r="D18" i="6"/>
  <c r="D17" i="6"/>
  <c r="D15" i="6"/>
  <c r="D14" i="6"/>
  <c r="D13" i="6"/>
  <c r="D5" i="6"/>
  <c r="D4" i="6"/>
  <c r="D339" i="6"/>
  <c r="D337" i="6"/>
  <c r="D330" i="6"/>
  <c r="D329" i="6"/>
  <c r="D293" i="6"/>
  <c r="D280" i="6"/>
  <c r="D272" i="6"/>
  <c r="D270" i="6"/>
  <c r="D269" i="6"/>
  <c r="D268" i="6"/>
  <c r="D267" i="6"/>
  <c r="D266" i="6"/>
  <c r="D265" i="6"/>
  <c r="D264" i="6"/>
  <c r="D263" i="6"/>
  <c r="D259" i="6"/>
  <c r="D260" i="6"/>
  <c r="D258" i="6"/>
  <c r="D257" i="6"/>
  <c r="D255" i="6"/>
  <c r="D254" i="6"/>
  <c r="D253" i="6"/>
  <c r="D252" i="6"/>
  <c r="D251" i="6"/>
  <c r="D249" i="6"/>
  <c r="D211" i="6"/>
  <c r="D182" i="6"/>
  <c r="D181" i="6"/>
  <c r="D174" i="6"/>
  <c r="D172" i="6"/>
  <c r="D171" i="6"/>
  <c r="D156" i="6"/>
  <c r="D155" i="6"/>
  <c r="D154" i="6"/>
  <c r="D153" i="6"/>
  <c r="D152" i="6"/>
  <c r="D151" i="6"/>
  <c r="D150" i="6"/>
  <c r="D146" i="6"/>
  <c r="D117" i="6"/>
  <c r="D115" i="6"/>
  <c r="D103" i="6"/>
  <c r="D100" i="6"/>
  <c r="D99" i="6"/>
  <c r="D84" i="6"/>
  <c r="D101" i="6"/>
  <c r="D12" i="6"/>
  <c r="D11" i="6"/>
  <c r="D10" i="6"/>
  <c r="D9" i="6"/>
  <c r="D7" i="6"/>
  <c r="D30" i="6"/>
  <c r="BK570" i="6"/>
  <c r="BJ570" i="6"/>
  <c r="BK569" i="6"/>
  <c r="BJ569" i="6"/>
  <c r="BK568" i="6"/>
  <c r="BJ568" i="6"/>
  <c r="BK567" i="6"/>
  <c r="BJ567" i="6"/>
  <c r="BK566" i="6"/>
  <c r="BJ566" i="6"/>
  <c r="BK565" i="6"/>
  <c r="BJ565" i="6"/>
  <c r="BK564" i="6"/>
  <c r="BJ564" i="6"/>
  <c r="BK563" i="6"/>
  <c r="BJ563" i="6"/>
  <c r="BK562" i="6"/>
  <c r="BJ562" i="6"/>
  <c r="BK561" i="6"/>
  <c r="BJ561" i="6"/>
  <c r="BK560" i="6"/>
  <c r="BJ560" i="6"/>
  <c r="BK559" i="6"/>
  <c r="BJ559" i="6"/>
  <c r="BK558" i="6"/>
  <c r="BJ558" i="6"/>
  <c r="BK557" i="6"/>
  <c r="BJ557" i="6"/>
  <c r="BK556" i="6"/>
  <c r="BJ556" i="6"/>
  <c r="BK555" i="6"/>
  <c r="BJ555" i="6"/>
  <c r="BK554" i="6"/>
  <c r="BJ554" i="6"/>
  <c r="BK553" i="6"/>
  <c r="BJ553" i="6"/>
  <c r="BK552" i="6"/>
  <c r="BJ552" i="6"/>
  <c r="BK551" i="6"/>
  <c r="BJ551" i="6"/>
  <c r="BK550" i="6"/>
  <c r="BJ550" i="6"/>
  <c r="BK549" i="6"/>
  <c r="BJ549" i="6"/>
  <c r="BK548" i="6"/>
  <c r="BJ548" i="6"/>
  <c r="BK547" i="6"/>
  <c r="BJ547" i="6"/>
  <c r="BK546" i="6"/>
  <c r="BJ546" i="6"/>
  <c r="BK545" i="6"/>
  <c r="BJ545" i="6"/>
  <c r="BK544" i="6"/>
  <c r="BJ544" i="6"/>
  <c r="BK543" i="6"/>
  <c r="BJ543" i="6"/>
  <c r="BK542" i="6"/>
  <c r="BJ542" i="6"/>
  <c r="BK541" i="6"/>
  <c r="BJ541" i="6"/>
  <c r="BK540" i="6"/>
  <c r="BJ540" i="6"/>
  <c r="BK539" i="6"/>
  <c r="BJ539" i="6"/>
  <c r="BK538" i="6"/>
  <c r="BJ538" i="6"/>
  <c r="BK537" i="6"/>
  <c r="BJ537" i="6"/>
  <c r="BK536" i="6"/>
  <c r="BJ536" i="6"/>
  <c r="BK535" i="6"/>
  <c r="BJ535" i="6"/>
  <c r="BK534" i="6"/>
  <c r="BJ534" i="6"/>
  <c r="BK533" i="6"/>
  <c r="BJ533" i="6"/>
  <c r="BK532" i="6"/>
  <c r="BJ532" i="6"/>
  <c r="BK531" i="6"/>
  <c r="BJ531" i="6"/>
  <c r="BK530" i="6"/>
  <c r="BJ530" i="6"/>
  <c r="BK529" i="6"/>
  <c r="BJ529" i="6"/>
  <c r="BK528" i="6"/>
  <c r="BJ528" i="6"/>
  <c r="BK527" i="6"/>
  <c r="BJ527" i="6"/>
  <c r="BK526" i="6"/>
  <c r="BJ526" i="6"/>
  <c r="BK525" i="6"/>
  <c r="BJ525" i="6"/>
  <c r="BK520" i="6"/>
  <c r="BJ520" i="6"/>
  <c r="BK519" i="6"/>
  <c r="BJ519" i="6"/>
  <c r="BK403" i="6"/>
  <c r="BJ403" i="6"/>
  <c r="BK401" i="6"/>
  <c r="BJ401" i="6"/>
  <c r="BK16" i="6"/>
  <c r="BJ16" i="6"/>
  <c r="BK400" i="6"/>
  <c r="BJ400" i="6"/>
  <c r="BK399" i="6"/>
  <c r="BJ399" i="6"/>
  <c r="BK398" i="6"/>
  <c r="BJ398" i="6"/>
  <c r="BK397" i="6"/>
  <c r="BJ397" i="6"/>
  <c r="BK396" i="6"/>
  <c r="BJ396" i="6"/>
  <c r="BK395" i="6"/>
  <c r="BJ395" i="6"/>
  <c r="BK394" i="6"/>
  <c r="BJ394" i="6"/>
  <c r="BK393" i="6"/>
  <c r="BJ393" i="6"/>
  <c r="BK392" i="6"/>
  <c r="BJ392" i="6"/>
  <c r="BK391" i="6"/>
  <c r="BJ391" i="6"/>
  <c r="BK390" i="6"/>
  <c r="BJ390" i="6"/>
  <c r="BK389" i="6"/>
  <c r="BJ389" i="6"/>
  <c r="BK449" i="6"/>
  <c r="BJ449" i="6"/>
  <c r="BK388" i="6"/>
  <c r="BJ388" i="6"/>
  <c r="BK387" i="6"/>
  <c r="BJ387" i="6"/>
  <c r="BK386" i="6"/>
  <c r="BJ386" i="6"/>
  <c r="BK385" i="6"/>
  <c r="BJ385" i="6"/>
  <c r="BK384" i="6"/>
  <c r="BJ384" i="6"/>
  <c r="BK383" i="6"/>
  <c r="BJ383" i="6"/>
  <c r="BK382" i="6"/>
  <c r="BJ382" i="6"/>
  <c r="BK381" i="6"/>
  <c r="BJ381" i="6"/>
  <c r="BK380" i="6"/>
  <c r="BJ380" i="6"/>
  <c r="BK86" i="6"/>
  <c r="BJ86" i="6"/>
  <c r="BK204" i="6"/>
  <c r="BJ204" i="6"/>
  <c r="BK379" i="6"/>
  <c r="BJ379" i="6"/>
  <c r="BK378" i="6"/>
  <c r="BJ378" i="6"/>
  <c r="BK377" i="6"/>
  <c r="BJ377" i="6"/>
  <c r="BK376" i="6"/>
  <c r="BJ376" i="6"/>
  <c r="BK375" i="6"/>
  <c r="BJ375" i="6"/>
  <c r="BK435" i="6"/>
  <c r="BJ435" i="6"/>
  <c r="BK94" i="6"/>
  <c r="BJ94" i="6"/>
  <c r="BK93" i="6"/>
  <c r="BJ93" i="6"/>
  <c r="BK92" i="6"/>
  <c r="BJ92" i="6"/>
  <c r="BK374" i="6"/>
  <c r="BJ374" i="6"/>
  <c r="BK373" i="6"/>
  <c r="BJ373" i="6"/>
  <c r="BK372" i="6"/>
  <c r="BJ372" i="6"/>
  <c r="BK369" i="6"/>
  <c r="BJ369" i="6"/>
  <c r="BK515" i="6"/>
  <c r="BJ515" i="6"/>
  <c r="BK367" i="6"/>
  <c r="BJ367" i="6"/>
  <c r="BK366" i="6"/>
  <c r="BJ366" i="6"/>
  <c r="BK365" i="6"/>
  <c r="BJ365" i="6"/>
  <c r="BK364" i="6"/>
  <c r="BJ364" i="6"/>
  <c r="BK363" i="6"/>
  <c r="BJ363" i="6"/>
  <c r="BK362" i="6"/>
  <c r="BJ362" i="6"/>
  <c r="BK469" i="6"/>
  <c r="BJ469" i="6"/>
  <c r="BK361" i="6"/>
  <c r="BJ361" i="6"/>
  <c r="BK215" i="6"/>
  <c r="BJ215" i="6"/>
  <c r="BK360" i="6"/>
  <c r="BJ360" i="6"/>
  <c r="BK359" i="6"/>
  <c r="BJ359" i="6"/>
  <c r="BK358" i="6"/>
  <c r="BJ358" i="6"/>
  <c r="BK357" i="6"/>
  <c r="BJ357" i="6"/>
  <c r="BK356" i="6"/>
  <c r="BJ356" i="6"/>
  <c r="BK354" i="6"/>
  <c r="BJ354" i="6"/>
  <c r="BK353" i="6"/>
  <c r="BJ353" i="6"/>
  <c r="BK352" i="6"/>
  <c r="BJ352" i="6"/>
  <c r="BR351" i="6"/>
  <c r="BQ351" i="6"/>
  <c r="BP351" i="6"/>
  <c r="BK351" i="6"/>
  <c r="BJ351" i="6"/>
  <c r="BK176" i="6"/>
  <c r="BJ176" i="6"/>
  <c r="BK350" i="6"/>
  <c r="BJ350" i="6"/>
  <c r="BR349" i="6"/>
  <c r="BQ349" i="6"/>
  <c r="BP349" i="6"/>
  <c r="BK349" i="6"/>
  <c r="BJ349" i="6"/>
  <c r="BR348" i="6"/>
  <c r="BQ348" i="6"/>
  <c r="BP348" i="6"/>
  <c r="BK348" i="6"/>
  <c r="BJ348" i="6"/>
  <c r="BR347" i="6"/>
  <c r="BQ347" i="6"/>
  <c r="BP347" i="6"/>
  <c r="BK347" i="6"/>
  <c r="BJ347" i="6"/>
  <c r="BR346" i="6"/>
  <c r="BQ346" i="6"/>
  <c r="BP346" i="6"/>
  <c r="BK346" i="6"/>
  <c r="BJ346" i="6"/>
  <c r="BK448" i="6"/>
  <c r="BJ448" i="6"/>
  <c r="BR345" i="6"/>
  <c r="BQ345" i="6"/>
  <c r="BP345" i="6"/>
  <c r="BK345" i="6"/>
  <c r="BJ345" i="6"/>
  <c r="BK256" i="6"/>
  <c r="BJ256" i="6"/>
  <c r="BR344" i="6"/>
  <c r="BQ344" i="6"/>
  <c r="BP344" i="6"/>
  <c r="BK344" i="6"/>
  <c r="BJ344" i="6"/>
  <c r="BK343" i="6"/>
  <c r="BJ343" i="6"/>
  <c r="BR342" i="6"/>
  <c r="BQ342" i="6"/>
  <c r="BP342" i="6"/>
  <c r="BK342" i="6"/>
  <c r="BJ342" i="6"/>
  <c r="BK447" i="6"/>
  <c r="BJ447" i="6"/>
  <c r="BK468" i="6"/>
  <c r="BJ468" i="6"/>
  <c r="BR341" i="6"/>
  <c r="BQ341" i="6"/>
  <c r="BP341" i="6"/>
  <c r="BK341" i="6"/>
  <c r="BJ341" i="6"/>
  <c r="BR340" i="6"/>
  <c r="BQ340" i="6"/>
  <c r="BP340" i="6"/>
  <c r="BK340" i="6"/>
  <c r="BJ340" i="6"/>
  <c r="BR339" i="6"/>
  <c r="BQ339" i="6"/>
  <c r="BP339" i="6"/>
  <c r="BK339" i="6"/>
  <c r="BJ339" i="6"/>
  <c r="BR337" i="6"/>
  <c r="BQ337" i="6"/>
  <c r="BP337" i="6"/>
  <c r="BK337" i="6"/>
  <c r="BJ337" i="6"/>
  <c r="BK333" i="6"/>
  <c r="BJ333" i="6"/>
  <c r="BR332" i="6"/>
  <c r="BQ332" i="6"/>
  <c r="BP332" i="6"/>
  <c r="BK332" i="6"/>
  <c r="BJ332" i="6"/>
  <c r="BK331" i="6"/>
  <c r="BJ331" i="6"/>
  <c r="BK330" i="6"/>
  <c r="BJ330" i="6"/>
  <c r="BK329" i="6"/>
  <c r="BJ329" i="6"/>
  <c r="BR328" i="6"/>
  <c r="BQ328" i="6"/>
  <c r="BP328" i="6"/>
  <c r="BK328" i="6"/>
  <c r="BJ328" i="6"/>
  <c r="BR326" i="6"/>
  <c r="BQ326" i="6"/>
  <c r="BP326" i="6"/>
  <c r="BK326" i="6"/>
  <c r="BJ326" i="6"/>
  <c r="BR325" i="6"/>
  <c r="BQ325" i="6"/>
  <c r="BP325" i="6"/>
  <c r="BK325" i="6"/>
  <c r="BJ325" i="6"/>
  <c r="BR324" i="6"/>
  <c r="BQ324" i="6"/>
  <c r="BP324" i="6"/>
  <c r="BK324" i="6"/>
  <c r="BJ324" i="6"/>
  <c r="BR180" i="6"/>
  <c r="BQ180" i="6"/>
  <c r="H180" i="6" s="1"/>
  <c r="BP180" i="6"/>
  <c r="G180" i="6" s="1"/>
  <c r="BK180" i="6"/>
  <c r="BJ180" i="6"/>
  <c r="BR323" i="6"/>
  <c r="BQ323" i="6"/>
  <c r="BP323" i="6"/>
  <c r="BK323" i="6"/>
  <c r="BJ323" i="6"/>
  <c r="BK433" i="6"/>
  <c r="BJ433" i="6"/>
  <c r="BR321" i="6"/>
  <c r="BQ321" i="6"/>
  <c r="BP321" i="6"/>
  <c r="BK321" i="6"/>
  <c r="BJ321" i="6"/>
  <c r="BK320" i="6"/>
  <c r="BJ320" i="6"/>
  <c r="BR319" i="6"/>
  <c r="BQ319" i="6"/>
  <c r="BP319" i="6"/>
  <c r="BK319" i="6"/>
  <c r="BJ319" i="6"/>
  <c r="BR318" i="6"/>
  <c r="BQ318" i="6"/>
  <c r="BP318" i="6"/>
  <c r="BK318" i="6"/>
  <c r="BJ318" i="6"/>
  <c r="BK317" i="6"/>
  <c r="BJ317" i="6"/>
  <c r="BK76" i="6"/>
  <c r="BJ76" i="6"/>
  <c r="BK316" i="6"/>
  <c r="BJ316" i="6"/>
  <c r="BR315" i="6"/>
  <c r="BQ315" i="6"/>
  <c r="BP315" i="6"/>
  <c r="BK315" i="6"/>
  <c r="BJ315" i="6"/>
  <c r="BK466" i="6"/>
  <c r="BJ466" i="6"/>
  <c r="BK465" i="6"/>
  <c r="BJ465" i="6"/>
  <c r="BK518" i="6"/>
  <c r="BJ518" i="6"/>
  <c r="BK314" i="6"/>
  <c r="BJ314" i="6"/>
  <c r="BR313" i="6"/>
  <c r="BQ313" i="6"/>
  <c r="BP313" i="6"/>
  <c r="BK313" i="6"/>
  <c r="BJ313" i="6"/>
  <c r="BR312" i="6"/>
  <c r="BQ312" i="6"/>
  <c r="BP312" i="6"/>
  <c r="BK312" i="6"/>
  <c r="BJ312" i="6"/>
  <c r="BR311" i="6"/>
  <c r="BQ311" i="6"/>
  <c r="BP311" i="6"/>
  <c r="BK311" i="6"/>
  <c r="BJ311" i="6"/>
  <c r="BR310" i="6"/>
  <c r="BQ310" i="6"/>
  <c r="BP310" i="6"/>
  <c r="BK310" i="6"/>
  <c r="BJ310" i="6"/>
  <c r="BR309" i="6"/>
  <c r="BQ309" i="6"/>
  <c r="BP309" i="6"/>
  <c r="BK309" i="6"/>
  <c r="BJ309" i="6"/>
  <c r="BR308" i="6"/>
  <c r="BQ308" i="6"/>
  <c r="BP308" i="6"/>
  <c r="BK308" i="6"/>
  <c r="BJ308" i="6"/>
  <c r="BR307" i="6"/>
  <c r="BQ307" i="6"/>
  <c r="BP307" i="6"/>
  <c r="BK307" i="6"/>
  <c r="BJ307" i="6"/>
  <c r="BR306" i="6"/>
  <c r="BQ306" i="6"/>
  <c r="BP306" i="6"/>
  <c r="BK306" i="6"/>
  <c r="BJ306" i="6"/>
  <c r="BR305" i="6"/>
  <c r="BQ305" i="6"/>
  <c r="BP305" i="6"/>
  <c r="BK305" i="6"/>
  <c r="BJ305" i="6"/>
  <c r="BR304" i="6"/>
  <c r="BQ304" i="6"/>
  <c r="BP304" i="6"/>
  <c r="BK304" i="6"/>
  <c r="BJ304" i="6"/>
  <c r="BR303" i="6"/>
  <c r="BQ303" i="6"/>
  <c r="BP303" i="6"/>
  <c r="BK303" i="6"/>
  <c r="BJ303" i="6"/>
  <c r="BR301" i="6"/>
  <c r="BQ301" i="6"/>
  <c r="BP301" i="6"/>
  <c r="BK301" i="6"/>
  <c r="BJ301" i="6"/>
  <c r="BR300" i="6"/>
  <c r="BQ300" i="6"/>
  <c r="BP300" i="6"/>
  <c r="BK300" i="6"/>
  <c r="BJ300" i="6"/>
  <c r="BR299" i="6"/>
  <c r="BQ299" i="6"/>
  <c r="BP299" i="6"/>
  <c r="BK299" i="6"/>
  <c r="BJ299" i="6"/>
  <c r="BK298" i="6"/>
  <c r="BJ298" i="6"/>
  <c r="BR297" i="6"/>
  <c r="BQ297" i="6"/>
  <c r="BP297" i="6"/>
  <c r="BK297" i="6"/>
  <c r="BJ297" i="6"/>
  <c r="BR296" i="6"/>
  <c r="BQ296" i="6"/>
  <c r="BP296" i="6"/>
  <c r="BK296" i="6"/>
  <c r="BJ296" i="6"/>
  <c r="BK474" i="6"/>
  <c r="BJ474" i="6"/>
  <c r="BR295" i="6"/>
  <c r="BQ295" i="6"/>
  <c r="BP295" i="6"/>
  <c r="BK295" i="6"/>
  <c r="BJ295" i="6"/>
  <c r="BR294" i="6"/>
  <c r="BQ294" i="6"/>
  <c r="BP294" i="6"/>
  <c r="BK294" i="6"/>
  <c r="BJ294" i="6"/>
  <c r="BR293" i="6"/>
  <c r="BQ293" i="6"/>
  <c r="BP293" i="6"/>
  <c r="BK293" i="6"/>
  <c r="BJ293" i="6"/>
  <c r="BK462" i="6"/>
  <c r="BJ462" i="6"/>
  <c r="BK291" i="6"/>
  <c r="BJ291" i="6"/>
  <c r="BK290" i="6"/>
  <c r="BJ290" i="6"/>
  <c r="BK177" i="6"/>
  <c r="BJ177" i="6"/>
  <c r="BR289" i="6"/>
  <c r="BQ289" i="6"/>
  <c r="BP289" i="6"/>
  <c r="BK289" i="6"/>
  <c r="BJ289" i="6"/>
  <c r="BR288" i="6"/>
  <c r="BQ288" i="6"/>
  <c r="BP288" i="6"/>
  <c r="BK288" i="6"/>
  <c r="BJ288" i="6"/>
  <c r="BR287" i="6"/>
  <c r="BQ287" i="6"/>
  <c r="BP287" i="6"/>
  <c r="BK287" i="6"/>
  <c r="BJ287" i="6"/>
  <c r="BR286" i="6"/>
  <c r="BQ286" i="6"/>
  <c r="BP286" i="6"/>
  <c r="BK286" i="6"/>
  <c r="BJ286" i="6"/>
  <c r="BR285" i="6"/>
  <c r="BQ285" i="6"/>
  <c r="BP285" i="6"/>
  <c r="BK285" i="6"/>
  <c r="BJ285" i="6"/>
  <c r="BR284" i="6"/>
  <c r="BQ284" i="6"/>
  <c r="BP284" i="6"/>
  <c r="BK284" i="6"/>
  <c r="BJ284" i="6"/>
  <c r="BK283" i="6"/>
  <c r="BJ283" i="6"/>
  <c r="BR281" i="6"/>
  <c r="BQ281" i="6"/>
  <c r="BP281" i="6"/>
  <c r="BK281" i="6"/>
  <c r="BJ281" i="6"/>
  <c r="BK472" i="6"/>
  <c r="BJ472" i="6"/>
  <c r="BR280" i="6"/>
  <c r="BQ280" i="6"/>
  <c r="BP280" i="6"/>
  <c r="BK280" i="6"/>
  <c r="BJ280" i="6"/>
  <c r="BR277" i="6"/>
  <c r="BQ277" i="6"/>
  <c r="BP277" i="6"/>
  <c r="BK277" i="6"/>
  <c r="BJ277" i="6"/>
  <c r="BK464" i="6"/>
  <c r="BJ464" i="6"/>
  <c r="BK463" i="6"/>
  <c r="BJ463" i="6"/>
  <c r="BR274" i="6"/>
  <c r="BQ274" i="6"/>
  <c r="BP274" i="6"/>
  <c r="BK274" i="6"/>
  <c r="BJ274" i="6"/>
  <c r="BR272" i="6"/>
  <c r="BQ272" i="6"/>
  <c r="BP272" i="6"/>
  <c r="BK272" i="6"/>
  <c r="BJ272" i="6"/>
  <c r="BR271" i="6"/>
  <c r="BQ271" i="6"/>
  <c r="BP271" i="6"/>
  <c r="BK271" i="6"/>
  <c r="BJ271" i="6"/>
  <c r="BR270" i="6"/>
  <c r="BQ270" i="6"/>
  <c r="BP270" i="6"/>
  <c r="BK270" i="6"/>
  <c r="BJ270" i="6"/>
  <c r="BK269" i="6"/>
  <c r="BJ269" i="6"/>
  <c r="BK268" i="6"/>
  <c r="BJ268" i="6"/>
  <c r="BR267" i="6"/>
  <c r="BQ267" i="6"/>
  <c r="BP267" i="6"/>
  <c r="BK267" i="6"/>
  <c r="BJ267" i="6"/>
  <c r="BK266" i="6"/>
  <c r="BJ266" i="6"/>
  <c r="BR265" i="6"/>
  <c r="BQ265" i="6"/>
  <c r="BP265" i="6"/>
  <c r="BK265" i="6"/>
  <c r="BJ265" i="6"/>
  <c r="BK264" i="6"/>
  <c r="BJ264" i="6"/>
  <c r="BK263" i="6"/>
  <c r="BJ263" i="6"/>
  <c r="BR262" i="6"/>
  <c r="BQ262" i="6"/>
  <c r="BP262" i="6"/>
  <c r="BK262" i="6"/>
  <c r="BJ262" i="6"/>
  <c r="BR261" i="6"/>
  <c r="BQ261" i="6"/>
  <c r="BP261" i="6"/>
  <c r="BK261" i="6"/>
  <c r="BJ261" i="6"/>
  <c r="BR260" i="6"/>
  <c r="BQ260" i="6"/>
  <c r="BP260" i="6"/>
  <c r="BK260" i="6"/>
  <c r="BJ260" i="6"/>
  <c r="BR259" i="6"/>
  <c r="BQ259" i="6"/>
  <c r="BP259" i="6"/>
  <c r="BK259" i="6"/>
  <c r="BJ259" i="6"/>
  <c r="BR258" i="6"/>
  <c r="BQ258" i="6"/>
  <c r="BP258" i="6"/>
  <c r="BK258" i="6"/>
  <c r="BJ258" i="6"/>
  <c r="BR257" i="6"/>
  <c r="BQ257" i="6"/>
  <c r="BP257" i="6"/>
  <c r="BK257" i="6"/>
  <c r="BJ257" i="6"/>
  <c r="BR255" i="6"/>
  <c r="BQ255" i="6"/>
  <c r="BP255" i="6"/>
  <c r="BK255" i="6"/>
  <c r="BJ255" i="6"/>
  <c r="BR254" i="6"/>
  <c r="BQ254" i="6"/>
  <c r="BP254" i="6"/>
  <c r="BK254" i="6"/>
  <c r="BJ254" i="6"/>
  <c r="BR253" i="6"/>
  <c r="BQ253" i="6"/>
  <c r="BP253" i="6"/>
  <c r="BK253" i="6"/>
  <c r="BJ253" i="6"/>
  <c r="BR252" i="6"/>
  <c r="BQ252" i="6"/>
  <c r="BP252" i="6"/>
  <c r="BK252" i="6"/>
  <c r="BJ252" i="6"/>
  <c r="BK251" i="6"/>
  <c r="BJ251" i="6"/>
  <c r="BR250" i="6"/>
  <c r="BQ250" i="6"/>
  <c r="BP250" i="6"/>
  <c r="BK250" i="6"/>
  <c r="BJ250" i="6"/>
  <c r="BK249" i="6"/>
  <c r="BJ249" i="6"/>
  <c r="BR248" i="6"/>
  <c r="BQ248" i="6"/>
  <c r="BP248" i="6"/>
  <c r="BK248" i="6"/>
  <c r="BJ248" i="6"/>
  <c r="BR247" i="6"/>
  <c r="BQ247" i="6"/>
  <c r="BP247" i="6"/>
  <c r="BK247" i="6"/>
  <c r="BJ247" i="6"/>
  <c r="BR246" i="6"/>
  <c r="BQ246" i="6"/>
  <c r="BP246" i="6"/>
  <c r="BK246" i="6"/>
  <c r="BJ246" i="6"/>
  <c r="BR245" i="6"/>
  <c r="BQ245" i="6"/>
  <c r="BP245" i="6"/>
  <c r="BK245" i="6"/>
  <c r="BJ245" i="6"/>
  <c r="BK243" i="6"/>
  <c r="BJ243" i="6"/>
  <c r="BR242" i="6"/>
  <c r="BQ242" i="6"/>
  <c r="BP242" i="6"/>
  <c r="BK242" i="6"/>
  <c r="BJ242" i="6"/>
  <c r="BR241" i="6"/>
  <c r="BQ241" i="6"/>
  <c r="BP241" i="6"/>
  <c r="BK241" i="6"/>
  <c r="BJ241" i="6"/>
  <c r="BR239" i="6"/>
  <c r="BQ239" i="6"/>
  <c r="BP239" i="6"/>
  <c r="BK239" i="6"/>
  <c r="BJ239" i="6"/>
  <c r="BR238" i="6"/>
  <c r="BQ238" i="6"/>
  <c r="BP238" i="6"/>
  <c r="BK238" i="6"/>
  <c r="BJ238" i="6"/>
  <c r="BR236" i="6"/>
  <c r="BQ236" i="6"/>
  <c r="BP236" i="6"/>
  <c r="BK236" i="6"/>
  <c r="BJ236" i="6"/>
  <c r="BR235" i="6"/>
  <c r="BQ235" i="6"/>
  <c r="BP235" i="6"/>
  <c r="BK235" i="6"/>
  <c r="BJ235" i="6"/>
  <c r="BR234" i="6"/>
  <c r="BQ234" i="6"/>
  <c r="BP234" i="6"/>
  <c r="BK234" i="6"/>
  <c r="BJ234" i="6"/>
  <c r="BR233" i="6"/>
  <c r="BQ233" i="6"/>
  <c r="BP233" i="6"/>
  <c r="BK233" i="6"/>
  <c r="BJ233" i="6"/>
  <c r="BR232" i="6"/>
  <c r="BQ232" i="6"/>
  <c r="BP232" i="6"/>
  <c r="BK232" i="6"/>
  <c r="BJ232" i="6"/>
  <c r="BR231" i="6"/>
  <c r="BQ231" i="6"/>
  <c r="BP231" i="6"/>
  <c r="BK231" i="6"/>
  <c r="BJ231" i="6"/>
  <c r="BR230" i="6"/>
  <c r="BQ230" i="6"/>
  <c r="BP230" i="6"/>
  <c r="BK230" i="6"/>
  <c r="BJ230" i="6"/>
  <c r="BR229" i="6"/>
  <c r="BQ229" i="6"/>
  <c r="BP229" i="6"/>
  <c r="BK229" i="6"/>
  <c r="BJ229" i="6"/>
  <c r="BR228" i="6"/>
  <c r="I228" i="6" s="1"/>
  <c r="BQ228" i="6"/>
  <c r="H228" i="6" s="1"/>
  <c r="BP228" i="6"/>
  <c r="G228" i="6" s="1"/>
  <c r="BK228" i="6"/>
  <c r="BJ228" i="6"/>
  <c r="BR227" i="6"/>
  <c r="BQ227" i="6"/>
  <c r="BP227" i="6"/>
  <c r="BK227" i="6"/>
  <c r="BJ227" i="6"/>
  <c r="BR226" i="6"/>
  <c r="I226" i="6" s="1"/>
  <c r="BQ226" i="6"/>
  <c r="H226" i="6" s="1"/>
  <c r="BP226" i="6"/>
  <c r="G226" i="6" s="1"/>
  <c r="BK226" i="6"/>
  <c r="BJ226" i="6"/>
  <c r="BR225" i="6"/>
  <c r="BQ225" i="6"/>
  <c r="BP225" i="6"/>
  <c r="BK225" i="6"/>
  <c r="BJ225" i="6"/>
  <c r="BR224" i="6"/>
  <c r="BQ224" i="6"/>
  <c r="BP224" i="6"/>
  <c r="BK224" i="6"/>
  <c r="BJ224" i="6"/>
  <c r="BR223" i="6"/>
  <c r="BQ223" i="6"/>
  <c r="BP223" i="6"/>
  <c r="BK223" i="6"/>
  <c r="BJ223" i="6"/>
  <c r="BR222" i="6"/>
  <c r="BQ222" i="6"/>
  <c r="BP222" i="6"/>
  <c r="BK222" i="6"/>
  <c r="BJ222" i="6"/>
  <c r="BR273" i="6"/>
  <c r="BQ273" i="6"/>
  <c r="BP273" i="6"/>
  <c r="BK273" i="6"/>
  <c r="BJ273" i="6"/>
  <c r="BR221" i="6"/>
  <c r="BQ221" i="6"/>
  <c r="BP221" i="6"/>
  <c r="BK221" i="6"/>
  <c r="BJ221" i="6"/>
  <c r="BR220" i="6"/>
  <c r="I220" i="6" s="1"/>
  <c r="BQ220" i="6"/>
  <c r="H220" i="6" s="1"/>
  <c r="BP220" i="6"/>
  <c r="G220" i="6" s="1"/>
  <c r="BK220" i="6"/>
  <c r="BJ220" i="6"/>
  <c r="BR219" i="6"/>
  <c r="BQ219" i="6"/>
  <c r="BP219" i="6"/>
  <c r="BK219" i="6"/>
  <c r="BJ219" i="6"/>
  <c r="BR218" i="6"/>
  <c r="BQ218" i="6"/>
  <c r="BP218" i="6"/>
  <c r="BK218" i="6"/>
  <c r="BJ218" i="6"/>
  <c r="BK217" i="6"/>
  <c r="BJ217" i="6"/>
  <c r="BK278" i="6"/>
  <c r="BJ278" i="6"/>
  <c r="BR216" i="6"/>
  <c r="BQ216" i="6"/>
  <c r="BP216" i="6"/>
  <c r="BK216" i="6"/>
  <c r="BJ216" i="6"/>
  <c r="BR214" i="6"/>
  <c r="BQ214" i="6"/>
  <c r="BP214" i="6"/>
  <c r="BK214" i="6"/>
  <c r="BJ214" i="6"/>
  <c r="BR213" i="6"/>
  <c r="BQ213" i="6"/>
  <c r="BP213" i="6"/>
  <c r="BK213" i="6"/>
  <c r="BJ213" i="6"/>
  <c r="BR211" i="6"/>
  <c r="BQ211" i="6"/>
  <c r="BP211" i="6"/>
  <c r="BK211" i="6"/>
  <c r="BJ211" i="6"/>
  <c r="BR210" i="6"/>
  <c r="BQ210" i="6"/>
  <c r="BP210" i="6"/>
  <c r="BK210" i="6"/>
  <c r="BJ210" i="6"/>
  <c r="BR207" i="6"/>
  <c r="BQ207" i="6"/>
  <c r="BP207" i="6"/>
  <c r="BK207" i="6"/>
  <c r="BJ207" i="6"/>
  <c r="BR203" i="6"/>
  <c r="I203" i="6" s="1"/>
  <c r="BQ203" i="6"/>
  <c r="BP203" i="6"/>
  <c r="BK203" i="6"/>
  <c r="BJ203" i="6"/>
  <c r="BR202" i="6"/>
  <c r="BQ202" i="6"/>
  <c r="BP202" i="6"/>
  <c r="BK202" i="6"/>
  <c r="BJ202" i="6"/>
  <c r="BK302" i="6"/>
  <c r="BJ302" i="6"/>
  <c r="BR201" i="6"/>
  <c r="BQ201" i="6"/>
  <c r="BP201" i="6"/>
  <c r="BK201" i="6"/>
  <c r="BJ201" i="6"/>
  <c r="BK200" i="6"/>
  <c r="BJ200" i="6"/>
  <c r="BK437" i="6"/>
  <c r="BJ437" i="6"/>
  <c r="BR199" i="6"/>
  <c r="BQ199" i="6"/>
  <c r="BP199" i="6"/>
  <c r="BK199" i="6"/>
  <c r="BJ199" i="6"/>
  <c r="BR198" i="6"/>
  <c r="BQ198" i="6"/>
  <c r="BP198" i="6"/>
  <c r="BK198" i="6"/>
  <c r="BJ198" i="6"/>
  <c r="BR197" i="6"/>
  <c r="BQ197" i="6"/>
  <c r="BP197" i="6"/>
  <c r="BK197" i="6"/>
  <c r="BJ197" i="6"/>
  <c r="BR196" i="6"/>
  <c r="BQ196" i="6"/>
  <c r="BP196" i="6"/>
  <c r="BK196" i="6"/>
  <c r="BJ196" i="6"/>
  <c r="BR195" i="6"/>
  <c r="BQ195" i="6"/>
  <c r="BP195" i="6"/>
  <c r="BK195" i="6"/>
  <c r="BJ195" i="6"/>
  <c r="BR194" i="6"/>
  <c r="BQ194" i="6"/>
  <c r="BP194" i="6"/>
  <c r="BK194" i="6"/>
  <c r="BJ194" i="6"/>
  <c r="BR193" i="6"/>
  <c r="BQ193" i="6"/>
  <c r="BP193" i="6"/>
  <c r="BK193" i="6"/>
  <c r="BJ193" i="6"/>
  <c r="BK192" i="6"/>
  <c r="BJ192" i="6"/>
  <c r="BK190" i="6"/>
  <c r="BJ190" i="6"/>
  <c r="BR189" i="6"/>
  <c r="BQ189" i="6"/>
  <c r="BP189" i="6"/>
  <c r="BK189" i="6"/>
  <c r="BJ189" i="6"/>
  <c r="BR188" i="6"/>
  <c r="BQ188" i="6"/>
  <c r="BP188" i="6"/>
  <c r="BK188" i="6"/>
  <c r="BJ188" i="6"/>
  <c r="BK187" i="6"/>
  <c r="BJ187" i="6"/>
  <c r="BR186" i="6"/>
  <c r="BQ186" i="6"/>
  <c r="BP186" i="6"/>
  <c r="BK186" i="6"/>
  <c r="BJ186" i="6"/>
  <c r="BR185" i="6"/>
  <c r="BQ185" i="6"/>
  <c r="BP185" i="6"/>
  <c r="BK185" i="6"/>
  <c r="BJ185" i="6"/>
  <c r="BR184" i="6"/>
  <c r="BQ184" i="6"/>
  <c r="BP184" i="6"/>
  <c r="BK184" i="6"/>
  <c r="BJ184" i="6"/>
  <c r="BK183" i="6"/>
  <c r="BJ183" i="6"/>
  <c r="BR182" i="6"/>
  <c r="BQ182" i="6"/>
  <c r="BP182" i="6"/>
  <c r="BK182" i="6"/>
  <c r="BJ182" i="6"/>
  <c r="BK181" i="6"/>
  <c r="BJ181" i="6"/>
  <c r="BR175" i="6"/>
  <c r="BQ175" i="6"/>
  <c r="BP175" i="6"/>
  <c r="BK175" i="6"/>
  <c r="BJ175" i="6"/>
  <c r="BK174" i="6"/>
  <c r="BJ174" i="6"/>
  <c r="BK172" i="6"/>
  <c r="BJ172" i="6"/>
  <c r="BR171" i="6"/>
  <c r="BQ171" i="6"/>
  <c r="BP171" i="6"/>
  <c r="BK171" i="6"/>
  <c r="BJ171" i="6"/>
  <c r="BR169" i="6"/>
  <c r="BQ169" i="6"/>
  <c r="BP169" i="6"/>
  <c r="BK169" i="6"/>
  <c r="BJ169" i="6"/>
  <c r="BR168" i="6"/>
  <c r="BQ168" i="6"/>
  <c r="BP168" i="6"/>
  <c r="BK168" i="6"/>
  <c r="BJ168" i="6"/>
  <c r="BR167" i="6"/>
  <c r="BQ167" i="6"/>
  <c r="BP167" i="6"/>
  <c r="BK167" i="6"/>
  <c r="BJ167" i="6"/>
  <c r="BR166" i="6"/>
  <c r="BQ166" i="6"/>
  <c r="BP166" i="6"/>
  <c r="BK166" i="6"/>
  <c r="BJ166" i="6"/>
  <c r="BR165" i="6"/>
  <c r="BQ165" i="6"/>
  <c r="BP165" i="6"/>
  <c r="BK165" i="6"/>
  <c r="BJ165" i="6"/>
  <c r="BR164" i="6"/>
  <c r="BQ164" i="6"/>
  <c r="BP164" i="6"/>
  <c r="BK164" i="6"/>
  <c r="BJ164" i="6"/>
  <c r="BR163" i="6"/>
  <c r="BQ163" i="6"/>
  <c r="BP163" i="6"/>
  <c r="BK163" i="6"/>
  <c r="BJ163" i="6"/>
  <c r="BK162" i="6"/>
  <c r="BJ162" i="6"/>
  <c r="BR161" i="6"/>
  <c r="BQ161" i="6"/>
  <c r="BP161" i="6"/>
  <c r="BK161" i="6"/>
  <c r="BJ161" i="6"/>
  <c r="BR160" i="6"/>
  <c r="BQ160" i="6"/>
  <c r="BP160" i="6"/>
  <c r="BK160" i="6"/>
  <c r="BJ160" i="6"/>
  <c r="BR159" i="6"/>
  <c r="BQ159" i="6"/>
  <c r="BP159" i="6"/>
  <c r="BK159" i="6"/>
  <c r="BJ159" i="6"/>
  <c r="BR158" i="6"/>
  <c r="BQ158" i="6"/>
  <c r="BP158" i="6"/>
  <c r="BK158" i="6"/>
  <c r="BJ158" i="6"/>
  <c r="BR157" i="6"/>
  <c r="BQ157" i="6"/>
  <c r="BP157" i="6"/>
  <c r="BK157" i="6"/>
  <c r="BJ157" i="6"/>
  <c r="BR156" i="6"/>
  <c r="BQ156" i="6"/>
  <c r="BP156" i="6"/>
  <c r="BK156" i="6"/>
  <c r="BJ156" i="6"/>
  <c r="BR155" i="6"/>
  <c r="BQ155" i="6"/>
  <c r="BP155" i="6"/>
  <c r="BK155" i="6"/>
  <c r="BJ155" i="6"/>
  <c r="BR154" i="6"/>
  <c r="BQ154" i="6"/>
  <c r="BP154" i="6"/>
  <c r="BK154" i="6"/>
  <c r="BJ154" i="6"/>
  <c r="BK153" i="6"/>
  <c r="BJ153" i="6"/>
  <c r="BK152" i="6"/>
  <c r="BJ152" i="6"/>
  <c r="BR151" i="6"/>
  <c r="BQ151" i="6"/>
  <c r="BP151" i="6"/>
  <c r="BK151" i="6"/>
  <c r="BJ151" i="6"/>
  <c r="BR150" i="6"/>
  <c r="BQ150" i="6"/>
  <c r="BP150" i="6"/>
  <c r="BK150" i="6"/>
  <c r="BJ150" i="6"/>
  <c r="BR149" i="6"/>
  <c r="BQ149" i="6"/>
  <c r="BP149" i="6"/>
  <c r="BK149" i="6"/>
  <c r="BJ149" i="6"/>
  <c r="BR148" i="6"/>
  <c r="BQ148" i="6"/>
  <c r="BP148" i="6"/>
  <c r="BK148" i="6"/>
  <c r="BJ148" i="6"/>
  <c r="BR147" i="6"/>
  <c r="BQ147" i="6"/>
  <c r="BP147" i="6"/>
  <c r="BK147" i="6"/>
  <c r="BJ147" i="6"/>
  <c r="BR146" i="6"/>
  <c r="BQ146" i="6"/>
  <c r="BP146" i="6"/>
  <c r="BK146" i="6"/>
  <c r="BJ146" i="6"/>
  <c r="BR145" i="6"/>
  <c r="BQ145" i="6"/>
  <c r="BP145" i="6"/>
  <c r="BK145" i="6"/>
  <c r="BJ145" i="6"/>
  <c r="BK517" i="6"/>
  <c r="BJ517" i="6"/>
  <c r="BK450" i="6"/>
  <c r="BJ450" i="6"/>
  <c r="BR144" i="6"/>
  <c r="BQ144" i="6"/>
  <c r="BP144" i="6"/>
  <c r="BK144" i="6"/>
  <c r="BJ144" i="6"/>
  <c r="BR143" i="6"/>
  <c r="BQ143" i="6"/>
  <c r="BP143" i="6"/>
  <c r="BK143" i="6"/>
  <c r="BJ143" i="6"/>
  <c r="BR142" i="6"/>
  <c r="BQ142" i="6"/>
  <c r="BP142" i="6"/>
  <c r="BK142" i="6"/>
  <c r="BJ142" i="6"/>
  <c r="BR141" i="6"/>
  <c r="BQ141" i="6"/>
  <c r="BP141" i="6"/>
  <c r="BK141" i="6"/>
  <c r="BJ141" i="6"/>
  <c r="BK334" i="6"/>
  <c r="BJ334" i="6"/>
  <c r="BK445" i="6"/>
  <c r="BJ445" i="6"/>
  <c r="BK444" i="6"/>
  <c r="BJ444" i="6"/>
  <c r="BK443" i="6"/>
  <c r="BJ443" i="6"/>
  <c r="BR140" i="6"/>
  <c r="BQ140" i="6"/>
  <c r="BP140" i="6"/>
  <c r="BK140" i="6"/>
  <c r="BJ140" i="6"/>
  <c r="BR139" i="6"/>
  <c r="BQ139" i="6"/>
  <c r="BP139" i="6"/>
  <c r="BK139" i="6"/>
  <c r="BJ139" i="6"/>
  <c r="BK173" i="6"/>
  <c r="BJ173" i="6"/>
  <c r="BR138" i="6"/>
  <c r="BQ138" i="6"/>
  <c r="BP138" i="6"/>
  <c r="BK138" i="6"/>
  <c r="BJ138" i="6"/>
  <c r="BK327" i="6"/>
  <c r="BJ327" i="6"/>
  <c r="BK322" i="6"/>
  <c r="BJ322" i="6"/>
  <c r="BK137" i="6"/>
  <c r="BJ137" i="6"/>
  <c r="BK276" i="6"/>
  <c r="BJ276" i="6"/>
  <c r="BR136" i="6"/>
  <c r="BQ136" i="6"/>
  <c r="BP136" i="6"/>
  <c r="BK136" i="6"/>
  <c r="BJ136" i="6"/>
  <c r="BR135" i="6"/>
  <c r="BQ135" i="6"/>
  <c r="BP135" i="6"/>
  <c r="BK135" i="6"/>
  <c r="BJ135" i="6"/>
  <c r="BK134" i="6"/>
  <c r="BJ134" i="6"/>
  <c r="BK208" i="6"/>
  <c r="BJ208" i="6"/>
  <c r="BR132" i="6"/>
  <c r="BQ132" i="6"/>
  <c r="BP132" i="6"/>
  <c r="BK132" i="6"/>
  <c r="BJ132" i="6"/>
  <c r="BR131" i="6"/>
  <c r="BQ131" i="6"/>
  <c r="BP131" i="6"/>
  <c r="BK131" i="6"/>
  <c r="BJ131" i="6"/>
  <c r="BR130" i="6"/>
  <c r="BQ130" i="6"/>
  <c r="BP130" i="6"/>
  <c r="BK130" i="6"/>
  <c r="BJ130" i="6"/>
  <c r="BR129" i="6"/>
  <c r="BQ129" i="6"/>
  <c r="BP129" i="6"/>
  <c r="BK129" i="6"/>
  <c r="BJ129" i="6"/>
  <c r="BR128" i="6"/>
  <c r="BQ128" i="6"/>
  <c r="BP128" i="6"/>
  <c r="BK128" i="6"/>
  <c r="BJ128" i="6"/>
  <c r="BR127" i="6"/>
  <c r="BQ127" i="6"/>
  <c r="BP127" i="6"/>
  <c r="BK127" i="6"/>
  <c r="BJ127" i="6"/>
  <c r="BR126" i="6"/>
  <c r="BQ126" i="6"/>
  <c r="BP126" i="6"/>
  <c r="BK126" i="6"/>
  <c r="BJ126" i="6"/>
  <c r="BK125" i="6"/>
  <c r="BJ125" i="6"/>
  <c r="BK244" i="6"/>
  <c r="BJ244" i="6"/>
  <c r="BK442" i="6"/>
  <c r="BJ442" i="6"/>
  <c r="BK124" i="6"/>
  <c r="BJ124" i="6"/>
  <c r="BR123" i="6"/>
  <c r="I123" i="6" s="1"/>
  <c r="BQ123" i="6"/>
  <c r="H123" i="6" s="1"/>
  <c r="BP123" i="6"/>
  <c r="G123" i="6" s="1"/>
  <c r="BK123" i="6"/>
  <c r="BJ123" i="6"/>
  <c r="BR122" i="6"/>
  <c r="BQ122" i="6"/>
  <c r="BP122" i="6"/>
  <c r="BK122" i="6"/>
  <c r="BJ122" i="6"/>
  <c r="BR121" i="6"/>
  <c r="BQ121" i="6"/>
  <c r="BP121" i="6"/>
  <c r="BK121" i="6"/>
  <c r="BJ121" i="6"/>
  <c r="BK85" i="6"/>
  <c r="BJ85" i="6"/>
  <c r="BR120" i="6"/>
  <c r="BQ120" i="6"/>
  <c r="BP120" i="6"/>
  <c r="BK120" i="6"/>
  <c r="BJ120" i="6"/>
  <c r="BR119" i="6"/>
  <c r="BQ119" i="6"/>
  <c r="BP119" i="6"/>
  <c r="BK119" i="6"/>
  <c r="BJ119" i="6"/>
  <c r="BR118" i="6"/>
  <c r="BQ118" i="6"/>
  <c r="BP118" i="6"/>
  <c r="BK118" i="6"/>
  <c r="BJ118" i="6"/>
  <c r="BK117" i="6"/>
  <c r="BJ117" i="6"/>
  <c r="BK116" i="6"/>
  <c r="BJ116" i="6"/>
  <c r="BR115" i="6"/>
  <c r="BQ115" i="6"/>
  <c r="BP115" i="6"/>
  <c r="BK115" i="6"/>
  <c r="BJ115" i="6"/>
  <c r="BK471" i="6"/>
  <c r="BJ471" i="6"/>
  <c r="BK431" i="6"/>
  <c r="BJ431" i="6"/>
  <c r="BK521" i="6"/>
  <c r="BJ521" i="6"/>
  <c r="BK470" i="6"/>
  <c r="BJ470" i="6"/>
  <c r="BK467" i="6"/>
  <c r="BJ467" i="6"/>
  <c r="BK507" i="6"/>
  <c r="BJ507" i="6"/>
  <c r="BK178" i="6"/>
  <c r="BJ178" i="6"/>
  <c r="BK438" i="6"/>
  <c r="BJ438" i="6"/>
  <c r="BK506" i="6"/>
  <c r="BJ506" i="6"/>
  <c r="BK209" i="6"/>
  <c r="BJ209" i="6"/>
  <c r="BK206" i="6"/>
  <c r="BJ206" i="6"/>
  <c r="BK370" i="6"/>
  <c r="BJ370" i="6"/>
  <c r="BK516" i="6"/>
  <c r="BJ516" i="6"/>
  <c r="BK212" i="6"/>
  <c r="BJ212" i="6"/>
  <c r="BK441" i="6"/>
  <c r="BJ441" i="6"/>
  <c r="BK440" i="6"/>
  <c r="BJ440" i="6"/>
  <c r="BK513" i="6"/>
  <c r="BJ513" i="6"/>
  <c r="BK432" i="6"/>
  <c r="BJ432" i="6"/>
  <c r="BK41" i="6"/>
  <c r="BJ41" i="6"/>
  <c r="BK30" i="6"/>
  <c r="BJ30" i="6"/>
  <c r="BK179" i="6"/>
  <c r="BJ179" i="6"/>
  <c r="BK282" i="6"/>
  <c r="BJ282" i="6"/>
  <c r="BR62" i="6"/>
  <c r="BQ62" i="6"/>
  <c r="BP62" i="6"/>
  <c r="BR114" i="6"/>
  <c r="BQ114" i="6"/>
  <c r="BP114" i="6"/>
  <c r="BK114" i="6"/>
  <c r="BJ114" i="6"/>
  <c r="BR113" i="6"/>
  <c r="BQ113" i="6"/>
  <c r="BP113" i="6"/>
  <c r="BK113" i="6"/>
  <c r="BJ113" i="6"/>
  <c r="BR112" i="6"/>
  <c r="BQ112" i="6"/>
  <c r="BP112" i="6"/>
  <c r="BK112" i="6"/>
  <c r="BJ112" i="6"/>
  <c r="BK279" i="6"/>
  <c r="BJ279" i="6"/>
  <c r="BK430" i="6"/>
  <c r="BJ430" i="6"/>
  <c r="BR111" i="6"/>
  <c r="BQ111" i="6"/>
  <c r="BP111" i="6"/>
  <c r="BK111" i="6"/>
  <c r="BJ111" i="6"/>
  <c r="BK24" i="6"/>
  <c r="BJ24" i="6"/>
  <c r="BK110" i="6"/>
  <c r="BJ110" i="6"/>
  <c r="BK514" i="6"/>
  <c r="BJ514" i="6"/>
  <c r="BK439" i="6"/>
  <c r="BJ439" i="6"/>
  <c r="BR109" i="6"/>
  <c r="BQ109" i="6"/>
  <c r="BP109" i="6"/>
  <c r="BK109" i="6"/>
  <c r="BJ109" i="6"/>
  <c r="BK511" i="6"/>
  <c r="BJ511" i="6"/>
  <c r="BK108" i="6"/>
  <c r="BJ108" i="6"/>
  <c r="BK473" i="6"/>
  <c r="BJ473" i="6"/>
  <c r="BR107" i="6"/>
  <c r="BQ107" i="6"/>
  <c r="BP107" i="6"/>
  <c r="BK107" i="6"/>
  <c r="BJ107" i="6"/>
  <c r="BR106" i="6"/>
  <c r="BQ106" i="6"/>
  <c r="BP106" i="6"/>
  <c r="BK106" i="6"/>
  <c r="BJ106" i="6"/>
  <c r="BR105" i="6"/>
  <c r="BQ105" i="6"/>
  <c r="BP105" i="6"/>
  <c r="BK105" i="6"/>
  <c r="BJ105" i="6"/>
  <c r="BR104" i="6"/>
  <c r="BQ104" i="6"/>
  <c r="BP104" i="6"/>
  <c r="BK104" i="6"/>
  <c r="BJ104" i="6"/>
  <c r="BK368" i="6"/>
  <c r="BJ368" i="6"/>
  <c r="BK75" i="6"/>
  <c r="BJ75" i="6"/>
  <c r="BR103" i="6"/>
  <c r="BQ103" i="6"/>
  <c r="BP103" i="6"/>
  <c r="BK103" i="6"/>
  <c r="BJ103" i="6"/>
  <c r="BR102" i="6"/>
  <c r="BQ102" i="6"/>
  <c r="BP102" i="6"/>
  <c r="BK102" i="6"/>
  <c r="BJ102" i="6"/>
  <c r="BR101" i="6"/>
  <c r="BQ101" i="6"/>
  <c r="BP101" i="6"/>
  <c r="BK101" i="6"/>
  <c r="BJ101" i="6"/>
  <c r="BR100" i="6"/>
  <c r="I100" i="6" s="1"/>
  <c r="BQ100" i="6"/>
  <c r="H100" i="6" s="1"/>
  <c r="BP100" i="6"/>
  <c r="G100" i="6" s="1"/>
  <c r="BK100" i="6"/>
  <c r="BJ100" i="6"/>
  <c r="BR99" i="6"/>
  <c r="BQ99" i="6"/>
  <c r="BP99" i="6"/>
  <c r="BK99" i="6"/>
  <c r="BJ99" i="6"/>
  <c r="BR98" i="6"/>
  <c r="BQ98" i="6"/>
  <c r="BP98" i="6"/>
  <c r="BK98" i="6"/>
  <c r="BJ98" i="6"/>
  <c r="BR97" i="6"/>
  <c r="BQ97" i="6"/>
  <c r="BP97" i="6"/>
  <c r="BK97" i="6"/>
  <c r="BJ97" i="6"/>
  <c r="BR96" i="6"/>
  <c r="I96" i="6" s="1"/>
  <c r="BQ96" i="6"/>
  <c r="H96" i="6" s="1"/>
  <c r="BP96" i="6"/>
  <c r="G96" i="6" s="1"/>
  <c r="BK96" i="6"/>
  <c r="BJ96" i="6"/>
  <c r="BK91" i="6"/>
  <c r="BJ91" i="6"/>
  <c r="BR90" i="6"/>
  <c r="BQ90" i="6"/>
  <c r="BP90" i="6"/>
  <c r="BK90" i="6"/>
  <c r="BJ90" i="6"/>
  <c r="BK89" i="6"/>
  <c r="BJ89" i="6"/>
  <c r="BK436" i="6"/>
  <c r="BJ436" i="6"/>
  <c r="BK88" i="6"/>
  <c r="BJ88" i="6"/>
  <c r="BK512" i="6"/>
  <c r="BJ512" i="6"/>
  <c r="BR87" i="6"/>
  <c r="BQ87" i="6"/>
  <c r="BP87" i="6"/>
  <c r="BK87" i="6"/>
  <c r="BJ87" i="6"/>
  <c r="BR84" i="6"/>
  <c r="BQ84" i="6"/>
  <c r="BP84" i="6"/>
  <c r="BK84" i="6"/>
  <c r="BJ84" i="6"/>
  <c r="BK205" i="6"/>
  <c r="BJ205" i="6"/>
  <c r="BR48" i="6"/>
  <c r="BR276" i="6" s="1"/>
  <c r="I276" i="6" s="1"/>
  <c r="BQ48" i="6"/>
  <c r="H48" i="6" s="1"/>
  <c r="BP48" i="6"/>
  <c r="G48" i="6" s="1"/>
  <c r="BK48" i="6"/>
  <c r="BJ48" i="6"/>
  <c r="BR83" i="6"/>
  <c r="BQ83" i="6"/>
  <c r="BP83" i="6"/>
  <c r="BK83" i="6"/>
  <c r="BJ83" i="6"/>
  <c r="BR82" i="6"/>
  <c r="I82" i="6" s="1"/>
  <c r="BQ82" i="6"/>
  <c r="H82" i="6" s="1"/>
  <c r="BP82" i="6"/>
  <c r="G82" i="6" s="1"/>
  <c r="BK82" i="6"/>
  <c r="BJ82" i="6"/>
  <c r="BR79" i="6"/>
  <c r="BQ79" i="6"/>
  <c r="BP79" i="6"/>
  <c r="BK79" i="6"/>
  <c r="BJ79" i="6"/>
  <c r="BR78" i="6"/>
  <c r="I78" i="6" s="1"/>
  <c r="BQ78" i="6"/>
  <c r="H78" i="6" s="1"/>
  <c r="BP78" i="6"/>
  <c r="G78" i="6" s="1"/>
  <c r="BK78" i="6"/>
  <c r="BJ78" i="6"/>
  <c r="BR77" i="6"/>
  <c r="BQ77" i="6"/>
  <c r="BP77" i="6"/>
  <c r="BK77" i="6"/>
  <c r="BJ77" i="6"/>
  <c r="BR74" i="6"/>
  <c r="BQ74" i="6"/>
  <c r="BP74" i="6"/>
  <c r="BK74" i="6"/>
  <c r="BJ74" i="6"/>
  <c r="BR73" i="6"/>
  <c r="BQ73" i="6"/>
  <c r="BP73" i="6"/>
  <c r="BK73" i="6"/>
  <c r="BJ73" i="6"/>
  <c r="BK71" i="6"/>
  <c r="BJ71" i="6"/>
  <c r="BR70" i="6"/>
  <c r="I70" i="6" s="1"/>
  <c r="BQ70" i="6"/>
  <c r="H70" i="6" s="1"/>
  <c r="BP70" i="6"/>
  <c r="G70" i="6" s="1"/>
  <c r="BK70" i="6"/>
  <c r="BJ70" i="6"/>
  <c r="BR69" i="6"/>
  <c r="BQ69" i="6"/>
  <c r="BP69" i="6"/>
  <c r="BK69" i="6"/>
  <c r="BJ69" i="6"/>
  <c r="BK68" i="6"/>
  <c r="BJ68" i="6"/>
  <c r="BR67" i="6"/>
  <c r="I67" i="6" s="1"/>
  <c r="BQ67" i="6"/>
  <c r="H67" i="6" s="1"/>
  <c r="BP67" i="6"/>
  <c r="G67" i="6" s="1"/>
  <c r="BK67" i="6"/>
  <c r="BJ67" i="6"/>
  <c r="BR66" i="6"/>
  <c r="BQ66" i="6"/>
  <c r="BP66" i="6"/>
  <c r="BK66" i="6"/>
  <c r="BJ66" i="6"/>
  <c r="BR65" i="6"/>
  <c r="BQ65" i="6"/>
  <c r="BP65" i="6"/>
  <c r="BK65" i="6"/>
  <c r="BJ65" i="6"/>
  <c r="BR64" i="6"/>
  <c r="BQ64" i="6"/>
  <c r="BP64" i="6"/>
  <c r="BK64" i="6"/>
  <c r="BJ64" i="6"/>
  <c r="BR61" i="6"/>
  <c r="BQ61" i="6"/>
  <c r="BP61" i="6"/>
  <c r="BK61" i="6"/>
  <c r="BJ61" i="6"/>
  <c r="BR60" i="6"/>
  <c r="BQ60" i="6"/>
  <c r="BP60" i="6"/>
  <c r="BK60" i="6"/>
  <c r="BJ60" i="6"/>
  <c r="BR59" i="6"/>
  <c r="BQ59" i="6"/>
  <c r="BP59" i="6"/>
  <c r="BK59" i="6"/>
  <c r="BJ59" i="6"/>
  <c r="BR58" i="6"/>
  <c r="I58" i="6" s="1"/>
  <c r="BQ58" i="6"/>
  <c r="H58" i="6" s="1"/>
  <c r="BP58" i="6"/>
  <c r="G58" i="6" s="1"/>
  <c r="BK58" i="6"/>
  <c r="BJ58" i="6"/>
  <c r="BR56" i="6"/>
  <c r="I56" i="6" s="1"/>
  <c r="BQ56" i="6"/>
  <c r="H56" i="6" s="1"/>
  <c r="BP56" i="6"/>
  <c r="G56" i="6" s="1"/>
  <c r="BK56" i="6"/>
  <c r="BJ56" i="6"/>
  <c r="BR55" i="6"/>
  <c r="BQ55" i="6"/>
  <c r="BP55" i="6"/>
  <c r="BK55" i="6"/>
  <c r="BJ55" i="6"/>
  <c r="BR54" i="6"/>
  <c r="BQ54" i="6"/>
  <c r="BP54" i="6"/>
  <c r="BK54" i="6"/>
  <c r="BJ54" i="6"/>
  <c r="BR53" i="6"/>
  <c r="BQ53" i="6"/>
  <c r="BP53" i="6"/>
  <c r="BK53" i="6"/>
  <c r="BJ53" i="6"/>
  <c r="BR52" i="6"/>
  <c r="BQ52" i="6"/>
  <c r="BP52" i="6"/>
  <c r="BK52" i="6"/>
  <c r="BJ52" i="6"/>
  <c r="BR51" i="6"/>
  <c r="BQ51" i="6"/>
  <c r="BP51" i="6"/>
  <c r="BK51" i="6"/>
  <c r="BJ51" i="6"/>
  <c r="BR50" i="6"/>
  <c r="BQ50" i="6"/>
  <c r="BP50" i="6"/>
  <c r="BK50" i="6"/>
  <c r="BJ50" i="6"/>
  <c r="BR49" i="6"/>
  <c r="BQ49" i="6"/>
  <c r="BP49" i="6"/>
  <c r="BK49" i="6"/>
  <c r="BJ49" i="6"/>
  <c r="BR47" i="6"/>
  <c r="BQ47" i="6"/>
  <c r="BP47" i="6"/>
  <c r="BK47" i="6"/>
  <c r="BJ47" i="6"/>
  <c r="BR46" i="6"/>
  <c r="BQ46" i="6"/>
  <c r="BP46" i="6"/>
  <c r="BK46" i="6"/>
  <c r="BJ46" i="6"/>
  <c r="BK45" i="6"/>
  <c r="BJ45" i="6"/>
  <c r="BR44" i="6"/>
  <c r="BQ44" i="6"/>
  <c r="BP44" i="6"/>
  <c r="BK44" i="6"/>
  <c r="BJ44" i="6"/>
  <c r="BR43" i="6"/>
  <c r="BQ43" i="6"/>
  <c r="BP43" i="6"/>
  <c r="BK43" i="6"/>
  <c r="BJ43" i="6"/>
  <c r="BR42" i="6"/>
  <c r="BQ42" i="6"/>
  <c r="BP42" i="6"/>
  <c r="BK42" i="6"/>
  <c r="BJ42" i="6"/>
  <c r="BK510" i="6"/>
  <c r="BJ510" i="6"/>
  <c r="BR40" i="6"/>
  <c r="BQ40" i="6"/>
  <c r="BP40" i="6"/>
  <c r="BK40" i="6"/>
  <c r="BJ40" i="6"/>
  <c r="BR39" i="6"/>
  <c r="BQ39" i="6"/>
  <c r="BP39" i="6"/>
  <c r="BK39" i="6"/>
  <c r="BJ39" i="6"/>
  <c r="BK38" i="6"/>
  <c r="BJ38" i="6"/>
  <c r="BK509" i="6"/>
  <c r="BJ509" i="6"/>
  <c r="BR37" i="6"/>
  <c r="BQ37" i="6"/>
  <c r="BP37" i="6"/>
  <c r="BK37" i="6"/>
  <c r="BJ37" i="6"/>
  <c r="BR36" i="6"/>
  <c r="BQ36" i="6"/>
  <c r="BP36" i="6"/>
  <c r="BK36" i="6"/>
  <c r="BJ36" i="6"/>
  <c r="BR68" i="6"/>
  <c r="BQ68" i="6"/>
  <c r="BP68" i="6"/>
  <c r="BK434" i="6"/>
  <c r="BJ434" i="6"/>
  <c r="BR35" i="6"/>
  <c r="BQ35" i="6"/>
  <c r="BP35" i="6"/>
  <c r="BK35" i="6"/>
  <c r="BJ35" i="6"/>
  <c r="BR33" i="6"/>
  <c r="BQ33" i="6"/>
  <c r="BP33" i="6"/>
  <c r="BK33" i="6"/>
  <c r="BJ33" i="6"/>
  <c r="BR32" i="6"/>
  <c r="BQ32" i="6"/>
  <c r="BP32" i="6"/>
  <c r="BK32" i="6"/>
  <c r="BJ32" i="6"/>
  <c r="BR29" i="6"/>
  <c r="BQ29" i="6"/>
  <c r="BP29" i="6"/>
  <c r="BK29" i="6"/>
  <c r="BJ29" i="6"/>
  <c r="BR28" i="6"/>
  <c r="BQ28" i="6"/>
  <c r="BP28" i="6"/>
  <c r="BK28" i="6"/>
  <c r="BJ28" i="6"/>
  <c r="BR27" i="6"/>
  <c r="BQ27" i="6"/>
  <c r="BP27" i="6"/>
  <c r="BK27" i="6"/>
  <c r="BJ27" i="6"/>
  <c r="BK508" i="6"/>
  <c r="BJ508" i="6"/>
  <c r="BR26" i="6"/>
  <c r="BQ26" i="6"/>
  <c r="BP26" i="6"/>
  <c r="BK26" i="6"/>
  <c r="BJ26" i="6"/>
  <c r="BR25" i="6"/>
  <c r="BQ25" i="6"/>
  <c r="BP25" i="6"/>
  <c r="BK25" i="6"/>
  <c r="BJ25" i="6"/>
  <c r="BR23" i="6"/>
  <c r="BQ23" i="6"/>
  <c r="BP23" i="6"/>
  <c r="BK23" i="6"/>
  <c r="BJ23" i="6"/>
  <c r="BR298" i="6"/>
  <c r="BQ298" i="6"/>
  <c r="BP298" i="6"/>
  <c r="BR22" i="6"/>
  <c r="BQ22" i="6"/>
  <c r="BP22" i="6"/>
  <c r="BK22" i="6"/>
  <c r="BJ22" i="6"/>
  <c r="BR20" i="6"/>
  <c r="I20" i="6" s="1"/>
  <c r="BQ20" i="6"/>
  <c r="H20" i="6" s="1"/>
  <c r="BP20" i="6"/>
  <c r="G20" i="6" s="1"/>
  <c r="BK20" i="6"/>
  <c r="BJ20" i="6"/>
  <c r="BR19" i="6"/>
  <c r="BQ19" i="6"/>
  <c r="BP19" i="6"/>
  <c r="BK19" i="6"/>
  <c r="BJ19" i="6"/>
  <c r="BR18" i="6"/>
  <c r="BQ18" i="6"/>
  <c r="BP18" i="6"/>
  <c r="BK18" i="6"/>
  <c r="BJ18" i="6"/>
  <c r="BR17" i="6"/>
  <c r="I17" i="6" s="1"/>
  <c r="BQ17" i="6"/>
  <c r="H17" i="6" s="1"/>
  <c r="BP17" i="6"/>
  <c r="G17" i="6" s="1"/>
  <c r="BK17" i="6"/>
  <c r="BJ17" i="6"/>
  <c r="BR15" i="6"/>
  <c r="BQ15" i="6"/>
  <c r="BP15" i="6"/>
  <c r="BK15" i="6"/>
  <c r="BJ15" i="6"/>
  <c r="BR14" i="6"/>
  <c r="BQ14" i="6"/>
  <c r="BP14" i="6"/>
  <c r="BK14" i="6"/>
  <c r="BJ14" i="6"/>
  <c r="BR13" i="6"/>
  <c r="BQ13" i="6"/>
  <c r="BP13" i="6"/>
  <c r="BK13" i="6"/>
  <c r="BJ13" i="6"/>
  <c r="BR12" i="6"/>
  <c r="BQ12" i="6"/>
  <c r="BP12" i="6"/>
  <c r="BK12" i="6"/>
  <c r="BJ12" i="6"/>
  <c r="BR11" i="6"/>
  <c r="BQ11" i="6"/>
  <c r="BP11" i="6"/>
  <c r="BK11" i="6"/>
  <c r="BJ11" i="6"/>
  <c r="BR10" i="6"/>
  <c r="BQ10" i="6"/>
  <c r="BP10" i="6"/>
  <c r="BK10" i="6"/>
  <c r="BJ10" i="6"/>
  <c r="BK9" i="6"/>
  <c r="BJ9" i="6"/>
  <c r="BR7" i="6"/>
  <c r="BQ7" i="6"/>
  <c r="BP7" i="6"/>
  <c r="BK7" i="6"/>
  <c r="BJ7" i="6"/>
  <c r="BR6" i="6"/>
  <c r="BQ6" i="6"/>
  <c r="BP6" i="6"/>
  <c r="BK6" i="6"/>
  <c r="BJ6" i="6"/>
  <c r="BR5" i="6"/>
  <c r="BQ5" i="6"/>
  <c r="BP5" i="6"/>
  <c r="BK5" i="6"/>
  <c r="BJ5" i="6"/>
  <c r="BG570" i="6"/>
  <c r="BG569" i="6"/>
  <c r="BG568" i="6"/>
  <c r="BG567" i="6"/>
  <c r="BG566" i="6"/>
  <c r="BG565" i="6"/>
  <c r="BG564" i="6"/>
  <c r="BG563" i="6"/>
  <c r="BG562" i="6"/>
  <c r="BG561" i="6"/>
  <c r="BG560" i="6"/>
  <c r="BG559" i="6"/>
  <c r="BG558" i="6"/>
  <c r="BG557" i="6"/>
  <c r="BG556" i="6"/>
  <c r="BG555" i="6"/>
  <c r="BG554" i="6"/>
  <c r="BG553" i="6"/>
  <c r="BG552" i="6"/>
  <c r="BG551" i="6"/>
  <c r="BG550" i="6"/>
  <c r="BG549" i="6"/>
  <c r="BG548" i="6"/>
  <c r="BG547" i="6"/>
  <c r="BG546" i="6"/>
  <c r="BG545" i="6"/>
  <c r="BG544" i="6"/>
  <c r="BG543" i="6"/>
  <c r="BG542" i="6"/>
  <c r="BG541" i="6"/>
  <c r="BG540" i="6"/>
  <c r="BG539" i="6"/>
  <c r="BG538" i="6"/>
  <c r="BG537" i="6"/>
  <c r="BG536" i="6"/>
  <c r="BG535" i="6"/>
  <c r="BG534" i="6"/>
  <c r="BG533" i="6"/>
  <c r="BG532" i="6"/>
  <c r="BG531" i="6"/>
  <c r="BG530" i="6"/>
  <c r="BG529" i="6"/>
  <c r="BG528" i="6"/>
  <c r="BG527" i="6"/>
  <c r="BG526" i="6"/>
  <c r="BG525" i="6"/>
  <c r="BG180" i="6"/>
  <c r="BG474" i="6"/>
  <c r="BG401" i="6"/>
  <c r="BG400" i="6"/>
  <c r="BG399" i="6"/>
  <c r="BG398" i="6"/>
  <c r="BG397" i="6"/>
  <c r="BG16" i="6"/>
  <c r="BG396" i="6"/>
  <c r="BG395" i="6"/>
  <c r="BG394" i="6"/>
  <c r="BG393" i="6"/>
  <c r="BG392" i="6"/>
  <c r="BG391" i="6"/>
  <c r="BG390" i="6"/>
  <c r="BG389" i="6"/>
  <c r="BG388" i="6"/>
  <c r="BG387" i="6"/>
  <c r="BG386" i="6"/>
  <c r="BG385" i="6"/>
  <c r="BG384" i="6"/>
  <c r="BG383" i="6"/>
  <c r="BG382" i="6"/>
  <c r="BG381" i="6"/>
  <c r="BG380" i="6"/>
  <c r="BG379" i="6"/>
  <c r="BG86" i="6"/>
  <c r="BG378" i="6"/>
  <c r="BG377" i="6"/>
  <c r="BG376" i="6"/>
  <c r="BG375" i="6"/>
  <c r="BG473" i="6"/>
  <c r="BG374" i="6"/>
  <c r="BG373" i="6"/>
  <c r="BG372" i="6"/>
  <c r="BG470" i="6"/>
  <c r="BG369" i="6"/>
  <c r="BG367" i="6"/>
  <c r="BG366" i="6"/>
  <c r="BG472" i="6"/>
  <c r="BG471" i="6"/>
  <c r="BG365" i="6"/>
  <c r="BG364" i="6"/>
  <c r="BG363" i="6"/>
  <c r="BG362" i="6"/>
  <c r="BG469" i="6"/>
  <c r="BG361" i="6"/>
  <c r="BG215" i="6"/>
  <c r="BG360" i="6"/>
  <c r="BG359" i="6"/>
  <c r="BG358" i="6"/>
  <c r="BG357" i="6"/>
  <c r="BG356" i="6"/>
  <c r="BG354" i="6"/>
  <c r="BG353" i="6"/>
  <c r="BG352" i="6"/>
  <c r="BG351" i="6"/>
  <c r="BG350" i="6"/>
  <c r="BG468" i="6"/>
  <c r="BG349" i="6"/>
  <c r="BG348" i="6"/>
  <c r="BG347" i="6"/>
  <c r="BG346" i="6"/>
  <c r="BG345" i="6"/>
  <c r="BG344" i="6"/>
  <c r="BG343" i="6"/>
  <c r="BG342" i="6"/>
  <c r="BG341" i="6"/>
  <c r="BG340" i="6"/>
  <c r="BG339" i="6"/>
  <c r="BG337" i="6"/>
  <c r="BG333" i="6"/>
  <c r="BG332" i="6"/>
  <c r="BG331" i="6"/>
  <c r="BG467" i="6"/>
  <c r="BG330" i="6"/>
  <c r="BG329" i="6"/>
  <c r="BG178" i="6"/>
  <c r="BG328" i="6"/>
  <c r="BG326" i="6"/>
  <c r="BG325" i="6"/>
  <c r="BG324" i="6"/>
  <c r="BG323" i="6"/>
  <c r="BG321" i="6"/>
  <c r="BG320" i="6"/>
  <c r="BG319" i="6"/>
  <c r="BG318" i="6"/>
  <c r="BG317" i="6"/>
  <c r="BG76" i="6"/>
  <c r="BG316" i="6"/>
  <c r="BG466" i="6"/>
  <c r="BG315" i="6"/>
  <c r="BG465" i="6"/>
  <c r="BG314" i="6"/>
  <c r="BG464" i="6"/>
  <c r="BG463" i="6"/>
  <c r="BG313" i="6"/>
  <c r="BG312" i="6"/>
  <c r="BG311" i="6"/>
  <c r="BG310" i="6"/>
  <c r="BG309" i="6"/>
  <c r="BG308" i="6"/>
  <c r="BG307" i="6"/>
  <c r="BG306" i="6"/>
  <c r="BG305" i="6"/>
  <c r="BG304" i="6"/>
  <c r="BG303" i="6"/>
  <c r="BG301" i="6"/>
  <c r="BG300" i="6"/>
  <c r="BG299" i="6"/>
  <c r="BG298" i="6"/>
  <c r="BG297" i="6"/>
  <c r="BG296" i="6"/>
  <c r="BG295" i="6"/>
  <c r="BG294" i="6"/>
  <c r="BG293" i="6"/>
  <c r="BG462" i="6"/>
  <c r="BG291" i="6"/>
  <c r="BG290" i="6"/>
  <c r="BG289" i="6"/>
  <c r="BG288" i="6"/>
  <c r="BG287" i="6"/>
  <c r="BG286" i="6"/>
  <c r="BG285" i="6"/>
  <c r="BG284" i="6"/>
  <c r="BG281" i="6"/>
  <c r="BG280" i="6"/>
  <c r="BG277" i="6"/>
  <c r="BG274" i="6"/>
  <c r="BG272" i="6"/>
  <c r="BG271" i="6"/>
  <c r="BG270" i="6"/>
  <c r="BG269" i="6"/>
  <c r="BG268" i="6"/>
  <c r="BG267" i="6"/>
  <c r="BG266" i="6"/>
  <c r="BG265" i="6"/>
  <c r="BG264" i="6"/>
  <c r="BG263" i="6"/>
  <c r="BG262" i="6"/>
  <c r="BG261" i="6"/>
  <c r="BG260" i="6"/>
  <c r="BG259" i="6"/>
  <c r="BG258" i="6"/>
  <c r="BG257" i="6"/>
  <c r="BG255" i="6"/>
  <c r="BG254" i="6"/>
  <c r="BG253" i="6"/>
  <c r="BG252" i="6"/>
  <c r="BG251" i="6"/>
  <c r="BG250" i="6"/>
  <c r="BG249" i="6"/>
  <c r="BG248" i="6"/>
  <c r="BG247" i="6"/>
  <c r="BG246" i="6"/>
  <c r="BG245" i="6"/>
  <c r="BG176" i="6"/>
  <c r="BG243" i="6"/>
  <c r="BG368" i="6"/>
  <c r="BG242" i="6"/>
  <c r="BG241" i="6"/>
  <c r="BG239" i="6"/>
  <c r="BG238" i="6"/>
  <c r="BG236" i="6"/>
  <c r="BG235" i="6"/>
  <c r="BG234" i="6"/>
  <c r="BG233" i="6"/>
  <c r="BG232" i="6"/>
  <c r="BG231" i="6"/>
  <c r="BG230" i="6"/>
  <c r="BG229" i="6"/>
  <c r="BG228" i="6"/>
  <c r="BG227" i="6"/>
  <c r="BG226" i="6"/>
  <c r="BG225" i="6"/>
  <c r="BG224" i="6"/>
  <c r="BG223" i="6"/>
  <c r="BG222" i="6"/>
  <c r="BG273" i="6"/>
  <c r="BG221" i="6"/>
  <c r="BG220" i="6"/>
  <c r="BG219" i="6"/>
  <c r="BG218" i="6"/>
  <c r="BG217" i="6"/>
  <c r="BG216" i="6"/>
  <c r="BG214" i="6"/>
  <c r="BG213" i="6"/>
  <c r="BG211" i="6"/>
  <c r="BG210" i="6"/>
  <c r="BG207" i="6"/>
  <c r="BG203" i="6"/>
  <c r="BG202" i="6"/>
  <c r="BG201" i="6"/>
  <c r="BG200" i="6"/>
  <c r="BG199" i="6"/>
  <c r="BG198" i="6"/>
  <c r="BG197" i="6"/>
  <c r="BG196" i="6"/>
  <c r="BG195" i="6"/>
  <c r="BG194" i="6"/>
  <c r="BG193" i="6"/>
  <c r="BG192" i="6"/>
  <c r="BG190" i="6"/>
  <c r="BG189" i="6"/>
  <c r="BG188" i="6"/>
  <c r="BG187" i="6"/>
  <c r="BG186" i="6"/>
  <c r="BG185" i="6"/>
  <c r="BG184" i="6"/>
  <c r="BG183" i="6"/>
  <c r="BG283" i="6"/>
  <c r="BG182" i="6"/>
  <c r="BG181" i="6"/>
  <c r="BG175" i="6"/>
  <c r="BG174" i="6"/>
  <c r="BG172" i="6"/>
  <c r="BG171" i="6"/>
  <c r="BG169" i="6"/>
  <c r="BG168" i="6"/>
  <c r="BG167" i="6"/>
  <c r="BG166" i="6"/>
  <c r="BG165" i="6"/>
  <c r="BG164" i="6"/>
  <c r="BG163" i="6"/>
  <c r="BG162" i="6"/>
  <c r="BG161" i="6"/>
  <c r="BG160" i="6"/>
  <c r="BG159" i="6"/>
  <c r="BG158" i="6"/>
  <c r="BG157" i="6"/>
  <c r="BG156" i="6"/>
  <c r="BG155" i="6"/>
  <c r="BG154" i="6"/>
  <c r="BG153" i="6"/>
  <c r="BG370" i="6"/>
  <c r="BG152" i="6"/>
  <c r="BG151" i="6"/>
  <c r="BG150" i="6"/>
  <c r="BG149" i="6"/>
  <c r="BG148" i="6"/>
  <c r="BG147" i="6"/>
  <c r="BG146" i="6"/>
  <c r="BG145" i="6"/>
  <c r="BG144" i="6"/>
  <c r="BG143" i="6"/>
  <c r="BG142" i="6"/>
  <c r="BG141" i="6"/>
  <c r="BG140" i="6"/>
  <c r="BG139" i="6"/>
  <c r="BG138" i="6"/>
  <c r="BG327" i="6"/>
  <c r="BG322" i="6"/>
  <c r="BG137" i="6"/>
  <c r="BG136" i="6"/>
  <c r="BG135" i="6"/>
  <c r="BG134" i="6"/>
  <c r="BG244" i="6"/>
  <c r="BG132" i="6"/>
  <c r="BG131" i="6"/>
  <c r="BG130" i="6"/>
  <c r="BG129" i="6"/>
  <c r="BG128" i="6"/>
  <c r="BG127" i="6"/>
  <c r="BG126" i="6"/>
  <c r="BG125" i="6"/>
  <c r="BG208" i="6"/>
  <c r="BG124" i="6"/>
  <c r="BG123" i="6"/>
  <c r="BG122" i="6"/>
  <c r="BG121" i="6"/>
  <c r="BG120" i="6"/>
  <c r="BG119" i="6"/>
  <c r="BG118" i="6"/>
  <c r="BG117" i="6"/>
  <c r="BG212" i="6"/>
  <c r="BG116" i="6"/>
  <c r="BG115" i="6"/>
  <c r="BG282" i="6"/>
  <c r="BG278" i="6"/>
  <c r="BG114" i="6"/>
  <c r="BG113" i="6"/>
  <c r="BG112" i="6"/>
  <c r="BG111" i="6"/>
  <c r="BG24" i="6"/>
  <c r="BG110" i="6"/>
  <c r="BG109" i="6"/>
  <c r="BG108" i="6"/>
  <c r="BG107" i="6"/>
  <c r="BG106" i="6"/>
  <c r="BG105" i="6"/>
  <c r="BG104" i="6"/>
  <c r="BG103" i="6"/>
  <c r="BG179" i="6"/>
  <c r="BG102" i="6"/>
  <c r="BG101" i="6"/>
  <c r="BG100" i="6"/>
  <c r="BG99" i="6"/>
  <c r="BG98" i="6"/>
  <c r="BG97" i="6"/>
  <c r="BG96" i="6"/>
  <c r="BG91" i="6"/>
  <c r="BG89" i="6"/>
  <c r="BG88" i="6"/>
  <c r="BG87" i="6"/>
  <c r="BG84" i="6"/>
  <c r="BG83" i="6"/>
  <c r="BG82" i="6"/>
  <c r="BG79" i="6"/>
  <c r="BG78" i="6"/>
  <c r="BG77" i="6"/>
  <c r="BG74" i="6"/>
  <c r="BG73" i="6"/>
  <c r="BG71" i="6"/>
  <c r="BG70" i="6"/>
  <c r="BG69" i="6"/>
  <c r="BG68" i="6"/>
  <c r="BG177" i="6"/>
  <c r="BG67" i="6"/>
  <c r="BG66" i="6"/>
  <c r="BG65" i="6"/>
  <c r="BG64" i="6"/>
  <c r="BG61" i="6"/>
  <c r="BG60" i="6"/>
  <c r="BG59" i="6"/>
  <c r="BG58" i="6"/>
  <c r="BG56" i="6"/>
  <c r="BG55" i="6"/>
  <c r="BG54" i="6"/>
  <c r="BG53" i="6"/>
  <c r="BG52" i="6"/>
  <c r="BG51" i="6"/>
  <c r="BG50" i="6"/>
  <c r="BG49" i="6"/>
  <c r="BG47" i="6"/>
  <c r="BG46" i="6"/>
  <c r="BG45" i="6"/>
  <c r="BG44" i="6"/>
  <c r="BG43" i="6"/>
  <c r="BG42" i="6"/>
  <c r="BG40" i="6"/>
  <c r="BG39" i="6"/>
  <c r="BG38" i="6"/>
  <c r="BG37" i="6"/>
  <c r="BG36" i="6"/>
  <c r="BG35" i="6"/>
  <c r="BG33" i="6"/>
  <c r="BG32" i="6"/>
  <c r="BG85" i="6"/>
  <c r="BG29" i="6"/>
  <c r="BG28" i="6"/>
  <c r="BG27" i="6"/>
  <c r="BG26" i="6"/>
  <c r="BG25" i="6"/>
  <c r="BG23" i="6"/>
  <c r="BG22" i="6"/>
  <c r="BG20" i="6"/>
  <c r="BG19" i="6"/>
  <c r="BG18" i="6"/>
  <c r="BG17" i="6"/>
  <c r="BG15" i="6"/>
  <c r="BG14" i="6"/>
  <c r="BG13" i="6"/>
  <c r="BG12" i="6"/>
  <c r="BG11" i="6"/>
  <c r="BG41" i="6"/>
  <c r="BG10" i="6"/>
  <c r="BG9" i="6"/>
  <c r="BG30" i="6"/>
  <c r="BG6" i="6"/>
  <c r="BG5" i="6"/>
  <c r="BM527" i="6"/>
  <c r="BM530" i="6"/>
  <c r="BM531" i="6"/>
  <c r="BI537" i="6"/>
  <c r="A570" i="6"/>
  <c r="D6" i="6"/>
  <c r="BM5" i="6"/>
  <c r="BM6" i="6"/>
  <c r="BN7" i="6"/>
  <c r="BT7" i="6" s="1"/>
  <c r="J7" i="6" s="1"/>
  <c r="BM9" i="6"/>
  <c r="BM10" i="6"/>
  <c r="BI12" i="6"/>
  <c r="BM13" i="6"/>
  <c r="BN14" i="6"/>
  <c r="BT14" i="6" s="1"/>
  <c r="J14" i="6" s="1"/>
  <c r="BI15" i="6"/>
  <c r="BN17" i="6"/>
  <c r="BT17" i="6" s="1"/>
  <c r="J17" i="6" s="1"/>
  <c r="BN18" i="6"/>
  <c r="BT18" i="6" s="1"/>
  <c r="J18" i="6" s="1"/>
  <c r="BI19" i="6"/>
  <c r="BI22" i="6"/>
  <c r="BI25" i="6"/>
  <c r="BM27" i="6"/>
  <c r="BN29" i="6"/>
  <c r="BT29" i="6" s="1"/>
  <c r="J29" i="6" s="1"/>
  <c r="BN32" i="6"/>
  <c r="BT32" i="6" s="1"/>
  <c r="J32" i="6" s="1"/>
  <c r="BI33" i="6"/>
  <c r="BN35" i="6"/>
  <c r="BT35" i="6" s="1"/>
  <c r="J35" i="6" s="1"/>
  <c r="BN36" i="6"/>
  <c r="BT36" i="6" s="1"/>
  <c r="J36" i="6" s="1"/>
  <c r="BI38" i="6"/>
  <c r="BI40" i="6"/>
  <c r="BI510" i="6"/>
  <c r="BI42" i="6"/>
  <c r="BI44" i="6"/>
  <c r="BI45" i="6"/>
  <c r="BI46" i="6"/>
  <c r="BI47" i="6"/>
  <c r="BI49" i="6"/>
  <c r="BI50" i="6"/>
  <c r="BI52" i="6"/>
  <c r="BI53" i="6"/>
  <c r="BI55" i="6"/>
  <c r="BI59" i="6"/>
  <c r="BI61" i="6"/>
  <c r="BI64" i="6"/>
  <c r="BN65" i="6"/>
  <c r="BT65" i="6" s="1"/>
  <c r="J65" i="6" s="1"/>
  <c r="BI66" i="6"/>
  <c r="BI67" i="6"/>
  <c r="BI69" i="6"/>
  <c r="BI77" i="6"/>
  <c r="BI78" i="6"/>
  <c r="BI48" i="6"/>
  <c r="BI205" i="6"/>
  <c r="BI84" i="6"/>
  <c r="BI87" i="6"/>
  <c r="BI88" i="6"/>
  <c r="BI90" i="6"/>
  <c r="BI96" i="6"/>
  <c r="BI97" i="6"/>
  <c r="BI98" i="6"/>
  <c r="BI99" i="6"/>
  <c r="BI103" i="6"/>
  <c r="BI104" i="6"/>
  <c r="BI105" i="6"/>
  <c r="BI106" i="6"/>
  <c r="BI107" i="6"/>
  <c r="BI473" i="6"/>
  <c r="BI439" i="6"/>
  <c r="BI514" i="6"/>
  <c r="BI110" i="6"/>
  <c r="BI24" i="6"/>
  <c r="BI430" i="6"/>
  <c r="BI279" i="6"/>
  <c r="BI112" i="6"/>
  <c r="BI113" i="6"/>
  <c r="BI114" i="6"/>
  <c r="BI282" i="6"/>
  <c r="BI179" i="6"/>
  <c r="BI432" i="6"/>
  <c r="BI440" i="6"/>
  <c r="BI441" i="6"/>
  <c r="BI212" i="6"/>
  <c r="BI516" i="6"/>
  <c r="BI370" i="6"/>
  <c r="BI206" i="6"/>
  <c r="BI506" i="6"/>
  <c r="BI178" i="6"/>
  <c r="BI507" i="6"/>
  <c r="BI467" i="6"/>
  <c r="BI470" i="6"/>
  <c r="BI521" i="6"/>
  <c r="BI431" i="6"/>
  <c r="BI471" i="6"/>
  <c r="BI116" i="6"/>
  <c r="BI117" i="6"/>
  <c r="BI118" i="6"/>
  <c r="BI120" i="6"/>
  <c r="BI85" i="6"/>
  <c r="BI122" i="6"/>
  <c r="BI123" i="6"/>
  <c r="BI442" i="6"/>
  <c r="BI244" i="6"/>
  <c r="BI125" i="6"/>
  <c r="BI126" i="6"/>
  <c r="BI127" i="6"/>
  <c r="BI129" i="6"/>
  <c r="BI131" i="6"/>
  <c r="BI132" i="6"/>
  <c r="BI208" i="6"/>
  <c r="BI134" i="6"/>
  <c r="BI136" i="6"/>
  <c r="BI137" i="6"/>
  <c r="BI322" i="6"/>
  <c r="BI327" i="6"/>
  <c r="BI138" i="6"/>
  <c r="BI173" i="6"/>
  <c r="BI140" i="6"/>
  <c r="BI443" i="6"/>
  <c r="BI444" i="6"/>
  <c r="BI445" i="6"/>
  <c r="BI334" i="6"/>
  <c r="BI142" i="6"/>
  <c r="BI144" i="6"/>
  <c r="BI517" i="6"/>
  <c r="BI145" i="6"/>
  <c r="BI146" i="6"/>
  <c r="BI147" i="6"/>
  <c r="BI148" i="6"/>
  <c r="BI149" i="6"/>
  <c r="BI150" i="6"/>
  <c r="BI154" i="6"/>
  <c r="BI155" i="6"/>
  <c r="BI156" i="6"/>
  <c r="BI158" i="6"/>
  <c r="BI159" i="6"/>
  <c r="BI160" i="6"/>
  <c r="BI161" i="6"/>
  <c r="BI163" i="6"/>
  <c r="BI165" i="6"/>
  <c r="BI166" i="6"/>
  <c r="BI167" i="6"/>
  <c r="BI169" i="6"/>
  <c r="BI171" i="6"/>
  <c r="BI175" i="6"/>
  <c r="BI181" i="6"/>
  <c r="BI182" i="6"/>
  <c r="BI183" i="6"/>
  <c r="BI184" i="6"/>
  <c r="BI185" i="6"/>
  <c r="BI186" i="6"/>
  <c r="BI187" i="6"/>
  <c r="BI189" i="6"/>
  <c r="BI190" i="6"/>
  <c r="BI193" i="6"/>
  <c r="BI194" i="6"/>
  <c r="BI195" i="6"/>
  <c r="BI197" i="6"/>
  <c r="BI199" i="6"/>
  <c r="BI437" i="6"/>
  <c r="BI201" i="6"/>
  <c r="BI302" i="6"/>
  <c r="BI203" i="6"/>
  <c r="BI210" i="6"/>
  <c r="BI211" i="6"/>
  <c r="BI213" i="6"/>
  <c r="BI216" i="6"/>
  <c r="BI217" i="6"/>
  <c r="BI219" i="6"/>
  <c r="BI221" i="6"/>
  <c r="BI223" i="6"/>
  <c r="BI225" i="6"/>
  <c r="BI227" i="6"/>
  <c r="BI228" i="6"/>
  <c r="BI229" i="6"/>
  <c r="BI230" i="6"/>
  <c r="BI231" i="6"/>
  <c r="BI232" i="6"/>
  <c r="BI233" i="6"/>
  <c r="BI234" i="6"/>
  <c r="BI236" i="6"/>
  <c r="BI239" i="6"/>
  <c r="BI241" i="6"/>
  <c r="BI242" i="6"/>
  <c r="BI245" i="6"/>
  <c r="BI246" i="6"/>
  <c r="BI247" i="6"/>
  <c r="BI248" i="6"/>
  <c r="BI249" i="6"/>
  <c r="BI250" i="6"/>
  <c r="BI251" i="6"/>
  <c r="BI252" i="6"/>
  <c r="BI253" i="6"/>
  <c r="BI254" i="6"/>
  <c r="BI255" i="6"/>
  <c r="BI257" i="6"/>
  <c r="BI258" i="6"/>
  <c r="BI259" i="6"/>
  <c r="BI260" i="6"/>
  <c r="BI261" i="6"/>
  <c r="BI262" i="6"/>
  <c r="BI263" i="6"/>
  <c r="BI264" i="6"/>
  <c r="BI265" i="6"/>
  <c r="BI266" i="6"/>
  <c r="BI267" i="6"/>
  <c r="BI268" i="6"/>
  <c r="BI269" i="6"/>
  <c r="BI270" i="6"/>
  <c r="BI272" i="6"/>
  <c r="BI274" i="6"/>
  <c r="BI463" i="6"/>
  <c r="BI464" i="6"/>
  <c r="BI277" i="6"/>
  <c r="BI280" i="6"/>
  <c r="BI472" i="6"/>
  <c r="BI283" i="6"/>
  <c r="BI284" i="6"/>
  <c r="BI285" i="6"/>
  <c r="BI286" i="6"/>
  <c r="BI287" i="6"/>
  <c r="BI288" i="6"/>
  <c r="BI289" i="6"/>
  <c r="BI177" i="6"/>
  <c r="BI290" i="6"/>
  <c r="BI291" i="6"/>
  <c r="BI462" i="6"/>
  <c r="BI293" i="6"/>
  <c r="BI294" i="6"/>
  <c r="BI295" i="6"/>
  <c r="BI474" i="6"/>
  <c r="BI296" i="6"/>
  <c r="BI297" i="6"/>
  <c r="BI298" i="6"/>
  <c r="BI299" i="6"/>
  <c r="BI300" i="6"/>
  <c r="BI301" i="6"/>
  <c r="BI303" i="6"/>
  <c r="BI304" i="6"/>
  <c r="BI305" i="6"/>
  <c r="BI306" i="6"/>
  <c r="BI307" i="6"/>
  <c r="BI308" i="6"/>
  <c r="BI309" i="6"/>
  <c r="BI310" i="6"/>
  <c r="BI311" i="6"/>
  <c r="BI312" i="6"/>
  <c r="BI313" i="6"/>
  <c r="BI314" i="6"/>
  <c r="BI518" i="6"/>
  <c r="BI465" i="6"/>
  <c r="BI466" i="6"/>
  <c r="BI315" i="6"/>
  <c r="BI316" i="6"/>
  <c r="BI76" i="6"/>
  <c r="BI519" i="6"/>
  <c r="BI317" i="6"/>
  <c r="BI318" i="6"/>
  <c r="BI520" i="6"/>
  <c r="BI319" i="6"/>
  <c r="BI320" i="6"/>
  <c r="BI321" i="6"/>
  <c r="BI433" i="6"/>
  <c r="BI323" i="6"/>
  <c r="BI180" i="6"/>
  <c r="BI324" i="6"/>
  <c r="BI325" i="6"/>
  <c r="BI326" i="6"/>
  <c r="BI328" i="6"/>
  <c r="BI329" i="6"/>
  <c r="BI330" i="6"/>
  <c r="BI331" i="6"/>
  <c r="BI332" i="6"/>
  <c r="BI333" i="6"/>
  <c r="BI337" i="6"/>
  <c r="BI339" i="6"/>
  <c r="BI340" i="6"/>
  <c r="BI341" i="6"/>
  <c r="BI468" i="6"/>
  <c r="BI342" i="6"/>
  <c r="BI343" i="6"/>
  <c r="BI344" i="6"/>
  <c r="BI256" i="6"/>
  <c r="BI345" i="6"/>
  <c r="BI346" i="6"/>
  <c r="BI347" i="6"/>
  <c r="BI348" i="6"/>
  <c r="BI350" i="6"/>
  <c r="BI176" i="6"/>
  <c r="BI351" i="6"/>
  <c r="BI352" i="6"/>
  <c r="BI354" i="6"/>
  <c r="BI356" i="6"/>
  <c r="BI357" i="6"/>
  <c r="BI358" i="6"/>
  <c r="BI359" i="6"/>
  <c r="BI360" i="6"/>
  <c r="BI361" i="6"/>
  <c r="BI469" i="6"/>
  <c r="BI362" i="6"/>
  <c r="BI363" i="6"/>
  <c r="BI364" i="6"/>
  <c r="BI365" i="6"/>
  <c r="BI366" i="6"/>
  <c r="BI515" i="6"/>
  <c r="BI369" i="6"/>
  <c r="BI372" i="6"/>
  <c r="BI373" i="6"/>
  <c r="BI374" i="6"/>
  <c r="BI92" i="6"/>
  <c r="BI93" i="6"/>
  <c r="BI94" i="6"/>
  <c r="BI435" i="6"/>
  <c r="BI375" i="6"/>
  <c r="BI376" i="6"/>
  <c r="BI377" i="6"/>
  <c r="BI378" i="6"/>
  <c r="BI379" i="6"/>
  <c r="BI204" i="6"/>
  <c r="BI86" i="6"/>
  <c r="BI380" i="6"/>
  <c r="BI381" i="6"/>
  <c r="BI382" i="6"/>
  <c r="BI383" i="6"/>
  <c r="BI384" i="6"/>
  <c r="BI385" i="6"/>
  <c r="BI386" i="6"/>
  <c r="BI387" i="6"/>
  <c r="BI388" i="6"/>
  <c r="BI449" i="6"/>
  <c r="BI390" i="6"/>
  <c r="BI391" i="6"/>
  <c r="BI392" i="6"/>
  <c r="BI393" i="6"/>
  <c r="BI394" i="6"/>
  <c r="BI395" i="6"/>
  <c r="BI396" i="6"/>
  <c r="BI397" i="6"/>
  <c r="BI398" i="6"/>
  <c r="BI399" i="6"/>
  <c r="BI400" i="6"/>
  <c r="BI16" i="6"/>
  <c r="BI401" i="6"/>
  <c r="BI403" i="6"/>
  <c r="BA384" i="6"/>
  <c r="BA350" i="6"/>
  <c r="BA349" i="6"/>
  <c r="BA348" i="6"/>
  <c r="BA347" i="6"/>
  <c r="BA346" i="6"/>
  <c r="BA345" i="6"/>
  <c r="BA344" i="6"/>
  <c r="BA343" i="6"/>
  <c r="BA342" i="6"/>
  <c r="BA341" i="6"/>
  <c r="BA340" i="6"/>
  <c r="BA333" i="6"/>
  <c r="BA332" i="6"/>
  <c r="BA331" i="6"/>
  <c r="BA328" i="6"/>
  <c r="BA326" i="6"/>
  <c r="BA325" i="6"/>
  <c r="BA324" i="6"/>
  <c r="BA323" i="6"/>
  <c r="BA321" i="6"/>
  <c r="BA320" i="6"/>
  <c r="BA319" i="6"/>
  <c r="BA318" i="6"/>
  <c r="BA317" i="6"/>
  <c r="BA316" i="6"/>
  <c r="BA315" i="6"/>
  <c r="BA314" i="6"/>
  <c r="BA313" i="6"/>
  <c r="BA312" i="6"/>
  <c r="BA311" i="6"/>
  <c r="BA310" i="6"/>
  <c r="BA309" i="6"/>
  <c r="BA308" i="6"/>
  <c r="BA307" i="6"/>
  <c r="BA306" i="6"/>
  <c r="BA305" i="6"/>
  <c r="BA304" i="6"/>
  <c r="BA303" i="6"/>
  <c r="BA301" i="6"/>
  <c r="BA300" i="6"/>
  <c r="BA299" i="6"/>
  <c r="BA298" i="6"/>
  <c r="BA297" i="6"/>
  <c r="BA296" i="6"/>
  <c r="BA295" i="6"/>
  <c r="BA294" i="6"/>
  <c r="BA291" i="6"/>
  <c r="BA290" i="6"/>
  <c r="BA289" i="6"/>
  <c r="BA288" i="6"/>
  <c r="BA287" i="6"/>
  <c r="BA286" i="6"/>
  <c r="BA285" i="6"/>
  <c r="BA284" i="6"/>
  <c r="BA283" i="6"/>
  <c r="BA281" i="6"/>
  <c r="BA277" i="6"/>
  <c r="BA274" i="6"/>
  <c r="BA271" i="6"/>
  <c r="BA262" i="6"/>
  <c r="BA261" i="6"/>
  <c r="BA250" i="6"/>
  <c r="BA248" i="6"/>
  <c r="BA247" i="6"/>
  <c r="BA246" i="6"/>
  <c r="BA245" i="6"/>
  <c r="BA243" i="6"/>
  <c r="BA242" i="6"/>
  <c r="BA241" i="6"/>
  <c r="BA239" i="6"/>
  <c r="BA238" i="6"/>
  <c r="BA236" i="6"/>
  <c r="BA235" i="6"/>
  <c r="BA234" i="6"/>
  <c r="BA233" i="6"/>
  <c r="BA232" i="6"/>
  <c r="BA231" i="6"/>
  <c r="BA230" i="6"/>
  <c r="BA229" i="6"/>
  <c r="BA228" i="6"/>
  <c r="BA227" i="6"/>
  <c r="BA226" i="6"/>
  <c r="BA225" i="6"/>
  <c r="BA224" i="6"/>
  <c r="BA223" i="6"/>
  <c r="BA222" i="6"/>
  <c r="BA273" i="6"/>
  <c r="BA221" i="6"/>
  <c r="BA220" i="6"/>
  <c r="BA219" i="6"/>
  <c r="BA218" i="6"/>
  <c r="BA217" i="6"/>
  <c r="BA216" i="6"/>
  <c r="BA214" i="6"/>
  <c r="BA213" i="6"/>
  <c r="BA210" i="6"/>
  <c r="BA207" i="6"/>
  <c r="BA203" i="6"/>
  <c r="BA202" i="6"/>
  <c r="BA201" i="6"/>
  <c r="BA200" i="6"/>
  <c r="BA199" i="6"/>
  <c r="BA198" i="6"/>
  <c r="BA197" i="6"/>
  <c r="BA196" i="6"/>
  <c r="BA195" i="6"/>
  <c r="BA194" i="6"/>
  <c r="BA193" i="6"/>
  <c r="BA192" i="6"/>
  <c r="BA190" i="6"/>
  <c r="BA189" i="6"/>
  <c r="BA188" i="6"/>
  <c r="BA187" i="6"/>
  <c r="BA186" i="6"/>
  <c r="BA185" i="6"/>
  <c r="BA184" i="6"/>
  <c r="BA175" i="6"/>
  <c r="BA169" i="6"/>
  <c r="BA168" i="6"/>
  <c r="BA167" i="6"/>
  <c r="BA166" i="6"/>
  <c r="BA165" i="6"/>
  <c r="BA164" i="6"/>
  <c r="BA163" i="6"/>
  <c r="BA162" i="6"/>
  <c r="BA161" i="6"/>
  <c r="BA160" i="6"/>
  <c r="BA159" i="6"/>
  <c r="BA158" i="6"/>
  <c r="BA157" i="6"/>
  <c r="BA149" i="6"/>
  <c r="BA148" i="6"/>
  <c r="BA147" i="6"/>
  <c r="BA145" i="6"/>
  <c r="BA144" i="6"/>
  <c r="BA143" i="6"/>
  <c r="BA142" i="6"/>
  <c r="BA141" i="6"/>
  <c r="BA140" i="6"/>
  <c r="BA139" i="6"/>
  <c r="BA138" i="6"/>
  <c r="BA137" i="6"/>
  <c r="BA136" i="6"/>
  <c r="BA135" i="6"/>
  <c r="BA134" i="6"/>
  <c r="BA132" i="6"/>
  <c r="BA131" i="6"/>
  <c r="BA130" i="6"/>
  <c r="BA129" i="6"/>
  <c r="BA128" i="6"/>
  <c r="BA127" i="6"/>
  <c r="BA126" i="6"/>
  <c r="BA125" i="6"/>
  <c r="BA124" i="6"/>
  <c r="BA123" i="6"/>
  <c r="BA122" i="6"/>
  <c r="BA121" i="6"/>
  <c r="BA120" i="6"/>
  <c r="BA119" i="6"/>
  <c r="BA116" i="6"/>
  <c r="BA114" i="6"/>
  <c r="BA113" i="6"/>
  <c r="BA112" i="6"/>
  <c r="BA111" i="6"/>
  <c r="BA110" i="6"/>
  <c r="BA109" i="6"/>
  <c r="BA108" i="6"/>
  <c r="BA107" i="6"/>
  <c r="BA106" i="6"/>
  <c r="BA105" i="6"/>
  <c r="BA104" i="6"/>
  <c r="BA102" i="6"/>
  <c r="BA98" i="6"/>
  <c r="BA97" i="6"/>
  <c r="BA96" i="6"/>
  <c r="BA91" i="6"/>
  <c r="BA90" i="6"/>
  <c r="BA89" i="6"/>
  <c r="BA88" i="6"/>
  <c r="BA87" i="6"/>
  <c r="BA83" i="6"/>
  <c r="BA82" i="6"/>
  <c r="BA79" i="6"/>
  <c r="BA78" i="6"/>
  <c r="BA77" i="6"/>
  <c r="BA74" i="6"/>
  <c r="BA73" i="6"/>
  <c r="BA71" i="6"/>
  <c r="BA70" i="6"/>
  <c r="BA69" i="6"/>
  <c r="BA68" i="6"/>
  <c r="BA67" i="6"/>
  <c r="BA66" i="6"/>
  <c r="BA65" i="6"/>
  <c r="BA64" i="6"/>
  <c r="BA61" i="6"/>
  <c r="BA60" i="6"/>
  <c r="BA59" i="6"/>
  <c r="BA58" i="6"/>
  <c r="BA56" i="6"/>
  <c r="BA55" i="6"/>
  <c r="BA53" i="6"/>
  <c r="BA52" i="6"/>
  <c r="BA51" i="6"/>
  <c r="BA50" i="6"/>
  <c r="BA49" i="6"/>
  <c r="BA47" i="6"/>
  <c r="BA46" i="6"/>
  <c r="BA45" i="6"/>
  <c r="BA44" i="6"/>
  <c r="BA43" i="6"/>
  <c r="BA42" i="6"/>
  <c r="BA40" i="6"/>
  <c r="BA39" i="6"/>
  <c r="BA38" i="6"/>
  <c r="BA37" i="6"/>
  <c r="BA35" i="6"/>
  <c r="BA33" i="6"/>
  <c r="BA32" i="6"/>
  <c r="BA29" i="6"/>
  <c r="BA28" i="6"/>
  <c r="BA27" i="6"/>
  <c r="BA26" i="6"/>
  <c r="BA25" i="6"/>
  <c r="BA23" i="6"/>
  <c r="BA22" i="6"/>
  <c r="BA20" i="6"/>
  <c r="BA19" i="6"/>
  <c r="BA18" i="6"/>
  <c r="BA17" i="6"/>
  <c r="BA15" i="6"/>
  <c r="BA14" i="6"/>
  <c r="BA13" i="6"/>
  <c r="BA5" i="6"/>
  <c r="BA4" i="6"/>
  <c r="BC4" i="6"/>
  <c r="BC5" i="6"/>
  <c r="BC6" i="6"/>
  <c r="BC7" i="6"/>
  <c r="BC9" i="6"/>
  <c r="BC10" i="6"/>
  <c r="BC11" i="6"/>
  <c r="BC12" i="6"/>
  <c r="BC13" i="6"/>
  <c r="BC14" i="6"/>
  <c r="BC15" i="6"/>
  <c r="BC17" i="6"/>
  <c r="BC18" i="6"/>
  <c r="BC19" i="6"/>
  <c r="BC20" i="6"/>
  <c r="BC22" i="6"/>
  <c r="BC23" i="6"/>
  <c r="BC25" i="6"/>
  <c r="BC26" i="6"/>
  <c r="BC27" i="6"/>
  <c r="BC28" i="6"/>
  <c r="BC29" i="6"/>
  <c r="BC32" i="6"/>
  <c r="BC33" i="6"/>
  <c r="BC35" i="6"/>
  <c r="BC36" i="6"/>
  <c r="BC37" i="6"/>
  <c r="BC38" i="6"/>
  <c r="BC39" i="6"/>
  <c r="BC40" i="6"/>
  <c r="BC42" i="6"/>
  <c r="BC43" i="6"/>
  <c r="BC44" i="6"/>
  <c r="BC45" i="6"/>
  <c r="BC46" i="6"/>
  <c r="BC47" i="6"/>
  <c r="BC49" i="6"/>
  <c r="BC50" i="6"/>
  <c r="BC51" i="6"/>
  <c r="BC52" i="6"/>
  <c r="BC53" i="6"/>
  <c r="BC54" i="6"/>
  <c r="BC55" i="6"/>
  <c r="BC56" i="6"/>
  <c r="BC58" i="6"/>
  <c r="BC59" i="6"/>
  <c r="BC60" i="6"/>
  <c r="BC61" i="6"/>
  <c r="BC64" i="6"/>
  <c r="BC65" i="6"/>
  <c r="BC66" i="6"/>
  <c r="BC67" i="6"/>
  <c r="BC68" i="6"/>
  <c r="BC69" i="6"/>
  <c r="BC70" i="6"/>
  <c r="BC71" i="6"/>
  <c r="BC73" i="6"/>
  <c r="BC74" i="6"/>
  <c r="BC77" i="6"/>
  <c r="BC78" i="6"/>
  <c r="BC79" i="6"/>
  <c r="BC82" i="6"/>
  <c r="BC83" i="6"/>
  <c r="BC84" i="6"/>
  <c r="BC87" i="6"/>
  <c r="BC88" i="6"/>
  <c r="BC89" i="6"/>
  <c r="BC90" i="6"/>
  <c r="BC91" i="6"/>
  <c r="BC96" i="6"/>
  <c r="BC97" i="6"/>
  <c r="BC98" i="6"/>
  <c r="BC99" i="6"/>
  <c r="BC100" i="6"/>
  <c r="BC101" i="6"/>
  <c r="BC102" i="6"/>
  <c r="BC103" i="6"/>
  <c r="BC75" i="6"/>
  <c r="BC368" i="6"/>
  <c r="BC104" i="6"/>
  <c r="BC105" i="6"/>
  <c r="BC106" i="6"/>
  <c r="BC107" i="6"/>
  <c r="BC473" i="6"/>
  <c r="BC108" i="6"/>
  <c r="BC109" i="6"/>
  <c r="BC110" i="6"/>
  <c r="BC24" i="6"/>
  <c r="BC111" i="6"/>
  <c r="BC112" i="6"/>
  <c r="BC113" i="6"/>
  <c r="BC114" i="6"/>
  <c r="BC282" i="6"/>
  <c r="BC179" i="6"/>
  <c r="BC30" i="6"/>
  <c r="BC41" i="6"/>
  <c r="BC212" i="6"/>
  <c r="BC370" i="6"/>
  <c r="BC178" i="6"/>
  <c r="BC467" i="6"/>
  <c r="BC470" i="6"/>
  <c r="BC471" i="6"/>
  <c r="BC115" i="6"/>
  <c r="BC116" i="6"/>
  <c r="BC117" i="6"/>
  <c r="BC118" i="6"/>
  <c r="BC119" i="6"/>
  <c r="BC120" i="6"/>
  <c r="BC85" i="6"/>
  <c r="BC121" i="6"/>
  <c r="BC122" i="6"/>
  <c r="BC123" i="6"/>
  <c r="BC124" i="6"/>
  <c r="BC244" i="6"/>
  <c r="BC125" i="6"/>
  <c r="BC126" i="6"/>
  <c r="BC127" i="6"/>
  <c r="BC128" i="6"/>
  <c r="BC129" i="6"/>
  <c r="BC130" i="6"/>
  <c r="BC131" i="6"/>
  <c r="BC132" i="6"/>
  <c r="BC208" i="6"/>
  <c r="BC134" i="6"/>
  <c r="BC135" i="6"/>
  <c r="BC136" i="6"/>
  <c r="BC137" i="6"/>
  <c r="BC322" i="6"/>
  <c r="BC327" i="6"/>
  <c r="BC138" i="6"/>
  <c r="BC139" i="6"/>
  <c r="BC140" i="6"/>
  <c r="BC334" i="6"/>
  <c r="BC141" i="6"/>
  <c r="BC142" i="6"/>
  <c r="BC143" i="6"/>
  <c r="BC144" i="6"/>
  <c r="BC450" i="6"/>
  <c r="BC145" i="6"/>
  <c r="BC146" i="6"/>
  <c r="BC147" i="6"/>
  <c r="BC148" i="6"/>
  <c r="BC149" i="6"/>
  <c r="BC150" i="6"/>
  <c r="BC151" i="6"/>
  <c r="BC152" i="6"/>
  <c r="BC153" i="6"/>
  <c r="BC154" i="6"/>
  <c r="BC155" i="6"/>
  <c r="BC156" i="6"/>
  <c r="BC157" i="6"/>
  <c r="BC158" i="6"/>
  <c r="BC159" i="6"/>
  <c r="BC160" i="6"/>
  <c r="BC161" i="6"/>
  <c r="BC162" i="6"/>
  <c r="BC163" i="6"/>
  <c r="BC164" i="6"/>
  <c r="BC165" i="6"/>
  <c r="BC166" i="6"/>
  <c r="BC167" i="6"/>
  <c r="BC168" i="6"/>
  <c r="BC169" i="6"/>
  <c r="BC171" i="6"/>
  <c r="BC172" i="6"/>
  <c r="BC174" i="6"/>
  <c r="BC175" i="6"/>
  <c r="BC181" i="6"/>
  <c r="BC182" i="6"/>
  <c r="BC183" i="6"/>
  <c r="BC184" i="6"/>
  <c r="BC185" i="6"/>
  <c r="BC186" i="6"/>
  <c r="BC187" i="6"/>
  <c r="BC188" i="6"/>
  <c r="BC189" i="6"/>
  <c r="BC190" i="6"/>
  <c r="BC192" i="6"/>
  <c r="BC193" i="6"/>
  <c r="BC194" i="6"/>
  <c r="BC195" i="6"/>
  <c r="BC196" i="6"/>
  <c r="BC197" i="6"/>
  <c r="BC198" i="6"/>
  <c r="BC199" i="6"/>
  <c r="BC200" i="6"/>
  <c r="BC201" i="6"/>
  <c r="BC202" i="6"/>
  <c r="BC203" i="6"/>
  <c r="BC207" i="6"/>
  <c r="BC210" i="6"/>
  <c r="BC211" i="6"/>
  <c r="BC213" i="6"/>
  <c r="BC214" i="6"/>
  <c r="BC216" i="6"/>
  <c r="BC278" i="6"/>
  <c r="BC217" i="6"/>
  <c r="BC218" i="6"/>
  <c r="BC219" i="6"/>
  <c r="BC220" i="6"/>
  <c r="BC221" i="6"/>
  <c r="BC273" i="6"/>
  <c r="BC222" i="6"/>
  <c r="BC223" i="6"/>
  <c r="BC224" i="6"/>
  <c r="BC225" i="6"/>
  <c r="BC226" i="6"/>
  <c r="BC227" i="6"/>
  <c r="BC228" i="6"/>
  <c r="BC229" i="6"/>
  <c r="BC230" i="6"/>
  <c r="BC231" i="6"/>
  <c r="BC232" i="6"/>
  <c r="BC233" i="6"/>
  <c r="BC234" i="6"/>
  <c r="BC235" i="6"/>
  <c r="BC236" i="6"/>
  <c r="BC238" i="6"/>
  <c r="BC239" i="6"/>
  <c r="BC241" i="6"/>
  <c r="BC242" i="6"/>
  <c r="BC243" i="6"/>
  <c r="BC245" i="6"/>
  <c r="BC246" i="6"/>
  <c r="BC247" i="6"/>
  <c r="BC248" i="6"/>
  <c r="BC249" i="6"/>
  <c r="BC250" i="6"/>
  <c r="BC251" i="6"/>
  <c r="BC252" i="6"/>
  <c r="BC253" i="6"/>
  <c r="BC254" i="6"/>
  <c r="BC255" i="6"/>
  <c r="BC257" i="6"/>
  <c r="BC258" i="6"/>
  <c r="BC259" i="6"/>
  <c r="BC260" i="6"/>
  <c r="BC261" i="6"/>
  <c r="BC262" i="6"/>
  <c r="BC263" i="6"/>
  <c r="BC264" i="6"/>
  <c r="BC265" i="6"/>
  <c r="BC266" i="6"/>
  <c r="BC267" i="6"/>
  <c r="BC268" i="6"/>
  <c r="BC269" i="6"/>
  <c r="BC270" i="6"/>
  <c r="BC271" i="6"/>
  <c r="BC272" i="6"/>
  <c r="BC274" i="6"/>
  <c r="BC463" i="6"/>
  <c r="BC464" i="6"/>
  <c r="BC277" i="6"/>
  <c r="BC280" i="6"/>
  <c r="BC472" i="6"/>
  <c r="BC281" i="6"/>
  <c r="BC283" i="6"/>
  <c r="BC284" i="6"/>
  <c r="BC285" i="6"/>
  <c r="BC286" i="6"/>
  <c r="BC287" i="6"/>
  <c r="BC288" i="6"/>
  <c r="BC289" i="6"/>
  <c r="BC177" i="6"/>
  <c r="BC290" i="6"/>
  <c r="BC291" i="6"/>
  <c r="BC462" i="6"/>
  <c r="BC293" i="6"/>
  <c r="BC294" i="6"/>
  <c r="BC295" i="6"/>
  <c r="BC474" i="6"/>
  <c r="BC296" i="6"/>
  <c r="BC297" i="6"/>
  <c r="BC298" i="6"/>
  <c r="BC299" i="6"/>
  <c r="BC300" i="6"/>
  <c r="BC301" i="6"/>
  <c r="BC303" i="6"/>
  <c r="BC304" i="6"/>
  <c r="BC305" i="6"/>
  <c r="BC306" i="6"/>
  <c r="BC307" i="6"/>
  <c r="BC308" i="6"/>
  <c r="BC309" i="6"/>
  <c r="BC310" i="6"/>
  <c r="BC311" i="6"/>
  <c r="BC312" i="6"/>
  <c r="BC313" i="6"/>
  <c r="BC314" i="6"/>
  <c r="BC465" i="6"/>
  <c r="BC466" i="6"/>
  <c r="BC315" i="6"/>
  <c r="BC316" i="6"/>
  <c r="BC76" i="6"/>
  <c r="BC317" i="6"/>
  <c r="BC318" i="6"/>
  <c r="BC319" i="6"/>
  <c r="BC320" i="6"/>
  <c r="BC321" i="6"/>
  <c r="BC323" i="6"/>
  <c r="BC180" i="6"/>
  <c r="BC324" i="6"/>
  <c r="BC325" i="6"/>
  <c r="BC326" i="6"/>
  <c r="BC328" i="6"/>
  <c r="BC329" i="6"/>
  <c r="BC330" i="6"/>
  <c r="BC331" i="6"/>
  <c r="BC332" i="6"/>
  <c r="BC333" i="6"/>
  <c r="BC337" i="6"/>
  <c r="BC339" i="6"/>
  <c r="BC340" i="6"/>
  <c r="BC341" i="6"/>
  <c r="BC468" i="6"/>
  <c r="BC447" i="6"/>
  <c r="BC342" i="6"/>
  <c r="BC343" i="6"/>
  <c r="BC344" i="6"/>
  <c r="BC256" i="6"/>
  <c r="BC345" i="6"/>
  <c r="BC448" i="6"/>
  <c r="BC346" i="6"/>
  <c r="BC347" i="6"/>
  <c r="BC348" i="6"/>
  <c r="BC349" i="6"/>
  <c r="BC350" i="6"/>
  <c r="BC176" i="6"/>
  <c r="BC351" i="6"/>
  <c r="BC352" i="6"/>
  <c r="BC353" i="6"/>
  <c r="BC354" i="6"/>
  <c r="BC356" i="6"/>
  <c r="BC357" i="6"/>
  <c r="BC358" i="6"/>
  <c r="BC359" i="6"/>
  <c r="BC360" i="6"/>
  <c r="BC361" i="6"/>
  <c r="BC469" i="6"/>
  <c r="BC362" i="6"/>
  <c r="BC363" i="6"/>
  <c r="BC364" i="6"/>
  <c r="BC365" i="6"/>
  <c r="BC366" i="6"/>
  <c r="BC367" i="6"/>
  <c r="BC369" i="6"/>
  <c r="BC372" i="6"/>
  <c r="BC373" i="6"/>
  <c r="BC374" i="6"/>
  <c r="BC375" i="6"/>
  <c r="BC376" i="6"/>
  <c r="BC377" i="6"/>
  <c r="BC378" i="6"/>
  <c r="BC379" i="6"/>
  <c r="BC86" i="6"/>
  <c r="BC380" i="6"/>
  <c r="BC381" i="6"/>
  <c r="BC382" i="6"/>
  <c r="BC383" i="6"/>
  <c r="BC384" i="6"/>
  <c r="BC385" i="6"/>
  <c r="BC386" i="6"/>
  <c r="BC387" i="6"/>
  <c r="BC388" i="6"/>
  <c r="BC449" i="6"/>
  <c r="BC389" i="6"/>
  <c r="BC390" i="6"/>
  <c r="BC391" i="6"/>
  <c r="BC392" i="6"/>
  <c r="BC393" i="6"/>
  <c r="BC394" i="6"/>
  <c r="BC395" i="6"/>
  <c r="BC396" i="6"/>
  <c r="BC397" i="6"/>
  <c r="BC398" i="6"/>
  <c r="BC399" i="6"/>
  <c r="BC400" i="6"/>
  <c r="BC401" i="6"/>
  <c r="BC403" i="6"/>
  <c r="BC525" i="6"/>
  <c r="BC526" i="6"/>
  <c r="BC527" i="6"/>
  <c r="BC528" i="6"/>
  <c r="BC529" i="6"/>
  <c r="BC530" i="6"/>
  <c r="BC531" i="6"/>
  <c r="BC532" i="6"/>
  <c r="BC533" i="6"/>
  <c r="BC534" i="6"/>
  <c r="BC535" i="6"/>
  <c r="BC536" i="6"/>
  <c r="BC537" i="6"/>
  <c r="BC538" i="6"/>
  <c r="BC539" i="6"/>
  <c r="BC540" i="6"/>
  <c r="BC541" i="6"/>
  <c r="BC542" i="6"/>
  <c r="BC543" i="6"/>
  <c r="BC544" i="6"/>
  <c r="BC545" i="6"/>
  <c r="BC546" i="6"/>
  <c r="BC547" i="6"/>
  <c r="BC548" i="6"/>
  <c r="BC549" i="6"/>
  <c r="BC550" i="6"/>
  <c r="BC551" i="6"/>
  <c r="BC552" i="6"/>
  <c r="BC553" i="6"/>
  <c r="BC554" i="6"/>
  <c r="BC555" i="6"/>
  <c r="BC556" i="6"/>
  <c r="BC557" i="6"/>
  <c r="BC558" i="6"/>
  <c r="BC559" i="6"/>
  <c r="BC560" i="6"/>
  <c r="BC561" i="6"/>
  <c r="BC562" i="6"/>
  <c r="BC563" i="6"/>
  <c r="BC564" i="6"/>
  <c r="BC565" i="6"/>
  <c r="BC566" i="6"/>
  <c r="BC567" i="6"/>
  <c r="BC568" i="6"/>
  <c r="BC569" i="6"/>
  <c r="BC570" i="6"/>
  <c r="BE4" i="6"/>
  <c r="BE570" i="6"/>
  <c r="BA570" i="6" s="1"/>
  <c r="BE569" i="6"/>
  <c r="BA569" i="6" s="1"/>
  <c r="BE568" i="6"/>
  <c r="BE567" i="6"/>
  <c r="BA567" i="6" s="1"/>
  <c r="BE566" i="6"/>
  <c r="BA566" i="6" s="1"/>
  <c r="BE565" i="6"/>
  <c r="BA565" i="6" s="1"/>
  <c r="BE564" i="6"/>
  <c r="BA564" i="6" s="1"/>
  <c r="BE563" i="6"/>
  <c r="BA563" i="6" s="1"/>
  <c r="BE562" i="6"/>
  <c r="BE561" i="6"/>
  <c r="BA561" i="6" s="1"/>
  <c r="BE560" i="6"/>
  <c r="BA560" i="6" s="1"/>
  <c r="BE559" i="6"/>
  <c r="BA559" i="6" s="1"/>
  <c r="BE558" i="6"/>
  <c r="BE557" i="6"/>
  <c r="BA557" i="6" s="1"/>
  <c r="BE556" i="6"/>
  <c r="BA556" i="6" s="1"/>
  <c r="BE555" i="6"/>
  <c r="BA555" i="6" s="1"/>
  <c r="BE554" i="6"/>
  <c r="BE553" i="6"/>
  <c r="BA553" i="6" s="1"/>
  <c r="BE552" i="6"/>
  <c r="BE551" i="6"/>
  <c r="BA551" i="6" s="1"/>
  <c r="BE550" i="6"/>
  <c r="BA550" i="6" s="1"/>
  <c r="BE549" i="6"/>
  <c r="BA549" i="6" s="1"/>
  <c r="BE548" i="6"/>
  <c r="BA548" i="6" s="1"/>
  <c r="BE547" i="6"/>
  <c r="BA547" i="6" s="1"/>
  <c r="BE546" i="6"/>
  <c r="BE545" i="6"/>
  <c r="BA545" i="6" s="1"/>
  <c r="BE544" i="6"/>
  <c r="BE543" i="6"/>
  <c r="BA543" i="6" s="1"/>
  <c r="BE542" i="6"/>
  <c r="BA542" i="6" s="1"/>
  <c r="BE541" i="6"/>
  <c r="BA541" i="6" s="1"/>
  <c r="BE540" i="6"/>
  <c r="BA540" i="6" s="1"/>
  <c r="BE539" i="6"/>
  <c r="BA539" i="6" s="1"/>
  <c r="BE538" i="6"/>
  <c r="BE537" i="6"/>
  <c r="BA537" i="6" s="1"/>
  <c r="BE536" i="6"/>
  <c r="BE535" i="6"/>
  <c r="BA535" i="6" s="1"/>
  <c r="BE534" i="6"/>
  <c r="BE533" i="6"/>
  <c r="BA533" i="6" s="1"/>
  <c r="BE532" i="6"/>
  <c r="BA532" i="6" s="1"/>
  <c r="BE531" i="6"/>
  <c r="BA531" i="6" s="1"/>
  <c r="BE530" i="6"/>
  <c r="BE529" i="6"/>
  <c r="BA529" i="6" s="1"/>
  <c r="BE528" i="6"/>
  <c r="BA528" i="6" s="1"/>
  <c r="BE527" i="6"/>
  <c r="BA527" i="6" s="1"/>
  <c r="BE526" i="6"/>
  <c r="BE525" i="6"/>
  <c r="BE403" i="6"/>
  <c r="BA403" i="6" s="1"/>
  <c r="BE401" i="6"/>
  <c r="BA401" i="6" s="1"/>
  <c r="BE400" i="6"/>
  <c r="BA400" i="6" s="1"/>
  <c r="BE399" i="6"/>
  <c r="BA399" i="6" s="1"/>
  <c r="BE398" i="6"/>
  <c r="BA398" i="6" s="1"/>
  <c r="BE397" i="6"/>
  <c r="BA397" i="6" s="1"/>
  <c r="BE396" i="6"/>
  <c r="BA396" i="6" s="1"/>
  <c r="BE395" i="6"/>
  <c r="BA395" i="6" s="1"/>
  <c r="BE394" i="6"/>
  <c r="BA394" i="6" s="1"/>
  <c r="BE393" i="6"/>
  <c r="BA393" i="6" s="1"/>
  <c r="BE392" i="6"/>
  <c r="BA392" i="6" s="1"/>
  <c r="BE391" i="6"/>
  <c r="BA391" i="6" s="1"/>
  <c r="BE390" i="6"/>
  <c r="BA390" i="6" s="1"/>
  <c r="BE389" i="6"/>
  <c r="BA389" i="6" s="1"/>
  <c r="BE449" i="6"/>
  <c r="BA449" i="6" s="1"/>
  <c r="BE388" i="6"/>
  <c r="BA388" i="6" s="1"/>
  <c r="BE387" i="6"/>
  <c r="BA387" i="6" s="1"/>
  <c r="BE386" i="6"/>
  <c r="BA386" i="6" s="1"/>
  <c r="BE385" i="6"/>
  <c r="BA385" i="6" s="1"/>
  <c r="BE384" i="6"/>
  <c r="BE383" i="6"/>
  <c r="BA383" i="6" s="1"/>
  <c r="BE382" i="6"/>
  <c r="BA382" i="6" s="1"/>
  <c r="BE381" i="6"/>
  <c r="BA381" i="6" s="1"/>
  <c r="BE380" i="6"/>
  <c r="BA380" i="6" s="1"/>
  <c r="BE86" i="6"/>
  <c r="BA86" i="6" s="1"/>
  <c r="BE379" i="6"/>
  <c r="BA379" i="6" s="1"/>
  <c r="BE378" i="6"/>
  <c r="BA378" i="6" s="1"/>
  <c r="BE377" i="6"/>
  <c r="BA377" i="6" s="1"/>
  <c r="BE376" i="6"/>
  <c r="BA376" i="6" s="1"/>
  <c r="BE375" i="6"/>
  <c r="BA375" i="6" s="1"/>
  <c r="BE374" i="6"/>
  <c r="BA374" i="6" s="1"/>
  <c r="BE373" i="6"/>
  <c r="BE372" i="6"/>
  <c r="BA372" i="6" s="1"/>
  <c r="BE369" i="6"/>
  <c r="BA369" i="6" s="1"/>
  <c r="BE367" i="6"/>
  <c r="BA367" i="6" s="1"/>
  <c r="BE366" i="6"/>
  <c r="BA366" i="6" s="1"/>
  <c r="BE365" i="6"/>
  <c r="BA365" i="6" s="1"/>
  <c r="BE364" i="6"/>
  <c r="BA364" i="6" s="1"/>
  <c r="BE363" i="6"/>
  <c r="BA363" i="6" s="1"/>
  <c r="BE362" i="6"/>
  <c r="BA362" i="6" s="1"/>
  <c r="BE469" i="6"/>
  <c r="BA469" i="6" s="1"/>
  <c r="BE361" i="6"/>
  <c r="BA361" i="6" s="1"/>
  <c r="BE360" i="6"/>
  <c r="BA360" i="6" s="1"/>
  <c r="BE359" i="6"/>
  <c r="BA359" i="6" s="1"/>
  <c r="BE358" i="6"/>
  <c r="BA358" i="6" s="1"/>
  <c r="BE357" i="6"/>
  <c r="BA357" i="6" s="1"/>
  <c r="BE356" i="6"/>
  <c r="BA356" i="6" s="1"/>
  <c r="BE354" i="6"/>
  <c r="BA354" i="6" s="1"/>
  <c r="BE353" i="6"/>
  <c r="BA353" i="6" s="1"/>
  <c r="BE352" i="6"/>
  <c r="BA352" i="6" s="1"/>
  <c r="BE351" i="6"/>
  <c r="BA351" i="6" s="1"/>
  <c r="BE176" i="6"/>
  <c r="BA176" i="6" s="1"/>
  <c r="BE350" i="6"/>
  <c r="BE349" i="6"/>
  <c r="BE348" i="6"/>
  <c r="BE347" i="6"/>
  <c r="BE346" i="6"/>
  <c r="BE448" i="6"/>
  <c r="BA448" i="6" s="1"/>
  <c r="BE345" i="6"/>
  <c r="BE256" i="6"/>
  <c r="BA256" i="6" s="1"/>
  <c r="BE344" i="6"/>
  <c r="BE343" i="6"/>
  <c r="BE342" i="6"/>
  <c r="BE447" i="6"/>
  <c r="BA447" i="6" s="1"/>
  <c r="BE468" i="6"/>
  <c r="BA468" i="6" s="1"/>
  <c r="BE341" i="6"/>
  <c r="BE340" i="6"/>
  <c r="BE339" i="6"/>
  <c r="BA339" i="6" s="1"/>
  <c r="BE337" i="6"/>
  <c r="BA337" i="6" s="1"/>
  <c r="BE333" i="6"/>
  <c r="BE332" i="6"/>
  <c r="BE331" i="6"/>
  <c r="BE330" i="6"/>
  <c r="BA330" i="6" s="1"/>
  <c r="BE329" i="6"/>
  <c r="BA329" i="6" s="1"/>
  <c r="BE328" i="6"/>
  <c r="BE326" i="6"/>
  <c r="BE325" i="6"/>
  <c r="BE324" i="6"/>
  <c r="BE180" i="6"/>
  <c r="BE323" i="6"/>
  <c r="BE321" i="6"/>
  <c r="BE320" i="6"/>
  <c r="BE319" i="6"/>
  <c r="BE318" i="6"/>
  <c r="BE317" i="6"/>
  <c r="BE76" i="6"/>
  <c r="BA76" i="6" s="1"/>
  <c r="BE316" i="6"/>
  <c r="BE315" i="6"/>
  <c r="BE466" i="6"/>
  <c r="BA466" i="6" s="1"/>
  <c r="BE465" i="6"/>
  <c r="BA465" i="6" s="1"/>
  <c r="BE314" i="6"/>
  <c r="BE313" i="6"/>
  <c r="BE312" i="6"/>
  <c r="BE311" i="6"/>
  <c r="BE310" i="6"/>
  <c r="BE309" i="6"/>
  <c r="BE308" i="6"/>
  <c r="BE307" i="6"/>
  <c r="BE306" i="6"/>
  <c r="BE305" i="6"/>
  <c r="BE304" i="6"/>
  <c r="BE303" i="6"/>
  <c r="BE301" i="6"/>
  <c r="BE300" i="6"/>
  <c r="BE299" i="6"/>
  <c r="BE298" i="6"/>
  <c r="BE297" i="6"/>
  <c r="BE296" i="6"/>
  <c r="BE474" i="6"/>
  <c r="BA474" i="6" s="1"/>
  <c r="BE295" i="6"/>
  <c r="BE294" i="6"/>
  <c r="BE293" i="6"/>
  <c r="BA293" i="6" s="1"/>
  <c r="BE462" i="6"/>
  <c r="BA462" i="6" s="1"/>
  <c r="BE291" i="6"/>
  <c r="BE290" i="6"/>
  <c r="BE177" i="6"/>
  <c r="BA177" i="6" s="1"/>
  <c r="BE289" i="6"/>
  <c r="BE288" i="6"/>
  <c r="BE287" i="6"/>
  <c r="BE286" i="6"/>
  <c r="BE285" i="6"/>
  <c r="BE284" i="6"/>
  <c r="BE283" i="6"/>
  <c r="BE281" i="6"/>
  <c r="BE472" i="6"/>
  <c r="BA472" i="6" s="1"/>
  <c r="BE280" i="6"/>
  <c r="BA280" i="6" s="1"/>
  <c r="BE277" i="6"/>
  <c r="BE464" i="6"/>
  <c r="BA464" i="6" s="1"/>
  <c r="BE463" i="6"/>
  <c r="BA463" i="6" s="1"/>
  <c r="BE274" i="6"/>
  <c r="BE272" i="6"/>
  <c r="BA272" i="6" s="1"/>
  <c r="BE271" i="6"/>
  <c r="BE270" i="6"/>
  <c r="BA270" i="6" s="1"/>
  <c r="BE269" i="6"/>
  <c r="BA269" i="6" s="1"/>
  <c r="BE268" i="6"/>
  <c r="BA268" i="6" s="1"/>
  <c r="BE267" i="6"/>
  <c r="BA267" i="6" s="1"/>
  <c r="BE266" i="6"/>
  <c r="BE265" i="6"/>
  <c r="BA265" i="6" s="1"/>
  <c r="BE264" i="6"/>
  <c r="BA264" i="6" s="1"/>
  <c r="BE263" i="6"/>
  <c r="BA263" i="6" s="1"/>
  <c r="BE262" i="6"/>
  <c r="BE261" i="6"/>
  <c r="BE260" i="6"/>
  <c r="BA260" i="6" s="1"/>
  <c r="BE259" i="6"/>
  <c r="BA259" i="6" s="1"/>
  <c r="BE258" i="6"/>
  <c r="BE257" i="6"/>
  <c r="BA257" i="6" s="1"/>
  <c r="BE255" i="6"/>
  <c r="BA255" i="6" s="1"/>
  <c r="BE254" i="6"/>
  <c r="BA254" i="6" s="1"/>
  <c r="BE253" i="6"/>
  <c r="BA253" i="6" s="1"/>
  <c r="BE252" i="6"/>
  <c r="BE251" i="6"/>
  <c r="BE250" i="6"/>
  <c r="BE249" i="6"/>
  <c r="BA249" i="6" s="1"/>
  <c r="BE248" i="6"/>
  <c r="BE247" i="6"/>
  <c r="BE246" i="6"/>
  <c r="BE245" i="6"/>
  <c r="BE243" i="6"/>
  <c r="BE242" i="6"/>
  <c r="BE241" i="6"/>
  <c r="BE239" i="6"/>
  <c r="BE238" i="6"/>
  <c r="BE236" i="6"/>
  <c r="BE235" i="6"/>
  <c r="BE234" i="6"/>
  <c r="BE233" i="6"/>
  <c r="BE232" i="6"/>
  <c r="BE231" i="6"/>
  <c r="BE230" i="6"/>
  <c r="BE229" i="6"/>
  <c r="BE228" i="6"/>
  <c r="BE227" i="6"/>
  <c r="BE226" i="6"/>
  <c r="BE225" i="6"/>
  <c r="BE224" i="6"/>
  <c r="BE223" i="6"/>
  <c r="BE222" i="6"/>
  <c r="BE273" i="6"/>
  <c r="BE221" i="6"/>
  <c r="BE220" i="6"/>
  <c r="BE219" i="6"/>
  <c r="BE218" i="6"/>
  <c r="BE217" i="6"/>
  <c r="BE278" i="6"/>
  <c r="BA278" i="6" s="1"/>
  <c r="BE216" i="6"/>
  <c r="BE214" i="6"/>
  <c r="BE213" i="6"/>
  <c r="BE211" i="6"/>
  <c r="BA211" i="6" s="1"/>
  <c r="BE210" i="6"/>
  <c r="BE207" i="6"/>
  <c r="BE203" i="6"/>
  <c r="BE202" i="6"/>
  <c r="BE201" i="6"/>
  <c r="BE200" i="6"/>
  <c r="BE199" i="6"/>
  <c r="BE198" i="6"/>
  <c r="BE197" i="6"/>
  <c r="BE196" i="6"/>
  <c r="BE195" i="6"/>
  <c r="BE194" i="6"/>
  <c r="BE193" i="6"/>
  <c r="BE192" i="6"/>
  <c r="BE190" i="6"/>
  <c r="BE189" i="6"/>
  <c r="BE188" i="6"/>
  <c r="BE187" i="6"/>
  <c r="BE186" i="6"/>
  <c r="BE185" i="6"/>
  <c r="BE184" i="6"/>
  <c r="BE183" i="6"/>
  <c r="BA183" i="6" s="1"/>
  <c r="BE182" i="6"/>
  <c r="BA182" i="6" s="1"/>
  <c r="BE181" i="6"/>
  <c r="BA181" i="6" s="1"/>
  <c r="BE175" i="6"/>
  <c r="BE174" i="6"/>
  <c r="BA174" i="6" s="1"/>
  <c r="BE172" i="6"/>
  <c r="BE171" i="6"/>
  <c r="BA171" i="6" s="1"/>
  <c r="BE169" i="6"/>
  <c r="BE168" i="6"/>
  <c r="BE167" i="6"/>
  <c r="BE166" i="6"/>
  <c r="BE165" i="6"/>
  <c r="BE164" i="6"/>
  <c r="BE163" i="6"/>
  <c r="BE162" i="6"/>
  <c r="BE161" i="6"/>
  <c r="BE160" i="6"/>
  <c r="BE159" i="6"/>
  <c r="BE158" i="6"/>
  <c r="BE157" i="6"/>
  <c r="BE156" i="6"/>
  <c r="BA156" i="6" s="1"/>
  <c r="BE155" i="6"/>
  <c r="BA155" i="6" s="1"/>
  <c r="BE154" i="6"/>
  <c r="BE153" i="6"/>
  <c r="BA153" i="6" s="1"/>
  <c r="BE152" i="6"/>
  <c r="BA152" i="6" s="1"/>
  <c r="BE151" i="6"/>
  <c r="BA151" i="6" s="1"/>
  <c r="BE150" i="6"/>
  <c r="BA150" i="6" s="1"/>
  <c r="BE149" i="6"/>
  <c r="BE148" i="6"/>
  <c r="BE147" i="6"/>
  <c r="BE146" i="6"/>
  <c r="BA146" i="6" s="1"/>
  <c r="BE145" i="6"/>
  <c r="BE450" i="6"/>
  <c r="BA450" i="6" s="1"/>
  <c r="BE144" i="6"/>
  <c r="BE143" i="6"/>
  <c r="BE142" i="6"/>
  <c r="BE141" i="6"/>
  <c r="BE334" i="6"/>
  <c r="BA334" i="6" s="1"/>
  <c r="BE140" i="6"/>
  <c r="BE139" i="6"/>
  <c r="BE138" i="6"/>
  <c r="BE327" i="6"/>
  <c r="BA327" i="6" s="1"/>
  <c r="BE322" i="6"/>
  <c r="BA322" i="6" s="1"/>
  <c r="BE137" i="6"/>
  <c r="BE136" i="6"/>
  <c r="BE135" i="6"/>
  <c r="BE134" i="6"/>
  <c r="BE208" i="6"/>
  <c r="BA208" i="6" s="1"/>
  <c r="BE132" i="6"/>
  <c r="BE131" i="6"/>
  <c r="BE130" i="6"/>
  <c r="BE129" i="6"/>
  <c r="BE128" i="6"/>
  <c r="BE127" i="6"/>
  <c r="BE126" i="6"/>
  <c r="BE125" i="6"/>
  <c r="BE244" i="6"/>
  <c r="BA244" i="6" s="1"/>
  <c r="BE124" i="6"/>
  <c r="BE123" i="6"/>
  <c r="BE122" i="6"/>
  <c r="BE121" i="6"/>
  <c r="BE85" i="6"/>
  <c r="BA85" i="6" s="1"/>
  <c r="BE120" i="6"/>
  <c r="BE119" i="6"/>
  <c r="BE118" i="6"/>
  <c r="BE117" i="6"/>
  <c r="BA117" i="6" s="1"/>
  <c r="BE116" i="6"/>
  <c r="BE115" i="6"/>
  <c r="BA115" i="6" s="1"/>
  <c r="BE471" i="6"/>
  <c r="BA471" i="6" s="1"/>
  <c r="BE470" i="6"/>
  <c r="BA470" i="6" s="1"/>
  <c r="BE467" i="6"/>
  <c r="BA467" i="6" s="1"/>
  <c r="BE178" i="6"/>
  <c r="BA178" i="6" s="1"/>
  <c r="BE370" i="6"/>
  <c r="BA370" i="6" s="1"/>
  <c r="BE212" i="6"/>
  <c r="BA212" i="6" s="1"/>
  <c r="BE41" i="6"/>
  <c r="BE30" i="6"/>
  <c r="BA30" i="6" s="1"/>
  <c r="BE179" i="6"/>
  <c r="BA179" i="6" s="1"/>
  <c r="BE282" i="6"/>
  <c r="BA282" i="6" s="1"/>
  <c r="BE114" i="6"/>
  <c r="BE113" i="6"/>
  <c r="BE112" i="6"/>
  <c r="BE111" i="6"/>
  <c r="BE24" i="6"/>
  <c r="BA24" i="6" s="1"/>
  <c r="BE110" i="6"/>
  <c r="BE109" i="6"/>
  <c r="BE108" i="6"/>
  <c r="BE473" i="6"/>
  <c r="BA473" i="6" s="1"/>
  <c r="BE107" i="6"/>
  <c r="BE106" i="6"/>
  <c r="BE105" i="6"/>
  <c r="BE104" i="6"/>
  <c r="BE368" i="6"/>
  <c r="BA368" i="6" s="1"/>
  <c r="BE75" i="6"/>
  <c r="BE103" i="6"/>
  <c r="BA103" i="6" s="1"/>
  <c r="BE102" i="6"/>
  <c r="BE101" i="6"/>
  <c r="BA101" i="6" s="1"/>
  <c r="BE100" i="6"/>
  <c r="BA100" i="6" s="1"/>
  <c r="BE99" i="6"/>
  <c r="BA99" i="6" s="1"/>
  <c r="BE98" i="6"/>
  <c r="BE97" i="6"/>
  <c r="BE96" i="6"/>
  <c r="BE91" i="6"/>
  <c r="BE90" i="6"/>
  <c r="BE89" i="6"/>
  <c r="BE88" i="6"/>
  <c r="BE87" i="6"/>
  <c r="BE84" i="6"/>
  <c r="BE83" i="6"/>
  <c r="BE82" i="6"/>
  <c r="BE79" i="6"/>
  <c r="BE78" i="6"/>
  <c r="BE77" i="6"/>
  <c r="BE74" i="6"/>
  <c r="BE73" i="6"/>
  <c r="BE71" i="6"/>
  <c r="BE70" i="6"/>
  <c r="BE69" i="6"/>
  <c r="BE68" i="6"/>
  <c r="BE67" i="6"/>
  <c r="BE66" i="6"/>
  <c r="BE65" i="6"/>
  <c r="BE64" i="6"/>
  <c r="BE61" i="6"/>
  <c r="BE60" i="6"/>
  <c r="BE59" i="6"/>
  <c r="BE58" i="6"/>
  <c r="BE56" i="6"/>
  <c r="BE55" i="6"/>
  <c r="BE54" i="6"/>
  <c r="BA54" i="6" s="1"/>
  <c r="BE53" i="6"/>
  <c r="BE52" i="6"/>
  <c r="BE51" i="6"/>
  <c r="BE50" i="6"/>
  <c r="BE49" i="6"/>
  <c r="BE47" i="6"/>
  <c r="BE46" i="6"/>
  <c r="BE45" i="6"/>
  <c r="BE44" i="6"/>
  <c r="BE43" i="6"/>
  <c r="BE42" i="6"/>
  <c r="BE40" i="6"/>
  <c r="BE39" i="6"/>
  <c r="BE38" i="6"/>
  <c r="BE37" i="6"/>
  <c r="BE36" i="6"/>
  <c r="BA36" i="6" s="1"/>
  <c r="BE35" i="6"/>
  <c r="BE33" i="6"/>
  <c r="BE32" i="6"/>
  <c r="BE29" i="6"/>
  <c r="BE28" i="6"/>
  <c r="BE27" i="6"/>
  <c r="BE26" i="6"/>
  <c r="BE25" i="6"/>
  <c r="BE23" i="6"/>
  <c r="BE22" i="6"/>
  <c r="BE20" i="6"/>
  <c r="BE19" i="6"/>
  <c r="BE18" i="6"/>
  <c r="BE17" i="6"/>
  <c r="BE15" i="6"/>
  <c r="BE14" i="6"/>
  <c r="BE13" i="6"/>
  <c r="BE12" i="6"/>
  <c r="BE11" i="6"/>
  <c r="BE10" i="6"/>
  <c r="BA10" i="6" s="1"/>
  <c r="BE9" i="6"/>
  <c r="BA9" i="6" s="1"/>
  <c r="BE7" i="6"/>
  <c r="BA7" i="6" s="1"/>
  <c r="BE6" i="6"/>
  <c r="BE5" i="6"/>
  <c r="BP571" i="6"/>
  <c r="BN571" i="6"/>
  <c r="D571" i="6"/>
  <c r="B571" i="6"/>
  <c r="BO179" i="6" l="1"/>
  <c r="BO75" i="6"/>
  <c r="N2416" i="40"/>
  <c r="BO371" i="6"/>
  <c r="B570" i="6"/>
  <c r="N659" i="40"/>
  <c r="N2588" i="40"/>
  <c r="N974" i="40"/>
  <c r="N1374" i="40"/>
  <c r="BP63" i="6"/>
  <c r="G62" i="6"/>
  <c r="BS63" i="6"/>
  <c r="I62" i="6"/>
  <c r="BR63" i="6"/>
  <c r="H62" i="6"/>
  <c r="BQ63" i="6"/>
  <c r="BO237" i="6"/>
  <c r="BO93" i="6"/>
  <c r="BO94" i="6"/>
  <c r="BO357" i="6"/>
  <c r="BO320" i="6"/>
  <c r="BO429" i="6"/>
  <c r="BO368" i="6"/>
  <c r="DU2" i="6"/>
  <c r="DS2" i="6"/>
  <c r="EI2" i="6"/>
  <c r="T40" i="54" s="1"/>
  <c r="DV2" i="6"/>
  <c r="DZ2" i="6"/>
  <c r="EJ2" i="6"/>
  <c r="U40" i="54" s="1"/>
  <c r="EK2" i="6"/>
  <c r="V40" i="54" s="1"/>
  <c r="DX2" i="6"/>
  <c r="EG2" i="6"/>
  <c r="R40" i="54" s="1"/>
  <c r="EF2" i="6"/>
  <c r="Q40" i="54" s="1"/>
  <c r="DY2" i="6"/>
  <c r="EN2" i="6"/>
  <c r="Y40" i="54" s="1"/>
  <c r="EE2" i="6"/>
  <c r="P40" i="54" s="1"/>
  <c r="EA2" i="6"/>
  <c r="EH2" i="6"/>
  <c r="S40" i="54" s="1"/>
  <c r="EL2" i="6"/>
  <c r="W40" i="54" s="1"/>
  <c r="EB2" i="6"/>
  <c r="EM2" i="6"/>
  <c r="X40" i="54" s="1"/>
  <c r="DT2" i="6"/>
  <c r="DW2" i="6"/>
  <c r="BD48" i="6"/>
  <c r="BO256" i="6"/>
  <c r="BP276" i="6"/>
  <c r="G276" i="6" s="1"/>
  <c r="BQ276" i="6"/>
  <c r="BS204" i="6"/>
  <c r="I48" i="6"/>
  <c r="BS276" i="6"/>
  <c r="BO336" i="6"/>
  <c r="BO180" i="6"/>
  <c r="BO335" i="6"/>
  <c r="BO338" i="6"/>
  <c r="H7" i="6"/>
  <c r="I11" i="6"/>
  <c r="G13" i="6"/>
  <c r="I298" i="6"/>
  <c r="G25" i="6"/>
  <c r="I29" i="6"/>
  <c r="G33" i="6"/>
  <c r="I37" i="6"/>
  <c r="G42" i="6"/>
  <c r="I47" i="6"/>
  <c r="G50" i="6"/>
  <c r="H53" i="6"/>
  <c r="G59" i="6"/>
  <c r="I64" i="6"/>
  <c r="G66" i="6"/>
  <c r="G73" i="6"/>
  <c r="I83" i="6"/>
  <c r="H87" i="6"/>
  <c r="G97" i="6"/>
  <c r="I103" i="6"/>
  <c r="H104" i="6"/>
  <c r="G107" i="6"/>
  <c r="I111" i="6"/>
  <c r="H112" i="6"/>
  <c r="I118" i="6"/>
  <c r="I122" i="6"/>
  <c r="G126" i="6"/>
  <c r="H129" i="6"/>
  <c r="I132" i="6"/>
  <c r="H135" i="6"/>
  <c r="H139" i="6"/>
  <c r="H143" i="6"/>
  <c r="H145" i="6"/>
  <c r="I148" i="6"/>
  <c r="G150" i="6"/>
  <c r="I154" i="6"/>
  <c r="G156" i="6"/>
  <c r="H159" i="6"/>
  <c r="I161" i="6"/>
  <c r="H165" i="6"/>
  <c r="I168" i="6"/>
  <c r="G171" i="6"/>
  <c r="G185" i="6"/>
  <c r="H193" i="6"/>
  <c r="I196" i="6"/>
  <c r="G198" i="6"/>
  <c r="G203" i="6"/>
  <c r="H210" i="6"/>
  <c r="I214" i="6"/>
  <c r="G216" i="6"/>
  <c r="I219" i="6"/>
  <c r="G221" i="6"/>
  <c r="H223" i="6"/>
  <c r="I232" i="6"/>
  <c r="G234" i="6"/>
  <c r="H238" i="6"/>
  <c r="I242" i="6"/>
  <c r="H247" i="6"/>
  <c r="H253" i="6"/>
  <c r="I257" i="6"/>
  <c r="G259" i="6"/>
  <c r="H271" i="6"/>
  <c r="H280" i="6"/>
  <c r="I281" i="6"/>
  <c r="H286" i="6"/>
  <c r="I289" i="6"/>
  <c r="G294" i="6"/>
  <c r="G299" i="6"/>
  <c r="H303" i="6"/>
  <c r="I305" i="6"/>
  <c r="G307" i="6"/>
  <c r="H310" i="6"/>
  <c r="I313" i="6"/>
  <c r="G315" i="6"/>
  <c r="G318" i="6"/>
  <c r="H326" i="6"/>
  <c r="G337" i="6"/>
  <c r="H341" i="6"/>
  <c r="G342" i="6"/>
  <c r="H344" i="6"/>
  <c r="I345" i="6"/>
  <c r="H348" i="6"/>
  <c r="H351" i="6"/>
  <c r="I7" i="6"/>
  <c r="BP41" i="6"/>
  <c r="G10" i="6"/>
  <c r="H13" i="6"/>
  <c r="G19" i="6"/>
  <c r="H25" i="6"/>
  <c r="G28" i="6"/>
  <c r="H33" i="6"/>
  <c r="G36" i="6"/>
  <c r="G40" i="6"/>
  <c r="H42" i="6"/>
  <c r="G46" i="6"/>
  <c r="H50" i="6"/>
  <c r="I53" i="6"/>
  <c r="G55" i="6"/>
  <c r="H59" i="6"/>
  <c r="G61" i="6"/>
  <c r="H66" i="6"/>
  <c r="H73" i="6"/>
  <c r="I87" i="6"/>
  <c r="H97" i="6"/>
  <c r="G102" i="6"/>
  <c r="I104" i="6"/>
  <c r="G106" i="6"/>
  <c r="H107" i="6"/>
  <c r="I112" i="6"/>
  <c r="G114" i="6"/>
  <c r="G121" i="6"/>
  <c r="H126" i="6"/>
  <c r="I129" i="6"/>
  <c r="G131" i="6"/>
  <c r="I135" i="6"/>
  <c r="I139" i="6"/>
  <c r="I143" i="6"/>
  <c r="I145" i="6"/>
  <c r="G147" i="6"/>
  <c r="H150" i="6"/>
  <c r="H156" i="6"/>
  <c r="I159" i="6"/>
  <c r="I165" i="6"/>
  <c r="G167" i="6"/>
  <c r="H171" i="6"/>
  <c r="H185" i="6"/>
  <c r="G189" i="6"/>
  <c r="I193" i="6"/>
  <c r="G195" i="6"/>
  <c r="H198" i="6"/>
  <c r="G201" i="6"/>
  <c r="I210" i="6"/>
  <c r="G213" i="6"/>
  <c r="H216" i="6"/>
  <c r="G218" i="6"/>
  <c r="H221" i="6"/>
  <c r="I223" i="6"/>
  <c r="G225" i="6"/>
  <c r="G231" i="6"/>
  <c r="H234" i="6"/>
  <c r="I238" i="6"/>
  <c r="G241" i="6"/>
  <c r="I247" i="6"/>
  <c r="I253" i="6"/>
  <c r="G255" i="6"/>
  <c r="H259" i="6"/>
  <c r="G262" i="6"/>
  <c r="G267" i="6"/>
  <c r="I271" i="6"/>
  <c r="G274" i="6"/>
  <c r="I280" i="6"/>
  <c r="I286" i="6"/>
  <c r="G288" i="6"/>
  <c r="H294" i="6"/>
  <c r="G297" i="6"/>
  <c r="H299" i="6"/>
  <c r="I303" i="6"/>
  <c r="G304" i="6"/>
  <c r="H307" i="6"/>
  <c r="I310" i="6"/>
  <c r="G312" i="6"/>
  <c r="H315" i="6"/>
  <c r="H318" i="6"/>
  <c r="I326" i="6"/>
  <c r="G332" i="6"/>
  <c r="H337" i="6"/>
  <c r="I341" i="6"/>
  <c r="H342" i="6"/>
  <c r="I344" i="6"/>
  <c r="I348" i="6"/>
  <c r="I351" i="6"/>
  <c r="BP30" i="6"/>
  <c r="G6" i="6"/>
  <c r="BQ41" i="6"/>
  <c r="H10" i="6"/>
  <c r="I13" i="6"/>
  <c r="G15" i="6"/>
  <c r="H19" i="6"/>
  <c r="I25" i="6"/>
  <c r="H28" i="6"/>
  <c r="I33" i="6"/>
  <c r="H36" i="6"/>
  <c r="H40" i="6"/>
  <c r="I42" i="6"/>
  <c r="G44" i="6"/>
  <c r="H46" i="6"/>
  <c r="I50" i="6"/>
  <c r="G52" i="6"/>
  <c r="H55" i="6"/>
  <c r="I59" i="6"/>
  <c r="H61" i="6"/>
  <c r="I66" i="6"/>
  <c r="I73" i="6"/>
  <c r="G77" i="6"/>
  <c r="G84" i="6"/>
  <c r="I97" i="6"/>
  <c r="G99" i="6"/>
  <c r="H102" i="6"/>
  <c r="H106" i="6"/>
  <c r="I107" i="6"/>
  <c r="H114" i="6"/>
  <c r="G120" i="6"/>
  <c r="H121" i="6"/>
  <c r="I126" i="6"/>
  <c r="G128" i="6"/>
  <c r="H131" i="6"/>
  <c r="G142" i="6"/>
  <c r="H147" i="6"/>
  <c r="I150" i="6"/>
  <c r="I156" i="6"/>
  <c r="G158" i="6"/>
  <c r="G164" i="6"/>
  <c r="H167" i="6"/>
  <c r="I171" i="6"/>
  <c r="G182" i="6"/>
  <c r="I185" i="6"/>
  <c r="H189" i="6"/>
  <c r="H195" i="6"/>
  <c r="I198" i="6"/>
  <c r="H201" i="6"/>
  <c r="H213" i="6"/>
  <c r="I216" i="6"/>
  <c r="H218" i="6"/>
  <c r="I221" i="6"/>
  <c r="G222" i="6"/>
  <c r="H225" i="6"/>
  <c r="G229" i="6"/>
  <c r="H231" i="6"/>
  <c r="I234" i="6"/>
  <c r="G236" i="6"/>
  <c r="H241" i="6"/>
  <c r="G246" i="6"/>
  <c r="G252" i="6"/>
  <c r="H255" i="6"/>
  <c r="I259" i="6"/>
  <c r="H262" i="6"/>
  <c r="G265" i="6"/>
  <c r="H267" i="6"/>
  <c r="G270" i="6"/>
  <c r="H274" i="6"/>
  <c r="G277" i="6"/>
  <c r="G285" i="6"/>
  <c r="H288" i="6"/>
  <c r="I294" i="6"/>
  <c r="H297" i="6"/>
  <c r="I299" i="6"/>
  <c r="G301" i="6"/>
  <c r="H304" i="6"/>
  <c r="I307" i="6"/>
  <c r="G309" i="6"/>
  <c r="H312" i="6"/>
  <c r="I315" i="6"/>
  <c r="I318" i="6"/>
  <c r="BS237" i="6"/>
  <c r="I180" i="6"/>
  <c r="G325" i="6"/>
  <c r="H332" i="6"/>
  <c r="I337" i="6"/>
  <c r="G340" i="6"/>
  <c r="I342" i="6"/>
  <c r="G347" i="6"/>
  <c r="BQ30" i="6"/>
  <c r="H6" i="6"/>
  <c r="BR41" i="6"/>
  <c r="I10" i="6"/>
  <c r="G12" i="6"/>
  <c r="H15" i="6"/>
  <c r="I19" i="6"/>
  <c r="G22" i="6"/>
  <c r="G23" i="6"/>
  <c r="I28" i="6"/>
  <c r="G32" i="6"/>
  <c r="I36" i="6"/>
  <c r="I40" i="6"/>
  <c r="H44" i="6"/>
  <c r="I46" i="6"/>
  <c r="G49" i="6"/>
  <c r="H52" i="6"/>
  <c r="I55" i="6"/>
  <c r="I61" i="6"/>
  <c r="G65" i="6"/>
  <c r="H77" i="6"/>
  <c r="H84" i="6"/>
  <c r="H99" i="6"/>
  <c r="I102" i="6"/>
  <c r="I106" i="6"/>
  <c r="I114" i="6"/>
  <c r="G119" i="6"/>
  <c r="H120" i="6"/>
  <c r="I121" i="6"/>
  <c r="H128" i="6"/>
  <c r="I131" i="6"/>
  <c r="H142" i="6"/>
  <c r="I147" i="6"/>
  <c r="G149" i="6"/>
  <c r="G155" i="6"/>
  <c r="H158" i="6"/>
  <c r="H164" i="6"/>
  <c r="I167" i="6"/>
  <c r="G169" i="6"/>
  <c r="G175" i="6"/>
  <c r="H182" i="6"/>
  <c r="G184" i="6"/>
  <c r="I189" i="6"/>
  <c r="I195" i="6"/>
  <c r="G197" i="6"/>
  <c r="I201" i="6"/>
  <c r="G202" i="6"/>
  <c r="I213" i="6"/>
  <c r="I218" i="6"/>
  <c r="H222" i="6"/>
  <c r="I225" i="6"/>
  <c r="G227" i="6"/>
  <c r="H229" i="6"/>
  <c r="I231" i="6"/>
  <c r="G233" i="6"/>
  <c r="H236" i="6"/>
  <c r="I241" i="6"/>
  <c r="H246" i="6"/>
  <c r="G250" i="6"/>
  <c r="H252" i="6"/>
  <c r="I255" i="6"/>
  <c r="G258" i="6"/>
  <c r="I262" i="6"/>
  <c r="H265" i="6"/>
  <c r="I267" i="6"/>
  <c r="H270" i="6"/>
  <c r="I274" i="6"/>
  <c r="H277" i="6"/>
  <c r="H285" i="6"/>
  <c r="I288" i="6"/>
  <c r="G293" i="6"/>
  <c r="I297" i="6"/>
  <c r="H301" i="6"/>
  <c r="I304" i="6"/>
  <c r="G306" i="6"/>
  <c r="H309" i="6"/>
  <c r="I312" i="6"/>
  <c r="BP320" i="6"/>
  <c r="G320" i="6" s="1"/>
  <c r="G323" i="6"/>
  <c r="H325" i="6"/>
  <c r="I332" i="6"/>
  <c r="H340" i="6"/>
  <c r="H347" i="6"/>
  <c r="BR30" i="6"/>
  <c r="I6" i="6"/>
  <c r="H12" i="6"/>
  <c r="I15" i="6"/>
  <c r="G18" i="6"/>
  <c r="H22" i="6"/>
  <c r="H23" i="6"/>
  <c r="G27" i="6"/>
  <c r="H32" i="6"/>
  <c r="G68" i="6"/>
  <c r="G39" i="6"/>
  <c r="I44" i="6"/>
  <c r="H49" i="6"/>
  <c r="I52" i="6"/>
  <c r="G54" i="6"/>
  <c r="H65" i="6"/>
  <c r="G69" i="6"/>
  <c r="I77" i="6"/>
  <c r="G79" i="6"/>
  <c r="I84" i="6"/>
  <c r="BP91" i="6"/>
  <c r="G90" i="6"/>
  <c r="I99" i="6"/>
  <c r="G101" i="6"/>
  <c r="G105" i="6"/>
  <c r="G113" i="6"/>
  <c r="H119" i="6"/>
  <c r="I120" i="6"/>
  <c r="I128" i="6"/>
  <c r="G130" i="6"/>
  <c r="G136" i="6"/>
  <c r="G138" i="6"/>
  <c r="G140" i="6"/>
  <c r="I142" i="6"/>
  <c r="G144" i="6"/>
  <c r="G146" i="6"/>
  <c r="H149" i="6"/>
  <c r="H155" i="6"/>
  <c r="I158" i="6"/>
  <c r="G160" i="6"/>
  <c r="I164" i="6"/>
  <c r="G166" i="6"/>
  <c r="H169" i="6"/>
  <c r="H175" i="6"/>
  <c r="I182" i="6"/>
  <c r="H184" i="6"/>
  <c r="G188" i="6"/>
  <c r="G194" i="6"/>
  <c r="H197" i="6"/>
  <c r="H202" i="6"/>
  <c r="G211" i="6"/>
  <c r="I222" i="6"/>
  <c r="G224" i="6"/>
  <c r="H227" i="6"/>
  <c r="I229" i="6"/>
  <c r="G230" i="6"/>
  <c r="H233" i="6"/>
  <c r="I236" i="6"/>
  <c r="G239" i="6"/>
  <c r="I246" i="6"/>
  <c r="G248" i="6"/>
  <c r="H250" i="6"/>
  <c r="I252" i="6"/>
  <c r="G254" i="6"/>
  <c r="H258" i="6"/>
  <c r="G261" i="6"/>
  <c r="I265" i="6"/>
  <c r="I270" i="6"/>
  <c r="G272" i="6"/>
  <c r="I277" i="6"/>
  <c r="I285" i="6"/>
  <c r="G287" i="6"/>
  <c r="H293" i="6"/>
  <c r="G296" i="6"/>
  <c r="I301" i="6"/>
  <c r="H306" i="6"/>
  <c r="I309" i="6"/>
  <c r="G311" i="6"/>
  <c r="BQ320" i="6"/>
  <c r="H320" i="6" s="1"/>
  <c r="G321" i="6"/>
  <c r="H323" i="6"/>
  <c r="I325" i="6"/>
  <c r="G328" i="6"/>
  <c r="I340" i="6"/>
  <c r="I347" i="6"/>
  <c r="G349" i="6"/>
  <c r="G5" i="6"/>
  <c r="I12" i="6"/>
  <c r="G14" i="6"/>
  <c r="H18" i="6"/>
  <c r="I22" i="6"/>
  <c r="I23" i="6"/>
  <c r="G26" i="6"/>
  <c r="H27" i="6"/>
  <c r="I32" i="6"/>
  <c r="G35" i="6"/>
  <c r="H68" i="6"/>
  <c r="H39" i="6"/>
  <c r="G43" i="6"/>
  <c r="I49" i="6"/>
  <c r="G51" i="6"/>
  <c r="H54" i="6"/>
  <c r="G60" i="6"/>
  <c r="I65" i="6"/>
  <c r="H69" i="6"/>
  <c r="G74" i="6"/>
  <c r="H79" i="6"/>
  <c r="BQ91" i="6"/>
  <c r="H90" i="6"/>
  <c r="G98" i="6"/>
  <c r="H101" i="6"/>
  <c r="H105" i="6"/>
  <c r="G109" i="6"/>
  <c r="H113" i="6"/>
  <c r="G115" i="6"/>
  <c r="I119" i="6"/>
  <c r="G127" i="6"/>
  <c r="H130" i="6"/>
  <c r="H136" i="6"/>
  <c r="H138" i="6"/>
  <c r="H140" i="6"/>
  <c r="G141" i="6"/>
  <c r="H144" i="6"/>
  <c r="H146" i="6"/>
  <c r="I149" i="6"/>
  <c r="G151" i="6"/>
  <c r="I155" i="6"/>
  <c r="G157" i="6"/>
  <c r="H160" i="6"/>
  <c r="G163" i="6"/>
  <c r="H166" i="6"/>
  <c r="I169" i="6"/>
  <c r="I175" i="6"/>
  <c r="I184" i="6"/>
  <c r="G186" i="6"/>
  <c r="H188" i="6"/>
  <c r="H194" i="6"/>
  <c r="I197" i="6"/>
  <c r="G199" i="6"/>
  <c r="I202" i="6"/>
  <c r="G207" i="6"/>
  <c r="H211" i="6"/>
  <c r="G273" i="6"/>
  <c r="H224" i="6"/>
  <c r="I227" i="6"/>
  <c r="H230" i="6"/>
  <c r="I233" i="6"/>
  <c r="G235" i="6"/>
  <c r="H239" i="6"/>
  <c r="G245" i="6"/>
  <c r="H248" i="6"/>
  <c r="I250" i="6"/>
  <c r="H254" i="6"/>
  <c r="I258" i="6"/>
  <c r="G260" i="6"/>
  <c r="H261" i="6"/>
  <c r="H272" i="6"/>
  <c r="G284" i="6"/>
  <c r="H287" i="6"/>
  <c r="I293" i="6"/>
  <c r="G295" i="6"/>
  <c r="H296" i="6"/>
  <c r="G300" i="6"/>
  <c r="I306" i="6"/>
  <c r="G308" i="6"/>
  <c r="H311" i="6"/>
  <c r="BR320" i="6"/>
  <c r="I320" i="6" s="1"/>
  <c r="G319" i="6"/>
  <c r="H321" i="6"/>
  <c r="I323" i="6"/>
  <c r="G324" i="6"/>
  <c r="H328" i="6"/>
  <c r="G339" i="6"/>
  <c r="G346" i="6"/>
  <c r="H349" i="6"/>
  <c r="H5" i="6"/>
  <c r="G11" i="6"/>
  <c r="H14" i="6"/>
  <c r="I18" i="6"/>
  <c r="G298" i="6"/>
  <c r="H26" i="6"/>
  <c r="I27" i="6"/>
  <c r="G29" i="6"/>
  <c r="H35" i="6"/>
  <c r="I68" i="6"/>
  <c r="G37" i="6"/>
  <c r="I39" i="6"/>
  <c r="H43" i="6"/>
  <c r="G47" i="6"/>
  <c r="H51" i="6"/>
  <c r="I54" i="6"/>
  <c r="H60" i="6"/>
  <c r="G64" i="6"/>
  <c r="I69" i="6"/>
  <c r="H74" i="6"/>
  <c r="I79" i="6"/>
  <c r="G83" i="6"/>
  <c r="BR91" i="6"/>
  <c r="I90" i="6"/>
  <c r="H98" i="6"/>
  <c r="I101" i="6"/>
  <c r="G103" i="6"/>
  <c r="I105" i="6"/>
  <c r="H109" i="6"/>
  <c r="G111" i="6"/>
  <c r="I113" i="6"/>
  <c r="H115" i="6"/>
  <c r="G118" i="6"/>
  <c r="G122" i="6"/>
  <c r="H127" i="6"/>
  <c r="I130" i="6"/>
  <c r="G132" i="6"/>
  <c r="I136" i="6"/>
  <c r="I138" i="6"/>
  <c r="I140" i="6"/>
  <c r="H141" i="6"/>
  <c r="I144" i="6"/>
  <c r="I146" i="6"/>
  <c r="G148" i="6"/>
  <c r="H151" i="6"/>
  <c r="G154" i="6"/>
  <c r="H157" i="6"/>
  <c r="I160" i="6"/>
  <c r="G161" i="6"/>
  <c r="H163" i="6"/>
  <c r="I166" i="6"/>
  <c r="G168" i="6"/>
  <c r="H186" i="6"/>
  <c r="I188" i="6"/>
  <c r="I194" i="6"/>
  <c r="G196" i="6"/>
  <c r="H199" i="6"/>
  <c r="H207" i="6"/>
  <c r="I211" i="6"/>
  <c r="G214" i="6"/>
  <c r="G219" i="6"/>
  <c r="H273" i="6"/>
  <c r="I224" i="6"/>
  <c r="I230" i="6"/>
  <c r="G232" i="6"/>
  <c r="H235" i="6"/>
  <c r="I239" i="6"/>
  <c r="G242" i="6"/>
  <c r="H245" i="6"/>
  <c r="I248" i="6"/>
  <c r="I254" i="6"/>
  <c r="G257" i="6"/>
  <c r="H260" i="6"/>
  <c r="I261" i="6"/>
  <c r="I272" i="6"/>
  <c r="G281" i="6"/>
  <c r="H284" i="6"/>
  <c r="I287" i="6"/>
  <c r="G289" i="6"/>
  <c r="H295" i="6"/>
  <c r="I296" i="6"/>
  <c r="H300" i="6"/>
  <c r="G305" i="6"/>
  <c r="H308" i="6"/>
  <c r="I311" i="6"/>
  <c r="G313" i="6"/>
  <c r="H319" i="6"/>
  <c r="I321" i="6"/>
  <c r="H324" i="6"/>
  <c r="I328" i="6"/>
  <c r="H339" i="6"/>
  <c r="G345" i="6"/>
  <c r="H346" i="6"/>
  <c r="I349" i="6"/>
  <c r="I5" i="6"/>
  <c r="G7" i="6"/>
  <c r="H11" i="6"/>
  <c r="I14" i="6"/>
  <c r="H298" i="6"/>
  <c r="I26" i="6"/>
  <c r="H29" i="6"/>
  <c r="I35" i="6"/>
  <c r="H37" i="6"/>
  <c r="I43" i="6"/>
  <c r="H47" i="6"/>
  <c r="I51" i="6"/>
  <c r="G53" i="6"/>
  <c r="I60" i="6"/>
  <c r="H64" i="6"/>
  <c r="I74" i="6"/>
  <c r="H83" i="6"/>
  <c r="G87" i="6"/>
  <c r="I98" i="6"/>
  <c r="H103" i="6"/>
  <c r="G104" i="6"/>
  <c r="I109" i="6"/>
  <c r="H111" i="6"/>
  <c r="G112" i="6"/>
  <c r="I115" i="6"/>
  <c r="H118" i="6"/>
  <c r="H122" i="6"/>
  <c r="I127" i="6"/>
  <c r="G129" i="6"/>
  <c r="H132" i="6"/>
  <c r="G135" i="6"/>
  <c r="G139" i="6"/>
  <c r="I141" i="6"/>
  <c r="G143" i="6"/>
  <c r="G145" i="6"/>
  <c r="H148" i="6"/>
  <c r="I151" i="6"/>
  <c r="H154" i="6"/>
  <c r="I157" i="6"/>
  <c r="G159" i="6"/>
  <c r="H161" i="6"/>
  <c r="I163" i="6"/>
  <c r="G165" i="6"/>
  <c r="H168" i="6"/>
  <c r="I186" i="6"/>
  <c r="G193" i="6"/>
  <c r="H196" i="6"/>
  <c r="I199" i="6"/>
  <c r="I207" i="6"/>
  <c r="G210" i="6"/>
  <c r="H214" i="6"/>
  <c r="H219" i="6"/>
  <c r="I273" i="6"/>
  <c r="G223" i="6"/>
  <c r="H232" i="6"/>
  <c r="I235" i="6"/>
  <c r="G238" i="6"/>
  <c r="H242" i="6"/>
  <c r="I245" i="6"/>
  <c r="G247" i="6"/>
  <c r="G253" i="6"/>
  <c r="H257" i="6"/>
  <c r="I260" i="6"/>
  <c r="G271" i="6"/>
  <c r="G280" i="6"/>
  <c r="H281" i="6"/>
  <c r="I284" i="6"/>
  <c r="G286" i="6"/>
  <c r="H289" i="6"/>
  <c r="I295" i="6"/>
  <c r="I300" i="6"/>
  <c r="G303" i="6"/>
  <c r="H305" i="6"/>
  <c r="I308" i="6"/>
  <c r="G310" i="6"/>
  <c r="H313" i="6"/>
  <c r="I319" i="6"/>
  <c r="I324" i="6"/>
  <c r="G326" i="6"/>
  <c r="I339" i="6"/>
  <c r="G341" i="6"/>
  <c r="G344" i="6"/>
  <c r="H345" i="6"/>
  <c r="I346" i="6"/>
  <c r="G348" i="6"/>
  <c r="G351" i="6"/>
  <c r="BO372" i="6"/>
  <c r="BO196" i="6"/>
  <c r="BO322" i="6"/>
  <c r="BO54" i="6"/>
  <c r="BO110" i="6"/>
  <c r="BO419" i="6"/>
  <c r="BO128" i="6"/>
  <c r="BO239" i="6"/>
  <c r="BO329" i="6"/>
  <c r="BO347" i="6"/>
  <c r="BO311" i="6"/>
  <c r="BO58" i="6"/>
  <c r="BO398" i="6"/>
  <c r="BO34" i="6"/>
  <c r="BO18" i="6"/>
  <c r="BO415" i="6"/>
  <c r="BO223" i="6"/>
  <c r="BO15" i="6"/>
  <c r="BO159" i="6"/>
  <c r="BO268" i="6"/>
  <c r="BO183" i="6"/>
  <c r="BO305" i="6"/>
  <c r="BO98" i="6"/>
  <c r="BO89" i="6"/>
  <c r="BO66" i="6"/>
  <c r="BO174" i="6"/>
  <c r="BO283" i="6"/>
  <c r="BO222" i="6"/>
  <c r="BO195" i="6"/>
  <c r="BO122" i="6"/>
  <c r="BO203" i="6"/>
  <c r="BO274" i="6"/>
  <c r="BO316" i="6"/>
  <c r="BO389" i="6"/>
  <c r="BO232" i="6"/>
  <c r="BO41" i="6"/>
  <c r="BO92" i="6"/>
  <c r="BO224" i="6"/>
  <c r="BO10" i="6"/>
  <c r="BO280" i="6"/>
  <c r="BO127" i="6"/>
  <c r="BO137" i="6"/>
  <c r="BO143" i="6"/>
  <c r="BO215" i="6"/>
  <c r="BO77" i="6"/>
  <c r="BO394" i="6"/>
  <c r="BO136" i="6"/>
  <c r="BO134" i="6"/>
  <c r="BO235" i="6"/>
  <c r="BO245" i="6"/>
  <c r="BO238" i="6"/>
  <c r="BO227" i="6"/>
  <c r="BO73" i="6"/>
  <c r="BO13" i="6"/>
  <c r="BO295" i="6"/>
  <c r="BO233" i="6"/>
  <c r="BO47" i="6"/>
  <c r="BO207" i="6"/>
  <c r="BO32" i="6"/>
  <c r="BO319" i="6"/>
  <c r="BO82" i="6"/>
  <c r="BO216" i="6"/>
  <c r="BO114" i="6"/>
  <c r="BO165" i="6"/>
  <c r="BO139" i="6"/>
  <c r="BO326" i="6"/>
  <c r="BO190" i="6"/>
  <c r="BO148" i="6"/>
  <c r="BO45" i="6"/>
  <c r="BO193" i="6"/>
  <c r="BO33" i="6"/>
  <c r="BO259" i="6"/>
  <c r="BO325" i="6"/>
  <c r="BO413" i="6"/>
  <c r="BO69" i="6"/>
  <c r="BO360" i="6"/>
  <c r="BO412" i="6"/>
  <c r="BO367" i="6"/>
  <c r="BO192" i="6"/>
  <c r="BO416" i="6"/>
  <c r="BO131" i="6"/>
  <c r="BO293" i="6"/>
  <c r="BO211" i="6"/>
  <c r="BO103" i="6"/>
  <c r="BO243" i="6"/>
  <c r="BO156" i="6"/>
  <c r="BO340" i="6"/>
  <c r="BO314" i="6"/>
  <c r="BO217" i="6"/>
  <c r="BO308" i="6"/>
  <c r="BO380" i="6"/>
  <c r="BO25" i="6"/>
  <c r="BO246" i="6"/>
  <c r="BO37" i="6"/>
  <c r="BO330" i="6"/>
  <c r="BO112" i="6"/>
  <c r="BO300" i="6"/>
  <c r="BO154" i="6"/>
  <c r="BO303" i="6"/>
  <c r="BO51" i="6"/>
  <c r="BO363" i="6"/>
  <c r="BO126" i="6"/>
  <c r="BO378" i="6"/>
  <c r="BO27" i="6"/>
  <c r="BO67" i="6"/>
  <c r="BO379" i="6"/>
  <c r="BO231" i="6"/>
  <c r="BO55" i="6"/>
  <c r="BO306" i="6"/>
  <c r="BO234" i="6"/>
  <c r="BO251" i="6"/>
  <c r="BO312" i="6"/>
  <c r="BO151" i="6"/>
  <c r="BO375" i="6"/>
  <c r="BO271" i="6"/>
  <c r="BO230" i="6"/>
  <c r="BO366" i="6"/>
  <c r="BO373" i="6"/>
  <c r="BO164" i="6"/>
  <c r="BO70" i="6"/>
  <c r="BO401" i="6"/>
  <c r="BO214" i="6"/>
  <c r="BO146" i="6"/>
  <c r="BO160" i="6"/>
  <c r="BO385" i="6"/>
  <c r="BO99" i="6"/>
  <c r="BO421" i="6"/>
  <c r="BO19" i="6"/>
  <c r="BO420" i="6"/>
  <c r="BO331" i="6"/>
  <c r="BO278" i="6"/>
  <c r="BO425" i="6"/>
  <c r="BO258" i="6"/>
  <c r="BO30" i="6"/>
  <c r="BO332" i="6"/>
  <c r="BO83" i="6"/>
  <c r="BO285" i="6"/>
  <c r="BO414" i="6"/>
  <c r="BO426" i="6"/>
  <c r="BO317" i="6"/>
  <c r="BO101" i="6"/>
  <c r="BO286" i="6"/>
  <c r="BO236" i="6"/>
  <c r="BO374" i="6"/>
  <c r="BO178" i="6"/>
  <c r="BO48" i="6"/>
  <c r="BO361" i="6"/>
  <c r="BO121" i="6"/>
  <c r="BO200" i="6"/>
  <c r="BO313" i="6"/>
  <c r="BO364" i="6"/>
  <c r="BO182" i="6"/>
  <c r="BO194" i="6"/>
  <c r="BO427" i="6"/>
  <c r="BO129" i="6"/>
  <c r="BO241" i="6"/>
  <c r="BO113" i="6"/>
  <c r="BO87" i="6"/>
  <c r="BO353" i="6"/>
  <c r="BO356" i="6"/>
  <c r="BO125" i="6"/>
  <c r="BO273" i="6"/>
  <c r="BO386" i="6"/>
  <c r="BO44" i="6"/>
  <c r="BO290" i="6"/>
  <c r="BO423" i="6"/>
  <c r="BO309" i="6"/>
  <c r="BO145" i="6"/>
  <c r="BO11" i="6"/>
  <c r="BO287" i="6"/>
  <c r="BO339" i="6"/>
  <c r="BO7" i="6"/>
  <c r="BO184" i="6"/>
  <c r="BO288" i="6"/>
  <c r="BO78" i="6"/>
  <c r="BO252" i="6"/>
  <c r="BO391" i="6"/>
  <c r="BO395" i="6"/>
  <c r="BO362" i="6"/>
  <c r="BO105" i="6"/>
  <c r="BO418" i="6"/>
  <c r="BO62" i="6"/>
  <c r="BO177" i="6"/>
  <c r="BO17" i="6"/>
  <c r="BO226" i="6"/>
  <c r="BO189" i="6"/>
  <c r="BO298" i="6"/>
  <c r="BO124" i="6"/>
  <c r="BO140" i="6"/>
  <c r="BO352" i="6"/>
  <c r="BO141" i="6"/>
  <c r="BO400" i="6"/>
  <c r="BO349" i="6"/>
  <c r="BO161" i="6"/>
  <c r="BO185" i="6"/>
  <c r="BO168" i="6"/>
  <c r="BO213" i="6"/>
  <c r="BO176" i="6"/>
  <c r="BO343" i="6"/>
  <c r="BO255" i="6"/>
  <c r="BO49" i="6"/>
  <c r="BO354" i="6"/>
  <c r="BO90" i="6"/>
  <c r="BO281" i="6"/>
  <c r="BO52" i="6"/>
  <c r="BO249" i="6"/>
  <c r="BO201" i="6"/>
  <c r="BO107" i="6"/>
  <c r="BO123" i="6"/>
  <c r="BO396" i="6"/>
  <c r="BO147" i="6"/>
  <c r="BO59" i="6"/>
  <c r="BO220" i="6"/>
  <c r="BO253" i="6"/>
  <c r="BO39" i="6"/>
  <c r="BO26" i="6"/>
  <c r="BO6" i="6"/>
  <c r="BO262" i="6"/>
  <c r="BO68" i="6"/>
  <c r="BO250" i="6"/>
  <c r="BO393" i="6"/>
  <c r="BO61" i="6"/>
  <c r="BO321" i="6"/>
  <c r="BO74" i="6"/>
  <c r="BO428" i="6"/>
  <c r="BO157" i="6"/>
  <c r="BO265" i="6"/>
  <c r="BO108" i="6"/>
  <c r="BO100" i="6"/>
  <c r="BO28" i="6"/>
  <c r="BO315" i="6"/>
  <c r="BO424" i="6"/>
  <c r="BO186" i="6"/>
  <c r="BO76" i="6"/>
  <c r="BO348" i="6"/>
  <c r="BO29" i="6"/>
  <c r="BO342" i="6"/>
  <c r="BO8" i="6"/>
  <c r="BO171" i="6"/>
  <c r="BO324" i="6"/>
  <c r="BO282" i="6"/>
  <c r="BO42" i="6"/>
  <c r="BO86" i="6"/>
  <c r="BO365" i="6"/>
  <c r="BO120" i="6"/>
  <c r="BO277" i="6"/>
  <c r="BO403" i="6"/>
  <c r="BO381" i="6"/>
  <c r="BO254" i="6"/>
  <c r="BO50" i="6"/>
  <c r="BO387" i="6"/>
  <c r="BO172" i="6"/>
  <c r="BO397" i="6"/>
  <c r="BO219" i="6"/>
  <c r="BO218" i="6"/>
  <c r="BO5" i="6"/>
  <c r="BO289" i="6"/>
  <c r="BO144" i="6"/>
  <c r="BO138" i="6"/>
  <c r="BO150" i="6"/>
  <c r="BO369" i="6"/>
  <c r="BO65" i="6"/>
  <c r="BO390" i="6"/>
  <c r="BO142" i="6"/>
  <c r="BO158" i="6"/>
  <c r="BO276" i="6"/>
  <c r="BO181" i="6"/>
  <c r="BO14" i="6"/>
  <c r="BO304" i="6"/>
  <c r="BO333" i="6"/>
  <c r="BO56" i="6"/>
  <c r="BO266" i="6"/>
  <c r="BO38" i="6"/>
  <c r="BO337" i="6"/>
  <c r="BO91" i="6"/>
  <c r="BO242" i="6"/>
  <c r="BO299" i="6"/>
  <c r="BO301" i="6"/>
  <c r="BO153" i="6"/>
  <c r="BO346" i="6"/>
  <c r="BO102" i="6"/>
  <c r="BO382" i="6"/>
  <c r="BO264" i="6"/>
  <c r="BO399" i="6"/>
  <c r="BO118" i="6"/>
  <c r="BO169" i="6"/>
  <c r="BO383" i="6"/>
  <c r="BO221" i="6"/>
  <c r="BO104" i="6"/>
  <c r="BO20" i="6"/>
  <c r="BO130" i="6"/>
  <c r="BO212" i="6"/>
  <c r="BO46" i="6"/>
  <c r="BO291" i="6"/>
  <c r="BO187" i="6"/>
  <c r="BO117" i="6"/>
  <c r="BO377" i="6"/>
  <c r="BO135" i="6"/>
  <c r="BO359" i="6"/>
  <c r="BO355" i="6"/>
  <c r="BO323" i="6"/>
  <c r="BO64" i="6"/>
  <c r="BO392" i="6"/>
  <c r="BO272" i="6"/>
  <c r="BO115" i="6"/>
  <c r="BO260" i="6"/>
  <c r="BO327" i="6"/>
  <c r="BO166" i="6"/>
  <c r="BO162" i="6"/>
  <c r="BO4" i="6"/>
  <c r="BO294" i="6"/>
  <c r="BO248" i="6"/>
  <c r="BO270" i="6"/>
  <c r="BO247" i="6"/>
  <c r="BO23" i="6"/>
  <c r="BO318" i="6"/>
  <c r="BO71" i="6"/>
  <c r="BO229" i="6"/>
  <c r="BO167" i="6"/>
  <c r="BO111" i="6"/>
  <c r="BO175" i="6"/>
  <c r="BO267" i="6"/>
  <c r="BO202" i="6"/>
  <c r="BO422" i="6"/>
  <c r="BO269" i="6"/>
  <c r="BO36" i="6"/>
  <c r="BO132" i="6"/>
  <c r="BO188" i="6"/>
  <c r="BO12" i="6"/>
  <c r="BO155" i="6"/>
  <c r="BO225" i="6"/>
  <c r="BO344" i="6"/>
  <c r="BO109" i="6"/>
  <c r="BO79" i="6"/>
  <c r="BO257" i="6"/>
  <c r="BO43" i="6"/>
  <c r="BO345" i="6"/>
  <c r="BO119" i="6"/>
  <c r="BO384" i="6"/>
  <c r="BO199" i="6"/>
  <c r="BO210" i="6"/>
  <c r="BO198" i="6"/>
  <c r="BO60" i="6"/>
  <c r="BO261" i="6"/>
  <c r="BO263" i="6"/>
  <c r="BO351" i="6"/>
  <c r="BO228" i="6"/>
  <c r="BO376" i="6"/>
  <c r="BO53" i="6"/>
  <c r="BO310" i="6"/>
  <c r="BO297" i="6"/>
  <c r="BO417" i="6"/>
  <c r="BO88" i="6"/>
  <c r="BO97" i="6"/>
  <c r="BO388" i="6"/>
  <c r="BO350" i="6"/>
  <c r="BO95" i="6"/>
  <c r="BO106" i="6"/>
  <c r="BO163" i="6"/>
  <c r="BO9" i="6"/>
  <c r="BO197" i="6"/>
  <c r="BO24" i="6"/>
  <c r="BO296" i="6"/>
  <c r="BO84" i="6"/>
  <c r="BO284" i="6"/>
  <c r="BO341" i="6"/>
  <c r="BO152" i="6"/>
  <c r="BO307" i="6"/>
  <c r="BO370" i="6"/>
  <c r="BO116" i="6"/>
  <c r="BO35" i="6"/>
  <c r="BO328" i="6"/>
  <c r="BO96" i="6"/>
  <c r="BO402" i="6"/>
  <c r="BO22" i="6"/>
  <c r="BO40" i="6"/>
  <c r="BO149" i="6"/>
  <c r="BO358" i="6"/>
  <c r="BW439" i="6"/>
  <c r="CD439" i="6"/>
  <c r="BX439" i="6"/>
  <c r="CE439" i="6"/>
  <c r="BY439" i="6"/>
  <c r="CF439" i="6"/>
  <c r="CA439" i="6"/>
  <c r="CC439" i="6"/>
  <c r="BZ439" i="6"/>
  <c r="CB439" i="6"/>
  <c r="CA415" i="6"/>
  <c r="CC415" i="6"/>
  <c r="CD415" i="6"/>
  <c r="CE415" i="6"/>
  <c r="BW415" i="6"/>
  <c r="CF415" i="6"/>
  <c r="BX415" i="6"/>
  <c r="BY415" i="6"/>
  <c r="BZ415" i="6"/>
  <c r="CB415" i="6"/>
  <c r="CA8" i="6"/>
  <c r="CB8" i="6"/>
  <c r="CC8" i="6"/>
  <c r="CD8" i="6"/>
  <c r="CE8" i="6"/>
  <c r="CF8" i="6"/>
  <c r="BW8" i="6"/>
  <c r="BX8" i="6"/>
  <c r="BY8" i="6"/>
  <c r="BZ8" i="6"/>
  <c r="CB531" i="6"/>
  <c r="BW531" i="6"/>
  <c r="CD531" i="6"/>
  <c r="BX531" i="6"/>
  <c r="CE531" i="6"/>
  <c r="BY531" i="6"/>
  <c r="BZ531" i="6"/>
  <c r="CF531" i="6"/>
  <c r="CA531" i="6"/>
  <c r="CC531" i="6"/>
  <c r="CA513" i="6"/>
  <c r="CB513" i="6"/>
  <c r="CC513" i="6"/>
  <c r="CF513" i="6"/>
  <c r="BW513" i="6"/>
  <c r="BX513" i="6"/>
  <c r="BY513" i="6"/>
  <c r="CD513" i="6"/>
  <c r="CE513" i="6"/>
  <c r="BZ513" i="6"/>
  <c r="CC512" i="6"/>
  <c r="BW512" i="6"/>
  <c r="CD512" i="6"/>
  <c r="BX512" i="6"/>
  <c r="CE512" i="6"/>
  <c r="BY512" i="6"/>
  <c r="CF512" i="6"/>
  <c r="CA512" i="6"/>
  <c r="CB512" i="6"/>
  <c r="BZ512" i="6"/>
  <c r="CA502" i="6"/>
  <c r="CB502" i="6"/>
  <c r="CC502" i="6"/>
  <c r="BW502" i="6"/>
  <c r="CD502" i="6"/>
  <c r="BZ502" i="6"/>
  <c r="CE502" i="6"/>
  <c r="CF502" i="6"/>
  <c r="BX502" i="6"/>
  <c r="BY502" i="6"/>
  <c r="BW390" i="6"/>
  <c r="CD390" i="6"/>
  <c r="BX390" i="6"/>
  <c r="CE390" i="6"/>
  <c r="BY390" i="6"/>
  <c r="CF390" i="6"/>
  <c r="BZ390" i="6"/>
  <c r="CA390" i="6"/>
  <c r="CB390" i="6"/>
  <c r="CC390" i="6"/>
  <c r="BX378" i="6"/>
  <c r="CE378" i="6"/>
  <c r="BY378" i="6"/>
  <c r="CF378" i="6"/>
  <c r="BZ378" i="6"/>
  <c r="CA378" i="6"/>
  <c r="CB378" i="6"/>
  <c r="BW378" i="6"/>
  <c r="CC378" i="6"/>
  <c r="CD378" i="6"/>
  <c r="BY450" i="6"/>
  <c r="CF450" i="6"/>
  <c r="BZ450" i="6"/>
  <c r="CB450" i="6"/>
  <c r="CC450" i="6"/>
  <c r="CE450" i="6"/>
  <c r="BW450" i="6"/>
  <c r="CD450" i="6"/>
  <c r="BX450" i="6"/>
  <c r="CA450" i="6"/>
  <c r="BZ38" i="6"/>
  <c r="CA38" i="6"/>
  <c r="CB38" i="6"/>
  <c r="CC38" i="6"/>
  <c r="BW38" i="6"/>
  <c r="CD38" i="6"/>
  <c r="CF38" i="6"/>
  <c r="BX38" i="6"/>
  <c r="BY38" i="6"/>
  <c r="CE38" i="6"/>
  <c r="CA36" i="6"/>
  <c r="BW36" i="6"/>
  <c r="CD36" i="6"/>
  <c r="CE36" i="6"/>
  <c r="CF36" i="6"/>
  <c r="BX36" i="6"/>
  <c r="BY36" i="6"/>
  <c r="BZ36" i="6"/>
  <c r="CB36" i="6"/>
  <c r="CC36" i="6"/>
  <c r="BX241" i="6"/>
  <c r="CE241" i="6"/>
  <c r="BY241" i="6"/>
  <c r="CF241" i="6"/>
  <c r="CD241" i="6"/>
  <c r="BW241" i="6"/>
  <c r="BZ241" i="6"/>
  <c r="CA241" i="6"/>
  <c r="CB241" i="6"/>
  <c r="CC241" i="6"/>
  <c r="CC472" i="6"/>
  <c r="BW472" i="6"/>
  <c r="CD472" i="6"/>
  <c r="BX472" i="6"/>
  <c r="CE472" i="6"/>
  <c r="BY472" i="6"/>
  <c r="CF472" i="6"/>
  <c r="BZ472" i="6"/>
  <c r="CA472" i="6"/>
  <c r="CB472" i="6"/>
  <c r="CA432" i="6"/>
  <c r="CB432" i="6"/>
  <c r="CC432" i="6"/>
  <c r="BX432" i="6"/>
  <c r="CE432" i="6"/>
  <c r="BY432" i="6"/>
  <c r="CF432" i="6"/>
  <c r="CD432" i="6"/>
  <c r="BZ432" i="6"/>
  <c r="BW432" i="6"/>
  <c r="BW469" i="6"/>
  <c r="CD469" i="6"/>
  <c r="BX469" i="6"/>
  <c r="CE469" i="6"/>
  <c r="BY469" i="6"/>
  <c r="CF469" i="6"/>
  <c r="BZ469" i="6"/>
  <c r="CB469" i="6"/>
  <c r="CC469" i="6"/>
  <c r="CA469" i="6"/>
  <c r="BY142" i="6"/>
  <c r="CF142" i="6"/>
  <c r="BZ142" i="6"/>
  <c r="BX142" i="6"/>
  <c r="CA142" i="6"/>
  <c r="CB142" i="6"/>
  <c r="CC142" i="6"/>
  <c r="CD142" i="6"/>
  <c r="BW142" i="6"/>
  <c r="CE142" i="6"/>
  <c r="CA392" i="6"/>
  <c r="CB392" i="6"/>
  <c r="CC392" i="6"/>
  <c r="BW392" i="6"/>
  <c r="CD392" i="6"/>
  <c r="BX392" i="6"/>
  <c r="CE392" i="6"/>
  <c r="BZ392" i="6"/>
  <c r="CF392" i="6"/>
  <c r="BY392" i="6"/>
  <c r="BZ243" i="6"/>
  <c r="CA243" i="6"/>
  <c r="CC243" i="6"/>
  <c r="BW243" i="6"/>
  <c r="CD243" i="6"/>
  <c r="CF243" i="6"/>
  <c r="BX243" i="6"/>
  <c r="BY243" i="6"/>
  <c r="CB243" i="6"/>
  <c r="CE243" i="6"/>
  <c r="CC7" i="6"/>
  <c r="BW7" i="6"/>
  <c r="CD7" i="6"/>
  <c r="BX7" i="6"/>
  <c r="CE7" i="6"/>
  <c r="CA7" i="6"/>
  <c r="CB7" i="6"/>
  <c r="CF7" i="6"/>
  <c r="BY7" i="6"/>
  <c r="BZ7" i="6"/>
  <c r="BX530" i="6"/>
  <c r="CE530" i="6"/>
  <c r="BZ530" i="6"/>
  <c r="CF530" i="6"/>
  <c r="BW530" i="6"/>
  <c r="BY530" i="6"/>
  <c r="CC530" i="6"/>
  <c r="CD530" i="6"/>
  <c r="CA530" i="6"/>
  <c r="CB530" i="6"/>
  <c r="BY511" i="6"/>
  <c r="CF511" i="6"/>
  <c r="BZ511" i="6"/>
  <c r="CA511" i="6"/>
  <c r="BW511" i="6"/>
  <c r="BX511" i="6"/>
  <c r="CB511" i="6"/>
  <c r="CC511" i="6"/>
  <c r="CD511" i="6"/>
  <c r="CE511" i="6"/>
  <c r="CA510" i="6"/>
  <c r="CB510" i="6"/>
  <c r="CC510" i="6"/>
  <c r="BW510" i="6"/>
  <c r="CD510" i="6"/>
  <c r="BX510" i="6"/>
  <c r="BY510" i="6"/>
  <c r="BZ510" i="6"/>
  <c r="CE510" i="6"/>
  <c r="CF510" i="6"/>
  <c r="BY98" i="6"/>
  <c r="CF98" i="6"/>
  <c r="BZ98" i="6"/>
  <c r="CA98" i="6"/>
  <c r="CB98" i="6"/>
  <c r="CC98" i="6"/>
  <c r="CD98" i="6"/>
  <c r="CE98" i="6"/>
  <c r="BW98" i="6"/>
  <c r="BX98" i="6"/>
  <c r="CA352" i="6"/>
  <c r="CB352" i="6"/>
  <c r="CC352" i="6"/>
  <c r="BW352" i="6"/>
  <c r="CD352" i="6"/>
  <c r="BX352" i="6"/>
  <c r="CE352" i="6"/>
  <c r="BZ352" i="6"/>
  <c r="CF352" i="6"/>
  <c r="BY352" i="6"/>
  <c r="CB336" i="6"/>
  <c r="CC336" i="6"/>
  <c r="BW336" i="6"/>
  <c r="CD336" i="6"/>
  <c r="BY336" i="6"/>
  <c r="CF336" i="6"/>
  <c r="BZ336" i="6"/>
  <c r="BX336" i="6"/>
  <c r="CA336" i="6"/>
  <c r="CE336" i="6"/>
  <c r="CC149" i="6"/>
  <c r="BW149" i="6"/>
  <c r="CD149" i="6"/>
  <c r="BX149" i="6"/>
  <c r="CE149" i="6"/>
  <c r="BZ149" i="6"/>
  <c r="CF149" i="6"/>
  <c r="BY149" i="6"/>
  <c r="CA149" i="6"/>
  <c r="CB149" i="6"/>
  <c r="CB106" i="6"/>
  <c r="CC106" i="6"/>
  <c r="BW106" i="6"/>
  <c r="CD106" i="6"/>
  <c r="CE106" i="6"/>
  <c r="CF106" i="6"/>
  <c r="BX106" i="6"/>
  <c r="BY106" i="6"/>
  <c r="BZ106" i="6"/>
  <c r="CA106" i="6"/>
  <c r="CB467" i="6"/>
  <c r="CC467" i="6"/>
  <c r="BW467" i="6"/>
  <c r="CD467" i="6"/>
  <c r="BX467" i="6"/>
  <c r="CE467" i="6"/>
  <c r="BY467" i="6"/>
  <c r="CF467" i="6"/>
  <c r="CA467" i="6"/>
  <c r="BZ467" i="6"/>
  <c r="CC464" i="6"/>
  <c r="BW464" i="6"/>
  <c r="CD464" i="6"/>
  <c r="BX464" i="6"/>
  <c r="CE464" i="6"/>
  <c r="BY464" i="6"/>
  <c r="CF464" i="6"/>
  <c r="BZ464" i="6"/>
  <c r="CA464" i="6"/>
  <c r="CB464" i="6"/>
  <c r="BZ468" i="6"/>
  <c r="CA468" i="6"/>
  <c r="CB468" i="6"/>
  <c r="CC468" i="6"/>
  <c r="BW468" i="6"/>
  <c r="BX468" i="6"/>
  <c r="BY468" i="6"/>
  <c r="CD468" i="6"/>
  <c r="CF468" i="6"/>
  <c r="CE468" i="6"/>
  <c r="BZ417" i="6"/>
  <c r="CB417" i="6"/>
  <c r="CC417" i="6"/>
  <c r="CD417" i="6"/>
  <c r="CE417" i="6"/>
  <c r="BW417" i="6"/>
  <c r="CF417" i="6"/>
  <c r="BX417" i="6"/>
  <c r="BY417" i="6"/>
  <c r="CA417" i="6"/>
  <c r="BZ369" i="6"/>
  <c r="CA369" i="6"/>
  <c r="BW369" i="6"/>
  <c r="BX369" i="6"/>
  <c r="BY369" i="6"/>
  <c r="CB369" i="6"/>
  <c r="CC369" i="6"/>
  <c r="CD369" i="6"/>
  <c r="CE369" i="6"/>
  <c r="CF369" i="6"/>
  <c r="BX514" i="6"/>
  <c r="CE514" i="6"/>
  <c r="BY514" i="6"/>
  <c r="CF514" i="6"/>
  <c r="BZ514" i="6"/>
  <c r="BW514" i="6"/>
  <c r="CA514" i="6"/>
  <c r="CB514" i="6"/>
  <c r="CC514" i="6"/>
  <c r="CD514" i="6"/>
  <c r="BY35" i="6"/>
  <c r="CF35" i="6"/>
  <c r="BZ35" i="6"/>
  <c r="CA35" i="6"/>
  <c r="CB35" i="6"/>
  <c r="CC35" i="6"/>
  <c r="BW35" i="6"/>
  <c r="CD35" i="6"/>
  <c r="BX35" i="6"/>
  <c r="CE35" i="6"/>
  <c r="CC87" i="6"/>
  <c r="BW87" i="6"/>
  <c r="CD87" i="6"/>
  <c r="CA87" i="6"/>
  <c r="CB87" i="6"/>
  <c r="CE87" i="6"/>
  <c r="CF87" i="6"/>
  <c r="BX87" i="6"/>
  <c r="BY87" i="6"/>
  <c r="BZ87" i="6"/>
  <c r="BY527" i="6"/>
  <c r="CF527" i="6"/>
  <c r="CA527" i="6"/>
  <c r="CB527" i="6"/>
  <c r="CC527" i="6"/>
  <c r="CD527" i="6"/>
  <c r="CE527" i="6"/>
  <c r="BX527" i="6"/>
  <c r="BZ527" i="6"/>
  <c r="BW527" i="6"/>
  <c r="BW509" i="6"/>
  <c r="CD509" i="6"/>
  <c r="BX509" i="6"/>
  <c r="CE509" i="6"/>
  <c r="BY509" i="6"/>
  <c r="CF509" i="6"/>
  <c r="BZ509" i="6"/>
  <c r="CB509" i="6"/>
  <c r="CC509" i="6"/>
  <c r="CA509" i="6"/>
  <c r="BZ508" i="6"/>
  <c r="CA508" i="6"/>
  <c r="CB508" i="6"/>
  <c r="BX508" i="6"/>
  <c r="BY508" i="6"/>
  <c r="CC508" i="6"/>
  <c r="CD508" i="6"/>
  <c r="CE508" i="6"/>
  <c r="BW508" i="6"/>
  <c r="CF508" i="6"/>
  <c r="BZ500" i="6"/>
  <c r="CA500" i="6"/>
  <c r="CB500" i="6"/>
  <c r="CE500" i="6"/>
  <c r="CF500" i="6"/>
  <c r="BW500" i="6"/>
  <c r="BX500" i="6"/>
  <c r="CC500" i="6"/>
  <c r="CD500" i="6"/>
  <c r="BY500" i="6"/>
  <c r="BZ359" i="6"/>
  <c r="CA359" i="6"/>
  <c r="CB359" i="6"/>
  <c r="CC359" i="6"/>
  <c r="BW359" i="6"/>
  <c r="CD359" i="6"/>
  <c r="BX359" i="6"/>
  <c r="BY359" i="6"/>
  <c r="CE359" i="6"/>
  <c r="CF359" i="6"/>
  <c r="CA402" i="6"/>
  <c r="CB402" i="6"/>
  <c r="BW402" i="6"/>
  <c r="CD402" i="6"/>
  <c r="BX402" i="6"/>
  <c r="CE402" i="6"/>
  <c r="BY402" i="6"/>
  <c r="BZ402" i="6"/>
  <c r="CC402" i="6"/>
  <c r="CF402" i="6"/>
  <c r="CA401" i="6"/>
  <c r="CB401" i="6"/>
  <c r="CC401" i="6"/>
  <c r="BW401" i="6"/>
  <c r="CD401" i="6"/>
  <c r="BX401" i="6"/>
  <c r="CE401" i="6"/>
  <c r="BY401" i="6"/>
  <c r="CF401" i="6"/>
  <c r="BZ401" i="6"/>
  <c r="BW376" i="6"/>
  <c r="CD376" i="6"/>
  <c r="BX376" i="6"/>
  <c r="CE376" i="6"/>
  <c r="BY376" i="6"/>
  <c r="CF376" i="6"/>
  <c r="BZ376" i="6"/>
  <c r="CA376" i="6"/>
  <c r="CC376" i="6"/>
  <c r="CB376" i="6"/>
  <c r="BX249" i="6"/>
  <c r="CE249" i="6"/>
  <c r="BY249" i="6"/>
  <c r="CF249" i="6"/>
  <c r="BZ249" i="6"/>
  <c r="CA249" i="6"/>
  <c r="CB249" i="6"/>
  <c r="BW249" i="6"/>
  <c r="CC249" i="6"/>
  <c r="CD249" i="6"/>
  <c r="CA75" i="6"/>
  <c r="CB75" i="6"/>
  <c r="CC75" i="6"/>
  <c r="BW75" i="6"/>
  <c r="CD75" i="6"/>
  <c r="BX75" i="6"/>
  <c r="CE75" i="6"/>
  <c r="BY75" i="6"/>
  <c r="CF75" i="6"/>
  <c r="BZ75" i="6"/>
  <c r="BX440" i="6"/>
  <c r="CE440" i="6"/>
  <c r="BY440" i="6"/>
  <c r="CF440" i="6"/>
  <c r="BZ440" i="6"/>
  <c r="CA440" i="6"/>
  <c r="CB440" i="6"/>
  <c r="BW440" i="6"/>
  <c r="CC440" i="6"/>
  <c r="CD440" i="6"/>
  <c r="BX244" i="6"/>
  <c r="CF244" i="6"/>
  <c r="BY244" i="6"/>
  <c r="BZ244" i="6"/>
  <c r="CB244" i="6"/>
  <c r="BW244" i="6"/>
  <c r="CA244" i="6"/>
  <c r="CC244" i="6"/>
  <c r="CE244" i="6"/>
  <c r="CD244" i="6"/>
  <c r="CA470" i="6"/>
  <c r="CB470" i="6"/>
  <c r="CC470" i="6"/>
  <c r="BW470" i="6"/>
  <c r="CD470" i="6"/>
  <c r="BX470" i="6"/>
  <c r="CE470" i="6"/>
  <c r="BY470" i="6"/>
  <c r="BZ470" i="6"/>
  <c r="CF470" i="6"/>
  <c r="BW32" i="6"/>
  <c r="CD32" i="6"/>
  <c r="BX32" i="6"/>
  <c r="CE32" i="6"/>
  <c r="BY32" i="6"/>
  <c r="CF32" i="6"/>
  <c r="CA32" i="6"/>
  <c r="BZ32" i="6"/>
  <c r="CB32" i="6"/>
  <c r="CC32" i="6"/>
  <c r="BZ438" i="6"/>
  <c r="CA438" i="6"/>
  <c r="CC438" i="6"/>
  <c r="BW438" i="6"/>
  <c r="CD438" i="6"/>
  <c r="BX438" i="6"/>
  <c r="BY438" i="6"/>
  <c r="CE438" i="6"/>
  <c r="CF438" i="6"/>
  <c r="CB438" i="6"/>
  <c r="CC66" i="6"/>
  <c r="BW66" i="6"/>
  <c r="CD66" i="6"/>
  <c r="BX66" i="6"/>
  <c r="CE66" i="6"/>
  <c r="BZ66" i="6"/>
  <c r="BY66" i="6"/>
  <c r="CA66" i="6"/>
  <c r="CB66" i="6"/>
  <c r="CF66" i="6"/>
  <c r="BX414" i="6"/>
  <c r="CE414" i="6"/>
  <c r="BY414" i="6"/>
  <c r="CF414" i="6"/>
  <c r="CB414" i="6"/>
  <c r="CC414" i="6"/>
  <c r="CD414" i="6"/>
  <c r="BW414" i="6"/>
  <c r="BZ414" i="6"/>
  <c r="CA414" i="6"/>
  <c r="CA429" i="6"/>
  <c r="CB429" i="6"/>
  <c r="CC429" i="6"/>
  <c r="BW429" i="6"/>
  <c r="BX429" i="6"/>
  <c r="BY429" i="6"/>
  <c r="BZ429" i="6"/>
  <c r="CD429" i="6"/>
  <c r="CE429" i="6"/>
  <c r="CF429" i="6"/>
  <c r="CB515" i="6"/>
  <c r="CC515" i="6"/>
  <c r="BW515" i="6"/>
  <c r="CD515" i="6"/>
  <c r="BX515" i="6"/>
  <c r="CE515" i="6"/>
  <c r="CA515" i="6"/>
  <c r="CF515" i="6"/>
  <c r="BY515" i="6"/>
  <c r="BZ515" i="6"/>
  <c r="BX403" i="6"/>
  <c r="CE403" i="6"/>
  <c r="BY403" i="6"/>
  <c r="CF403" i="6"/>
  <c r="BZ403" i="6"/>
  <c r="CA403" i="6"/>
  <c r="CB403" i="6"/>
  <c r="CC403" i="6"/>
  <c r="CD403" i="6"/>
  <c r="BW403" i="6"/>
  <c r="CC347" i="6"/>
  <c r="BW347" i="6"/>
  <c r="CD347" i="6"/>
  <c r="BX347" i="6"/>
  <c r="CE347" i="6"/>
  <c r="BY347" i="6"/>
  <c r="CF347" i="6"/>
  <c r="BZ347" i="6"/>
  <c r="CA347" i="6"/>
  <c r="CB347" i="6"/>
  <c r="CB428" i="6"/>
  <c r="CC428" i="6"/>
  <c r="BW428" i="6"/>
  <c r="CD428" i="6"/>
  <c r="BY428" i="6"/>
  <c r="CF428" i="6"/>
  <c r="BZ428" i="6"/>
  <c r="BX428" i="6"/>
  <c r="CA428" i="6"/>
  <c r="CE428" i="6"/>
  <c r="BX466" i="6"/>
  <c r="CE466" i="6"/>
  <c r="BY466" i="6"/>
  <c r="CF466" i="6"/>
  <c r="BZ466" i="6"/>
  <c r="CA466" i="6"/>
  <c r="BW466" i="6"/>
  <c r="CB466" i="6"/>
  <c r="CC466" i="6"/>
  <c r="CD466" i="6"/>
  <c r="BW289" i="6"/>
  <c r="CD289" i="6"/>
  <c r="BX289" i="6"/>
  <c r="CE289" i="6"/>
  <c r="BY289" i="6"/>
  <c r="CF289" i="6"/>
  <c r="BZ289" i="6"/>
  <c r="CA289" i="6"/>
  <c r="CB289" i="6"/>
  <c r="CC289" i="6"/>
  <c r="BW4" i="6"/>
  <c r="CD4" i="6"/>
  <c r="BX4" i="6"/>
  <c r="CE4" i="6"/>
  <c r="BY4" i="6"/>
  <c r="CF4" i="6"/>
  <c r="BZ4" i="6"/>
  <c r="CA4" i="6"/>
  <c r="CB4" i="6"/>
  <c r="CC4" i="6"/>
  <c r="CB507" i="6"/>
  <c r="CC507" i="6"/>
  <c r="BW507" i="6"/>
  <c r="CD507" i="6"/>
  <c r="BX507" i="6"/>
  <c r="CE507" i="6"/>
  <c r="BY507" i="6"/>
  <c r="BZ507" i="6"/>
  <c r="CF507" i="6"/>
  <c r="CA507" i="6"/>
  <c r="BX506" i="6"/>
  <c r="CE506" i="6"/>
  <c r="BY506" i="6"/>
  <c r="CF506" i="6"/>
  <c r="BZ506" i="6"/>
  <c r="CC506" i="6"/>
  <c r="CD506" i="6"/>
  <c r="CA506" i="6"/>
  <c r="CB506" i="6"/>
  <c r="BW506" i="6"/>
  <c r="CA505" i="6"/>
  <c r="CB505" i="6"/>
  <c r="CC505" i="6"/>
  <c r="BY505" i="6"/>
  <c r="BZ505" i="6"/>
  <c r="CD505" i="6"/>
  <c r="CE505" i="6"/>
  <c r="CF505" i="6"/>
  <c r="BW505" i="6"/>
  <c r="BX505" i="6"/>
  <c r="BY503" i="6"/>
  <c r="CF503" i="6"/>
  <c r="BZ503" i="6"/>
  <c r="CA503" i="6"/>
  <c r="CD503" i="6"/>
  <c r="CE503" i="6"/>
  <c r="BW503" i="6"/>
  <c r="CB503" i="6"/>
  <c r="CC503" i="6"/>
  <c r="BX503" i="6"/>
  <c r="CA497" i="6"/>
  <c r="CB497" i="6"/>
  <c r="CC497" i="6"/>
  <c r="CF497" i="6"/>
  <c r="BW497" i="6"/>
  <c r="BX497" i="6"/>
  <c r="BY497" i="6"/>
  <c r="CD497" i="6"/>
  <c r="CE497" i="6"/>
  <c r="BZ497" i="6"/>
  <c r="BW363" i="6"/>
  <c r="CD363" i="6"/>
  <c r="BX363" i="6"/>
  <c r="CE363" i="6"/>
  <c r="BY363" i="6"/>
  <c r="CF363" i="6"/>
  <c r="BZ363" i="6"/>
  <c r="CA363" i="6"/>
  <c r="CB363" i="6"/>
  <c r="CC363" i="6"/>
  <c r="CA385" i="6"/>
  <c r="CB385" i="6"/>
  <c r="CC385" i="6"/>
  <c r="BW385" i="6"/>
  <c r="CD385" i="6"/>
  <c r="BX385" i="6"/>
  <c r="CE385" i="6"/>
  <c r="BY385" i="6"/>
  <c r="CF385" i="6"/>
  <c r="BZ385" i="6"/>
  <c r="BX433" i="6"/>
  <c r="CE433" i="6"/>
  <c r="CB433" i="6"/>
  <c r="CC433" i="6"/>
  <c r="CD433" i="6"/>
  <c r="BW433" i="6"/>
  <c r="CF433" i="6"/>
  <c r="BY433" i="6"/>
  <c r="BZ433" i="6"/>
  <c r="CA433" i="6"/>
  <c r="CA473" i="6"/>
  <c r="CB473" i="6"/>
  <c r="CC473" i="6"/>
  <c r="BY473" i="6"/>
  <c r="BZ473" i="6"/>
  <c r="CD473" i="6"/>
  <c r="CE473" i="6"/>
  <c r="CF473" i="6"/>
  <c r="BW473" i="6"/>
  <c r="BX473" i="6"/>
  <c r="CA462" i="6"/>
  <c r="CB462" i="6"/>
  <c r="CC462" i="6"/>
  <c r="BW462" i="6"/>
  <c r="CD462" i="6"/>
  <c r="BX462" i="6"/>
  <c r="CE462" i="6"/>
  <c r="BY462" i="6"/>
  <c r="BZ462" i="6"/>
  <c r="CF462" i="6"/>
  <c r="BW290" i="6"/>
  <c r="CD290" i="6"/>
  <c r="BX290" i="6"/>
  <c r="CE290" i="6"/>
  <c r="BY290" i="6"/>
  <c r="CF290" i="6"/>
  <c r="CA290" i="6"/>
  <c r="BZ290" i="6"/>
  <c r="CB290" i="6"/>
  <c r="CC290" i="6"/>
  <c r="CB435" i="6"/>
  <c r="CC435" i="6"/>
  <c r="BW435" i="6"/>
  <c r="CD435" i="6"/>
  <c r="BX435" i="6"/>
  <c r="CE435" i="6"/>
  <c r="BY435" i="6"/>
  <c r="CF435" i="6"/>
  <c r="BZ435" i="6"/>
  <c r="CA435" i="6"/>
  <c r="CB445" i="6"/>
  <c r="CC445" i="6"/>
  <c r="BW445" i="6"/>
  <c r="CD445" i="6"/>
  <c r="BX445" i="6"/>
  <c r="CE445" i="6"/>
  <c r="BY445" i="6"/>
  <c r="CF445" i="6"/>
  <c r="BZ445" i="6"/>
  <c r="CA445" i="6"/>
  <c r="BW43" i="6"/>
  <c r="CD43" i="6"/>
  <c r="BX43" i="6"/>
  <c r="CE43" i="6"/>
  <c r="BY43" i="6"/>
  <c r="CF43" i="6"/>
  <c r="CA43" i="6"/>
  <c r="BZ43" i="6"/>
  <c r="CB43" i="6"/>
  <c r="CC43" i="6"/>
  <c r="CC504" i="6"/>
  <c r="BW504" i="6"/>
  <c r="CD504" i="6"/>
  <c r="BX504" i="6"/>
  <c r="CE504" i="6"/>
  <c r="BY504" i="6"/>
  <c r="CF504" i="6"/>
  <c r="BZ504" i="6"/>
  <c r="CA504" i="6"/>
  <c r="CB504" i="6"/>
  <c r="BY471" i="6"/>
  <c r="CF471" i="6"/>
  <c r="BZ471" i="6"/>
  <c r="CA471" i="6"/>
  <c r="CB471" i="6"/>
  <c r="CC471" i="6"/>
  <c r="CD471" i="6"/>
  <c r="CE471" i="6"/>
  <c r="BW471" i="6"/>
  <c r="BX471" i="6"/>
  <c r="BZ77" i="6"/>
  <c r="CA77" i="6"/>
  <c r="CE77" i="6"/>
  <c r="CF77" i="6"/>
  <c r="BW77" i="6"/>
  <c r="BX77" i="6"/>
  <c r="BY77" i="6"/>
  <c r="CB77" i="6"/>
  <c r="CC77" i="6"/>
  <c r="CD77" i="6"/>
  <c r="CB521" i="6"/>
  <c r="CC521" i="6"/>
  <c r="CD521" i="6"/>
  <c r="CE521" i="6"/>
  <c r="CF521" i="6"/>
  <c r="BW521" i="6"/>
  <c r="BZ521" i="6"/>
  <c r="CA521" i="6"/>
  <c r="BX521" i="6"/>
  <c r="BY521" i="6"/>
  <c r="CC520" i="6"/>
  <c r="BX520" i="6"/>
  <c r="CE520" i="6"/>
  <c r="BY520" i="6"/>
  <c r="CF520" i="6"/>
  <c r="CA520" i="6"/>
  <c r="CB520" i="6"/>
  <c r="CD520" i="6"/>
  <c r="BZ520" i="6"/>
  <c r="BW520" i="6"/>
  <c r="CB416" i="6"/>
  <c r="CC416" i="6"/>
  <c r="CA416" i="6"/>
  <c r="CD416" i="6"/>
  <c r="CE416" i="6"/>
  <c r="BW416" i="6"/>
  <c r="CF416" i="6"/>
  <c r="BX416" i="6"/>
  <c r="BY416" i="6"/>
  <c r="BZ416" i="6"/>
  <c r="CC488" i="6"/>
  <c r="BW488" i="6"/>
  <c r="CD488" i="6"/>
  <c r="BX488" i="6"/>
  <c r="CE488" i="6"/>
  <c r="BY488" i="6"/>
  <c r="CF488" i="6"/>
  <c r="BZ488" i="6"/>
  <c r="CA488" i="6"/>
  <c r="CB488" i="6"/>
  <c r="CC13" i="6"/>
  <c r="BW13" i="6"/>
  <c r="CD13" i="6"/>
  <c r="BX13" i="6"/>
  <c r="CE13" i="6"/>
  <c r="BY13" i="6"/>
  <c r="CF13" i="6"/>
  <c r="BZ13" i="6"/>
  <c r="CA13" i="6"/>
  <c r="CB13" i="6"/>
  <c r="CA14" i="6"/>
  <c r="CB14" i="6"/>
  <c r="CC14" i="6"/>
  <c r="BW14" i="6"/>
  <c r="CD14" i="6"/>
  <c r="BX14" i="6"/>
  <c r="CE14" i="6"/>
  <c r="BY14" i="6"/>
  <c r="BZ14" i="6"/>
  <c r="CF14" i="6"/>
  <c r="BX15" i="6"/>
  <c r="CE15" i="6"/>
  <c r="BY15" i="6"/>
  <c r="CF15" i="6"/>
  <c r="BZ15" i="6"/>
  <c r="CA15" i="6"/>
  <c r="CB15" i="6"/>
  <c r="CD15" i="6"/>
  <c r="BW15" i="6"/>
  <c r="CC15" i="6"/>
  <c r="BW37" i="6"/>
  <c r="CE37" i="6"/>
  <c r="BX37" i="6"/>
  <c r="CF37" i="6"/>
  <c r="BY37" i="6"/>
  <c r="CA37" i="6"/>
  <c r="CB37" i="6"/>
  <c r="CC37" i="6"/>
  <c r="CD37" i="6"/>
  <c r="BZ37" i="6"/>
  <c r="CA465" i="6"/>
  <c r="CB465" i="6"/>
  <c r="CC465" i="6"/>
  <c r="BW465" i="6"/>
  <c r="CD465" i="6"/>
  <c r="CE465" i="6"/>
  <c r="CF465" i="6"/>
  <c r="BY465" i="6"/>
  <c r="BZ465" i="6"/>
  <c r="BX465" i="6"/>
  <c r="BY443" i="6"/>
  <c r="CF443" i="6"/>
  <c r="BZ443" i="6"/>
  <c r="CB443" i="6"/>
  <c r="CC443" i="6"/>
  <c r="CD443" i="6"/>
  <c r="CE443" i="6"/>
  <c r="BW443" i="6"/>
  <c r="BX443" i="6"/>
  <c r="CA443" i="6"/>
  <c r="BW434" i="6"/>
  <c r="CD434" i="6"/>
  <c r="BX434" i="6"/>
  <c r="CF434" i="6"/>
  <c r="BY434" i="6"/>
  <c r="BZ434" i="6"/>
  <c r="CA434" i="6"/>
  <c r="CB434" i="6"/>
  <c r="CC434" i="6"/>
  <c r="CE434" i="6"/>
  <c r="CA367" i="6"/>
  <c r="CB367" i="6"/>
  <c r="CC367" i="6"/>
  <c r="BW367" i="6"/>
  <c r="CD367" i="6"/>
  <c r="BX367" i="6"/>
  <c r="CE367" i="6"/>
  <c r="BZ367" i="6"/>
  <c r="CF367" i="6"/>
  <c r="BY367" i="6"/>
  <c r="CB427" i="6"/>
  <c r="CC427" i="6"/>
  <c r="BW427" i="6"/>
  <c r="CD427" i="6"/>
  <c r="BX427" i="6"/>
  <c r="CE427" i="6"/>
  <c r="BY427" i="6"/>
  <c r="CF427" i="6"/>
  <c r="BZ427" i="6"/>
  <c r="CA427" i="6"/>
  <c r="BZ78" i="6"/>
  <c r="CA78" i="6"/>
  <c r="CF78" i="6"/>
  <c r="BW78" i="6"/>
  <c r="BX78" i="6"/>
  <c r="BY78" i="6"/>
  <c r="CB78" i="6"/>
  <c r="CC78" i="6"/>
  <c r="CD78" i="6"/>
  <c r="CE78" i="6"/>
  <c r="BY519" i="6"/>
  <c r="CF519" i="6"/>
  <c r="CA519" i="6"/>
  <c r="BZ519" i="6"/>
  <c r="CB519" i="6"/>
  <c r="CC519" i="6"/>
  <c r="CD519" i="6"/>
  <c r="BW519" i="6"/>
  <c r="BX519" i="6"/>
  <c r="CE519" i="6"/>
  <c r="CA518" i="6"/>
  <c r="CC518" i="6"/>
  <c r="BW518" i="6"/>
  <c r="CD518" i="6"/>
  <c r="BY518" i="6"/>
  <c r="BZ518" i="6"/>
  <c r="CB518" i="6"/>
  <c r="BX518" i="6"/>
  <c r="CE518" i="6"/>
  <c r="CF518" i="6"/>
  <c r="CB425" i="6"/>
  <c r="CC425" i="6"/>
  <c r="BW425" i="6"/>
  <c r="CD425" i="6"/>
  <c r="BY425" i="6"/>
  <c r="CF425" i="6"/>
  <c r="BZ425" i="6"/>
  <c r="CA425" i="6"/>
  <c r="CE425" i="6"/>
  <c r="BX425" i="6"/>
  <c r="BX370" i="6"/>
  <c r="CE370" i="6"/>
  <c r="BY370" i="6"/>
  <c r="CF370" i="6"/>
  <c r="BZ370" i="6"/>
  <c r="CA370" i="6"/>
  <c r="CB370" i="6"/>
  <c r="BW370" i="6"/>
  <c r="CC370" i="6"/>
  <c r="CD370" i="6"/>
  <c r="BY463" i="6"/>
  <c r="CF463" i="6"/>
  <c r="BZ463" i="6"/>
  <c r="CA463" i="6"/>
  <c r="CB463" i="6"/>
  <c r="CD463" i="6"/>
  <c r="CE463" i="6"/>
  <c r="BX463" i="6"/>
  <c r="CC463" i="6"/>
  <c r="BW463" i="6"/>
  <c r="BZ442" i="6"/>
  <c r="CA442" i="6"/>
  <c r="CC442" i="6"/>
  <c r="BW442" i="6"/>
  <c r="CD442" i="6"/>
  <c r="BX442" i="6"/>
  <c r="BY442" i="6"/>
  <c r="CB442" i="6"/>
  <c r="CE442" i="6"/>
  <c r="CF442" i="6"/>
  <c r="CA431" i="6"/>
  <c r="CB431" i="6"/>
  <c r="CC431" i="6"/>
  <c r="BX431" i="6"/>
  <c r="CE431" i="6"/>
  <c r="BY431" i="6"/>
  <c r="CF431" i="6"/>
  <c r="CD431" i="6"/>
  <c r="BW431" i="6"/>
  <c r="BZ431" i="6"/>
  <c r="CA380" i="6"/>
  <c r="CB380" i="6"/>
  <c r="CC380" i="6"/>
  <c r="BW380" i="6"/>
  <c r="CD380" i="6"/>
  <c r="BX380" i="6"/>
  <c r="CE380" i="6"/>
  <c r="BY380" i="6"/>
  <c r="CF380" i="6"/>
  <c r="BZ380" i="6"/>
  <c r="CC150" i="6"/>
  <c r="BW150" i="6"/>
  <c r="CD150" i="6"/>
  <c r="CB150" i="6"/>
  <c r="CE150" i="6"/>
  <c r="CF150" i="6"/>
  <c r="BX150" i="6"/>
  <c r="BY150" i="6"/>
  <c r="BZ150" i="6"/>
  <c r="CA150" i="6"/>
  <c r="BW517" i="6"/>
  <c r="CD517" i="6"/>
  <c r="BX517" i="6"/>
  <c r="BY517" i="6"/>
  <c r="CF517" i="6"/>
  <c r="BZ517" i="6"/>
  <c r="CA517" i="6"/>
  <c r="CB517" i="6"/>
  <c r="CE517" i="6"/>
  <c r="CC517" i="6"/>
  <c r="BZ516" i="6"/>
  <c r="CA516" i="6"/>
  <c r="CB516" i="6"/>
  <c r="CE516" i="6"/>
  <c r="CF516" i="6"/>
  <c r="BW516" i="6"/>
  <c r="BX516" i="6"/>
  <c r="CC516" i="6"/>
  <c r="CD516" i="6"/>
  <c r="BY516" i="6"/>
  <c r="BW501" i="6"/>
  <c r="CD501" i="6"/>
  <c r="BX501" i="6"/>
  <c r="CE501" i="6"/>
  <c r="BY501" i="6"/>
  <c r="CF501" i="6"/>
  <c r="BZ501" i="6"/>
  <c r="CA501" i="6"/>
  <c r="CB501" i="6"/>
  <c r="CC501" i="6"/>
  <c r="BW360" i="6"/>
  <c r="CD360" i="6"/>
  <c r="BX360" i="6"/>
  <c r="CE360" i="6"/>
  <c r="BY360" i="6"/>
  <c r="CF360" i="6"/>
  <c r="BZ360" i="6"/>
  <c r="CA360" i="6"/>
  <c r="CB360" i="6"/>
  <c r="CC360" i="6"/>
  <c r="BW384" i="6"/>
  <c r="CD384" i="6"/>
  <c r="BX384" i="6"/>
  <c r="CE384" i="6"/>
  <c r="BY384" i="6"/>
  <c r="CF384" i="6"/>
  <c r="BZ384" i="6"/>
  <c r="CA384" i="6"/>
  <c r="CB384" i="6"/>
  <c r="CC384" i="6"/>
  <c r="BY377" i="6"/>
  <c r="CF377" i="6"/>
  <c r="BZ377" i="6"/>
  <c r="CA377" i="6"/>
  <c r="CB377" i="6"/>
  <c r="CC377" i="6"/>
  <c r="BW377" i="6"/>
  <c r="BX377" i="6"/>
  <c r="CD377" i="6"/>
  <c r="CE377" i="6"/>
  <c r="BX394" i="6"/>
  <c r="CE394" i="6"/>
  <c r="BY394" i="6"/>
  <c r="CF394" i="6"/>
  <c r="BZ394" i="6"/>
  <c r="CA394" i="6"/>
  <c r="CB394" i="6"/>
  <c r="BW394" i="6"/>
  <c r="CC394" i="6"/>
  <c r="CD394" i="6"/>
  <c r="BX474" i="6"/>
  <c r="CE474" i="6"/>
  <c r="BY474" i="6"/>
  <c r="CF474" i="6"/>
  <c r="BZ474" i="6"/>
  <c r="CC474" i="6"/>
  <c r="CD474" i="6"/>
  <c r="CA474" i="6"/>
  <c r="CB474" i="6"/>
  <c r="BW474" i="6"/>
  <c r="BZ444" i="6"/>
  <c r="CA444" i="6"/>
  <c r="CB444" i="6"/>
  <c r="CC444" i="6"/>
  <c r="BW444" i="6"/>
  <c r="CD444" i="6"/>
  <c r="BY444" i="6"/>
  <c r="CE444" i="6"/>
  <c r="CF444" i="6"/>
  <c r="BX444" i="6"/>
  <c r="CA330" i="6"/>
  <c r="CB330" i="6"/>
  <c r="CC330" i="6"/>
  <c r="BX330" i="6"/>
  <c r="CE330" i="6"/>
  <c r="BY330" i="6"/>
  <c r="CF330" i="6"/>
  <c r="CD330" i="6"/>
  <c r="BW330" i="6"/>
  <c r="BZ330" i="6"/>
  <c r="CC436" i="6"/>
  <c r="BW436" i="6"/>
  <c r="CD436" i="6"/>
  <c r="BX436" i="6"/>
  <c r="CE436" i="6"/>
  <c r="BY436" i="6"/>
  <c r="CF436" i="6"/>
  <c r="BZ436" i="6"/>
  <c r="CA436" i="6"/>
  <c r="CB436" i="6"/>
  <c r="CA246" i="6"/>
  <c r="CC246" i="6"/>
  <c r="BW246" i="6"/>
  <c r="CD246" i="6"/>
  <c r="BX246" i="6"/>
  <c r="CE246" i="6"/>
  <c r="BY246" i="6"/>
  <c r="BZ246" i="6"/>
  <c r="CB246" i="6"/>
  <c r="CF246" i="6"/>
  <c r="CC441" i="6"/>
  <c r="BW441" i="6"/>
  <c r="CD441" i="6"/>
  <c r="BX441" i="6"/>
  <c r="CE441" i="6"/>
  <c r="BZ441" i="6"/>
  <c r="BY441" i="6"/>
  <c r="CA441" i="6"/>
  <c r="CB441" i="6"/>
  <c r="CF441" i="6"/>
  <c r="CB358" i="6"/>
  <c r="CC358" i="6"/>
  <c r="BW358" i="6"/>
  <c r="CD358" i="6"/>
  <c r="BX358" i="6"/>
  <c r="CE358" i="6"/>
  <c r="BY358" i="6"/>
  <c r="CF358" i="6"/>
  <c r="BZ358" i="6"/>
  <c r="CA358" i="6"/>
  <c r="BW239" i="6"/>
  <c r="CD239" i="6"/>
  <c r="BX239" i="6"/>
  <c r="CE239" i="6"/>
  <c r="BY239" i="6"/>
  <c r="BZ239" i="6"/>
  <c r="CA239" i="6"/>
  <c r="CB239" i="6"/>
  <c r="CC239" i="6"/>
  <c r="CF239" i="6"/>
  <c r="BY101" i="6"/>
  <c r="CF101" i="6"/>
  <c r="BZ101" i="6"/>
  <c r="CB101" i="6"/>
  <c r="CC101" i="6"/>
  <c r="CD101" i="6"/>
  <c r="CE101" i="6"/>
  <c r="BW101" i="6"/>
  <c r="BX101" i="6"/>
  <c r="CA101" i="6"/>
  <c r="BR237" i="6"/>
  <c r="J8" i="6"/>
  <c r="ED446" i="6"/>
  <c r="DF446" i="6"/>
  <c r="DR446" i="6"/>
  <c r="ED71" i="6"/>
  <c r="DR71" i="6"/>
  <c r="DF71" i="6"/>
  <c r="DF301" i="6"/>
  <c r="ED301" i="6"/>
  <c r="DR6" i="6"/>
  <c r="DR301" i="6"/>
  <c r="DR373" i="6"/>
  <c r="ED340" i="6"/>
  <c r="DF6" i="6"/>
  <c r="ED6" i="6"/>
  <c r="ED373" i="6"/>
  <c r="DF373" i="6"/>
  <c r="DR42" i="6"/>
  <c r="DR340" i="6"/>
  <c r="ED42" i="6"/>
  <c r="DF73" i="6"/>
  <c r="DR73" i="6"/>
  <c r="ED73" i="6"/>
  <c r="DF340" i="6"/>
  <c r="DF42" i="6"/>
  <c r="BS256" i="6"/>
  <c r="BP256" i="6"/>
  <c r="BQ256" i="6"/>
  <c r="BR256" i="6"/>
  <c r="I256" i="6" s="1"/>
  <c r="DF147" i="6"/>
  <c r="DF220" i="6"/>
  <c r="DF332" i="6"/>
  <c r="DF107" i="6"/>
  <c r="DF102" i="6"/>
  <c r="DF566" i="6"/>
  <c r="DF370" i="6"/>
  <c r="DF524" i="6"/>
  <c r="DF308" i="6"/>
  <c r="DF468" i="6"/>
  <c r="DF543" i="6"/>
  <c r="DF32" i="6"/>
  <c r="DF471" i="6"/>
  <c r="DF426" i="6"/>
  <c r="DF368" i="6"/>
  <c r="DF312" i="6"/>
  <c r="DF344" i="6"/>
  <c r="DF30" i="6"/>
  <c r="DF256" i="6"/>
  <c r="DF247" i="6"/>
  <c r="DF270" i="6"/>
  <c r="DF227" i="6"/>
  <c r="DF530" i="6"/>
  <c r="DF564" i="6"/>
  <c r="DF234" i="6"/>
  <c r="DF378" i="6"/>
  <c r="DF125" i="6"/>
  <c r="DF548" i="6"/>
  <c r="DF546" i="6"/>
  <c r="DF123" i="6"/>
  <c r="DF556" i="6"/>
  <c r="DF570" i="6"/>
  <c r="DF53" i="6"/>
  <c r="DF525" i="6"/>
  <c r="DF557" i="6"/>
  <c r="DF436" i="6"/>
  <c r="DF212" i="6"/>
  <c r="DF4" i="6"/>
  <c r="DF417" i="6"/>
  <c r="DF207" i="6"/>
  <c r="DF467" i="6"/>
  <c r="DF558" i="6"/>
  <c r="DF244" i="6"/>
  <c r="DR223" i="6"/>
  <c r="DF95" i="6"/>
  <c r="DF329" i="6"/>
  <c r="DF486" i="6"/>
  <c r="DF56" i="6"/>
  <c r="DF495" i="6"/>
  <c r="DF260" i="6"/>
  <c r="DF374" i="6"/>
  <c r="DF28" i="6"/>
  <c r="DF327" i="6"/>
  <c r="DF358" i="6"/>
  <c r="DF397" i="6"/>
  <c r="DF264" i="6"/>
  <c r="DF208" i="6"/>
  <c r="DF202" i="6"/>
  <c r="DF562" i="6"/>
  <c r="DF84" i="6"/>
  <c r="DF155" i="6"/>
  <c r="DF478" i="6"/>
  <c r="DF309" i="6"/>
  <c r="DF403" i="6"/>
  <c r="ED401" i="6"/>
  <c r="ED551" i="6"/>
  <c r="ED335" i="6"/>
  <c r="DR401" i="6"/>
  <c r="DF350" i="6"/>
  <c r="DF265" i="6"/>
  <c r="DF177" i="6"/>
  <c r="DF438" i="6"/>
  <c r="DF401" i="6"/>
  <c r="DF431" i="6"/>
  <c r="DF307" i="6"/>
  <c r="DF22" i="6"/>
  <c r="DF280" i="6"/>
  <c r="DF205" i="6"/>
  <c r="DF74" i="6"/>
  <c r="DF62" i="6"/>
  <c r="DF392" i="6"/>
  <c r="DF242" i="6"/>
  <c r="DF297" i="6"/>
  <c r="DF152" i="6"/>
  <c r="DF159" i="6"/>
  <c r="DF420" i="6"/>
  <c r="DF231" i="6"/>
  <c r="DF389" i="6"/>
  <c r="DF425" i="6"/>
  <c r="DF363" i="6"/>
  <c r="DF520" i="6"/>
  <c r="DF101" i="6"/>
  <c r="DF435" i="6"/>
  <c r="DF382" i="6"/>
  <c r="DF29" i="6"/>
  <c r="DF25" i="6"/>
  <c r="DF18" i="6"/>
  <c r="DF241" i="6"/>
  <c r="DF276" i="6"/>
  <c r="DF31" i="6"/>
  <c r="DF185" i="6"/>
  <c r="DF479" i="6"/>
  <c r="DF511" i="6"/>
  <c r="DF383" i="6"/>
  <c r="DF342" i="6"/>
  <c r="DF346" i="6"/>
  <c r="DF286" i="6"/>
  <c r="DF356" i="6"/>
  <c r="DF191" i="6"/>
  <c r="DF529" i="6"/>
  <c r="DF509" i="6"/>
  <c r="DF419" i="6"/>
  <c r="DF434" i="6"/>
  <c r="DF427" i="6"/>
  <c r="DF106" i="6"/>
  <c r="DF111" i="6"/>
  <c r="DF540" i="6"/>
  <c r="DF299" i="6"/>
  <c r="DF539" i="6"/>
  <c r="DF372" i="6"/>
  <c r="DF547" i="6"/>
  <c r="DF87" i="6"/>
  <c r="DF398" i="6"/>
  <c r="DF360" i="6"/>
  <c r="DF469" i="6"/>
  <c r="DF527" i="6"/>
  <c r="DF506" i="6"/>
  <c r="DF136" i="6"/>
  <c r="DF560" i="6"/>
  <c r="DF375" i="6"/>
  <c r="DF449" i="6"/>
  <c r="DF254" i="6"/>
  <c r="DF156" i="6"/>
  <c r="DF80" i="6"/>
  <c r="DF305" i="6"/>
  <c r="DF137" i="6"/>
  <c r="DF248" i="6"/>
  <c r="DF158" i="6"/>
  <c r="DF296" i="6"/>
  <c r="DF112" i="6"/>
  <c r="DF470" i="6"/>
  <c r="DF218" i="6"/>
  <c r="DF34" i="6"/>
  <c r="DF462" i="6"/>
  <c r="DF144" i="6"/>
  <c r="DF314" i="6"/>
  <c r="DF491" i="6"/>
  <c r="DF322" i="6"/>
  <c r="DF67" i="6"/>
  <c r="DF50" i="6"/>
  <c r="DF58" i="6"/>
  <c r="DF132" i="6"/>
  <c r="DF195" i="6"/>
  <c r="DF162" i="6"/>
  <c r="DF72" i="6"/>
  <c r="DF482" i="6"/>
  <c r="DF148" i="6"/>
  <c r="DF326" i="6"/>
  <c r="DF292" i="6"/>
  <c r="DF343" i="6"/>
  <c r="DF561" i="6"/>
  <c r="DF82" i="6"/>
  <c r="DF536" i="6"/>
  <c r="DF500" i="6"/>
  <c r="DF90" i="6"/>
  <c r="DF353" i="6"/>
  <c r="DF214" i="6"/>
  <c r="DF465" i="6"/>
  <c r="DF230" i="6"/>
  <c r="DF463" i="6"/>
  <c r="DF412" i="6"/>
  <c r="DF507" i="6"/>
  <c r="DF473" i="6"/>
  <c r="DF313" i="6"/>
  <c r="DF174" i="6"/>
  <c r="DF348" i="6"/>
  <c r="DF13" i="6"/>
  <c r="DF197" i="6"/>
  <c r="DF68" i="6"/>
  <c r="DF429" i="6"/>
  <c r="DF8" i="6"/>
  <c r="DF291" i="6"/>
  <c r="DF48" i="6"/>
  <c r="DF181" i="6"/>
  <c r="DF315" i="6"/>
  <c r="DF400" i="6"/>
  <c r="DF262" i="6"/>
  <c r="DF98" i="6"/>
  <c r="DF252" i="6"/>
  <c r="DF441" i="6"/>
  <c r="DF63" i="6"/>
  <c r="DF187" i="6"/>
  <c r="DF243" i="6"/>
  <c r="DF269" i="6"/>
  <c r="DF39" i="6"/>
  <c r="DF193" i="6"/>
  <c r="DF23" i="6"/>
  <c r="DF271" i="6"/>
  <c r="DF75" i="6"/>
  <c r="DF554" i="6"/>
  <c r="DF119" i="6"/>
  <c r="DF261" i="6"/>
  <c r="DF88" i="6"/>
  <c r="DF317" i="6"/>
  <c r="DF303" i="6"/>
  <c r="ED515" i="6"/>
  <c r="DF551" i="6"/>
  <c r="DF477" i="6"/>
  <c r="DF204" i="6"/>
  <c r="DF385" i="6"/>
  <c r="DF288" i="6"/>
  <c r="DF279" i="6"/>
  <c r="DF354" i="6"/>
  <c r="DF421" i="6"/>
  <c r="DF203" i="6"/>
  <c r="DF251" i="6"/>
  <c r="DF493" i="6"/>
  <c r="DF103" i="6"/>
  <c r="DF170" i="6"/>
  <c r="DF91" i="6"/>
  <c r="DF484" i="6"/>
  <c r="DF338" i="6"/>
  <c r="DF89" i="6"/>
  <c r="DF217" i="6"/>
  <c r="DF94" i="6"/>
  <c r="DF418" i="6"/>
  <c r="DF492" i="6"/>
  <c r="DF59" i="6"/>
  <c r="DF448" i="6"/>
  <c r="DF221" i="6"/>
  <c r="DF26" i="6"/>
  <c r="DF502" i="6"/>
  <c r="DF41" i="6"/>
  <c r="DF131" i="6"/>
  <c r="DF349" i="6"/>
  <c r="DF306" i="6"/>
  <c r="DF475" i="6"/>
  <c r="DF43" i="6"/>
  <c r="DF381" i="6"/>
  <c r="DF86" i="6"/>
  <c r="DF66" i="6"/>
  <c r="DF176" i="6"/>
  <c r="DF362" i="6"/>
  <c r="DF167" i="6"/>
  <c r="DF496" i="6"/>
  <c r="DF268" i="6"/>
  <c r="DF365" i="6"/>
  <c r="DF444" i="6"/>
  <c r="DF85" i="6"/>
  <c r="DF549" i="6"/>
  <c r="DF366" i="6"/>
  <c r="DF182" i="6"/>
  <c r="DF266" i="6"/>
  <c r="DF114" i="6"/>
  <c r="DF258" i="6"/>
  <c r="DF319" i="6"/>
  <c r="DF65" i="6"/>
  <c r="DF379" i="6"/>
  <c r="DF528" i="6"/>
  <c r="DF387" i="6"/>
  <c r="DF399" i="6"/>
  <c r="DF320" i="6"/>
  <c r="DF439" i="6"/>
  <c r="DF535" i="6"/>
  <c r="DF129" i="6"/>
  <c r="DF423" i="6"/>
  <c r="DF390" i="6"/>
  <c r="DF19" i="6"/>
  <c r="DF523" i="6"/>
  <c r="DF47" i="6"/>
  <c r="DF545" i="6"/>
  <c r="DF336" i="6"/>
  <c r="DF76" i="6"/>
  <c r="DF9" i="6"/>
  <c r="DF134" i="6"/>
  <c r="DF533" i="6"/>
  <c r="DF489" i="6"/>
  <c r="DF565" i="6"/>
  <c r="DF504" i="6"/>
  <c r="DF96" i="6"/>
  <c r="DF141" i="6"/>
  <c r="DF369" i="6"/>
  <c r="DF428" i="6"/>
  <c r="DF79" i="6"/>
  <c r="DF476" i="6"/>
  <c r="DF164" i="6"/>
  <c r="DF209" i="6"/>
  <c r="DF213" i="6"/>
  <c r="DF232" i="6"/>
  <c r="DF464" i="6"/>
  <c r="DF275" i="6"/>
  <c r="DF501" i="6"/>
  <c r="DF318" i="6"/>
  <c r="DF61" i="6"/>
  <c r="DF226" i="6"/>
  <c r="DF324" i="6"/>
  <c r="DF480" i="6"/>
  <c r="DF294" i="6"/>
  <c r="DF206" i="6"/>
  <c r="DF518" i="6"/>
  <c r="DF259" i="6"/>
  <c r="DF352" i="6"/>
  <c r="DF175" i="6"/>
  <c r="DF35" i="6"/>
  <c r="DF255" i="6"/>
  <c r="DF235" i="6"/>
  <c r="DF321" i="6"/>
  <c r="DF355" i="6"/>
  <c r="DF27" i="6"/>
  <c r="DF499" i="6"/>
  <c r="DF430" i="6"/>
  <c r="DF534" i="6"/>
  <c r="DF49" i="6"/>
  <c r="DF526" i="6"/>
  <c r="DF272" i="6"/>
  <c r="DF223" i="6"/>
  <c r="DF440" i="6"/>
  <c r="DF517" i="6"/>
  <c r="DF21" i="6"/>
  <c r="DF550" i="6"/>
  <c r="DF190" i="6"/>
  <c r="DF542" i="6"/>
  <c r="DF44" i="6"/>
  <c r="DF55" i="6"/>
  <c r="DF236" i="6"/>
  <c r="DF567" i="6"/>
  <c r="DF361" i="6"/>
  <c r="DF163" i="6"/>
  <c r="DF538" i="6"/>
  <c r="DF24" i="6"/>
  <c r="DF396" i="6"/>
  <c r="DF200" i="6"/>
  <c r="DF124" i="6"/>
  <c r="DF257" i="6"/>
  <c r="DF568" i="6"/>
  <c r="DF189" i="6"/>
  <c r="DF210" i="6"/>
  <c r="DF311" i="6"/>
  <c r="DF199" i="6"/>
  <c r="DF402" i="6"/>
  <c r="DF194" i="6"/>
  <c r="DF267" i="6"/>
  <c r="ED293" i="6"/>
  <c r="DF237" i="6"/>
  <c r="DF60" i="6"/>
  <c r="DF563" i="6"/>
  <c r="DF328" i="6"/>
  <c r="DF466" i="6"/>
  <c r="DF310" i="6"/>
  <c r="DF250" i="6"/>
  <c r="DF497" i="6"/>
  <c r="DF166" i="6"/>
  <c r="DF339" i="6"/>
  <c r="DF126" i="6"/>
  <c r="DF304" i="6"/>
  <c r="DF12" i="6"/>
  <c r="DF33" i="6"/>
  <c r="DF515" i="6"/>
  <c r="DF335" i="6"/>
  <c r="DF201" i="6"/>
  <c r="DF414" i="6"/>
  <c r="DF522" i="6"/>
  <c r="DF142" i="6"/>
  <c r="DF172" i="6"/>
  <c r="DF443" i="6"/>
  <c r="DF498" i="6"/>
  <c r="DF334" i="6"/>
  <c r="DF494" i="6"/>
  <c r="DF37" i="6"/>
  <c r="DF10" i="6"/>
  <c r="DF541" i="6"/>
  <c r="DF483" i="6"/>
  <c r="DF552" i="6"/>
  <c r="DF105" i="6"/>
  <c r="DF238" i="6"/>
  <c r="DF69" i="6"/>
  <c r="DF432" i="6"/>
  <c r="DF437" i="6"/>
  <c r="DF323" i="6"/>
  <c r="DF394" i="6"/>
  <c r="DF345" i="6"/>
  <c r="DF150" i="6"/>
  <c r="DF108" i="6"/>
  <c r="DF246" i="6"/>
  <c r="DF512" i="6"/>
  <c r="DF180" i="6"/>
  <c r="DF169" i="6"/>
  <c r="DF154" i="6"/>
  <c r="DF384" i="6"/>
  <c r="DF377" i="6"/>
  <c r="DF487" i="6"/>
  <c r="DF559" i="6"/>
  <c r="DF245" i="6"/>
  <c r="DF519" i="6"/>
  <c r="DF433" i="6"/>
  <c r="DF133" i="6"/>
  <c r="DF115" i="6"/>
  <c r="DF15" i="6"/>
  <c r="DF285" i="6"/>
  <c r="DF537" i="6"/>
  <c r="DF569" i="6"/>
  <c r="DF253" i="6"/>
  <c r="DF347" i="6"/>
  <c r="DF300" i="6"/>
  <c r="DF393" i="6"/>
  <c r="DF298" i="6"/>
  <c r="DF416" i="6"/>
  <c r="DF198" i="6"/>
  <c r="DF81" i="6"/>
  <c r="DF263" i="6"/>
  <c r="DF376" i="6"/>
  <c r="DF367" i="6"/>
  <c r="DF70" i="6"/>
  <c r="DF240" i="6"/>
  <c r="DF130" i="6"/>
  <c r="DF78" i="6"/>
  <c r="DF388" i="6"/>
  <c r="DF225" i="6"/>
  <c r="DF391" i="6"/>
  <c r="DF445" i="6"/>
  <c r="DF16" i="6"/>
  <c r="DF57" i="6"/>
  <c r="DF192" i="6"/>
  <c r="DF20" i="6"/>
  <c r="DF337" i="6"/>
  <c r="DF211" i="6"/>
  <c r="DF52" i="6"/>
  <c r="DF333" i="6"/>
  <c r="DF424" i="6"/>
  <c r="DF178" i="6"/>
  <c r="DF295" i="6"/>
  <c r="DF36" i="6"/>
  <c r="DF110" i="6"/>
  <c r="DF99" i="6"/>
  <c r="DF100" i="6"/>
  <c r="DF11" i="6"/>
  <c r="DF224" i="6"/>
  <c r="DF508" i="6"/>
  <c r="DF157" i="6"/>
  <c r="DF447" i="6"/>
  <c r="DF215" i="6"/>
  <c r="DF316" i="6"/>
  <c r="DF490" i="6"/>
  <c r="DF135" i="6"/>
  <c r="DF330" i="6"/>
  <c r="DF113" i="6"/>
  <c r="DF278" i="6"/>
  <c r="DF510" i="6"/>
  <c r="DF168" i="6"/>
  <c r="DF161" i="6"/>
  <c r="DF40" i="6"/>
  <c r="DF145" i="6"/>
  <c r="DF505" i="6"/>
  <c r="DF184" i="6"/>
  <c r="DF51" i="6"/>
  <c r="DF183" i="6"/>
  <c r="DF274" i="6"/>
  <c r="DF173" i="6"/>
  <c r="DF287" i="6"/>
  <c r="DF357" i="6"/>
  <c r="DF149" i="6"/>
  <c r="DF117" i="6"/>
  <c r="DF122" i="6"/>
  <c r="DF282" i="6"/>
  <c r="DF179" i="6"/>
  <c r="DF442" i="6"/>
  <c r="DF45" i="6"/>
  <c r="DF196" i="6"/>
  <c r="DF109" i="6"/>
  <c r="DF83" i="6"/>
  <c r="DF77" i="6"/>
  <c r="DF188" i="6"/>
  <c r="DF284" i="6"/>
  <c r="DF171" i="6"/>
  <c r="DF277" i="6"/>
  <c r="DF481" i="6"/>
  <c r="DF371" i="6"/>
  <c r="DF488" i="6"/>
  <c r="DF302" i="6"/>
  <c r="DF151" i="6"/>
  <c r="DF281" i="6"/>
  <c r="DF293" i="6"/>
  <c r="DF474" i="6"/>
  <c r="DF5" i="6"/>
  <c r="DF128" i="6"/>
  <c r="DF219" i="6"/>
  <c r="DF239" i="6"/>
  <c r="DF325" i="6"/>
  <c r="DF138" i="6"/>
  <c r="DF46" i="6"/>
  <c r="DF485" i="6"/>
  <c r="DF290" i="6"/>
  <c r="DF503" i="6"/>
  <c r="DF395" i="6"/>
  <c r="DF17" i="6"/>
  <c r="DF7" i="6"/>
  <c r="DF289" i="6"/>
  <c r="DF118" i="6"/>
  <c r="DF413" i="6"/>
  <c r="DF14" i="6"/>
  <c r="DF422" i="6"/>
  <c r="DF351" i="6"/>
  <c r="DF160" i="6"/>
  <c r="DF97" i="6"/>
  <c r="DF54" i="6"/>
  <c r="DF513" i="6"/>
  <c r="DF121" i="6"/>
  <c r="DF516" i="6"/>
  <c r="DF514" i="6"/>
  <c r="DF165" i="6"/>
  <c r="DF38" i="6"/>
  <c r="DF386" i="6"/>
  <c r="DF531" i="6"/>
  <c r="DF116" i="6"/>
  <c r="DF532" i="6"/>
  <c r="DF364" i="6"/>
  <c r="DF341" i="6"/>
  <c r="DF222" i="6"/>
  <c r="DF553" i="6"/>
  <c r="DF153" i="6"/>
  <c r="DF521" i="6"/>
  <c r="DF233" i="6"/>
  <c r="DF380" i="6"/>
  <c r="DF555" i="6"/>
  <c r="DF359" i="6"/>
  <c r="DF229" i="6"/>
  <c r="DF249" i="6"/>
  <c r="DF331" i="6"/>
  <c r="DF472" i="6"/>
  <c r="DF544" i="6"/>
  <c r="DF415" i="6"/>
  <c r="DF104" i="6"/>
  <c r="DF140" i="6"/>
  <c r="DF450" i="6"/>
  <c r="DF283" i="6"/>
  <c r="ED447" i="6"/>
  <c r="ED178" i="6"/>
  <c r="DR556" i="6"/>
  <c r="ED491" i="6"/>
  <c r="ED30" i="6"/>
  <c r="ED479" i="6"/>
  <c r="ED251" i="6"/>
  <c r="ED322" i="6"/>
  <c r="DR356" i="6"/>
  <c r="ED307" i="6"/>
  <c r="ED225" i="6"/>
  <c r="ED31" i="6"/>
  <c r="ED56" i="6"/>
  <c r="DR31" i="6"/>
  <c r="ED231" i="6"/>
  <c r="ED185" i="6"/>
  <c r="ED237" i="6"/>
  <c r="ED431" i="6"/>
  <c r="ED197" i="6"/>
  <c r="DR469" i="6"/>
  <c r="ED497" i="6"/>
  <c r="ED413" i="6"/>
  <c r="ED223" i="6"/>
  <c r="ED382" i="6"/>
  <c r="ED356" i="6"/>
  <c r="ED192" i="6"/>
  <c r="ED374" i="6"/>
  <c r="ED475" i="6"/>
  <c r="DR436" i="6"/>
  <c r="DR293" i="6"/>
  <c r="DR431" i="6"/>
  <c r="DR307" i="6"/>
  <c r="DR288" i="6"/>
  <c r="DR231" i="6"/>
  <c r="DR192" i="6"/>
  <c r="DR497" i="6"/>
  <c r="DR56" i="6"/>
  <c r="DR447" i="6"/>
  <c r="DR185" i="6"/>
  <c r="DR479" i="6"/>
  <c r="DR246" i="6"/>
  <c r="DR540" i="6"/>
  <c r="DR539" i="6"/>
  <c r="DR372" i="6"/>
  <c r="DR197" i="6"/>
  <c r="DR397" i="6"/>
  <c r="DR39" i="6"/>
  <c r="ED39" i="6"/>
  <c r="DR515" i="6"/>
  <c r="ED29" i="6"/>
  <c r="DR491" i="6"/>
  <c r="ED191" i="6"/>
  <c r="DR555" i="6"/>
  <c r="DR347" i="6"/>
  <c r="DR359" i="6"/>
  <c r="DR523" i="6"/>
  <c r="ED523" i="6"/>
  <c r="ED555" i="6"/>
  <c r="DR551" i="6"/>
  <c r="DR335" i="6"/>
  <c r="ED537" i="6"/>
  <c r="ED477" i="6"/>
  <c r="ED20" i="6"/>
  <c r="DR237" i="6"/>
  <c r="DR537" i="6"/>
  <c r="DR361" i="6"/>
  <c r="DR467" i="6"/>
  <c r="DR263" i="6"/>
  <c r="ED268" i="6"/>
  <c r="ED355" i="6"/>
  <c r="DR225" i="6"/>
  <c r="DR322" i="6"/>
  <c r="DR20" i="6"/>
  <c r="ED397" i="6"/>
  <c r="ED38" i="6"/>
  <c r="DR382" i="6"/>
  <c r="DR29" i="6"/>
  <c r="DR178" i="6"/>
  <c r="DR413" i="6"/>
  <c r="DR475" i="6"/>
  <c r="DR30" i="6"/>
  <c r="DR383" i="6"/>
  <c r="DR355" i="6"/>
  <c r="DR38" i="6"/>
  <c r="DR191" i="6"/>
  <c r="DR268" i="6"/>
  <c r="ED341" i="6"/>
  <c r="DR430" i="6"/>
  <c r="DR287" i="6"/>
  <c r="DR380" i="6"/>
  <c r="ED375" i="6"/>
  <c r="DR374" i="6"/>
  <c r="ED427" i="6"/>
  <c r="DR386" i="6"/>
  <c r="ED469" i="6"/>
  <c r="ED507" i="6"/>
  <c r="ED386" i="6"/>
  <c r="DR341" i="6"/>
  <c r="ED538" i="6"/>
  <c r="ED539" i="6"/>
  <c r="ED372" i="6"/>
  <c r="DR507" i="6"/>
  <c r="ED117" i="6"/>
  <c r="ED174" i="6"/>
  <c r="ED263" i="6"/>
  <c r="DR251" i="6"/>
  <c r="ED156" i="6"/>
  <c r="ED66" i="6"/>
  <c r="ED176" i="6"/>
  <c r="ED259" i="6"/>
  <c r="DR102" i="6"/>
  <c r="ED412" i="6"/>
  <c r="ED184" i="6"/>
  <c r="ED348" i="6"/>
  <c r="ED274" i="6"/>
  <c r="ED169" i="6"/>
  <c r="DR384" i="6"/>
  <c r="DR234" i="6"/>
  <c r="DR68" i="6"/>
  <c r="DR559" i="6"/>
  <c r="ED521" i="6"/>
  <c r="DR550" i="6"/>
  <c r="DR548" i="6"/>
  <c r="ED181" i="6"/>
  <c r="DR115" i="6"/>
  <c r="DR282" i="6"/>
  <c r="ED282" i="6"/>
  <c r="DR542" i="6"/>
  <c r="DR253" i="6"/>
  <c r="ED98" i="6"/>
  <c r="ED177" i="6"/>
  <c r="ED200" i="6"/>
  <c r="ED284" i="6"/>
  <c r="ED254" i="6"/>
  <c r="DR254" i="6"/>
  <c r="ED19" i="6"/>
  <c r="DR376" i="6"/>
  <c r="ED545" i="6"/>
  <c r="ED277" i="6"/>
  <c r="ED436" i="6"/>
  <c r="DR371" i="6"/>
  <c r="DR317" i="6"/>
  <c r="DR208" i="6"/>
  <c r="ED402" i="6"/>
  <c r="DR281" i="6"/>
  <c r="ED205" i="6"/>
  <c r="DR242" i="6"/>
  <c r="ED385" i="6"/>
  <c r="ED5" i="6"/>
  <c r="ED84" i="6"/>
  <c r="DR144" i="6"/>
  <c r="ED250" i="6"/>
  <c r="DR250" i="6"/>
  <c r="DR485" i="6"/>
  <c r="ED485" i="6"/>
  <c r="DR493" i="6"/>
  <c r="ED7" i="6"/>
  <c r="DR91" i="6"/>
  <c r="ED338" i="6"/>
  <c r="DR148" i="6"/>
  <c r="DR12" i="6"/>
  <c r="ED424" i="6"/>
  <c r="DR448" i="6"/>
  <c r="DR368" i="6"/>
  <c r="DR502" i="6"/>
  <c r="ED41" i="6"/>
  <c r="DR157" i="6"/>
  <c r="ED276" i="6"/>
  <c r="DR353" i="6"/>
  <c r="ED541" i="6"/>
  <c r="DR28" i="6"/>
  <c r="DR167" i="6"/>
  <c r="DR156" i="6"/>
  <c r="ED416" i="6"/>
  <c r="DR201" i="6"/>
  <c r="ED258" i="6"/>
  <c r="DR429" i="6"/>
  <c r="DR65" i="6"/>
  <c r="ED55" i="6"/>
  <c r="DR535" i="6"/>
  <c r="ED187" i="6"/>
  <c r="ED240" i="6"/>
  <c r="ED140" i="6"/>
  <c r="ED305" i="6"/>
  <c r="DR78" i="6"/>
  <c r="DR388" i="6"/>
  <c r="ED417" i="6"/>
  <c r="ED134" i="6"/>
  <c r="ED62" i="6"/>
  <c r="DR218" i="6"/>
  <c r="DR310" i="6"/>
  <c r="DR203" i="6"/>
  <c r="DR164" i="6"/>
  <c r="ED67" i="6"/>
  <c r="ED389" i="6"/>
  <c r="DR211" i="6"/>
  <c r="ED425" i="6"/>
  <c r="ED395" i="6"/>
  <c r="ED17" i="6"/>
  <c r="DR486" i="6"/>
  <c r="DR155" i="6"/>
  <c r="ED464" i="6"/>
  <c r="DR478" i="6"/>
  <c r="ED501" i="6"/>
  <c r="DR471" i="6"/>
  <c r="DR14" i="6"/>
  <c r="DR82" i="6"/>
  <c r="ED349" i="6"/>
  <c r="ED18" i="6"/>
  <c r="DR324" i="6"/>
  <c r="DR224" i="6"/>
  <c r="DR215" i="6"/>
  <c r="DR381" i="6"/>
  <c r="DR86" i="6"/>
  <c r="DR278" i="6"/>
  <c r="DR518" i="6"/>
  <c r="ED342" i="6"/>
  <c r="ED35" i="6"/>
  <c r="ED255" i="6"/>
  <c r="DR510" i="6"/>
  <c r="ED168" i="6"/>
  <c r="DR168" i="6"/>
  <c r="ED235" i="6"/>
  <c r="ED165" i="6"/>
  <c r="ED531" i="6"/>
  <c r="DR323" i="6"/>
  <c r="ED419" i="6"/>
  <c r="DR227" i="6"/>
  <c r="DR345" i="6"/>
  <c r="ED505" i="6"/>
  <c r="ED499" i="6"/>
  <c r="DR266" i="6"/>
  <c r="DR364" i="6"/>
  <c r="DR174" i="6"/>
  <c r="ED180" i="6"/>
  <c r="ED358" i="6"/>
  <c r="DR111" i="6"/>
  <c r="DR173" i="6"/>
  <c r="DR13" i="6"/>
  <c r="ED540" i="6"/>
  <c r="DR377" i="6"/>
  <c r="DR440" i="6"/>
  <c r="ED517" i="6"/>
  <c r="DR487" i="6"/>
  <c r="ED398" i="6"/>
  <c r="ED519" i="6"/>
  <c r="DR521" i="6"/>
  <c r="DR319" i="6"/>
  <c r="ED378" i="6"/>
  <c r="DR265" i="6"/>
  <c r="ED15" i="6"/>
  <c r="DR123" i="6"/>
  <c r="ED570" i="6"/>
  <c r="DR400" i="6"/>
  <c r="ED567" i="6"/>
  <c r="DR399" i="6"/>
  <c r="DR229" i="6"/>
  <c r="ED229" i="6"/>
  <c r="ED249" i="6"/>
  <c r="DR109" i="6"/>
  <c r="ED136" i="6"/>
  <c r="DR300" i="6"/>
  <c r="ED129" i="6"/>
  <c r="DR200" i="6"/>
  <c r="ED390" i="6"/>
  <c r="ED124" i="6"/>
  <c r="DR449" i="6"/>
  <c r="DR415" i="6"/>
  <c r="ED415" i="6"/>
  <c r="DR81" i="6"/>
  <c r="ED243" i="6"/>
  <c r="DR545" i="6"/>
  <c r="DR277" i="6"/>
  <c r="DR70" i="6"/>
  <c r="DR88" i="6"/>
  <c r="ED212" i="6"/>
  <c r="ED317" i="6"/>
  <c r="ED199" i="6"/>
  <c r="ED283" i="6"/>
  <c r="ED207" i="6"/>
  <c r="ED194" i="6"/>
  <c r="DR267" i="6"/>
  <c r="ED248" i="6"/>
  <c r="ED281" i="6"/>
  <c r="DR477" i="6"/>
  <c r="DR60" i="6"/>
  <c r="DR22" i="6"/>
  <c r="ED563" i="6"/>
  <c r="ED533" i="6"/>
  <c r="DR392" i="6"/>
  <c r="DR279" i="6"/>
  <c r="ED95" i="6"/>
  <c r="DR16" i="6"/>
  <c r="DR219" i="6"/>
  <c r="ED96" i="6"/>
  <c r="DR239" i="6"/>
  <c r="ED369" i="6"/>
  <c r="DR428" i="6"/>
  <c r="ED79" i="6"/>
  <c r="DR152" i="6"/>
  <c r="DR84" i="6"/>
  <c r="DR57" i="6"/>
  <c r="DR339" i="6"/>
  <c r="DR126" i="6"/>
  <c r="DR213" i="6"/>
  <c r="ED363" i="6"/>
  <c r="ED162" i="6"/>
  <c r="ED435" i="6"/>
  <c r="ED482" i="6"/>
  <c r="ED155" i="6"/>
  <c r="DR217" i="6"/>
  <c r="DR418" i="6"/>
  <c r="ED326" i="6"/>
  <c r="DR522" i="6"/>
  <c r="ED26" i="6"/>
  <c r="DR536" i="6"/>
  <c r="DR260" i="6"/>
  <c r="DR41" i="6"/>
  <c r="ED90" i="6"/>
  <c r="ED312" i="6"/>
  <c r="DR37" i="6"/>
  <c r="ED490" i="6"/>
  <c r="ED230" i="6"/>
  <c r="DR541" i="6"/>
  <c r="ED113" i="6"/>
  <c r="ED206" i="6"/>
  <c r="DR121" i="6"/>
  <c r="ED278" i="6"/>
  <c r="ED102" i="6"/>
  <c r="ED496" i="6"/>
  <c r="ED432" i="6"/>
  <c r="DR255" i="6"/>
  <c r="DR235" i="6"/>
  <c r="DR165" i="6"/>
  <c r="DR412" i="6"/>
  <c r="ED308" i="6"/>
  <c r="DR40" i="6"/>
  <c r="DR327" i="6"/>
  <c r="DR145" i="6"/>
  <c r="DR419" i="6"/>
  <c r="ED227" i="6"/>
  <c r="ED430" i="6"/>
  <c r="ED313" i="6"/>
  <c r="DR184" i="6"/>
  <c r="DR116" i="6"/>
  <c r="DR180" i="6"/>
  <c r="DR169" i="6"/>
  <c r="DR299" i="6"/>
  <c r="ED68" i="6"/>
  <c r="DR245" i="6"/>
  <c r="ED548" i="6"/>
  <c r="ED546" i="6"/>
  <c r="ED265" i="6"/>
  <c r="ED360" i="6"/>
  <c r="ED123" i="6"/>
  <c r="DR44" i="6"/>
  <c r="ED387" i="6"/>
  <c r="DR55" i="6"/>
  <c r="ED236" i="6"/>
  <c r="ED527" i="6"/>
  <c r="ED320" i="6"/>
  <c r="DR439" i="6"/>
  <c r="ED252" i="6"/>
  <c r="DR83" i="6"/>
  <c r="ED24" i="6"/>
  <c r="ED77" i="6"/>
  <c r="ED202" i="6"/>
  <c r="ED298" i="6"/>
  <c r="ED544" i="6"/>
  <c r="ED198" i="6"/>
  <c r="DR63" i="6"/>
  <c r="ED558" i="6"/>
  <c r="DR558" i="6"/>
  <c r="DR284" i="6"/>
  <c r="DR19" i="6"/>
  <c r="ED269" i="6"/>
  <c r="DR53" i="6"/>
  <c r="DR367" i="6"/>
  <c r="ED481" i="6"/>
  <c r="DR271" i="6"/>
  <c r="ED557" i="6"/>
  <c r="ED371" i="6"/>
  <c r="ED189" i="6"/>
  <c r="DR140" i="6"/>
  <c r="ED210" i="6"/>
  <c r="ED4" i="6"/>
  <c r="ED130" i="6"/>
  <c r="DR450" i="6"/>
  <c r="ED76" i="6"/>
  <c r="ED303" i="6"/>
  <c r="DR134" i="6"/>
  <c r="DR302" i="6"/>
  <c r="ED60" i="6"/>
  <c r="DR533" i="6"/>
  <c r="ED74" i="6"/>
  <c r="DR74" i="6"/>
  <c r="DR385" i="6"/>
  <c r="ED504" i="6"/>
  <c r="DR328" i="6"/>
  <c r="ED329" i="6"/>
  <c r="ED310" i="6"/>
  <c r="ED164" i="6"/>
  <c r="ED420" i="6"/>
  <c r="DR46" i="6"/>
  <c r="DR166" i="6"/>
  <c r="ED493" i="6"/>
  <c r="ED211" i="6"/>
  <c r="DR132" i="6"/>
  <c r="DR52" i="6"/>
  <c r="DR103" i="6"/>
  <c r="ED32" i="6"/>
  <c r="DR484" i="6"/>
  <c r="DR435" i="6"/>
  <c r="DR89" i="6"/>
  <c r="ED148" i="6"/>
  <c r="ED478" i="6"/>
  <c r="ED12" i="6"/>
  <c r="DR492" i="6"/>
  <c r="ED448" i="6"/>
  <c r="DR221" i="6"/>
  <c r="ED471" i="6"/>
  <c r="DR414" i="6"/>
  <c r="DR36" i="6"/>
  <c r="ED14" i="6"/>
  <c r="ED522" i="6"/>
  <c r="DR403" i="6"/>
  <c r="ED368" i="6"/>
  <c r="ED110" i="6"/>
  <c r="DR351" i="6"/>
  <c r="ED502" i="6"/>
  <c r="DR99" i="6"/>
  <c r="DR500" i="6"/>
  <c r="ED100" i="6"/>
  <c r="DR480" i="6"/>
  <c r="DR160" i="6"/>
  <c r="DR312" i="6"/>
  <c r="ED334" i="6"/>
  <c r="ED97" i="6"/>
  <c r="ED11" i="6"/>
  <c r="DR508" i="6"/>
  <c r="ED241" i="6"/>
  <c r="ED157" i="6"/>
  <c r="DR294" i="6"/>
  <c r="ED215" i="6"/>
  <c r="ED256" i="6"/>
  <c r="ED43" i="6"/>
  <c r="ED465" i="6"/>
  <c r="DR483" i="6"/>
  <c r="DR330" i="6"/>
  <c r="ED552" i="6"/>
  <c r="DR362" i="6"/>
  <c r="ED518" i="6"/>
  <c r="ED107" i="6"/>
  <c r="DR516" i="6"/>
  <c r="ED175" i="6"/>
  <c r="ED105" i="6"/>
  <c r="DR496" i="6"/>
  <c r="DR346" i="6"/>
  <c r="ED510" i="6"/>
  <c r="ED161" i="6"/>
  <c r="DR286" i="6"/>
  <c r="DR27" i="6"/>
  <c r="ED270" i="6"/>
  <c r="DR85" i="6"/>
  <c r="ED145" i="6"/>
  <c r="ED345" i="6"/>
  <c r="DR150" i="6"/>
  <c r="ED534" i="6"/>
  <c r="DR183" i="6"/>
  <c r="DR49" i="6"/>
  <c r="DR366" i="6"/>
  <c r="ED366" i="6"/>
  <c r="ED364" i="6"/>
  <c r="DR114" i="6"/>
  <c r="ED246" i="6"/>
  <c r="DR512" i="6"/>
  <c r="DR106" i="6"/>
  <c r="ED526" i="6"/>
  <c r="DR272" i="6"/>
  <c r="ED13" i="6"/>
  <c r="ED287" i="6"/>
  <c r="ED553" i="6"/>
  <c r="ED377" i="6"/>
  <c r="ED487" i="6"/>
  <c r="DR153" i="6"/>
  <c r="DR398" i="6"/>
  <c r="ED559" i="6"/>
  <c r="DR350" i="6"/>
  <c r="DR519" i="6"/>
  <c r="ED429" i="6"/>
  <c r="ED8" i="6"/>
  <c r="DR181" i="6"/>
  <c r="ED115" i="6"/>
  <c r="ED190" i="6"/>
  <c r="DR387" i="6"/>
  <c r="ED442" i="6"/>
  <c r="DR442" i="6"/>
  <c r="ED285" i="6"/>
  <c r="ED399" i="6"/>
  <c r="DR45" i="6"/>
  <c r="DR331" i="6"/>
  <c r="DR129" i="6"/>
  <c r="ED423" i="6"/>
  <c r="DR390" i="6"/>
  <c r="ED560" i="6"/>
  <c r="ED63" i="6"/>
  <c r="ED81" i="6"/>
  <c r="DR244" i="6"/>
  <c r="DR264" i="6"/>
  <c r="DR568" i="6"/>
  <c r="ED193" i="6"/>
  <c r="ED53" i="6"/>
  <c r="ED336" i="6"/>
  <c r="DR557" i="6"/>
  <c r="ED119" i="6"/>
  <c r="DR119" i="6"/>
  <c r="DR210" i="6"/>
  <c r="ED311" i="6"/>
  <c r="DR311" i="6"/>
  <c r="DR194" i="6"/>
  <c r="DR474" i="6"/>
  <c r="ED22" i="6"/>
  <c r="ED296" i="6"/>
  <c r="ED280" i="6"/>
  <c r="DR445" i="6"/>
  <c r="DR112" i="6"/>
  <c r="DR204" i="6"/>
  <c r="DR62" i="6"/>
  <c r="ED392" i="6"/>
  <c r="ED242" i="6"/>
  <c r="ED288" i="6"/>
  <c r="ED16" i="6"/>
  <c r="DR470" i="6"/>
  <c r="DR325" i="6"/>
  <c r="ED147" i="6"/>
  <c r="DR147" i="6"/>
  <c r="DR297" i="6"/>
  <c r="ED428" i="6"/>
  <c r="DR138" i="6"/>
  <c r="DR462" i="6"/>
  <c r="DR314" i="6"/>
  <c r="DR159" i="6"/>
  <c r="DR420" i="6"/>
  <c r="DR337" i="6"/>
  <c r="ED166" i="6"/>
  <c r="ED339" i="6"/>
  <c r="DR290" i="6"/>
  <c r="ED290" i="6"/>
  <c r="ED543" i="6"/>
  <c r="ED195" i="6"/>
  <c r="DR195" i="6"/>
  <c r="ED52" i="6"/>
  <c r="ED170" i="6"/>
  <c r="ED486" i="6"/>
  <c r="DR338" i="6"/>
  <c r="ED217" i="6"/>
  <c r="DR94" i="6"/>
  <c r="ED418" i="6"/>
  <c r="DR424" i="6"/>
  <c r="ED59" i="6"/>
  <c r="DR292" i="6"/>
  <c r="ED292" i="6"/>
  <c r="ED309" i="6"/>
  <c r="DR309" i="6"/>
  <c r="ED25" i="6"/>
  <c r="ED422" i="6"/>
  <c r="ED318" i="6"/>
  <c r="ED61" i="6"/>
  <c r="ED99" i="6"/>
  <c r="DR172" i="6"/>
  <c r="ED500" i="6"/>
  <c r="DR334" i="6"/>
  <c r="DR241" i="6"/>
  <c r="DR54" i="6"/>
  <c r="ED294" i="6"/>
  <c r="DR306" i="6"/>
  <c r="ED37" i="6"/>
  <c r="DR316" i="6"/>
  <c r="DR135" i="6"/>
  <c r="ED381" i="6"/>
  <c r="ED220" i="6"/>
  <c r="ED332" i="6"/>
  <c r="DR259" i="6"/>
  <c r="ED516" i="6"/>
  <c r="ED167" i="6"/>
  <c r="DR524" i="6"/>
  <c r="ED524" i="6"/>
  <c r="ED286" i="6"/>
  <c r="DR321" i="6"/>
  <c r="DR531" i="6"/>
  <c r="DR434" i="6"/>
  <c r="DR313" i="6"/>
  <c r="ED51" i="6"/>
  <c r="DR534" i="6"/>
  <c r="ED183" i="6"/>
  <c r="DR532" i="6"/>
  <c r="ED182" i="6"/>
  <c r="DR526" i="6"/>
  <c r="ED173" i="6"/>
  <c r="DR553" i="6"/>
  <c r="DR258" i="6"/>
  <c r="ED547" i="6"/>
  <c r="DR87" i="6"/>
  <c r="ED153" i="6"/>
  <c r="ED550" i="6"/>
  <c r="ED48" i="6"/>
  <c r="DR546" i="6"/>
  <c r="DR190" i="6"/>
  <c r="DR236" i="6"/>
  <c r="DR527" i="6"/>
  <c r="ED163" i="6"/>
  <c r="DR538" i="6"/>
  <c r="DR202" i="6"/>
  <c r="ED393" i="6"/>
  <c r="DR560" i="6"/>
  <c r="ED568" i="6"/>
  <c r="ED525" i="6"/>
  <c r="ED23" i="6"/>
  <c r="DR23" i="6"/>
  <c r="DR481" i="6"/>
  <c r="DR75" i="6"/>
  <c r="DR488" i="6"/>
  <c r="ED88" i="6"/>
  <c r="DR212" i="6"/>
  <c r="ED80" i="6"/>
  <c r="DR80" i="6"/>
  <c r="DR4" i="6"/>
  <c r="ED78" i="6"/>
  <c r="ED137" i="6"/>
  <c r="DR207" i="6"/>
  <c r="DR303" i="6"/>
  <c r="ED9" i="6"/>
  <c r="ED302" i="6"/>
  <c r="DR151" i="6"/>
  <c r="ED438" i="6"/>
  <c r="DR563" i="6"/>
  <c r="DR280" i="6"/>
  <c r="ED112" i="6"/>
  <c r="DR205" i="6"/>
  <c r="ED204" i="6"/>
  <c r="ED354" i="6"/>
  <c r="ED34" i="6"/>
  <c r="ED466" i="6"/>
  <c r="DR421" i="6"/>
  <c r="DR543" i="6"/>
  <c r="ED126" i="6"/>
  <c r="DR50" i="6"/>
  <c r="ED503" i="6"/>
  <c r="DR58" i="6"/>
  <c r="DR363" i="6"/>
  <c r="ED520" i="6"/>
  <c r="ED103" i="6"/>
  <c r="DR162" i="6"/>
  <c r="ED289" i="6"/>
  <c r="ED72" i="6"/>
  <c r="ED484" i="6"/>
  <c r="DR101" i="6"/>
  <c r="DR482" i="6"/>
  <c r="DR304" i="6"/>
  <c r="ED333" i="6"/>
  <c r="ED492" i="6"/>
  <c r="DR495" i="6"/>
  <c r="ED221" i="6"/>
  <c r="DR295" i="6"/>
  <c r="ED36" i="6"/>
  <c r="DR318" i="6"/>
  <c r="ED403" i="6"/>
  <c r="DR426" i="6"/>
  <c r="ED82" i="6"/>
  <c r="ED142" i="6"/>
  <c r="ED260" i="6"/>
  <c r="ED351" i="6"/>
  <c r="DR443" i="6"/>
  <c r="ED131" i="6"/>
  <c r="DR498" i="6"/>
  <c r="ED324" i="6"/>
  <c r="ED480" i="6"/>
  <c r="DR494" i="6"/>
  <c r="DR344" i="6"/>
  <c r="ED306" i="6"/>
  <c r="DR513" i="6"/>
  <c r="DR511" i="6"/>
  <c r="DR214" i="6"/>
  <c r="DR465" i="6"/>
  <c r="ED483" i="6"/>
  <c r="DR463" i="6"/>
  <c r="ED86" i="6"/>
  <c r="ED121" i="6"/>
  <c r="ED362" i="6"/>
  <c r="DR352" i="6"/>
  <c r="DR514" i="6"/>
  <c r="ED238" i="6"/>
  <c r="ED69" i="6"/>
  <c r="ED346" i="6"/>
  <c r="DR161" i="6"/>
  <c r="DR308" i="6"/>
  <c r="ED321" i="6"/>
  <c r="ED27" i="6"/>
  <c r="DR365" i="6"/>
  <c r="ED444" i="6"/>
  <c r="ED529" i="6"/>
  <c r="DR509" i="6"/>
  <c r="DR473" i="6"/>
  <c r="ED85" i="6"/>
  <c r="DR394" i="6"/>
  <c r="ED549" i="6"/>
  <c r="DR427" i="6"/>
  <c r="DR566" i="6"/>
  <c r="ED150" i="6"/>
  <c r="DR370" i="6"/>
  <c r="DR108" i="6"/>
  <c r="ED266" i="6"/>
  <c r="DR348" i="6"/>
  <c r="ED154" i="6"/>
  <c r="ED299" i="6"/>
  <c r="ED564" i="6"/>
  <c r="ED222" i="6"/>
  <c r="DR547" i="6"/>
  <c r="ED440" i="6"/>
  <c r="ED234" i="6"/>
  <c r="ED350" i="6"/>
  <c r="DR433" i="6"/>
  <c r="DR357" i="6"/>
  <c r="DR21" i="6"/>
  <c r="ED233" i="6"/>
  <c r="ED319" i="6"/>
  <c r="DR133" i="6"/>
  <c r="DR291" i="6"/>
  <c r="DR379" i="6"/>
  <c r="ED379" i="6"/>
  <c r="ED380" i="6"/>
  <c r="ED122" i="6"/>
  <c r="DR122" i="6"/>
  <c r="DR528" i="6"/>
  <c r="ED542" i="6"/>
  <c r="ED315" i="6"/>
  <c r="DR285" i="6"/>
  <c r="ED262" i="6"/>
  <c r="DR569" i="6"/>
  <c r="ED361" i="6"/>
  <c r="ED347" i="6"/>
  <c r="DR506" i="6"/>
  <c r="ED196" i="6"/>
  <c r="DR196" i="6"/>
  <c r="ED467" i="6"/>
  <c r="ED359" i="6"/>
  <c r="ED535" i="6"/>
  <c r="ED109" i="6"/>
  <c r="DR472" i="6"/>
  <c r="ED83" i="6"/>
  <c r="DR24" i="6"/>
  <c r="ED300" i="6"/>
  <c r="ED396" i="6"/>
  <c r="ED441" i="6"/>
  <c r="DR393" i="6"/>
  <c r="DR562" i="6"/>
  <c r="DR423" i="6"/>
  <c r="DR298" i="6"/>
  <c r="DR188" i="6"/>
  <c r="DR375" i="6"/>
  <c r="DR544" i="6"/>
  <c r="DR198" i="6"/>
  <c r="ED449" i="6"/>
  <c r="DR187" i="6"/>
  <c r="ED244" i="6"/>
  <c r="DR243" i="6"/>
  <c r="ED264" i="6"/>
  <c r="ED47" i="6"/>
  <c r="DR47" i="6"/>
  <c r="ED376" i="6"/>
  <c r="ED367" i="6"/>
  <c r="DR525" i="6"/>
  <c r="DR104" i="6"/>
  <c r="DR336" i="6"/>
  <c r="ED271" i="6"/>
  <c r="DR9" i="6"/>
  <c r="DR438" i="6"/>
  <c r="ED171" i="6"/>
  <c r="DR158" i="6"/>
  <c r="ED158" i="6"/>
  <c r="DR391" i="6"/>
  <c r="ED445" i="6"/>
  <c r="DR489" i="6"/>
  <c r="DR565" i="6"/>
  <c r="DR128" i="6"/>
  <c r="ED279" i="6"/>
  <c r="DR504" i="6"/>
  <c r="DR95" i="6"/>
  <c r="ED328" i="6"/>
  <c r="ED239" i="6"/>
  <c r="DR468" i="6"/>
  <c r="DR141" i="6"/>
  <c r="DR34" i="6"/>
  <c r="DR369" i="6"/>
  <c r="ED297" i="6"/>
  <c r="ED138" i="6"/>
  <c r="ED462" i="6"/>
  <c r="ED144" i="6"/>
  <c r="DR476" i="6"/>
  <c r="ED46" i="6"/>
  <c r="ED337" i="6"/>
  <c r="ED209" i="6"/>
  <c r="ED213" i="6"/>
  <c r="DR17" i="6"/>
  <c r="DR7" i="6"/>
  <c r="DR170" i="6"/>
  <c r="ED232" i="6"/>
  <c r="DR289" i="6"/>
  <c r="DR72" i="6"/>
  <c r="ED33" i="6"/>
  <c r="DR33" i="6"/>
  <c r="DR333" i="6"/>
  <c r="DR275" i="6"/>
  <c r="ED426" i="6"/>
  <c r="DR226" i="6"/>
  <c r="ED508" i="6"/>
  <c r="DR43" i="6"/>
  <c r="DR10" i="6"/>
  <c r="ED330" i="6"/>
  <c r="DR66" i="6"/>
  <c r="DR176" i="6"/>
  <c r="DR107" i="6"/>
  <c r="ED247" i="6"/>
  <c r="DR238" i="6"/>
  <c r="DR69" i="6"/>
  <c r="DR432" i="6"/>
  <c r="ED437" i="6"/>
  <c r="DR529" i="6"/>
  <c r="ED323" i="6"/>
  <c r="DR549" i="6"/>
  <c r="ED434" i="6"/>
  <c r="ED108" i="6"/>
  <c r="DR182" i="6"/>
  <c r="ED114" i="6"/>
  <c r="ED512" i="6"/>
  <c r="DR233" i="6"/>
  <c r="ED291" i="6"/>
  <c r="DR125" i="6"/>
  <c r="ED149" i="6"/>
  <c r="ED65" i="6"/>
  <c r="DR117" i="6"/>
  <c r="DR48" i="6"/>
  <c r="ED528" i="6"/>
  <c r="ED179" i="6"/>
  <c r="ED556" i="6"/>
  <c r="DR315" i="6"/>
  <c r="DR262" i="6"/>
  <c r="DR320" i="6"/>
  <c r="ED439" i="6"/>
  <c r="DR252" i="6"/>
  <c r="DR257" i="6"/>
  <c r="DR269" i="6"/>
  <c r="ED75" i="6"/>
  <c r="ED554" i="6"/>
  <c r="DR189" i="6"/>
  <c r="ED488" i="6"/>
  <c r="DR240" i="6"/>
  <c r="DR305" i="6"/>
  <c r="DR137" i="6"/>
  <c r="DR417" i="6"/>
  <c r="DR402" i="6"/>
  <c r="ED151" i="6"/>
  <c r="ED267" i="6"/>
  <c r="DR248" i="6"/>
  <c r="DR171" i="6"/>
  <c r="ED474" i="6"/>
  <c r="DR296" i="6"/>
  <c r="ED565" i="6"/>
  <c r="ED219" i="6"/>
  <c r="ED470" i="6"/>
  <c r="DR329" i="6"/>
  <c r="ED421" i="6"/>
  <c r="DR79" i="6"/>
  <c r="ED152" i="6"/>
  <c r="ED203" i="6"/>
  <c r="ED57" i="6"/>
  <c r="DR67" i="6"/>
  <c r="DR389" i="6"/>
  <c r="ED50" i="6"/>
  <c r="DR503" i="6"/>
  <c r="DR395" i="6"/>
  <c r="ED132" i="6"/>
  <c r="DR520" i="6"/>
  <c r="DR232" i="6"/>
  <c r="ED91" i="6"/>
  <c r="ED101" i="6"/>
  <c r="ED89" i="6"/>
  <c r="DR464" i="6"/>
  <c r="ED94" i="6"/>
  <c r="ED495" i="6"/>
  <c r="DR501" i="6"/>
  <c r="ED295" i="6"/>
  <c r="ED561" i="6"/>
  <c r="DR561" i="6"/>
  <c r="ED414" i="6"/>
  <c r="DR142" i="6"/>
  <c r="DR110" i="6"/>
  <c r="ED443" i="6"/>
  <c r="DR131" i="6"/>
  <c r="DR349" i="6"/>
  <c r="ED498" i="6"/>
  <c r="DR18" i="6"/>
  <c r="ED226" i="6"/>
  <c r="ED160" i="6"/>
  <c r="ED494" i="6"/>
  <c r="ED224" i="6"/>
  <c r="ED54" i="6"/>
  <c r="ED353" i="6"/>
  <c r="ED513" i="6"/>
  <c r="ED511" i="6"/>
  <c r="ED316" i="6"/>
  <c r="DR490" i="6"/>
  <c r="ED214" i="6"/>
  <c r="ED135" i="6"/>
  <c r="DR230" i="6"/>
  <c r="ED463" i="6"/>
  <c r="DR113" i="6"/>
  <c r="DR552" i="6"/>
  <c r="ED352" i="6"/>
  <c r="DR175" i="6"/>
  <c r="DR247" i="6"/>
  <c r="DR342" i="6"/>
  <c r="ED514" i="6"/>
  <c r="DR35" i="6"/>
  <c r="ED365" i="6"/>
  <c r="DR437" i="6"/>
  <c r="DR444" i="6"/>
  <c r="DR270" i="6"/>
  <c r="ED509" i="6"/>
  <c r="ED327" i="6"/>
  <c r="ED473" i="6"/>
  <c r="ED394" i="6"/>
  <c r="DR505" i="6"/>
  <c r="DR499" i="6"/>
  <c r="ED566" i="6"/>
  <c r="ED370" i="6"/>
  <c r="ED49" i="6"/>
  <c r="ED530" i="6"/>
  <c r="ED106" i="6"/>
  <c r="DR358" i="6"/>
  <c r="ED111" i="6"/>
  <c r="ED272" i="6"/>
  <c r="DR154" i="6"/>
  <c r="DR564" i="6"/>
  <c r="DR222" i="6"/>
  <c r="ED384" i="6"/>
  <c r="DR517" i="6"/>
  <c r="ED87" i="6"/>
  <c r="ED245" i="6"/>
  <c r="ED433" i="6"/>
  <c r="ED357" i="6"/>
  <c r="ED21" i="6"/>
  <c r="DR8" i="6"/>
  <c r="ED133" i="6"/>
  <c r="DR378" i="6"/>
  <c r="ED125" i="6"/>
  <c r="DR149" i="6"/>
  <c r="DR360" i="6"/>
  <c r="DR15" i="6"/>
  <c r="DR179" i="6"/>
  <c r="ED44" i="6"/>
  <c r="DR570" i="6"/>
  <c r="ED400" i="6"/>
  <c r="DR567" i="6"/>
  <c r="ED569" i="6"/>
  <c r="ED45" i="6"/>
  <c r="ED253" i="6"/>
  <c r="ED506" i="6"/>
  <c r="DR98" i="6"/>
  <c r="DR163" i="6"/>
  <c r="DR249" i="6"/>
  <c r="DR177" i="6"/>
  <c r="ED331" i="6"/>
  <c r="ED472" i="6"/>
  <c r="DR136" i="6"/>
  <c r="DR396" i="6"/>
  <c r="DR77" i="6"/>
  <c r="DR441" i="6"/>
  <c r="ED562" i="6"/>
  <c r="DR416" i="6"/>
  <c r="ED188" i="6"/>
  <c r="DR124" i="6"/>
  <c r="ED257" i="6"/>
  <c r="DR193" i="6"/>
  <c r="ED104" i="6"/>
  <c r="ED70" i="6"/>
  <c r="DR554" i="6"/>
  <c r="ED261" i="6"/>
  <c r="DR261" i="6"/>
  <c r="DR130" i="6"/>
  <c r="ED208" i="6"/>
  <c r="ED450" i="6"/>
  <c r="DR199" i="6"/>
  <c r="DR283" i="6"/>
  <c r="ED388" i="6"/>
  <c r="DR76" i="6"/>
  <c r="ED391" i="6"/>
  <c r="ED489" i="6"/>
  <c r="DR5" i="6"/>
  <c r="ED128" i="6"/>
  <c r="DR354" i="6"/>
  <c r="DR96" i="6"/>
  <c r="ED218" i="6"/>
  <c r="ED325" i="6"/>
  <c r="ED468" i="6"/>
  <c r="ED141" i="6"/>
  <c r="DR466" i="6"/>
  <c r="ED314" i="6"/>
  <c r="ED476" i="6"/>
  <c r="ED159" i="6"/>
  <c r="DR209" i="6"/>
  <c r="DR425" i="6"/>
  <c r="ED58" i="6"/>
  <c r="DR32" i="6"/>
  <c r="ED304" i="6"/>
  <c r="DR326" i="6"/>
  <c r="ED118" i="6"/>
  <c r="DR118" i="6"/>
  <c r="ED275" i="6"/>
  <c r="DR59" i="6"/>
  <c r="ED343" i="6"/>
  <c r="DR343" i="6"/>
  <c r="ED201" i="6"/>
  <c r="DR25" i="6"/>
  <c r="DR422" i="6"/>
  <c r="DR26" i="6"/>
  <c r="DR61" i="6"/>
  <c r="ED536" i="6"/>
  <c r="ED172" i="6"/>
  <c r="DR100" i="6"/>
  <c r="DR90" i="6"/>
  <c r="DR97" i="6"/>
  <c r="DR11" i="6"/>
  <c r="ED344" i="6"/>
  <c r="DR276" i="6"/>
  <c r="DR256" i="6"/>
  <c r="ED10" i="6"/>
  <c r="DR220" i="6"/>
  <c r="DR332" i="6"/>
  <c r="ED28" i="6"/>
  <c r="DR206" i="6"/>
  <c r="ED383" i="6"/>
  <c r="DR105" i="6"/>
  <c r="ED40" i="6"/>
  <c r="DR51" i="6"/>
  <c r="ED116" i="6"/>
  <c r="ED532" i="6"/>
  <c r="DR530" i="6"/>
  <c r="DR274" i="6"/>
  <c r="BQ212" i="6"/>
  <c r="H212" i="6" s="1"/>
  <c r="BQ152" i="6"/>
  <c r="BQ370" i="6"/>
  <c r="H370" i="6" s="1"/>
  <c r="BP352" i="6"/>
  <c r="G352" i="6" s="1"/>
  <c r="BQ352" i="6"/>
  <c r="BR352" i="6"/>
  <c r="BP162" i="6"/>
  <c r="BQ162" i="6"/>
  <c r="BR162" i="6"/>
  <c r="BM522" i="6"/>
  <c r="BI523" i="6"/>
  <c r="BM523" i="6"/>
  <c r="BL523" i="6"/>
  <c r="BL524" i="6"/>
  <c r="BL522" i="6"/>
  <c r="BI522" i="6"/>
  <c r="BM524" i="6"/>
  <c r="BN524" i="6"/>
  <c r="BL355" i="6"/>
  <c r="BL5" i="6"/>
  <c r="BL29" i="6"/>
  <c r="BL70" i="6"/>
  <c r="BL53" i="6"/>
  <c r="BL163" i="6"/>
  <c r="BL281" i="6"/>
  <c r="BL177" i="6"/>
  <c r="BL26" i="6"/>
  <c r="BL33" i="6"/>
  <c r="BL158" i="6"/>
  <c r="BL303" i="6"/>
  <c r="BL554" i="6"/>
  <c r="BL558" i="6"/>
  <c r="BL570" i="6"/>
  <c r="BL528" i="6"/>
  <c r="BL333" i="6"/>
  <c r="BL364" i="6"/>
  <c r="BL38" i="6"/>
  <c r="BL91" i="6"/>
  <c r="BL567" i="6"/>
  <c r="BL390" i="6"/>
  <c r="BL321" i="6"/>
  <c r="BL561" i="6"/>
  <c r="BL569" i="6"/>
  <c r="BL314" i="6"/>
  <c r="BL204" i="6"/>
  <c r="BL385" i="6"/>
  <c r="BL278" i="6"/>
  <c r="BL40" i="6"/>
  <c r="BL49" i="6"/>
  <c r="BL104" i="6"/>
  <c r="BL110" i="6"/>
  <c r="BL471" i="6"/>
  <c r="BL171" i="6"/>
  <c r="BL194" i="6"/>
  <c r="BL210" i="6"/>
  <c r="BL218" i="6"/>
  <c r="BL225" i="6"/>
  <c r="BL241" i="6"/>
  <c r="BL472" i="6"/>
  <c r="BL309" i="6"/>
  <c r="BL467" i="6"/>
  <c r="BL152" i="6"/>
  <c r="BL160" i="6"/>
  <c r="BL166" i="6"/>
  <c r="BL235" i="6"/>
  <c r="BL285" i="6"/>
  <c r="BL296" i="6"/>
  <c r="BL311" i="6"/>
  <c r="BL84" i="6"/>
  <c r="BL125" i="6"/>
  <c r="BL208" i="6"/>
  <c r="BL370" i="6"/>
  <c r="BL117" i="6"/>
  <c r="BL123" i="6"/>
  <c r="BL127" i="6"/>
  <c r="BL142" i="6"/>
  <c r="BL10" i="6"/>
  <c r="BL19" i="6"/>
  <c r="BL71" i="6"/>
  <c r="BL103" i="6"/>
  <c r="BL12" i="6"/>
  <c r="BL65" i="6"/>
  <c r="BL169" i="6"/>
  <c r="BL247" i="6"/>
  <c r="BL323" i="6"/>
  <c r="BL401" i="6"/>
  <c r="BL46" i="6"/>
  <c r="BL436" i="6"/>
  <c r="BL179" i="6"/>
  <c r="BL284" i="6"/>
  <c r="BL474" i="6"/>
  <c r="BL313" i="6"/>
  <c r="BL45" i="6"/>
  <c r="BL178" i="6"/>
  <c r="BL445" i="6"/>
  <c r="BL144" i="6"/>
  <c r="BL199" i="6"/>
  <c r="BL203" i="6"/>
  <c r="BL236" i="6"/>
  <c r="BL386" i="6"/>
  <c r="BL282" i="6"/>
  <c r="BL172" i="6"/>
  <c r="BL181" i="6"/>
  <c r="BL195" i="6"/>
  <c r="BL211" i="6"/>
  <c r="BL219" i="6"/>
  <c r="BL263" i="6"/>
  <c r="BL531" i="6"/>
  <c r="BL82" i="6"/>
  <c r="BL511" i="6"/>
  <c r="BL254" i="6"/>
  <c r="BL306" i="6"/>
  <c r="BL317" i="6"/>
  <c r="BL341" i="6"/>
  <c r="BL122" i="6"/>
  <c r="BL153" i="6"/>
  <c r="BL345" i="6"/>
  <c r="BL362" i="6"/>
  <c r="BL540" i="6"/>
  <c r="BL568" i="6"/>
  <c r="BL9" i="6"/>
  <c r="BL167" i="6"/>
  <c r="BL510" i="6"/>
  <c r="BL59" i="6"/>
  <c r="BL67" i="6"/>
  <c r="BL99" i="6"/>
  <c r="BL136" i="6"/>
  <c r="BL196" i="6"/>
  <c r="BL43" i="6"/>
  <c r="BL73" i="6"/>
  <c r="BL48" i="6"/>
  <c r="BL520" i="6"/>
  <c r="BL135" i="6"/>
  <c r="BL37" i="6"/>
  <c r="BL439" i="6"/>
  <c r="BL441" i="6"/>
  <c r="BL244" i="6"/>
  <c r="BL173" i="6"/>
  <c r="BL162" i="6"/>
  <c r="BL214" i="6"/>
  <c r="BL221" i="6"/>
  <c r="BL228" i="6"/>
  <c r="BL234" i="6"/>
  <c r="BL251" i="6"/>
  <c r="BL259" i="6"/>
  <c r="BL265" i="6"/>
  <c r="BL326" i="6"/>
  <c r="BL337" i="6"/>
  <c r="BL379" i="6"/>
  <c r="BL42" i="6"/>
  <c r="BL112" i="6"/>
  <c r="BL302" i="6"/>
  <c r="BL268" i="6"/>
  <c r="BL464" i="6"/>
  <c r="BL342" i="6"/>
  <c r="BL346" i="6"/>
  <c r="BL352" i="6"/>
  <c r="BL353" i="6"/>
  <c r="BL215" i="6"/>
  <c r="BL381" i="6"/>
  <c r="BL393" i="6"/>
  <c r="BL400" i="6"/>
  <c r="BL533" i="6"/>
  <c r="BL557" i="6"/>
  <c r="BL530" i="6"/>
  <c r="BL11" i="6"/>
  <c r="BL20" i="6"/>
  <c r="BL50" i="6"/>
  <c r="BL83" i="6"/>
  <c r="BL88" i="6"/>
  <c r="BL279" i="6"/>
  <c r="BL41" i="6"/>
  <c r="BL85" i="6"/>
  <c r="BL450" i="6"/>
  <c r="BL155" i="6"/>
  <c r="BL188" i="6"/>
  <c r="BL213" i="6"/>
  <c r="BL220" i="6"/>
  <c r="BL262" i="6"/>
  <c r="BL287" i="6"/>
  <c r="BL348" i="6"/>
  <c r="BL360" i="6"/>
  <c r="BL16" i="6"/>
  <c r="BL519" i="6"/>
  <c r="BL185" i="6"/>
  <c r="BL193" i="6"/>
  <c r="BL200" i="6"/>
  <c r="BL433" i="6"/>
  <c r="BL324" i="6"/>
  <c r="BL448" i="6"/>
  <c r="BL357" i="6"/>
  <c r="BL366" i="6"/>
  <c r="BL392" i="6"/>
  <c r="BL538" i="6"/>
  <c r="BL13" i="6"/>
  <c r="BL55" i="6"/>
  <c r="BL64" i="6"/>
  <c r="BL69" i="6"/>
  <c r="BL78" i="6"/>
  <c r="BL513" i="6"/>
  <c r="BL516" i="6"/>
  <c r="BL149" i="6"/>
  <c r="BL157" i="6"/>
  <c r="BL272" i="6"/>
  <c r="BL555" i="6"/>
  <c r="BL76" i="6"/>
  <c r="BL344" i="6"/>
  <c r="BL350" i="6"/>
  <c r="BL354" i="6"/>
  <c r="BL6" i="6"/>
  <c r="BL15" i="6"/>
  <c r="BL23" i="6"/>
  <c r="BL35" i="6"/>
  <c r="BL54" i="6"/>
  <c r="BL61" i="6"/>
  <c r="BL205" i="6"/>
  <c r="BL96" i="6"/>
  <c r="BL75" i="6"/>
  <c r="BL473" i="6"/>
  <c r="BL438" i="6"/>
  <c r="BL120" i="6"/>
  <c r="BL124" i="6"/>
  <c r="BL327" i="6"/>
  <c r="BL443" i="6"/>
  <c r="BL517" i="6"/>
  <c r="BL146" i="6"/>
  <c r="BL151" i="6"/>
  <c r="BL154" i="6"/>
  <c r="BL223" i="6"/>
  <c r="BL232" i="6"/>
  <c r="BL238" i="6"/>
  <c r="BL252" i="6"/>
  <c r="BL260" i="6"/>
  <c r="BL274" i="6"/>
  <c r="BL462" i="6"/>
  <c r="BL297" i="6"/>
  <c r="BL356" i="6"/>
  <c r="BL365" i="6"/>
  <c r="BL515" i="6"/>
  <c r="BL92" i="6"/>
  <c r="BL391" i="6"/>
  <c r="BL526" i="6"/>
  <c r="BL544" i="6"/>
  <c r="BL548" i="6"/>
  <c r="BL560" i="6"/>
  <c r="BL564" i="6"/>
  <c r="BL14" i="6"/>
  <c r="BL18" i="6"/>
  <c r="BL87" i="6"/>
  <c r="BL514" i="6"/>
  <c r="BL145" i="6"/>
  <c r="BL168" i="6"/>
  <c r="BL207" i="6"/>
  <c r="BL257" i="6"/>
  <c r="BL280" i="6"/>
  <c r="BL295" i="6"/>
  <c r="BL328" i="6"/>
  <c r="BL332" i="6"/>
  <c r="BL176" i="6"/>
  <c r="BL551" i="6"/>
  <c r="BL137" i="6"/>
  <c r="BL556" i="6"/>
  <c r="BL52" i="6"/>
  <c r="BL111" i="6"/>
  <c r="BL442" i="6"/>
  <c r="BL466" i="6"/>
  <c r="BL534" i="6"/>
  <c r="BL102" i="6"/>
  <c r="BL180" i="6"/>
  <c r="BL351" i="6"/>
  <c r="BL39" i="6"/>
  <c r="BL512" i="6"/>
  <c r="BL521" i="6"/>
  <c r="BL115" i="6"/>
  <c r="BL129" i="6"/>
  <c r="BL334" i="6"/>
  <c r="BL161" i="6"/>
  <c r="BL175" i="6"/>
  <c r="BL231" i="6"/>
  <c r="BL261" i="6"/>
  <c r="BL291" i="6"/>
  <c r="BL307" i="6"/>
  <c r="BL347" i="6"/>
  <c r="BL377" i="6"/>
  <c r="BL399" i="6"/>
  <c r="BL539" i="6"/>
  <c r="BL546" i="6"/>
  <c r="BL269" i="6"/>
  <c r="BL397" i="6"/>
  <c r="BL508" i="6"/>
  <c r="BL36" i="6"/>
  <c r="BL47" i="6"/>
  <c r="BL121" i="6"/>
  <c r="BL131" i="6"/>
  <c r="BL134" i="6"/>
  <c r="BL148" i="6"/>
  <c r="BL217" i="6"/>
  <c r="BL273" i="6"/>
  <c r="BL248" i="6"/>
  <c r="BL266" i="6"/>
  <c r="BL301" i="6"/>
  <c r="BL304" i="6"/>
  <c r="BL331" i="6"/>
  <c r="BL372" i="6"/>
  <c r="BL384" i="6"/>
  <c r="BL403" i="6"/>
  <c r="BL527" i="6"/>
  <c r="BL529" i="6"/>
  <c r="BL532" i="6"/>
  <c r="BL536" i="6"/>
  <c r="BL543" i="6"/>
  <c r="BL547" i="6"/>
  <c r="BL565" i="6"/>
  <c r="BI389" i="6"/>
  <c r="BI367" i="6"/>
  <c r="BI215" i="6"/>
  <c r="BI353" i="6"/>
  <c r="BN349" i="6"/>
  <c r="BT349" i="6" s="1"/>
  <c r="J349" i="6" s="1"/>
  <c r="BI349" i="6"/>
  <c r="BN218" i="6"/>
  <c r="BT218" i="6" s="1"/>
  <c r="J218" i="6" s="1"/>
  <c r="BI218" i="6"/>
  <c r="BN200" i="6"/>
  <c r="BI200" i="6"/>
  <c r="BM168" i="6"/>
  <c r="BI168" i="6"/>
  <c r="BI121" i="6"/>
  <c r="BN115" i="6"/>
  <c r="BT115" i="6" s="1"/>
  <c r="J115" i="6" s="1"/>
  <c r="BI115" i="6"/>
  <c r="BI438" i="6"/>
  <c r="BM30" i="6"/>
  <c r="BI30" i="6"/>
  <c r="BN109" i="6"/>
  <c r="BT109" i="6" s="1"/>
  <c r="J109" i="6" s="1"/>
  <c r="BI109" i="6"/>
  <c r="BN101" i="6"/>
  <c r="BT101" i="6" s="1"/>
  <c r="J101" i="6" s="1"/>
  <c r="BI101" i="6"/>
  <c r="BN89" i="6"/>
  <c r="BI89" i="6"/>
  <c r="BN74" i="6"/>
  <c r="BT74" i="6" s="1"/>
  <c r="J74" i="6" s="1"/>
  <c r="BI74" i="6"/>
  <c r="BI56" i="6"/>
  <c r="BN525" i="6"/>
  <c r="BI525" i="6"/>
  <c r="BN563" i="6"/>
  <c r="BM563" i="6"/>
  <c r="BI563" i="6"/>
  <c r="BN555" i="6"/>
  <c r="BM555" i="6"/>
  <c r="BI555" i="6"/>
  <c r="BN547" i="6"/>
  <c r="BM547" i="6"/>
  <c r="BI547" i="6"/>
  <c r="BN539" i="6"/>
  <c r="BI539" i="6"/>
  <c r="BN531" i="6"/>
  <c r="BI531" i="6"/>
  <c r="BN527" i="6"/>
  <c r="BI527" i="6"/>
  <c r="BI9" i="6"/>
  <c r="BI17" i="6"/>
  <c r="BI26" i="6"/>
  <c r="BI32" i="6"/>
  <c r="BN192" i="6"/>
  <c r="BI192" i="6"/>
  <c r="BM141" i="6"/>
  <c r="BI141" i="6"/>
  <c r="BI511" i="6"/>
  <c r="BM100" i="6"/>
  <c r="BI100" i="6"/>
  <c r="BN562" i="6"/>
  <c r="BI562" i="6"/>
  <c r="BM562" i="6"/>
  <c r="BN546" i="6"/>
  <c r="BI546" i="6"/>
  <c r="BN530" i="6"/>
  <c r="BI530" i="6"/>
  <c r="BN526" i="6"/>
  <c r="BI526" i="6"/>
  <c r="BL17" i="6"/>
  <c r="BL32" i="6"/>
  <c r="BI35" i="6"/>
  <c r="BI65" i="6"/>
  <c r="BI224" i="6"/>
  <c r="BM153" i="6"/>
  <c r="BI153" i="6"/>
  <c r="BN111" i="6"/>
  <c r="BT111" i="6" s="1"/>
  <c r="J111" i="6" s="1"/>
  <c r="BI111" i="6"/>
  <c r="BM73" i="6"/>
  <c r="BI73" i="6"/>
  <c r="BN570" i="6"/>
  <c r="BI570" i="6"/>
  <c r="BN554" i="6"/>
  <c r="BI554" i="6"/>
  <c r="BM554" i="6"/>
  <c r="BN538" i="6"/>
  <c r="BI538" i="6"/>
  <c r="BM281" i="6"/>
  <c r="BI281" i="6"/>
  <c r="BN413" i="6"/>
  <c r="BM238" i="6"/>
  <c r="BI238" i="6"/>
  <c r="BI278" i="6"/>
  <c r="BN207" i="6"/>
  <c r="BT207" i="6" s="1"/>
  <c r="J207" i="6" s="1"/>
  <c r="BI207" i="6"/>
  <c r="BN152" i="6"/>
  <c r="BI152" i="6"/>
  <c r="BI209" i="6"/>
  <c r="BM108" i="6"/>
  <c r="BI108" i="6"/>
  <c r="BI436" i="6"/>
  <c r="BI71" i="6"/>
  <c r="BI54" i="6"/>
  <c r="BN569" i="6"/>
  <c r="BI569" i="6"/>
  <c r="BN561" i="6"/>
  <c r="BI561" i="6"/>
  <c r="BM561" i="6"/>
  <c r="BN553" i="6"/>
  <c r="BI553" i="6"/>
  <c r="BM553" i="6"/>
  <c r="BN545" i="6"/>
  <c r="BI545" i="6"/>
  <c r="BN529" i="6"/>
  <c r="BI529" i="6"/>
  <c r="BI11" i="6"/>
  <c r="BI13" i="6"/>
  <c r="BI27" i="6"/>
  <c r="BI222" i="6"/>
  <c r="BN198" i="6"/>
  <c r="BT198" i="6" s="1"/>
  <c r="J198" i="6" s="1"/>
  <c r="BI198" i="6"/>
  <c r="BN151" i="6"/>
  <c r="BT151" i="6" s="1"/>
  <c r="J151" i="6" s="1"/>
  <c r="BI151" i="6"/>
  <c r="BM139" i="6"/>
  <c r="BI139" i="6"/>
  <c r="BN276" i="6"/>
  <c r="BI276" i="6"/>
  <c r="BN130" i="6"/>
  <c r="BT130" i="6" s="1"/>
  <c r="J130" i="6" s="1"/>
  <c r="BI130" i="6"/>
  <c r="BM62" i="6"/>
  <c r="BN83" i="6"/>
  <c r="BT83" i="6" s="1"/>
  <c r="J83" i="6" s="1"/>
  <c r="BI83" i="6"/>
  <c r="BN70" i="6"/>
  <c r="BT70" i="6" s="1"/>
  <c r="J70" i="6" s="1"/>
  <c r="BI70" i="6"/>
  <c r="BM423" i="6"/>
  <c r="BN568" i="6"/>
  <c r="BI568" i="6"/>
  <c r="BN560" i="6"/>
  <c r="BI560" i="6"/>
  <c r="BM560" i="6"/>
  <c r="BN552" i="6"/>
  <c r="BI552" i="6"/>
  <c r="BM552" i="6"/>
  <c r="BN544" i="6"/>
  <c r="BI544" i="6"/>
  <c r="BN536" i="6"/>
  <c r="BI536" i="6"/>
  <c r="BI5" i="6"/>
  <c r="BL22" i="6"/>
  <c r="BL27" i="6"/>
  <c r="BI36" i="6"/>
  <c r="BI39" i="6"/>
  <c r="BN447" i="6"/>
  <c r="BI447" i="6"/>
  <c r="BN448" i="6"/>
  <c r="BI448" i="6"/>
  <c r="BI243" i="6"/>
  <c r="BN235" i="6"/>
  <c r="BT235" i="6" s="1"/>
  <c r="J235" i="6" s="1"/>
  <c r="BI235" i="6"/>
  <c r="BN273" i="6"/>
  <c r="BT273" i="6" s="1"/>
  <c r="J273" i="6" s="1"/>
  <c r="BI273" i="6"/>
  <c r="BM202" i="6"/>
  <c r="BI202" i="6"/>
  <c r="BM174" i="6"/>
  <c r="BI174" i="6"/>
  <c r="BM164" i="6"/>
  <c r="BI164" i="6"/>
  <c r="BI450" i="6"/>
  <c r="BM119" i="6"/>
  <c r="BI119" i="6"/>
  <c r="BI368" i="6"/>
  <c r="BI512" i="6"/>
  <c r="BM82" i="6"/>
  <c r="BI82" i="6"/>
  <c r="BM43" i="6"/>
  <c r="BI43" i="6"/>
  <c r="BN567" i="6"/>
  <c r="BI567" i="6"/>
  <c r="BN559" i="6"/>
  <c r="BI559" i="6"/>
  <c r="BM559" i="6"/>
  <c r="BN551" i="6"/>
  <c r="BI551" i="6"/>
  <c r="BM551" i="6"/>
  <c r="BN543" i="6"/>
  <c r="BI543" i="6"/>
  <c r="BN535" i="6"/>
  <c r="BI535" i="6"/>
  <c r="BI7" i="6"/>
  <c r="BI18" i="6"/>
  <c r="BI509" i="6"/>
  <c r="BM214" i="6"/>
  <c r="BI214" i="6"/>
  <c r="BM196" i="6"/>
  <c r="BI196" i="6"/>
  <c r="BM188" i="6"/>
  <c r="BI188" i="6"/>
  <c r="BM172" i="6"/>
  <c r="BI172" i="6"/>
  <c r="BM157" i="6"/>
  <c r="BI157" i="6"/>
  <c r="BM128" i="6"/>
  <c r="BI128" i="6"/>
  <c r="BM124" i="6"/>
  <c r="BI124" i="6"/>
  <c r="BI513" i="6"/>
  <c r="BN75" i="6"/>
  <c r="BT75" i="6" s="1"/>
  <c r="BI75" i="6"/>
  <c r="BI79" i="6"/>
  <c r="BN68" i="6"/>
  <c r="BI68" i="6"/>
  <c r="BI60" i="6"/>
  <c r="BM51" i="6"/>
  <c r="BI51" i="6"/>
  <c r="BN566" i="6"/>
  <c r="BI566" i="6"/>
  <c r="BN558" i="6"/>
  <c r="BI558" i="6"/>
  <c r="BM558" i="6"/>
  <c r="BN550" i="6"/>
  <c r="BI550" i="6"/>
  <c r="BM550" i="6"/>
  <c r="BN542" i="6"/>
  <c r="BI542" i="6"/>
  <c r="BN534" i="6"/>
  <c r="BI534" i="6"/>
  <c r="BL7" i="6"/>
  <c r="BI10" i="6"/>
  <c r="BL25" i="6"/>
  <c r="BI508" i="6"/>
  <c r="BL509" i="6"/>
  <c r="BM220" i="6"/>
  <c r="BI220" i="6"/>
  <c r="BM162" i="6"/>
  <c r="BI162" i="6"/>
  <c r="BM135" i="6"/>
  <c r="BI135" i="6"/>
  <c r="BM91" i="6"/>
  <c r="BI91" i="6"/>
  <c r="BN565" i="6"/>
  <c r="BM565" i="6"/>
  <c r="BI565" i="6"/>
  <c r="BN557" i="6"/>
  <c r="BM557" i="6"/>
  <c r="BI557" i="6"/>
  <c r="BN549" i="6"/>
  <c r="BI549" i="6"/>
  <c r="BM549" i="6"/>
  <c r="BN541" i="6"/>
  <c r="BI541" i="6"/>
  <c r="BN533" i="6"/>
  <c r="BI533" i="6"/>
  <c r="BI20" i="6"/>
  <c r="BI28" i="6"/>
  <c r="BI434" i="6"/>
  <c r="BI271" i="6"/>
  <c r="BM226" i="6"/>
  <c r="BI226" i="6"/>
  <c r="BM422" i="6"/>
  <c r="BN143" i="6"/>
  <c r="BT143" i="6" s="1"/>
  <c r="J143" i="6" s="1"/>
  <c r="BI143" i="6"/>
  <c r="BI41" i="6"/>
  <c r="BM102" i="6"/>
  <c r="BI102" i="6"/>
  <c r="BN58" i="6"/>
  <c r="BT58" i="6" s="1"/>
  <c r="J58" i="6" s="1"/>
  <c r="BI58" i="6"/>
  <c r="BN564" i="6"/>
  <c r="BM564" i="6"/>
  <c r="BI564" i="6"/>
  <c r="BN556" i="6"/>
  <c r="BM556" i="6"/>
  <c r="BI556" i="6"/>
  <c r="BN548" i="6"/>
  <c r="BM548" i="6"/>
  <c r="BI548" i="6"/>
  <c r="BN540" i="6"/>
  <c r="BI540" i="6"/>
  <c r="BN532" i="6"/>
  <c r="BI532" i="6"/>
  <c r="BN528" i="6"/>
  <c r="BI528" i="6"/>
  <c r="BI6" i="6"/>
  <c r="BI14" i="6"/>
  <c r="BI23" i="6"/>
  <c r="BL28" i="6"/>
  <c r="BI29" i="6"/>
  <c r="BL434" i="6"/>
  <c r="BI37" i="6"/>
  <c r="BL101" i="6"/>
  <c r="BL51" i="6"/>
  <c r="BL58" i="6"/>
  <c r="BL74" i="6"/>
  <c r="BL89" i="6"/>
  <c r="BL368" i="6"/>
  <c r="BL60" i="6"/>
  <c r="BL66" i="6"/>
  <c r="BL90" i="6"/>
  <c r="BL98" i="6"/>
  <c r="BL105" i="6"/>
  <c r="BL44" i="6"/>
  <c r="BL56" i="6"/>
  <c r="BL68" i="6"/>
  <c r="BL77" i="6"/>
  <c r="BL100" i="6"/>
  <c r="BL108" i="6"/>
  <c r="BL79" i="6"/>
  <c r="BL97" i="6"/>
  <c r="BL107" i="6"/>
  <c r="BL24" i="6"/>
  <c r="BL432" i="6"/>
  <c r="BL440" i="6"/>
  <c r="BL431" i="6"/>
  <c r="BL113" i="6"/>
  <c r="BL206" i="6"/>
  <c r="BL128" i="6"/>
  <c r="BL209" i="6"/>
  <c r="BL147" i="6"/>
  <c r="BL109" i="6"/>
  <c r="BL116" i="6"/>
  <c r="BL118" i="6"/>
  <c r="BL130" i="6"/>
  <c r="BL156" i="6"/>
  <c r="BL507" i="6"/>
  <c r="BL132" i="6"/>
  <c r="BL139" i="6"/>
  <c r="BL141" i="6"/>
  <c r="BL143" i="6"/>
  <c r="BL322" i="6"/>
  <c r="BL140" i="6"/>
  <c r="BL189" i="6"/>
  <c r="BL150" i="6"/>
  <c r="BL126" i="6"/>
  <c r="BL138" i="6"/>
  <c r="BL444" i="6"/>
  <c r="BL192" i="6"/>
  <c r="BL222" i="6"/>
  <c r="BL164" i="6"/>
  <c r="BL182" i="6"/>
  <c r="BL187" i="6"/>
  <c r="BL224" i="6"/>
  <c r="BL437" i="6"/>
  <c r="BL226" i="6"/>
  <c r="BL165" i="6"/>
  <c r="BL174" i="6"/>
  <c r="BL183" i="6"/>
  <c r="BL184" i="6"/>
  <c r="BL186" i="6"/>
  <c r="BL197" i="6"/>
  <c r="BL201" i="6"/>
  <c r="BL202" i="6"/>
  <c r="BL227" i="6"/>
  <c r="BL246" i="6"/>
  <c r="BL270" i="6"/>
  <c r="BL239" i="6"/>
  <c r="BL250" i="6"/>
  <c r="BL258" i="6"/>
  <c r="BL286" i="6"/>
  <c r="BL305" i="6"/>
  <c r="BL468" i="6"/>
  <c r="BL233" i="6"/>
  <c r="BL283" i="6"/>
  <c r="BL267" i="6"/>
  <c r="BL298" i="6"/>
  <c r="BL229" i="6"/>
  <c r="BL230" i="6"/>
  <c r="BL242" i="6"/>
  <c r="BL249" i="6"/>
  <c r="BL271" i="6"/>
  <c r="BL277" i="6"/>
  <c r="BL243" i="6"/>
  <c r="BL255" i="6"/>
  <c r="BL264" i="6"/>
  <c r="BL290" i="6"/>
  <c r="BL288" i="6"/>
  <c r="BL293" i="6"/>
  <c r="BL294" i="6"/>
  <c r="BL308" i="6"/>
  <c r="BL310" i="6"/>
  <c r="BL300" i="6"/>
  <c r="BL312" i="6"/>
  <c r="BL465" i="6"/>
  <c r="BL316" i="6"/>
  <c r="BL329" i="6"/>
  <c r="BL320" i="6"/>
  <c r="BL340" i="6"/>
  <c r="BL299" i="6"/>
  <c r="BL315" i="6"/>
  <c r="BL325" i="6"/>
  <c r="BL330" i="6"/>
  <c r="BL447" i="6"/>
  <c r="BL343" i="6"/>
  <c r="BL367" i="6"/>
  <c r="BL256" i="6"/>
  <c r="BL363" i="6"/>
  <c r="BL369" i="6"/>
  <c r="BL318" i="6"/>
  <c r="BL319" i="6"/>
  <c r="BL339" i="6"/>
  <c r="BL361" i="6"/>
  <c r="BL373" i="6"/>
  <c r="BL382" i="6"/>
  <c r="BL349" i="6"/>
  <c r="BL358" i="6"/>
  <c r="BL94" i="6"/>
  <c r="BL449" i="6"/>
  <c r="BL86" i="6"/>
  <c r="BL380" i="6"/>
  <c r="BL435" i="6"/>
  <c r="BL375" i="6"/>
  <c r="BL378" i="6"/>
  <c r="BL387" i="6"/>
  <c r="BL388" i="6"/>
  <c r="BL359" i="6"/>
  <c r="BL469" i="6"/>
  <c r="BL374" i="6"/>
  <c r="BL93" i="6"/>
  <c r="BL383" i="6"/>
  <c r="BL376" i="6"/>
  <c r="BL395" i="6"/>
  <c r="BL398" i="6"/>
  <c r="BL525" i="6"/>
  <c r="BL389" i="6"/>
  <c r="BL394" i="6"/>
  <c r="BL396" i="6"/>
  <c r="BL552" i="6"/>
  <c r="BL562" i="6"/>
  <c r="BL535" i="6"/>
  <c r="BL537" i="6"/>
  <c r="BL553" i="6"/>
  <c r="BL563" i="6"/>
  <c r="BL541" i="6"/>
  <c r="BL542" i="6"/>
  <c r="BL566" i="6"/>
  <c r="BL545" i="6"/>
  <c r="BL549" i="6"/>
  <c r="BL550" i="6"/>
  <c r="BL559" i="6"/>
  <c r="BL470" i="6"/>
  <c r="BL253" i="6"/>
  <c r="BL430" i="6"/>
  <c r="BL212" i="6"/>
  <c r="BL276" i="6"/>
  <c r="BL190" i="6"/>
  <c r="BL216" i="6"/>
  <c r="BL463" i="6"/>
  <c r="BL289" i="6"/>
  <c r="BL114" i="6"/>
  <c r="BL119" i="6"/>
  <c r="BL159" i="6"/>
  <c r="BL106" i="6"/>
  <c r="BL30" i="6"/>
  <c r="BL506" i="6"/>
  <c r="BL198" i="6"/>
  <c r="BL245" i="6"/>
  <c r="BL518" i="6"/>
  <c r="BM532" i="6"/>
  <c r="BM526" i="6"/>
  <c r="BM536" i="6"/>
  <c r="BM534" i="6"/>
  <c r="BM528" i="6"/>
  <c r="BN256" i="6"/>
  <c r="BM341" i="6"/>
  <c r="BN341" i="6"/>
  <c r="BT341" i="6" s="1"/>
  <c r="J341" i="6" s="1"/>
  <c r="BM330" i="6"/>
  <c r="BN330" i="6"/>
  <c r="BM312" i="6"/>
  <c r="BN312" i="6"/>
  <c r="BT312" i="6" s="1"/>
  <c r="J312" i="6" s="1"/>
  <c r="BM305" i="6"/>
  <c r="BN305" i="6"/>
  <c r="BT305" i="6" s="1"/>
  <c r="J305" i="6" s="1"/>
  <c r="BM297" i="6"/>
  <c r="BN297" i="6"/>
  <c r="BT297" i="6" s="1"/>
  <c r="J297" i="6" s="1"/>
  <c r="BM290" i="6"/>
  <c r="BN290" i="6"/>
  <c r="BM286" i="6"/>
  <c r="BN286" i="6"/>
  <c r="BT286" i="6" s="1"/>
  <c r="J286" i="6" s="1"/>
  <c r="BM272" i="6"/>
  <c r="BN272" i="6"/>
  <c r="BT272" i="6" s="1"/>
  <c r="J272" i="6" s="1"/>
  <c r="BM264" i="6"/>
  <c r="BN264" i="6"/>
  <c r="BM250" i="6"/>
  <c r="BN250" i="6"/>
  <c r="BT250" i="6" s="1"/>
  <c r="J250" i="6" s="1"/>
  <c r="BM242" i="6"/>
  <c r="BN242" i="6"/>
  <c r="BT242" i="6" s="1"/>
  <c r="J242" i="6" s="1"/>
  <c r="BM233" i="6"/>
  <c r="BM227" i="6"/>
  <c r="BM213" i="6"/>
  <c r="BN213" i="6"/>
  <c r="BT213" i="6" s="1"/>
  <c r="J213" i="6" s="1"/>
  <c r="BM201" i="6"/>
  <c r="BM195" i="6"/>
  <c r="BN195" i="6"/>
  <c r="BT195" i="6" s="1"/>
  <c r="J195" i="6" s="1"/>
  <c r="BM187" i="6"/>
  <c r="BN187" i="6"/>
  <c r="BM175" i="6"/>
  <c r="BN175" i="6"/>
  <c r="BT175" i="6" s="1"/>
  <c r="J175" i="6" s="1"/>
  <c r="BM171" i="6"/>
  <c r="BM156" i="6"/>
  <c r="BN156" i="6"/>
  <c r="BT156" i="6" s="1"/>
  <c r="J156" i="6" s="1"/>
  <c r="BM148" i="6"/>
  <c r="BN148" i="6"/>
  <c r="BT148" i="6" s="1"/>
  <c r="J148" i="6" s="1"/>
  <c r="BM144" i="6"/>
  <c r="BN144" i="6"/>
  <c r="BT144" i="6" s="1"/>
  <c r="J144" i="6" s="1"/>
  <c r="BM127" i="6"/>
  <c r="BN127" i="6"/>
  <c r="BT127" i="6" s="1"/>
  <c r="J127" i="6" s="1"/>
  <c r="BM123" i="6"/>
  <c r="BM117" i="6"/>
  <c r="BM112" i="6"/>
  <c r="BN112" i="6"/>
  <c r="BT112" i="6" s="1"/>
  <c r="J112" i="6" s="1"/>
  <c r="BM107" i="6"/>
  <c r="BM103" i="6"/>
  <c r="BM84" i="6"/>
  <c r="BM78" i="6"/>
  <c r="BN78" i="6"/>
  <c r="BT78" i="6" s="1"/>
  <c r="J78" i="6" s="1"/>
  <c r="BM67" i="6"/>
  <c r="BN67" i="6"/>
  <c r="BT67" i="6" s="1"/>
  <c r="J67" i="6" s="1"/>
  <c r="BM59" i="6"/>
  <c r="BM50" i="6"/>
  <c r="BN50" i="6"/>
  <c r="BT50" i="6" s="1"/>
  <c r="J50" i="6" s="1"/>
  <c r="BN11" i="6"/>
  <c r="BT11" i="6" s="1"/>
  <c r="J11" i="6" s="1"/>
  <c r="BN51" i="6"/>
  <c r="BT51" i="6" s="1"/>
  <c r="J51" i="6" s="1"/>
  <c r="BN73" i="6"/>
  <c r="BT73" i="6" s="1"/>
  <c r="J73" i="6" s="1"/>
  <c r="BN98" i="6"/>
  <c r="BT98" i="6" s="1"/>
  <c r="J98" i="6" s="1"/>
  <c r="BN103" i="6"/>
  <c r="BT103" i="6" s="1"/>
  <c r="J103" i="6" s="1"/>
  <c r="BN117" i="6"/>
  <c r="BN214" i="6"/>
  <c r="BT214" i="6" s="1"/>
  <c r="J214" i="6" s="1"/>
  <c r="BM350" i="6"/>
  <c r="BN350" i="6"/>
  <c r="BM344" i="6"/>
  <c r="BN344" i="6"/>
  <c r="BT344" i="6" s="1"/>
  <c r="J344" i="6" s="1"/>
  <c r="BM340" i="6"/>
  <c r="BN340" i="6"/>
  <c r="BT340" i="6" s="1"/>
  <c r="J340" i="6" s="1"/>
  <c r="BM329" i="6"/>
  <c r="BN329" i="6"/>
  <c r="BM321" i="6"/>
  <c r="BN321" i="6"/>
  <c r="BT321" i="6" s="1"/>
  <c r="J321" i="6" s="1"/>
  <c r="BM317" i="6"/>
  <c r="BN317" i="6"/>
  <c r="BM311" i="6"/>
  <c r="BN311" i="6"/>
  <c r="BT311" i="6" s="1"/>
  <c r="J311" i="6" s="1"/>
  <c r="BM304" i="6"/>
  <c r="BN304" i="6"/>
  <c r="BT304" i="6" s="1"/>
  <c r="J304" i="6" s="1"/>
  <c r="BM296" i="6"/>
  <c r="BN296" i="6"/>
  <c r="BT296" i="6" s="1"/>
  <c r="J296" i="6" s="1"/>
  <c r="BM285" i="6"/>
  <c r="BN285" i="6"/>
  <c r="BT285" i="6" s="1"/>
  <c r="J285" i="6" s="1"/>
  <c r="BM271" i="6"/>
  <c r="BN271" i="6"/>
  <c r="BT271" i="6" s="1"/>
  <c r="J271" i="6" s="1"/>
  <c r="BM263" i="6"/>
  <c r="BN263" i="6"/>
  <c r="BM258" i="6"/>
  <c r="BN258" i="6"/>
  <c r="BT258" i="6" s="1"/>
  <c r="J258" i="6" s="1"/>
  <c r="BM249" i="6"/>
  <c r="BN249" i="6"/>
  <c r="BM232" i="6"/>
  <c r="BN232" i="6"/>
  <c r="BT232" i="6" s="1"/>
  <c r="J232" i="6" s="1"/>
  <c r="BM219" i="6"/>
  <c r="BM211" i="6"/>
  <c r="BN211" i="6"/>
  <c r="BT211" i="6" s="1"/>
  <c r="J211" i="6" s="1"/>
  <c r="BM194" i="6"/>
  <c r="BM186" i="6"/>
  <c r="BN186" i="6"/>
  <c r="BT186" i="6" s="1"/>
  <c r="J186" i="6" s="1"/>
  <c r="BM169" i="6"/>
  <c r="BN169" i="6"/>
  <c r="BT169" i="6" s="1"/>
  <c r="J169" i="6" s="1"/>
  <c r="BM161" i="6"/>
  <c r="BN161" i="6"/>
  <c r="BT161" i="6" s="1"/>
  <c r="J161" i="6" s="1"/>
  <c r="BM155" i="6"/>
  <c r="BM147" i="6"/>
  <c r="BM143" i="6"/>
  <c r="BM138" i="6"/>
  <c r="BN138" i="6"/>
  <c r="BT138" i="6" s="1"/>
  <c r="J138" i="6" s="1"/>
  <c r="BM134" i="6"/>
  <c r="BN134" i="6"/>
  <c r="BM126" i="6"/>
  <c r="BM122" i="6"/>
  <c r="BN122" i="6"/>
  <c r="BT122" i="6" s="1"/>
  <c r="J122" i="6" s="1"/>
  <c r="BM116" i="6"/>
  <c r="BN116" i="6"/>
  <c r="BM90" i="6"/>
  <c r="BN90" i="6"/>
  <c r="BT90" i="6" s="1"/>
  <c r="J90" i="6" s="1"/>
  <c r="BM205" i="6"/>
  <c r="BN205" i="6"/>
  <c r="BM77" i="6"/>
  <c r="BM66" i="6"/>
  <c r="BM58" i="6"/>
  <c r="BM49" i="6"/>
  <c r="BM40" i="6"/>
  <c r="BN40" i="6"/>
  <c r="BT40" i="6" s="1"/>
  <c r="J40" i="6" s="1"/>
  <c r="BM28" i="6"/>
  <c r="BN28" i="6"/>
  <c r="BT28" i="6" s="1"/>
  <c r="J28" i="6" s="1"/>
  <c r="BM22" i="6"/>
  <c r="BM12" i="6"/>
  <c r="BN12" i="6"/>
  <c r="BT12" i="6" s="1"/>
  <c r="J12" i="6" s="1"/>
  <c r="BN10" i="6"/>
  <c r="BT10" i="6" s="1"/>
  <c r="J10" i="6" s="1"/>
  <c r="BN22" i="6"/>
  <c r="BT22" i="6" s="1"/>
  <c r="J22" i="6" s="1"/>
  <c r="BN49" i="6"/>
  <c r="BT49" i="6" s="1"/>
  <c r="J49" i="6" s="1"/>
  <c r="BN66" i="6"/>
  <c r="BT66" i="6" s="1"/>
  <c r="J66" i="6" s="1"/>
  <c r="BN107" i="6"/>
  <c r="BT107" i="6" s="1"/>
  <c r="J107" i="6" s="1"/>
  <c r="BN123" i="6"/>
  <c r="BT123" i="6" s="1"/>
  <c r="J123" i="6" s="1"/>
  <c r="BN164" i="6"/>
  <c r="BT164" i="6" s="1"/>
  <c r="J164" i="6" s="1"/>
  <c r="BN172" i="6"/>
  <c r="BN182" i="6"/>
  <c r="BT182" i="6" s="1"/>
  <c r="J182" i="6" s="1"/>
  <c r="BN281" i="6"/>
  <c r="BT281" i="6" s="1"/>
  <c r="J281" i="6" s="1"/>
  <c r="BM339" i="6"/>
  <c r="BN339" i="6"/>
  <c r="BT339" i="6" s="1"/>
  <c r="J339" i="6" s="1"/>
  <c r="BN328" i="6"/>
  <c r="BT328" i="6" s="1"/>
  <c r="J328" i="6" s="1"/>
  <c r="BN320" i="6"/>
  <c r="BM310" i="6"/>
  <c r="BN310" i="6"/>
  <c r="BT310" i="6" s="1"/>
  <c r="J310" i="6" s="1"/>
  <c r="BM426" i="6"/>
  <c r="BN426" i="6"/>
  <c r="BM284" i="6"/>
  <c r="BN284" i="6"/>
  <c r="BT284" i="6" s="1"/>
  <c r="J284" i="6" s="1"/>
  <c r="BM280" i="6"/>
  <c r="BN280" i="6"/>
  <c r="BT280" i="6" s="1"/>
  <c r="J280" i="6" s="1"/>
  <c r="BM270" i="6"/>
  <c r="BN270" i="6"/>
  <c r="BT270" i="6" s="1"/>
  <c r="J270" i="6" s="1"/>
  <c r="BM262" i="6"/>
  <c r="BN262" i="6"/>
  <c r="BT262" i="6" s="1"/>
  <c r="J262" i="6" s="1"/>
  <c r="BM257" i="6"/>
  <c r="BN257" i="6"/>
  <c r="BT257" i="6" s="1"/>
  <c r="J257" i="6" s="1"/>
  <c r="BM248" i="6"/>
  <c r="BM241" i="6"/>
  <c r="BM231" i="6"/>
  <c r="BN231" i="6"/>
  <c r="BT231" i="6" s="1"/>
  <c r="J231" i="6" s="1"/>
  <c r="BN225" i="6"/>
  <c r="BT225" i="6" s="1"/>
  <c r="J225" i="6" s="1"/>
  <c r="BM210" i="6"/>
  <c r="BN193" i="6"/>
  <c r="BT193" i="6" s="1"/>
  <c r="J193" i="6" s="1"/>
  <c r="BN185" i="6"/>
  <c r="BT185" i="6" s="1"/>
  <c r="J185" i="6" s="1"/>
  <c r="BN154" i="6"/>
  <c r="BT154" i="6" s="1"/>
  <c r="J154" i="6" s="1"/>
  <c r="BN146" i="6"/>
  <c r="BT146" i="6" s="1"/>
  <c r="J146" i="6" s="1"/>
  <c r="BN142" i="6"/>
  <c r="BT142" i="6" s="1"/>
  <c r="J142" i="6" s="1"/>
  <c r="BN125" i="6"/>
  <c r="BM430" i="6"/>
  <c r="BN430" i="6"/>
  <c r="BN106" i="6"/>
  <c r="BT106" i="6" s="1"/>
  <c r="J106" i="6" s="1"/>
  <c r="BN47" i="6"/>
  <c r="BT47" i="6" s="1"/>
  <c r="J47" i="6" s="1"/>
  <c r="BN6" i="6"/>
  <c r="BT6" i="6" s="1"/>
  <c r="BN39" i="6"/>
  <c r="BT39" i="6" s="1"/>
  <c r="J39" i="6" s="1"/>
  <c r="BN56" i="6"/>
  <c r="BT56" i="6" s="1"/>
  <c r="J56" i="6" s="1"/>
  <c r="BN135" i="6"/>
  <c r="BT135" i="6" s="1"/>
  <c r="J135" i="6" s="1"/>
  <c r="BN147" i="6"/>
  <c r="BT147" i="6" s="1"/>
  <c r="J147" i="6" s="1"/>
  <c r="BN157" i="6"/>
  <c r="BT157" i="6" s="1"/>
  <c r="J157" i="6" s="1"/>
  <c r="BN202" i="6"/>
  <c r="BT202" i="6" s="1"/>
  <c r="J202" i="6" s="1"/>
  <c r="BN219" i="6"/>
  <c r="BT219" i="6" s="1"/>
  <c r="J219" i="6" s="1"/>
  <c r="BM348" i="6"/>
  <c r="BN348" i="6"/>
  <c r="BT348" i="6" s="1"/>
  <c r="J348" i="6" s="1"/>
  <c r="BM343" i="6"/>
  <c r="BN343" i="6"/>
  <c r="BM337" i="6"/>
  <c r="BN337" i="6"/>
  <c r="BT337" i="6" s="1"/>
  <c r="J337" i="6" s="1"/>
  <c r="BM326" i="6"/>
  <c r="BN326" i="6"/>
  <c r="BT326" i="6" s="1"/>
  <c r="J326" i="6" s="1"/>
  <c r="BM319" i="6"/>
  <c r="BN319" i="6"/>
  <c r="BT319" i="6" s="1"/>
  <c r="J319" i="6" s="1"/>
  <c r="BM309" i="6"/>
  <c r="BN309" i="6"/>
  <c r="BT309" i="6" s="1"/>
  <c r="J309" i="6" s="1"/>
  <c r="BM303" i="6"/>
  <c r="BN303" i="6"/>
  <c r="BT303" i="6" s="1"/>
  <c r="J303" i="6" s="1"/>
  <c r="BM295" i="6"/>
  <c r="BN295" i="6"/>
  <c r="BT295" i="6" s="1"/>
  <c r="J295" i="6" s="1"/>
  <c r="BM283" i="6"/>
  <c r="BM277" i="6"/>
  <c r="BN277" i="6"/>
  <c r="BT277" i="6" s="1"/>
  <c r="J277" i="6" s="1"/>
  <c r="BM269" i="6"/>
  <c r="BN269" i="6"/>
  <c r="BM261" i="6"/>
  <c r="BN261" i="6"/>
  <c r="BT261" i="6" s="1"/>
  <c r="J261" i="6" s="1"/>
  <c r="BM255" i="6"/>
  <c r="BN255" i="6"/>
  <c r="BT255" i="6" s="1"/>
  <c r="J255" i="6" s="1"/>
  <c r="BM247" i="6"/>
  <c r="BN247" i="6"/>
  <c r="BT247" i="6" s="1"/>
  <c r="J247" i="6" s="1"/>
  <c r="BM239" i="6"/>
  <c r="BN239" i="6"/>
  <c r="BT239" i="6" s="1"/>
  <c r="J239" i="6" s="1"/>
  <c r="BM230" i="6"/>
  <c r="BN230" i="6"/>
  <c r="BT230" i="6" s="1"/>
  <c r="J230" i="6" s="1"/>
  <c r="BM224" i="6"/>
  <c r="BN224" i="6"/>
  <c r="BT224" i="6" s="1"/>
  <c r="J224" i="6" s="1"/>
  <c r="BM217" i="6"/>
  <c r="BM437" i="6"/>
  <c r="BN437" i="6"/>
  <c r="BM192" i="6"/>
  <c r="BM184" i="6"/>
  <c r="BM167" i="6"/>
  <c r="BN167" i="6"/>
  <c r="BT167" i="6" s="1"/>
  <c r="J167" i="6" s="1"/>
  <c r="BM421" i="6"/>
  <c r="BM145" i="6"/>
  <c r="BM140" i="6"/>
  <c r="BN140" i="6"/>
  <c r="BT140" i="6" s="1"/>
  <c r="J140" i="6" s="1"/>
  <c r="BM132" i="6"/>
  <c r="BN132" i="6"/>
  <c r="BT132" i="6" s="1"/>
  <c r="J132" i="6" s="1"/>
  <c r="BM111" i="6"/>
  <c r="BM48" i="6"/>
  <c r="BM64" i="6"/>
  <c r="BM55" i="6"/>
  <c r="BM46" i="6"/>
  <c r="BM35" i="6"/>
  <c r="BM19" i="6"/>
  <c r="BN19" i="6"/>
  <c r="BT19" i="6" s="1"/>
  <c r="J19" i="6" s="1"/>
  <c r="BN46" i="6"/>
  <c r="BT46" i="6" s="1"/>
  <c r="J46" i="6" s="1"/>
  <c r="BN64" i="6"/>
  <c r="BT64" i="6" s="1"/>
  <c r="J64" i="6" s="1"/>
  <c r="BN82" i="6"/>
  <c r="BT82" i="6" s="1"/>
  <c r="J82" i="6" s="1"/>
  <c r="BN102" i="6"/>
  <c r="BT102" i="6" s="1"/>
  <c r="J102" i="6" s="1"/>
  <c r="BN121" i="6"/>
  <c r="BT121" i="6" s="1"/>
  <c r="J121" i="6" s="1"/>
  <c r="BN141" i="6"/>
  <c r="BT141" i="6" s="1"/>
  <c r="J141" i="6" s="1"/>
  <c r="BN162" i="6"/>
  <c r="BN171" i="6"/>
  <c r="BT171" i="6" s="1"/>
  <c r="J171" i="6" s="1"/>
  <c r="BN184" i="6"/>
  <c r="BT184" i="6" s="1"/>
  <c r="J184" i="6" s="1"/>
  <c r="BN217" i="6"/>
  <c r="BM347" i="6"/>
  <c r="BN347" i="6"/>
  <c r="BT347" i="6" s="1"/>
  <c r="J347" i="6" s="1"/>
  <c r="BM342" i="6"/>
  <c r="BN342" i="6"/>
  <c r="BT342" i="6" s="1"/>
  <c r="J342" i="6" s="1"/>
  <c r="BM333" i="6"/>
  <c r="BN333" i="6"/>
  <c r="BM325" i="6"/>
  <c r="BN325" i="6"/>
  <c r="BT325" i="6" s="1"/>
  <c r="J325" i="6" s="1"/>
  <c r="BM308" i="6"/>
  <c r="BN308" i="6"/>
  <c r="BT308" i="6" s="1"/>
  <c r="J308" i="6" s="1"/>
  <c r="BM301" i="6"/>
  <c r="BN301" i="6"/>
  <c r="BT301" i="6" s="1"/>
  <c r="J301" i="6" s="1"/>
  <c r="BM294" i="6"/>
  <c r="BN294" i="6"/>
  <c r="BT294" i="6" s="1"/>
  <c r="J294" i="6" s="1"/>
  <c r="BM268" i="6"/>
  <c r="BN268" i="6"/>
  <c r="BM413" i="6"/>
  <c r="BM254" i="6"/>
  <c r="BN254" i="6"/>
  <c r="BT254" i="6" s="1"/>
  <c r="J254" i="6" s="1"/>
  <c r="BM246" i="6"/>
  <c r="BN246" i="6"/>
  <c r="BT246" i="6" s="1"/>
  <c r="J246" i="6" s="1"/>
  <c r="BM424" i="6"/>
  <c r="BN424" i="6"/>
  <c r="BM223" i="6"/>
  <c r="BN223" i="6"/>
  <c r="BT223" i="6" s="1"/>
  <c r="J223" i="6" s="1"/>
  <c r="BM207" i="6"/>
  <c r="BM199" i="6"/>
  <c r="BN199" i="6"/>
  <c r="BT199" i="6" s="1"/>
  <c r="J199" i="6" s="1"/>
  <c r="BM418" i="6"/>
  <c r="BM95" i="6"/>
  <c r="BN95" i="6"/>
  <c r="BM166" i="6"/>
  <c r="BM160" i="6"/>
  <c r="BN160" i="6"/>
  <c r="BT160" i="6" s="1"/>
  <c r="J160" i="6" s="1"/>
  <c r="BM152" i="6"/>
  <c r="BM137" i="6"/>
  <c r="BN137" i="6"/>
  <c r="BM131" i="6"/>
  <c r="BN131" i="6"/>
  <c r="BT131" i="6" s="1"/>
  <c r="J131" i="6" s="1"/>
  <c r="BM120" i="6"/>
  <c r="BN120" i="6"/>
  <c r="BT120" i="6" s="1"/>
  <c r="J120" i="6" s="1"/>
  <c r="BM105" i="6"/>
  <c r="BN105" i="6"/>
  <c r="BT105" i="6" s="1"/>
  <c r="J105" i="6" s="1"/>
  <c r="BM99" i="6"/>
  <c r="BN99" i="6"/>
  <c r="BT99" i="6" s="1"/>
  <c r="J99" i="6" s="1"/>
  <c r="BM71" i="6"/>
  <c r="BN71" i="6"/>
  <c r="BT71" i="6" s="1"/>
  <c r="J71" i="6" s="1"/>
  <c r="BM61" i="6"/>
  <c r="BN61" i="6"/>
  <c r="BT61" i="6" s="1"/>
  <c r="J61" i="6" s="1"/>
  <c r="BM54" i="6"/>
  <c r="BN54" i="6"/>
  <c r="BT54" i="6" s="1"/>
  <c r="J54" i="6" s="1"/>
  <c r="BM45" i="6"/>
  <c r="BN45" i="6"/>
  <c r="BM38" i="6"/>
  <c r="BN38" i="6"/>
  <c r="BM33" i="6"/>
  <c r="BN33" i="6"/>
  <c r="BT33" i="6" s="1"/>
  <c r="J33" i="6" s="1"/>
  <c r="BM26" i="6"/>
  <c r="BN26" i="6"/>
  <c r="BT26" i="6" s="1"/>
  <c r="J26" i="6" s="1"/>
  <c r="BM18" i="6"/>
  <c r="BM537" i="6"/>
  <c r="BN537" i="6"/>
  <c r="BN55" i="6"/>
  <c r="BT55" i="6" s="1"/>
  <c r="J55" i="6" s="1"/>
  <c r="BN334" i="6"/>
  <c r="BN139" i="6"/>
  <c r="BT139" i="6" s="1"/>
  <c r="J139" i="6" s="1"/>
  <c r="BN155" i="6"/>
  <c r="BT155" i="6" s="1"/>
  <c r="J155" i="6" s="1"/>
  <c r="BN418" i="6"/>
  <c r="BN196" i="6"/>
  <c r="BT196" i="6" s="1"/>
  <c r="J196" i="6" s="1"/>
  <c r="BN201" i="6"/>
  <c r="BT201" i="6" s="1"/>
  <c r="J201" i="6" s="1"/>
  <c r="BN227" i="6"/>
  <c r="BT227" i="6" s="1"/>
  <c r="J227" i="6" s="1"/>
  <c r="BN233" i="6"/>
  <c r="BT233" i="6" s="1"/>
  <c r="J233" i="6" s="1"/>
  <c r="BN241" i="6"/>
  <c r="BT241" i="6" s="1"/>
  <c r="J241" i="6" s="1"/>
  <c r="BM346" i="6"/>
  <c r="BN346" i="6"/>
  <c r="BT346" i="6" s="1"/>
  <c r="J346" i="6" s="1"/>
  <c r="BM332" i="6"/>
  <c r="BN332" i="6"/>
  <c r="BT332" i="6" s="1"/>
  <c r="J332" i="6" s="1"/>
  <c r="BM324" i="6"/>
  <c r="BN324" i="6"/>
  <c r="BT324" i="6" s="1"/>
  <c r="J324" i="6" s="1"/>
  <c r="BM316" i="6"/>
  <c r="BN316" i="6"/>
  <c r="BM300" i="6"/>
  <c r="BN300" i="6"/>
  <c r="BT300" i="6" s="1"/>
  <c r="J300" i="6" s="1"/>
  <c r="BM293" i="6"/>
  <c r="BN293" i="6"/>
  <c r="BT293" i="6" s="1"/>
  <c r="J293" i="6" s="1"/>
  <c r="BM289" i="6"/>
  <c r="BN289" i="6"/>
  <c r="BT289" i="6" s="1"/>
  <c r="J289" i="6" s="1"/>
  <c r="BM267" i="6"/>
  <c r="BN267" i="6"/>
  <c r="BT267" i="6" s="1"/>
  <c r="J267" i="6" s="1"/>
  <c r="BM412" i="6"/>
  <c r="BN412" i="6"/>
  <c r="BM253" i="6"/>
  <c r="BN253" i="6"/>
  <c r="BT253" i="6" s="1"/>
  <c r="J253" i="6" s="1"/>
  <c r="BM245" i="6"/>
  <c r="BN245" i="6"/>
  <c r="BT245" i="6" s="1"/>
  <c r="J245" i="6" s="1"/>
  <c r="BM236" i="6"/>
  <c r="BN236" i="6"/>
  <c r="BT236" i="6" s="1"/>
  <c r="J236" i="6" s="1"/>
  <c r="BM229" i="6"/>
  <c r="BM222" i="6"/>
  <c r="BN222" i="6"/>
  <c r="BT222" i="6" s="1"/>
  <c r="J222" i="6" s="1"/>
  <c r="BM216" i="6"/>
  <c r="BN216" i="6"/>
  <c r="BT216" i="6" s="1"/>
  <c r="J216" i="6" s="1"/>
  <c r="BM203" i="6"/>
  <c r="BN203" i="6"/>
  <c r="BT203" i="6" s="1"/>
  <c r="J203" i="6" s="1"/>
  <c r="BM198" i="6"/>
  <c r="BM190" i="6"/>
  <c r="BN190" i="6"/>
  <c r="BM183" i="6"/>
  <c r="BN183" i="6"/>
  <c r="BM165" i="6"/>
  <c r="BN165" i="6"/>
  <c r="BT165" i="6" s="1"/>
  <c r="J165" i="6" s="1"/>
  <c r="BM159" i="6"/>
  <c r="BM151" i="6"/>
  <c r="BM276" i="6"/>
  <c r="BM130" i="6"/>
  <c r="BM104" i="6"/>
  <c r="BN104" i="6"/>
  <c r="BT104" i="6" s="1"/>
  <c r="J104" i="6" s="1"/>
  <c r="BM98" i="6"/>
  <c r="BM88" i="6"/>
  <c r="BN88" i="6"/>
  <c r="BM83" i="6"/>
  <c r="BM70" i="6"/>
  <c r="BM53" i="6"/>
  <c r="BM44" i="6"/>
  <c r="BN44" i="6"/>
  <c r="BT44" i="6" s="1"/>
  <c r="J44" i="6" s="1"/>
  <c r="BM32" i="6"/>
  <c r="BM25" i="6"/>
  <c r="BM17" i="6"/>
  <c r="BM7" i="6"/>
  <c r="BN9" i="6"/>
  <c r="BT41" i="6"/>
  <c r="J41" i="6" s="1"/>
  <c r="BN423" i="6"/>
  <c r="BN84" i="6"/>
  <c r="BT84" i="6" s="1"/>
  <c r="J84" i="6" s="1"/>
  <c r="BN91" i="6"/>
  <c r="BN62" i="6"/>
  <c r="BT62" i="6" s="1"/>
  <c r="BN128" i="6"/>
  <c r="BT128" i="6" s="1"/>
  <c r="J128" i="6" s="1"/>
  <c r="BN145" i="6"/>
  <c r="BT145" i="6" s="1"/>
  <c r="J145" i="6" s="1"/>
  <c r="BN421" i="6"/>
  <c r="BN168" i="6"/>
  <c r="BT168" i="6" s="1"/>
  <c r="J168" i="6" s="1"/>
  <c r="BN422" i="6"/>
  <c r="BN188" i="6"/>
  <c r="BT188" i="6" s="1"/>
  <c r="J188" i="6" s="1"/>
  <c r="BN210" i="6"/>
  <c r="BT210" i="6" s="1"/>
  <c r="J210" i="6" s="1"/>
  <c r="BM525" i="6"/>
  <c r="BT351" i="6"/>
  <c r="J351" i="6" s="1"/>
  <c r="BM180" i="6"/>
  <c r="BN180" i="6"/>
  <c r="BT180" i="6" s="1"/>
  <c r="J180" i="6" s="1"/>
  <c r="BM318" i="6"/>
  <c r="BN318" i="6"/>
  <c r="BT318" i="6" s="1"/>
  <c r="J318" i="6" s="1"/>
  <c r="BM315" i="6"/>
  <c r="BN315" i="6"/>
  <c r="BT315" i="6" s="1"/>
  <c r="J315" i="6" s="1"/>
  <c r="BM314" i="6"/>
  <c r="BN314" i="6"/>
  <c r="BM307" i="6"/>
  <c r="BN307" i="6"/>
  <c r="BT307" i="6" s="1"/>
  <c r="J307" i="6" s="1"/>
  <c r="BM299" i="6"/>
  <c r="BN299" i="6"/>
  <c r="BT299" i="6" s="1"/>
  <c r="J299" i="6" s="1"/>
  <c r="BM288" i="6"/>
  <c r="BN288" i="6"/>
  <c r="BT288" i="6" s="1"/>
  <c r="J288" i="6" s="1"/>
  <c r="BM274" i="6"/>
  <c r="BN274" i="6"/>
  <c r="BT274" i="6" s="1"/>
  <c r="J274" i="6" s="1"/>
  <c r="BM266" i="6"/>
  <c r="BN266" i="6"/>
  <c r="BM260" i="6"/>
  <c r="BN260" i="6"/>
  <c r="BT260" i="6" s="1"/>
  <c r="J260" i="6" s="1"/>
  <c r="BM252" i="6"/>
  <c r="BM243" i="6"/>
  <c r="BN243" i="6"/>
  <c r="BM235" i="6"/>
  <c r="BM420" i="6"/>
  <c r="BN420" i="6"/>
  <c r="BM273" i="6"/>
  <c r="BM419" i="6"/>
  <c r="BN419" i="6"/>
  <c r="BM197" i="6"/>
  <c r="BN197" i="6"/>
  <c r="BT197" i="6" s="1"/>
  <c r="J197" i="6" s="1"/>
  <c r="BM189" i="6"/>
  <c r="BN189" i="6"/>
  <c r="BT189" i="6" s="1"/>
  <c r="J189" i="6" s="1"/>
  <c r="BM182" i="6"/>
  <c r="BM158" i="6"/>
  <c r="BN158" i="6"/>
  <c r="BT158" i="6" s="1"/>
  <c r="J158" i="6" s="1"/>
  <c r="BM150" i="6"/>
  <c r="BN150" i="6"/>
  <c r="BT150" i="6" s="1"/>
  <c r="J150" i="6" s="1"/>
  <c r="BM129" i="6"/>
  <c r="BN129" i="6"/>
  <c r="BT129" i="6" s="1"/>
  <c r="J129" i="6" s="1"/>
  <c r="BM114" i="6"/>
  <c r="BN114" i="6"/>
  <c r="BT114" i="6" s="1"/>
  <c r="J114" i="6" s="1"/>
  <c r="BM97" i="6"/>
  <c r="BN97" i="6"/>
  <c r="BT97" i="6" s="1"/>
  <c r="J97" i="6" s="1"/>
  <c r="BM69" i="6"/>
  <c r="BN69" i="6"/>
  <c r="BT69" i="6" s="1"/>
  <c r="J69" i="6" s="1"/>
  <c r="BM52" i="6"/>
  <c r="BN52" i="6"/>
  <c r="BT52" i="6" s="1"/>
  <c r="J52" i="6" s="1"/>
  <c r="BM37" i="6"/>
  <c r="BN37" i="6"/>
  <c r="BT37" i="6" s="1"/>
  <c r="J37" i="6" s="1"/>
  <c r="BM23" i="6"/>
  <c r="BN23" i="6"/>
  <c r="BT23" i="6" s="1"/>
  <c r="J23" i="6" s="1"/>
  <c r="BM15" i="6"/>
  <c r="BN15" i="6"/>
  <c r="BT15" i="6" s="1"/>
  <c r="J15" i="6" s="1"/>
  <c r="BN5" i="6"/>
  <c r="BT5" i="6" s="1"/>
  <c r="J5" i="6" s="1"/>
  <c r="BN30" i="6"/>
  <c r="BN27" i="6"/>
  <c r="BT27" i="6" s="1"/>
  <c r="J27" i="6" s="1"/>
  <c r="BN53" i="6"/>
  <c r="BT53" i="6" s="1"/>
  <c r="J53" i="6" s="1"/>
  <c r="BN59" i="6"/>
  <c r="BT59" i="6" s="1"/>
  <c r="J59" i="6" s="1"/>
  <c r="BN77" i="6"/>
  <c r="BT77" i="6" s="1"/>
  <c r="J77" i="6" s="1"/>
  <c r="BN119" i="6"/>
  <c r="BT119" i="6" s="1"/>
  <c r="J119" i="6" s="1"/>
  <c r="BN166" i="6"/>
  <c r="BT166" i="6" s="1"/>
  <c r="J166" i="6" s="1"/>
  <c r="BN283" i="6"/>
  <c r="BN194" i="6"/>
  <c r="BT194" i="6" s="1"/>
  <c r="J194" i="6" s="1"/>
  <c r="BN220" i="6"/>
  <c r="BT220" i="6" s="1"/>
  <c r="J220" i="6" s="1"/>
  <c r="BM345" i="6"/>
  <c r="BN345" i="6"/>
  <c r="BT345" i="6" s="1"/>
  <c r="J345" i="6" s="1"/>
  <c r="BM331" i="6"/>
  <c r="BN331" i="6"/>
  <c r="BM323" i="6"/>
  <c r="BN323" i="6"/>
  <c r="BT323" i="6" s="1"/>
  <c r="J323" i="6" s="1"/>
  <c r="BM313" i="6"/>
  <c r="BN313" i="6"/>
  <c r="BT313" i="6" s="1"/>
  <c r="J313" i="6" s="1"/>
  <c r="BM306" i="6"/>
  <c r="BN306" i="6"/>
  <c r="BT306" i="6" s="1"/>
  <c r="J306" i="6" s="1"/>
  <c r="BM298" i="6"/>
  <c r="BN298" i="6"/>
  <c r="BM291" i="6"/>
  <c r="BN291" i="6"/>
  <c r="BM287" i="6"/>
  <c r="BN287" i="6"/>
  <c r="BT287" i="6" s="1"/>
  <c r="J287" i="6" s="1"/>
  <c r="BM265" i="6"/>
  <c r="BN265" i="6"/>
  <c r="BT265" i="6" s="1"/>
  <c r="J265" i="6" s="1"/>
  <c r="BM259" i="6"/>
  <c r="BN259" i="6"/>
  <c r="BT259" i="6" s="1"/>
  <c r="J259" i="6" s="1"/>
  <c r="BM251" i="6"/>
  <c r="BN251" i="6"/>
  <c r="BT251" i="6" s="1"/>
  <c r="J251" i="6" s="1"/>
  <c r="BM234" i="6"/>
  <c r="BN234" i="6"/>
  <c r="BT234" i="6" s="1"/>
  <c r="J234" i="6" s="1"/>
  <c r="BM228" i="6"/>
  <c r="BN228" i="6"/>
  <c r="BT228" i="6" s="1"/>
  <c r="J228" i="6" s="1"/>
  <c r="BM221" i="6"/>
  <c r="BN221" i="6"/>
  <c r="BT221" i="6" s="1"/>
  <c r="J221" i="6" s="1"/>
  <c r="BM302" i="6"/>
  <c r="BN302" i="6"/>
  <c r="BM181" i="6"/>
  <c r="BN181" i="6"/>
  <c r="BT181" i="6" s="1"/>
  <c r="J181" i="6" s="1"/>
  <c r="BM163" i="6"/>
  <c r="BN163" i="6"/>
  <c r="BT163" i="6" s="1"/>
  <c r="J163" i="6" s="1"/>
  <c r="BM149" i="6"/>
  <c r="BM136" i="6"/>
  <c r="BN136" i="6"/>
  <c r="BT136" i="6" s="1"/>
  <c r="J136" i="6" s="1"/>
  <c r="BM118" i="6"/>
  <c r="BN118" i="6"/>
  <c r="BT118" i="6" s="1"/>
  <c r="J118" i="6" s="1"/>
  <c r="BM113" i="6"/>
  <c r="BM110" i="6"/>
  <c r="BN110" i="6"/>
  <c r="BM96" i="6"/>
  <c r="BN96" i="6"/>
  <c r="BT96" i="6" s="1"/>
  <c r="J96" i="6" s="1"/>
  <c r="BM87" i="6"/>
  <c r="BN87" i="6"/>
  <c r="BT87" i="6" s="1"/>
  <c r="J87" i="6" s="1"/>
  <c r="BM79" i="6"/>
  <c r="BN79" i="6"/>
  <c r="BT79" i="6" s="1"/>
  <c r="J79" i="6" s="1"/>
  <c r="BM68" i="6"/>
  <c r="BM60" i="6"/>
  <c r="BN60" i="6"/>
  <c r="BT60" i="6" s="1"/>
  <c r="J60" i="6" s="1"/>
  <c r="BM42" i="6"/>
  <c r="BN42" i="6"/>
  <c r="BT42" i="6" s="1"/>
  <c r="J42" i="6" s="1"/>
  <c r="BM36" i="6"/>
  <c r="BM29" i="6"/>
  <c r="BM14" i="6"/>
  <c r="BN13" i="6"/>
  <c r="BT13" i="6" s="1"/>
  <c r="J13" i="6" s="1"/>
  <c r="BN20" i="6"/>
  <c r="BT20" i="6" s="1"/>
  <c r="J20" i="6" s="1"/>
  <c r="BN25" i="6"/>
  <c r="BT25" i="6" s="1"/>
  <c r="J25" i="6" s="1"/>
  <c r="BN43" i="6"/>
  <c r="BT43" i="6" s="1"/>
  <c r="J43" i="6" s="1"/>
  <c r="BN48" i="6"/>
  <c r="BT48" i="6" s="1"/>
  <c r="J48" i="6" s="1"/>
  <c r="BN100" i="6"/>
  <c r="BT100" i="6" s="1"/>
  <c r="J100" i="6" s="1"/>
  <c r="BN108" i="6"/>
  <c r="BN113" i="6"/>
  <c r="BT113" i="6" s="1"/>
  <c r="J113" i="6" s="1"/>
  <c r="BN124" i="6"/>
  <c r="BN126" i="6"/>
  <c r="BT126" i="6" s="1"/>
  <c r="J126" i="6" s="1"/>
  <c r="BN149" i="6"/>
  <c r="BT149" i="6" s="1"/>
  <c r="J149" i="6" s="1"/>
  <c r="BN153" i="6"/>
  <c r="BT153" i="6" s="1"/>
  <c r="J153" i="6" s="1"/>
  <c r="BN159" i="6"/>
  <c r="BT159" i="6" s="1"/>
  <c r="J159" i="6" s="1"/>
  <c r="BN174" i="6"/>
  <c r="BN226" i="6"/>
  <c r="BT226" i="6" s="1"/>
  <c r="J226" i="6" s="1"/>
  <c r="BN229" i="6"/>
  <c r="BT229" i="6" s="1"/>
  <c r="J229" i="6" s="1"/>
  <c r="BN238" i="6"/>
  <c r="BT238" i="6" s="1"/>
  <c r="J238" i="6" s="1"/>
  <c r="BN248" i="6"/>
  <c r="BT248" i="6" s="1"/>
  <c r="J248" i="6" s="1"/>
  <c r="BN252" i="6"/>
  <c r="BT252" i="6" s="1"/>
  <c r="J252" i="6" s="1"/>
  <c r="BM533" i="6"/>
  <c r="BM541" i="6"/>
  <c r="BM535" i="6"/>
  <c r="BM529" i="6"/>
  <c r="BM125" i="6"/>
  <c r="BM109" i="6"/>
  <c r="BM47" i="6"/>
  <c r="BM349" i="6"/>
  <c r="BM328" i="6"/>
  <c r="BM320" i="6"/>
  <c r="BM225" i="6"/>
  <c r="BM218" i="6"/>
  <c r="BM200" i="6"/>
  <c r="BM193" i="6"/>
  <c r="BM185" i="6"/>
  <c r="BM154" i="6"/>
  <c r="BM146" i="6"/>
  <c r="BM142" i="6"/>
  <c r="BM121" i="6"/>
  <c r="BM115" i="6"/>
  <c r="BM106" i="6"/>
  <c r="BM101" i="6"/>
  <c r="BM89" i="6"/>
  <c r="BM74" i="6"/>
  <c r="BM65" i="6"/>
  <c r="BM56" i="6"/>
  <c r="BM39" i="6"/>
  <c r="BM20" i="6"/>
  <c r="BM11" i="6"/>
  <c r="BA118" i="6"/>
  <c r="BA11" i="6"/>
  <c r="BA84" i="6"/>
  <c r="BA41" i="6"/>
  <c r="BA258" i="6"/>
  <c r="BA12" i="6"/>
  <c r="BA75" i="6"/>
  <c r="BA251" i="6"/>
  <c r="BA544" i="6"/>
  <c r="BA6" i="6"/>
  <c r="BA154" i="6"/>
  <c r="BA534" i="6"/>
  <c r="BA558" i="6"/>
  <c r="BA172" i="6"/>
  <c r="BA536" i="6"/>
  <c r="BA552" i="6"/>
  <c r="BA568" i="6"/>
  <c r="BA252" i="6"/>
  <c r="BA266" i="6"/>
  <c r="BA180" i="6"/>
  <c r="BA373" i="6"/>
  <c r="BA525" i="6"/>
  <c r="BA526" i="6"/>
  <c r="BA530" i="6"/>
  <c r="BA538" i="6"/>
  <c r="BA546" i="6"/>
  <c r="BA554" i="6"/>
  <c r="BA562" i="6"/>
  <c r="N1759" i="40" l="1"/>
  <c r="N2108" i="40"/>
  <c r="J75" i="6"/>
  <c r="O538" i="40"/>
  <c r="BT63" i="6"/>
  <c r="J62" i="6"/>
  <c r="I63" i="6"/>
  <c r="H63" i="6"/>
  <c r="BD62" i="6"/>
  <c r="G63" i="6"/>
  <c r="BD77" i="6"/>
  <c r="BD351" i="6"/>
  <c r="BD145" i="6"/>
  <c r="DM3" i="6"/>
  <c r="DM2" i="6" s="1"/>
  <c r="V39" i="54" s="1"/>
  <c r="BD7" i="6"/>
  <c r="DK3" i="6"/>
  <c r="DK2" i="6" s="1"/>
  <c r="T39" i="54" s="1"/>
  <c r="DP3" i="6"/>
  <c r="DP2" i="6" s="1"/>
  <c r="Y39" i="54" s="1"/>
  <c r="BD122" i="6"/>
  <c r="BD300" i="6"/>
  <c r="BD235" i="6"/>
  <c r="BD341" i="6"/>
  <c r="DH3" i="6"/>
  <c r="DH2" i="6" s="1"/>
  <c r="Q39" i="54" s="1"/>
  <c r="BD289" i="6"/>
  <c r="BD161" i="6"/>
  <c r="BD37" i="6"/>
  <c r="BD319" i="6"/>
  <c r="BD199" i="6"/>
  <c r="DL3" i="6"/>
  <c r="DL2" i="6" s="1"/>
  <c r="U39" i="54" s="1"/>
  <c r="BD345" i="6"/>
  <c r="BD111" i="6"/>
  <c r="BD320" i="6"/>
  <c r="DN3" i="6"/>
  <c r="DN2" i="6" s="1"/>
  <c r="W39" i="54" s="1"/>
  <c r="DO3" i="6"/>
  <c r="DO2" i="6" s="1"/>
  <c r="X39" i="54" s="1"/>
  <c r="DJ3" i="6"/>
  <c r="DJ2" i="6" s="1"/>
  <c r="S39" i="54" s="1"/>
  <c r="ED2" i="6"/>
  <c r="DG3" i="6"/>
  <c r="DG2" i="6" s="1"/>
  <c r="P39" i="54" s="1"/>
  <c r="DR2" i="6"/>
  <c r="DI3" i="6"/>
  <c r="DI2" i="6" s="1"/>
  <c r="R39" i="54" s="1"/>
  <c r="BD143" i="6"/>
  <c r="BD112" i="6"/>
  <c r="H276" i="6"/>
  <c r="BD271" i="6"/>
  <c r="BD216" i="6"/>
  <c r="BD120" i="6"/>
  <c r="BD262" i="6"/>
  <c r="BD39" i="6"/>
  <c r="BD328" i="6"/>
  <c r="BD104" i="6"/>
  <c r="BD196" i="6"/>
  <c r="BD318" i="6"/>
  <c r="BD307" i="6"/>
  <c r="BT276" i="6"/>
  <c r="J276" i="6" s="1"/>
  <c r="BD164" i="6"/>
  <c r="BD84" i="6"/>
  <c r="BD73" i="6"/>
  <c r="BD33" i="6"/>
  <c r="BD128" i="6"/>
  <c r="BD64" i="6"/>
  <c r="BD29" i="6"/>
  <c r="BD234" i="6"/>
  <c r="BD246" i="6"/>
  <c r="BD139" i="6"/>
  <c r="BD60" i="6"/>
  <c r="BD346" i="6"/>
  <c r="BD35" i="6"/>
  <c r="BD321" i="6"/>
  <c r="BD188" i="6"/>
  <c r="BD193" i="6"/>
  <c r="BD159" i="6"/>
  <c r="BD135" i="6"/>
  <c r="BD163" i="6"/>
  <c r="BD236" i="6"/>
  <c r="BD189" i="6"/>
  <c r="BD299" i="6"/>
  <c r="BD165" i="6"/>
  <c r="BD312" i="6"/>
  <c r="BD297" i="6"/>
  <c r="BD127" i="6"/>
  <c r="BD182" i="6"/>
  <c r="BD231" i="6"/>
  <c r="BD301" i="6"/>
  <c r="BD267" i="6"/>
  <c r="BD105" i="6"/>
  <c r="BD114" i="6"/>
  <c r="BD253" i="6"/>
  <c r="BD138" i="6"/>
  <c r="BD218" i="6"/>
  <c r="BD69" i="6"/>
  <c r="BD126" i="6"/>
  <c r="BD103" i="6"/>
  <c r="BD168" i="6"/>
  <c r="BD232" i="6"/>
  <c r="BD18" i="6"/>
  <c r="BD12" i="6"/>
  <c r="BD141" i="6"/>
  <c r="BD158" i="6"/>
  <c r="BD288" i="6"/>
  <c r="BD22" i="6"/>
  <c r="BD323" i="6"/>
  <c r="BD156" i="6"/>
  <c r="BD14" i="6"/>
  <c r="BD13" i="6"/>
  <c r="BD87" i="6"/>
  <c r="BD53" i="6"/>
  <c r="BD74" i="6"/>
  <c r="BD109" i="6"/>
  <c r="BD52" i="6"/>
  <c r="BD210" i="6"/>
  <c r="BD36" i="6"/>
  <c r="BD280" i="6"/>
  <c r="BD83" i="6"/>
  <c r="BD241" i="6"/>
  <c r="BD44" i="6"/>
  <c r="BD223" i="6"/>
  <c r="BD136" i="6"/>
  <c r="BD211" i="6"/>
  <c r="BD184" i="6"/>
  <c r="BD213" i="6"/>
  <c r="BD294" i="6"/>
  <c r="BD198" i="6"/>
  <c r="BD326" i="6"/>
  <c r="BD40" i="6"/>
  <c r="BD15" i="6"/>
  <c r="BD68" i="6"/>
  <c r="BD195" i="6"/>
  <c r="BD19" i="6"/>
  <c r="BD303" i="6"/>
  <c r="BD99" i="6"/>
  <c r="BD97" i="6"/>
  <c r="BD149" i="6"/>
  <c r="BD281" i="6"/>
  <c r="BD296" i="6"/>
  <c r="BD5" i="6"/>
  <c r="BD27" i="6"/>
  <c r="BD230" i="6"/>
  <c r="BD185" i="6"/>
  <c r="BD132" i="6"/>
  <c r="BD23" i="6"/>
  <c r="BD315" i="6"/>
  <c r="BD154" i="6"/>
  <c r="BD157" i="6"/>
  <c r="BD308" i="6"/>
  <c r="BD348" i="6"/>
  <c r="BD284" i="6"/>
  <c r="BD245" i="6"/>
  <c r="BD285" i="6"/>
  <c r="BD150" i="6"/>
  <c r="BD46" i="6"/>
  <c r="BD347" i="6"/>
  <c r="BD146" i="6"/>
  <c r="BD54" i="6"/>
  <c r="BD147" i="6"/>
  <c r="BD259" i="6"/>
  <c r="BD247" i="6"/>
  <c r="BD309" i="6"/>
  <c r="BD219" i="6"/>
  <c r="BD51" i="6"/>
  <c r="BD175" i="6"/>
  <c r="BD144" i="6"/>
  <c r="BD277" i="6"/>
  <c r="BD166" i="6"/>
  <c r="BD339" i="6"/>
  <c r="BD298" i="6"/>
  <c r="BD254" i="6"/>
  <c r="BD242" i="6"/>
  <c r="BD252" i="6"/>
  <c r="BD229" i="6"/>
  <c r="BD11" i="6"/>
  <c r="BD258" i="6"/>
  <c r="BD233" i="6"/>
  <c r="BD25" i="6"/>
  <c r="BD113" i="6"/>
  <c r="BD106" i="6"/>
  <c r="BD169" i="6"/>
  <c r="BD47" i="6"/>
  <c r="BD201" i="6"/>
  <c r="BD49" i="6"/>
  <c r="BD286" i="6"/>
  <c r="BD203" i="6"/>
  <c r="BD119" i="6"/>
  <c r="BD102" i="6"/>
  <c r="BD287" i="6"/>
  <c r="BD313" i="6"/>
  <c r="BD248" i="6"/>
  <c r="BD274" i="6"/>
  <c r="BD61" i="6"/>
  <c r="BD167" i="6"/>
  <c r="BD131" i="6"/>
  <c r="BD344" i="6"/>
  <c r="BD310" i="6"/>
  <c r="BD260" i="6"/>
  <c r="BD50" i="6"/>
  <c r="BD224" i="6"/>
  <c r="BD342" i="6"/>
  <c r="BD129" i="6"/>
  <c r="BD311" i="6"/>
  <c r="BD194" i="6"/>
  <c r="BD171" i="6"/>
  <c r="BD304" i="6"/>
  <c r="BD118" i="6"/>
  <c r="BD202" i="6"/>
  <c r="BD79" i="6"/>
  <c r="BD349" i="6"/>
  <c r="BD214" i="6"/>
  <c r="BD324" i="6"/>
  <c r="BD207" i="6"/>
  <c r="BD295" i="6"/>
  <c r="BD257" i="6"/>
  <c r="BD148" i="6"/>
  <c r="BD59" i="6"/>
  <c r="BD255" i="6"/>
  <c r="BD305" i="6"/>
  <c r="BD306" i="6"/>
  <c r="BD270" i="6"/>
  <c r="BD151" i="6"/>
  <c r="BD160" i="6"/>
  <c r="BD250" i="6"/>
  <c r="BD115" i="6"/>
  <c r="BD28" i="6"/>
  <c r="BD272" i="6"/>
  <c r="BD273" i="6"/>
  <c r="BD227" i="6"/>
  <c r="BD261" i="6"/>
  <c r="BD26" i="6"/>
  <c r="BD225" i="6"/>
  <c r="BD98" i="6"/>
  <c r="BD197" i="6"/>
  <c r="BD325" i="6"/>
  <c r="BD140" i="6"/>
  <c r="BD66" i="6"/>
  <c r="BD186" i="6"/>
  <c r="BD130" i="6"/>
  <c r="BD239" i="6"/>
  <c r="BD155" i="6"/>
  <c r="BD222" i="6"/>
  <c r="BD32" i="6"/>
  <c r="BD238" i="6"/>
  <c r="BD107" i="6"/>
  <c r="BD43" i="6"/>
  <c r="BD221" i="6"/>
  <c r="BD121" i="6"/>
  <c r="BD42" i="6"/>
  <c r="BD332" i="6"/>
  <c r="BD265" i="6"/>
  <c r="BD142" i="6"/>
  <c r="BD293" i="6"/>
  <c r="BD337" i="6"/>
  <c r="BD65" i="6"/>
  <c r="I352" i="6"/>
  <c r="I30" i="6"/>
  <c r="H41" i="6"/>
  <c r="H352" i="6"/>
  <c r="H256" i="6"/>
  <c r="G256" i="6"/>
  <c r="G30" i="6"/>
  <c r="BR335" i="6"/>
  <c r="BS336" i="6" s="1"/>
  <c r="I237" i="6"/>
  <c r="I162" i="6"/>
  <c r="H152" i="6"/>
  <c r="I91" i="6"/>
  <c r="I41" i="6"/>
  <c r="G41" i="6"/>
  <c r="H162" i="6"/>
  <c r="G162" i="6"/>
  <c r="H91" i="6"/>
  <c r="G91" i="6"/>
  <c r="H30" i="6"/>
  <c r="CA23" i="6"/>
  <c r="CB23" i="6"/>
  <c r="CC23" i="6"/>
  <c r="BX23" i="6"/>
  <c r="CE23" i="6"/>
  <c r="BY23" i="6"/>
  <c r="CF23" i="6"/>
  <c r="CD23" i="6"/>
  <c r="BW23" i="6"/>
  <c r="BZ23" i="6"/>
  <c r="CB418" i="6"/>
  <c r="CD418" i="6"/>
  <c r="BW418" i="6"/>
  <c r="CE418" i="6"/>
  <c r="BX418" i="6"/>
  <c r="CF418" i="6"/>
  <c r="BY418" i="6"/>
  <c r="BZ418" i="6"/>
  <c r="CA418" i="6"/>
  <c r="CC418" i="6"/>
  <c r="CA49" i="6"/>
  <c r="CB49" i="6"/>
  <c r="CC49" i="6"/>
  <c r="BX49" i="6"/>
  <c r="CE49" i="6"/>
  <c r="BY49" i="6"/>
  <c r="CF49" i="6"/>
  <c r="BZ49" i="6"/>
  <c r="BW49" i="6"/>
  <c r="CD49" i="6"/>
  <c r="BZ287" i="6"/>
  <c r="CA287" i="6"/>
  <c r="CC287" i="6"/>
  <c r="BW287" i="6"/>
  <c r="CD287" i="6"/>
  <c r="BX287" i="6"/>
  <c r="BY287" i="6"/>
  <c r="CB287" i="6"/>
  <c r="CE287" i="6"/>
  <c r="CF287" i="6"/>
  <c r="BX176" i="6"/>
  <c r="CE176" i="6"/>
  <c r="BY176" i="6"/>
  <c r="CF176" i="6"/>
  <c r="BZ176" i="6"/>
  <c r="CA176" i="6"/>
  <c r="CB176" i="6"/>
  <c r="CC176" i="6"/>
  <c r="CD176" i="6"/>
  <c r="BW176" i="6"/>
  <c r="BW156" i="6"/>
  <c r="CD156" i="6"/>
  <c r="BX156" i="6"/>
  <c r="CE156" i="6"/>
  <c r="CC156" i="6"/>
  <c r="CF156" i="6"/>
  <c r="BY156" i="6"/>
  <c r="BZ156" i="6"/>
  <c r="CB156" i="6"/>
  <c r="CA156" i="6"/>
  <c r="BZ220" i="6"/>
  <c r="BY220" i="6"/>
  <c r="CA220" i="6"/>
  <c r="CB220" i="6"/>
  <c r="CC220" i="6"/>
  <c r="CD220" i="6"/>
  <c r="CE220" i="6"/>
  <c r="CF220" i="6"/>
  <c r="BW220" i="6"/>
  <c r="BX220" i="6"/>
  <c r="BX112" i="6"/>
  <c r="CE112" i="6"/>
  <c r="BY112" i="6"/>
  <c r="CF112" i="6"/>
  <c r="BW112" i="6"/>
  <c r="BZ112" i="6"/>
  <c r="CA112" i="6"/>
  <c r="CB112" i="6"/>
  <c r="CC112" i="6"/>
  <c r="CD112" i="6"/>
  <c r="CC157" i="6"/>
  <c r="BW157" i="6"/>
  <c r="CD157" i="6"/>
  <c r="CB157" i="6"/>
  <c r="CE157" i="6"/>
  <c r="CF157" i="6"/>
  <c r="BY157" i="6"/>
  <c r="CA157" i="6"/>
  <c r="BX157" i="6"/>
  <c r="BZ157" i="6"/>
  <c r="BZ20" i="6"/>
  <c r="CA20" i="6"/>
  <c r="CC20" i="6"/>
  <c r="BW20" i="6"/>
  <c r="CD20" i="6"/>
  <c r="CB20" i="6"/>
  <c r="CE20" i="6"/>
  <c r="CF20" i="6"/>
  <c r="BX20" i="6"/>
  <c r="BY20" i="6"/>
  <c r="BW296" i="6"/>
  <c r="CD296" i="6"/>
  <c r="BX296" i="6"/>
  <c r="CE296" i="6"/>
  <c r="BY296" i="6"/>
  <c r="CF296" i="6"/>
  <c r="CA296" i="6"/>
  <c r="CC296" i="6"/>
  <c r="BZ296" i="6"/>
  <c r="CB296" i="6"/>
  <c r="BX315" i="6"/>
  <c r="CE315" i="6"/>
  <c r="BY315" i="6"/>
  <c r="CF315" i="6"/>
  <c r="BZ315" i="6"/>
  <c r="CA315" i="6"/>
  <c r="CB315" i="6"/>
  <c r="BW315" i="6"/>
  <c r="CD315" i="6"/>
  <c r="CC315" i="6"/>
  <c r="CA80" i="6"/>
  <c r="CB80" i="6"/>
  <c r="CC80" i="6"/>
  <c r="BY80" i="6"/>
  <c r="BZ80" i="6"/>
  <c r="CD80" i="6"/>
  <c r="CE80" i="6"/>
  <c r="CF80" i="6"/>
  <c r="BW80" i="6"/>
  <c r="BX80" i="6"/>
  <c r="BX135" i="6"/>
  <c r="CE135" i="6"/>
  <c r="BY135" i="6"/>
  <c r="CF135" i="6"/>
  <c r="CA135" i="6"/>
  <c r="CB135" i="6"/>
  <c r="CC135" i="6"/>
  <c r="CD135" i="6"/>
  <c r="BW135" i="6"/>
  <c r="BZ135" i="6"/>
  <c r="CB46" i="6"/>
  <c r="CC46" i="6"/>
  <c r="BW46" i="6"/>
  <c r="CD46" i="6"/>
  <c r="BY46" i="6"/>
  <c r="CF46" i="6"/>
  <c r="BZ46" i="6"/>
  <c r="CA46" i="6"/>
  <c r="CE46" i="6"/>
  <c r="BX46" i="6"/>
  <c r="BX329" i="6"/>
  <c r="CE329" i="6"/>
  <c r="BY329" i="6"/>
  <c r="CF329" i="6"/>
  <c r="BZ329" i="6"/>
  <c r="CA329" i="6"/>
  <c r="CB329" i="6"/>
  <c r="CC329" i="6"/>
  <c r="CD329" i="6"/>
  <c r="BW329" i="6"/>
  <c r="CA5" i="6"/>
  <c r="CB5" i="6"/>
  <c r="CC5" i="6"/>
  <c r="BX5" i="6"/>
  <c r="BY5" i="6"/>
  <c r="BZ5" i="6"/>
  <c r="CD5" i="6"/>
  <c r="CE5" i="6"/>
  <c r="CF5" i="6"/>
  <c r="BW5" i="6"/>
  <c r="BY109" i="6"/>
  <c r="CF109" i="6"/>
  <c r="BZ109" i="6"/>
  <c r="BX109" i="6"/>
  <c r="CA109" i="6"/>
  <c r="CB109" i="6"/>
  <c r="CC109" i="6"/>
  <c r="CD109" i="6"/>
  <c r="CE109" i="6"/>
  <c r="BW109" i="6"/>
  <c r="BZ151" i="6"/>
  <c r="CD151" i="6"/>
  <c r="CE151" i="6"/>
  <c r="BW151" i="6"/>
  <c r="CF151" i="6"/>
  <c r="BX151" i="6"/>
  <c r="BY151" i="6"/>
  <c r="CA151" i="6"/>
  <c r="CB151" i="6"/>
  <c r="CC151" i="6"/>
  <c r="BY207" i="6"/>
  <c r="CF207" i="6"/>
  <c r="BZ207" i="6"/>
  <c r="CB207" i="6"/>
  <c r="CC207" i="6"/>
  <c r="BW207" i="6"/>
  <c r="BX207" i="6"/>
  <c r="CA207" i="6"/>
  <c r="CD207" i="6"/>
  <c r="CE207" i="6"/>
  <c r="BZ277" i="6"/>
  <c r="CA277" i="6"/>
  <c r="CC277" i="6"/>
  <c r="BW277" i="6"/>
  <c r="CD277" i="6"/>
  <c r="BX277" i="6"/>
  <c r="CB277" i="6"/>
  <c r="CE277" i="6"/>
  <c r="BY277" i="6"/>
  <c r="CF277" i="6"/>
  <c r="BZ308" i="6"/>
  <c r="CA308" i="6"/>
  <c r="CC308" i="6"/>
  <c r="BW308" i="6"/>
  <c r="CD308" i="6"/>
  <c r="BX308" i="6"/>
  <c r="BY308" i="6"/>
  <c r="CB308" i="6"/>
  <c r="CE308" i="6"/>
  <c r="CF308" i="6"/>
  <c r="CC205" i="6"/>
  <c r="BW205" i="6"/>
  <c r="CD205" i="6"/>
  <c r="BX205" i="6"/>
  <c r="CE205" i="6"/>
  <c r="BZ205" i="6"/>
  <c r="CA205" i="6"/>
  <c r="CB205" i="6"/>
  <c r="CF205" i="6"/>
  <c r="BY205" i="6"/>
  <c r="BW48" i="6"/>
  <c r="CD48" i="6"/>
  <c r="BX48" i="6"/>
  <c r="CE48" i="6"/>
  <c r="BY48" i="6"/>
  <c r="CF48" i="6"/>
  <c r="CA48" i="6"/>
  <c r="BZ48" i="6"/>
  <c r="CB48" i="6"/>
  <c r="CC48" i="6"/>
  <c r="CA197" i="6"/>
  <c r="CB197" i="6"/>
  <c r="BX197" i="6"/>
  <c r="CE197" i="6"/>
  <c r="BW197" i="6"/>
  <c r="BY197" i="6"/>
  <c r="BZ197" i="6"/>
  <c r="CC197" i="6"/>
  <c r="CD197" i="6"/>
  <c r="CF197" i="6"/>
  <c r="CB219" i="6"/>
  <c r="CA219" i="6"/>
  <c r="CC219" i="6"/>
  <c r="CD219" i="6"/>
  <c r="BW219" i="6"/>
  <c r="CE219" i="6"/>
  <c r="BX219" i="6"/>
  <c r="CF219" i="6"/>
  <c r="BY219" i="6"/>
  <c r="BZ219" i="6"/>
  <c r="CC274" i="6"/>
  <c r="BW274" i="6"/>
  <c r="CD274" i="6"/>
  <c r="BX274" i="6"/>
  <c r="CE274" i="6"/>
  <c r="BZ274" i="6"/>
  <c r="BY274" i="6"/>
  <c r="CB274" i="6"/>
  <c r="CF274" i="6"/>
  <c r="CA274" i="6"/>
  <c r="CB10" i="6"/>
  <c r="CC10" i="6"/>
  <c r="BW10" i="6"/>
  <c r="CD10" i="6"/>
  <c r="CF10" i="6"/>
  <c r="BX10" i="6"/>
  <c r="BY10" i="6"/>
  <c r="BZ10" i="6"/>
  <c r="CA10" i="6"/>
  <c r="CE10" i="6"/>
  <c r="CB114" i="6"/>
  <c r="CC114" i="6"/>
  <c r="BX114" i="6"/>
  <c r="BY114" i="6"/>
  <c r="BZ114" i="6"/>
  <c r="CA114" i="6"/>
  <c r="CD114" i="6"/>
  <c r="CE114" i="6"/>
  <c r="CF114" i="6"/>
  <c r="BW114" i="6"/>
  <c r="CC240" i="6"/>
  <c r="BW240" i="6"/>
  <c r="CD240" i="6"/>
  <c r="CF240" i="6"/>
  <c r="BX240" i="6"/>
  <c r="BY240" i="6"/>
  <c r="BZ240" i="6"/>
  <c r="CA240" i="6"/>
  <c r="CB240" i="6"/>
  <c r="CE240" i="6"/>
  <c r="BX214" i="6"/>
  <c r="CE214" i="6"/>
  <c r="BY214" i="6"/>
  <c r="CF214" i="6"/>
  <c r="BZ214" i="6"/>
  <c r="CA214" i="6"/>
  <c r="CB214" i="6"/>
  <c r="CC214" i="6"/>
  <c r="CD214" i="6"/>
  <c r="BW214" i="6"/>
  <c r="CC314" i="6"/>
  <c r="BW314" i="6"/>
  <c r="CD314" i="6"/>
  <c r="BX314" i="6"/>
  <c r="CE314" i="6"/>
  <c r="BZ314" i="6"/>
  <c r="BY314" i="6"/>
  <c r="CA314" i="6"/>
  <c r="CB314" i="6"/>
  <c r="CF314" i="6"/>
  <c r="CB354" i="6"/>
  <c r="CC354" i="6"/>
  <c r="BW354" i="6"/>
  <c r="CD354" i="6"/>
  <c r="BY354" i="6"/>
  <c r="CF354" i="6"/>
  <c r="BZ354" i="6"/>
  <c r="CA354" i="6"/>
  <c r="CE354" i="6"/>
  <c r="BX354" i="6"/>
  <c r="BX168" i="6"/>
  <c r="CE168" i="6"/>
  <c r="CC168" i="6"/>
  <c r="CD168" i="6"/>
  <c r="BW168" i="6"/>
  <c r="CF168" i="6"/>
  <c r="BZ168" i="6"/>
  <c r="CB168" i="6"/>
  <c r="BY168" i="6"/>
  <c r="CA168" i="6"/>
  <c r="BZ29" i="6"/>
  <c r="CA29" i="6"/>
  <c r="CC29" i="6"/>
  <c r="BW29" i="6"/>
  <c r="CD29" i="6"/>
  <c r="CB29" i="6"/>
  <c r="CE29" i="6"/>
  <c r="CF29" i="6"/>
  <c r="BX29" i="6"/>
  <c r="BY29" i="6"/>
  <c r="CA261" i="6"/>
  <c r="BZ261" i="6"/>
  <c r="CB261" i="6"/>
  <c r="CD261" i="6"/>
  <c r="BW261" i="6"/>
  <c r="CE261" i="6"/>
  <c r="BX261" i="6"/>
  <c r="BY261" i="6"/>
  <c r="CF261" i="6"/>
  <c r="CC261" i="6"/>
  <c r="CC528" i="6"/>
  <c r="BX528" i="6"/>
  <c r="CE528" i="6"/>
  <c r="BY528" i="6"/>
  <c r="CF528" i="6"/>
  <c r="CB528" i="6"/>
  <c r="CD528" i="6"/>
  <c r="CA528" i="6"/>
  <c r="BW528" i="6"/>
  <c r="BZ528" i="6"/>
  <c r="BW260" i="6"/>
  <c r="CD260" i="6"/>
  <c r="CA260" i="6"/>
  <c r="CB260" i="6"/>
  <c r="CC260" i="6"/>
  <c r="BX260" i="6"/>
  <c r="CF260" i="6"/>
  <c r="BY260" i="6"/>
  <c r="CE260" i="6"/>
  <c r="BZ260" i="6"/>
  <c r="CB208" i="6"/>
  <c r="CC208" i="6"/>
  <c r="BW208" i="6"/>
  <c r="CD208" i="6"/>
  <c r="BY208" i="6"/>
  <c r="CF208" i="6"/>
  <c r="BZ208" i="6"/>
  <c r="BX208" i="6"/>
  <c r="CA208" i="6"/>
  <c r="CE208" i="6"/>
  <c r="BZ178" i="6"/>
  <c r="CA178" i="6"/>
  <c r="CC178" i="6"/>
  <c r="BW178" i="6"/>
  <c r="CD178" i="6"/>
  <c r="BY178" i="6"/>
  <c r="CB178" i="6"/>
  <c r="CE178" i="6"/>
  <c r="BX178" i="6"/>
  <c r="CF178" i="6"/>
  <c r="CC223" i="6"/>
  <c r="CA223" i="6"/>
  <c r="CB223" i="6"/>
  <c r="CD223" i="6"/>
  <c r="BW223" i="6"/>
  <c r="CE223" i="6"/>
  <c r="BX223" i="6"/>
  <c r="CF223" i="6"/>
  <c r="BY223" i="6"/>
  <c r="BZ223" i="6"/>
  <c r="BX17" i="6"/>
  <c r="CE17" i="6"/>
  <c r="CD17" i="6"/>
  <c r="BW17" i="6"/>
  <c r="CF17" i="6"/>
  <c r="BY17" i="6"/>
  <c r="CC17" i="6"/>
  <c r="BZ17" i="6"/>
  <c r="CA17" i="6"/>
  <c r="CB17" i="6"/>
  <c r="BX522" i="6"/>
  <c r="CE522" i="6"/>
  <c r="BZ522" i="6"/>
  <c r="CD522" i="6"/>
  <c r="CF522" i="6"/>
  <c r="BW522" i="6"/>
  <c r="CB522" i="6"/>
  <c r="CC522" i="6"/>
  <c r="BY522" i="6"/>
  <c r="CA522" i="6"/>
  <c r="BX27" i="6"/>
  <c r="CE27" i="6"/>
  <c r="BY27" i="6"/>
  <c r="CF27" i="6"/>
  <c r="BZ27" i="6"/>
  <c r="CA27" i="6"/>
  <c r="CB27" i="6"/>
  <c r="CC27" i="6"/>
  <c r="CD27" i="6"/>
  <c r="BW27" i="6"/>
  <c r="BW79" i="6"/>
  <c r="CD79" i="6"/>
  <c r="BX79" i="6"/>
  <c r="CE79" i="6"/>
  <c r="BY79" i="6"/>
  <c r="CF79" i="6"/>
  <c r="BZ79" i="6"/>
  <c r="CA79" i="6"/>
  <c r="CB79" i="6"/>
  <c r="CC79" i="6"/>
  <c r="CA83" i="6"/>
  <c r="CB83" i="6"/>
  <c r="CD83" i="6"/>
  <c r="CE83" i="6"/>
  <c r="CF83" i="6"/>
  <c r="BW83" i="6"/>
  <c r="BX83" i="6"/>
  <c r="BY83" i="6"/>
  <c r="BZ83" i="6"/>
  <c r="CC83" i="6"/>
  <c r="BX257" i="6"/>
  <c r="CE257" i="6"/>
  <c r="BY257" i="6"/>
  <c r="BZ257" i="6"/>
  <c r="CB257" i="6"/>
  <c r="CC257" i="6"/>
  <c r="CA257" i="6"/>
  <c r="CD257" i="6"/>
  <c r="CF257" i="6"/>
  <c r="BW257" i="6"/>
  <c r="BX292" i="6"/>
  <c r="CE292" i="6"/>
  <c r="BY292" i="6"/>
  <c r="CF292" i="6"/>
  <c r="BZ292" i="6"/>
  <c r="CA292" i="6"/>
  <c r="CB292" i="6"/>
  <c r="BW292" i="6"/>
  <c r="CC292" i="6"/>
  <c r="CD292" i="6"/>
  <c r="CA144" i="6"/>
  <c r="BX144" i="6"/>
  <c r="BY144" i="6"/>
  <c r="BZ144" i="6"/>
  <c r="CB144" i="6"/>
  <c r="CC144" i="6"/>
  <c r="CD144" i="6"/>
  <c r="BW144" i="6"/>
  <c r="CE144" i="6"/>
  <c r="CF144" i="6"/>
  <c r="CA281" i="6"/>
  <c r="CB281" i="6"/>
  <c r="BW281" i="6"/>
  <c r="CD281" i="6"/>
  <c r="BX281" i="6"/>
  <c r="CE281" i="6"/>
  <c r="BZ281" i="6"/>
  <c r="CC281" i="6"/>
  <c r="CF281" i="6"/>
  <c r="BY281" i="6"/>
  <c r="CB147" i="6"/>
  <c r="CC147" i="6"/>
  <c r="BX147" i="6"/>
  <c r="BY147" i="6"/>
  <c r="BZ147" i="6"/>
  <c r="CA147" i="6"/>
  <c r="CD147" i="6"/>
  <c r="BW147" i="6"/>
  <c r="CE147" i="6"/>
  <c r="CF147" i="6"/>
  <c r="BW195" i="6"/>
  <c r="CD195" i="6"/>
  <c r="BX195" i="6"/>
  <c r="CE195" i="6"/>
  <c r="BY195" i="6"/>
  <c r="CA195" i="6"/>
  <c r="CB195" i="6"/>
  <c r="BZ195" i="6"/>
  <c r="CC195" i="6"/>
  <c r="CF195" i="6"/>
  <c r="CA26" i="6"/>
  <c r="CB26" i="6"/>
  <c r="BW26" i="6"/>
  <c r="CD26" i="6"/>
  <c r="BX26" i="6"/>
  <c r="CE26" i="6"/>
  <c r="BY26" i="6"/>
  <c r="BZ26" i="6"/>
  <c r="CC26" i="6"/>
  <c r="CF26" i="6"/>
  <c r="BZ563" i="6"/>
  <c r="CA563" i="6"/>
  <c r="CC563" i="6"/>
  <c r="CD563" i="6"/>
  <c r="CE563" i="6"/>
  <c r="CF563" i="6"/>
  <c r="BW563" i="6"/>
  <c r="BX563" i="6"/>
  <c r="BY563" i="6"/>
  <c r="CB563" i="6"/>
  <c r="CB11" i="6"/>
  <c r="CC11" i="6"/>
  <c r="CD11" i="6"/>
  <c r="BW11" i="6"/>
  <c r="BY11" i="6"/>
  <c r="BX11" i="6"/>
  <c r="BZ11" i="6"/>
  <c r="CA11" i="6"/>
  <c r="CE11" i="6"/>
  <c r="CF11" i="6"/>
  <c r="BW226" i="6"/>
  <c r="CA226" i="6"/>
  <c r="CB226" i="6"/>
  <c r="CC226" i="6"/>
  <c r="CD226" i="6"/>
  <c r="BX226" i="6"/>
  <c r="CE226" i="6"/>
  <c r="BY226" i="6"/>
  <c r="BZ226" i="6"/>
  <c r="CF226" i="6"/>
  <c r="BX165" i="6"/>
  <c r="CE165" i="6"/>
  <c r="BY165" i="6"/>
  <c r="CF165" i="6"/>
  <c r="CA165" i="6"/>
  <c r="CB165" i="6"/>
  <c r="CC165" i="6"/>
  <c r="BW165" i="6"/>
  <c r="BZ165" i="6"/>
  <c r="CD165" i="6"/>
  <c r="BX90" i="6"/>
  <c r="CE90" i="6"/>
  <c r="BY90" i="6"/>
  <c r="CF90" i="6"/>
  <c r="CA90" i="6"/>
  <c r="CB90" i="6"/>
  <c r="CC90" i="6"/>
  <c r="CD90" i="6"/>
  <c r="BW90" i="6"/>
  <c r="BZ90" i="6"/>
  <c r="CA134" i="6"/>
  <c r="BZ134" i="6"/>
  <c r="CB134" i="6"/>
  <c r="CC134" i="6"/>
  <c r="CD134" i="6"/>
  <c r="CE134" i="6"/>
  <c r="BW134" i="6"/>
  <c r="CF134" i="6"/>
  <c r="BX134" i="6"/>
  <c r="BY134" i="6"/>
  <c r="BX45" i="6"/>
  <c r="CE45" i="6"/>
  <c r="BY45" i="6"/>
  <c r="CF45" i="6"/>
  <c r="BZ45" i="6"/>
  <c r="CA45" i="6"/>
  <c r="CB45" i="6"/>
  <c r="CC45" i="6"/>
  <c r="BW45" i="6"/>
  <c r="CD45" i="6"/>
  <c r="BY331" i="6"/>
  <c r="CF331" i="6"/>
  <c r="BZ331" i="6"/>
  <c r="CB331" i="6"/>
  <c r="CC331" i="6"/>
  <c r="BW331" i="6"/>
  <c r="BX331" i="6"/>
  <c r="CA331" i="6"/>
  <c r="CD331" i="6"/>
  <c r="CE331" i="6"/>
  <c r="BZ171" i="6"/>
  <c r="CA171" i="6"/>
  <c r="CC171" i="6"/>
  <c r="BW171" i="6"/>
  <c r="CD171" i="6"/>
  <c r="CE171" i="6"/>
  <c r="CF171" i="6"/>
  <c r="BX171" i="6"/>
  <c r="BY171" i="6"/>
  <c r="CB171" i="6"/>
  <c r="BX225" i="6"/>
  <c r="CE225" i="6"/>
  <c r="BW225" i="6"/>
  <c r="CF225" i="6"/>
  <c r="BY225" i="6"/>
  <c r="BZ225" i="6"/>
  <c r="CA225" i="6"/>
  <c r="CB225" i="6"/>
  <c r="CC225" i="6"/>
  <c r="CD225" i="6"/>
  <c r="BZ256" i="6"/>
  <c r="CA256" i="6"/>
  <c r="CB256" i="6"/>
  <c r="CD256" i="6"/>
  <c r="BW256" i="6"/>
  <c r="CE256" i="6"/>
  <c r="BY256" i="6"/>
  <c r="CC256" i="6"/>
  <c r="CF256" i="6"/>
  <c r="BX256" i="6"/>
  <c r="BY59" i="6"/>
  <c r="BZ59" i="6"/>
  <c r="CA59" i="6"/>
  <c r="CC59" i="6"/>
  <c r="CD59" i="6"/>
  <c r="BX59" i="6"/>
  <c r="CB59" i="6"/>
  <c r="CE59" i="6"/>
  <c r="CF59" i="6"/>
  <c r="BW59" i="6"/>
  <c r="CC338" i="6"/>
  <c r="BW338" i="6"/>
  <c r="CD338" i="6"/>
  <c r="BX338" i="6"/>
  <c r="CE338" i="6"/>
  <c r="BZ338" i="6"/>
  <c r="BY338" i="6"/>
  <c r="CA338" i="6"/>
  <c r="CB338" i="6"/>
  <c r="CF338" i="6"/>
  <c r="CA88" i="6"/>
  <c r="CB88" i="6"/>
  <c r="CC88" i="6"/>
  <c r="CD88" i="6"/>
  <c r="CE88" i="6"/>
  <c r="BW88" i="6"/>
  <c r="CF88" i="6"/>
  <c r="BX88" i="6"/>
  <c r="BY88" i="6"/>
  <c r="BZ88" i="6"/>
  <c r="CC121" i="6"/>
  <c r="BW121" i="6"/>
  <c r="CD121" i="6"/>
  <c r="CF121" i="6"/>
  <c r="BX121" i="6"/>
  <c r="BY121" i="6"/>
  <c r="BZ121" i="6"/>
  <c r="CA121" i="6"/>
  <c r="CE121" i="6"/>
  <c r="CB121" i="6"/>
  <c r="CC16" i="6"/>
  <c r="BZ16" i="6"/>
  <c r="CA16" i="6"/>
  <c r="CD16" i="6"/>
  <c r="BW16" i="6"/>
  <c r="BY16" i="6"/>
  <c r="CB16" i="6"/>
  <c r="BX16" i="6"/>
  <c r="CE16" i="6"/>
  <c r="CF16" i="6"/>
  <c r="CB189" i="6"/>
  <c r="CC189" i="6"/>
  <c r="BW189" i="6"/>
  <c r="CD189" i="6"/>
  <c r="BY189" i="6"/>
  <c r="CF189" i="6"/>
  <c r="BZ189" i="6"/>
  <c r="BX189" i="6"/>
  <c r="CA189" i="6"/>
  <c r="CE189" i="6"/>
  <c r="BW309" i="6"/>
  <c r="CD309" i="6"/>
  <c r="BX309" i="6"/>
  <c r="CE309" i="6"/>
  <c r="BY309" i="6"/>
  <c r="CF309" i="6"/>
  <c r="CA309" i="6"/>
  <c r="BZ309" i="6"/>
  <c r="CB309" i="6"/>
  <c r="CC309" i="6"/>
  <c r="BY113" i="6"/>
  <c r="CF113" i="6"/>
  <c r="BZ113" i="6"/>
  <c r="CE113" i="6"/>
  <c r="BW113" i="6"/>
  <c r="BX113" i="6"/>
  <c r="CA113" i="6"/>
  <c r="CB113" i="6"/>
  <c r="CD113" i="6"/>
  <c r="CC113" i="6"/>
  <c r="BY272" i="6"/>
  <c r="CF272" i="6"/>
  <c r="BZ272" i="6"/>
  <c r="CB272" i="6"/>
  <c r="CC272" i="6"/>
  <c r="CD272" i="6"/>
  <c r="CE272" i="6"/>
  <c r="BW272" i="6"/>
  <c r="BX272" i="6"/>
  <c r="CA272" i="6"/>
  <c r="CA295" i="6"/>
  <c r="CB295" i="6"/>
  <c r="BW295" i="6"/>
  <c r="CD295" i="6"/>
  <c r="BX295" i="6"/>
  <c r="CE295" i="6"/>
  <c r="CF295" i="6"/>
  <c r="BY295" i="6"/>
  <c r="BZ295" i="6"/>
  <c r="CC295" i="6"/>
  <c r="CA311" i="6"/>
  <c r="CB311" i="6"/>
  <c r="CC311" i="6"/>
  <c r="BX311" i="6"/>
  <c r="CE311" i="6"/>
  <c r="BY311" i="6"/>
  <c r="CF311" i="6"/>
  <c r="BW311" i="6"/>
  <c r="BZ311" i="6"/>
  <c r="CD311" i="6"/>
  <c r="CB72" i="6"/>
  <c r="CC72" i="6"/>
  <c r="BW72" i="6"/>
  <c r="CD72" i="6"/>
  <c r="BY72" i="6"/>
  <c r="CF72" i="6"/>
  <c r="BZ72" i="6"/>
  <c r="BX72" i="6"/>
  <c r="CE72" i="6"/>
  <c r="CA72" i="6"/>
  <c r="BY62" i="6"/>
  <c r="CF62" i="6"/>
  <c r="BZ62" i="6"/>
  <c r="CB62" i="6"/>
  <c r="CC62" i="6"/>
  <c r="BW62" i="6"/>
  <c r="BX62" i="6"/>
  <c r="CA62" i="6"/>
  <c r="CD62" i="6"/>
  <c r="CE62" i="6"/>
  <c r="CA180" i="6"/>
  <c r="CB180" i="6"/>
  <c r="CC180" i="6"/>
  <c r="BX180" i="6"/>
  <c r="CE180" i="6"/>
  <c r="BY180" i="6"/>
  <c r="CF180" i="6"/>
  <c r="BZ180" i="6"/>
  <c r="CD180" i="6"/>
  <c r="BW180" i="6"/>
  <c r="CA196" i="6"/>
  <c r="CB196" i="6"/>
  <c r="CC196" i="6"/>
  <c r="BX196" i="6"/>
  <c r="CE196" i="6"/>
  <c r="BY196" i="6"/>
  <c r="CF196" i="6"/>
  <c r="BW196" i="6"/>
  <c r="BZ196" i="6"/>
  <c r="CD196" i="6"/>
  <c r="BW41" i="6"/>
  <c r="CD41" i="6"/>
  <c r="BY41" i="6"/>
  <c r="CF41" i="6"/>
  <c r="BZ41" i="6"/>
  <c r="CE41" i="6"/>
  <c r="BX41" i="6"/>
  <c r="CA41" i="6"/>
  <c r="CC41" i="6"/>
  <c r="CB41" i="6"/>
  <c r="CC44" i="6"/>
  <c r="BW44" i="6"/>
  <c r="CD44" i="6"/>
  <c r="BX44" i="6"/>
  <c r="CE44" i="6"/>
  <c r="BZ44" i="6"/>
  <c r="CA44" i="6"/>
  <c r="CB44" i="6"/>
  <c r="BY44" i="6"/>
  <c r="CF44" i="6"/>
  <c r="BW68" i="6"/>
  <c r="CD68" i="6"/>
  <c r="BX68" i="6"/>
  <c r="CE68" i="6"/>
  <c r="BY68" i="6"/>
  <c r="CF68" i="6"/>
  <c r="CA68" i="6"/>
  <c r="BZ68" i="6"/>
  <c r="CB68" i="6"/>
  <c r="CC68" i="6"/>
  <c r="BZ115" i="6"/>
  <c r="BW115" i="6"/>
  <c r="CF115" i="6"/>
  <c r="BX115" i="6"/>
  <c r="BY115" i="6"/>
  <c r="CA115" i="6"/>
  <c r="CB115" i="6"/>
  <c r="CC115" i="6"/>
  <c r="CD115" i="6"/>
  <c r="CE115" i="6"/>
  <c r="CA12" i="6"/>
  <c r="CE12" i="6"/>
  <c r="BW12" i="6"/>
  <c r="CF12" i="6"/>
  <c r="BX12" i="6"/>
  <c r="BY12" i="6"/>
  <c r="BZ12" i="6"/>
  <c r="CB12" i="6"/>
  <c r="CC12" i="6"/>
  <c r="CD12" i="6"/>
  <c r="BZ230" i="6"/>
  <c r="CA230" i="6"/>
  <c r="CB230" i="6"/>
  <c r="CC230" i="6"/>
  <c r="BW230" i="6"/>
  <c r="CD230" i="6"/>
  <c r="BX230" i="6"/>
  <c r="BY230" i="6"/>
  <c r="CE230" i="6"/>
  <c r="CF230" i="6"/>
  <c r="CA56" i="6"/>
  <c r="CD56" i="6"/>
  <c r="BW56" i="6"/>
  <c r="CE56" i="6"/>
  <c r="BX56" i="6"/>
  <c r="CF56" i="6"/>
  <c r="BZ56" i="6"/>
  <c r="BY56" i="6"/>
  <c r="CB56" i="6"/>
  <c r="CC56" i="6"/>
  <c r="CA300" i="6"/>
  <c r="CB300" i="6"/>
  <c r="BW300" i="6"/>
  <c r="CD300" i="6"/>
  <c r="BX300" i="6"/>
  <c r="CE300" i="6"/>
  <c r="CC300" i="6"/>
  <c r="CF300" i="6"/>
  <c r="BY300" i="6"/>
  <c r="BZ300" i="6"/>
  <c r="CC534" i="6"/>
  <c r="BW534" i="6"/>
  <c r="CD534" i="6"/>
  <c r="BY534" i="6"/>
  <c r="BZ534" i="6"/>
  <c r="CA534" i="6"/>
  <c r="CF534" i="6"/>
  <c r="BX534" i="6"/>
  <c r="CB534" i="6"/>
  <c r="CE534" i="6"/>
  <c r="BW556" i="6"/>
  <c r="CD556" i="6"/>
  <c r="BX556" i="6"/>
  <c r="CE556" i="6"/>
  <c r="BY556" i="6"/>
  <c r="CF556" i="6"/>
  <c r="BZ556" i="6"/>
  <c r="CB556" i="6"/>
  <c r="CC556" i="6"/>
  <c r="CA556" i="6"/>
  <c r="BZ160" i="6"/>
  <c r="CA160" i="6"/>
  <c r="CB160" i="6"/>
  <c r="BW160" i="6"/>
  <c r="BY160" i="6"/>
  <c r="CC160" i="6"/>
  <c r="CE160" i="6"/>
  <c r="CF160" i="6"/>
  <c r="BX160" i="6"/>
  <c r="CD160" i="6"/>
  <c r="CA565" i="6"/>
  <c r="CB565" i="6"/>
  <c r="CC565" i="6"/>
  <c r="CF565" i="6"/>
  <c r="BW565" i="6"/>
  <c r="BX565" i="6"/>
  <c r="BY565" i="6"/>
  <c r="BZ565" i="6"/>
  <c r="CD565" i="6"/>
  <c r="CE565" i="6"/>
  <c r="BW210" i="6"/>
  <c r="CD210" i="6"/>
  <c r="BX210" i="6"/>
  <c r="CE210" i="6"/>
  <c r="BY210" i="6"/>
  <c r="CF210" i="6"/>
  <c r="CA210" i="6"/>
  <c r="BZ210" i="6"/>
  <c r="CB210" i="6"/>
  <c r="CC210" i="6"/>
  <c r="BW118" i="6"/>
  <c r="CD118" i="6"/>
  <c r="BX118" i="6"/>
  <c r="CE118" i="6"/>
  <c r="BY118" i="6"/>
  <c r="CF118" i="6"/>
  <c r="CA118" i="6"/>
  <c r="BZ118" i="6"/>
  <c r="CC118" i="6"/>
  <c r="CB118" i="6"/>
  <c r="BX561" i="6"/>
  <c r="CE561" i="6"/>
  <c r="BY561" i="6"/>
  <c r="CF561" i="6"/>
  <c r="BZ561" i="6"/>
  <c r="CA561" i="6"/>
  <c r="CB561" i="6"/>
  <c r="CC561" i="6"/>
  <c r="CD561" i="6"/>
  <c r="BW561" i="6"/>
  <c r="BW547" i="6"/>
  <c r="CD547" i="6"/>
  <c r="BX547" i="6"/>
  <c r="CE547" i="6"/>
  <c r="CC547" i="6"/>
  <c r="CF547" i="6"/>
  <c r="BY547" i="6"/>
  <c r="CA547" i="6"/>
  <c r="BZ547" i="6"/>
  <c r="CB547" i="6"/>
  <c r="BZ524" i="6"/>
  <c r="CA524" i="6"/>
  <c r="CB524" i="6"/>
  <c r="BW524" i="6"/>
  <c r="BX524" i="6"/>
  <c r="BY524" i="6"/>
  <c r="CE524" i="6"/>
  <c r="CF524" i="6"/>
  <c r="CC524" i="6"/>
  <c r="CD524" i="6"/>
  <c r="CA335" i="6"/>
  <c r="CB335" i="6"/>
  <c r="BW335" i="6"/>
  <c r="CD335" i="6"/>
  <c r="BX335" i="6"/>
  <c r="CE335" i="6"/>
  <c r="BY335" i="6"/>
  <c r="BZ335" i="6"/>
  <c r="CC335" i="6"/>
  <c r="CF335" i="6"/>
  <c r="CC350" i="6"/>
  <c r="BW350" i="6"/>
  <c r="CD350" i="6"/>
  <c r="BX350" i="6"/>
  <c r="CE350" i="6"/>
  <c r="BZ350" i="6"/>
  <c r="BY350" i="6"/>
  <c r="CA350" i="6"/>
  <c r="CB350" i="6"/>
  <c r="CF350" i="6"/>
  <c r="BW129" i="6"/>
  <c r="CD129" i="6"/>
  <c r="BX129" i="6"/>
  <c r="CE129" i="6"/>
  <c r="CA129" i="6"/>
  <c r="CB129" i="6"/>
  <c r="CC129" i="6"/>
  <c r="CF129" i="6"/>
  <c r="BY129" i="6"/>
  <c r="BZ129" i="6"/>
  <c r="BY283" i="6"/>
  <c r="CF283" i="6"/>
  <c r="BZ283" i="6"/>
  <c r="BW283" i="6"/>
  <c r="BX283" i="6"/>
  <c r="CB283" i="6"/>
  <c r="CC283" i="6"/>
  <c r="CD283" i="6"/>
  <c r="CE283" i="6"/>
  <c r="CA283" i="6"/>
  <c r="BX9" i="6"/>
  <c r="CE9" i="6"/>
  <c r="BY9" i="6"/>
  <c r="CF9" i="6"/>
  <c r="BZ9" i="6"/>
  <c r="CC9" i="6"/>
  <c r="CD9" i="6"/>
  <c r="BW9" i="6"/>
  <c r="CA9" i="6"/>
  <c r="CB9" i="6"/>
  <c r="CA164" i="6"/>
  <c r="CB164" i="6"/>
  <c r="CC164" i="6"/>
  <c r="CD164" i="6"/>
  <c r="CE164" i="6"/>
  <c r="BX164" i="6"/>
  <c r="BY164" i="6"/>
  <c r="BZ164" i="6"/>
  <c r="CF164" i="6"/>
  <c r="BW164" i="6"/>
  <c r="BW235" i="6"/>
  <c r="CD235" i="6"/>
  <c r="BY235" i="6"/>
  <c r="CF235" i="6"/>
  <c r="BZ235" i="6"/>
  <c r="CA235" i="6"/>
  <c r="BX235" i="6"/>
  <c r="CB235" i="6"/>
  <c r="CE235" i="6"/>
  <c r="CC235" i="6"/>
  <c r="BW179" i="6"/>
  <c r="CD179" i="6"/>
  <c r="BX179" i="6"/>
  <c r="CE179" i="6"/>
  <c r="BY179" i="6"/>
  <c r="CF179" i="6"/>
  <c r="CA179" i="6"/>
  <c r="BZ179" i="6"/>
  <c r="CB179" i="6"/>
  <c r="CC179" i="6"/>
  <c r="BY188" i="6"/>
  <c r="CF188" i="6"/>
  <c r="BZ188" i="6"/>
  <c r="CB188" i="6"/>
  <c r="CA188" i="6"/>
  <c r="CC188" i="6"/>
  <c r="CD188" i="6"/>
  <c r="BW188" i="6"/>
  <c r="BX188" i="6"/>
  <c r="CE188" i="6"/>
  <c r="BZ209" i="6"/>
  <c r="CA209" i="6"/>
  <c r="CC209" i="6"/>
  <c r="BW209" i="6"/>
  <c r="CD209" i="6"/>
  <c r="BY209" i="6"/>
  <c r="CB209" i="6"/>
  <c r="CE209" i="6"/>
  <c r="CF209" i="6"/>
  <c r="BX209" i="6"/>
  <c r="BY255" i="6"/>
  <c r="CF255" i="6"/>
  <c r="CC255" i="6"/>
  <c r="CD255" i="6"/>
  <c r="BW255" i="6"/>
  <c r="CE255" i="6"/>
  <c r="BZ255" i="6"/>
  <c r="BX255" i="6"/>
  <c r="CA255" i="6"/>
  <c r="CB255" i="6"/>
  <c r="BX299" i="6"/>
  <c r="CE299" i="6"/>
  <c r="BY299" i="6"/>
  <c r="CF299" i="6"/>
  <c r="BZ299" i="6"/>
  <c r="CA299" i="6"/>
  <c r="CB299" i="6"/>
  <c r="BW299" i="6"/>
  <c r="CC299" i="6"/>
  <c r="CD299" i="6"/>
  <c r="CA96" i="6"/>
  <c r="CB96" i="6"/>
  <c r="CC96" i="6"/>
  <c r="BZ96" i="6"/>
  <c r="CD96" i="6"/>
  <c r="CE96" i="6"/>
  <c r="CF96" i="6"/>
  <c r="BW96" i="6"/>
  <c r="BX96" i="6"/>
  <c r="BY96" i="6"/>
  <c r="CA158" i="6"/>
  <c r="CC158" i="6"/>
  <c r="CD158" i="6"/>
  <c r="CE158" i="6"/>
  <c r="BX158" i="6"/>
  <c r="BW158" i="6"/>
  <c r="BY158" i="6"/>
  <c r="CB158" i="6"/>
  <c r="CF158" i="6"/>
  <c r="BZ158" i="6"/>
  <c r="CA204" i="6"/>
  <c r="CB204" i="6"/>
  <c r="CC204" i="6"/>
  <c r="BX204" i="6"/>
  <c r="CE204" i="6"/>
  <c r="BY204" i="6"/>
  <c r="CF204" i="6"/>
  <c r="CD204" i="6"/>
  <c r="BW204" i="6"/>
  <c r="BZ204" i="6"/>
  <c r="BY232" i="6"/>
  <c r="CF232" i="6"/>
  <c r="BZ232" i="6"/>
  <c r="CA232" i="6"/>
  <c r="CB232" i="6"/>
  <c r="CC232" i="6"/>
  <c r="BW232" i="6"/>
  <c r="BX232" i="6"/>
  <c r="CE232" i="6"/>
  <c r="CD232" i="6"/>
  <c r="CC420" i="6"/>
  <c r="BW420" i="6"/>
  <c r="CE420" i="6"/>
  <c r="BX420" i="6"/>
  <c r="CF420" i="6"/>
  <c r="BY420" i="6"/>
  <c r="CA420" i="6"/>
  <c r="BZ420" i="6"/>
  <c r="CB420" i="6"/>
  <c r="CD420" i="6"/>
  <c r="CA297" i="6"/>
  <c r="CB297" i="6"/>
  <c r="CC297" i="6"/>
  <c r="BX297" i="6"/>
  <c r="CE297" i="6"/>
  <c r="BY297" i="6"/>
  <c r="CF297" i="6"/>
  <c r="BW297" i="6"/>
  <c r="BZ297" i="6"/>
  <c r="CD297" i="6"/>
  <c r="CB322" i="6"/>
  <c r="CC322" i="6"/>
  <c r="BW322" i="6"/>
  <c r="CD322" i="6"/>
  <c r="BY322" i="6"/>
  <c r="CF322" i="6"/>
  <c r="BZ322" i="6"/>
  <c r="BX322" i="6"/>
  <c r="CA322" i="6"/>
  <c r="CE322" i="6"/>
  <c r="CC82" i="6"/>
  <c r="BW82" i="6"/>
  <c r="CD82" i="6"/>
  <c r="BX82" i="6"/>
  <c r="CE82" i="6"/>
  <c r="CA82" i="6"/>
  <c r="CB82" i="6"/>
  <c r="CF82" i="6"/>
  <c r="BY82" i="6"/>
  <c r="BZ82" i="6"/>
  <c r="BY119" i="6"/>
  <c r="CF119" i="6"/>
  <c r="BZ119" i="6"/>
  <c r="CE119" i="6"/>
  <c r="BW119" i="6"/>
  <c r="BX119" i="6"/>
  <c r="CA119" i="6"/>
  <c r="CB119" i="6"/>
  <c r="CC119" i="6"/>
  <c r="CD119" i="6"/>
  <c r="BY159" i="6"/>
  <c r="CF159" i="6"/>
  <c r="CA159" i="6"/>
  <c r="CB159" i="6"/>
  <c r="CC159" i="6"/>
  <c r="BW159" i="6"/>
  <c r="CE159" i="6"/>
  <c r="CD159" i="6"/>
  <c r="BZ159" i="6"/>
  <c r="BX159" i="6"/>
  <c r="BX184" i="6"/>
  <c r="CE184" i="6"/>
  <c r="BY184" i="6"/>
  <c r="CF184" i="6"/>
  <c r="BZ184" i="6"/>
  <c r="CA184" i="6"/>
  <c r="CB184" i="6"/>
  <c r="BW184" i="6"/>
  <c r="CC184" i="6"/>
  <c r="CD184" i="6"/>
  <c r="BY212" i="6"/>
  <c r="CF212" i="6"/>
  <c r="BZ212" i="6"/>
  <c r="CB212" i="6"/>
  <c r="CD212" i="6"/>
  <c r="CE212" i="6"/>
  <c r="BW212" i="6"/>
  <c r="BX212" i="6"/>
  <c r="CA212" i="6"/>
  <c r="CC212" i="6"/>
  <c r="BX234" i="6"/>
  <c r="CE234" i="6"/>
  <c r="BY234" i="6"/>
  <c r="BZ234" i="6"/>
  <c r="CA234" i="6"/>
  <c r="CB234" i="6"/>
  <c r="CF234" i="6"/>
  <c r="BW234" i="6"/>
  <c r="CC234" i="6"/>
  <c r="CD234" i="6"/>
  <c r="BZ424" i="6"/>
  <c r="CA424" i="6"/>
  <c r="CC424" i="6"/>
  <c r="BW424" i="6"/>
  <c r="CD424" i="6"/>
  <c r="BX424" i="6"/>
  <c r="BY424" i="6"/>
  <c r="CB424" i="6"/>
  <c r="CF424" i="6"/>
  <c r="CE424" i="6"/>
  <c r="BW413" i="6"/>
  <c r="CD413" i="6"/>
  <c r="BX413" i="6"/>
  <c r="CE413" i="6"/>
  <c r="BY413" i="6"/>
  <c r="CF413" i="6"/>
  <c r="CC413" i="6"/>
  <c r="BZ413" i="6"/>
  <c r="CA413" i="6"/>
  <c r="CB413" i="6"/>
  <c r="CA339" i="6"/>
  <c r="CB339" i="6"/>
  <c r="BW339" i="6"/>
  <c r="CD339" i="6"/>
  <c r="BX339" i="6"/>
  <c r="CE339" i="6"/>
  <c r="BY339" i="6"/>
  <c r="BZ339" i="6"/>
  <c r="CF339" i="6"/>
  <c r="CC339" i="6"/>
  <c r="CA199" i="6"/>
  <c r="CB199" i="6"/>
  <c r="BW199" i="6"/>
  <c r="CD199" i="6"/>
  <c r="BX199" i="6"/>
  <c r="CE199" i="6"/>
  <c r="BY199" i="6"/>
  <c r="BZ199" i="6"/>
  <c r="CC199" i="6"/>
  <c r="CF199" i="6"/>
  <c r="BZ229" i="6"/>
  <c r="CB229" i="6"/>
  <c r="CC229" i="6"/>
  <c r="CD229" i="6"/>
  <c r="BW229" i="6"/>
  <c r="CE229" i="6"/>
  <c r="BX229" i="6"/>
  <c r="CF229" i="6"/>
  <c r="BY229" i="6"/>
  <c r="CA229" i="6"/>
  <c r="CB251" i="6"/>
  <c r="CA251" i="6"/>
  <c r="CC251" i="6"/>
  <c r="CD251" i="6"/>
  <c r="BX251" i="6"/>
  <c r="CF251" i="6"/>
  <c r="BY251" i="6"/>
  <c r="BW251" i="6"/>
  <c r="BZ251" i="6"/>
  <c r="CE251" i="6"/>
  <c r="CA282" i="6"/>
  <c r="CB282" i="6"/>
  <c r="CC282" i="6"/>
  <c r="CF282" i="6"/>
  <c r="BW282" i="6"/>
  <c r="BX282" i="6"/>
  <c r="BZ282" i="6"/>
  <c r="BY282" i="6"/>
  <c r="CD282" i="6"/>
  <c r="CE282" i="6"/>
  <c r="BZ245" i="6"/>
  <c r="CA245" i="6"/>
  <c r="CB245" i="6"/>
  <c r="CC245" i="6"/>
  <c r="CD245" i="6"/>
  <c r="CE245" i="6"/>
  <c r="BW245" i="6"/>
  <c r="BX245" i="6"/>
  <c r="BY245" i="6"/>
  <c r="CF245" i="6"/>
  <c r="BY280" i="6"/>
  <c r="CF280" i="6"/>
  <c r="BZ280" i="6"/>
  <c r="CB280" i="6"/>
  <c r="CC280" i="6"/>
  <c r="CA280" i="6"/>
  <c r="CD280" i="6"/>
  <c r="CE280" i="6"/>
  <c r="BX280" i="6"/>
  <c r="BW280" i="6"/>
  <c r="BY426" i="6"/>
  <c r="CF426" i="6"/>
  <c r="BZ426" i="6"/>
  <c r="CB426" i="6"/>
  <c r="CC426" i="6"/>
  <c r="BX426" i="6"/>
  <c r="CA426" i="6"/>
  <c r="CD426" i="6"/>
  <c r="CE426" i="6"/>
  <c r="BW426" i="6"/>
  <c r="BW94" i="6"/>
  <c r="CD94" i="6"/>
  <c r="BX94" i="6"/>
  <c r="CE94" i="6"/>
  <c r="BY94" i="6"/>
  <c r="CF94" i="6"/>
  <c r="BZ94" i="6"/>
  <c r="CA94" i="6"/>
  <c r="CB94" i="6"/>
  <c r="CC94" i="6"/>
  <c r="CB122" i="6"/>
  <c r="CC122" i="6"/>
  <c r="CE122" i="6"/>
  <c r="BW122" i="6"/>
  <c r="CF122" i="6"/>
  <c r="BX122" i="6"/>
  <c r="BY122" i="6"/>
  <c r="BZ122" i="6"/>
  <c r="CA122" i="6"/>
  <c r="CD122" i="6"/>
  <c r="BX215" i="6"/>
  <c r="CE215" i="6"/>
  <c r="BY215" i="6"/>
  <c r="CF215" i="6"/>
  <c r="BZ215" i="6"/>
  <c r="CA215" i="6"/>
  <c r="CC215" i="6"/>
  <c r="CD215" i="6"/>
  <c r="BW215" i="6"/>
  <c r="CB215" i="6"/>
  <c r="CB293" i="6"/>
  <c r="CC293" i="6"/>
  <c r="BW293" i="6"/>
  <c r="CD293" i="6"/>
  <c r="BY293" i="6"/>
  <c r="CF293" i="6"/>
  <c r="BZ293" i="6"/>
  <c r="CE293" i="6"/>
  <c r="BX293" i="6"/>
  <c r="CA293" i="6"/>
  <c r="CC319" i="6"/>
  <c r="BW319" i="6"/>
  <c r="CD319" i="6"/>
  <c r="BX319" i="6"/>
  <c r="CE319" i="6"/>
  <c r="BZ319" i="6"/>
  <c r="CF319" i="6"/>
  <c r="BY319" i="6"/>
  <c r="CA319" i="6"/>
  <c r="CB319" i="6"/>
  <c r="CB21" i="6"/>
  <c r="CC21" i="6"/>
  <c r="BW21" i="6"/>
  <c r="CD21" i="6"/>
  <c r="BY21" i="6"/>
  <c r="CF21" i="6"/>
  <c r="BZ21" i="6"/>
  <c r="BX21" i="6"/>
  <c r="CA21" i="6"/>
  <c r="CE21" i="6"/>
  <c r="BY198" i="6"/>
  <c r="CF198" i="6"/>
  <c r="BZ198" i="6"/>
  <c r="CB198" i="6"/>
  <c r="CC198" i="6"/>
  <c r="BW198" i="6"/>
  <c r="BX198" i="6"/>
  <c r="CA198" i="6"/>
  <c r="CD198" i="6"/>
  <c r="CE198" i="6"/>
  <c r="CB30" i="6"/>
  <c r="CC30" i="6"/>
  <c r="BW30" i="6"/>
  <c r="CD30" i="6"/>
  <c r="BY30" i="6"/>
  <c r="CF30" i="6"/>
  <c r="BX30" i="6"/>
  <c r="BZ30" i="6"/>
  <c r="CA30" i="6"/>
  <c r="CE30" i="6"/>
  <c r="CC267" i="6"/>
  <c r="BW267" i="6"/>
  <c r="CD267" i="6"/>
  <c r="BX267" i="6"/>
  <c r="CE267" i="6"/>
  <c r="BZ267" i="6"/>
  <c r="BY267" i="6"/>
  <c r="CA267" i="6"/>
  <c r="CF267" i="6"/>
  <c r="CB267" i="6"/>
  <c r="BX536" i="6"/>
  <c r="CE536" i="6"/>
  <c r="BY536" i="6"/>
  <c r="CF536" i="6"/>
  <c r="BW536" i="6"/>
  <c r="BZ536" i="6"/>
  <c r="CA536" i="6"/>
  <c r="CD536" i="6"/>
  <c r="CB536" i="6"/>
  <c r="CC536" i="6"/>
  <c r="CA549" i="6"/>
  <c r="CB549" i="6"/>
  <c r="CC549" i="6"/>
  <c r="BW549" i="6"/>
  <c r="CD549" i="6"/>
  <c r="BZ549" i="6"/>
  <c r="BX549" i="6"/>
  <c r="BY549" i="6"/>
  <c r="CE549" i="6"/>
  <c r="CF549" i="6"/>
  <c r="CA254" i="6"/>
  <c r="BW254" i="6"/>
  <c r="CE254" i="6"/>
  <c r="BX254" i="6"/>
  <c r="CF254" i="6"/>
  <c r="BY254" i="6"/>
  <c r="CB254" i="6"/>
  <c r="BZ254" i="6"/>
  <c r="CC254" i="6"/>
  <c r="CD254" i="6"/>
  <c r="CC182" i="6"/>
  <c r="BW182" i="6"/>
  <c r="CD182" i="6"/>
  <c r="BX182" i="6"/>
  <c r="CE182" i="6"/>
  <c r="BZ182" i="6"/>
  <c r="BY182" i="6"/>
  <c r="CA182" i="6"/>
  <c r="CB182" i="6"/>
  <c r="CF182" i="6"/>
  <c r="CA231" i="6"/>
  <c r="CB231" i="6"/>
  <c r="CC231" i="6"/>
  <c r="BW231" i="6"/>
  <c r="CD231" i="6"/>
  <c r="BX231" i="6"/>
  <c r="CE231" i="6"/>
  <c r="BY231" i="6"/>
  <c r="CF231" i="6"/>
  <c r="BZ231" i="6"/>
  <c r="CA552" i="6"/>
  <c r="CB552" i="6"/>
  <c r="CC552" i="6"/>
  <c r="BY552" i="6"/>
  <c r="BZ552" i="6"/>
  <c r="CD552" i="6"/>
  <c r="CE552" i="6"/>
  <c r="CF552" i="6"/>
  <c r="BW552" i="6"/>
  <c r="BX552" i="6"/>
  <c r="BY291" i="6"/>
  <c r="CF291" i="6"/>
  <c r="BZ291" i="6"/>
  <c r="CB291" i="6"/>
  <c r="CC291" i="6"/>
  <c r="CE291" i="6"/>
  <c r="BW291" i="6"/>
  <c r="BX291" i="6"/>
  <c r="CA291" i="6"/>
  <c r="CD291" i="6"/>
  <c r="BW202" i="6"/>
  <c r="CD202" i="6"/>
  <c r="BX202" i="6"/>
  <c r="CE202" i="6"/>
  <c r="BY202" i="6"/>
  <c r="CF202" i="6"/>
  <c r="CA202" i="6"/>
  <c r="BZ202" i="6"/>
  <c r="CB202" i="6"/>
  <c r="CC202" i="6"/>
  <c r="CA268" i="6"/>
  <c r="CB268" i="6"/>
  <c r="BW268" i="6"/>
  <c r="CD268" i="6"/>
  <c r="BX268" i="6"/>
  <c r="CE268" i="6"/>
  <c r="CF268" i="6"/>
  <c r="BY268" i="6"/>
  <c r="BZ268" i="6"/>
  <c r="CC268" i="6"/>
  <c r="BZ193" i="6"/>
  <c r="CC193" i="6"/>
  <c r="CE193" i="6"/>
  <c r="CF193" i="6"/>
  <c r="BW193" i="6"/>
  <c r="BY193" i="6"/>
  <c r="CA193" i="6"/>
  <c r="BX193" i="6"/>
  <c r="CD193" i="6"/>
  <c r="CB193" i="6"/>
  <c r="BY558" i="6"/>
  <c r="CF558" i="6"/>
  <c r="BZ558" i="6"/>
  <c r="CE558" i="6"/>
  <c r="BW558" i="6"/>
  <c r="BX558" i="6"/>
  <c r="CA558" i="6"/>
  <c r="CB558" i="6"/>
  <c r="CC558" i="6"/>
  <c r="CD558" i="6"/>
  <c r="CC559" i="6"/>
  <c r="BW559" i="6"/>
  <c r="CD559" i="6"/>
  <c r="BX559" i="6"/>
  <c r="CE559" i="6"/>
  <c r="BY559" i="6"/>
  <c r="BZ559" i="6"/>
  <c r="CA559" i="6"/>
  <c r="CB559" i="6"/>
  <c r="CF559" i="6"/>
  <c r="CB85" i="6"/>
  <c r="CC85" i="6"/>
  <c r="BW85" i="6"/>
  <c r="CD85" i="6"/>
  <c r="BX85" i="6"/>
  <c r="BY85" i="6"/>
  <c r="BZ85" i="6"/>
  <c r="CA85" i="6"/>
  <c r="CE85" i="6"/>
  <c r="CF85" i="6"/>
  <c r="CC19" i="6"/>
  <c r="BW19" i="6"/>
  <c r="CD19" i="6"/>
  <c r="BX19" i="6"/>
  <c r="CE19" i="6"/>
  <c r="BZ19" i="6"/>
  <c r="CB19" i="6"/>
  <c r="CF19" i="6"/>
  <c r="BY19" i="6"/>
  <c r="CA19" i="6"/>
  <c r="BZ252" i="6"/>
  <c r="CA252" i="6"/>
  <c r="CB252" i="6"/>
  <c r="CD252" i="6"/>
  <c r="BW252" i="6"/>
  <c r="CE252" i="6"/>
  <c r="CF252" i="6"/>
  <c r="BX252" i="6"/>
  <c r="CC252" i="6"/>
  <c r="BY252" i="6"/>
  <c r="CB529" i="6"/>
  <c r="CC529" i="6"/>
  <c r="CE529" i="6"/>
  <c r="CF529" i="6"/>
  <c r="BW529" i="6"/>
  <c r="BX529" i="6"/>
  <c r="CA529" i="6"/>
  <c r="CD529" i="6"/>
  <c r="BY529" i="6"/>
  <c r="BZ529" i="6"/>
  <c r="BZ99" i="6"/>
  <c r="CA99" i="6"/>
  <c r="CD99" i="6"/>
  <c r="CE99" i="6"/>
  <c r="CF99" i="6"/>
  <c r="BW99" i="6"/>
  <c r="BX99" i="6"/>
  <c r="BY99" i="6"/>
  <c r="CB99" i="6"/>
  <c r="CC99" i="6"/>
  <c r="BX145" i="6"/>
  <c r="CE145" i="6"/>
  <c r="BY145" i="6"/>
  <c r="CF145" i="6"/>
  <c r="BW145" i="6"/>
  <c r="BZ145" i="6"/>
  <c r="CA145" i="6"/>
  <c r="CB145" i="6"/>
  <c r="CC145" i="6"/>
  <c r="CD145" i="6"/>
  <c r="CB167" i="6"/>
  <c r="CC167" i="6"/>
  <c r="CA167" i="6"/>
  <c r="CD167" i="6"/>
  <c r="BW167" i="6"/>
  <c r="CF167" i="6"/>
  <c r="BX167" i="6"/>
  <c r="BZ167" i="6"/>
  <c r="CE167" i="6"/>
  <c r="BY167" i="6"/>
  <c r="BX321" i="6"/>
  <c r="CE321" i="6"/>
  <c r="BY321" i="6"/>
  <c r="CF321" i="6"/>
  <c r="BZ321" i="6"/>
  <c r="CA321" i="6"/>
  <c r="CB321" i="6"/>
  <c r="CD321" i="6"/>
  <c r="BW321" i="6"/>
  <c r="CC321" i="6"/>
  <c r="BY337" i="6"/>
  <c r="CF337" i="6"/>
  <c r="BZ337" i="6"/>
  <c r="CB337" i="6"/>
  <c r="CC337" i="6"/>
  <c r="BW337" i="6"/>
  <c r="BX337" i="6"/>
  <c r="CA337" i="6"/>
  <c r="CD337" i="6"/>
  <c r="CE337" i="6"/>
  <c r="CB53" i="6"/>
  <c r="CC53" i="6"/>
  <c r="BW53" i="6"/>
  <c r="CD53" i="6"/>
  <c r="CA53" i="6"/>
  <c r="CE53" i="6"/>
  <c r="BX53" i="6"/>
  <c r="BY53" i="6"/>
  <c r="BZ53" i="6"/>
  <c r="CF53" i="6"/>
  <c r="BW39" i="6"/>
  <c r="CD39" i="6"/>
  <c r="BX39" i="6"/>
  <c r="CE39" i="6"/>
  <c r="BY39" i="6"/>
  <c r="CF39" i="6"/>
  <c r="CA39" i="6"/>
  <c r="BZ39" i="6"/>
  <c r="CC39" i="6"/>
  <c r="CB39" i="6"/>
  <c r="CA211" i="6"/>
  <c r="CB211" i="6"/>
  <c r="CC211" i="6"/>
  <c r="BX211" i="6"/>
  <c r="CE211" i="6"/>
  <c r="BY211" i="6"/>
  <c r="BZ211" i="6"/>
  <c r="CD211" i="6"/>
  <c r="CF211" i="6"/>
  <c r="BW211" i="6"/>
  <c r="CA233" i="6"/>
  <c r="CB233" i="6"/>
  <c r="CC233" i="6"/>
  <c r="BW233" i="6"/>
  <c r="CD233" i="6"/>
  <c r="BX233" i="6"/>
  <c r="CE233" i="6"/>
  <c r="BY233" i="6"/>
  <c r="CF233" i="6"/>
  <c r="BZ233" i="6"/>
  <c r="CB263" i="6"/>
  <c r="CC263" i="6"/>
  <c r="BW263" i="6"/>
  <c r="CD263" i="6"/>
  <c r="BY263" i="6"/>
  <c r="CF263" i="6"/>
  <c r="BZ263" i="6"/>
  <c r="BX263" i="6"/>
  <c r="CA263" i="6"/>
  <c r="CE263" i="6"/>
  <c r="BZ47" i="6"/>
  <c r="CA47" i="6"/>
  <c r="CC47" i="6"/>
  <c r="BW47" i="6"/>
  <c r="CD47" i="6"/>
  <c r="BY47" i="6"/>
  <c r="CB47" i="6"/>
  <c r="CE47" i="6"/>
  <c r="CF47" i="6"/>
  <c r="BX47" i="6"/>
  <c r="BY298" i="6"/>
  <c r="CF298" i="6"/>
  <c r="BZ298" i="6"/>
  <c r="CB298" i="6"/>
  <c r="CC298" i="6"/>
  <c r="CD298" i="6"/>
  <c r="CE298" i="6"/>
  <c r="BW298" i="6"/>
  <c r="BX298" i="6"/>
  <c r="CA298" i="6"/>
  <c r="BY323" i="6"/>
  <c r="CF323" i="6"/>
  <c r="BZ323" i="6"/>
  <c r="CB323" i="6"/>
  <c r="CC323" i="6"/>
  <c r="BW323" i="6"/>
  <c r="BX323" i="6"/>
  <c r="CA323" i="6"/>
  <c r="CD323" i="6"/>
  <c r="CE323" i="6"/>
  <c r="CA97" i="6"/>
  <c r="CB97" i="6"/>
  <c r="BZ97" i="6"/>
  <c r="CC97" i="6"/>
  <c r="CD97" i="6"/>
  <c r="CE97" i="6"/>
  <c r="BW97" i="6"/>
  <c r="CF97" i="6"/>
  <c r="BX97" i="6"/>
  <c r="BY97" i="6"/>
  <c r="BY128" i="6"/>
  <c r="CF128" i="6"/>
  <c r="BZ128" i="6"/>
  <c r="CC128" i="6"/>
  <c r="CD128" i="6"/>
  <c r="CE128" i="6"/>
  <c r="BW128" i="6"/>
  <c r="BX128" i="6"/>
  <c r="CA128" i="6"/>
  <c r="CB128" i="6"/>
  <c r="BY162" i="6"/>
  <c r="CD162" i="6"/>
  <c r="BW162" i="6"/>
  <c r="CE162" i="6"/>
  <c r="CB162" i="6"/>
  <c r="CC162" i="6"/>
  <c r="CF162" i="6"/>
  <c r="BX162" i="6"/>
  <c r="BZ162" i="6"/>
  <c r="CA162" i="6"/>
  <c r="CB191" i="6"/>
  <c r="CC191" i="6"/>
  <c r="BW191" i="6"/>
  <c r="BY191" i="6"/>
  <c r="CF191" i="6"/>
  <c r="CD191" i="6"/>
  <c r="CE191" i="6"/>
  <c r="BX191" i="6"/>
  <c r="BZ191" i="6"/>
  <c r="CA191" i="6"/>
  <c r="CA111" i="6"/>
  <c r="BX111" i="6"/>
  <c r="BY111" i="6"/>
  <c r="BZ111" i="6"/>
  <c r="CB111" i="6"/>
  <c r="CC111" i="6"/>
  <c r="CD111" i="6"/>
  <c r="CE111" i="6"/>
  <c r="CF111" i="6"/>
  <c r="BW111" i="6"/>
  <c r="BY170" i="6"/>
  <c r="CF170" i="6"/>
  <c r="BZ170" i="6"/>
  <c r="CA170" i="6"/>
  <c r="CB170" i="6"/>
  <c r="CD170" i="6"/>
  <c r="CE170" i="6"/>
  <c r="BX170" i="6"/>
  <c r="CC170" i="6"/>
  <c r="BW170" i="6"/>
  <c r="BY303" i="6"/>
  <c r="CF303" i="6"/>
  <c r="BZ303" i="6"/>
  <c r="CB303" i="6"/>
  <c r="CC303" i="6"/>
  <c r="CA303" i="6"/>
  <c r="CD303" i="6"/>
  <c r="CE303" i="6"/>
  <c r="BW303" i="6"/>
  <c r="BX303" i="6"/>
  <c r="BX345" i="6"/>
  <c r="CE345" i="6"/>
  <c r="BY345" i="6"/>
  <c r="CF345" i="6"/>
  <c r="BZ345" i="6"/>
  <c r="CA345" i="6"/>
  <c r="CB345" i="6"/>
  <c r="BW345" i="6"/>
  <c r="CC345" i="6"/>
  <c r="CD345" i="6"/>
  <c r="BZ74" i="6"/>
  <c r="CA74" i="6"/>
  <c r="CC74" i="6"/>
  <c r="BW74" i="6"/>
  <c r="CD74" i="6"/>
  <c r="BX74" i="6"/>
  <c r="BY74" i="6"/>
  <c r="CB74" i="6"/>
  <c r="CE74" i="6"/>
  <c r="CF74" i="6"/>
  <c r="CA154" i="6"/>
  <c r="CB154" i="6"/>
  <c r="CD154" i="6"/>
  <c r="CE154" i="6"/>
  <c r="BW154" i="6"/>
  <c r="CF154" i="6"/>
  <c r="BY154" i="6"/>
  <c r="CC154" i="6"/>
  <c r="BX154" i="6"/>
  <c r="BZ154" i="6"/>
  <c r="CB200" i="6"/>
  <c r="CC200" i="6"/>
  <c r="BW200" i="6"/>
  <c r="CD200" i="6"/>
  <c r="BY200" i="6"/>
  <c r="CF200" i="6"/>
  <c r="BZ200" i="6"/>
  <c r="BX200" i="6"/>
  <c r="CA200" i="6"/>
  <c r="CE200" i="6"/>
  <c r="BW253" i="6"/>
  <c r="CD253" i="6"/>
  <c r="BY253" i="6"/>
  <c r="BZ253" i="6"/>
  <c r="CB253" i="6"/>
  <c r="CC253" i="6"/>
  <c r="BX253" i="6"/>
  <c r="CA253" i="6"/>
  <c r="CF253" i="6"/>
  <c r="CE253" i="6"/>
  <c r="CA52" i="6"/>
  <c r="CB52" i="6"/>
  <c r="BW52" i="6"/>
  <c r="BX52" i="6"/>
  <c r="BY52" i="6"/>
  <c r="BZ52" i="6"/>
  <c r="CD52" i="6"/>
  <c r="CE52" i="6"/>
  <c r="CC52" i="6"/>
  <c r="CF52" i="6"/>
  <c r="CA341" i="6"/>
  <c r="CB341" i="6"/>
  <c r="CC341" i="6"/>
  <c r="BX341" i="6"/>
  <c r="CE341" i="6"/>
  <c r="BY341" i="6"/>
  <c r="CF341" i="6"/>
  <c r="BW341" i="6"/>
  <c r="BZ341" i="6"/>
  <c r="CD341" i="6"/>
  <c r="BZ124" i="6"/>
  <c r="CD124" i="6"/>
  <c r="CE124" i="6"/>
  <c r="BW124" i="6"/>
  <c r="CF124" i="6"/>
  <c r="BX124" i="6"/>
  <c r="BY124" i="6"/>
  <c r="CA124" i="6"/>
  <c r="CB124" i="6"/>
  <c r="CC124" i="6"/>
  <c r="BW18" i="6"/>
  <c r="CD18" i="6"/>
  <c r="BZ18" i="6"/>
  <c r="CA18" i="6"/>
  <c r="CB18" i="6"/>
  <c r="CC18" i="6"/>
  <c r="CF18" i="6"/>
  <c r="BY18" i="6"/>
  <c r="CE18" i="6"/>
  <c r="BX18" i="6"/>
  <c r="CA236" i="6"/>
  <c r="CC236" i="6"/>
  <c r="BW236" i="6"/>
  <c r="CD236" i="6"/>
  <c r="BX236" i="6"/>
  <c r="CE236" i="6"/>
  <c r="CB236" i="6"/>
  <c r="CF236" i="6"/>
  <c r="BY236" i="6"/>
  <c r="BZ236" i="6"/>
  <c r="CA63" i="6"/>
  <c r="CB63" i="6"/>
  <c r="BW63" i="6"/>
  <c r="CD63" i="6"/>
  <c r="BX63" i="6"/>
  <c r="CE63" i="6"/>
  <c r="BY63" i="6"/>
  <c r="BZ63" i="6"/>
  <c r="CC63" i="6"/>
  <c r="CF63" i="6"/>
  <c r="CA305" i="6"/>
  <c r="CB305" i="6"/>
  <c r="BW305" i="6"/>
  <c r="CD305" i="6"/>
  <c r="BX305" i="6"/>
  <c r="CE305" i="6"/>
  <c r="BZ305" i="6"/>
  <c r="CC305" i="6"/>
  <c r="CF305" i="6"/>
  <c r="BY305" i="6"/>
  <c r="CA526" i="6"/>
  <c r="CC526" i="6"/>
  <c r="BW526" i="6"/>
  <c r="CD526" i="6"/>
  <c r="BZ526" i="6"/>
  <c r="CB526" i="6"/>
  <c r="CE526" i="6"/>
  <c r="BX526" i="6"/>
  <c r="BY526" i="6"/>
  <c r="CF526" i="6"/>
  <c r="BW33" i="6"/>
  <c r="CD33" i="6"/>
  <c r="BX33" i="6"/>
  <c r="CE33" i="6"/>
  <c r="BY33" i="6"/>
  <c r="CF33" i="6"/>
  <c r="CB33" i="6"/>
  <c r="CC33" i="6"/>
  <c r="BZ33" i="6"/>
  <c r="CA33" i="6"/>
  <c r="CA423" i="6"/>
  <c r="CB423" i="6"/>
  <c r="CD423" i="6"/>
  <c r="CE423" i="6"/>
  <c r="BW423" i="6"/>
  <c r="CF423" i="6"/>
  <c r="BX423" i="6"/>
  <c r="BY423" i="6"/>
  <c r="BZ423" i="6"/>
  <c r="CC423" i="6"/>
  <c r="BW140" i="6"/>
  <c r="CD140" i="6"/>
  <c r="BX140" i="6"/>
  <c r="CE140" i="6"/>
  <c r="BZ140" i="6"/>
  <c r="CA140" i="6"/>
  <c r="CB140" i="6"/>
  <c r="CC140" i="6"/>
  <c r="CF140" i="6"/>
  <c r="BY140" i="6"/>
  <c r="BY192" i="6"/>
  <c r="BZ192" i="6"/>
  <c r="BX192" i="6"/>
  <c r="CA192" i="6"/>
  <c r="CC192" i="6"/>
  <c r="CD192" i="6"/>
  <c r="CF192" i="6"/>
  <c r="BW192" i="6"/>
  <c r="CB192" i="6"/>
  <c r="CE192" i="6"/>
  <c r="BX286" i="6"/>
  <c r="CE286" i="6"/>
  <c r="BY286" i="6"/>
  <c r="CF286" i="6"/>
  <c r="BZ286" i="6"/>
  <c r="CA286" i="6"/>
  <c r="CB286" i="6"/>
  <c r="BW286" i="6"/>
  <c r="CC286" i="6"/>
  <c r="CD286" i="6"/>
  <c r="CC110" i="6"/>
  <c r="BW110" i="6"/>
  <c r="CD110" i="6"/>
  <c r="BY110" i="6"/>
  <c r="BZ110" i="6"/>
  <c r="CA110" i="6"/>
  <c r="CB110" i="6"/>
  <c r="CE110" i="6"/>
  <c r="BX110" i="6"/>
  <c r="CF110" i="6"/>
  <c r="CC284" i="6"/>
  <c r="BW284" i="6"/>
  <c r="CD284" i="6"/>
  <c r="BX284" i="6"/>
  <c r="CE284" i="6"/>
  <c r="BZ284" i="6"/>
  <c r="BY284" i="6"/>
  <c r="CA284" i="6"/>
  <c r="CB284" i="6"/>
  <c r="CF284" i="6"/>
  <c r="BW328" i="6"/>
  <c r="CD328" i="6"/>
  <c r="BX328" i="6"/>
  <c r="CE328" i="6"/>
  <c r="BY328" i="6"/>
  <c r="CF328" i="6"/>
  <c r="CA328" i="6"/>
  <c r="BZ328" i="6"/>
  <c r="CB328" i="6"/>
  <c r="CC328" i="6"/>
  <c r="BY181" i="6"/>
  <c r="CF181" i="6"/>
  <c r="BZ181" i="6"/>
  <c r="CB181" i="6"/>
  <c r="CC181" i="6"/>
  <c r="BX181" i="6"/>
  <c r="CA181" i="6"/>
  <c r="BW181" i="6"/>
  <c r="CD181" i="6"/>
  <c r="CE181" i="6"/>
  <c r="CA104" i="6"/>
  <c r="CB104" i="6"/>
  <c r="BZ104" i="6"/>
  <c r="CC104" i="6"/>
  <c r="CD104" i="6"/>
  <c r="CE104" i="6"/>
  <c r="CF104" i="6"/>
  <c r="BW104" i="6"/>
  <c r="BX104" i="6"/>
  <c r="BY104" i="6"/>
  <c r="CC175" i="6"/>
  <c r="BW175" i="6"/>
  <c r="CD175" i="6"/>
  <c r="BX175" i="6"/>
  <c r="CE175" i="6"/>
  <c r="BZ175" i="6"/>
  <c r="CA175" i="6"/>
  <c r="CB175" i="6"/>
  <c r="CF175" i="6"/>
  <c r="BY175" i="6"/>
  <c r="BZ259" i="6"/>
  <c r="CC259" i="6"/>
  <c r="CD259" i="6"/>
  <c r="BW259" i="6"/>
  <c r="CE259" i="6"/>
  <c r="BY259" i="6"/>
  <c r="BX259" i="6"/>
  <c r="CB259" i="6"/>
  <c r="CF259" i="6"/>
  <c r="CA259" i="6"/>
  <c r="CA535" i="6"/>
  <c r="BX535" i="6"/>
  <c r="BY535" i="6"/>
  <c r="BZ535" i="6"/>
  <c r="CB535" i="6"/>
  <c r="CE535" i="6"/>
  <c r="CF535" i="6"/>
  <c r="BW535" i="6"/>
  <c r="CC535" i="6"/>
  <c r="CD535" i="6"/>
  <c r="BX34" i="6"/>
  <c r="CE34" i="6"/>
  <c r="BY34" i="6"/>
  <c r="CF34" i="6"/>
  <c r="CA34" i="6"/>
  <c r="BW34" i="6"/>
  <c r="BZ34" i="6"/>
  <c r="CB34" i="6"/>
  <c r="CC34" i="6"/>
  <c r="CD34" i="6"/>
  <c r="BY262" i="6"/>
  <c r="CF262" i="6"/>
  <c r="BX262" i="6"/>
  <c r="BZ262" i="6"/>
  <c r="CB262" i="6"/>
  <c r="CC262" i="6"/>
  <c r="CE262" i="6"/>
  <c r="BW262" i="6"/>
  <c r="CA262" i="6"/>
  <c r="CD262" i="6"/>
  <c r="BX54" i="6"/>
  <c r="CE54" i="6"/>
  <c r="BY54" i="6"/>
  <c r="CF54" i="6"/>
  <c r="BZ54" i="6"/>
  <c r="CA54" i="6"/>
  <c r="CB54" i="6"/>
  <c r="CD54" i="6"/>
  <c r="BW54" i="6"/>
  <c r="CC54" i="6"/>
  <c r="BW102" i="6"/>
  <c r="CD102" i="6"/>
  <c r="BX102" i="6"/>
  <c r="CE102" i="6"/>
  <c r="BY102" i="6"/>
  <c r="CF102" i="6"/>
  <c r="BZ102" i="6"/>
  <c r="CA102" i="6"/>
  <c r="CB102" i="6"/>
  <c r="CC102" i="6"/>
  <c r="CA183" i="6"/>
  <c r="CB183" i="6"/>
  <c r="BW183" i="6"/>
  <c r="CD183" i="6"/>
  <c r="BX183" i="6"/>
  <c r="CE183" i="6"/>
  <c r="BY183" i="6"/>
  <c r="BZ183" i="6"/>
  <c r="CC183" i="6"/>
  <c r="CF183" i="6"/>
  <c r="CC40" i="6"/>
  <c r="BY40" i="6"/>
  <c r="BW40" i="6"/>
  <c r="CF40" i="6"/>
  <c r="BX40" i="6"/>
  <c r="BZ40" i="6"/>
  <c r="CA40" i="6"/>
  <c r="CB40" i="6"/>
  <c r="CD40" i="6"/>
  <c r="CE40" i="6"/>
  <c r="BX269" i="6"/>
  <c r="CE269" i="6"/>
  <c r="BY269" i="6"/>
  <c r="CF269" i="6"/>
  <c r="BZ269" i="6"/>
  <c r="CA269" i="6"/>
  <c r="CB269" i="6"/>
  <c r="BW269" i="6"/>
  <c r="CD269" i="6"/>
  <c r="CC269" i="6"/>
  <c r="CB307" i="6"/>
  <c r="CC307" i="6"/>
  <c r="BW307" i="6"/>
  <c r="CD307" i="6"/>
  <c r="BY307" i="6"/>
  <c r="CF307" i="6"/>
  <c r="BZ307" i="6"/>
  <c r="CA307" i="6"/>
  <c r="CE307" i="6"/>
  <c r="BX307" i="6"/>
  <c r="BW86" i="6"/>
  <c r="CD86" i="6"/>
  <c r="BX86" i="6"/>
  <c r="CE86" i="6"/>
  <c r="CB86" i="6"/>
  <c r="CC86" i="6"/>
  <c r="CF86" i="6"/>
  <c r="BY86" i="6"/>
  <c r="BZ86" i="6"/>
  <c r="CA86" i="6"/>
  <c r="CB137" i="6"/>
  <c r="CC137" i="6"/>
  <c r="BZ137" i="6"/>
  <c r="CA137" i="6"/>
  <c r="CD137" i="6"/>
  <c r="CE137" i="6"/>
  <c r="BW137" i="6"/>
  <c r="CF137" i="6"/>
  <c r="BX137" i="6"/>
  <c r="BY137" i="6"/>
  <c r="CA161" i="6"/>
  <c r="BX161" i="6"/>
  <c r="CF161" i="6"/>
  <c r="BY161" i="6"/>
  <c r="CB161" i="6"/>
  <c r="CC161" i="6"/>
  <c r="CD161" i="6"/>
  <c r="BW161" i="6"/>
  <c r="BZ161" i="6"/>
  <c r="CE161" i="6"/>
  <c r="BX288" i="6"/>
  <c r="CE288" i="6"/>
  <c r="BY288" i="6"/>
  <c r="CF288" i="6"/>
  <c r="BZ288" i="6"/>
  <c r="CA288" i="6"/>
  <c r="CB288" i="6"/>
  <c r="CC288" i="6"/>
  <c r="BW288" i="6"/>
  <c r="CD288" i="6"/>
  <c r="BX242" i="6"/>
  <c r="CE242" i="6"/>
  <c r="BZ242" i="6"/>
  <c r="CA242" i="6"/>
  <c r="CF242" i="6"/>
  <c r="BY242" i="6"/>
  <c r="CB242" i="6"/>
  <c r="BW242" i="6"/>
  <c r="CC242" i="6"/>
  <c r="CD242" i="6"/>
  <c r="BW60" i="6"/>
  <c r="CD60" i="6"/>
  <c r="BX60" i="6"/>
  <c r="CE60" i="6"/>
  <c r="BY60" i="6"/>
  <c r="CF60" i="6"/>
  <c r="CA60" i="6"/>
  <c r="BZ60" i="6"/>
  <c r="CB60" i="6"/>
  <c r="CC60" i="6"/>
  <c r="BW316" i="6"/>
  <c r="CD316" i="6"/>
  <c r="BX316" i="6"/>
  <c r="CE316" i="6"/>
  <c r="BY316" i="6"/>
  <c r="CF316" i="6"/>
  <c r="CA316" i="6"/>
  <c r="BZ316" i="6"/>
  <c r="CB316" i="6"/>
  <c r="CC316" i="6"/>
  <c r="CA344" i="6"/>
  <c r="CB344" i="6"/>
  <c r="BW344" i="6"/>
  <c r="CD344" i="6"/>
  <c r="BX344" i="6"/>
  <c r="CE344" i="6"/>
  <c r="CF344" i="6"/>
  <c r="BY344" i="6"/>
  <c r="BZ344" i="6"/>
  <c r="CC344" i="6"/>
  <c r="CA421" i="6"/>
  <c r="CB421" i="6"/>
  <c r="BW421" i="6"/>
  <c r="CD421" i="6"/>
  <c r="BX421" i="6"/>
  <c r="CE421" i="6"/>
  <c r="BY421" i="6"/>
  <c r="BZ421" i="6"/>
  <c r="CC421" i="6"/>
  <c r="CF421" i="6"/>
  <c r="CB258" i="6"/>
  <c r="BW258" i="6"/>
  <c r="CE258" i="6"/>
  <c r="BX258" i="6"/>
  <c r="CF258" i="6"/>
  <c r="BY258" i="6"/>
  <c r="CA258" i="6"/>
  <c r="CC258" i="6"/>
  <c r="CD258" i="6"/>
  <c r="BZ258" i="6"/>
  <c r="CA279" i="6"/>
  <c r="CB279" i="6"/>
  <c r="CC279" i="6"/>
  <c r="BX279" i="6"/>
  <c r="CE279" i="6"/>
  <c r="BY279" i="6"/>
  <c r="CF279" i="6"/>
  <c r="BW279" i="6"/>
  <c r="CD279" i="6"/>
  <c r="BZ279" i="6"/>
  <c r="CA61" i="6"/>
  <c r="CB61" i="6"/>
  <c r="CC61" i="6"/>
  <c r="BX61" i="6"/>
  <c r="CE61" i="6"/>
  <c r="BY61" i="6"/>
  <c r="CF61" i="6"/>
  <c r="BZ61" i="6"/>
  <c r="CD61" i="6"/>
  <c r="BW61" i="6"/>
  <c r="CB325" i="6"/>
  <c r="CC325" i="6"/>
  <c r="BW325" i="6"/>
  <c r="CD325" i="6"/>
  <c r="BY325" i="6"/>
  <c r="CF325" i="6"/>
  <c r="BZ325" i="6"/>
  <c r="BX325" i="6"/>
  <c r="CA325" i="6"/>
  <c r="CE325" i="6"/>
  <c r="CA65" i="6"/>
  <c r="CB65" i="6"/>
  <c r="CC65" i="6"/>
  <c r="BX65" i="6"/>
  <c r="CE65" i="6"/>
  <c r="BY65" i="6"/>
  <c r="CF65" i="6"/>
  <c r="BW65" i="6"/>
  <c r="BZ65" i="6"/>
  <c r="CD65" i="6"/>
  <c r="BY317" i="6"/>
  <c r="CF317" i="6"/>
  <c r="BZ317" i="6"/>
  <c r="CB317" i="6"/>
  <c r="CC317" i="6"/>
  <c r="BW317" i="6"/>
  <c r="BX317" i="6"/>
  <c r="CA317" i="6"/>
  <c r="CD317" i="6"/>
  <c r="CE317" i="6"/>
  <c r="CA89" i="6"/>
  <c r="CB89" i="6"/>
  <c r="CC89" i="6"/>
  <c r="CD89" i="6"/>
  <c r="CE89" i="6"/>
  <c r="BW89" i="6"/>
  <c r="CF89" i="6"/>
  <c r="BX89" i="6"/>
  <c r="BY89" i="6"/>
  <c r="BZ89" i="6"/>
  <c r="BY132" i="6"/>
  <c r="CF132" i="6"/>
  <c r="BZ132" i="6"/>
  <c r="CA132" i="6"/>
  <c r="CB132" i="6"/>
  <c r="CC132" i="6"/>
  <c r="CD132" i="6"/>
  <c r="CE132" i="6"/>
  <c r="BW132" i="6"/>
  <c r="BX132" i="6"/>
  <c r="BW187" i="6"/>
  <c r="CD187" i="6"/>
  <c r="BX187" i="6"/>
  <c r="CE187" i="6"/>
  <c r="BY187" i="6"/>
  <c r="CF187" i="6"/>
  <c r="CA187" i="6"/>
  <c r="BZ187" i="6"/>
  <c r="CC187" i="6"/>
  <c r="CB187" i="6"/>
  <c r="CA221" i="6"/>
  <c r="CD221" i="6"/>
  <c r="BW221" i="6"/>
  <c r="CE221" i="6"/>
  <c r="BX221" i="6"/>
  <c r="CF221" i="6"/>
  <c r="BY221" i="6"/>
  <c r="BZ221" i="6"/>
  <c r="CB221" i="6"/>
  <c r="CC221" i="6"/>
  <c r="CC324" i="6"/>
  <c r="BW324" i="6"/>
  <c r="CD324" i="6"/>
  <c r="BX324" i="6"/>
  <c r="CE324" i="6"/>
  <c r="BZ324" i="6"/>
  <c r="CB324" i="6"/>
  <c r="CF324" i="6"/>
  <c r="BY324" i="6"/>
  <c r="CA324" i="6"/>
  <c r="CB177" i="6"/>
  <c r="CC177" i="6"/>
  <c r="BW177" i="6"/>
  <c r="CD177" i="6"/>
  <c r="BY177" i="6"/>
  <c r="CF177" i="6"/>
  <c r="BZ177" i="6"/>
  <c r="CA177" i="6"/>
  <c r="CE177" i="6"/>
  <c r="BX177" i="6"/>
  <c r="CC217" i="6"/>
  <c r="BW217" i="6"/>
  <c r="CD217" i="6"/>
  <c r="BX217" i="6"/>
  <c r="CE217" i="6"/>
  <c r="BZ217" i="6"/>
  <c r="CA217" i="6"/>
  <c r="CB217" i="6"/>
  <c r="CF217" i="6"/>
  <c r="BY217" i="6"/>
  <c r="CA275" i="6"/>
  <c r="CB275" i="6"/>
  <c r="BW275" i="6"/>
  <c r="CD275" i="6"/>
  <c r="BX275" i="6"/>
  <c r="CE275" i="6"/>
  <c r="CC275" i="6"/>
  <c r="CF275" i="6"/>
  <c r="BY275" i="6"/>
  <c r="BZ275" i="6"/>
  <c r="CA69" i="6"/>
  <c r="CB69" i="6"/>
  <c r="CC69" i="6"/>
  <c r="BX69" i="6"/>
  <c r="CE69" i="6"/>
  <c r="BY69" i="6"/>
  <c r="CF69" i="6"/>
  <c r="BZ69" i="6"/>
  <c r="CD69" i="6"/>
  <c r="BW69" i="6"/>
  <c r="BZ532" i="6"/>
  <c r="CA532" i="6"/>
  <c r="CB532" i="6"/>
  <c r="BX532" i="6"/>
  <c r="BY532" i="6"/>
  <c r="CC532" i="6"/>
  <c r="CF532" i="6"/>
  <c r="BW532" i="6"/>
  <c r="CD532" i="6"/>
  <c r="CE532" i="6"/>
  <c r="BW564" i="6"/>
  <c r="CD564" i="6"/>
  <c r="BX564" i="6"/>
  <c r="CE564" i="6"/>
  <c r="BY564" i="6"/>
  <c r="CF564" i="6"/>
  <c r="CC564" i="6"/>
  <c r="BZ564" i="6"/>
  <c r="CA564" i="6"/>
  <c r="CB564" i="6"/>
  <c r="BY155" i="6"/>
  <c r="CF155" i="6"/>
  <c r="BZ155" i="6"/>
  <c r="CC155" i="6"/>
  <c r="CD155" i="6"/>
  <c r="CE155" i="6"/>
  <c r="BX155" i="6"/>
  <c r="BW155" i="6"/>
  <c r="CB155" i="6"/>
  <c r="CA155" i="6"/>
  <c r="BY550" i="6"/>
  <c r="CF550" i="6"/>
  <c r="BZ550" i="6"/>
  <c r="CA550" i="6"/>
  <c r="BW550" i="6"/>
  <c r="CD550" i="6"/>
  <c r="CE550" i="6"/>
  <c r="BX550" i="6"/>
  <c r="CB550" i="6"/>
  <c r="CC550" i="6"/>
  <c r="BW203" i="6"/>
  <c r="CD203" i="6"/>
  <c r="BX203" i="6"/>
  <c r="CE203" i="6"/>
  <c r="BY203" i="6"/>
  <c r="CF203" i="6"/>
  <c r="CA203" i="6"/>
  <c r="BZ203" i="6"/>
  <c r="CB203" i="6"/>
  <c r="CC203" i="6"/>
  <c r="CC248" i="6"/>
  <c r="BY248" i="6"/>
  <c r="CF248" i="6"/>
  <c r="BZ248" i="6"/>
  <c r="CB248" i="6"/>
  <c r="CD248" i="6"/>
  <c r="CE248" i="6"/>
  <c r="BW248" i="6"/>
  <c r="BX248" i="6"/>
  <c r="CA248" i="6"/>
  <c r="CC551" i="6"/>
  <c r="BW551" i="6"/>
  <c r="CD551" i="6"/>
  <c r="BX551" i="6"/>
  <c r="CE551" i="6"/>
  <c r="BY551" i="6"/>
  <c r="CF551" i="6"/>
  <c r="BZ551" i="6"/>
  <c r="CA551" i="6"/>
  <c r="CB551" i="6"/>
  <c r="CB562" i="6"/>
  <c r="CC562" i="6"/>
  <c r="BW562" i="6"/>
  <c r="CD562" i="6"/>
  <c r="CA562" i="6"/>
  <c r="CE562" i="6"/>
  <c r="CF562" i="6"/>
  <c r="BX562" i="6"/>
  <c r="BY562" i="6"/>
  <c r="BZ562" i="6"/>
  <c r="BZ555" i="6"/>
  <c r="CA555" i="6"/>
  <c r="CB555" i="6"/>
  <c r="BX555" i="6"/>
  <c r="BY555" i="6"/>
  <c r="CC555" i="6"/>
  <c r="CD555" i="6"/>
  <c r="CE555" i="6"/>
  <c r="CF555" i="6"/>
  <c r="BW555" i="6"/>
  <c r="BW125" i="6"/>
  <c r="CD125" i="6"/>
  <c r="BX125" i="6"/>
  <c r="CE125" i="6"/>
  <c r="CC125" i="6"/>
  <c r="CF125" i="6"/>
  <c r="BY125" i="6"/>
  <c r="BZ125" i="6"/>
  <c r="CA125" i="6"/>
  <c r="CB125" i="6"/>
  <c r="BY312" i="6"/>
  <c r="CF312" i="6"/>
  <c r="CA312" i="6"/>
  <c r="CB312" i="6"/>
  <c r="BW312" i="6"/>
  <c r="BZ312" i="6"/>
  <c r="CC312" i="6"/>
  <c r="CE312" i="6"/>
  <c r="BX312" i="6"/>
  <c r="CD312" i="6"/>
  <c r="BY224" i="6"/>
  <c r="BZ224" i="6"/>
  <c r="CA224" i="6"/>
  <c r="CB224" i="6"/>
  <c r="CC224" i="6"/>
  <c r="CD224" i="6"/>
  <c r="BW224" i="6"/>
  <c r="CE224" i="6"/>
  <c r="CF224" i="6"/>
  <c r="BX224" i="6"/>
  <c r="CC285" i="6"/>
  <c r="CA285" i="6"/>
  <c r="CB285" i="6"/>
  <c r="CD285" i="6"/>
  <c r="BX285" i="6"/>
  <c r="CF285" i="6"/>
  <c r="BY285" i="6"/>
  <c r="BZ285" i="6"/>
  <c r="BW285" i="6"/>
  <c r="CE285" i="6"/>
  <c r="CB318" i="6"/>
  <c r="CC318" i="6"/>
  <c r="BW318" i="6"/>
  <c r="CD318" i="6"/>
  <c r="BY318" i="6"/>
  <c r="CF318" i="6"/>
  <c r="BZ318" i="6"/>
  <c r="BX318" i="6"/>
  <c r="CA318" i="6"/>
  <c r="CE318" i="6"/>
  <c r="CA320" i="6"/>
  <c r="CB320" i="6"/>
  <c r="BW320" i="6"/>
  <c r="CD320" i="6"/>
  <c r="BX320" i="6"/>
  <c r="CE320" i="6"/>
  <c r="BY320" i="6"/>
  <c r="BZ320" i="6"/>
  <c r="CC320" i="6"/>
  <c r="CF320" i="6"/>
  <c r="BX126" i="6"/>
  <c r="CE126" i="6"/>
  <c r="BY126" i="6"/>
  <c r="CF126" i="6"/>
  <c r="CD126" i="6"/>
  <c r="BW126" i="6"/>
  <c r="BZ126" i="6"/>
  <c r="CA126" i="6"/>
  <c r="CB126" i="6"/>
  <c r="CC126" i="6"/>
  <c r="BW194" i="6"/>
  <c r="CD194" i="6"/>
  <c r="BX194" i="6"/>
  <c r="CE194" i="6"/>
  <c r="BY194" i="6"/>
  <c r="CF194" i="6"/>
  <c r="CA194" i="6"/>
  <c r="BZ194" i="6"/>
  <c r="CB194" i="6"/>
  <c r="CC194" i="6"/>
  <c r="BZ327" i="6"/>
  <c r="CA327" i="6"/>
  <c r="CC327" i="6"/>
  <c r="BW327" i="6"/>
  <c r="CD327" i="6"/>
  <c r="CB327" i="6"/>
  <c r="CE327" i="6"/>
  <c r="CF327" i="6"/>
  <c r="BX327" i="6"/>
  <c r="BY327" i="6"/>
  <c r="BY541" i="6"/>
  <c r="CF541" i="6"/>
  <c r="BZ541" i="6"/>
  <c r="CE541" i="6"/>
  <c r="BW541" i="6"/>
  <c r="BX541" i="6"/>
  <c r="CC541" i="6"/>
  <c r="CA541" i="6"/>
  <c r="CB541" i="6"/>
  <c r="CD541" i="6"/>
  <c r="BW107" i="6"/>
  <c r="CD107" i="6"/>
  <c r="BX107" i="6"/>
  <c r="CE107" i="6"/>
  <c r="CA107" i="6"/>
  <c r="BY107" i="6"/>
  <c r="BZ107" i="6"/>
  <c r="CB107" i="6"/>
  <c r="CC107" i="6"/>
  <c r="CF107" i="6"/>
  <c r="CB153" i="6"/>
  <c r="CC153" i="6"/>
  <c r="CE153" i="6"/>
  <c r="BW153" i="6"/>
  <c r="CF153" i="6"/>
  <c r="BX153" i="6"/>
  <c r="BY153" i="6"/>
  <c r="BZ153" i="6"/>
  <c r="CA153" i="6"/>
  <c r="CD153" i="6"/>
  <c r="CB169" i="6"/>
  <c r="CA169" i="6"/>
  <c r="CC169" i="6"/>
  <c r="CD169" i="6"/>
  <c r="BX169" i="6"/>
  <c r="CF169" i="6"/>
  <c r="BY169" i="6"/>
  <c r="BW169" i="6"/>
  <c r="BZ169" i="6"/>
  <c r="CE169" i="6"/>
  <c r="BX306" i="6"/>
  <c r="CE306" i="6"/>
  <c r="BY306" i="6"/>
  <c r="CF306" i="6"/>
  <c r="BZ306" i="6"/>
  <c r="CA306" i="6"/>
  <c r="CB306" i="6"/>
  <c r="BW306" i="6"/>
  <c r="CC306" i="6"/>
  <c r="CD306" i="6"/>
  <c r="BZ348" i="6"/>
  <c r="CA348" i="6"/>
  <c r="CC348" i="6"/>
  <c r="BW348" i="6"/>
  <c r="CD348" i="6"/>
  <c r="BX348" i="6"/>
  <c r="BY348" i="6"/>
  <c r="CB348" i="6"/>
  <c r="CE348" i="6"/>
  <c r="CF348" i="6"/>
  <c r="CC419" i="6"/>
  <c r="BW419" i="6"/>
  <c r="CD419" i="6"/>
  <c r="CE419" i="6"/>
  <c r="CF419" i="6"/>
  <c r="BY419" i="6"/>
  <c r="BZ419" i="6"/>
  <c r="CA419" i="6"/>
  <c r="CB419" i="6"/>
  <c r="BX419" i="6"/>
  <c r="CC58" i="6"/>
  <c r="CA58" i="6"/>
  <c r="CB58" i="6"/>
  <c r="BW58" i="6"/>
  <c r="CE58" i="6"/>
  <c r="BX58" i="6"/>
  <c r="CF58" i="6"/>
  <c r="BY58" i="6"/>
  <c r="BZ58" i="6"/>
  <c r="CD58" i="6"/>
  <c r="CA326" i="6"/>
  <c r="CB326" i="6"/>
  <c r="CC326" i="6"/>
  <c r="BX326" i="6"/>
  <c r="CE326" i="6"/>
  <c r="BY326" i="6"/>
  <c r="CF326" i="6"/>
  <c r="CD326" i="6"/>
  <c r="BW326" i="6"/>
  <c r="BZ326" i="6"/>
  <c r="CB238" i="6"/>
  <c r="CC238" i="6"/>
  <c r="BW238" i="6"/>
  <c r="CD238" i="6"/>
  <c r="CA238" i="6"/>
  <c r="CE238" i="6"/>
  <c r="CF238" i="6"/>
  <c r="BX238" i="6"/>
  <c r="BY238" i="6"/>
  <c r="BZ238" i="6"/>
  <c r="BW349" i="6"/>
  <c r="CD349" i="6"/>
  <c r="BX349" i="6"/>
  <c r="CE349" i="6"/>
  <c r="BY349" i="6"/>
  <c r="CF349" i="6"/>
  <c r="CA349" i="6"/>
  <c r="CC349" i="6"/>
  <c r="BZ349" i="6"/>
  <c r="CB349" i="6"/>
  <c r="CB537" i="6"/>
  <c r="CC537" i="6"/>
  <c r="BX537" i="6"/>
  <c r="BY537" i="6"/>
  <c r="BZ537" i="6"/>
  <c r="CE537" i="6"/>
  <c r="BW537" i="6"/>
  <c r="CA537" i="6"/>
  <c r="CD537" i="6"/>
  <c r="CF537" i="6"/>
  <c r="BY103" i="6"/>
  <c r="CF103" i="6"/>
  <c r="BZ103" i="6"/>
  <c r="BW103" i="6"/>
  <c r="BX103" i="6"/>
  <c r="CA103" i="6"/>
  <c r="CB103" i="6"/>
  <c r="CC103" i="6"/>
  <c r="CD103" i="6"/>
  <c r="CE103" i="6"/>
  <c r="BZ138" i="6"/>
  <c r="BY138" i="6"/>
  <c r="CA138" i="6"/>
  <c r="CB138" i="6"/>
  <c r="CC138" i="6"/>
  <c r="CD138" i="6"/>
  <c r="CE138" i="6"/>
  <c r="CF138" i="6"/>
  <c r="BX138" i="6"/>
  <c r="BW138" i="6"/>
  <c r="CA152" i="6"/>
  <c r="CB152" i="6"/>
  <c r="CC152" i="6"/>
  <c r="BX152" i="6"/>
  <c r="CE152" i="6"/>
  <c r="BW152" i="6"/>
  <c r="BY152" i="6"/>
  <c r="BZ152" i="6"/>
  <c r="CF152" i="6"/>
  <c r="CD152" i="6"/>
  <c r="BW278" i="6"/>
  <c r="CD278" i="6"/>
  <c r="BX278" i="6"/>
  <c r="CE278" i="6"/>
  <c r="BY278" i="6"/>
  <c r="CF278" i="6"/>
  <c r="CA278" i="6"/>
  <c r="CB278" i="6"/>
  <c r="CC278" i="6"/>
  <c r="BZ278" i="6"/>
  <c r="BX84" i="6"/>
  <c r="CE84" i="6"/>
  <c r="BY84" i="6"/>
  <c r="CF84" i="6"/>
  <c r="BZ84" i="6"/>
  <c r="CD84" i="6"/>
  <c r="BW84" i="6"/>
  <c r="CA84" i="6"/>
  <c r="CB84" i="6"/>
  <c r="CC84" i="6"/>
  <c r="CA123" i="6"/>
  <c r="CE123" i="6"/>
  <c r="BW123" i="6"/>
  <c r="CF123" i="6"/>
  <c r="BX123" i="6"/>
  <c r="BY123" i="6"/>
  <c r="BZ123" i="6"/>
  <c r="CB123" i="6"/>
  <c r="CC123" i="6"/>
  <c r="CD123" i="6"/>
  <c r="CB437" i="6"/>
  <c r="BW437" i="6"/>
  <c r="CD437" i="6"/>
  <c r="BX437" i="6"/>
  <c r="CE437" i="6"/>
  <c r="BY437" i="6"/>
  <c r="CF437" i="6"/>
  <c r="BZ437" i="6"/>
  <c r="CA437" i="6"/>
  <c r="CC437" i="6"/>
  <c r="CA351" i="6"/>
  <c r="CB351" i="6"/>
  <c r="BW351" i="6"/>
  <c r="CD351" i="6"/>
  <c r="BX351" i="6"/>
  <c r="CE351" i="6"/>
  <c r="CC351" i="6"/>
  <c r="CF351" i="6"/>
  <c r="BZ351" i="6"/>
  <c r="BY351" i="6"/>
  <c r="CC430" i="6"/>
  <c r="BY430" i="6"/>
  <c r="BZ430" i="6"/>
  <c r="CB430" i="6"/>
  <c r="CD430" i="6"/>
  <c r="CA430" i="6"/>
  <c r="CE430" i="6"/>
  <c r="CF430" i="6"/>
  <c r="BW430" i="6"/>
  <c r="BX430" i="6"/>
  <c r="CC51" i="6"/>
  <c r="BW51" i="6"/>
  <c r="CD51" i="6"/>
  <c r="BX51" i="6"/>
  <c r="CE51" i="6"/>
  <c r="BZ51" i="6"/>
  <c r="BY51" i="6"/>
  <c r="CA51" i="6"/>
  <c r="CB51" i="6"/>
  <c r="CF51" i="6"/>
  <c r="CA172" i="6"/>
  <c r="CB172" i="6"/>
  <c r="BW172" i="6"/>
  <c r="CD172" i="6"/>
  <c r="BX172" i="6"/>
  <c r="CE172" i="6"/>
  <c r="BY172" i="6"/>
  <c r="CC172" i="6"/>
  <c r="CF172" i="6"/>
  <c r="BZ172" i="6"/>
  <c r="CB28" i="6"/>
  <c r="CC28" i="6"/>
  <c r="BW28" i="6"/>
  <c r="CD28" i="6"/>
  <c r="BY28" i="6"/>
  <c r="CF28" i="6"/>
  <c r="BZ28" i="6"/>
  <c r="BX28" i="6"/>
  <c r="CA28" i="6"/>
  <c r="CE28" i="6"/>
  <c r="BW55" i="6"/>
  <c r="CD55" i="6"/>
  <c r="BX55" i="6"/>
  <c r="CF55" i="6"/>
  <c r="BY55" i="6"/>
  <c r="BZ55" i="6"/>
  <c r="CA55" i="6"/>
  <c r="CB55" i="6"/>
  <c r="CC55" i="6"/>
  <c r="CE55" i="6"/>
  <c r="CC304" i="6"/>
  <c r="BW304" i="6"/>
  <c r="CD304" i="6"/>
  <c r="BX304" i="6"/>
  <c r="CE304" i="6"/>
  <c r="BZ304" i="6"/>
  <c r="BY304" i="6"/>
  <c r="CA304" i="6"/>
  <c r="CB304" i="6"/>
  <c r="CF304" i="6"/>
  <c r="CC133" i="6"/>
  <c r="BW133" i="6"/>
  <c r="CD133" i="6"/>
  <c r="CA133" i="6"/>
  <c r="CB133" i="6"/>
  <c r="CE133" i="6"/>
  <c r="CF133" i="6"/>
  <c r="BX133" i="6"/>
  <c r="BZ133" i="6"/>
  <c r="BY133" i="6"/>
  <c r="BY163" i="6"/>
  <c r="CF163" i="6"/>
  <c r="BZ163" i="6"/>
  <c r="CB163" i="6"/>
  <c r="CC163" i="6"/>
  <c r="CD163" i="6"/>
  <c r="BW163" i="6"/>
  <c r="BX163" i="6"/>
  <c r="CA163" i="6"/>
  <c r="CE163" i="6"/>
  <c r="BZ201" i="6"/>
  <c r="CA201" i="6"/>
  <c r="CC201" i="6"/>
  <c r="BW201" i="6"/>
  <c r="CD201" i="6"/>
  <c r="CE201" i="6"/>
  <c r="CF201" i="6"/>
  <c r="BX201" i="6"/>
  <c r="BY201" i="6"/>
  <c r="CB201" i="6"/>
  <c r="CA310" i="6"/>
  <c r="CB310" i="6"/>
  <c r="BW310" i="6"/>
  <c r="CD310" i="6"/>
  <c r="BX310" i="6"/>
  <c r="CE310" i="6"/>
  <c r="BY310" i="6"/>
  <c r="BZ310" i="6"/>
  <c r="CC310" i="6"/>
  <c r="CF310" i="6"/>
  <c r="BW116" i="6"/>
  <c r="CD116" i="6"/>
  <c r="BX116" i="6"/>
  <c r="CE116" i="6"/>
  <c r="BY116" i="6"/>
  <c r="BZ116" i="6"/>
  <c r="CA116" i="6"/>
  <c r="CB116" i="6"/>
  <c r="CC116" i="6"/>
  <c r="CF116" i="6"/>
  <c r="CA108" i="6"/>
  <c r="CB108" i="6"/>
  <c r="BY108" i="6"/>
  <c r="BZ108" i="6"/>
  <c r="CC108" i="6"/>
  <c r="CD108" i="6"/>
  <c r="CE108" i="6"/>
  <c r="BW108" i="6"/>
  <c r="BX108" i="6"/>
  <c r="CF108" i="6"/>
  <c r="BW173" i="6"/>
  <c r="CD173" i="6"/>
  <c r="BX173" i="6"/>
  <c r="CE173" i="6"/>
  <c r="BY173" i="6"/>
  <c r="CF173" i="6"/>
  <c r="CA173" i="6"/>
  <c r="CB173" i="6"/>
  <c r="CC173" i="6"/>
  <c r="BZ173" i="6"/>
  <c r="CC237" i="6"/>
  <c r="BX237" i="6"/>
  <c r="CE237" i="6"/>
  <c r="BY237" i="6"/>
  <c r="CF237" i="6"/>
  <c r="BZ237" i="6"/>
  <c r="BW237" i="6"/>
  <c r="CA237" i="6"/>
  <c r="CD237" i="6"/>
  <c r="CB237" i="6"/>
  <c r="CA560" i="6"/>
  <c r="CB560" i="6"/>
  <c r="BX560" i="6"/>
  <c r="BY560" i="6"/>
  <c r="BZ560" i="6"/>
  <c r="CC560" i="6"/>
  <c r="CD560" i="6"/>
  <c r="CE560" i="6"/>
  <c r="CF560" i="6"/>
  <c r="BW560" i="6"/>
  <c r="CB554" i="6"/>
  <c r="CC554" i="6"/>
  <c r="BW554" i="6"/>
  <c r="CD554" i="6"/>
  <c r="BX554" i="6"/>
  <c r="CE554" i="6"/>
  <c r="BY554" i="6"/>
  <c r="BZ554" i="6"/>
  <c r="CA554" i="6"/>
  <c r="CF554" i="6"/>
  <c r="CA206" i="6"/>
  <c r="CB206" i="6"/>
  <c r="BW206" i="6"/>
  <c r="CD206" i="6"/>
  <c r="BY206" i="6"/>
  <c r="BZ206" i="6"/>
  <c r="CC206" i="6"/>
  <c r="CE206" i="6"/>
  <c r="CF206" i="6"/>
  <c r="BX206" i="6"/>
  <c r="CA141" i="6"/>
  <c r="CB141" i="6"/>
  <c r="BY141" i="6"/>
  <c r="BZ141" i="6"/>
  <c r="CC141" i="6"/>
  <c r="CD141" i="6"/>
  <c r="CE141" i="6"/>
  <c r="BW141" i="6"/>
  <c r="CF141" i="6"/>
  <c r="BX141" i="6"/>
  <c r="BX353" i="6"/>
  <c r="CE353" i="6"/>
  <c r="BY353" i="6"/>
  <c r="CF353" i="6"/>
  <c r="BZ353" i="6"/>
  <c r="CA353" i="6"/>
  <c r="CB353" i="6"/>
  <c r="BW353" i="6"/>
  <c r="CC353" i="6"/>
  <c r="CD353" i="6"/>
  <c r="BX250" i="6"/>
  <c r="CE250" i="6"/>
  <c r="CC250" i="6"/>
  <c r="CD250" i="6"/>
  <c r="BW250" i="6"/>
  <c r="CF250" i="6"/>
  <c r="BZ250" i="6"/>
  <c r="CB250" i="6"/>
  <c r="BY250" i="6"/>
  <c r="CA250" i="6"/>
  <c r="CC100" i="6"/>
  <c r="BW100" i="6"/>
  <c r="CD100" i="6"/>
  <c r="BZ100" i="6"/>
  <c r="CA100" i="6"/>
  <c r="CB100" i="6"/>
  <c r="CE100" i="6"/>
  <c r="CF100" i="6"/>
  <c r="BX100" i="6"/>
  <c r="BY100" i="6"/>
  <c r="CA130" i="6"/>
  <c r="CB130" i="6"/>
  <c r="CC130" i="6"/>
  <c r="CD130" i="6"/>
  <c r="CE130" i="6"/>
  <c r="BW130" i="6"/>
  <c r="CF130" i="6"/>
  <c r="BX130" i="6"/>
  <c r="BY130" i="6"/>
  <c r="BZ130" i="6"/>
  <c r="BX22" i="6"/>
  <c r="CE22" i="6"/>
  <c r="BY22" i="6"/>
  <c r="CF22" i="6"/>
  <c r="BZ22" i="6"/>
  <c r="CA22" i="6"/>
  <c r="CB22" i="6"/>
  <c r="CD22" i="6"/>
  <c r="BW22" i="6"/>
  <c r="CC22" i="6"/>
  <c r="BZ334" i="6"/>
  <c r="CA334" i="6"/>
  <c r="CC334" i="6"/>
  <c r="BW334" i="6"/>
  <c r="CD334" i="6"/>
  <c r="BY334" i="6"/>
  <c r="CB334" i="6"/>
  <c r="CE334" i="6"/>
  <c r="CF334" i="6"/>
  <c r="BX334" i="6"/>
  <c r="BY533" i="6"/>
  <c r="CF533" i="6"/>
  <c r="BZ533" i="6"/>
  <c r="BX533" i="6"/>
  <c r="CA533" i="6"/>
  <c r="CB533" i="6"/>
  <c r="CE533" i="6"/>
  <c r="BW533" i="6"/>
  <c r="CC533" i="6"/>
  <c r="CD533" i="6"/>
  <c r="BY57" i="6"/>
  <c r="CF57" i="6"/>
  <c r="CB57" i="6"/>
  <c r="CC57" i="6"/>
  <c r="CD57" i="6"/>
  <c r="BX57" i="6"/>
  <c r="BZ57" i="6"/>
  <c r="BW57" i="6"/>
  <c r="CA57" i="6"/>
  <c r="CE57" i="6"/>
  <c r="CA117" i="6"/>
  <c r="CB117" i="6"/>
  <c r="BW117" i="6"/>
  <c r="CF117" i="6"/>
  <c r="BX117" i="6"/>
  <c r="BY117" i="6"/>
  <c r="BZ117" i="6"/>
  <c r="CC117" i="6"/>
  <c r="CD117" i="6"/>
  <c r="CE117" i="6"/>
  <c r="CB276" i="6"/>
  <c r="CC276" i="6"/>
  <c r="BW276" i="6"/>
  <c r="CD276" i="6"/>
  <c r="BY276" i="6"/>
  <c r="CF276" i="6"/>
  <c r="BZ276" i="6"/>
  <c r="CA276" i="6"/>
  <c r="CE276" i="6"/>
  <c r="BX276" i="6"/>
  <c r="BW525" i="6"/>
  <c r="CD525" i="6"/>
  <c r="BY525" i="6"/>
  <c r="CF525" i="6"/>
  <c r="BZ525" i="6"/>
  <c r="BX525" i="6"/>
  <c r="CA525" i="6"/>
  <c r="CB525" i="6"/>
  <c r="CC525" i="6"/>
  <c r="CE525" i="6"/>
  <c r="BW95" i="6"/>
  <c r="CD95" i="6"/>
  <c r="BX95" i="6"/>
  <c r="CE95" i="6"/>
  <c r="CA95" i="6"/>
  <c r="CB95" i="6"/>
  <c r="CC95" i="6"/>
  <c r="CF95" i="6"/>
  <c r="BY95" i="6"/>
  <c r="BZ95" i="6"/>
  <c r="BZ148" i="6"/>
  <c r="BW148" i="6"/>
  <c r="CF148" i="6"/>
  <c r="BX148" i="6"/>
  <c r="BY148" i="6"/>
  <c r="CA148" i="6"/>
  <c r="CB148" i="6"/>
  <c r="CC148" i="6"/>
  <c r="CD148" i="6"/>
  <c r="CE148" i="6"/>
  <c r="BY24" i="6"/>
  <c r="CF24" i="6"/>
  <c r="BZ24" i="6"/>
  <c r="CB24" i="6"/>
  <c r="CC24" i="6"/>
  <c r="BW24" i="6"/>
  <c r="BX24" i="6"/>
  <c r="CA24" i="6"/>
  <c r="CD24" i="6"/>
  <c r="CE24" i="6"/>
  <c r="CD218" i="6"/>
  <c r="BW218" i="6"/>
  <c r="CE218" i="6"/>
  <c r="BX218" i="6"/>
  <c r="CF218" i="6"/>
  <c r="BY218" i="6"/>
  <c r="BZ218" i="6"/>
  <c r="CA218" i="6"/>
  <c r="CB218" i="6"/>
  <c r="CC218" i="6"/>
  <c r="CB270" i="6"/>
  <c r="CC270" i="6"/>
  <c r="BW270" i="6"/>
  <c r="CD270" i="6"/>
  <c r="BY270" i="6"/>
  <c r="CF270" i="6"/>
  <c r="BZ270" i="6"/>
  <c r="CE270" i="6"/>
  <c r="BX270" i="6"/>
  <c r="CA270" i="6"/>
  <c r="BZ412" i="6"/>
  <c r="CA412" i="6"/>
  <c r="CC412" i="6"/>
  <c r="CD412" i="6"/>
  <c r="CE412" i="6"/>
  <c r="BW412" i="6"/>
  <c r="BX412" i="6"/>
  <c r="CB412" i="6"/>
  <c r="CF412" i="6"/>
  <c r="BY412" i="6"/>
  <c r="BW67" i="6"/>
  <c r="CD67" i="6"/>
  <c r="BX67" i="6"/>
  <c r="CE67" i="6"/>
  <c r="BY67" i="6"/>
  <c r="CF67" i="6"/>
  <c r="CA67" i="6"/>
  <c r="CB67" i="6"/>
  <c r="CC67" i="6"/>
  <c r="BZ67" i="6"/>
  <c r="CC332" i="6"/>
  <c r="BW332" i="6"/>
  <c r="CD332" i="6"/>
  <c r="BX332" i="6"/>
  <c r="CE332" i="6"/>
  <c r="BZ332" i="6"/>
  <c r="CA332" i="6"/>
  <c r="CB332" i="6"/>
  <c r="CF332" i="6"/>
  <c r="BY332" i="6"/>
  <c r="BY174" i="6"/>
  <c r="CF174" i="6"/>
  <c r="BZ174" i="6"/>
  <c r="CB174" i="6"/>
  <c r="CC174" i="6"/>
  <c r="BW174" i="6"/>
  <c r="CA174" i="6"/>
  <c r="CD174" i="6"/>
  <c r="BX174" i="6"/>
  <c r="CE174" i="6"/>
  <c r="CC25" i="6"/>
  <c r="BW25" i="6"/>
  <c r="CD25" i="6"/>
  <c r="BX25" i="6"/>
  <c r="CE25" i="6"/>
  <c r="BZ25" i="6"/>
  <c r="CB25" i="6"/>
  <c r="CF25" i="6"/>
  <c r="BY25" i="6"/>
  <c r="CA25" i="6"/>
  <c r="CA302" i="6"/>
  <c r="CB302" i="6"/>
  <c r="CC302" i="6"/>
  <c r="BX302" i="6"/>
  <c r="CE302" i="6"/>
  <c r="BY302" i="6"/>
  <c r="CF302" i="6"/>
  <c r="BW302" i="6"/>
  <c r="BZ302" i="6"/>
  <c r="CD302" i="6"/>
  <c r="BZ185" i="6"/>
  <c r="CA185" i="6"/>
  <c r="CC185" i="6"/>
  <c r="BW185" i="6"/>
  <c r="CD185" i="6"/>
  <c r="BX185" i="6"/>
  <c r="BY185" i="6"/>
  <c r="CB185" i="6"/>
  <c r="CF185" i="6"/>
  <c r="CE185" i="6"/>
  <c r="CC213" i="6"/>
  <c r="BW213" i="6"/>
  <c r="CD213" i="6"/>
  <c r="BX213" i="6"/>
  <c r="CE213" i="6"/>
  <c r="BZ213" i="6"/>
  <c r="BY213" i="6"/>
  <c r="CA213" i="6"/>
  <c r="CB213" i="6"/>
  <c r="CF213" i="6"/>
  <c r="BW264" i="6"/>
  <c r="CD264" i="6"/>
  <c r="BX264" i="6"/>
  <c r="CE264" i="6"/>
  <c r="BY264" i="6"/>
  <c r="CF264" i="6"/>
  <c r="CA264" i="6"/>
  <c r="BZ264" i="6"/>
  <c r="CB264" i="6"/>
  <c r="CC264" i="6"/>
  <c r="CA313" i="6"/>
  <c r="CB313" i="6"/>
  <c r="CC313" i="6"/>
  <c r="BX313" i="6"/>
  <c r="CE313" i="6"/>
  <c r="BY313" i="6"/>
  <c r="CF313" i="6"/>
  <c r="BW313" i="6"/>
  <c r="BZ313" i="6"/>
  <c r="CD313" i="6"/>
  <c r="BX333" i="6"/>
  <c r="CE333" i="6"/>
  <c r="BY333" i="6"/>
  <c r="CF333" i="6"/>
  <c r="BZ333" i="6"/>
  <c r="CA333" i="6"/>
  <c r="CB333" i="6"/>
  <c r="CC333" i="6"/>
  <c r="CD333" i="6"/>
  <c r="BW333" i="6"/>
  <c r="CA265" i="6"/>
  <c r="CB265" i="6"/>
  <c r="CC265" i="6"/>
  <c r="BX265" i="6"/>
  <c r="CE265" i="6"/>
  <c r="BY265" i="6"/>
  <c r="CF265" i="6"/>
  <c r="BW265" i="6"/>
  <c r="BZ265" i="6"/>
  <c r="CD265" i="6"/>
  <c r="BX105" i="6"/>
  <c r="CE105" i="6"/>
  <c r="BY105" i="6"/>
  <c r="CF105" i="6"/>
  <c r="BZ105" i="6"/>
  <c r="CB105" i="6"/>
  <c r="CC105" i="6"/>
  <c r="CD105" i="6"/>
  <c r="BW105" i="6"/>
  <c r="CA105" i="6"/>
  <c r="CC136" i="6"/>
  <c r="BW136" i="6"/>
  <c r="CD136" i="6"/>
  <c r="BY136" i="6"/>
  <c r="BZ136" i="6"/>
  <c r="CA136" i="6"/>
  <c r="CB136" i="6"/>
  <c r="CE136" i="6"/>
  <c r="CF136" i="6"/>
  <c r="BX136" i="6"/>
  <c r="BX227" i="6"/>
  <c r="CE227" i="6"/>
  <c r="BY227" i="6"/>
  <c r="CF227" i="6"/>
  <c r="BZ227" i="6"/>
  <c r="CA227" i="6"/>
  <c r="CB227" i="6"/>
  <c r="CC227" i="6"/>
  <c r="CD227" i="6"/>
  <c r="BW227" i="6"/>
  <c r="BY266" i="6"/>
  <c r="CF266" i="6"/>
  <c r="BZ266" i="6"/>
  <c r="CB266" i="6"/>
  <c r="CC266" i="6"/>
  <c r="CE266" i="6"/>
  <c r="BW266" i="6"/>
  <c r="BX266" i="6"/>
  <c r="CD266" i="6"/>
  <c r="CA266" i="6"/>
  <c r="CB346" i="6"/>
  <c r="CC346" i="6"/>
  <c r="BW346" i="6"/>
  <c r="CD346" i="6"/>
  <c r="BY346" i="6"/>
  <c r="CF346" i="6"/>
  <c r="BZ346" i="6"/>
  <c r="CE346" i="6"/>
  <c r="BX346" i="6"/>
  <c r="CA346" i="6"/>
  <c r="BY222" i="6"/>
  <c r="CF222" i="6"/>
  <c r="CB222" i="6"/>
  <c r="CC222" i="6"/>
  <c r="CD222" i="6"/>
  <c r="BW222" i="6"/>
  <c r="CE222" i="6"/>
  <c r="BX222" i="6"/>
  <c r="BZ222" i="6"/>
  <c r="CA222" i="6"/>
  <c r="BY247" i="6"/>
  <c r="CF247" i="6"/>
  <c r="CA247" i="6"/>
  <c r="CB247" i="6"/>
  <c r="BZ247" i="6"/>
  <c r="CC247" i="6"/>
  <c r="CD247" i="6"/>
  <c r="CE247" i="6"/>
  <c r="BW247" i="6"/>
  <c r="BX247" i="6"/>
  <c r="BZ294" i="6"/>
  <c r="CA294" i="6"/>
  <c r="CC294" i="6"/>
  <c r="BW294" i="6"/>
  <c r="CD294" i="6"/>
  <c r="BX294" i="6"/>
  <c r="BY294" i="6"/>
  <c r="CB294" i="6"/>
  <c r="CE294" i="6"/>
  <c r="CF294" i="6"/>
  <c r="CC343" i="6"/>
  <c r="BW343" i="6"/>
  <c r="CD343" i="6"/>
  <c r="BX343" i="6"/>
  <c r="CE343" i="6"/>
  <c r="BZ343" i="6"/>
  <c r="BY343" i="6"/>
  <c r="CA343" i="6"/>
  <c r="CB343" i="6"/>
  <c r="CF343" i="6"/>
  <c r="CA548" i="6"/>
  <c r="CB548" i="6"/>
  <c r="CD548" i="6"/>
  <c r="CE548" i="6"/>
  <c r="BW548" i="6"/>
  <c r="CF548" i="6"/>
  <c r="BX548" i="6"/>
  <c r="BY548" i="6"/>
  <c r="BZ548" i="6"/>
  <c r="CC548" i="6"/>
  <c r="BY422" i="6"/>
  <c r="CF422" i="6"/>
  <c r="BZ422" i="6"/>
  <c r="CB422" i="6"/>
  <c r="BW422" i="6"/>
  <c r="BX422" i="6"/>
  <c r="CA422" i="6"/>
  <c r="CC422" i="6"/>
  <c r="CD422" i="6"/>
  <c r="CE422" i="6"/>
  <c r="CA557" i="6"/>
  <c r="CB557" i="6"/>
  <c r="CC557" i="6"/>
  <c r="CE557" i="6"/>
  <c r="CF557" i="6"/>
  <c r="BW557" i="6"/>
  <c r="BX557" i="6"/>
  <c r="BY557" i="6"/>
  <c r="BZ557" i="6"/>
  <c r="CD557" i="6"/>
  <c r="CA190" i="6"/>
  <c r="CB190" i="6"/>
  <c r="CC190" i="6"/>
  <c r="BX190" i="6"/>
  <c r="CE190" i="6"/>
  <c r="BW190" i="6"/>
  <c r="BY190" i="6"/>
  <c r="BZ190" i="6"/>
  <c r="CD190" i="6"/>
  <c r="CF190" i="6"/>
  <c r="BZ31" i="6"/>
  <c r="CA31" i="6"/>
  <c r="CC31" i="6"/>
  <c r="BX31" i="6"/>
  <c r="BY31" i="6"/>
  <c r="CB31" i="6"/>
  <c r="CD31" i="6"/>
  <c r="CE31" i="6"/>
  <c r="CF31" i="6"/>
  <c r="BW31" i="6"/>
  <c r="BX553" i="6"/>
  <c r="CE553" i="6"/>
  <c r="BY553" i="6"/>
  <c r="CF553" i="6"/>
  <c r="BZ553" i="6"/>
  <c r="CC553" i="6"/>
  <c r="CD553" i="6"/>
  <c r="BW553" i="6"/>
  <c r="CA553" i="6"/>
  <c r="CB553" i="6"/>
  <c r="CA166" i="6"/>
  <c r="CB166" i="6"/>
  <c r="CC166" i="6"/>
  <c r="CD166" i="6"/>
  <c r="BW166" i="6"/>
  <c r="CF166" i="6"/>
  <c r="BX166" i="6"/>
  <c r="BY166" i="6"/>
  <c r="BZ166" i="6"/>
  <c r="CE166" i="6"/>
  <c r="CA271" i="6"/>
  <c r="CB271" i="6"/>
  <c r="CC271" i="6"/>
  <c r="BX271" i="6"/>
  <c r="CE271" i="6"/>
  <c r="BY271" i="6"/>
  <c r="CF271" i="6"/>
  <c r="BW271" i="6"/>
  <c r="BZ271" i="6"/>
  <c r="CD271" i="6"/>
  <c r="CB91" i="6"/>
  <c r="CC91" i="6"/>
  <c r="CA91" i="6"/>
  <c r="CD91" i="6"/>
  <c r="CE91" i="6"/>
  <c r="BW91" i="6"/>
  <c r="CF91" i="6"/>
  <c r="BX91" i="6"/>
  <c r="BY91" i="6"/>
  <c r="BZ91" i="6"/>
  <c r="CB523" i="6"/>
  <c r="BW523" i="6"/>
  <c r="CD523" i="6"/>
  <c r="BX523" i="6"/>
  <c r="CE523" i="6"/>
  <c r="BY523" i="6"/>
  <c r="BZ523" i="6"/>
  <c r="CC523" i="6"/>
  <c r="CF523" i="6"/>
  <c r="CA523" i="6"/>
  <c r="BD70" i="6"/>
  <c r="BD226" i="6"/>
  <c r="BD228" i="6"/>
  <c r="BD58" i="6"/>
  <c r="BD180" i="6"/>
  <c r="BD17" i="6"/>
  <c r="BD370" i="6"/>
  <c r="BD56" i="6"/>
  <c r="BD82" i="6"/>
  <c r="BD10" i="6"/>
  <c r="BD55" i="6"/>
  <c r="BD67" i="6"/>
  <c r="BD123" i="6"/>
  <c r="BD78" i="6"/>
  <c r="BD90" i="6"/>
  <c r="BD340" i="6"/>
  <c r="BD101" i="6"/>
  <c r="BS335" i="6"/>
  <c r="BT237" i="6"/>
  <c r="BD96" i="6"/>
  <c r="BD220" i="6"/>
  <c r="BD20" i="6"/>
  <c r="BD100" i="6"/>
  <c r="BS334" i="6"/>
  <c r="O40" i="54"/>
  <c r="BP212" i="6"/>
  <c r="G212" i="6" s="1"/>
  <c r="BR212" i="6"/>
  <c r="I212" i="6" s="1"/>
  <c r="BR152" i="6"/>
  <c r="BR370" i="6"/>
  <c r="BQ153" i="6"/>
  <c r="BP152" i="6"/>
  <c r="BP370" i="6"/>
  <c r="BP353" i="6"/>
  <c r="BT352" i="6"/>
  <c r="J352" i="6" s="1"/>
  <c r="BT34" i="6"/>
  <c r="BR117" i="6"/>
  <c r="BQ117" i="6"/>
  <c r="BP117" i="6"/>
  <c r="BQ571" i="6"/>
  <c r="BQ174" i="6"/>
  <c r="BR571" i="6"/>
  <c r="BR249" i="6"/>
  <c r="BP174" i="6"/>
  <c r="BT217" i="6"/>
  <c r="J217" i="6" s="1"/>
  <c r="BT30" i="6"/>
  <c r="J30" i="6" s="1"/>
  <c r="BT162" i="6"/>
  <c r="J162" i="6" s="1"/>
  <c r="BT331" i="6"/>
  <c r="J331" i="6" s="1"/>
  <c r="BT125" i="6"/>
  <c r="J125" i="6" s="1"/>
  <c r="BT266" i="6"/>
  <c r="J266" i="6" s="1"/>
  <c r="BT174" i="6"/>
  <c r="J174" i="6" s="1"/>
  <c r="BT298" i="6"/>
  <c r="J298" i="6" s="1"/>
  <c r="BT190" i="6"/>
  <c r="J190" i="6" s="1"/>
  <c r="BT249" i="6"/>
  <c r="J249" i="6" s="1"/>
  <c r="BT350" i="6"/>
  <c r="J350" i="6" s="1"/>
  <c r="BT264" i="6"/>
  <c r="J264" i="6" s="1"/>
  <c r="BT269" i="6"/>
  <c r="J269" i="6" s="1"/>
  <c r="BT320" i="6"/>
  <c r="J320" i="6" s="1"/>
  <c r="BT329" i="6"/>
  <c r="J329" i="6" s="1"/>
  <c r="BT330" i="6"/>
  <c r="J330" i="6" s="1"/>
  <c r="BT68" i="6"/>
  <c r="J68" i="6" s="1"/>
  <c r="BT316" i="6"/>
  <c r="J316" i="6" s="1"/>
  <c r="BT268" i="6"/>
  <c r="BT187" i="6"/>
  <c r="J187" i="6" s="1"/>
  <c r="BT134" i="6"/>
  <c r="J134" i="6" s="1"/>
  <c r="BT192" i="6"/>
  <c r="J192" i="6" s="1"/>
  <c r="BT263" i="6"/>
  <c r="J263" i="6" s="1"/>
  <c r="BT152" i="6"/>
  <c r="J152" i="6" s="1"/>
  <c r="BT256" i="6"/>
  <c r="J256" i="6" s="1"/>
  <c r="BT333" i="6"/>
  <c r="J333" i="6" s="1"/>
  <c r="BT45" i="6"/>
  <c r="J45" i="6" s="1"/>
  <c r="BT172" i="6"/>
  <c r="J172" i="6" s="1"/>
  <c r="BT91" i="6"/>
  <c r="J91" i="6" s="1"/>
  <c r="P2" i="54" l="1" a="1"/>
  <c r="P2" i="54" s="1"/>
  <c r="DF2" i="6"/>
  <c r="BD63" i="6"/>
  <c r="N665" i="40"/>
  <c r="N2542" i="40"/>
  <c r="N445" i="40"/>
  <c r="O986" i="40"/>
  <c r="N2392" i="40"/>
  <c r="J63" i="6"/>
  <c r="DF3" i="6"/>
  <c r="BD30" i="6"/>
  <c r="BD276" i="6"/>
  <c r="BD91" i="6"/>
  <c r="BD41" i="6"/>
  <c r="BD256" i="6"/>
  <c r="BD152" i="6"/>
  <c r="BT335" i="6"/>
  <c r="J237" i="6"/>
  <c r="BD162" i="6"/>
  <c r="BD352" i="6"/>
  <c r="G353" i="6"/>
  <c r="G117" i="6"/>
  <c r="H117" i="6"/>
  <c r="I117" i="6"/>
  <c r="G370" i="6"/>
  <c r="BR336" i="6"/>
  <c r="I335" i="6"/>
  <c r="G174" i="6"/>
  <c r="G152" i="6"/>
  <c r="I249" i="6"/>
  <c r="H153" i="6"/>
  <c r="I370" i="6"/>
  <c r="H174" i="6"/>
  <c r="I152" i="6"/>
  <c r="BD212" i="6"/>
  <c r="BT212" i="6"/>
  <c r="BP153" i="6"/>
  <c r="BQ172" i="6"/>
  <c r="BR153" i="6"/>
  <c r="BP354" i="6"/>
  <c r="BQ353" i="6"/>
  <c r="BR353" i="6"/>
  <c r="J34" i="6"/>
  <c r="BR174" i="6"/>
  <c r="BP249" i="6"/>
  <c r="BR263" i="6"/>
  <c r="BQ249" i="6"/>
  <c r="BT38" i="6"/>
  <c r="J38" i="6" s="1"/>
  <c r="BT291" i="6"/>
  <c r="J291" i="6" s="1"/>
  <c r="BT117" i="6"/>
  <c r="J117" i="6" s="1"/>
  <c r="BT290" i="6"/>
  <c r="J290" i="6" s="1"/>
  <c r="J268" i="6"/>
  <c r="BT243" i="6"/>
  <c r="O39" i="54" l="1"/>
  <c r="N315" i="40"/>
  <c r="N582" i="40"/>
  <c r="N1182" i="40"/>
  <c r="N2483" i="40"/>
  <c r="O2467" i="40"/>
  <c r="BD174" i="6"/>
  <c r="BD153" i="6"/>
  <c r="BD117" i="6"/>
  <c r="BT336" i="6"/>
  <c r="J335" i="6"/>
  <c r="G354" i="6"/>
  <c r="I263" i="6"/>
  <c r="G249" i="6"/>
  <c r="G153" i="6"/>
  <c r="I353" i="6"/>
  <c r="H249" i="6"/>
  <c r="H353" i="6"/>
  <c r="I336" i="6"/>
  <c r="BR338" i="6"/>
  <c r="BS338" i="6"/>
  <c r="I153" i="6"/>
  <c r="H172" i="6"/>
  <c r="I174" i="6"/>
  <c r="J212" i="6"/>
  <c r="BR172" i="6"/>
  <c r="BQ181" i="6"/>
  <c r="BP172" i="6"/>
  <c r="BQ354" i="6"/>
  <c r="BR354" i="6"/>
  <c r="BT353" i="6"/>
  <c r="J353" i="6" s="1"/>
  <c r="BT571" i="6"/>
  <c r="BQ263" i="6"/>
  <c r="BP263" i="6"/>
  <c r="BR266" i="6"/>
  <c r="J243" i="6"/>
  <c r="N435" i="40" l="1"/>
  <c r="O981" i="40"/>
  <c r="BD249" i="6"/>
  <c r="BT338" i="6"/>
  <c r="J336" i="6"/>
  <c r="BD172" i="6"/>
  <c r="BD353" i="6"/>
  <c r="I338" i="6"/>
  <c r="BS371" i="6"/>
  <c r="BR371" i="6"/>
  <c r="I354" i="6"/>
  <c r="I266" i="6"/>
  <c r="H354" i="6"/>
  <c r="G172" i="6"/>
  <c r="H181" i="6"/>
  <c r="G263" i="6"/>
  <c r="I172" i="6"/>
  <c r="H263" i="6"/>
  <c r="BT370" i="6"/>
  <c r="BP181" i="6"/>
  <c r="BR181" i="6"/>
  <c r="BQ251" i="6"/>
  <c r="BT354" i="6"/>
  <c r="J354" i="6" s="1"/>
  <c r="BT343" i="6"/>
  <c r="BT200" i="6"/>
  <c r="BP266" i="6"/>
  <c r="BR268" i="6"/>
  <c r="I268" i="6" s="1"/>
  <c r="BQ266" i="6"/>
  <c r="A583" i="48"/>
  <c r="A584" i="48"/>
  <c r="A444" i="48"/>
  <c r="A340" i="48"/>
  <c r="N670" i="40" l="1"/>
  <c r="O2494" i="40"/>
  <c r="BD263" i="6"/>
  <c r="BT371" i="6"/>
  <c r="J338" i="6"/>
  <c r="BD354" i="6"/>
  <c r="I181" i="6"/>
  <c r="H266" i="6"/>
  <c r="G181" i="6"/>
  <c r="G266" i="6"/>
  <c r="BD181" i="6"/>
  <c r="H251" i="6"/>
  <c r="I371" i="6"/>
  <c r="J370" i="6"/>
  <c r="BQ264" i="6"/>
  <c r="BR251" i="6"/>
  <c r="BP251" i="6"/>
  <c r="BT108" i="6"/>
  <c r="J108" i="6" s="1"/>
  <c r="J343" i="6"/>
  <c r="BT89" i="6"/>
  <c r="J89" i="6" s="1"/>
  <c r="J200" i="6"/>
  <c r="BQ268" i="6"/>
  <c r="H268" i="6" s="1"/>
  <c r="BR269" i="6"/>
  <c r="BP268" i="6"/>
  <c r="G268" i="6" s="1"/>
  <c r="S14" i="53"/>
  <c r="N1535" i="40" l="1"/>
  <c r="O2443" i="40"/>
  <c r="BD266" i="6"/>
  <c r="BD251" i="6"/>
  <c r="J371" i="6"/>
  <c r="G251" i="6"/>
  <c r="H264" i="6"/>
  <c r="I269" i="6"/>
  <c r="I251" i="6"/>
  <c r="BP264" i="6"/>
  <c r="BR264" i="6"/>
  <c r="BQ329" i="6"/>
  <c r="BT355" i="6"/>
  <c r="BP269" i="6"/>
  <c r="BR330" i="6"/>
  <c r="BQ269" i="6"/>
  <c r="BM542" i="6"/>
  <c r="BM540" i="6"/>
  <c r="A20" i="53"/>
  <c r="A21" i="53"/>
  <c r="A22" i="53"/>
  <c r="A23" i="53"/>
  <c r="A24" i="53"/>
  <c r="A25" i="53"/>
  <c r="A26" i="53"/>
  <c r="N880" i="40" l="1"/>
  <c r="BD264" i="6"/>
  <c r="G269" i="6"/>
  <c r="G264" i="6"/>
  <c r="I264" i="6"/>
  <c r="H329" i="6"/>
  <c r="H269" i="6"/>
  <c r="I330" i="6"/>
  <c r="CA540" i="6"/>
  <c r="CB540" i="6"/>
  <c r="BW540" i="6"/>
  <c r="CF540" i="6"/>
  <c r="BX540" i="6"/>
  <c r="BY540" i="6"/>
  <c r="BZ540" i="6"/>
  <c r="CD540" i="6"/>
  <c r="CC540" i="6"/>
  <c r="CE540" i="6"/>
  <c r="CC542" i="6"/>
  <c r="BW542" i="6"/>
  <c r="CD542" i="6"/>
  <c r="CF542" i="6"/>
  <c r="BX542" i="6"/>
  <c r="BY542" i="6"/>
  <c r="BZ542" i="6"/>
  <c r="CB542" i="6"/>
  <c r="CA542" i="6"/>
  <c r="CE542" i="6"/>
  <c r="BD268" i="6"/>
  <c r="BR329" i="6"/>
  <c r="BP329" i="6"/>
  <c r="BT356" i="6"/>
  <c r="J355" i="6"/>
  <c r="BQ330" i="6"/>
  <c r="BP330" i="6"/>
  <c r="BM543" i="6"/>
  <c r="BM538" i="6"/>
  <c r="BM539" i="6"/>
  <c r="BM546" i="6"/>
  <c r="BM544" i="6"/>
  <c r="N737" i="40" l="1"/>
  <c r="BD269" i="6"/>
  <c r="BD329" i="6"/>
  <c r="H330" i="6"/>
  <c r="I329" i="6"/>
  <c r="G329" i="6"/>
  <c r="G330" i="6"/>
  <c r="BZ538" i="6"/>
  <c r="BW538" i="6"/>
  <c r="CF538" i="6"/>
  <c r="BX538" i="6"/>
  <c r="BY538" i="6"/>
  <c r="CA538" i="6"/>
  <c r="CD538" i="6"/>
  <c r="CC538" i="6"/>
  <c r="CE538" i="6"/>
  <c r="CB538" i="6"/>
  <c r="CA543" i="6"/>
  <c r="CE543" i="6"/>
  <c r="BW543" i="6"/>
  <c r="CF543" i="6"/>
  <c r="BX543" i="6"/>
  <c r="BY543" i="6"/>
  <c r="CC543" i="6"/>
  <c r="CD543" i="6"/>
  <c r="BZ543" i="6"/>
  <c r="CB543" i="6"/>
  <c r="BX544" i="6"/>
  <c r="CE544" i="6"/>
  <c r="BY544" i="6"/>
  <c r="CF544" i="6"/>
  <c r="CD544" i="6"/>
  <c r="BW544" i="6"/>
  <c r="BZ544" i="6"/>
  <c r="CB544" i="6"/>
  <c r="CA544" i="6"/>
  <c r="CC544" i="6"/>
  <c r="BZ546" i="6"/>
  <c r="CD546" i="6"/>
  <c r="CE546" i="6"/>
  <c r="BW546" i="6"/>
  <c r="CF546" i="6"/>
  <c r="BX546" i="6"/>
  <c r="CB546" i="6"/>
  <c r="CA546" i="6"/>
  <c r="CC546" i="6"/>
  <c r="BY546" i="6"/>
  <c r="BW539" i="6"/>
  <c r="CD539" i="6"/>
  <c r="BX539" i="6"/>
  <c r="CE539" i="6"/>
  <c r="BY539" i="6"/>
  <c r="BZ539" i="6"/>
  <c r="CC539" i="6"/>
  <c r="CA539" i="6"/>
  <c r="CB539" i="6"/>
  <c r="CF539" i="6"/>
  <c r="BT357" i="6"/>
  <c r="J356" i="6"/>
  <c r="BP4" i="6"/>
  <c r="BQ4" i="6"/>
  <c r="H4" i="6" s="1"/>
  <c r="N203" i="40" l="1"/>
  <c r="O1540" i="40"/>
  <c r="G4" i="6"/>
  <c r="BD330" i="6"/>
  <c r="BT358" i="6"/>
  <c r="J357" i="6"/>
  <c r="N336" i="40" l="1"/>
  <c r="BD4" i="6"/>
  <c r="BT359" i="6"/>
  <c r="J358" i="6"/>
  <c r="BG4" i="6"/>
  <c r="A86" i="53"/>
  <c r="A688" i="48"/>
  <c r="A687" i="48"/>
  <c r="A686" i="48"/>
  <c r="A685" i="48"/>
  <c r="A684" i="48"/>
  <c r="A683" i="48"/>
  <c r="A682" i="48"/>
  <c r="A681" i="48"/>
  <c r="A680" i="48"/>
  <c r="A679" i="48"/>
  <c r="A678" i="48"/>
  <c r="A677" i="48"/>
  <c r="A676" i="48"/>
  <c r="A675" i="48"/>
  <c r="A674" i="48"/>
  <c r="A673" i="48"/>
  <c r="A672" i="48"/>
  <c r="A671" i="48"/>
  <c r="A670" i="48"/>
  <c r="A669" i="48"/>
  <c r="A668" i="48"/>
  <c r="A667" i="48"/>
  <c r="A666" i="48"/>
  <c r="A665" i="48"/>
  <c r="A664" i="48"/>
  <c r="A663" i="48"/>
  <c r="A662" i="48"/>
  <c r="A661" i="48"/>
  <c r="A660" i="48"/>
  <c r="A659" i="48"/>
  <c r="A658" i="48"/>
  <c r="A657" i="48"/>
  <c r="A656" i="48"/>
  <c r="A655" i="48"/>
  <c r="A654" i="48"/>
  <c r="A653" i="48"/>
  <c r="A652" i="48"/>
  <c r="A651" i="48"/>
  <c r="A650" i="48"/>
  <c r="A649" i="48"/>
  <c r="A648" i="48"/>
  <c r="A642" i="48"/>
  <c r="A647" i="48"/>
  <c r="A633" i="48"/>
  <c r="A631" i="48"/>
  <c r="A629" i="48"/>
  <c r="A627" i="48"/>
  <c r="A609" i="48"/>
  <c r="A607" i="48"/>
  <c r="A605" i="48"/>
  <c r="A603" i="48"/>
  <c r="A602" i="48"/>
  <c r="A630" i="48"/>
  <c r="A636" i="48"/>
  <c r="A618" i="48"/>
  <c r="A611" i="48"/>
  <c r="A635" i="48"/>
  <c r="A632" i="48"/>
  <c r="A628" i="48"/>
  <c r="A626" i="48"/>
  <c r="A617" i="48"/>
  <c r="A612" i="48"/>
  <c r="A610" i="48"/>
  <c r="A608" i="48"/>
  <c r="A606" i="48"/>
  <c r="A604" i="48"/>
  <c r="A599" i="48"/>
  <c r="A616" i="48"/>
  <c r="A601" i="48"/>
  <c r="A600" i="48"/>
  <c r="A598" i="48"/>
  <c r="A597" i="48"/>
  <c r="A615" i="48"/>
  <c r="A596" i="48"/>
  <c r="A595" i="48"/>
  <c r="A646" i="48"/>
  <c r="A594" i="48"/>
  <c r="A593" i="48"/>
  <c r="A592" i="48"/>
  <c r="A590" i="48"/>
  <c r="A589" i="48"/>
  <c r="A588" i="48"/>
  <c r="A587" i="48"/>
  <c r="A586" i="48"/>
  <c r="A585" i="48"/>
  <c r="A591" i="48"/>
  <c r="A576" i="48"/>
  <c r="A582" i="48"/>
  <c r="A581" i="48"/>
  <c r="A575" i="48"/>
  <c r="A574" i="48"/>
  <c r="A573" i="48"/>
  <c r="A572" i="48"/>
  <c r="A571" i="48"/>
  <c r="A570" i="48"/>
  <c r="A569" i="48"/>
  <c r="A568" i="48"/>
  <c r="A567" i="48"/>
  <c r="A566" i="48"/>
  <c r="A565" i="48"/>
  <c r="A564" i="48"/>
  <c r="A558" i="48"/>
  <c r="A557" i="48"/>
  <c r="A556" i="48"/>
  <c r="A555" i="48"/>
  <c r="A554" i="48"/>
  <c r="A553" i="48"/>
  <c r="A552" i="48"/>
  <c r="A625" i="48"/>
  <c r="A551" i="48"/>
  <c r="A550" i="48"/>
  <c r="A549" i="48"/>
  <c r="A641" i="48"/>
  <c r="A547" i="48"/>
  <c r="A545" i="48"/>
  <c r="A544" i="48"/>
  <c r="A543" i="48"/>
  <c r="A542" i="48"/>
  <c r="A541" i="48"/>
  <c r="A540" i="48"/>
  <c r="A539" i="48"/>
  <c r="A517" i="48"/>
  <c r="A514" i="48"/>
  <c r="A548" i="48"/>
  <c r="A546" i="48"/>
  <c r="A533" i="48"/>
  <c r="A532" i="48"/>
  <c r="A614" i="48"/>
  <c r="A531" i="48"/>
  <c r="A530" i="48"/>
  <c r="A529" i="48"/>
  <c r="A528" i="48"/>
  <c r="A527" i="48"/>
  <c r="A526" i="48"/>
  <c r="A525" i="48"/>
  <c r="A524" i="48"/>
  <c r="A523" i="48"/>
  <c r="A538" i="48"/>
  <c r="A522" i="48"/>
  <c r="A521" i="48"/>
  <c r="A520" i="48"/>
  <c r="A519" i="48"/>
  <c r="A518" i="48"/>
  <c r="A645" i="48"/>
  <c r="A516" i="48"/>
  <c r="A515" i="48"/>
  <c r="A513" i="48"/>
  <c r="A512" i="48"/>
  <c r="A511" i="48"/>
  <c r="A510" i="48"/>
  <c r="A537" i="48"/>
  <c r="A509" i="48"/>
  <c r="A508" i="48"/>
  <c r="A507" i="48"/>
  <c r="A506" i="48"/>
  <c r="A505" i="48"/>
  <c r="A504" i="48"/>
  <c r="A503" i="48"/>
  <c r="A502" i="48"/>
  <c r="A501" i="48"/>
  <c r="A637" i="48"/>
  <c r="A500" i="48"/>
  <c r="A499" i="48"/>
  <c r="A497" i="48"/>
  <c r="A496" i="48"/>
  <c r="A495" i="48"/>
  <c r="A494" i="48"/>
  <c r="A492" i="48"/>
  <c r="A493" i="48"/>
  <c r="A491" i="48"/>
  <c r="A490" i="48"/>
  <c r="A489" i="48"/>
  <c r="A488" i="48"/>
  <c r="A487" i="48"/>
  <c r="A486" i="48"/>
  <c r="A485" i="48"/>
  <c r="A484" i="48"/>
  <c r="A483" i="48"/>
  <c r="A482" i="48"/>
  <c r="A481" i="48"/>
  <c r="A480" i="48"/>
  <c r="A479" i="48"/>
  <c r="A478" i="48"/>
  <c r="A477" i="48"/>
  <c r="A624" i="48"/>
  <c r="A474" i="48"/>
  <c r="A476" i="48"/>
  <c r="A475" i="48"/>
  <c r="A640" i="48"/>
  <c r="A473" i="48"/>
  <c r="A472" i="48"/>
  <c r="A644" i="48"/>
  <c r="A643" i="48"/>
  <c r="A471" i="48"/>
  <c r="A470" i="48"/>
  <c r="A469" i="48"/>
  <c r="A468" i="48"/>
  <c r="A467" i="48"/>
  <c r="A466" i="48"/>
  <c r="A465" i="48"/>
  <c r="A464" i="48"/>
  <c r="A462" i="48"/>
  <c r="A461" i="48"/>
  <c r="A463" i="48"/>
  <c r="A460" i="48"/>
  <c r="A459" i="48"/>
  <c r="A458" i="48"/>
  <c r="A457" i="48"/>
  <c r="A456" i="48"/>
  <c r="A455" i="48"/>
  <c r="A454" i="48"/>
  <c r="A453" i="48"/>
  <c r="A452" i="48"/>
  <c r="A451" i="48"/>
  <c r="A450" i="48"/>
  <c r="A413" i="48"/>
  <c r="A408" i="48"/>
  <c r="A412" i="48"/>
  <c r="A449" i="48"/>
  <c r="A446" i="48"/>
  <c r="A428" i="48"/>
  <c r="A411" i="48"/>
  <c r="A435" i="48"/>
  <c r="A429" i="48"/>
  <c r="A427" i="48"/>
  <c r="A422" i="48"/>
  <c r="A407" i="48"/>
  <c r="A406" i="48"/>
  <c r="A421" i="48"/>
  <c r="A563" i="48"/>
  <c r="A405" i="48"/>
  <c r="A420" i="48"/>
  <c r="A402" i="48"/>
  <c r="A400" i="48"/>
  <c r="A399" i="48"/>
  <c r="A398" i="48"/>
  <c r="A397" i="48"/>
  <c r="A396" i="48"/>
  <c r="A395" i="48"/>
  <c r="A394" i="48"/>
  <c r="A418" i="48"/>
  <c r="A536" i="48"/>
  <c r="A393" i="48"/>
  <c r="A417" i="48"/>
  <c r="A562" i="48"/>
  <c r="A392" i="48"/>
  <c r="A415" i="48"/>
  <c r="A414" i="48"/>
  <c r="A391" i="48"/>
  <c r="A390" i="48"/>
  <c r="A389" i="48"/>
  <c r="A388" i="48"/>
  <c r="A387" i="48"/>
  <c r="A386" i="48"/>
  <c r="A445" i="48"/>
  <c r="A385" i="48"/>
  <c r="A384" i="48"/>
  <c r="A383" i="48"/>
  <c r="A382" i="48"/>
  <c r="A381" i="48"/>
  <c r="A380" i="48"/>
  <c r="A379" i="48"/>
  <c r="A378" i="48"/>
  <c r="A377" i="48"/>
  <c r="A376" i="48"/>
  <c r="A375" i="48"/>
  <c r="A374" i="48"/>
  <c r="A373" i="48"/>
  <c r="A372" i="48"/>
  <c r="A371" i="48"/>
  <c r="A623" i="48"/>
  <c r="A370" i="48"/>
  <c r="A639" i="48"/>
  <c r="A369" i="48"/>
  <c r="A368" i="48"/>
  <c r="A367" i="48"/>
  <c r="A366" i="48"/>
  <c r="A365" i="48"/>
  <c r="A364" i="48"/>
  <c r="A363" i="48"/>
  <c r="A362" i="48"/>
  <c r="A361" i="48"/>
  <c r="A360" i="48"/>
  <c r="A359" i="48"/>
  <c r="A358" i="48"/>
  <c r="A357" i="48"/>
  <c r="A356" i="48"/>
  <c r="A355" i="48"/>
  <c r="A354" i="48"/>
  <c r="A353" i="48"/>
  <c r="A352" i="48"/>
  <c r="A351" i="48"/>
  <c r="A350" i="48"/>
  <c r="A349" i="48"/>
  <c r="A348" i="48"/>
  <c r="A347" i="48"/>
  <c r="A324" i="48"/>
  <c r="A346" i="48"/>
  <c r="A443" i="48"/>
  <c r="A442" i="48"/>
  <c r="A345" i="48"/>
  <c r="A344" i="48"/>
  <c r="A343" i="48"/>
  <c r="A342" i="48"/>
  <c r="A341" i="48"/>
  <c r="A339" i="48"/>
  <c r="A338" i="48"/>
  <c r="A337" i="48"/>
  <c r="A336" i="48"/>
  <c r="A335" i="48"/>
  <c r="A334" i="48"/>
  <c r="A333" i="48"/>
  <c r="A620" i="48"/>
  <c r="A332" i="48"/>
  <c r="A331" i="48"/>
  <c r="A330" i="48"/>
  <c r="A329" i="48"/>
  <c r="A328" i="48"/>
  <c r="A327" i="48"/>
  <c r="A326" i="48"/>
  <c r="A325" i="48"/>
  <c r="A323" i="48"/>
  <c r="A622" i="48"/>
  <c r="A322" i="48"/>
  <c r="A321" i="48"/>
  <c r="A634" i="48"/>
  <c r="A320" i="48"/>
  <c r="A319" i="48"/>
  <c r="A318" i="48"/>
  <c r="A317" i="48"/>
  <c r="A316" i="48"/>
  <c r="A315" i="48"/>
  <c r="A314" i="48"/>
  <c r="A313" i="48"/>
  <c r="A312" i="48"/>
  <c r="A311" i="48"/>
  <c r="A310" i="48"/>
  <c r="A309" i="48"/>
  <c r="A308" i="48"/>
  <c r="A307" i="48"/>
  <c r="A306" i="48"/>
  <c r="A305" i="48"/>
  <c r="A304" i="48"/>
  <c r="A303" i="48"/>
  <c r="A302" i="48"/>
  <c r="A301" i="48"/>
  <c r="A300" i="48"/>
  <c r="A299" i="48"/>
  <c r="A298" i="48"/>
  <c r="A297" i="48"/>
  <c r="A296" i="48"/>
  <c r="A295" i="48"/>
  <c r="A294" i="48"/>
  <c r="A293" i="48"/>
  <c r="A290" i="48"/>
  <c r="A289" i="48"/>
  <c r="A288" i="48"/>
  <c r="A287" i="48"/>
  <c r="A292" i="48"/>
  <c r="A291" i="48"/>
  <c r="A286" i="48"/>
  <c r="A561" i="48"/>
  <c r="A426" i="48"/>
  <c r="A619" i="48"/>
  <c r="A638" i="48"/>
  <c r="A285" i="48"/>
  <c r="A284" i="48"/>
  <c r="A283" i="48"/>
  <c r="A281" i="48"/>
  <c r="A282" i="48"/>
  <c r="A280" i="48"/>
  <c r="A279" i="48"/>
  <c r="A278" i="48"/>
  <c r="A277" i="48"/>
  <c r="A276" i="48"/>
  <c r="A275" i="48"/>
  <c r="A274" i="48"/>
  <c r="A273" i="48"/>
  <c r="A272" i="48"/>
  <c r="A271" i="48"/>
  <c r="A270" i="48"/>
  <c r="A559" i="48"/>
  <c r="A265" i="48"/>
  <c r="A448" i="48"/>
  <c r="A264" i="48"/>
  <c r="A263" i="48"/>
  <c r="A262" i="48"/>
  <c r="A259" i="48"/>
  <c r="A409" i="48"/>
  <c r="A425" i="48"/>
  <c r="A269" i="48"/>
  <c r="A424" i="48"/>
  <c r="A268" i="48"/>
  <c r="A267" i="48"/>
  <c r="A266" i="48"/>
  <c r="A261" i="48"/>
  <c r="A260" i="48"/>
  <c r="A258" i="48"/>
  <c r="A613" i="48"/>
  <c r="A257" i="48"/>
  <c r="A256" i="48"/>
  <c r="A255" i="48"/>
  <c r="A254" i="48"/>
  <c r="A253" i="48"/>
  <c r="A252" i="48"/>
  <c r="A251" i="48"/>
  <c r="A441" i="48"/>
  <c r="A247" i="48"/>
  <c r="A250" i="48"/>
  <c r="A249" i="48"/>
  <c r="A248" i="48"/>
  <c r="A241" i="48"/>
  <c r="A240" i="48"/>
  <c r="A239" i="48"/>
  <c r="A238" i="48"/>
  <c r="A237" i="48"/>
  <c r="A246" i="48"/>
  <c r="A245" i="48"/>
  <c r="A244" i="48"/>
  <c r="A243" i="48"/>
  <c r="A242" i="48"/>
  <c r="A236" i="48"/>
  <c r="A235" i="48"/>
  <c r="A535" i="48"/>
  <c r="A234" i="48"/>
  <c r="A233" i="48"/>
  <c r="A232" i="48"/>
  <c r="A231" i="48"/>
  <c r="A230" i="48"/>
  <c r="A229" i="48"/>
  <c r="A228" i="48"/>
  <c r="A227" i="48"/>
  <c r="A226" i="48"/>
  <c r="A225" i="48"/>
  <c r="A224" i="48"/>
  <c r="A223" i="48"/>
  <c r="A222" i="48"/>
  <c r="A221" i="48"/>
  <c r="A220" i="48"/>
  <c r="A219" i="48"/>
  <c r="A218" i="48"/>
  <c r="A217" i="48"/>
  <c r="A216" i="48"/>
  <c r="A215" i="48"/>
  <c r="A213" i="48"/>
  <c r="A212" i="48"/>
  <c r="A211" i="48"/>
  <c r="A210" i="48"/>
  <c r="A209" i="48"/>
  <c r="A208" i="48"/>
  <c r="A207" i="48"/>
  <c r="A206" i="48"/>
  <c r="A214" i="48"/>
  <c r="A416" i="48"/>
  <c r="A205" i="48"/>
  <c r="A498" i="48"/>
  <c r="A204" i="48"/>
  <c r="A423" i="48"/>
  <c r="A203" i="48"/>
  <c r="A202" i="48"/>
  <c r="A201" i="48"/>
  <c r="A200" i="48"/>
  <c r="A199" i="48"/>
  <c r="A198" i="48"/>
  <c r="A197" i="48"/>
  <c r="A196" i="48"/>
  <c r="A195" i="48"/>
  <c r="A194" i="48"/>
  <c r="A193" i="48"/>
  <c r="A192" i="48"/>
  <c r="A189" i="48"/>
  <c r="A191" i="48"/>
  <c r="A190" i="48"/>
  <c r="A188" i="48"/>
  <c r="A187" i="48"/>
  <c r="A182" i="48"/>
  <c r="A181" i="48"/>
  <c r="A180" i="48"/>
  <c r="A439" i="48"/>
  <c r="A176" i="48"/>
  <c r="A440" i="48"/>
  <c r="A186" i="48"/>
  <c r="A185" i="48"/>
  <c r="A184" i="48"/>
  <c r="A183" i="48"/>
  <c r="A179" i="48"/>
  <c r="A560" i="48"/>
  <c r="A178" i="48"/>
  <c r="A177" i="48"/>
  <c r="A175" i="48"/>
  <c r="A174" i="48"/>
  <c r="A173" i="48"/>
  <c r="A172" i="48"/>
  <c r="A171" i="48"/>
  <c r="A410" i="48"/>
  <c r="A170" i="48"/>
  <c r="A169" i="48"/>
  <c r="A168" i="48"/>
  <c r="A167" i="48"/>
  <c r="A166" i="48"/>
  <c r="A165" i="48"/>
  <c r="A164" i="48"/>
  <c r="A163" i="48"/>
  <c r="A162" i="48"/>
  <c r="A161" i="48"/>
  <c r="A160" i="48"/>
  <c r="A159" i="48"/>
  <c r="A158" i="48"/>
  <c r="A157" i="48"/>
  <c r="A156" i="48"/>
  <c r="A155" i="48"/>
  <c r="A154" i="48"/>
  <c r="A153" i="48"/>
  <c r="A152" i="48"/>
  <c r="A151" i="48"/>
  <c r="A150" i="48"/>
  <c r="A149" i="48"/>
  <c r="A148" i="48"/>
  <c r="A147" i="48"/>
  <c r="A146" i="48"/>
  <c r="A145" i="48"/>
  <c r="A144" i="48"/>
  <c r="A143" i="48"/>
  <c r="A142" i="48"/>
  <c r="A141" i="48"/>
  <c r="A140" i="48"/>
  <c r="A139" i="48"/>
  <c r="A138" i="48"/>
  <c r="A137" i="48"/>
  <c r="A136" i="48"/>
  <c r="A135" i="48"/>
  <c r="A134" i="48"/>
  <c r="A404" i="48"/>
  <c r="A133" i="48"/>
  <c r="A132" i="48"/>
  <c r="A131" i="48"/>
  <c r="A130" i="48"/>
  <c r="A129" i="48"/>
  <c r="A128" i="48"/>
  <c r="A126" i="48"/>
  <c r="A121" i="48"/>
  <c r="A120" i="48"/>
  <c r="A119" i="48"/>
  <c r="A447" i="48"/>
  <c r="A117" i="48"/>
  <c r="A115" i="48"/>
  <c r="A124" i="48"/>
  <c r="A123" i="48"/>
  <c r="A122" i="48"/>
  <c r="A118" i="48"/>
  <c r="A580" i="48"/>
  <c r="A116" i="48"/>
  <c r="A534" i="48"/>
  <c r="A419" i="48"/>
  <c r="A114" i="48"/>
  <c r="A111" i="48"/>
  <c r="A110" i="48"/>
  <c r="A436" i="48"/>
  <c r="A109" i="48"/>
  <c r="A127" i="48"/>
  <c r="A125" i="48"/>
  <c r="A113" i="48"/>
  <c r="A112" i="48"/>
  <c r="A108" i="48"/>
  <c r="A401" i="48"/>
  <c r="A106" i="48"/>
  <c r="A104" i="48"/>
  <c r="A103" i="48"/>
  <c r="A107" i="48"/>
  <c r="A105" i="48"/>
  <c r="A102" i="48"/>
  <c r="A101" i="48"/>
  <c r="A100" i="48"/>
  <c r="A99" i="48"/>
  <c r="A97" i="48"/>
  <c r="A98" i="48"/>
  <c r="A96" i="48"/>
  <c r="A94" i="48"/>
  <c r="A93" i="48"/>
  <c r="A92" i="48"/>
  <c r="A91" i="48"/>
  <c r="A88" i="48"/>
  <c r="A87" i="48"/>
  <c r="A86" i="48"/>
  <c r="A85" i="48"/>
  <c r="A84" i="48"/>
  <c r="A90" i="48"/>
  <c r="A89" i="48"/>
  <c r="A83" i="48"/>
  <c r="A82" i="48"/>
  <c r="A81" i="48"/>
  <c r="A80" i="48"/>
  <c r="A79" i="48"/>
  <c r="A78" i="48"/>
  <c r="A77" i="48"/>
  <c r="A95" i="48"/>
  <c r="A438" i="48"/>
  <c r="A403" i="48"/>
  <c r="A72" i="48"/>
  <c r="A76" i="48"/>
  <c r="A75" i="48"/>
  <c r="A74" i="48"/>
  <c r="A73" i="48"/>
  <c r="A71" i="48"/>
  <c r="A70" i="48"/>
  <c r="A69" i="48"/>
  <c r="A68" i="48"/>
  <c r="A67" i="48"/>
  <c r="A66" i="48"/>
  <c r="A65" i="48"/>
  <c r="A64" i="48"/>
  <c r="A63" i="48"/>
  <c r="A62" i="48"/>
  <c r="A579" i="48"/>
  <c r="A621" i="48"/>
  <c r="A578" i="48"/>
  <c r="A577" i="48"/>
  <c r="A61" i="48"/>
  <c r="A60" i="48"/>
  <c r="A59" i="48"/>
  <c r="A58" i="48"/>
  <c r="A57" i="48"/>
  <c r="A56" i="48"/>
  <c r="A55" i="48"/>
  <c r="A54" i="48"/>
  <c r="A53" i="48"/>
  <c r="A52" i="48"/>
  <c r="A51" i="48"/>
  <c r="A50" i="48"/>
  <c r="A49" i="48"/>
  <c r="A48" i="48"/>
  <c r="A47" i="48"/>
  <c r="A46" i="48"/>
  <c r="A45" i="48"/>
  <c r="A44" i="48"/>
  <c r="A43" i="48"/>
  <c r="A42" i="48"/>
  <c r="A38" i="48"/>
  <c r="A36" i="48"/>
  <c r="A35" i="48"/>
  <c r="A34" i="48"/>
  <c r="A33" i="48"/>
  <c r="A32" i="48"/>
  <c r="A31" i="48"/>
  <c r="A30" i="48"/>
  <c r="A29" i="48"/>
  <c r="A28" i="48"/>
  <c r="A27" i="48"/>
  <c r="A24" i="48"/>
  <c r="A23" i="48"/>
  <c r="A22" i="48"/>
  <c r="A21" i="48"/>
  <c r="A20" i="48"/>
  <c r="A41" i="48"/>
  <c r="A40" i="48"/>
  <c r="A39" i="48"/>
  <c r="A37" i="48"/>
  <c r="A26" i="48"/>
  <c r="A25" i="48"/>
  <c r="A19" i="48"/>
  <c r="A18" i="48"/>
  <c r="A17" i="48"/>
  <c r="A16" i="48"/>
  <c r="A15" i="48"/>
  <c r="A14" i="48"/>
  <c r="A13" i="48"/>
  <c r="A12" i="48"/>
  <c r="A11" i="48"/>
  <c r="A437" i="48"/>
  <c r="A10" i="48"/>
  <c r="A9" i="48"/>
  <c r="A8" i="48"/>
  <c r="A6" i="48"/>
  <c r="A5" i="48"/>
  <c r="A4" i="48"/>
  <c r="N1893" i="40" l="1"/>
  <c r="BT360" i="6"/>
  <c r="J359" i="6"/>
  <c r="N614" i="40" l="1"/>
  <c r="N1380" i="40"/>
  <c r="J360" i="6"/>
  <c r="B27" i="53" l="1"/>
  <c r="B29" i="53"/>
  <c r="C22" i="53"/>
  <c r="C27" i="53"/>
  <c r="C29" i="53"/>
  <c r="B24" i="53"/>
  <c r="B26" i="53"/>
  <c r="B28" i="53"/>
  <c r="C24" i="53"/>
  <c r="C26" i="53"/>
  <c r="BD6" i="6"/>
  <c r="B25" i="53"/>
  <c r="C21" i="53"/>
  <c r="B21" i="53"/>
  <c r="C28" i="53"/>
  <c r="C23" i="53"/>
  <c r="B23" i="53"/>
  <c r="C25" i="53"/>
  <c r="B22" i="53"/>
  <c r="BT361" i="6"/>
  <c r="N2244" i="40" l="1"/>
  <c r="C20" i="53"/>
  <c r="C33" i="53" s="1"/>
  <c r="C86" i="53"/>
  <c r="B20" i="53"/>
  <c r="B33" i="53" s="1"/>
  <c r="B86" i="53"/>
  <c r="J361" i="6"/>
  <c r="BJ4" i="6"/>
  <c r="N2676" i="40" l="1"/>
  <c r="BT362" i="6"/>
  <c r="C105" i="53"/>
  <c r="B105" i="53"/>
  <c r="B106" i="53"/>
  <c r="C106" i="53"/>
  <c r="B107" i="53"/>
  <c r="C107" i="53"/>
  <c r="B108" i="53"/>
  <c r="C108" i="53"/>
  <c r="B109" i="53"/>
  <c r="C109" i="53"/>
  <c r="B110" i="53"/>
  <c r="C110" i="53"/>
  <c r="B111" i="53"/>
  <c r="C111" i="53"/>
  <c r="B112" i="53"/>
  <c r="C112" i="53"/>
  <c r="B113" i="53"/>
  <c r="C113" i="53"/>
  <c r="B114" i="53"/>
  <c r="C114" i="53"/>
  <c r="A105" i="53"/>
  <c r="A106" i="53"/>
  <c r="A107" i="53"/>
  <c r="A108" i="53"/>
  <c r="A109" i="53"/>
  <c r="A110" i="53"/>
  <c r="A111" i="53"/>
  <c r="C41" i="53"/>
  <c r="C42" i="53"/>
  <c r="C43" i="53"/>
  <c r="C44" i="53"/>
  <c r="C45" i="53"/>
  <c r="C46" i="53"/>
  <c r="C47" i="53"/>
  <c r="C48" i="53"/>
  <c r="C49" i="53"/>
  <c r="C50" i="53"/>
  <c r="B41" i="53"/>
  <c r="B42" i="53"/>
  <c r="B43" i="53"/>
  <c r="B44" i="53"/>
  <c r="B45" i="53"/>
  <c r="B46" i="53"/>
  <c r="B47" i="53"/>
  <c r="B48" i="53"/>
  <c r="B49" i="53"/>
  <c r="B50" i="53"/>
  <c r="A41" i="53"/>
  <c r="A42" i="53"/>
  <c r="A43" i="53"/>
  <c r="A44" i="53"/>
  <c r="A45" i="53"/>
  <c r="A46" i="53"/>
  <c r="A47" i="53"/>
  <c r="C63" i="53"/>
  <c r="C64" i="53"/>
  <c r="C65" i="53"/>
  <c r="C66" i="53"/>
  <c r="C67" i="53"/>
  <c r="C68" i="53"/>
  <c r="C69" i="53"/>
  <c r="C70" i="53"/>
  <c r="C71" i="53"/>
  <c r="C72" i="53"/>
  <c r="B63" i="53"/>
  <c r="B64" i="53"/>
  <c r="B65" i="53"/>
  <c r="B66" i="53"/>
  <c r="B67" i="53"/>
  <c r="B68" i="53"/>
  <c r="B69" i="53"/>
  <c r="B70" i="53"/>
  <c r="B71" i="53"/>
  <c r="B72" i="53"/>
  <c r="A63" i="53"/>
  <c r="A64" i="53"/>
  <c r="A65" i="53"/>
  <c r="A66" i="53"/>
  <c r="A67" i="53"/>
  <c r="A68" i="53"/>
  <c r="A69" i="53"/>
  <c r="A87" i="53"/>
  <c r="B87" i="53"/>
  <c r="C87" i="53"/>
  <c r="A88" i="53"/>
  <c r="B88" i="53"/>
  <c r="C88" i="53"/>
  <c r="A89" i="53"/>
  <c r="B89" i="53"/>
  <c r="C89" i="53"/>
  <c r="A90" i="53"/>
  <c r="B90" i="53"/>
  <c r="C90" i="53"/>
  <c r="A91" i="53"/>
  <c r="B91" i="53"/>
  <c r="C91" i="53"/>
  <c r="A92" i="53"/>
  <c r="B92" i="53"/>
  <c r="C92" i="53"/>
  <c r="B93" i="53"/>
  <c r="C93" i="53"/>
  <c r="B94" i="53"/>
  <c r="C94" i="53"/>
  <c r="B95" i="53"/>
  <c r="C95" i="53"/>
  <c r="BM566" i="6"/>
  <c r="V15" i="53"/>
  <c r="W14" i="53" s="1"/>
  <c r="E106" i="53" l="1"/>
  <c r="BY566" i="6"/>
  <c r="CF566" i="6"/>
  <c r="BZ566" i="6"/>
  <c r="BW566" i="6"/>
  <c r="BX566" i="6"/>
  <c r="CA566" i="6"/>
  <c r="CB566" i="6"/>
  <c r="CC566" i="6"/>
  <c r="CD566" i="6"/>
  <c r="CE566" i="6"/>
  <c r="BT363" i="6"/>
  <c r="J362" i="6"/>
  <c r="BN4" i="6"/>
  <c r="BT4" i="6" s="1"/>
  <c r="J4" i="6" s="1"/>
  <c r="B76" i="53"/>
  <c r="C53" i="53"/>
  <c r="C54" i="53"/>
  <c r="B54" i="53"/>
  <c r="C76" i="53"/>
  <c r="C75" i="53"/>
  <c r="E113" i="53"/>
  <c r="E109" i="53"/>
  <c r="C118" i="53"/>
  <c r="B118" i="53"/>
  <c r="E112" i="53"/>
  <c r="E108" i="53"/>
  <c r="BM545" i="6"/>
  <c r="E114" i="53"/>
  <c r="E110" i="53"/>
  <c r="E107" i="53"/>
  <c r="E105" i="53"/>
  <c r="E111" i="53"/>
  <c r="BM4" i="6"/>
  <c r="BM570" i="6"/>
  <c r="BM567" i="6"/>
  <c r="BM569" i="6"/>
  <c r="D114" i="53"/>
  <c r="D110" i="53"/>
  <c r="D107" i="53"/>
  <c r="D111" i="53"/>
  <c r="D108" i="53"/>
  <c r="D112" i="53"/>
  <c r="D113" i="53"/>
  <c r="D106" i="53"/>
  <c r="D109" i="53"/>
  <c r="D105" i="53"/>
  <c r="D67" i="53"/>
  <c r="D92" i="53"/>
  <c r="D66" i="53"/>
  <c r="D95" i="53"/>
  <c r="D72" i="53"/>
  <c r="D65" i="53"/>
  <c r="D71" i="53"/>
  <c r="D64" i="53"/>
  <c r="D68" i="53"/>
  <c r="D70" i="53"/>
  <c r="D63" i="53"/>
  <c r="C98" i="53"/>
  <c r="D93" i="53"/>
  <c r="D91" i="53"/>
  <c r="D88" i="53"/>
  <c r="D69" i="53"/>
  <c r="D94" i="53"/>
  <c r="D90" i="53"/>
  <c r="D89" i="53"/>
  <c r="D87" i="53"/>
  <c r="D45" i="53"/>
  <c r="D86" i="53"/>
  <c r="B98" i="53"/>
  <c r="D50" i="53"/>
  <c r="D47" i="53"/>
  <c r="D43" i="53"/>
  <c r="D46" i="53"/>
  <c r="D44" i="53"/>
  <c r="D49" i="53"/>
  <c r="D42" i="53"/>
  <c r="D48" i="53"/>
  <c r="D41" i="53"/>
  <c r="BM568" i="6"/>
  <c r="N619" i="40" l="1"/>
  <c r="P14" i="53"/>
  <c r="CB570" i="6"/>
  <c r="CC570" i="6"/>
  <c r="BW570" i="6"/>
  <c r="CD570" i="6"/>
  <c r="CA570" i="6"/>
  <c r="CE570" i="6"/>
  <c r="CF570" i="6"/>
  <c r="BX570" i="6"/>
  <c r="BY570" i="6"/>
  <c r="BZ570" i="6"/>
  <c r="CB545" i="6"/>
  <c r="CC545" i="6"/>
  <c r="CE545" i="6"/>
  <c r="BW545" i="6"/>
  <c r="CF545" i="6"/>
  <c r="BX545" i="6"/>
  <c r="BY545" i="6"/>
  <c r="CA545" i="6"/>
  <c r="BZ545" i="6"/>
  <c r="CD545" i="6"/>
  <c r="BY76" i="6"/>
  <c r="CF76" i="6"/>
  <c r="BX76" i="6"/>
  <c r="CE76" i="6"/>
  <c r="BW76" i="6"/>
  <c r="CC76" i="6"/>
  <c r="CD76" i="6"/>
  <c r="CB76" i="6"/>
  <c r="CA76" i="6"/>
  <c r="CA2" i="6" s="1"/>
  <c r="BZ76" i="6"/>
  <c r="CA568" i="6"/>
  <c r="CB568" i="6"/>
  <c r="BY568" i="6"/>
  <c r="BZ568" i="6"/>
  <c r="CC568" i="6"/>
  <c r="CD568" i="6"/>
  <c r="CE568" i="6"/>
  <c r="CF568" i="6"/>
  <c r="BW568" i="6"/>
  <c r="BX568" i="6"/>
  <c r="BX569" i="6"/>
  <c r="CE569" i="6"/>
  <c r="BY569" i="6"/>
  <c r="CF569" i="6"/>
  <c r="BZ569" i="6"/>
  <c r="CA569" i="6"/>
  <c r="CB569" i="6"/>
  <c r="CC569" i="6"/>
  <c r="CD569" i="6"/>
  <c r="BW569" i="6"/>
  <c r="CC567" i="6"/>
  <c r="BW567" i="6"/>
  <c r="CD567" i="6"/>
  <c r="BX567" i="6"/>
  <c r="CE567" i="6"/>
  <c r="BY567" i="6"/>
  <c r="BZ567" i="6"/>
  <c r="CA567" i="6"/>
  <c r="CB567" i="6"/>
  <c r="CF567" i="6"/>
  <c r="D118" i="53"/>
  <c r="E118" i="53" s="1"/>
  <c r="BT364" i="6"/>
  <c r="J363" i="6"/>
  <c r="J6" i="6"/>
  <c r="D54" i="53"/>
  <c r="D76" i="53"/>
  <c r="D98" i="53"/>
  <c r="BX2" i="6" l="1"/>
  <c r="D21" i="53" s="1"/>
  <c r="BZ2" i="6"/>
  <c r="D23" i="53" s="1"/>
  <c r="BY2" i="6"/>
  <c r="D22" i="53" s="1"/>
  <c r="CB2" i="6"/>
  <c r="D25" i="53" s="1"/>
  <c r="CD2" i="6"/>
  <c r="D27" i="53" s="1"/>
  <c r="CC2" i="6"/>
  <c r="D26" i="53" s="1"/>
  <c r="BW2" i="6"/>
  <c r="CE2" i="6"/>
  <c r="D28" i="53" s="1"/>
  <c r="CF2" i="6"/>
  <c r="D29" i="53" s="1"/>
  <c r="D24" i="53"/>
  <c r="BT365" i="6"/>
  <c r="J364" i="6"/>
  <c r="BV2" i="6" l="1"/>
  <c r="D20" i="53"/>
  <c r="BT366" i="6"/>
  <c r="J365" i="6"/>
  <c r="N2255" i="40" l="1"/>
  <c r="BT367" i="6"/>
  <c r="J366" i="6"/>
  <c r="BT369" i="6" l="1"/>
  <c r="J367" i="6"/>
  <c r="BT372" i="6" l="1"/>
  <c r="J369" i="6"/>
  <c r="BK4" i="6"/>
  <c r="BL4" i="6" s="1"/>
  <c r="BT373" i="6" l="1"/>
  <c r="J372" i="6"/>
  <c r="BT374" i="6" l="1"/>
  <c r="J374" i="6" s="1"/>
  <c r="J373" i="6"/>
  <c r="BI4" i="6" l="1"/>
  <c r="E21" i="53" l="1"/>
  <c r="E23" i="53"/>
  <c r="E26" i="53"/>
  <c r="E28" i="53" l="1"/>
  <c r="E27" i="53"/>
  <c r="E22" i="53"/>
  <c r="E25" i="53"/>
  <c r="E29" i="53"/>
  <c r="E20" i="53"/>
  <c r="D33" i="53" l="1"/>
  <c r="E24" i="53"/>
  <c r="E33" i="53" s="1"/>
  <c r="BR38" i="6" l="1"/>
  <c r="BQ38" i="6"/>
  <c r="BP38" i="6"/>
  <c r="G38" i="6" l="1"/>
  <c r="H38" i="6"/>
  <c r="I38" i="6"/>
  <c r="BQ45" i="6"/>
  <c r="BP45" i="6"/>
  <c r="BR45" i="6"/>
  <c r="BD38" i="6" l="1"/>
  <c r="H45" i="6"/>
  <c r="I45" i="6"/>
  <c r="G45" i="6"/>
  <c r="BP314" i="6"/>
  <c r="G314" i="6" s="1"/>
  <c r="BQ314" i="6"/>
  <c r="H314" i="6" s="1"/>
  <c r="BR314" i="6"/>
  <c r="I314" i="6" s="1"/>
  <c r="BD45" i="6" l="1"/>
  <c r="BQ125" i="6"/>
  <c r="BP125" i="6"/>
  <c r="BR125" i="6"/>
  <c r="G125" i="6" l="1"/>
  <c r="I125" i="6"/>
  <c r="H125" i="6"/>
  <c r="BD314" i="6"/>
  <c r="BT314" i="6"/>
  <c r="BD125" i="6" l="1"/>
  <c r="J314" i="6"/>
  <c r="BQ343" i="6" l="1"/>
  <c r="BQ200" i="6"/>
  <c r="H200" i="6" s="1"/>
  <c r="BQ183" i="6"/>
  <c r="BQ137" i="6"/>
  <c r="H137" i="6" s="1"/>
  <c r="BQ124" i="6"/>
  <c r="H124" i="6" s="1"/>
  <c r="BQ108" i="6"/>
  <c r="BQ89" i="6"/>
  <c r="BQ88" i="6"/>
  <c r="H88" i="6" s="1"/>
  <c r="BP88" i="6"/>
  <c r="BR88" i="6"/>
  <c r="I88" i="6" s="1"/>
  <c r="BT124" i="6"/>
  <c r="BT88" i="6"/>
  <c r="BR108" i="6"/>
  <c r="BP343" i="6"/>
  <c r="BR89" i="6"/>
  <c r="BR343" i="6"/>
  <c r="I343" i="6" s="1"/>
  <c r="BR137" i="6"/>
  <c r="I137" i="6" s="1"/>
  <c r="BP200" i="6"/>
  <c r="BP108" i="6"/>
  <c r="BR124" i="6"/>
  <c r="I124" i="6" s="1"/>
  <c r="BT137" i="6"/>
  <c r="BT92" i="6"/>
  <c r="J92" i="6" s="1"/>
  <c r="BP124" i="6"/>
  <c r="BP89" i="6"/>
  <c r="BR200" i="6"/>
  <c r="BP137" i="6"/>
  <c r="G137" i="6" s="1"/>
  <c r="BT183" i="6"/>
  <c r="J183" i="6" s="1"/>
  <c r="BR183" i="6"/>
  <c r="BP183" i="6"/>
  <c r="BT93" i="6" l="1"/>
  <c r="H183" i="6"/>
  <c r="G124" i="6"/>
  <c r="I108" i="6"/>
  <c r="G89" i="6"/>
  <c r="G343" i="6"/>
  <c r="H89" i="6"/>
  <c r="H343" i="6"/>
  <c r="I89" i="6"/>
  <c r="I183" i="6"/>
  <c r="H108" i="6"/>
  <c r="G183" i="6"/>
  <c r="G108" i="6"/>
  <c r="G200" i="6"/>
  <c r="I200" i="6"/>
  <c r="G88" i="6"/>
  <c r="BP283" i="6"/>
  <c r="BR283" i="6"/>
  <c r="BQ283" i="6"/>
  <c r="BT283" i="6"/>
  <c r="J283" i="6" s="1"/>
  <c r="J88" i="6"/>
  <c r="J124" i="6"/>
  <c r="J137" i="6"/>
  <c r="BT94" i="6" l="1"/>
  <c r="J94" i="6" s="1"/>
  <c r="J93" i="6"/>
  <c r="BD183" i="6"/>
  <c r="BD108" i="6"/>
  <c r="BD343" i="6"/>
  <c r="BD89" i="6"/>
  <c r="H283" i="6"/>
  <c r="I283" i="6"/>
  <c r="G283" i="6"/>
  <c r="BD124" i="6"/>
  <c r="BD200" i="6"/>
  <c r="BD88" i="6"/>
  <c r="BD137" i="6"/>
  <c r="BQ355" i="6"/>
  <c r="H355" i="6" s="1"/>
  <c r="BR355" i="6"/>
  <c r="I355" i="6" s="1"/>
  <c r="BP355" i="6"/>
  <c r="G355" i="6" s="1"/>
  <c r="BR34" i="6"/>
  <c r="BP34" i="6"/>
  <c r="BQ34" i="6"/>
  <c r="I34" i="6" l="1"/>
  <c r="H34" i="6"/>
  <c r="G34" i="6"/>
  <c r="BP356" i="6"/>
  <c r="G356" i="6" s="1"/>
  <c r="BR356" i="6"/>
  <c r="I356" i="6" s="1"/>
  <c r="BQ356" i="6"/>
  <c r="H356" i="6" s="1"/>
  <c r="BD34" i="6" l="1"/>
  <c r="BD355" i="6"/>
  <c r="BT375" i="6"/>
  <c r="BQ357" i="6"/>
  <c r="H357" i="6" s="1"/>
  <c r="BR357" i="6"/>
  <c r="I357" i="6" s="1"/>
  <c r="BP357" i="6"/>
  <c r="G357" i="6" s="1"/>
  <c r="N907" i="40" l="1"/>
  <c r="BD356" i="6"/>
  <c r="BR358" i="6"/>
  <c r="I358" i="6" s="1"/>
  <c r="BQ358" i="6"/>
  <c r="H358" i="6" s="1"/>
  <c r="BD357" i="6"/>
  <c r="BP358" i="6"/>
  <c r="G358" i="6" s="1"/>
  <c r="BT376" i="6"/>
  <c r="J375" i="6"/>
  <c r="J376" i="6" l="1"/>
  <c r="BQ359" i="6"/>
  <c r="H359" i="6" s="1"/>
  <c r="BP359" i="6"/>
  <c r="G359" i="6" s="1"/>
  <c r="BR359" i="6"/>
  <c r="I359" i="6" s="1"/>
  <c r="BD358" i="6" l="1"/>
  <c r="BT110" i="6"/>
  <c r="BR360" i="6"/>
  <c r="I360" i="6" s="1"/>
  <c r="BP360" i="6"/>
  <c r="G360" i="6" s="1"/>
  <c r="BQ360" i="6"/>
  <c r="H360" i="6" s="1"/>
  <c r="BT377" i="6"/>
  <c r="BD359" i="6" l="1"/>
  <c r="J110" i="6"/>
  <c r="BT334" i="6"/>
  <c r="BT378" i="6"/>
  <c r="J377" i="6"/>
  <c r="BD360" i="6" l="1"/>
  <c r="J334" i="6"/>
  <c r="BR361" i="6"/>
  <c r="I361" i="6" s="1"/>
  <c r="BT379" i="6"/>
  <c r="J378" i="6"/>
  <c r="BP361" i="6"/>
  <c r="G361" i="6" s="1"/>
  <c r="BQ361" i="6"/>
  <c r="H361" i="6" s="1"/>
  <c r="J447" i="6" l="1"/>
  <c r="J379" i="6"/>
  <c r="BD361" i="6" l="1"/>
  <c r="BQ362" i="6"/>
  <c r="H362" i="6" s="1"/>
  <c r="BT380" i="6"/>
  <c r="BR362" i="6"/>
  <c r="I362" i="6" s="1"/>
  <c r="BP362" i="6"/>
  <c r="G362" i="6" s="1"/>
  <c r="BT381" i="6" l="1"/>
  <c r="J380" i="6"/>
  <c r="BP363" i="6"/>
  <c r="G363" i="6" s="1"/>
  <c r="BR363" i="6"/>
  <c r="I363" i="6" s="1"/>
  <c r="BQ363" i="6"/>
  <c r="H363" i="6" s="1"/>
  <c r="BD362" i="6" l="1"/>
  <c r="BQ364" i="6"/>
  <c r="H364" i="6" s="1"/>
  <c r="BT382" i="6"/>
  <c r="J381" i="6"/>
  <c r="BR364" i="6"/>
  <c r="I364" i="6" s="1"/>
  <c r="BP364" i="6"/>
  <c r="G364" i="6" s="1"/>
  <c r="BD363" i="6" l="1"/>
  <c r="BP365" i="6"/>
  <c r="G365" i="6" s="1"/>
  <c r="BR365" i="6"/>
  <c r="I365" i="6" s="1"/>
  <c r="BT383" i="6"/>
  <c r="J382" i="6"/>
  <c r="BQ365" i="6"/>
  <c r="H365" i="6" s="1"/>
  <c r="BD364" i="6" l="1"/>
  <c r="BQ366" i="6"/>
  <c r="H366" i="6" s="1"/>
  <c r="BP366" i="6"/>
  <c r="G366" i="6" s="1"/>
  <c r="BT384" i="6"/>
  <c r="J383" i="6"/>
  <c r="BR366" i="6"/>
  <c r="I366" i="6" s="1"/>
  <c r="BD365" i="6" l="1"/>
  <c r="BR367" i="6"/>
  <c r="I367" i="6" s="1"/>
  <c r="BT385" i="6"/>
  <c r="J384" i="6"/>
  <c r="BP367" i="6"/>
  <c r="G367" i="6" s="1"/>
  <c r="BQ367" i="6"/>
  <c r="H367" i="6" s="1"/>
  <c r="BD366" i="6" l="1"/>
  <c r="BP369" i="6"/>
  <c r="G369" i="6" s="1"/>
  <c r="BT386" i="6"/>
  <c r="J385" i="6"/>
  <c r="BQ369" i="6"/>
  <c r="H369" i="6" s="1"/>
  <c r="BR369" i="6"/>
  <c r="I369" i="6" s="1"/>
  <c r="BD367" i="6" l="1"/>
  <c r="BR372" i="6"/>
  <c r="I372" i="6" s="1"/>
  <c r="BQ372" i="6"/>
  <c r="H372" i="6" s="1"/>
  <c r="BT387" i="6"/>
  <c r="J386" i="6"/>
  <c r="BP372" i="6"/>
  <c r="G372" i="6" s="1"/>
  <c r="BD369" i="6" l="1"/>
  <c r="BP373" i="6"/>
  <c r="G373" i="6" s="1"/>
  <c r="BT388" i="6"/>
  <c r="J387" i="6"/>
  <c r="BQ373" i="6"/>
  <c r="H373" i="6" s="1"/>
  <c r="BR373" i="6"/>
  <c r="I373" i="6" s="1"/>
  <c r="BD372" i="6" l="1"/>
  <c r="BQ374" i="6"/>
  <c r="H374" i="6" s="1"/>
  <c r="J388" i="6"/>
  <c r="BR374" i="6"/>
  <c r="I374" i="6" s="1"/>
  <c r="BP374" i="6"/>
  <c r="G374" i="6" s="1"/>
  <c r="BD373" i="6" l="1"/>
  <c r="BT389" i="6"/>
  <c r="J389" i="6" s="1"/>
  <c r="J449" i="6"/>
  <c r="BR92" i="6"/>
  <c r="I92" i="6" s="1"/>
  <c r="BT390" i="6"/>
  <c r="BP92" i="6"/>
  <c r="G92" i="6" s="1"/>
  <c r="BQ92" i="6"/>
  <c r="H92" i="6" s="1"/>
  <c r="BD92" i="6" l="1"/>
  <c r="BP93" i="6"/>
  <c r="G93" i="6" s="1"/>
  <c r="BQ93" i="6"/>
  <c r="H93" i="6" s="1"/>
  <c r="BD374" i="6"/>
  <c r="BR93" i="6"/>
  <c r="BR94" i="6" s="1"/>
  <c r="I94" i="6" s="1"/>
  <c r="BS93" i="6"/>
  <c r="BT391" i="6"/>
  <c r="J390" i="6"/>
  <c r="BD93" i="6" l="1"/>
  <c r="BP94" i="6"/>
  <c r="G94" i="6" s="1"/>
  <c r="I93" i="6"/>
  <c r="BS94" i="6"/>
  <c r="BQ94" i="6"/>
  <c r="H94" i="6" s="1"/>
  <c r="BT392" i="6"/>
  <c r="J391" i="6"/>
  <c r="BD94" i="6" l="1"/>
  <c r="BT393" i="6"/>
  <c r="J392" i="6"/>
  <c r="BT394" i="6" l="1"/>
  <c r="J393" i="6"/>
  <c r="BR375" i="6"/>
  <c r="I375" i="6" s="1"/>
  <c r="BP375" i="6"/>
  <c r="G375" i="6" s="1"/>
  <c r="BQ375" i="6"/>
  <c r="H375" i="6" s="1"/>
  <c r="BQ376" i="6" l="1"/>
  <c r="H376" i="6" s="1"/>
  <c r="BP376" i="6"/>
  <c r="G376" i="6" s="1"/>
  <c r="BR376" i="6"/>
  <c r="I376" i="6" s="1"/>
  <c r="BT395" i="6"/>
  <c r="J394" i="6"/>
  <c r="BD375" i="6" l="1"/>
  <c r="BT396" i="6"/>
  <c r="J395" i="6"/>
  <c r="BD376" i="6" l="1"/>
  <c r="BP71" i="6"/>
  <c r="BR71" i="6"/>
  <c r="BQ71" i="6"/>
  <c r="BQ377" i="6"/>
  <c r="H377" i="6" s="1"/>
  <c r="BP377" i="6"/>
  <c r="G377" i="6" s="1"/>
  <c r="BR377" i="6"/>
  <c r="I377" i="6" s="1"/>
  <c r="BT397" i="6"/>
  <c r="J396" i="6"/>
  <c r="I71" i="6" l="1"/>
  <c r="H71" i="6"/>
  <c r="G71" i="6"/>
  <c r="BQ110" i="6"/>
  <c r="H110" i="6" s="1"/>
  <c r="BR110" i="6"/>
  <c r="BP110" i="6"/>
  <c r="G110" i="6" s="1"/>
  <c r="J397" i="6"/>
  <c r="BR378" i="6"/>
  <c r="I378" i="6" s="1"/>
  <c r="BP378" i="6"/>
  <c r="G378" i="6" s="1"/>
  <c r="BQ378" i="6"/>
  <c r="H378" i="6" s="1"/>
  <c r="BD71" i="6" l="1"/>
  <c r="I110" i="6"/>
  <c r="BD377" i="6"/>
  <c r="BP116" i="6"/>
  <c r="BR116" i="6"/>
  <c r="BQ116" i="6"/>
  <c r="BQ379" i="6"/>
  <c r="H379" i="6" s="1"/>
  <c r="BP379" i="6"/>
  <c r="G379" i="6" s="1"/>
  <c r="BR379" i="6"/>
  <c r="I379" i="6" s="1"/>
  <c r="BT398" i="6"/>
  <c r="H116" i="6" l="1"/>
  <c r="G116" i="6"/>
  <c r="I116" i="6"/>
  <c r="BP8" i="6"/>
  <c r="G8" i="6" s="1"/>
  <c r="BQ8" i="6"/>
  <c r="H8" i="6" s="1"/>
  <c r="BD378" i="6"/>
  <c r="BD110" i="6"/>
  <c r="BP134" i="6"/>
  <c r="BR134" i="6"/>
  <c r="BT399" i="6"/>
  <c r="J398" i="6"/>
  <c r="BD116" i="6" l="1"/>
  <c r="I134" i="6"/>
  <c r="G134" i="6"/>
  <c r="BQ237" i="6"/>
  <c r="BP237" i="6"/>
  <c r="BD379" i="6"/>
  <c r="BR334" i="6"/>
  <c r="BP334" i="6"/>
  <c r="BR187" i="6"/>
  <c r="BP187" i="6"/>
  <c r="BQ134" i="6"/>
  <c r="BP380" i="6"/>
  <c r="G380" i="6" s="1"/>
  <c r="BR380" i="6"/>
  <c r="I380" i="6" s="1"/>
  <c r="BQ380" i="6"/>
  <c r="H380" i="6" s="1"/>
  <c r="BT400" i="6"/>
  <c r="J399" i="6"/>
  <c r="H134" i="6" l="1"/>
  <c r="G187" i="6"/>
  <c r="G334" i="6"/>
  <c r="I334" i="6"/>
  <c r="BP335" i="6"/>
  <c r="G237" i="6"/>
  <c r="BQ335" i="6"/>
  <c r="H237" i="6"/>
  <c r="I187" i="6"/>
  <c r="BD8" i="6"/>
  <c r="BS8" i="6"/>
  <c r="BR190" i="6"/>
  <c r="BP190" i="6"/>
  <c r="BQ381" i="6"/>
  <c r="H381" i="6" s="1"/>
  <c r="BR381" i="6"/>
  <c r="I381" i="6" s="1"/>
  <c r="J400" i="6"/>
  <c r="BP381" i="6"/>
  <c r="G381" i="6" s="1"/>
  <c r="BD237" i="6" l="1"/>
  <c r="BD134" i="6"/>
  <c r="G190" i="6"/>
  <c r="BQ336" i="6"/>
  <c r="H335" i="6"/>
  <c r="I190" i="6"/>
  <c r="BP336" i="6"/>
  <c r="G335" i="6"/>
  <c r="BD380" i="6"/>
  <c r="BP192" i="6"/>
  <c r="BR192" i="6"/>
  <c r="BT401" i="6"/>
  <c r="BP382" i="6"/>
  <c r="G382" i="6" s="1"/>
  <c r="BR382" i="6"/>
  <c r="I382" i="6" s="1"/>
  <c r="BQ382" i="6"/>
  <c r="H382" i="6" s="1"/>
  <c r="BD335" i="6" l="1"/>
  <c r="BP338" i="6"/>
  <c r="G336" i="6"/>
  <c r="I192" i="6"/>
  <c r="BQ338" i="6"/>
  <c r="H336" i="6"/>
  <c r="G192" i="6"/>
  <c r="BD381" i="6"/>
  <c r="BQ334" i="6"/>
  <c r="BR217" i="6"/>
  <c r="BP217" i="6"/>
  <c r="BR383" i="6"/>
  <c r="I383" i="6" s="1"/>
  <c r="BP383" i="6"/>
  <c r="G383" i="6" s="1"/>
  <c r="BQ383" i="6"/>
  <c r="H383" i="6" s="1"/>
  <c r="BT402" i="6"/>
  <c r="J401" i="6"/>
  <c r="BD336" i="6" l="1"/>
  <c r="BQ371" i="6"/>
  <c r="H338" i="6"/>
  <c r="G217" i="6"/>
  <c r="I217" i="6"/>
  <c r="H334" i="6"/>
  <c r="BP371" i="6"/>
  <c r="G338" i="6"/>
  <c r="BD382" i="6"/>
  <c r="BQ187" i="6"/>
  <c r="BQ384" i="6"/>
  <c r="H384" i="6" s="1"/>
  <c r="BP384" i="6"/>
  <c r="G384" i="6" s="1"/>
  <c r="J402" i="6"/>
  <c r="BR384" i="6"/>
  <c r="I384" i="6" s="1"/>
  <c r="BD334" i="6" l="1"/>
  <c r="BD338" i="6"/>
  <c r="H187" i="6"/>
  <c r="G371" i="6"/>
  <c r="H371" i="6"/>
  <c r="BD383" i="6"/>
  <c r="BR291" i="6"/>
  <c r="BQ190" i="6"/>
  <c r="BP291" i="6"/>
  <c r="BT403" i="6"/>
  <c r="BP385" i="6"/>
  <c r="G385" i="6" s="1"/>
  <c r="BR385" i="6"/>
  <c r="I385" i="6" s="1"/>
  <c r="BQ385" i="6"/>
  <c r="H385" i="6" s="1"/>
  <c r="BD187" i="6" l="1"/>
  <c r="BD371" i="6"/>
  <c r="H190" i="6"/>
  <c r="G291" i="6"/>
  <c r="I291" i="6"/>
  <c r="BD384" i="6"/>
  <c r="BP290" i="6"/>
  <c r="BQ192" i="6"/>
  <c r="BR290" i="6"/>
  <c r="BR386" i="6"/>
  <c r="I386" i="6" s="1"/>
  <c r="BP386" i="6"/>
  <c r="G386" i="6" s="1"/>
  <c r="BQ386" i="6"/>
  <c r="H386" i="6" s="1"/>
  <c r="J403" i="6"/>
  <c r="BD190" i="6" l="1"/>
  <c r="I290" i="6"/>
  <c r="H192" i="6"/>
  <c r="G290" i="6"/>
  <c r="BD385" i="6"/>
  <c r="BR316" i="6"/>
  <c r="BQ217" i="6"/>
  <c r="BP316" i="6"/>
  <c r="BQ387" i="6"/>
  <c r="H387" i="6" s="1"/>
  <c r="BP387" i="6"/>
  <c r="G387" i="6" s="1"/>
  <c r="BR387" i="6"/>
  <c r="I387" i="6" s="1"/>
  <c r="BD192" i="6" l="1"/>
  <c r="I316" i="6"/>
  <c r="H217" i="6"/>
  <c r="G316" i="6"/>
  <c r="BD386" i="6"/>
  <c r="BP331" i="6"/>
  <c r="BR331" i="6"/>
  <c r="BR388" i="6"/>
  <c r="I388" i="6" s="1"/>
  <c r="BP388" i="6"/>
  <c r="G388" i="6" s="1"/>
  <c r="BQ388" i="6"/>
  <c r="H388" i="6" s="1"/>
  <c r="BD217" i="6" l="1"/>
  <c r="I331" i="6"/>
  <c r="G331" i="6"/>
  <c r="BD387" i="6"/>
  <c r="BR350" i="6"/>
  <c r="BQ291" i="6"/>
  <c r="BP350" i="6"/>
  <c r="H291" i="6" l="1"/>
  <c r="I350" i="6"/>
  <c r="G350" i="6"/>
  <c r="BD388" i="6"/>
  <c r="BS389" i="6"/>
  <c r="BR389" i="6"/>
  <c r="BP389" i="6"/>
  <c r="BQ389" i="6"/>
  <c r="BQ290" i="6"/>
  <c r="BR390" i="6"/>
  <c r="I390" i="6" s="1"/>
  <c r="BP390" i="6"/>
  <c r="G390" i="6" s="1"/>
  <c r="BQ390" i="6"/>
  <c r="H390" i="6" s="1"/>
  <c r="BD291" i="6" l="1"/>
  <c r="H290" i="6"/>
  <c r="G389" i="6"/>
  <c r="H389" i="6"/>
  <c r="I389" i="6"/>
  <c r="BQ391" i="6"/>
  <c r="H391" i="6" s="1"/>
  <c r="BP391" i="6"/>
  <c r="G391" i="6" s="1"/>
  <c r="BR391" i="6"/>
  <c r="I391" i="6" s="1"/>
  <c r="BD389" i="6" l="1"/>
  <c r="BD290" i="6"/>
  <c r="BD390" i="6"/>
  <c r="BQ316" i="6"/>
  <c r="BR392" i="6"/>
  <c r="I392" i="6" s="1"/>
  <c r="BP392" i="6"/>
  <c r="G392" i="6" s="1"/>
  <c r="BQ392" i="6"/>
  <c r="H392" i="6" s="1"/>
  <c r="H316" i="6" l="1"/>
  <c r="BD391" i="6"/>
  <c r="BQ331" i="6"/>
  <c r="BQ393" i="6"/>
  <c r="H393" i="6" s="1"/>
  <c r="BP393" i="6"/>
  <c r="G393" i="6" s="1"/>
  <c r="BR393" i="6"/>
  <c r="I393" i="6" s="1"/>
  <c r="BD316" i="6" l="1"/>
  <c r="H331" i="6"/>
  <c r="BD392" i="6"/>
  <c r="BQ350" i="6"/>
  <c r="BR394" i="6"/>
  <c r="I394" i="6" s="1"/>
  <c r="BP394" i="6"/>
  <c r="G394" i="6" s="1"/>
  <c r="BQ394" i="6"/>
  <c r="H394" i="6" s="1"/>
  <c r="BD331" i="6" l="1"/>
  <c r="H350" i="6"/>
  <c r="BD393" i="6"/>
  <c r="BP395" i="6"/>
  <c r="G395" i="6" s="1"/>
  <c r="BR395" i="6"/>
  <c r="I395" i="6" s="1"/>
  <c r="BQ395" i="6"/>
  <c r="H395" i="6" s="1"/>
  <c r="BD350" i="6" l="1"/>
  <c r="BD394" i="6"/>
  <c r="BP396" i="6"/>
  <c r="G396" i="6" s="1"/>
  <c r="BQ396" i="6"/>
  <c r="H396" i="6" s="1"/>
  <c r="BR396" i="6"/>
  <c r="I396" i="6" s="1"/>
  <c r="BD395" i="6" l="1"/>
  <c r="BR397" i="6"/>
  <c r="I397" i="6" s="1"/>
  <c r="BQ397" i="6"/>
  <c r="H397" i="6" s="1"/>
  <c r="BP397" i="6"/>
  <c r="G397" i="6" s="1"/>
  <c r="BD396" i="6" l="1"/>
  <c r="BD397" i="6" l="1"/>
  <c r="BR398" i="6"/>
  <c r="I398" i="6" s="1"/>
  <c r="BQ398" i="6"/>
  <c r="H398" i="6" s="1"/>
  <c r="BP398" i="6"/>
  <c r="G398" i="6" s="1"/>
  <c r="BQ399" i="6" l="1"/>
  <c r="H399" i="6" s="1"/>
  <c r="BR399" i="6"/>
  <c r="I399" i="6" s="1"/>
  <c r="BP399" i="6"/>
  <c r="G399" i="6" s="1"/>
  <c r="BD398" i="6" l="1"/>
  <c r="BP400" i="6"/>
  <c r="G400" i="6" s="1"/>
  <c r="BR400" i="6"/>
  <c r="I400" i="6" s="1"/>
  <c r="BQ400" i="6"/>
  <c r="H400" i="6" s="1"/>
  <c r="BD399" i="6" l="1"/>
  <c r="BD400" i="6" l="1"/>
  <c r="BP401" i="6"/>
  <c r="G401" i="6" s="1"/>
  <c r="BR401" i="6"/>
  <c r="I401" i="6" s="1"/>
  <c r="BQ401" i="6"/>
  <c r="H401" i="6" s="1"/>
  <c r="BQ402" i="6" l="1"/>
  <c r="H402" i="6" s="1"/>
  <c r="BR402" i="6"/>
  <c r="I402" i="6" s="1"/>
  <c r="BP402" i="6"/>
  <c r="G402" i="6" s="1"/>
  <c r="BD401" i="6" l="1"/>
  <c r="BD402" i="6" l="1"/>
  <c r="BQ403" i="6"/>
  <c r="H403" i="6" s="1"/>
  <c r="BR403" i="6"/>
  <c r="I403" i="6" s="1"/>
  <c r="BP403" i="6"/>
  <c r="G403" i="6" s="1"/>
  <c r="BD403" i="6" l="1"/>
  <c r="BR317" i="6" l="1"/>
  <c r="I317" i="6" s="1"/>
  <c r="BQ317" i="6"/>
  <c r="H317" i="6" s="1"/>
  <c r="BP317" i="6"/>
  <c r="G317" i="6" s="1"/>
  <c r="BT317" i="6"/>
  <c r="BR243" i="6"/>
  <c r="BQ243" i="6"/>
  <c r="H243" i="6" s="1"/>
  <c r="BP243" i="6"/>
  <c r="G243" i="6" l="1"/>
  <c r="I243" i="6"/>
  <c r="BD243" i="6"/>
  <c r="J317" i="6"/>
  <c r="BD317" i="6" l="1"/>
  <c r="BQ333" i="6"/>
  <c r="BP333" i="6"/>
  <c r="G333" i="6" l="1"/>
  <c r="H333" i="6"/>
  <c r="BR333" i="6"/>
  <c r="BD333" i="6" l="1"/>
  <c r="I333" i="6"/>
  <c r="BT116" i="6"/>
  <c r="J116" i="6" s="1"/>
  <c r="BT368" i="6" l="1"/>
  <c r="J368" i="6" s="1"/>
  <c r="BT24" i="6" l="1"/>
  <c r="J24" i="6" s="1"/>
  <c r="BQ368" i="6"/>
  <c r="H368" i="6" s="1"/>
  <c r="BR368" i="6"/>
  <c r="I368" i="6" s="1"/>
  <c r="BP368" i="6"/>
  <c r="G368" i="6" s="1"/>
  <c r="BP24" i="6" l="1"/>
  <c r="G24" i="6" s="1"/>
  <c r="BR24" i="6"/>
  <c r="I24" i="6" s="1"/>
  <c r="BQ24" i="6"/>
  <c r="H24" i="6" s="1"/>
  <c r="BD368" i="6" l="1"/>
  <c r="BD24" i="6" l="1"/>
  <c r="BT76" i="6" l="1"/>
  <c r="BP76" i="6"/>
  <c r="G76" i="6" s="1"/>
  <c r="BP204" i="6" l="1"/>
  <c r="G204" i="6" s="1"/>
  <c r="BT204" i="6"/>
  <c r="J76" i="6"/>
  <c r="BT205" i="6" l="1"/>
  <c r="J205" i="6" s="1"/>
  <c r="J204" i="6"/>
  <c r="BP205" i="6"/>
  <c r="G205" i="6" s="1"/>
  <c r="BQ76" i="6"/>
  <c r="H76" i="6" s="1"/>
  <c r="BT206" i="6"/>
  <c r="J206" i="6" s="1"/>
  <c r="BR76" i="6"/>
  <c r="I76" i="6" s="1"/>
  <c r="BP206" i="6"/>
  <c r="G206" i="6" s="1"/>
  <c r="BR204" i="6" l="1"/>
  <c r="I204" i="6" s="1"/>
  <c r="BT209" i="6"/>
  <c r="J209" i="6" s="1"/>
  <c r="BQ204" i="6"/>
  <c r="H204" i="6" s="1"/>
  <c r="BP209" i="6"/>
  <c r="G209" i="6" s="1"/>
  <c r="BD204" i="6" l="1"/>
  <c r="BQ205" i="6"/>
  <c r="H205" i="6" s="1"/>
  <c r="BS205" i="6"/>
  <c r="BR205" i="6"/>
  <c r="I205" i="6" s="1"/>
  <c r="BD76" i="6"/>
  <c r="BQ206" i="6"/>
  <c r="H206" i="6" s="1"/>
  <c r="BR206" i="6"/>
  <c r="I206" i="6" s="1"/>
  <c r="BD206" i="6" l="1"/>
  <c r="BD205" i="6"/>
  <c r="BS206" i="6"/>
  <c r="BS209" i="6"/>
  <c r="BR209" i="6"/>
  <c r="I209" i="6" s="1"/>
  <c r="BQ209" i="6"/>
  <c r="H209" i="6" s="1"/>
  <c r="BD209" i="6" l="1"/>
  <c r="BS279" i="6"/>
  <c r="BT292" i="6" l="1"/>
  <c r="G75" i="6" l="1"/>
  <c r="H75" i="6" l="1"/>
  <c r="I75" i="6"/>
  <c r="BD75" i="6" l="1"/>
  <c r="BP85" i="6"/>
  <c r="BP95" i="6" s="1"/>
  <c r="G95" i="6" s="1"/>
  <c r="BP191" i="6" l="1"/>
  <c r="G191" i="6" s="1"/>
  <c r="G85" i="6"/>
  <c r="BP86" i="6"/>
  <c r="BP215" i="6" l="1"/>
  <c r="G86" i="6"/>
  <c r="BP176" i="6"/>
  <c r="BS85" i="6"/>
  <c r="BP177" i="6"/>
  <c r="G177" i="6" s="1"/>
  <c r="BR85" i="6"/>
  <c r="BQ85" i="6"/>
  <c r="BQ95" i="6" s="1"/>
  <c r="H95" i="6" s="1"/>
  <c r="BT177" i="6"/>
  <c r="BD95" i="6" l="1"/>
  <c r="BQ191" i="6"/>
  <c r="H191" i="6" s="1"/>
  <c r="G215" i="6"/>
  <c r="BS95" i="6"/>
  <c r="BR95" i="6"/>
  <c r="I95" i="6" s="1"/>
  <c r="H85" i="6"/>
  <c r="BQ86" i="6"/>
  <c r="G176" i="6"/>
  <c r="BP178" i="6"/>
  <c r="G178" i="6" s="1"/>
  <c r="I85" i="6"/>
  <c r="BS86" i="6"/>
  <c r="BR86" i="6"/>
  <c r="J177" i="6"/>
  <c r="BP9" i="6" l="1"/>
  <c r="G9" i="6" s="1"/>
  <c r="BD191" i="6"/>
  <c r="BQ215" i="6"/>
  <c r="BS191" i="6"/>
  <c r="BR191" i="6"/>
  <c r="I191" i="6" s="1"/>
  <c r="I86" i="6"/>
  <c r="BS176" i="6"/>
  <c r="BR176" i="6"/>
  <c r="H86" i="6"/>
  <c r="BQ176" i="6"/>
  <c r="BD85" i="6"/>
  <c r="BR177" i="6"/>
  <c r="I177" i="6" s="1"/>
  <c r="BQ177" i="6"/>
  <c r="H177" i="6" s="1"/>
  <c r="BS215" i="6" l="1"/>
  <c r="BR215" i="6"/>
  <c r="H215" i="6"/>
  <c r="BD86" i="6"/>
  <c r="H176" i="6"/>
  <c r="BQ178" i="6"/>
  <c r="H178" i="6" s="1"/>
  <c r="I176" i="6"/>
  <c r="BS178" i="6"/>
  <c r="BR178" i="6"/>
  <c r="BD177" i="6"/>
  <c r="BP279" i="6"/>
  <c r="G279" i="6" s="1"/>
  <c r="BT279" i="6"/>
  <c r="BQ9" i="6" l="1"/>
  <c r="H9" i="6" s="1"/>
  <c r="BD215" i="6"/>
  <c r="I215" i="6"/>
  <c r="BD176" i="6"/>
  <c r="BD178" i="6"/>
  <c r="I178" i="6"/>
  <c r="BS179" i="6"/>
  <c r="BT302" i="6"/>
  <c r="J302" i="6" s="1"/>
  <c r="J279" i="6"/>
  <c r="BP302" i="6"/>
  <c r="G302" i="6" s="1"/>
  <c r="BS9" i="6" l="1"/>
  <c r="BR9" i="6"/>
  <c r="I9" i="6" s="1"/>
  <c r="BD9" i="6"/>
  <c r="BP179" i="6"/>
  <c r="G179" i="6" s="1"/>
  <c r="BR279" i="6"/>
  <c r="I279" i="6" s="1"/>
  <c r="BQ279" i="6"/>
  <c r="H279" i="6" s="1"/>
  <c r="BD279" i="6" l="1"/>
  <c r="BQ302" i="6"/>
  <c r="H302" i="6" s="1"/>
  <c r="BS302" i="6"/>
  <c r="BR302" i="6"/>
  <c r="I302" i="6" s="1"/>
  <c r="BD302" i="6" l="1"/>
  <c r="BS173" i="6"/>
  <c r="BQ179" i="6"/>
  <c r="H179" i="6" s="1"/>
  <c r="BR179" i="6"/>
  <c r="I179" i="6" s="1"/>
  <c r="BD179" i="6" l="1"/>
  <c r="BP278" i="6"/>
  <c r="G278" i="6" s="1"/>
  <c r="BT278" i="6"/>
  <c r="BT282" i="6" l="1"/>
  <c r="J278" i="6"/>
  <c r="BP282" i="6"/>
  <c r="G282" i="6" s="1"/>
  <c r="BR278" i="6" l="1"/>
  <c r="I278" i="6" s="1"/>
  <c r="BQ278" i="6"/>
  <c r="H278" i="6" s="1"/>
  <c r="J282" i="6"/>
  <c r="BQ282" i="6" l="1"/>
  <c r="H282" i="6" s="1"/>
  <c r="BR282" i="6"/>
  <c r="I282" i="6" s="1"/>
  <c r="BD278" i="6" l="1"/>
  <c r="BD282" i="6" l="1"/>
  <c r="BT322" i="6" l="1"/>
  <c r="BP322" i="6"/>
  <c r="G322" i="6" s="1"/>
  <c r="BP327" i="6" l="1"/>
  <c r="G327" i="6" s="1"/>
  <c r="BT327" i="6"/>
  <c r="J322" i="6"/>
  <c r="BR322" i="6" l="1"/>
  <c r="I322" i="6" s="1"/>
  <c r="BQ322" i="6"/>
  <c r="H322" i="6" s="1"/>
  <c r="BT173" i="6"/>
  <c r="J173" i="6" s="1"/>
  <c r="J327" i="6"/>
  <c r="BP173" i="6"/>
  <c r="G173" i="6" s="1"/>
  <c r="BQ327" i="6" l="1"/>
  <c r="H327" i="6" s="1"/>
  <c r="BR327" i="6"/>
  <c r="I327" i="6" s="1"/>
  <c r="BP208" i="6" l="1"/>
  <c r="G208" i="6" s="1"/>
  <c r="BD322" i="6"/>
  <c r="BR173" i="6"/>
  <c r="I173" i="6" s="1"/>
  <c r="BQ173" i="6"/>
  <c r="H173" i="6" s="1"/>
  <c r="BT85" i="6" l="1"/>
  <c r="BT95" i="6" s="1"/>
  <c r="BP244" i="6"/>
  <c r="G244" i="6" s="1"/>
  <c r="BD173" i="6"/>
  <c r="BD327" i="6"/>
  <c r="BT191" i="6" l="1"/>
  <c r="J95" i="6"/>
  <c r="BT86" i="6"/>
  <c r="J85" i="6"/>
  <c r="BT179" i="6"/>
  <c r="J179" i="6" s="1"/>
  <c r="I292" i="6"/>
  <c r="BS208" i="6"/>
  <c r="BR208" i="6"/>
  <c r="I208" i="6" s="1"/>
  <c r="BQ208" i="6"/>
  <c r="H208" i="6" s="1"/>
  <c r="BT215" i="6" l="1"/>
  <c r="J191" i="6"/>
  <c r="BT176" i="6"/>
  <c r="J86" i="6"/>
  <c r="BD208" i="6"/>
  <c r="BQ244" i="6"/>
  <c r="H244" i="6" s="1"/>
  <c r="BS244" i="6"/>
  <c r="BR244" i="6"/>
  <c r="I244" i="6" s="1"/>
  <c r="J215" i="6" l="1"/>
  <c r="BT178" i="6"/>
  <c r="J176" i="6"/>
  <c r="BT208" i="6"/>
  <c r="J208" i="6" s="1"/>
  <c r="BD244" i="6"/>
  <c r="J448" i="6"/>
  <c r="BT9" i="6" l="1"/>
  <c r="J9" i="6" s="1"/>
  <c r="J178" i="6"/>
  <c r="BT244" i="6"/>
  <c r="J244" i="6" s="1"/>
  <c r="J292" i="6" l="1"/>
  <c r="BS16" i="6" l="1"/>
  <c r="BR16" i="6"/>
  <c r="BS57" i="6" l="1"/>
  <c r="BR57" i="6"/>
  <c r="I16" i="6"/>
  <c r="I57" i="6" l="1"/>
  <c r="BS21" i="6"/>
  <c r="BR21" i="6"/>
  <c r="I21" i="6" l="1"/>
  <c r="BR31" i="6"/>
  <c r="BS31" i="6"/>
  <c r="I31" i="6" l="1"/>
  <c r="BR80" i="6"/>
  <c r="BS80" i="6"/>
  <c r="I80" i="6" l="1"/>
  <c r="BR81" i="6"/>
  <c r="BS81" i="6"/>
  <c r="I81" i="6" l="1"/>
  <c r="BS133" i="6"/>
  <c r="BR133" i="6"/>
  <c r="BR240" i="6" l="1"/>
  <c r="I133" i="6"/>
  <c r="BS240" i="6"/>
  <c r="BS404" i="6" l="1"/>
  <c r="BR404" i="6"/>
  <c r="I240" i="6"/>
  <c r="BS405" i="6" l="1"/>
  <c r="BR405" i="6"/>
  <c r="I404" i="6"/>
  <c r="BS406" i="6" l="1"/>
  <c r="BR406" i="6"/>
  <c r="I405" i="6"/>
  <c r="BS407" i="6" l="1"/>
  <c r="BR407" i="6"/>
  <c r="I406" i="6"/>
  <c r="I407" i="6" l="1"/>
  <c r="BS408" i="6"/>
  <c r="BR408" i="6"/>
  <c r="I408" i="6" l="1"/>
  <c r="BS409" i="6"/>
  <c r="BR409" i="6"/>
  <c r="I409" i="6" l="1"/>
  <c r="BR410" i="6"/>
  <c r="BS410" i="6"/>
  <c r="I410" i="6" l="1"/>
  <c r="BS411" i="6"/>
  <c r="BR411" i="6"/>
  <c r="I411" i="6" l="1"/>
  <c r="BR412" i="6"/>
  <c r="BS412" i="6"/>
  <c r="I412" i="6" l="1"/>
  <c r="BS413" i="6"/>
  <c r="BR413" i="6"/>
  <c r="I413" i="6" l="1"/>
  <c r="BS414" i="6"/>
  <c r="BR414" i="6"/>
  <c r="I414" i="6" l="1"/>
  <c r="BS415" i="6"/>
  <c r="BR415" i="6"/>
  <c r="I415" i="6" l="1"/>
  <c r="BS416" i="6"/>
  <c r="BR416" i="6"/>
  <c r="I416" i="6" l="1"/>
  <c r="BR417" i="6"/>
  <c r="BS417" i="6"/>
  <c r="I417" i="6" l="1"/>
  <c r="BS418" i="6"/>
  <c r="BR418" i="6"/>
  <c r="I418" i="6" l="1"/>
  <c r="BS419" i="6"/>
  <c r="BR419" i="6"/>
  <c r="I419" i="6" l="1"/>
  <c r="BR420" i="6"/>
  <c r="BS420" i="6"/>
  <c r="I420" i="6" l="1"/>
  <c r="BS421" i="6"/>
  <c r="BR421" i="6"/>
  <c r="I421" i="6" l="1"/>
  <c r="BS422" i="6"/>
  <c r="BR422" i="6"/>
  <c r="I422" i="6" l="1"/>
  <c r="BR423" i="6"/>
  <c r="BS423" i="6"/>
  <c r="I423" i="6" l="1"/>
  <c r="BS424" i="6"/>
  <c r="BR424" i="6"/>
  <c r="BR425" i="6" l="1"/>
  <c r="I424" i="6"/>
  <c r="BS425" i="6"/>
  <c r="I425" i="6" l="1"/>
  <c r="BS426" i="6"/>
  <c r="BR426" i="6"/>
  <c r="I426" i="6" l="1"/>
  <c r="BS427" i="6"/>
  <c r="BR427" i="6"/>
  <c r="I427" i="6" l="1"/>
  <c r="BS428" i="6"/>
  <c r="BR428" i="6"/>
  <c r="I428" i="6" l="1"/>
  <c r="BR429" i="6"/>
  <c r="BS429" i="6"/>
  <c r="I429" i="6" l="1"/>
  <c r="BR430" i="6"/>
  <c r="BS430" i="6"/>
  <c r="I430" i="6" l="1"/>
  <c r="BS431" i="6"/>
  <c r="BR431" i="6"/>
  <c r="I431" i="6" l="1"/>
  <c r="BR432" i="6"/>
  <c r="BS432" i="6"/>
  <c r="BR433" i="6" l="1"/>
  <c r="I432" i="6"/>
  <c r="BS433" i="6"/>
  <c r="BS434" i="6" l="1"/>
  <c r="I433" i="6"/>
  <c r="BR434" i="6"/>
  <c r="BS435" i="6" l="1"/>
  <c r="I434" i="6"/>
  <c r="BR435" i="6"/>
  <c r="BS436" i="6" l="1"/>
  <c r="I435" i="6"/>
  <c r="BR436" i="6"/>
  <c r="BR437" i="6" l="1"/>
  <c r="BS437" i="6"/>
  <c r="I436" i="6"/>
  <c r="BS438" i="6" l="1"/>
  <c r="BR438" i="6"/>
  <c r="I437" i="6"/>
  <c r="BR439" i="6" l="1"/>
  <c r="BS439" i="6"/>
  <c r="I438" i="6"/>
  <c r="BS440" i="6" l="1"/>
  <c r="I439" i="6"/>
  <c r="BR440" i="6"/>
  <c r="BS441" i="6" l="1"/>
  <c r="I440" i="6"/>
  <c r="BR441" i="6"/>
  <c r="I441" i="6" l="1"/>
  <c r="BS442" i="6"/>
  <c r="BR442" i="6"/>
  <c r="BR443" i="6" l="1"/>
  <c r="I442" i="6"/>
  <c r="BS443" i="6"/>
  <c r="BS444" i="6" l="1"/>
  <c r="BR444" i="6"/>
  <c r="I443" i="6"/>
  <c r="BR445" i="6" l="1"/>
  <c r="I444" i="6"/>
  <c r="BS445" i="6"/>
  <c r="I445" i="6" l="1"/>
  <c r="BS446" i="6"/>
  <c r="BR446" i="6"/>
  <c r="BS447" i="6" l="1"/>
  <c r="I446" i="6"/>
  <c r="BR447" i="6"/>
  <c r="I447" i="6" l="1"/>
  <c r="BR448" i="6"/>
  <c r="BS448" i="6"/>
  <c r="BS449" i="6" l="1"/>
  <c r="I448" i="6"/>
  <c r="BR449" i="6"/>
  <c r="BR450" i="6" l="1"/>
  <c r="BS450" i="6"/>
  <c r="I449" i="6"/>
  <c r="I450" i="6" l="1"/>
  <c r="BS451" i="6"/>
  <c r="BR451" i="6"/>
  <c r="BS452" i="6" l="1"/>
  <c r="I451" i="6"/>
  <c r="BR452" i="6"/>
  <c r="I452" i="6" l="1"/>
  <c r="BR453" i="6"/>
  <c r="BS453" i="6"/>
  <c r="BR454" i="6" l="1"/>
  <c r="BS454" i="6"/>
  <c r="I453" i="6"/>
  <c r="I454" i="6" l="1"/>
  <c r="BS455" i="6"/>
  <c r="BR455" i="6"/>
  <c r="BR456" i="6" l="1"/>
  <c r="I455" i="6"/>
  <c r="BS456" i="6"/>
  <c r="BS457" i="6" l="1"/>
  <c r="I456" i="6"/>
  <c r="BR457" i="6"/>
  <c r="I457" i="6" l="1"/>
  <c r="BS458" i="6"/>
  <c r="BR458" i="6"/>
  <c r="BR459" i="6" l="1"/>
  <c r="I458" i="6"/>
  <c r="BS459" i="6"/>
  <c r="BS460" i="6" l="1"/>
  <c r="I459" i="6"/>
  <c r="BR460" i="6"/>
  <c r="BS461" i="6" l="1"/>
  <c r="I460" i="6"/>
  <c r="BR461" i="6"/>
  <c r="BS462" i="6" l="1"/>
  <c r="I461" i="6"/>
  <c r="BR462" i="6"/>
  <c r="BR463" i="6" l="1"/>
  <c r="I462" i="6"/>
  <c r="BS463" i="6"/>
  <c r="I463" i="6" l="1"/>
  <c r="BR464" i="6"/>
  <c r="BS464" i="6"/>
  <c r="BS465" i="6" l="1"/>
  <c r="BR465" i="6"/>
  <c r="I464" i="6"/>
  <c r="I465" i="6" l="1"/>
  <c r="BS466" i="6"/>
  <c r="BR466" i="6"/>
  <c r="BS467" i="6" l="1"/>
  <c r="BR467" i="6"/>
  <c r="I466" i="6"/>
  <c r="BR468" i="6" l="1"/>
  <c r="I467" i="6"/>
  <c r="BS468" i="6"/>
  <c r="BS469" i="6" l="1"/>
  <c r="I468" i="6"/>
  <c r="BR469" i="6"/>
  <c r="I469" i="6" l="1"/>
  <c r="BR470" i="6"/>
  <c r="BS470" i="6"/>
  <c r="BS471" i="6" l="1"/>
  <c r="BR471" i="6"/>
  <c r="I470" i="6"/>
  <c r="I471" i="6" l="1"/>
  <c r="BR472" i="6"/>
  <c r="BS472" i="6"/>
  <c r="BR473" i="6" l="1"/>
  <c r="I472" i="6"/>
  <c r="BS473" i="6"/>
  <c r="BR474" i="6" l="1"/>
  <c r="I473" i="6"/>
  <c r="BS474" i="6"/>
  <c r="I474" i="6" l="1"/>
  <c r="BR475" i="6"/>
  <c r="BS475" i="6"/>
  <c r="I475" i="6" l="1"/>
  <c r="BR476" i="6"/>
  <c r="BS476" i="6"/>
  <c r="I476" i="6" l="1"/>
  <c r="BR477" i="6"/>
  <c r="BS477" i="6"/>
  <c r="BR478" i="6" l="1"/>
  <c r="BS478" i="6"/>
  <c r="I477" i="6"/>
  <c r="BR479" i="6" l="1"/>
  <c r="I478" i="6"/>
  <c r="BS479" i="6"/>
  <c r="BS480" i="6" l="1"/>
  <c r="BR480" i="6"/>
  <c r="I479" i="6"/>
  <c r="BR481" i="6" l="1"/>
  <c r="I480" i="6"/>
  <c r="BS481" i="6"/>
  <c r="I481" i="6" l="1"/>
  <c r="BR482" i="6"/>
  <c r="BS482" i="6"/>
  <c r="I482" i="6" l="1"/>
  <c r="BS483" i="6"/>
  <c r="BR483" i="6"/>
  <c r="I483" i="6" l="1"/>
  <c r="BR484" i="6"/>
  <c r="BS484" i="6"/>
  <c r="BS485" i="6" l="1"/>
  <c r="I484" i="6"/>
  <c r="BR485" i="6"/>
  <c r="BS486" i="6" l="1"/>
  <c r="I485" i="6"/>
  <c r="BR486" i="6"/>
  <c r="I486" i="6" l="1"/>
  <c r="BS487" i="6"/>
  <c r="BR487" i="6"/>
  <c r="I487" i="6" l="1"/>
  <c r="BS488" i="6"/>
  <c r="BR488" i="6"/>
  <c r="I488" i="6" l="1"/>
  <c r="BR489" i="6"/>
  <c r="BS489" i="6"/>
  <c r="BR490" i="6" l="1"/>
  <c r="I489" i="6"/>
  <c r="BS490" i="6"/>
  <c r="BS491" i="6" l="1"/>
  <c r="I490" i="6"/>
  <c r="BR491" i="6"/>
  <c r="I491" i="6" l="1"/>
  <c r="BS492" i="6"/>
  <c r="BR492" i="6"/>
  <c r="I492" i="6" l="1"/>
  <c r="BS493" i="6"/>
  <c r="BR493" i="6"/>
  <c r="BR494" i="6" l="1"/>
  <c r="BS494" i="6"/>
  <c r="I493" i="6"/>
  <c r="BR495" i="6" l="1"/>
  <c r="BS495" i="6"/>
  <c r="I494" i="6"/>
  <c r="I495" i="6" l="1"/>
  <c r="BS496" i="6"/>
  <c r="BR496" i="6"/>
  <c r="I496" i="6" l="1"/>
  <c r="BS497" i="6"/>
  <c r="BR497" i="6"/>
  <c r="BS498" i="6" l="1"/>
  <c r="I497" i="6"/>
  <c r="BR498" i="6"/>
  <c r="BR499" i="6" l="1"/>
  <c r="I498" i="6"/>
  <c r="BS499" i="6"/>
  <c r="BR500" i="6" l="1"/>
  <c r="I499" i="6"/>
  <c r="BS500" i="6"/>
  <c r="BS501" i="6" l="1"/>
  <c r="I500" i="6"/>
  <c r="BR501" i="6"/>
  <c r="I501" i="6" l="1"/>
  <c r="BS502" i="6"/>
  <c r="BR502" i="6"/>
  <c r="BR503" i="6" l="1"/>
  <c r="BS503" i="6"/>
  <c r="I502" i="6"/>
  <c r="I503" i="6" l="1"/>
  <c r="BR504" i="6"/>
  <c r="BS504" i="6"/>
  <c r="I504" i="6" l="1"/>
  <c r="BS505" i="6"/>
  <c r="BR505" i="6"/>
  <c r="I505" i="6" l="1"/>
  <c r="BR506" i="6"/>
  <c r="BS506" i="6"/>
  <c r="I506" i="6" l="1"/>
  <c r="BS507" i="6"/>
  <c r="BR507" i="6"/>
  <c r="I507" i="6" l="1"/>
  <c r="BS508" i="6"/>
  <c r="BR508" i="6"/>
  <c r="I508" i="6" l="1"/>
  <c r="BS509" i="6"/>
  <c r="BR509" i="6"/>
  <c r="BS510" i="6" l="1"/>
  <c r="I509" i="6"/>
  <c r="BR510" i="6"/>
  <c r="I510" i="6" l="1"/>
  <c r="BS511" i="6"/>
  <c r="BR511" i="6"/>
  <c r="BS512" i="6" l="1"/>
  <c r="BR512" i="6"/>
  <c r="I511" i="6"/>
  <c r="I512" i="6" l="1"/>
  <c r="BR513" i="6"/>
  <c r="BS513" i="6"/>
  <c r="BS514" i="6" l="1"/>
  <c r="BR514" i="6"/>
  <c r="I513" i="6"/>
  <c r="I514" i="6" l="1"/>
  <c r="BR515" i="6"/>
  <c r="BS515" i="6"/>
  <c r="BS516" i="6" l="1"/>
  <c r="I515" i="6"/>
  <c r="BR516" i="6"/>
  <c r="BS517" i="6" l="1"/>
  <c r="I516" i="6"/>
  <c r="BR517" i="6"/>
  <c r="BR518" i="6" l="1"/>
  <c r="BS518" i="6"/>
  <c r="I517" i="6"/>
  <c r="I518" i="6" l="1"/>
  <c r="BR519" i="6"/>
  <c r="BS519" i="6"/>
  <c r="BR520" i="6" l="1"/>
  <c r="BS520" i="6"/>
  <c r="I519" i="6"/>
  <c r="BS521" i="6" l="1"/>
  <c r="I520" i="6"/>
  <c r="BR521" i="6"/>
  <c r="I521" i="6" l="1"/>
  <c r="BR522" i="6"/>
  <c r="BS522" i="6"/>
  <c r="I522" i="6" l="1"/>
  <c r="BR523" i="6"/>
  <c r="BS523" i="6"/>
  <c r="I523" i="6" l="1"/>
  <c r="BS524" i="6"/>
  <c r="BR524" i="6"/>
  <c r="I524" i="6" l="1"/>
  <c r="BS525" i="6"/>
  <c r="BR525" i="6"/>
  <c r="I525" i="6" l="1"/>
  <c r="BS526" i="6"/>
  <c r="BR526" i="6"/>
  <c r="I526" i="6" l="1"/>
  <c r="BR527" i="6"/>
  <c r="BS527" i="6"/>
  <c r="I527" i="6" l="1"/>
  <c r="BS528" i="6"/>
  <c r="BR528" i="6"/>
  <c r="I528" i="6" l="1"/>
  <c r="BR529" i="6"/>
  <c r="BS529" i="6"/>
  <c r="BR530" i="6" l="1"/>
  <c r="I529" i="6"/>
  <c r="BS530" i="6"/>
  <c r="I530" i="6" l="1"/>
  <c r="BR531" i="6"/>
  <c r="BS531" i="6"/>
  <c r="BS532" i="6" l="1"/>
  <c r="I531" i="6"/>
  <c r="BR532" i="6"/>
  <c r="BR533" i="6" l="1"/>
  <c r="I532" i="6"/>
  <c r="BS533" i="6"/>
  <c r="BR534" i="6" l="1"/>
  <c r="I533" i="6"/>
  <c r="BS534" i="6"/>
  <c r="BR535" i="6" l="1"/>
  <c r="I534" i="6"/>
  <c r="BS535" i="6"/>
  <c r="I535" i="6" l="1"/>
  <c r="BS536" i="6"/>
  <c r="BR536" i="6"/>
  <c r="BR537" i="6" l="1"/>
  <c r="I536" i="6"/>
  <c r="BS537" i="6"/>
  <c r="BR538" i="6" l="1"/>
  <c r="I537" i="6"/>
  <c r="BS538" i="6"/>
  <c r="BR539" i="6" l="1"/>
  <c r="I538" i="6"/>
  <c r="BS539" i="6"/>
  <c r="P804" i="40"/>
  <c r="I539" i="6" l="1"/>
  <c r="BS540" i="6"/>
  <c r="BR540" i="6"/>
  <c r="O1247" i="40"/>
  <c r="P1247" i="40"/>
  <c r="BR541" i="6" l="1"/>
  <c r="I540" i="6"/>
  <c r="BS541" i="6"/>
  <c r="O1269" i="40"/>
  <c r="P1269" i="40"/>
  <c r="I541" i="6" l="1"/>
  <c r="BS542" i="6"/>
  <c r="BR542" i="6"/>
  <c r="O829" i="40"/>
  <c r="P829" i="40"/>
  <c r="P460" i="40"/>
  <c r="BR543" i="6" l="1"/>
  <c r="I542" i="6"/>
  <c r="BS543" i="6"/>
  <c r="P776" i="40"/>
  <c r="O1307" i="40"/>
  <c r="O776" i="40"/>
  <c r="P1307" i="40"/>
  <c r="BS544" i="6" l="1"/>
  <c r="I543" i="6"/>
  <c r="BR544" i="6"/>
  <c r="P31" i="40"/>
  <c r="O1287" i="40"/>
  <c r="P1287" i="40"/>
  <c r="P1813" i="40"/>
  <c r="BS545" i="6" l="1"/>
  <c r="BR545" i="6"/>
  <c r="I544" i="6"/>
  <c r="O830" i="40"/>
  <c r="P830" i="40"/>
  <c r="O72" i="40"/>
  <c r="O850" i="40"/>
  <c r="P850" i="40"/>
  <c r="P72" i="40"/>
  <c r="P2486" i="40"/>
  <c r="BS546" i="6" l="1"/>
  <c r="I545" i="6"/>
  <c r="BR546" i="6"/>
  <c r="P843" i="40"/>
  <c r="O846" i="40"/>
  <c r="BR547" i="6" l="1"/>
  <c r="BS547" i="6"/>
  <c r="I546" i="6"/>
  <c r="O848" i="40"/>
  <c r="P2087" i="40"/>
  <c r="BR548" i="6" l="1"/>
  <c r="I547" i="6"/>
  <c r="BS548" i="6"/>
  <c r="O843" i="40"/>
  <c r="P1664" i="40"/>
  <c r="P1238" i="40"/>
  <c r="BS549" i="6" l="1"/>
  <c r="BR549" i="6"/>
  <c r="I548" i="6"/>
  <c r="BS550" i="6" l="1"/>
  <c r="I549" i="6"/>
  <c r="BR550" i="6"/>
  <c r="P1262" i="40"/>
  <c r="P880" i="40"/>
  <c r="O880" i="40"/>
  <c r="BR551" i="6" l="1"/>
  <c r="BS551" i="6"/>
  <c r="I550" i="6"/>
  <c r="I551" i="6" l="1"/>
  <c r="BR552" i="6"/>
  <c r="BS552" i="6"/>
  <c r="BR553" i="6" l="1"/>
  <c r="BS553" i="6"/>
  <c r="I552" i="6"/>
  <c r="O1262" i="40"/>
  <c r="BR554" i="6" l="1"/>
  <c r="I553" i="6"/>
  <c r="BS554" i="6"/>
  <c r="P1147" i="40"/>
  <c r="O1147" i="40"/>
  <c r="I554" i="6" l="1"/>
  <c r="BS555" i="6"/>
  <c r="BR555" i="6"/>
  <c r="P2649" i="40"/>
  <c r="P690" i="40"/>
  <c r="O2373" i="40"/>
  <c r="P2373" i="40"/>
  <c r="I555" i="6" l="1"/>
  <c r="BS556" i="6"/>
  <c r="BR556" i="6"/>
  <c r="P55" i="40"/>
  <c r="P95" i="40"/>
  <c r="O95" i="40"/>
  <c r="BS557" i="6" l="1"/>
  <c r="BR557" i="6"/>
  <c r="I556" i="6"/>
  <c r="P1285" i="40"/>
  <c r="I557" i="6" l="1"/>
  <c r="BR558" i="6"/>
  <c r="BS558" i="6"/>
  <c r="P1167" i="40"/>
  <c r="O690" i="40"/>
  <c r="O2649" i="40"/>
  <c r="I558" i="6" l="1"/>
  <c r="BS559" i="6"/>
  <c r="BR559" i="6"/>
  <c r="O55" i="40"/>
  <c r="I559" i="6" l="1"/>
  <c r="BS560" i="6"/>
  <c r="BR560" i="6"/>
  <c r="O1696" i="40"/>
  <c r="P2413" i="40"/>
  <c r="I560" i="6" l="1"/>
  <c r="BR561" i="6"/>
  <c r="BS561" i="6"/>
  <c r="O460" i="40"/>
  <c r="P1236" i="40"/>
  <c r="I561" i="6" l="1"/>
  <c r="BR562" i="6"/>
  <c r="BS562" i="6"/>
  <c r="O1236" i="40"/>
  <c r="O1285" i="40"/>
  <c r="P400" i="40"/>
  <c r="I562" i="6" l="1"/>
  <c r="BS563" i="6"/>
  <c r="BR563" i="6"/>
  <c r="P2421" i="40"/>
  <c r="I563" i="6" l="1"/>
  <c r="BR564" i="6"/>
  <c r="BS564" i="6"/>
  <c r="BS565" i="6" l="1"/>
  <c r="I564" i="6"/>
  <c r="BR565" i="6"/>
  <c r="O2413" i="40"/>
  <c r="BR566" i="6" l="1"/>
  <c r="BS566" i="6"/>
  <c r="I565" i="6"/>
  <c r="O2437" i="40"/>
  <c r="I566" i="6" l="1"/>
  <c r="BS567" i="6"/>
  <c r="BR567" i="6"/>
  <c r="O400" i="40"/>
  <c r="I567" i="6" l="1"/>
  <c r="BR568" i="6"/>
  <c r="BS568" i="6"/>
  <c r="P1420" i="40"/>
  <c r="O2421" i="40"/>
  <c r="I568" i="6" l="1"/>
  <c r="BS569" i="6"/>
  <c r="BR569" i="6"/>
  <c r="P331" i="40"/>
  <c r="I569" i="6" l="1"/>
  <c r="BR570" i="6"/>
  <c r="I570" i="6" s="1"/>
  <c r="BS570" i="6"/>
  <c r="O873" i="40"/>
  <c r="P1288" i="40"/>
  <c r="P1630" i="40" l="1"/>
  <c r="O1420" i="40" l="1"/>
  <c r="P525" i="40"/>
  <c r="O1931" i="40"/>
  <c r="P1931" i="40"/>
  <c r="O331" i="40" l="1"/>
  <c r="P1509" i="40"/>
  <c r="O1509" i="40"/>
  <c r="O1288" i="40" l="1"/>
  <c r="O2491" i="40"/>
  <c r="O1630" i="40"/>
  <c r="O1012" i="40" l="1"/>
  <c r="O1013" i="40" l="1"/>
  <c r="P2420" i="40" l="1"/>
  <c r="O2420" i="40"/>
  <c r="O656" i="40" l="1"/>
  <c r="O1168" i="40" l="1"/>
  <c r="P1168" i="40"/>
  <c r="P2135" i="40" l="1"/>
  <c r="O2135" i="40"/>
  <c r="P1696" i="40" l="1"/>
  <c r="O2225" i="40"/>
  <c r="P2225" i="40"/>
  <c r="P2437" i="40" l="1"/>
  <c r="P2307" i="40" l="1"/>
  <c r="O435" i="40"/>
  <c r="P435" i="40"/>
  <c r="P2305" i="40" l="1"/>
  <c r="P873" i="40" l="1"/>
  <c r="P2309" i="40" l="1"/>
  <c r="O2307" i="40" l="1"/>
  <c r="O2302" i="40" l="1"/>
  <c r="P2453" i="40"/>
  <c r="P2491" i="40"/>
  <c r="O2304" i="40" l="1"/>
  <c r="P1850" i="40"/>
  <c r="O1850" i="40"/>
  <c r="O2309" i="40" l="1"/>
  <c r="P656" i="40" l="1"/>
  <c r="O2453" i="40" l="1"/>
  <c r="O2010" i="40" l="1"/>
  <c r="P2647" i="40" l="1"/>
  <c r="P1325" i="40" l="1"/>
  <c r="O1325" i="40"/>
  <c r="P1332" i="40" l="1"/>
  <c r="P1924" i="40" l="1"/>
  <c r="O1924" i="40"/>
  <c r="O1818" i="40" l="1"/>
  <c r="P1818" i="40"/>
  <c r="P1921" i="40" l="1"/>
  <c r="P2231" i="40"/>
  <c r="O2231" i="40"/>
  <c r="O2288" i="40" l="1"/>
  <c r="P2288" i="40"/>
  <c r="P1367" i="40"/>
  <c r="P1394" i="40" l="1"/>
  <c r="O1394" i="40"/>
  <c r="O496" i="40" l="1"/>
  <c r="P1952" i="40"/>
  <c r="P496" i="40"/>
  <c r="P163" i="40"/>
  <c r="P2160" i="40" l="1"/>
  <c r="P1881" i="40"/>
  <c r="P2416" i="40" l="1"/>
  <c r="P986" i="40"/>
  <c r="O190" i="40"/>
  <c r="P190" i="40"/>
  <c r="P1632" i="40" l="1"/>
  <c r="P2467" i="40" l="1"/>
  <c r="P1812" i="40" l="1"/>
  <c r="P1540" i="40" l="1"/>
  <c r="P991" i="40" l="1"/>
  <c r="O2250" i="40" l="1"/>
  <c r="P1773" i="40" l="1"/>
  <c r="P365" i="40" l="1"/>
  <c r="P1240" i="40" l="1"/>
  <c r="P1386" i="40" l="1"/>
  <c r="P438" i="40" l="1"/>
  <c r="P1020" i="40" l="1"/>
  <c r="P166" i="40" l="1"/>
  <c r="P2332" i="40" l="1"/>
  <c r="P453" i="40" l="1"/>
  <c r="P314" i="40" l="1"/>
  <c r="P2585" i="40" l="1"/>
  <c r="P2539" i="40" l="1"/>
  <c r="P1581" i="40" l="1"/>
  <c r="P316" i="40" l="1"/>
  <c r="P1758" i="40"/>
  <c r="O919" i="40" l="1"/>
  <c r="O2332" i="40"/>
  <c r="O680" i="40"/>
  <c r="O991" i="40"/>
  <c r="O1240" i="40"/>
  <c r="O1773" i="40"/>
  <c r="O1238" i="40"/>
  <c r="O1812" i="40"/>
  <c r="O2038" i="40"/>
  <c r="O2539" i="40"/>
  <c r="O1020" i="40"/>
  <c r="O1332" i="40"/>
  <c r="O1167" i="40"/>
  <c r="O1367" i="40"/>
  <c r="O1239" i="40"/>
  <c r="O1758" i="40"/>
  <c r="O804" i="40" l="1"/>
  <c r="O438" i="40"/>
  <c r="O163" i="40"/>
  <c r="O1510" i="40" l="1"/>
  <c r="O626" i="40"/>
  <c r="O1921" i="40"/>
  <c r="P1376" i="40"/>
  <c r="O321" i="40"/>
  <c r="O2305" i="40"/>
  <c r="P1656" i="40"/>
  <c r="P321" i="40"/>
  <c r="P915" i="40"/>
  <c r="O915" i="40"/>
  <c r="N1168" i="40"/>
  <c r="N1131" i="40"/>
  <c r="P1518" i="40"/>
  <c r="N460" i="40"/>
  <c r="P1409" i="40"/>
  <c r="P1005" i="40"/>
  <c r="P2333" i="40"/>
  <c r="O1005" i="40"/>
  <c r="O2170" i="40"/>
  <c r="N128" i="40"/>
  <c r="N166" i="40"/>
  <c r="N433" i="40" l="1"/>
  <c r="N2670" i="40"/>
  <c r="N1405" i="40"/>
  <c r="N2530" i="40"/>
  <c r="N1339" i="40"/>
  <c r="P1256" i="40"/>
  <c r="O648" i="40"/>
  <c r="O255" i="40"/>
  <c r="P2205" i="40"/>
  <c r="O2375" i="40"/>
  <c r="P2375" i="40"/>
  <c r="P1073" i="40"/>
  <c r="N1238" i="40"/>
  <c r="O2065" i="40"/>
  <c r="N2280" i="40"/>
  <c r="O1073" i="40"/>
  <c r="O1581" i="40"/>
  <c r="N1986" i="40"/>
  <c r="N1197" i="40"/>
  <c r="N2288" i="40"/>
  <c r="N1963" i="40" l="1"/>
  <c r="P184" i="40"/>
  <c r="N1957" i="40"/>
  <c r="P610" i="40"/>
  <c r="P2196" i="40"/>
  <c r="O184" i="40"/>
  <c r="N1479" i="40"/>
  <c r="O577" i="40"/>
  <c r="P1257" i="40"/>
  <c r="P1439" i="40"/>
  <c r="N28" i="40"/>
  <c r="O610" i="40"/>
  <c r="N2425" i="40"/>
  <c r="N2160" i="40"/>
  <c r="O1439" i="40"/>
  <c r="N2010" i="40"/>
  <c r="N2196" i="40"/>
  <c r="N2342" i="40" l="1"/>
  <c r="N1444" i="40"/>
  <c r="O2247" i="40"/>
  <c r="P2247" i="40"/>
  <c r="N1376" i="40"/>
  <c r="O316" i="40"/>
  <c r="P970" i="40"/>
  <c r="N1862" i="40"/>
  <c r="P494" i="40"/>
  <c r="O511" i="40"/>
  <c r="P255" i="40"/>
  <c r="O441" i="40"/>
  <c r="P2133" i="40"/>
  <c r="P919" i="40" l="1"/>
  <c r="O1256" i="40"/>
  <c r="N774" i="40"/>
  <c r="N2672" i="40"/>
  <c r="P577" i="40"/>
  <c r="P2109" i="40"/>
  <c r="O2109" i="40"/>
  <c r="N534" i="40" l="1"/>
  <c r="P1594" i="40"/>
  <c r="N1115" i="40"/>
  <c r="N1561" i="40"/>
  <c r="N2250" i="40"/>
  <c r="O2557" i="40"/>
  <c r="P1449" i="40"/>
  <c r="N2133" i="40" l="1"/>
  <c r="O2528" i="40"/>
  <c r="N1838" i="40"/>
  <c r="P62" i="40"/>
  <c r="O839" i="40"/>
  <c r="P2528" i="40"/>
  <c r="P2065" i="40"/>
  <c r="N1452" i="40"/>
  <c r="N2113" i="40" l="1"/>
  <c r="N2249" i="40"/>
  <c r="O1160" i="40"/>
  <c r="O686" i="40"/>
  <c r="O1069" i="40"/>
  <c r="P2557" i="40"/>
  <c r="P165" i="40"/>
  <c r="N1754" i="40"/>
  <c r="N871" i="40"/>
  <c r="O137" i="40" l="1"/>
  <c r="P137" i="40"/>
  <c r="P2677" i="40"/>
  <c r="N2420" i="40" l="1"/>
  <c r="N1823" i="40"/>
  <c r="P999" i="40"/>
  <c r="N944" i="40"/>
  <c r="P1817" i="40"/>
  <c r="P350" i="40"/>
  <c r="O860" i="40"/>
  <c r="P2621" i="40"/>
  <c r="O350" i="40"/>
  <c r="P686" i="40"/>
  <c r="O1376" i="40"/>
  <c r="P2586" i="40"/>
  <c r="P1160" i="40"/>
  <c r="N1114" i="40" l="1"/>
  <c r="N136" i="40"/>
  <c r="O979" i="40"/>
  <c r="O2196" i="40"/>
  <c r="N1620" i="40"/>
  <c r="P511" i="40"/>
  <c r="P1673" i="40"/>
  <c r="P441" i="40"/>
  <c r="N1032" i="40" l="1"/>
  <c r="P1170" i="40"/>
  <c r="P383" i="40"/>
  <c r="N980" i="40"/>
  <c r="O1170" i="40"/>
  <c r="N97" i="40" l="1"/>
  <c r="P2398" i="40"/>
  <c r="O1882" i="40"/>
  <c r="O1817" i="40"/>
  <c r="O2381" i="40"/>
  <c r="N271" i="40"/>
  <c r="P2294" i="40"/>
  <c r="N225" i="40" l="1"/>
  <c r="N689" i="40"/>
  <c r="N1618" i="40"/>
  <c r="P2250" i="40"/>
  <c r="N1842" i="40" l="1"/>
  <c r="O2383" i="40"/>
  <c r="P271" i="40"/>
  <c r="O271" i="40"/>
  <c r="P1698" i="40"/>
  <c r="P752" i="40"/>
  <c r="P1069" i="40"/>
  <c r="P1882" i="40"/>
  <c r="O1698" i="40"/>
  <c r="O91" i="40" l="1"/>
  <c r="O1999" i="40" l="1"/>
  <c r="O2677" i="40"/>
  <c r="P2667" i="40"/>
  <c r="P979" i="40" l="1"/>
  <c r="N454" i="40"/>
  <c r="O2133" i="40"/>
  <c r="O2621" i="40"/>
  <c r="O499" i="40"/>
  <c r="P91" i="40"/>
  <c r="O439" i="40" l="1"/>
  <c r="N463" i="40" l="1"/>
  <c r="O1398" i="40"/>
  <c r="O383" i="40"/>
  <c r="O1536" i="40"/>
  <c r="P499" i="40"/>
  <c r="N197" i="40" l="1"/>
  <c r="O2294" i="40"/>
  <c r="O1395" i="40"/>
  <c r="O1257" i="40"/>
  <c r="P439" i="40"/>
  <c r="P2558" i="40"/>
  <c r="O2499" i="40" l="1"/>
  <c r="O62" i="40"/>
  <c r="P1999" i="40"/>
  <c r="O1572" i="40" l="1"/>
  <c r="P1431" i="40"/>
  <c r="O752" i="40"/>
  <c r="O1710" i="40"/>
  <c r="O1594" i="40" l="1"/>
  <c r="O1386" i="40"/>
  <c r="O913" i="40"/>
  <c r="P1572" i="40" l="1"/>
  <c r="P1710" i="40"/>
  <c r="O1580" i="40"/>
  <c r="O2306" i="40"/>
  <c r="P1510" i="40" l="1"/>
  <c r="P848" i="40"/>
  <c r="P913" i="40"/>
  <c r="O1679" i="40" l="1"/>
  <c r="P2499" i="40" l="1"/>
  <c r="O999" i="40" l="1"/>
  <c r="O2558" i="40"/>
  <c r="P1396" i="40" l="1"/>
  <c r="O1431" i="40"/>
  <c r="P2306" i="40" l="1"/>
  <c r="P937" i="40"/>
  <c r="P424" i="40"/>
  <c r="P2304" i="40" l="1"/>
  <c r="P423" i="40" l="1"/>
  <c r="P50" i="40" l="1"/>
  <c r="O92" i="40"/>
  <c r="P1679" i="40" l="1"/>
  <c r="P425" i="40" l="1"/>
  <c r="P1357" i="40" l="1"/>
  <c r="O937" i="40"/>
  <c r="O1396" i="40"/>
  <c r="P84" i="40" l="1"/>
  <c r="O424" i="40"/>
  <c r="O423" i="40" l="1"/>
  <c r="P1013" i="40" l="1"/>
  <c r="O166" i="40" l="1"/>
  <c r="P2248" i="40"/>
  <c r="P741" i="40" l="1"/>
  <c r="O425" i="40" l="1"/>
  <c r="P2062" i="40"/>
  <c r="O1357" i="40" l="1"/>
  <c r="O2684" i="40" l="1"/>
  <c r="P2684" i="40"/>
  <c r="O1425" i="40" l="1"/>
  <c r="O335" i="40" l="1"/>
  <c r="O2585" i="40"/>
  <c r="O1409" i="40" l="1"/>
  <c r="O2248" i="40" l="1"/>
  <c r="O741" i="40" l="1"/>
  <c r="O2062" i="40" l="1"/>
  <c r="O457" i="40" l="1"/>
  <c r="P457" i="40"/>
  <c r="O1663" i="40"/>
  <c r="P1456" i="40"/>
  <c r="P1663" i="40"/>
  <c r="O1456" i="40"/>
  <c r="N1396" i="40"/>
  <c r="O1573" i="40"/>
  <c r="P1573" i="40"/>
  <c r="P839" i="40"/>
  <c r="P1484" i="40"/>
  <c r="P67" i="40"/>
  <c r="N2621" i="40"/>
  <c r="O494" i="40"/>
  <c r="O970" i="40"/>
  <c r="O1518" i="40"/>
  <c r="O67" i="40"/>
  <c r="O1265" i="40"/>
  <c r="P1265" i="40"/>
  <c r="N441" i="40"/>
  <c r="N1663" i="40"/>
  <c r="N423" i="40"/>
  <c r="P1404" i="40"/>
  <c r="N1953" i="40"/>
  <c r="P648" i="40"/>
  <c r="P1242" i="40"/>
  <c r="P2381" i="40"/>
  <c r="P2534" i="40"/>
  <c r="P2475" i="40"/>
  <c r="P69" i="40"/>
  <c r="O69" i="40"/>
  <c r="N1573" i="40"/>
  <c r="N1456" i="40"/>
  <c r="O1404" i="40"/>
  <c r="O1242" i="40"/>
  <c r="O2534" i="40"/>
  <c r="N119" i="40"/>
  <c r="BQ292" i="6"/>
  <c r="H292" i="6" s="1"/>
  <c r="BP292" i="6"/>
  <c r="G292" i="6" s="1"/>
  <c r="O2266" i="40" l="1"/>
  <c r="O609" i="40"/>
  <c r="P982" i="40"/>
  <c r="O1298" i="40"/>
  <c r="P1133" i="40"/>
  <c r="P2197" i="40"/>
  <c r="P1547" i="40"/>
  <c r="P1298" i="40"/>
  <c r="O1991" i="40"/>
  <c r="O982" i="40"/>
  <c r="O615" i="40"/>
  <c r="P615" i="40"/>
  <c r="O957" i="40"/>
  <c r="N95" i="40"/>
  <c r="O165" i="40"/>
  <c r="O2533" i="40"/>
  <c r="O207" i="40"/>
  <c r="BD292" i="6"/>
  <c r="O2417" i="40" l="1"/>
  <c r="O1547" i="40"/>
  <c r="P266" i="40"/>
  <c r="O1927" i="40"/>
  <c r="P1233" i="40"/>
  <c r="O328" i="40"/>
  <c r="P328" i="40"/>
  <c r="P1927" i="40"/>
  <c r="O709" i="40"/>
  <c r="O2446" i="40"/>
  <c r="O608" i="40"/>
  <c r="P2266" i="40"/>
  <c r="P1172" i="40"/>
  <c r="O994" i="40"/>
  <c r="N1509" i="40"/>
  <c r="N211" i="40"/>
  <c r="P207" i="40"/>
  <c r="N1386" i="40"/>
  <c r="P1395" i="40"/>
  <c r="P957" i="40"/>
  <c r="O1444" i="40"/>
  <c r="P2446" i="40" l="1"/>
  <c r="N91" i="40"/>
  <c r="P1822" i="40"/>
  <c r="P124" i="40"/>
  <c r="O2562" i="40"/>
  <c r="P709" i="40"/>
  <c r="O1822" i="40"/>
  <c r="O1032" i="40"/>
  <c r="O1449" i="40"/>
  <c r="N2076" i="40" l="1"/>
  <c r="N1766" i="40"/>
  <c r="P1513" i="40" l="1"/>
  <c r="N163" i="40" l="1"/>
  <c r="O1513" i="40" l="1"/>
  <c r="O314" i="40" l="1"/>
  <c r="O2160" i="40" l="1"/>
  <c r="O1632" i="40" l="1"/>
  <c r="BT16" i="6" l="1"/>
  <c r="BT57" i="6" l="1"/>
  <c r="J16" i="6"/>
  <c r="BP16" i="6"/>
  <c r="BQ16" i="6"/>
  <c r="BT21" i="6" l="1"/>
  <c r="J57" i="6"/>
  <c r="BQ57" i="6"/>
  <c r="H16" i="6"/>
  <c r="BP57" i="6"/>
  <c r="G16" i="6"/>
  <c r="BT31" i="6" l="1"/>
  <c r="J21" i="6"/>
  <c r="BD16" i="6"/>
  <c r="BP21" i="6"/>
  <c r="G57" i="6"/>
  <c r="H57" i="6"/>
  <c r="BQ21" i="6"/>
  <c r="BT80" i="6" l="1"/>
  <c r="J31" i="6"/>
  <c r="BD57" i="6"/>
  <c r="H21" i="6"/>
  <c r="BQ31" i="6"/>
  <c r="G21" i="6"/>
  <c r="BP31" i="6"/>
  <c r="BD21" i="6" l="1"/>
  <c r="BT81" i="6"/>
  <c r="J80" i="6"/>
  <c r="G31" i="6"/>
  <c r="BP80" i="6"/>
  <c r="BQ80" i="6"/>
  <c r="H31" i="6"/>
  <c r="BT133" i="6" l="1"/>
  <c r="J133" i="6" s="1"/>
  <c r="J81" i="6"/>
  <c r="BT240" i="6"/>
  <c r="BD31" i="6"/>
  <c r="H80" i="6"/>
  <c r="BQ81" i="6"/>
  <c r="BP81" i="6"/>
  <c r="G80" i="6"/>
  <c r="BT404" i="6" l="1"/>
  <c r="BT405" i="6" s="1"/>
  <c r="BT406" i="6" s="1"/>
  <c r="BT407" i="6" s="1"/>
  <c r="BT408" i="6" s="1"/>
  <c r="BT409" i="6" s="1"/>
  <c r="BT410" i="6" s="1"/>
  <c r="BT411" i="6" s="1"/>
  <c r="BT412" i="6" s="1"/>
  <c r="BT413" i="6" s="1"/>
  <c r="BT414" i="6" s="1"/>
  <c r="BT415" i="6" s="1"/>
  <c r="BT416" i="6" s="1"/>
  <c r="BT417" i="6" s="1"/>
  <c r="BT418" i="6" s="1"/>
  <c r="BT419" i="6" s="1"/>
  <c r="BT420" i="6" s="1"/>
  <c r="BT421" i="6" s="1"/>
  <c r="BT422" i="6" s="1"/>
  <c r="BT423" i="6" s="1"/>
  <c r="BT424" i="6" s="1"/>
  <c r="BT425" i="6" s="1"/>
  <c r="BT426" i="6" s="1"/>
  <c r="BT427" i="6" s="1"/>
  <c r="BT428" i="6" s="1"/>
  <c r="BT429" i="6" s="1"/>
  <c r="BT430" i="6" s="1"/>
  <c r="BT431" i="6" s="1"/>
  <c r="BT432" i="6" s="1"/>
  <c r="BT433" i="6" s="1"/>
  <c r="BT434" i="6" s="1"/>
  <c r="BT435" i="6" s="1"/>
  <c r="BT436" i="6" s="1"/>
  <c r="BT437" i="6" s="1"/>
  <c r="BT438" i="6" s="1"/>
  <c r="BT439" i="6" s="1"/>
  <c r="BT440" i="6" s="1"/>
  <c r="BT441" i="6" s="1"/>
  <c r="BT442" i="6" s="1"/>
  <c r="BT443" i="6" s="1"/>
  <c r="BT444" i="6" s="1"/>
  <c r="BT445" i="6" s="1"/>
  <c r="BT446" i="6" s="1"/>
  <c r="BT447" i="6" s="1"/>
  <c r="BT448" i="6" s="1"/>
  <c r="BT449" i="6" s="1"/>
  <c r="BT450" i="6" s="1"/>
  <c r="BT451" i="6" s="1"/>
  <c r="BT452" i="6" s="1"/>
  <c r="BT453" i="6" s="1"/>
  <c r="BT454" i="6" s="1"/>
  <c r="BT455" i="6" s="1"/>
  <c r="BT456" i="6" s="1"/>
  <c r="BT457" i="6" s="1"/>
  <c r="BT458" i="6" s="1"/>
  <c r="BT459" i="6" s="1"/>
  <c r="BT460" i="6" s="1"/>
  <c r="BT461" i="6" s="1"/>
  <c r="BT462" i="6" s="1"/>
  <c r="BT463" i="6" s="1"/>
  <c r="BT464" i="6" s="1"/>
  <c r="BT465" i="6" s="1"/>
  <c r="BT466" i="6" s="1"/>
  <c r="BT467" i="6" s="1"/>
  <c r="BT468" i="6" s="1"/>
  <c r="BT469" i="6" s="1"/>
  <c r="BT470" i="6" s="1"/>
  <c r="BT471" i="6" s="1"/>
  <c r="BT472" i="6" s="1"/>
  <c r="BT473" i="6" s="1"/>
  <c r="BT474" i="6" s="1"/>
  <c r="BT475" i="6" s="1"/>
  <c r="BT476" i="6" s="1"/>
  <c r="BT477" i="6" s="1"/>
  <c r="BT478" i="6" s="1"/>
  <c r="BT479" i="6" s="1"/>
  <c r="BT480" i="6" s="1"/>
  <c r="BT481" i="6" s="1"/>
  <c r="BT482" i="6" s="1"/>
  <c r="BT483" i="6" s="1"/>
  <c r="BT484" i="6" s="1"/>
  <c r="BT485" i="6" s="1"/>
  <c r="BT486" i="6" s="1"/>
  <c r="BT487" i="6" s="1"/>
  <c r="BT488" i="6" s="1"/>
  <c r="BT489" i="6" s="1"/>
  <c r="BT490" i="6" s="1"/>
  <c r="BT491" i="6" s="1"/>
  <c r="BT492" i="6" s="1"/>
  <c r="BT493" i="6" s="1"/>
  <c r="BT494" i="6" s="1"/>
  <c r="BT495" i="6" s="1"/>
  <c r="BT496" i="6" s="1"/>
  <c r="BT497" i="6" s="1"/>
  <c r="BT498" i="6" s="1"/>
  <c r="BT499" i="6" s="1"/>
  <c r="BT500" i="6" s="1"/>
  <c r="BT501" i="6" s="1"/>
  <c r="BT502" i="6" s="1"/>
  <c r="BT503" i="6" s="1"/>
  <c r="BT504" i="6" s="1"/>
  <c r="BT505" i="6" s="1"/>
  <c r="BT506" i="6" s="1"/>
  <c r="BT507" i="6" s="1"/>
  <c r="BT508" i="6" s="1"/>
  <c r="BT509" i="6" s="1"/>
  <c r="BT510" i="6" s="1"/>
  <c r="BT511" i="6" s="1"/>
  <c r="BT512" i="6" s="1"/>
  <c r="BT513" i="6" s="1"/>
  <c r="BT514" i="6" s="1"/>
  <c r="BT515" i="6" s="1"/>
  <c r="BT516" i="6" s="1"/>
  <c r="BT517" i="6" s="1"/>
  <c r="BT518" i="6" s="1"/>
  <c r="BT519" i="6" s="1"/>
  <c r="BT520" i="6" s="1"/>
  <c r="BT521" i="6" s="1"/>
  <c r="BT522" i="6" s="1"/>
  <c r="BT523" i="6" s="1"/>
  <c r="BT524" i="6" s="1"/>
  <c r="BT525" i="6" s="1"/>
  <c r="BT526" i="6" s="1"/>
  <c r="BT527" i="6" s="1"/>
  <c r="BT528" i="6" s="1"/>
  <c r="BT529" i="6" s="1"/>
  <c r="BT530" i="6" s="1"/>
  <c r="BT531" i="6" s="1"/>
  <c r="BT532" i="6" s="1"/>
  <c r="BT533" i="6" s="1"/>
  <c r="BT534" i="6" s="1"/>
  <c r="BT535" i="6" s="1"/>
  <c r="BT536" i="6" s="1"/>
  <c r="BT537" i="6" s="1"/>
  <c r="BT538" i="6" s="1"/>
  <c r="BT539" i="6" s="1"/>
  <c r="BT540" i="6" s="1"/>
  <c r="BT541" i="6" s="1"/>
  <c r="BT542" i="6" s="1"/>
  <c r="BT543" i="6" s="1"/>
  <c r="BT544" i="6" s="1"/>
  <c r="BT545" i="6" s="1"/>
  <c r="BT546" i="6" s="1"/>
  <c r="BT547" i="6" s="1"/>
  <c r="BT548" i="6" s="1"/>
  <c r="BT549" i="6" s="1"/>
  <c r="BT550" i="6" s="1"/>
  <c r="BT551" i="6" s="1"/>
  <c r="BT552" i="6" s="1"/>
  <c r="BT553" i="6" s="1"/>
  <c r="BT554" i="6" s="1"/>
  <c r="BT555" i="6" s="1"/>
  <c r="BT556" i="6" s="1"/>
  <c r="BT557" i="6" s="1"/>
  <c r="BT558" i="6" s="1"/>
  <c r="BT559" i="6" s="1"/>
  <c r="BT560" i="6" s="1"/>
  <c r="BT561" i="6" s="1"/>
  <c r="BT562" i="6" s="1"/>
  <c r="BT563" i="6" s="1"/>
  <c r="BT564" i="6" s="1"/>
  <c r="BT565" i="6" s="1"/>
  <c r="BT566" i="6" s="1"/>
  <c r="BT567" i="6" s="1"/>
  <c r="BT568" i="6" s="1"/>
  <c r="BT569" i="6" s="1"/>
  <c r="BT570" i="6" s="1"/>
  <c r="J570" i="6" s="1"/>
  <c r="J240" i="6"/>
  <c r="BD80" i="6"/>
  <c r="BP133" i="6"/>
  <c r="G81" i="6"/>
  <c r="BQ133" i="6"/>
  <c r="H81" i="6"/>
  <c r="BD81" i="6" l="1"/>
  <c r="BQ240" i="6"/>
  <c r="H133" i="6"/>
  <c r="BP240" i="6"/>
  <c r="G133" i="6"/>
  <c r="BD133" i="6" l="1"/>
  <c r="BP404" i="6"/>
  <c r="G240" i="6"/>
  <c r="BQ404" i="6"/>
  <c r="H240" i="6"/>
  <c r="BD240" i="6" l="1"/>
  <c r="BQ405" i="6"/>
  <c r="H404" i="6"/>
  <c r="BP405" i="6"/>
  <c r="G404" i="6"/>
  <c r="BD404" i="6" l="1"/>
  <c r="G405" i="6"/>
  <c r="BP406" i="6"/>
  <c r="BQ406" i="6"/>
  <c r="H405" i="6"/>
  <c r="BD405" i="6" s="1"/>
  <c r="BQ407" i="6" l="1"/>
  <c r="H406" i="6"/>
  <c r="BD406" i="6" s="1"/>
  <c r="G406" i="6"/>
  <c r="BP407" i="6"/>
  <c r="G407" i="6" l="1"/>
  <c r="BP408" i="6"/>
  <c r="H407" i="6"/>
  <c r="BD407" i="6" s="1"/>
  <c r="BQ408" i="6"/>
  <c r="H408" i="6" l="1"/>
  <c r="BD408" i="6" s="1"/>
  <c r="BQ409" i="6"/>
  <c r="G408" i="6"/>
  <c r="BP409" i="6"/>
  <c r="G409" i="6" l="1"/>
  <c r="BP410" i="6"/>
  <c r="H409" i="6"/>
  <c r="BD409" i="6" s="1"/>
  <c r="BQ410" i="6"/>
  <c r="H410" i="6" l="1"/>
  <c r="BD410" i="6" s="1"/>
  <c r="BQ411" i="6"/>
  <c r="BP411" i="6"/>
  <c r="G410" i="6"/>
  <c r="G411" i="6" l="1"/>
  <c r="BP412" i="6"/>
  <c r="H411" i="6"/>
  <c r="BD411" i="6" s="1"/>
  <c r="BQ412" i="6"/>
  <c r="H412" i="6" l="1"/>
  <c r="BD412" i="6" s="1"/>
  <c r="BQ413" i="6"/>
  <c r="G412" i="6"/>
  <c r="BP413" i="6"/>
  <c r="G413" i="6" l="1"/>
  <c r="BP414" i="6"/>
  <c r="H413" i="6"/>
  <c r="BD413" i="6" s="1"/>
  <c r="BQ414" i="6"/>
  <c r="H414" i="6" l="1"/>
  <c r="BD414" i="6" s="1"/>
  <c r="BQ415" i="6"/>
  <c r="G414" i="6"/>
  <c r="BP415" i="6"/>
  <c r="G415" i="6" l="1"/>
  <c r="BP416" i="6"/>
  <c r="H415" i="6"/>
  <c r="BD415" i="6" s="1"/>
  <c r="BQ416" i="6"/>
  <c r="H416" i="6" l="1"/>
  <c r="BD416" i="6" s="1"/>
  <c r="BQ417" i="6"/>
  <c r="G416" i="6"/>
  <c r="BP417" i="6"/>
  <c r="G417" i="6" l="1"/>
  <c r="BP418" i="6"/>
  <c r="H417" i="6"/>
  <c r="BD417" i="6" s="1"/>
  <c r="BQ418" i="6"/>
  <c r="H418" i="6" l="1"/>
  <c r="BD418" i="6" s="1"/>
  <c r="BQ419" i="6"/>
  <c r="G418" i="6"/>
  <c r="BP419" i="6"/>
  <c r="G419" i="6" l="1"/>
  <c r="BP420" i="6"/>
  <c r="H419" i="6"/>
  <c r="BD419" i="6" s="1"/>
  <c r="BQ420" i="6"/>
  <c r="H420" i="6" l="1"/>
  <c r="BD420" i="6" s="1"/>
  <c r="BQ421" i="6"/>
  <c r="G420" i="6"/>
  <c r="BP421" i="6"/>
  <c r="G421" i="6" l="1"/>
  <c r="BP422" i="6"/>
  <c r="H421" i="6"/>
  <c r="BD421" i="6" s="1"/>
  <c r="BQ422" i="6"/>
  <c r="H422" i="6" l="1"/>
  <c r="BD422" i="6" s="1"/>
  <c r="BQ423" i="6"/>
  <c r="G422" i="6"/>
  <c r="BP423" i="6"/>
  <c r="G423" i="6" l="1"/>
  <c r="BP424" i="6"/>
  <c r="H423" i="6"/>
  <c r="BD423" i="6" s="1"/>
  <c r="BQ424" i="6"/>
  <c r="H424" i="6" l="1"/>
  <c r="BD424" i="6" s="1"/>
  <c r="BQ425" i="6"/>
  <c r="G424" i="6"/>
  <c r="BP425" i="6"/>
  <c r="G425" i="6" l="1"/>
  <c r="BP426" i="6"/>
  <c r="H425" i="6"/>
  <c r="BD425" i="6" s="1"/>
  <c r="BQ426" i="6"/>
  <c r="H426" i="6" l="1"/>
  <c r="BD426" i="6" s="1"/>
  <c r="BQ427" i="6"/>
  <c r="G426" i="6"/>
  <c r="BP427" i="6"/>
  <c r="G427" i="6" l="1"/>
  <c r="BP428" i="6"/>
  <c r="H427" i="6"/>
  <c r="BD427" i="6" s="1"/>
  <c r="BQ428" i="6"/>
  <c r="H428" i="6" l="1"/>
  <c r="BD428" i="6" s="1"/>
  <c r="BQ429" i="6"/>
  <c r="G428" i="6"/>
  <c r="BP429" i="6"/>
  <c r="G429" i="6" l="1"/>
  <c r="BP430" i="6"/>
  <c r="H429" i="6"/>
  <c r="BD429" i="6" s="1"/>
  <c r="BQ430" i="6"/>
  <c r="H430" i="6" l="1"/>
  <c r="BD430" i="6" s="1"/>
  <c r="BQ431" i="6"/>
  <c r="BP431" i="6"/>
  <c r="G430" i="6"/>
  <c r="BP432" i="6" l="1"/>
  <c r="G431" i="6"/>
  <c r="H431" i="6"/>
  <c r="BD431" i="6" s="1"/>
  <c r="BQ432" i="6"/>
  <c r="BQ433" i="6" l="1"/>
  <c r="H432" i="6"/>
  <c r="BD432" i="6" s="1"/>
  <c r="BP433" i="6"/>
  <c r="G432" i="6"/>
  <c r="G433" i="6" l="1"/>
  <c r="BP434" i="6"/>
  <c r="H433" i="6"/>
  <c r="BD433" i="6" s="1"/>
  <c r="BQ434" i="6"/>
  <c r="H434" i="6" l="1"/>
  <c r="BD434" i="6" s="1"/>
  <c r="BQ435" i="6"/>
  <c r="BP435" i="6"/>
  <c r="G434" i="6"/>
  <c r="G435" i="6" l="1"/>
  <c r="BP436" i="6"/>
  <c r="BQ436" i="6"/>
  <c r="H435" i="6"/>
  <c r="BD435" i="6" s="1"/>
  <c r="BQ437" i="6" l="1"/>
  <c r="H436" i="6"/>
  <c r="BD436" i="6" s="1"/>
  <c r="BP437" i="6"/>
  <c r="G436" i="6"/>
  <c r="G437" i="6" l="1"/>
  <c r="BP438" i="6"/>
  <c r="H437" i="6"/>
  <c r="BD437" i="6" s="1"/>
  <c r="BQ438" i="6"/>
  <c r="H438" i="6" l="1"/>
  <c r="BD438" i="6" s="1"/>
  <c r="BQ439" i="6"/>
  <c r="G438" i="6"/>
  <c r="BP439" i="6"/>
  <c r="G439" i="6" l="1"/>
  <c r="BP440" i="6"/>
  <c r="H439" i="6"/>
  <c r="BD439" i="6" s="1"/>
  <c r="BQ440" i="6"/>
  <c r="H440" i="6" l="1"/>
  <c r="BD440" i="6" s="1"/>
  <c r="BQ441" i="6"/>
  <c r="G440" i="6"/>
  <c r="BP441" i="6"/>
  <c r="G441" i="6" l="1"/>
  <c r="BP442" i="6"/>
  <c r="BQ442" i="6"/>
  <c r="H441" i="6"/>
  <c r="BD441" i="6" s="1"/>
  <c r="H442" i="6" l="1"/>
  <c r="BD442" i="6" s="1"/>
  <c r="BQ443" i="6"/>
  <c r="G442" i="6"/>
  <c r="BP443" i="6"/>
  <c r="G443" i="6" l="1"/>
  <c r="BP444" i="6"/>
  <c r="H443" i="6"/>
  <c r="BD443" i="6" s="1"/>
  <c r="BQ444" i="6"/>
  <c r="BQ445" i="6" l="1"/>
  <c r="H444" i="6"/>
  <c r="BD444" i="6" s="1"/>
  <c r="BP445" i="6"/>
  <c r="G444" i="6"/>
  <c r="G445" i="6" l="1"/>
  <c r="BP446" i="6"/>
  <c r="H445" i="6"/>
  <c r="BD445" i="6" s="1"/>
  <c r="BQ446" i="6"/>
  <c r="H446" i="6" l="1"/>
  <c r="BD446" i="6" s="1"/>
  <c r="BQ447" i="6"/>
  <c r="G446" i="6"/>
  <c r="BP447" i="6"/>
  <c r="BP448" i="6" l="1"/>
  <c r="G447" i="6"/>
  <c r="H447" i="6"/>
  <c r="BD447" i="6" s="1"/>
  <c r="BQ448" i="6"/>
  <c r="BQ449" i="6" l="1"/>
  <c r="H448" i="6"/>
  <c r="BD448" i="6" s="1"/>
  <c r="G448" i="6"/>
  <c r="BP449" i="6"/>
  <c r="G449" i="6" l="1"/>
  <c r="BP450" i="6"/>
  <c r="BQ450" i="6"/>
  <c r="H449" i="6"/>
  <c r="BD449" i="6" s="1"/>
  <c r="H450" i="6" l="1"/>
  <c r="BD450" i="6" s="1"/>
  <c r="BQ451" i="6"/>
  <c r="G450" i="6"/>
  <c r="BP451" i="6"/>
  <c r="BP452" i="6" l="1"/>
  <c r="G451" i="6"/>
  <c r="BQ452" i="6"/>
  <c r="H451" i="6"/>
  <c r="BD451" i="6" s="1"/>
  <c r="H452" i="6" l="1"/>
  <c r="BD452" i="6" s="1"/>
  <c r="BQ453" i="6"/>
  <c r="G452" i="6"/>
  <c r="BP453" i="6"/>
  <c r="BP454" i="6" l="1"/>
  <c r="G453" i="6"/>
  <c r="H453" i="6"/>
  <c r="BD453" i="6" s="1"/>
  <c r="BQ454" i="6"/>
  <c r="BQ455" i="6" l="1"/>
  <c r="H454" i="6"/>
  <c r="BD454" i="6" s="1"/>
  <c r="G454" i="6"/>
  <c r="BP455" i="6"/>
  <c r="BP456" i="6" l="1"/>
  <c r="G455" i="6"/>
  <c r="BQ456" i="6"/>
  <c r="H455" i="6"/>
  <c r="BD455" i="6" s="1"/>
  <c r="BQ457" i="6" l="1"/>
  <c r="H456" i="6"/>
  <c r="BD456" i="6" s="1"/>
  <c r="BP457" i="6"/>
  <c r="G456" i="6"/>
  <c r="BP458" i="6" l="1"/>
  <c r="G457" i="6"/>
  <c r="BQ458" i="6"/>
  <c r="H457" i="6"/>
  <c r="BD457" i="6" s="1"/>
  <c r="BQ459" i="6" l="1"/>
  <c r="H458" i="6"/>
  <c r="BD458" i="6" s="1"/>
  <c r="G458" i="6"/>
  <c r="BP459" i="6"/>
  <c r="BP460" i="6" l="1"/>
  <c r="G459" i="6"/>
  <c r="H459" i="6"/>
  <c r="BD459" i="6" s="1"/>
  <c r="BQ460" i="6"/>
  <c r="H460" i="6" l="1"/>
  <c r="BD460" i="6" s="1"/>
  <c r="BQ461" i="6"/>
  <c r="BP461" i="6"/>
  <c r="G460" i="6"/>
  <c r="G461" i="6" l="1"/>
  <c r="BP462" i="6"/>
  <c r="H461" i="6"/>
  <c r="BD461" i="6" s="1"/>
  <c r="BQ462" i="6"/>
  <c r="BQ463" i="6" l="1"/>
  <c r="H462" i="6"/>
  <c r="BD462" i="6" s="1"/>
  <c r="G462" i="6"/>
  <c r="BP463" i="6"/>
  <c r="G463" i="6" l="1"/>
  <c r="BP464" i="6"/>
  <c r="H463" i="6"/>
  <c r="BD463" i="6" s="1"/>
  <c r="BQ464" i="6"/>
  <c r="H464" i="6" l="1"/>
  <c r="BD464" i="6" s="1"/>
  <c r="BQ465" i="6"/>
  <c r="G464" i="6"/>
  <c r="BP465" i="6"/>
  <c r="H465" i="6" l="1"/>
  <c r="BD465" i="6" s="1"/>
  <c r="BQ466" i="6"/>
  <c r="BP466" i="6"/>
  <c r="G465" i="6"/>
  <c r="BQ467" i="6" l="1"/>
  <c r="H466" i="6"/>
  <c r="BD466" i="6" s="1"/>
  <c r="G466" i="6"/>
  <c r="BP467" i="6"/>
  <c r="BP468" i="6" l="1"/>
  <c r="G467" i="6"/>
  <c r="H467" i="6"/>
  <c r="BD467" i="6" s="1"/>
  <c r="BQ468" i="6"/>
  <c r="BQ469" i="6" l="1"/>
  <c r="H468" i="6"/>
  <c r="BD468" i="6" s="1"/>
  <c r="G468" i="6"/>
  <c r="BP469" i="6"/>
  <c r="BP470" i="6" l="1"/>
  <c r="G469" i="6"/>
  <c r="H469" i="6"/>
  <c r="BD469" i="6" s="1"/>
  <c r="BQ470" i="6"/>
  <c r="H470" i="6" l="1"/>
  <c r="BD470" i="6" s="1"/>
  <c r="BQ471" i="6"/>
  <c r="BP471" i="6"/>
  <c r="G470" i="6"/>
  <c r="G471" i="6" l="1"/>
  <c r="BP472" i="6"/>
  <c r="H471" i="6"/>
  <c r="BD471" i="6" s="1"/>
  <c r="BQ472" i="6"/>
  <c r="BQ473" i="6" l="1"/>
  <c r="H472" i="6"/>
  <c r="BD472" i="6" s="1"/>
  <c r="G472" i="6"/>
  <c r="BP473" i="6"/>
  <c r="G473" i="6" l="1"/>
  <c r="BP474" i="6"/>
  <c r="H473" i="6"/>
  <c r="BD473" i="6" s="1"/>
  <c r="BQ474" i="6"/>
  <c r="BQ475" i="6" l="1"/>
  <c r="H474" i="6"/>
  <c r="BD474" i="6" s="1"/>
  <c r="G474" i="6"/>
  <c r="BP475" i="6"/>
  <c r="G475" i="6" l="1"/>
  <c r="BP476" i="6"/>
  <c r="H475" i="6"/>
  <c r="BD475" i="6" s="1"/>
  <c r="BQ476" i="6"/>
  <c r="G476" i="6" l="1"/>
  <c r="BP477" i="6"/>
  <c r="BQ477" i="6"/>
  <c r="H476" i="6"/>
  <c r="BD476" i="6" s="1"/>
  <c r="H477" i="6" l="1"/>
  <c r="BD477" i="6" s="1"/>
  <c r="BQ478" i="6"/>
  <c r="BP478" i="6"/>
  <c r="G477" i="6"/>
  <c r="BQ479" i="6" l="1"/>
  <c r="H478" i="6"/>
  <c r="BD478" i="6" s="1"/>
  <c r="G478" i="6"/>
  <c r="BP479" i="6"/>
  <c r="BP480" i="6" l="1"/>
  <c r="G479" i="6"/>
  <c r="H479" i="6"/>
  <c r="BD479" i="6" s="1"/>
  <c r="BQ480" i="6"/>
  <c r="BQ481" i="6" l="1"/>
  <c r="H480" i="6"/>
  <c r="BD480" i="6" s="1"/>
  <c r="BP481" i="6"/>
  <c r="G480" i="6"/>
  <c r="BP482" i="6" l="1"/>
  <c r="G481" i="6"/>
  <c r="H481" i="6"/>
  <c r="BD481" i="6" s="1"/>
  <c r="BQ482" i="6"/>
  <c r="BQ483" i="6" l="1"/>
  <c r="H482" i="6"/>
  <c r="BD482" i="6" s="1"/>
  <c r="BP483" i="6"/>
  <c r="G482" i="6"/>
  <c r="G483" i="6" l="1"/>
  <c r="BP484" i="6"/>
  <c r="H483" i="6"/>
  <c r="BD483" i="6" s="1"/>
  <c r="BQ484" i="6"/>
  <c r="H484" i="6" l="1"/>
  <c r="BD484" i="6" s="1"/>
  <c r="BQ485" i="6"/>
  <c r="G484" i="6"/>
  <c r="BP485" i="6"/>
  <c r="H485" i="6" l="1"/>
  <c r="BD485" i="6" s="1"/>
  <c r="BQ486" i="6"/>
  <c r="BP486" i="6"/>
  <c r="G485" i="6"/>
  <c r="BQ487" i="6" l="1"/>
  <c r="H486" i="6"/>
  <c r="BD486" i="6" s="1"/>
  <c r="G486" i="6"/>
  <c r="BP487" i="6"/>
  <c r="BP488" i="6" l="1"/>
  <c r="G487" i="6"/>
  <c r="H487" i="6"/>
  <c r="BD487" i="6" s="1"/>
  <c r="BQ488" i="6"/>
  <c r="BQ489" i="6" l="1"/>
  <c r="H488" i="6"/>
  <c r="BD488" i="6" s="1"/>
  <c r="G488" i="6"/>
  <c r="BP489" i="6"/>
  <c r="G489" i="6" l="1"/>
  <c r="BP490" i="6"/>
  <c r="H489" i="6"/>
  <c r="BD489" i="6" s="1"/>
  <c r="BQ490" i="6"/>
  <c r="BQ491" i="6" l="1"/>
  <c r="H490" i="6"/>
  <c r="BD490" i="6" s="1"/>
  <c r="G490" i="6"/>
  <c r="BP491" i="6"/>
  <c r="G491" i="6" l="1"/>
  <c r="BP492" i="6"/>
  <c r="H491" i="6"/>
  <c r="BD491" i="6" s="1"/>
  <c r="BQ492" i="6"/>
  <c r="G492" i="6" l="1"/>
  <c r="BP493" i="6"/>
  <c r="BQ493" i="6"/>
  <c r="H492" i="6"/>
  <c r="BD492" i="6" s="1"/>
  <c r="H493" i="6" l="1"/>
  <c r="BD493" i="6" s="1"/>
  <c r="BQ494" i="6"/>
  <c r="BP494" i="6"/>
  <c r="G493" i="6"/>
  <c r="BQ495" i="6" l="1"/>
  <c r="H494" i="6"/>
  <c r="BD494" i="6" s="1"/>
  <c r="BP495" i="6"/>
  <c r="G494" i="6"/>
  <c r="G495" i="6" l="1"/>
  <c r="BP496" i="6"/>
  <c r="BQ496" i="6"/>
  <c r="H495" i="6"/>
  <c r="BD495" i="6" s="1"/>
  <c r="H496" i="6" l="1"/>
  <c r="BD496" i="6" s="1"/>
  <c r="BQ497" i="6"/>
  <c r="BP497" i="6"/>
  <c r="G496" i="6"/>
  <c r="G497" i="6" l="1"/>
  <c r="BP498" i="6"/>
  <c r="H497" i="6"/>
  <c r="BD497" i="6" s="1"/>
  <c r="BQ498" i="6"/>
  <c r="BQ499" i="6" l="1"/>
  <c r="H498" i="6"/>
  <c r="BD498" i="6" s="1"/>
  <c r="G498" i="6"/>
  <c r="BP499" i="6"/>
  <c r="BP500" i="6" l="1"/>
  <c r="G499" i="6"/>
  <c r="H499" i="6"/>
  <c r="BD499" i="6" s="1"/>
  <c r="BQ500" i="6"/>
  <c r="H500" i="6" l="1"/>
  <c r="BD500" i="6" s="1"/>
  <c r="BQ501" i="6"/>
  <c r="G500" i="6"/>
  <c r="BP501" i="6"/>
  <c r="H501" i="6" l="1"/>
  <c r="BD501" i="6" s="1"/>
  <c r="BQ502" i="6"/>
  <c r="G501" i="6"/>
  <c r="BP502" i="6"/>
  <c r="H502" i="6" l="1"/>
  <c r="BD502" i="6" s="1"/>
  <c r="BQ503" i="6"/>
  <c r="G502" i="6"/>
  <c r="BP503" i="6"/>
  <c r="BQ504" i="6" l="1"/>
  <c r="H503" i="6"/>
  <c r="BD503" i="6" s="1"/>
  <c r="G503" i="6"/>
  <c r="BP504" i="6"/>
  <c r="G504" i="6" l="1"/>
  <c r="BP505" i="6"/>
  <c r="BQ505" i="6"/>
  <c r="H504" i="6"/>
  <c r="BD504" i="6" s="1"/>
  <c r="H505" i="6" l="1"/>
  <c r="BD505" i="6" s="1"/>
  <c r="BQ506" i="6"/>
  <c r="BP506" i="6"/>
  <c r="G505" i="6"/>
  <c r="BP507" i="6" l="1"/>
  <c r="G506" i="6"/>
  <c r="H506" i="6"/>
  <c r="BD506" i="6" s="1"/>
  <c r="BQ507" i="6"/>
  <c r="H507" i="6" l="1"/>
  <c r="BD507" i="6" s="1"/>
  <c r="BQ508" i="6"/>
  <c r="G507" i="6"/>
  <c r="BP508" i="6"/>
  <c r="BQ509" i="6" l="1"/>
  <c r="H508" i="6"/>
  <c r="BD508" i="6" s="1"/>
  <c r="BP509" i="6"/>
  <c r="G508" i="6"/>
  <c r="BP510" i="6" l="1"/>
  <c r="G509" i="6"/>
  <c r="H509" i="6"/>
  <c r="BD509" i="6" s="1"/>
  <c r="BQ510" i="6"/>
  <c r="H510" i="6" l="1"/>
  <c r="BD510" i="6" s="1"/>
  <c r="BQ511" i="6"/>
  <c r="BP511" i="6"/>
  <c r="G510" i="6"/>
  <c r="H511" i="6" l="1"/>
  <c r="BD511" i="6" s="1"/>
  <c r="BQ512" i="6"/>
  <c r="BP512" i="6"/>
  <c r="G511" i="6"/>
  <c r="H512" i="6" l="1"/>
  <c r="BD512" i="6" s="1"/>
  <c r="BQ513" i="6"/>
  <c r="G512" i="6"/>
  <c r="BP513" i="6"/>
  <c r="H513" i="6" l="1"/>
  <c r="BD513" i="6" s="1"/>
  <c r="BQ514" i="6"/>
  <c r="BP514" i="6"/>
  <c r="G513" i="6"/>
  <c r="H514" i="6" l="1"/>
  <c r="BD514" i="6" s="1"/>
  <c r="BQ515" i="6"/>
  <c r="BP515" i="6"/>
  <c r="G514" i="6"/>
  <c r="BQ516" i="6" l="1"/>
  <c r="H515" i="6"/>
  <c r="BD515" i="6" s="1"/>
  <c r="G515" i="6"/>
  <c r="BP516" i="6"/>
  <c r="G516" i="6" l="1"/>
  <c r="BP517" i="6"/>
  <c r="H516" i="6"/>
  <c r="BD516" i="6" s="1"/>
  <c r="BQ517" i="6"/>
  <c r="H517" i="6" l="1"/>
  <c r="BD517" i="6" s="1"/>
  <c r="BQ518" i="6"/>
  <c r="BP518" i="6"/>
  <c r="G517" i="6"/>
  <c r="G518" i="6" l="1"/>
  <c r="BP519" i="6"/>
  <c r="H518" i="6"/>
  <c r="BD518" i="6" s="1"/>
  <c r="BQ519" i="6"/>
  <c r="H519" i="6" l="1"/>
  <c r="BD519" i="6" s="1"/>
  <c r="BQ520" i="6"/>
  <c r="G519" i="6"/>
  <c r="BP520" i="6"/>
  <c r="BQ521" i="6" l="1"/>
  <c r="H520" i="6"/>
  <c r="BD520" i="6" s="1"/>
  <c r="G520" i="6"/>
  <c r="BP521" i="6"/>
  <c r="BP522" i="6" l="1"/>
  <c r="G521" i="6"/>
  <c r="H521" i="6"/>
  <c r="BD521" i="6" s="1"/>
  <c r="BQ522" i="6"/>
  <c r="BQ523" i="6" l="1"/>
  <c r="H522" i="6"/>
  <c r="BD522" i="6" s="1"/>
  <c r="G522" i="6"/>
  <c r="BP523" i="6"/>
  <c r="G523" i="6" l="1"/>
  <c r="BP524" i="6"/>
  <c r="H523" i="6"/>
  <c r="BD523" i="6" s="1"/>
  <c r="BQ524" i="6"/>
  <c r="BQ525" i="6" l="1"/>
  <c r="H524" i="6"/>
  <c r="BD524" i="6" s="1"/>
  <c r="G524" i="6"/>
  <c r="BP525" i="6"/>
  <c r="G525" i="6" l="1"/>
  <c r="BP526" i="6"/>
  <c r="BQ526" i="6"/>
  <c r="H525" i="6"/>
  <c r="BD525" i="6" s="1"/>
  <c r="H526" i="6" l="1"/>
  <c r="BD526" i="6" s="1"/>
  <c r="BQ527" i="6"/>
  <c r="G526" i="6"/>
  <c r="BP527" i="6"/>
  <c r="H527" i="6" l="1"/>
  <c r="BD527" i="6" s="1"/>
  <c r="BQ528" i="6"/>
  <c r="BP528" i="6"/>
  <c r="G527" i="6"/>
  <c r="BQ529" i="6" l="1"/>
  <c r="H528" i="6"/>
  <c r="BD528" i="6" s="1"/>
  <c r="BP529" i="6"/>
  <c r="G528" i="6"/>
  <c r="BP530" i="6" l="1"/>
  <c r="G529" i="6"/>
  <c r="BQ530" i="6"/>
  <c r="H529" i="6"/>
  <c r="BD529" i="6" s="1"/>
  <c r="BQ531" i="6" l="1"/>
  <c r="H530" i="6"/>
  <c r="BD530" i="6" s="1"/>
  <c r="G530" i="6"/>
  <c r="BP531" i="6"/>
  <c r="G531" i="6" l="1"/>
  <c r="BP532" i="6"/>
  <c r="H531" i="6"/>
  <c r="BD531" i="6" s="1"/>
  <c r="BQ532" i="6"/>
  <c r="H532" i="6" l="1"/>
  <c r="BD532" i="6" s="1"/>
  <c r="BQ533" i="6"/>
  <c r="G532" i="6"/>
  <c r="BP533" i="6"/>
  <c r="BQ534" i="6" l="1"/>
  <c r="H533" i="6"/>
  <c r="BD533" i="6" s="1"/>
  <c r="BP534" i="6"/>
  <c r="G533" i="6"/>
  <c r="BP535" i="6" l="1"/>
  <c r="G534" i="6"/>
  <c r="H534" i="6"/>
  <c r="BD534" i="6" s="1"/>
  <c r="BQ535" i="6"/>
  <c r="H535" i="6" l="1"/>
  <c r="BD535" i="6" s="1"/>
  <c r="BQ536" i="6"/>
  <c r="BP536" i="6"/>
  <c r="G535" i="6"/>
  <c r="BP537" i="6" l="1"/>
  <c r="G536" i="6"/>
  <c r="H536" i="6"/>
  <c r="BD536" i="6" s="1"/>
  <c r="BQ537" i="6"/>
  <c r="H537" i="6" l="1"/>
  <c r="BD537" i="6" s="1"/>
  <c r="BQ538" i="6"/>
  <c r="G537" i="6"/>
  <c r="BP538" i="6"/>
  <c r="P1860" i="40"/>
  <c r="O2103" i="40"/>
  <c r="P1678" i="40"/>
  <c r="O1648" i="40"/>
  <c r="N205" i="40"/>
  <c r="P1943" i="40"/>
  <c r="N1710" i="40"/>
  <c r="P2383" i="40"/>
  <c r="O94" i="40"/>
  <c r="O1172" i="40"/>
  <c r="P1497" i="40"/>
  <c r="P1032" i="40"/>
  <c r="O1497" i="40"/>
  <c r="O2654" i="40"/>
  <c r="P516" i="40"/>
  <c r="O925" i="40"/>
  <c r="P144" i="40"/>
  <c r="P147" i="40"/>
  <c r="P1521" i="40"/>
  <c r="P1652" i="40"/>
  <c r="P1301" i="40"/>
  <c r="O787" i="40"/>
  <c r="O459" i="40"/>
  <c r="O1816" i="40"/>
  <c r="P280" i="40"/>
  <c r="O505" i="40"/>
  <c r="O1301" i="40"/>
  <c r="P2562" i="40"/>
  <c r="O2683" i="40"/>
  <c r="P2265" i="40"/>
  <c r="P2024" i="40"/>
  <c r="P513" i="40"/>
  <c r="O2508" i="40"/>
  <c r="P787" i="40"/>
  <c r="P2654" i="40"/>
  <c r="O1678" i="40"/>
  <c r="P1926" i="40"/>
  <c r="O2153" i="40"/>
  <c r="O2415" i="40"/>
  <c r="O2627" i="40"/>
  <c r="P505" i="40"/>
  <c r="O714" i="40"/>
  <c r="O1026" i="40"/>
  <c r="O2398" i="40"/>
  <c r="O2221" i="40"/>
  <c r="O1926" i="40"/>
  <c r="P504" i="40"/>
  <c r="O2629" i="40"/>
  <c r="P1772" i="40"/>
  <c r="P1026" i="40"/>
  <c r="O2024" i="40"/>
  <c r="P2103" i="40"/>
  <c r="P2415" i="40"/>
  <c r="P1648" i="40"/>
  <c r="P1617" i="40"/>
  <c r="P189" i="40"/>
  <c r="P1816" i="40"/>
  <c r="P2627" i="40"/>
  <c r="P94" i="40"/>
  <c r="N354" i="40"/>
  <c r="P2596" i="40"/>
  <c r="O1231" i="40"/>
  <c r="P1523" i="40"/>
  <c r="P2153" i="40"/>
  <c r="P925" i="40"/>
  <c r="O144" i="40"/>
  <c r="O147" i="40"/>
  <c r="N1212" i="40"/>
  <c r="P994" i="40"/>
  <c r="O1772" i="40"/>
  <c r="O280" i="40"/>
  <c r="O504" i="40"/>
  <c r="P714" i="40"/>
  <c r="P2221" i="40"/>
  <c r="P459" i="40"/>
  <c r="P1473" i="40"/>
  <c r="N755" i="40"/>
  <c r="O1473" i="40"/>
  <c r="N1728" i="40"/>
  <c r="N909" i="40"/>
  <c r="N1298" i="40"/>
  <c r="N67" i="40"/>
  <c r="N1632" i="40"/>
  <c r="N1511" i="40"/>
  <c r="N214" i="40"/>
  <c r="N2491" i="40"/>
  <c r="P2659" i="40"/>
  <c r="P996" i="40"/>
  <c r="P1795" i="40"/>
  <c r="P1190" i="40"/>
  <c r="P2080" i="40"/>
  <c r="P1949" i="40"/>
  <c r="P2342" i="40"/>
  <c r="P1811" i="40"/>
  <c r="N1468" i="40"/>
  <c r="O1212" i="40"/>
  <c r="N882" i="40"/>
  <c r="O2659" i="40"/>
  <c r="O996" i="40"/>
  <c r="O1811" i="40"/>
  <c r="N766" i="40"/>
  <c r="N2380" i="40"/>
  <c r="O2220" i="40"/>
  <c r="O2342" i="40"/>
  <c r="G538" i="6" l="1"/>
  <c r="BP539" i="6"/>
  <c r="H538" i="6"/>
  <c r="BD538" i="6" s="1"/>
  <c r="BQ539" i="6"/>
  <c r="N187" i="40"/>
  <c r="P921" i="40"/>
  <c r="N820" i="40"/>
  <c r="O552" i="40"/>
  <c r="O665" i="40"/>
  <c r="O1976" i="40"/>
  <c r="O876" i="40"/>
  <c r="P1244" i="40"/>
  <c r="O974" i="40"/>
  <c r="P1958" i="40"/>
  <c r="P753" i="40"/>
  <c r="P1976" i="40"/>
  <c r="P164" i="40"/>
  <c r="O1472" i="40"/>
  <c r="P608" i="40"/>
  <c r="P1423" i="40"/>
  <c r="P665" i="40"/>
  <c r="O1244" i="40"/>
  <c r="N1598" i="40"/>
  <c r="O164" i="40"/>
  <c r="P1643" i="40"/>
  <c r="O997" i="40"/>
  <c r="P851" i="40"/>
  <c r="P997" i="40"/>
  <c r="N640" i="40"/>
  <c r="N1976" i="40"/>
  <c r="P1631" i="40"/>
  <c r="O2612" i="40"/>
  <c r="P2612" i="40"/>
  <c r="P299" i="40"/>
  <c r="O851" i="40"/>
  <c r="O1631" i="40"/>
  <c r="O208" i="40"/>
  <c r="N647" i="40"/>
  <c r="O2080" i="40"/>
  <c r="N630" i="40"/>
  <c r="O2193" i="40"/>
  <c r="O299" i="40"/>
  <c r="P208" i="40"/>
  <c r="P2193" i="40"/>
  <c r="P2629" i="40"/>
  <c r="P1991" i="40"/>
  <c r="N571" i="40"/>
  <c r="BQ540" i="6" l="1"/>
  <c r="H539" i="6"/>
  <c r="BD539" i="6" s="1"/>
  <c r="BP540" i="6"/>
  <c r="G539" i="6"/>
  <c r="N307" i="40"/>
  <c r="N1672" i="40"/>
  <c r="P420" i="40"/>
  <c r="O1623" i="40"/>
  <c r="P613" i="40"/>
  <c r="O613" i="40"/>
  <c r="P672" i="40"/>
  <c r="P2606" i="40"/>
  <c r="O847" i="40"/>
  <c r="P2683" i="40"/>
  <c r="O2089" i="40"/>
  <c r="P1259" i="40"/>
  <c r="P1975" i="40"/>
  <c r="O1259" i="40"/>
  <c r="P847" i="40"/>
  <c r="P1526" i="40"/>
  <c r="N714" i="40"/>
  <c r="P2535" i="40"/>
  <c r="O266" i="40"/>
  <c r="P2089" i="40"/>
  <c r="O2535" i="40"/>
  <c r="G540" i="6" l="1"/>
  <c r="BP541" i="6"/>
  <c r="BQ541" i="6"/>
  <c r="H540" i="6"/>
  <c r="BD540" i="6" s="1"/>
  <c r="N1018" i="40"/>
  <c r="N925" i="40"/>
  <c r="N1818" i="40"/>
  <c r="O1937" i="40"/>
  <c r="P302" i="40"/>
  <c r="O660" i="40"/>
  <c r="P876" i="40"/>
  <c r="P1511" i="40"/>
  <c r="O1795" i="40"/>
  <c r="P2380" i="40"/>
  <c r="P356" i="40"/>
  <c r="O1523" i="40"/>
  <c r="O2005" i="40"/>
  <c r="P1453" i="40"/>
  <c r="O356" i="40"/>
  <c r="P2005" i="40"/>
  <c r="P1393" i="40"/>
  <c r="BQ542" i="6" l="1"/>
  <c r="H541" i="6"/>
  <c r="BD541" i="6" s="1"/>
  <c r="BP542" i="6"/>
  <c r="G541" i="6"/>
  <c r="N2256" i="40"/>
  <c r="N452" i="40"/>
  <c r="N1683" i="40"/>
  <c r="P660" i="40"/>
  <c r="N1839" i="40"/>
  <c r="O1453" i="40"/>
  <c r="N1681" i="40"/>
  <c r="P2488" i="40"/>
  <c r="P942" i="40"/>
  <c r="O1084" i="40"/>
  <c r="O942" i="40"/>
  <c r="O1526" i="40"/>
  <c r="P2189" i="40"/>
  <c r="G542" i="6" l="1"/>
  <c r="BP543" i="6"/>
  <c r="H542" i="6"/>
  <c r="BD542" i="6" s="1"/>
  <c r="BQ543" i="6"/>
  <c r="N1382" i="40"/>
  <c r="N2230" i="40"/>
  <c r="O672" i="40"/>
  <c r="P978" i="40"/>
  <c r="P2400" i="40"/>
  <c r="O2265" i="40"/>
  <c r="O1652" i="40"/>
  <c r="P1512" i="40"/>
  <c r="P840" i="40"/>
  <c r="H543" i="6" l="1"/>
  <c r="BD543" i="6" s="1"/>
  <c r="BQ544" i="6"/>
  <c r="BP544" i="6"/>
  <c r="G543" i="6"/>
  <c r="N1686" i="40"/>
  <c r="N1967" i="40"/>
  <c r="N262" i="40"/>
  <c r="P2595" i="40"/>
  <c r="O840" i="40"/>
  <c r="O1511" i="40"/>
  <c r="O2259" i="40"/>
  <c r="BP545" i="6" l="1"/>
  <c r="G544" i="6"/>
  <c r="H544" i="6"/>
  <c r="BD544" i="6" s="1"/>
  <c r="BQ545" i="6"/>
  <c r="N467" i="40"/>
  <c r="O978" i="40"/>
  <c r="P1835" i="40"/>
  <c r="P1470" i="40"/>
  <c r="O1835" i="40"/>
  <c r="O2488" i="40"/>
  <c r="O258" i="40"/>
  <c r="BQ546" i="6" l="1"/>
  <c r="H545" i="6"/>
  <c r="BD545" i="6" s="1"/>
  <c r="G545" i="6"/>
  <c r="BP546" i="6"/>
  <c r="N971" i="40"/>
  <c r="O1860" i="40"/>
  <c r="P200" i="40"/>
  <c r="P2195" i="40"/>
  <c r="O2380" i="40"/>
  <c r="BP547" i="6" l="1"/>
  <c r="G546" i="6"/>
  <c r="H546" i="6"/>
  <c r="BD546" i="6" s="1"/>
  <c r="BQ547" i="6"/>
  <c r="N2383" i="40"/>
  <c r="N799" i="40"/>
  <c r="O2197" i="40"/>
  <c r="O2189" i="40"/>
  <c r="O1975" i="40"/>
  <c r="O1512" i="40"/>
  <c r="P1096" i="40"/>
  <c r="H547" i="6" l="1"/>
  <c r="BD547" i="6" s="1"/>
  <c r="BQ548" i="6"/>
  <c r="BP548" i="6"/>
  <c r="G547" i="6"/>
  <c r="N1989" i="40"/>
  <c r="N604" i="40"/>
  <c r="O1393" i="40"/>
  <c r="O2195" i="40"/>
  <c r="G548" i="6" l="1"/>
  <c r="BP549" i="6"/>
  <c r="BQ549" i="6"/>
  <c r="H548" i="6"/>
  <c r="BD548" i="6" s="1"/>
  <c r="N2265" i="40"/>
  <c r="BQ550" i="6" l="1"/>
  <c r="H549" i="6"/>
  <c r="BD549" i="6" s="1"/>
  <c r="BP550" i="6"/>
  <c r="G549" i="6"/>
  <c r="O2252" i="40"/>
  <c r="G550" i="6" l="1"/>
  <c r="BP551" i="6"/>
  <c r="BQ551" i="6"/>
  <c r="H550" i="6"/>
  <c r="BD550" i="6" s="1"/>
  <c r="P2550" i="40"/>
  <c r="P1629" i="40"/>
  <c r="BQ552" i="6" l="1"/>
  <c r="H551" i="6"/>
  <c r="BD551" i="6" s="1"/>
  <c r="BP552" i="6"/>
  <c r="G551" i="6"/>
  <c r="O1233" i="40"/>
  <c r="O1629" i="40"/>
  <c r="P1923" i="40"/>
  <c r="G552" i="6" l="1"/>
  <c r="BP553" i="6"/>
  <c r="BQ553" i="6"/>
  <c r="H552" i="6"/>
  <c r="BD552" i="6" s="1"/>
  <c r="O1923" i="40"/>
  <c r="P766" i="40"/>
  <c r="O124" i="40"/>
  <c r="H553" i="6" l="1"/>
  <c r="BD553" i="6" s="1"/>
  <c r="BQ554" i="6"/>
  <c r="G553" i="6"/>
  <c r="BP554" i="6"/>
  <c r="O200" i="40"/>
  <c r="O516" i="40"/>
  <c r="G554" i="6" l="1"/>
  <c r="BP555" i="6"/>
  <c r="BQ555" i="6"/>
  <c r="H554" i="6"/>
  <c r="BD554" i="6" s="1"/>
  <c r="P2270" i="40"/>
  <c r="O1096" i="40"/>
  <c r="BQ556" i="6" l="1"/>
  <c r="H555" i="6"/>
  <c r="BD555" i="6" s="1"/>
  <c r="BP556" i="6"/>
  <c r="G555" i="6"/>
  <c r="G556" i="6" l="1"/>
  <c r="BP557" i="6"/>
  <c r="BQ557" i="6"/>
  <c r="H556" i="6"/>
  <c r="BD556" i="6" s="1"/>
  <c r="P454" i="40"/>
  <c r="BQ558" i="6" l="1"/>
  <c r="H557" i="6"/>
  <c r="BD557" i="6" s="1"/>
  <c r="BP558" i="6"/>
  <c r="G557" i="6"/>
  <c r="O2550" i="40"/>
  <c r="P463" i="40"/>
  <c r="G558" i="6" l="1"/>
  <c r="BP559" i="6"/>
  <c r="H558" i="6"/>
  <c r="BD558" i="6" s="1"/>
  <c r="BQ559" i="6"/>
  <c r="H559" i="6" l="1"/>
  <c r="BD559" i="6" s="1"/>
  <c r="BQ560" i="6"/>
  <c r="G559" i="6"/>
  <c r="BP560" i="6"/>
  <c r="O766" i="40"/>
  <c r="P882" i="40"/>
  <c r="BP561" i="6" l="1"/>
  <c r="G560" i="6"/>
  <c r="BQ561" i="6"/>
  <c r="H560" i="6"/>
  <c r="BD560" i="6" s="1"/>
  <c r="P159" i="40"/>
  <c r="P1266" i="40"/>
  <c r="H561" i="6" l="1"/>
  <c r="BD561" i="6" s="1"/>
  <c r="BQ562" i="6"/>
  <c r="G561" i="6"/>
  <c r="BP562" i="6"/>
  <c r="O2270" i="40"/>
  <c r="G562" i="6" l="1"/>
  <c r="BP563" i="6"/>
  <c r="BQ563" i="6"/>
  <c r="H562" i="6"/>
  <c r="BD562" i="6" s="1"/>
  <c r="H563" i="6" l="1"/>
  <c r="BD563" i="6" s="1"/>
  <c r="BQ564" i="6"/>
  <c r="G563" i="6"/>
  <c r="BP564" i="6"/>
  <c r="G564" i="6" l="1"/>
  <c r="BP565" i="6"/>
  <c r="BQ565" i="6"/>
  <c r="H564" i="6"/>
  <c r="BD564" i="6" s="1"/>
  <c r="P751" i="40"/>
  <c r="BQ566" i="6" l="1"/>
  <c r="H565" i="6"/>
  <c r="BD565" i="6" s="1"/>
  <c r="BP566" i="6"/>
  <c r="G565" i="6"/>
  <c r="O1943" i="40"/>
  <c r="BP567" i="6" l="1"/>
  <c r="G566" i="6"/>
  <c r="BQ567" i="6"/>
  <c r="H566" i="6"/>
  <c r="BD566" i="6" s="1"/>
  <c r="O454" i="40"/>
  <c r="BQ568" i="6" l="1"/>
  <c r="H567" i="6"/>
  <c r="BD567" i="6" s="1"/>
  <c r="BP568" i="6"/>
  <c r="G567" i="6"/>
  <c r="O189" i="40"/>
  <c r="O463" i="40"/>
  <c r="BP569" i="6" l="1"/>
  <c r="G568" i="6"/>
  <c r="H568" i="6"/>
  <c r="BD568" i="6" s="1"/>
  <c r="BQ569" i="6"/>
  <c r="H569" i="6" l="1"/>
  <c r="BD569" i="6" s="1"/>
  <c r="BQ570" i="6"/>
  <c r="H570" i="6" s="1"/>
  <c r="BD570" i="6" s="1"/>
  <c r="G569" i="6"/>
  <c r="BP570" i="6"/>
  <c r="G570" i="6" s="1"/>
  <c r="O513" i="40"/>
  <c r="O1266" i="40"/>
  <c r="O882" i="40" l="1"/>
  <c r="O159" i="40" l="1"/>
  <c r="O751" i="40" l="1"/>
  <c r="N2070" i="40" l="1"/>
  <c r="N2293" i="40"/>
  <c r="O2058" i="40"/>
  <c r="P2447" i="40"/>
  <c r="N2101" i="40"/>
  <c r="P1944" i="40"/>
  <c r="N2602" i="40"/>
  <c r="N513" i="40"/>
  <c r="O2412" i="40"/>
  <c r="N1944" i="40"/>
  <c r="O596" i="40"/>
  <c r="P801" i="40"/>
  <c r="N2482" i="40"/>
  <c r="O1228" i="40"/>
  <c r="P2433" i="40"/>
  <c r="P2237" i="40"/>
  <c r="P1226" i="40"/>
  <c r="O2532" i="40"/>
  <c r="O2447" i="40"/>
  <c r="P691" i="40"/>
  <c r="O606" i="40"/>
  <c r="P2239" i="40"/>
  <c r="P858" i="40"/>
  <c r="O2433" i="40"/>
  <c r="P1598" i="40"/>
  <c r="P2351" i="40"/>
  <c r="P606" i="40"/>
  <c r="P1228" i="40"/>
  <c r="O691" i="40"/>
  <c r="O199" i="40"/>
  <c r="O1959" i="40"/>
  <c r="P258" i="40"/>
  <c r="P596" i="40"/>
  <c r="O2239" i="40"/>
  <c r="P2532" i="40"/>
  <c r="O2285" i="40"/>
  <c r="P2312" i="40"/>
  <c r="O858" i="40"/>
  <c r="P1672" i="40"/>
  <c r="P1622" i="40"/>
  <c r="O2606" i="40"/>
  <c r="P1959" i="40"/>
  <c r="O2237" i="40"/>
  <c r="P693" i="40"/>
  <c r="P1623" i="40"/>
  <c r="P2518" i="40"/>
  <c r="O2351" i="40"/>
  <c r="O1226" i="40"/>
  <c r="O1622" i="40"/>
  <c r="N745" i="40"/>
  <c r="O2312" i="40"/>
  <c r="O1016" i="40"/>
  <c r="P2417" i="40"/>
  <c r="P357" i="40"/>
  <c r="P1016" i="40"/>
  <c r="O1521" i="40"/>
  <c r="N660" i="40"/>
  <c r="O2581" i="40"/>
  <c r="N191" i="40"/>
  <c r="N1436" i="40"/>
  <c r="P199" i="40"/>
  <c r="N2571" i="40"/>
  <c r="N833" i="40"/>
  <c r="N2626" i="40"/>
  <c r="N1890" i="40" l="1"/>
  <c r="P1191" i="40"/>
  <c r="P1928" i="40"/>
  <c r="O2308" i="40"/>
  <c r="N751" i="40"/>
  <c r="O1928" i="40"/>
  <c r="O2013" i="40"/>
  <c r="O420" i="40"/>
  <c r="N2329" i="40"/>
  <c r="P58" i="40"/>
  <c r="N1495" i="40"/>
  <c r="P599" i="40"/>
  <c r="P956" i="40"/>
  <c r="O956" i="40"/>
  <c r="N2193" i="40"/>
  <c r="O1691" i="40"/>
  <c r="N1825" i="40"/>
  <c r="O607" i="40"/>
  <c r="N1812" i="40"/>
  <c r="O1136" i="40"/>
  <c r="O1681" i="40"/>
  <c r="O1958" i="40"/>
  <c r="P673" i="40"/>
  <c r="O673" i="40"/>
  <c r="N1654" i="40"/>
  <c r="O61" i="40"/>
  <c r="P61" i="40"/>
  <c r="O1196" i="40" l="1"/>
  <c r="P2463" i="40"/>
  <c r="O2463" i="40"/>
  <c r="N671" i="40"/>
  <c r="N1904" i="40"/>
  <c r="N1692" i="40"/>
  <c r="O1845" i="40"/>
  <c r="O874" i="40"/>
  <c r="P349" i="40"/>
  <c r="O581" i="40"/>
  <c r="P778" i="40"/>
  <c r="N2544" i="40"/>
  <c r="O448" i="40"/>
  <c r="O778" i="40"/>
  <c r="N1496" i="40"/>
  <c r="O302" i="40"/>
  <c r="P874" i="40"/>
  <c r="O349" i="40"/>
  <c r="O1864" i="40"/>
  <c r="O1574" i="40"/>
  <c r="P1864" i="40"/>
  <c r="N1772" i="40"/>
  <c r="O2667" i="40"/>
  <c r="N2128" i="40"/>
  <c r="O2475" i="40"/>
  <c r="P1845" i="40"/>
  <c r="P1728" i="40"/>
  <c r="P1800" i="40"/>
  <c r="P2013" i="40"/>
  <c r="O1848" i="40"/>
  <c r="N2237" i="40"/>
  <c r="O343" i="40"/>
  <c r="P343" i="40"/>
  <c r="N693" i="40"/>
  <c r="N2094" i="40"/>
  <c r="O1305" i="40"/>
  <c r="O2607" i="40"/>
  <c r="O668" i="40"/>
  <c r="P1879" i="40" l="1"/>
  <c r="O298" i="40"/>
  <c r="N756" i="40"/>
  <c r="N1872" i="40"/>
  <c r="P2308" i="40"/>
  <c r="O1879" i="40"/>
  <c r="N2074" i="40"/>
  <c r="N1922" i="40"/>
  <c r="P1574" i="40"/>
  <c r="O2490" i="40"/>
  <c r="P1222" i="40"/>
  <c r="P869" i="40"/>
  <c r="N302" i="40"/>
  <c r="O2214" i="40"/>
  <c r="P1684" i="40"/>
  <c r="O2418" i="40"/>
  <c r="N1962" i="40"/>
  <c r="P2128" i="40"/>
  <c r="N1340" i="40"/>
  <c r="P1184" i="40"/>
  <c r="P74" i="40"/>
  <c r="O954" i="40"/>
  <c r="O1119" i="40"/>
  <c r="O1222" i="40"/>
  <c r="P2418" i="40"/>
  <c r="O869" i="40"/>
  <c r="P2412" i="40"/>
  <c r="O1184" i="40"/>
  <c r="N1455" i="40"/>
  <c r="P974" i="40"/>
  <c r="O1944" i="40"/>
  <c r="O1742" i="40"/>
  <c r="P2129" i="40"/>
  <c r="P1119" i="40"/>
  <c r="P1742" i="40"/>
  <c r="N823" i="40"/>
  <c r="P2252" i="40"/>
  <c r="N1701" i="40"/>
  <c r="N1466" i="40" l="1"/>
  <c r="P1136" i="40"/>
  <c r="N2528" i="40"/>
  <c r="N276" i="40"/>
  <c r="P1196" i="40"/>
  <c r="P668" i="40"/>
  <c r="N1837" i="40"/>
  <c r="N2614" i="40"/>
  <c r="N219" i="40"/>
  <c r="O877" i="40"/>
  <c r="O74" i="40"/>
  <c r="O2260" i="40"/>
  <c r="O1476" i="40"/>
  <c r="P2490" i="40"/>
  <c r="P582" i="40"/>
  <c r="N1333" i="40"/>
  <c r="N602" i="40"/>
  <c r="P2260" i="40"/>
  <c r="O284" i="40"/>
  <c r="O599" i="40"/>
  <c r="O2128" i="40"/>
  <c r="N1997" i="40"/>
  <c r="P1187" i="40"/>
  <c r="P954" i="40"/>
  <c r="O1187" i="40"/>
  <c r="O835" i="40"/>
  <c r="N221" i="40"/>
  <c r="P1437" i="40"/>
  <c r="O1437" i="40"/>
  <c r="N999" i="40"/>
  <c r="P2605" i="40"/>
  <c r="N1331" i="40"/>
  <c r="P1948" i="40"/>
  <c r="P1764" i="40"/>
  <c r="N274" i="40" l="1"/>
  <c r="N208" i="40"/>
  <c r="N1923" i="40"/>
  <c r="N512" i="40"/>
  <c r="N818" i="40"/>
  <c r="P298" i="40"/>
  <c r="N2615" i="40"/>
  <c r="N79" i="40"/>
  <c r="O2129" i="40"/>
  <c r="N349" i="40"/>
  <c r="P581" i="40"/>
  <c r="O541" i="40"/>
  <c r="P2049" i="40"/>
  <c r="N915" i="40"/>
  <c r="N1985" i="40"/>
  <c r="P2431" i="40"/>
  <c r="N284" i="40"/>
  <c r="N2143" i="40"/>
  <c r="O1755" i="40"/>
  <c r="O2431" i="40"/>
  <c r="N1181" i="40"/>
  <c r="P1755" i="40"/>
  <c r="P611" i="40"/>
  <c r="O2088" i="40"/>
  <c r="P535" i="40"/>
  <c r="O535" i="40"/>
  <c r="O1221" i="40"/>
  <c r="P1185" i="40"/>
  <c r="O1185" i="40"/>
  <c r="N683" i="40"/>
  <c r="N2532" i="40"/>
  <c r="P552" i="40"/>
  <c r="O1764" i="40"/>
  <c r="P2607" i="40"/>
  <c r="N1274" i="40" l="1"/>
  <c r="N1641" i="40"/>
  <c r="N2537" i="40"/>
  <c r="P1480" i="40"/>
  <c r="N251" i="40"/>
  <c r="N2338" i="40"/>
  <c r="P2215" i="40"/>
  <c r="P210" i="40"/>
  <c r="P687" i="40"/>
  <c r="P2589" i="40"/>
  <c r="O1684" i="40"/>
  <c r="O687" i="40"/>
  <c r="N682" i="40"/>
  <c r="O1884" i="40"/>
  <c r="N2681" i="40"/>
  <c r="O93" i="40"/>
  <c r="O2049" i="40"/>
  <c r="P2468" i="40"/>
  <c r="N879" i="40"/>
  <c r="N2418" i="40"/>
  <c r="O549" i="40"/>
  <c r="P284" i="40"/>
  <c r="N887" i="40"/>
  <c r="O2468" i="40"/>
  <c r="O2589" i="40"/>
  <c r="O2215" i="40"/>
  <c r="P549" i="40"/>
  <c r="P2464" i="40"/>
  <c r="O1886" i="40"/>
  <c r="P551" i="40"/>
  <c r="O248" i="40"/>
  <c r="N1124" i="40" l="1"/>
  <c r="P318" i="40"/>
  <c r="N601" i="40"/>
  <c r="N2195" i="40"/>
  <c r="N1309" i="40"/>
  <c r="N2123" i="40"/>
  <c r="P2171" i="40"/>
  <c r="O88" i="40"/>
  <c r="O2235" i="40"/>
  <c r="P1609" i="40"/>
  <c r="P278" i="40"/>
  <c r="O278" i="40"/>
  <c r="O1656" i="40"/>
  <c r="O58" i="40"/>
  <c r="P831" i="40"/>
  <c r="P871" i="40"/>
  <c r="P1884" i="40"/>
  <c r="O831" i="40"/>
  <c r="N982" i="40"/>
  <c r="N2433" i="40"/>
  <c r="P1941" i="40"/>
  <c r="P857" i="40"/>
  <c r="N2684" i="40"/>
  <c r="O2171" i="40"/>
  <c r="O1133" i="40"/>
  <c r="O1291" i="40"/>
  <c r="P1886" i="40"/>
  <c r="P541" i="40"/>
  <c r="N2563" i="40" l="1"/>
  <c r="O971" i="40"/>
  <c r="P971" i="40"/>
  <c r="P1681" i="40"/>
  <c r="N1821" i="40"/>
  <c r="N789" i="40"/>
  <c r="O1948" i="40"/>
  <c r="N2487" i="40"/>
  <c r="P1759" i="40"/>
  <c r="O1668" i="40"/>
  <c r="P2254" i="40"/>
  <c r="O2090" i="40"/>
  <c r="P1021" i="40"/>
  <c r="P1668" i="40"/>
  <c r="P93" i="40"/>
  <c r="P624" i="40"/>
  <c r="O2254" i="40"/>
  <c r="O1759" i="40"/>
  <c r="P2235" i="40"/>
  <c r="P671" i="40"/>
  <c r="P2602" i="40"/>
  <c r="P2293" i="40"/>
  <c r="N1258" i="40" l="1"/>
  <c r="N1871" i="40"/>
  <c r="O1480" i="40"/>
  <c r="P1937" i="40"/>
  <c r="N1761" i="40"/>
  <c r="N2307" i="40"/>
  <c r="P1655" i="40"/>
  <c r="O1669" i="40"/>
  <c r="P88" i="40"/>
  <c r="O422" i="40"/>
  <c r="N2354" i="40"/>
  <c r="O2559" i="40"/>
  <c r="P844" i="40"/>
  <c r="N2662" i="40"/>
  <c r="O1655" i="40"/>
  <c r="O1941" i="40"/>
  <c r="P1669" i="40"/>
  <c r="O2464" i="40"/>
  <c r="P250" i="40"/>
  <c r="O318" i="40" l="1"/>
  <c r="P777" i="40"/>
  <c r="N494" i="40"/>
  <c r="P2090" i="40"/>
  <c r="P422" i="40"/>
  <c r="P1506" i="40"/>
  <c r="P1761" i="40"/>
  <c r="P2611" i="40"/>
  <c r="N2660" i="40"/>
  <c r="N2066" i="40"/>
  <c r="P2423" i="40"/>
  <c r="O1761" i="40"/>
  <c r="O857" i="40"/>
  <c r="O844" i="40"/>
  <c r="P1645" i="40"/>
  <c r="P2665" i="40"/>
  <c r="O1672" i="40"/>
  <c r="N256" i="40" l="1"/>
  <c r="N1259" i="40"/>
  <c r="O1760" i="40"/>
  <c r="O611" i="40"/>
  <c r="O652" i="40"/>
  <c r="O2647" i="40"/>
  <c r="P1760" i="40"/>
  <c r="P1224" i="40"/>
  <c r="P2449" i="40"/>
  <c r="P652" i="40"/>
  <c r="P1763" i="40"/>
  <c r="P1373" i="40"/>
  <c r="O671" i="40"/>
  <c r="P2661" i="40"/>
  <c r="O2293" i="40"/>
  <c r="O1021" i="40"/>
  <c r="N975" i="40" l="1"/>
  <c r="O115" i="40"/>
  <c r="P1443" i="40"/>
  <c r="O654" i="40"/>
  <c r="N2088" i="40"/>
  <c r="P654" i="40"/>
  <c r="N2130" i="40"/>
  <c r="O2565" i="40"/>
  <c r="O2449" i="40"/>
  <c r="P1117" i="40"/>
  <c r="O1224" i="40"/>
  <c r="P1345" i="40"/>
  <c r="O1561" i="40"/>
  <c r="O2602" i="40"/>
  <c r="P201" i="40"/>
  <c r="P1385" i="40" l="1"/>
  <c r="O777" i="40"/>
  <c r="P1848" i="40"/>
  <c r="O1443" i="40"/>
  <c r="O2611" i="40"/>
  <c r="O849" i="40"/>
  <c r="P1960" i="40"/>
  <c r="P849" i="40"/>
  <c r="O1345" i="40"/>
  <c r="P1339" i="40"/>
  <c r="O1506" i="40"/>
  <c r="O1609" i="40"/>
  <c r="P2469" i="40"/>
  <c r="O1643" i="40"/>
  <c r="O2665" i="40"/>
  <c r="P2565" i="40" l="1"/>
  <c r="O2567" i="40"/>
  <c r="O1763" i="40"/>
  <c r="O1339" i="40"/>
  <c r="O1373" i="40"/>
  <c r="O1645" i="40"/>
  <c r="P2055" i="40"/>
  <c r="O2661" i="40"/>
  <c r="O265" i="40" l="1"/>
  <c r="P265" i="40"/>
  <c r="P1809" i="40"/>
  <c r="O958" i="40"/>
  <c r="P2057" i="40"/>
  <c r="O1385" i="40" l="1"/>
  <c r="O2423" i="40"/>
  <c r="P2567" i="40"/>
  <c r="P339" i="40"/>
  <c r="O2055" i="40"/>
  <c r="O1505" i="40"/>
  <c r="O1960" i="40"/>
  <c r="P792" i="40"/>
  <c r="O201" i="40"/>
  <c r="O2057" i="40"/>
  <c r="P1586" i="40" l="1"/>
  <c r="P119" i="40"/>
  <c r="P2422" i="40"/>
  <c r="O497" i="40"/>
  <c r="P497" i="40"/>
  <c r="P491" i="40"/>
  <c r="P1435" i="40"/>
  <c r="O2469" i="40"/>
  <c r="P745" i="40" l="1"/>
  <c r="P1544" i="40"/>
  <c r="P2083" i="40"/>
  <c r="P2131" i="40"/>
  <c r="O2131" i="40"/>
  <c r="P748" i="40"/>
  <c r="P765" i="40" l="1"/>
  <c r="O500" i="40"/>
  <c r="P500" i="40"/>
  <c r="P2444" i="40"/>
  <c r="O1455" i="40" l="1"/>
  <c r="P1452" i="40"/>
  <c r="O2422" i="40"/>
  <c r="P755" i="40"/>
  <c r="P960" i="40"/>
  <c r="O1423" i="40"/>
  <c r="P1455" i="40" l="1"/>
  <c r="P1495" i="40"/>
  <c r="P2223" i="40"/>
  <c r="P2662" i="40"/>
  <c r="P1496" i="40"/>
  <c r="P2356" i="40" l="1"/>
  <c r="O2451" i="40"/>
  <c r="P2451" i="40"/>
  <c r="P1127" i="40"/>
  <c r="O1127" i="40"/>
  <c r="O871" i="40"/>
  <c r="P764" i="40"/>
  <c r="P756" i="40"/>
  <c r="O1890" i="40" l="1"/>
  <c r="O119" i="40"/>
  <c r="O624" i="40"/>
  <c r="O551" i="40" l="1"/>
  <c r="O1544" i="40"/>
  <c r="P1282" i="40"/>
  <c r="P1806" i="40"/>
  <c r="O1586" i="40"/>
  <c r="O801" i="40" l="1"/>
  <c r="P1936" i="40"/>
  <c r="O765" i="40"/>
  <c r="O1421" i="40" l="1"/>
  <c r="O745" i="40"/>
  <c r="P884" i="40"/>
  <c r="O1117" i="40" l="1"/>
  <c r="P865" i="40"/>
  <c r="P517" i="40"/>
  <c r="O2662" i="40"/>
  <c r="P1472" i="40"/>
  <c r="O748" i="40"/>
  <c r="O764" i="40" l="1"/>
  <c r="P1140" i="40"/>
  <c r="P852" i="40"/>
  <c r="O2444" i="40"/>
  <c r="P2158" i="40" l="1"/>
  <c r="P1852" i="40"/>
  <c r="O960" i="40"/>
  <c r="O1806" i="40" l="1"/>
  <c r="P462" i="40"/>
  <c r="O1282" i="40"/>
  <c r="O1809" i="40"/>
  <c r="O1617" i="40" l="1"/>
  <c r="P468" i="40"/>
  <c r="P1853" i="40"/>
  <c r="O792" i="40"/>
  <c r="O1936" i="40"/>
  <c r="P120" i="40" l="1"/>
  <c r="P2679" i="40"/>
  <c r="O491" i="40"/>
  <c r="O1495" i="40"/>
  <c r="P2680" i="40" l="1"/>
  <c r="P1159" i="40"/>
  <c r="O2083" i="40"/>
  <c r="O517" i="40"/>
  <c r="P2219" i="40"/>
  <c r="O1496" i="40"/>
  <c r="P1407" i="40" l="1"/>
  <c r="O1140" i="40"/>
  <c r="O756" i="40"/>
  <c r="P2106" i="40" l="1"/>
  <c r="P2201" i="40"/>
  <c r="P456" i="40"/>
  <c r="O2158" i="40"/>
  <c r="O1852" i="40"/>
  <c r="P540" i="40" l="1"/>
  <c r="O755" i="40"/>
  <c r="O462" i="40"/>
  <c r="P2104" i="40" l="1"/>
  <c r="O468" i="40"/>
  <c r="O1853" i="40"/>
  <c r="O120" i="40" l="1"/>
  <c r="O2679" i="40"/>
  <c r="P2105" i="40"/>
  <c r="P1399" i="40" l="1"/>
  <c r="O2680" i="40"/>
  <c r="O2219" i="40"/>
  <c r="O1849" i="40" l="1"/>
  <c r="P63" i="40" l="1"/>
  <c r="O456" i="40"/>
  <c r="O2201" i="40"/>
  <c r="O540" i="40" l="1"/>
  <c r="O865" i="40"/>
  <c r="O2104" i="40" l="1"/>
  <c r="O852" i="40"/>
  <c r="O2105" i="40" l="1"/>
  <c r="O1399" i="40" l="1"/>
  <c r="O63" i="40" l="1"/>
  <c r="O1949" i="40"/>
  <c r="O1159" i="40" l="1"/>
  <c r="O1402" i="40"/>
  <c r="O1407" i="40" l="1"/>
  <c r="O2605" i="40"/>
  <c r="P1849" i="40"/>
  <c r="O489" i="40"/>
  <c r="O1112" i="40"/>
  <c r="O2223" i="40"/>
  <c r="P140" i="40"/>
  <c r="O140" i="40"/>
  <c r="O744" i="40"/>
  <c r="P2002" i="40"/>
  <c r="P2132" i="40"/>
  <c r="O1611" i="40"/>
  <c r="O2002" i="40"/>
  <c r="O279" i="40"/>
  <c r="O2132" i="40"/>
  <c r="P489" i="40"/>
  <c r="P958" i="40"/>
  <c r="P1505" i="40"/>
  <c r="O774" i="40"/>
  <c r="P112" i="40"/>
  <c r="N1322" i="40"/>
  <c r="O1335" i="40"/>
  <c r="P1112" i="40"/>
  <c r="P1335" i="40"/>
  <c r="P248" i="40"/>
  <c r="P1436" i="40"/>
  <c r="N1152" i="40"/>
  <c r="N2617" i="40"/>
  <c r="P774" i="40"/>
  <c r="P1611" i="40"/>
  <c r="N792" i="40"/>
  <c r="P2088" i="40"/>
  <c r="N158" i="40"/>
  <c r="O97" i="40"/>
  <c r="P1274" i="40"/>
  <c r="O1436" i="40"/>
  <c r="N2573" i="40"/>
  <c r="P744" i="40"/>
  <c r="P1900" i="40"/>
  <c r="P2234" i="40"/>
  <c r="P97" i="40"/>
  <c r="O2234" i="40"/>
  <c r="O1429" i="40"/>
  <c r="O1274" i="40"/>
  <c r="P877" i="40"/>
  <c r="O1800" i="40"/>
  <c r="O1598" i="40"/>
  <c r="N608" i="40"/>
  <c r="P1429" i="40"/>
  <c r="N1943" i="40"/>
  <c r="N2351" i="40"/>
  <c r="N1009" i="40"/>
  <c r="N1403" i="40"/>
  <c r="O305" i="40"/>
  <c r="O562" i="40"/>
  <c r="O1595" i="40"/>
  <c r="P562" i="40"/>
  <c r="N1578" i="40"/>
  <c r="P1371" i="40"/>
  <c r="N2623" i="40"/>
  <c r="P1982" i="40"/>
  <c r="O582" i="40"/>
  <c r="P2674" i="40"/>
  <c r="P1595" i="40"/>
  <c r="N2390" i="40"/>
  <c r="P1654" i="40"/>
  <c r="P1221" i="40"/>
  <c r="O2210" i="40"/>
  <c r="N500" i="40"/>
  <c r="P891" i="40"/>
  <c r="O1779" i="40"/>
  <c r="P2210" i="40"/>
  <c r="O693" i="40"/>
  <c r="N462" i="40"/>
  <c r="O1371" i="40"/>
  <c r="O2674" i="40"/>
  <c r="O1961" i="40"/>
  <c r="P1961" i="40"/>
  <c r="O1982" i="40"/>
  <c r="N263" i="40"/>
  <c r="P305" i="40"/>
  <c r="N1146" i="40"/>
  <c r="N717" i="40"/>
  <c r="N1270" i="40"/>
  <c r="N2083" i="40"/>
  <c r="N1567" i="40"/>
  <c r="N1806" i="40"/>
  <c r="P257" i="40"/>
  <c r="N2004" i="40"/>
  <c r="O1654" i="40"/>
  <c r="O891" i="40"/>
  <c r="N2590" i="40"/>
  <c r="O1484" i="40"/>
  <c r="N2105" i="40"/>
  <c r="O2261" i="40"/>
  <c r="P2261" i="40"/>
  <c r="P2559" i="40"/>
  <c r="N2235" i="40"/>
  <c r="N1187" i="40"/>
  <c r="O2379" i="40"/>
  <c r="N356" i="40"/>
  <c r="N801" i="40"/>
  <c r="N87" i="40"/>
  <c r="N316" i="40"/>
  <c r="N658" i="40"/>
  <c r="P2379" i="40"/>
  <c r="P1561" i="40"/>
  <c r="O2356" i="40"/>
  <c r="O1962" i="40"/>
  <c r="P1962" i="40"/>
  <c r="N305" i="40"/>
  <c r="N1393" i="40"/>
  <c r="N627" i="40"/>
  <c r="N955" i="40"/>
  <c r="P1875" i="40"/>
  <c r="P509" i="40"/>
  <c r="P1246" i="40"/>
  <c r="P2267" i="40"/>
  <c r="P521" i="40"/>
  <c r="P955" i="40"/>
  <c r="P115" i="40"/>
  <c r="P571" i="40"/>
  <c r="P2114" i="40"/>
  <c r="P2448" i="40"/>
  <c r="P1289" i="40"/>
  <c r="P943" i="40"/>
  <c r="N1136" i="40"/>
  <c r="N522" i="40"/>
  <c r="N1222" i="40"/>
  <c r="O521" i="40"/>
  <c r="O943" i="40"/>
  <c r="O1875" i="40"/>
  <c r="O1563" i="40"/>
  <c r="N2132" i="40"/>
  <c r="N1733" i="40"/>
  <c r="O955" i="40"/>
  <c r="O509" i="40"/>
  <c r="N1655" i="40"/>
  <c r="O2114" i="40"/>
  <c r="O2448" i="40"/>
  <c r="N1875" i="40"/>
  <c r="O571" i="40"/>
  <c r="N88" i="40"/>
  <c r="O1246" i="40"/>
  <c r="O1289" i="40"/>
  <c r="O2267" i="40"/>
  <c r="O215" i="40" l="1"/>
  <c r="O1328" i="40"/>
  <c r="N696" i="40"/>
  <c r="O2151" i="40"/>
  <c r="N1941" i="40"/>
  <c r="P1195" i="40"/>
  <c r="N516" i="40"/>
  <c r="N1185" i="40"/>
  <c r="P215" i="40"/>
  <c r="P1329" i="40"/>
  <c r="N2663" i="40"/>
  <c r="O1195" i="40"/>
  <c r="P1229" i="40"/>
  <c r="P985" i="40"/>
  <c r="O1862" i="40"/>
  <c r="O911" i="40"/>
  <c r="O769" i="40"/>
  <c r="O1327" i="40"/>
  <c r="P1232" i="40"/>
  <c r="P2512" i="40"/>
  <c r="N1450" i="40"/>
  <c r="P1821" i="40"/>
  <c r="P618" i="40"/>
  <c r="P911" i="40"/>
  <c r="O1230" i="40"/>
  <c r="O1336" i="40"/>
  <c r="O1374" i="40"/>
  <c r="P1336" i="40"/>
  <c r="P1779" i="40"/>
  <c r="O145" i="40"/>
  <c r="P1374" i="40"/>
  <c r="O1388" i="40"/>
  <c r="O2106" i="40"/>
  <c r="N137" i="40"/>
  <c r="N1400" i="40"/>
  <c r="P1460" i="40"/>
  <c r="P790" i="40"/>
  <c r="N1651" i="40"/>
  <c r="N961" i="40"/>
  <c r="O1728" i="40"/>
  <c r="P2603" i="40"/>
  <c r="O2603" i="40"/>
  <c r="O790" i="40"/>
  <c r="O2376" i="40"/>
  <c r="N1540" i="40"/>
  <c r="N1225" i="40"/>
  <c r="O1452" i="40"/>
  <c r="N1533" i="40"/>
  <c r="N800" i="40" l="1"/>
  <c r="N1695" i="40"/>
  <c r="P558" i="40"/>
  <c r="O2587" i="40"/>
  <c r="O1191" i="40"/>
  <c r="N172" i="40"/>
  <c r="O1329" i="40"/>
  <c r="N1236" i="40"/>
  <c r="P2151" i="40"/>
  <c r="N448" i="40"/>
  <c r="N2064" i="40"/>
  <c r="N877" i="40"/>
  <c r="N2565" i="40"/>
  <c r="P867" i="40"/>
  <c r="N1348" i="40"/>
  <c r="O1821" i="40"/>
  <c r="P590" i="40"/>
  <c r="P675" i="40"/>
  <c r="O910" i="40"/>
  <c r="N496" i="40"/>
  <c r="P1430" i="40"/>
  <c r="P1022" i="40"/>
  <c r="O2310" i="40"/>
  <c r="P910" i="40"/>
  <c r="O2393" i="40"/>
  <c r="O1430" i="40"/>
  <c r="O315" i="40"/>
  <c r="P1230" i="40"/>
  <c r="O112" i="40"/>
  <c r="O1460" i="40"/>
  <c r="P1691" i="40"/>
  <c r="N2486" i="40"/>
  <c r="P448" i="40"/>
  <c r="N826" i="40"/>
  <c r="O2400" i="40"/>
  <c r="N1745" i="40"/>
  <c r="N2234" i="40"/>
  <c r="N2402" i="40"/>
  <c r="N1244" i="40" l="1"/>
  <c r="N1345" i="40"/>
  <c r="O1178" i="40"/>
  <c r="N175" i="40"/>
  <c r="O558" i="40"/>
  <c r="N2570" i="40"/>
  <c r="N1101" i="40"/>
  <c r="N1249" i="40"/>
  <c r="O2530" i="40"/>
  <c r="O1461" i="40"/>
  <c r="N506" i="40"/>
  <c r="N2494" i="40"/>
  <c r="O2039" i="40"/>
  <c r="P2335" i="40"/>
  <c r="O2335" i="40"/>
  <c r="N1622" i="40"/>
  <c r="N2284" i="40"/>
  <c r="P1388" i="40"/>
  <c r="P1756" i="40"/>
  <c r="P522" i="40"/>
  <c r="N952" i="40" l="1"/>
  <c r="N996" i="40"/>
  <c r="N1747" i="40"/>
  <c r="N1180" i="40"/>
  <c r="O1792" i="40"/>
  <c r="N695" i="40"/>
  <c r="N949" i="40"/>
  <c r="N1621" i="40"/>
  <c r="N429" i="40"/>
  <c r="N2396" i="40"/>
  <c r="O1527" i="40"/>
  <c r="P2310" i="40"/>
  <c r="O1756" i="40"/>
  <c r="N1631" i="40"/>
  <c r="N1335" i="40" l="1"/>
  <c r="O2390" i="40"/>
  <c r="N1832" i="40"/>
  <c r="P315" i="40"/>
  <c r="O2205" i="40"/>
  <c r="P1734" i="40"/>
  <c r="N1338" i="40" l="1"/>
  <c r="N353" i="40"/>
  <c r="O2349" i="40"/>
  <c r="N241" i="40"/>
  <c r="N2524" i="40"/>
  <c r="O1734" i="40"/>
  <c r="N355" i="40" l="1"/>
  <c r="O492" i="40" l="1"/>
  <c r="N577" i="40"/>
  <c r="N1994" i="40"/>
  <c r="O1433" i="40"/>
  <c r="N1371" i="40"/>
  <c r="N2159" i="40"/>
  <c r="P1450" i="40"/>
  <c r="N2468" i="40"/>
  <c r="N767" i="40"/>
  <c r="O1019" i="40"/>
  <c r="N2122" i="40"/>
  <c r="O622" i="40"/>
  <c r="P512" i="40"/>
  <c r="O512" i="40"/>
  <c r="N344" i="40"/>
  <c r="N1419" i="40"/>
  <c r="O1149" i="40"/>
  <c r="P1317" i="40"/>
  <c r="N2033" i="40"/>
  <c r="P888" i="40"/>
  <c r="P1659" i="40"/>
  <c r="O1317" i="40"/>
  <c r="O2244" i="40"/>
  <c r="P2360" i="40"/>
  <c r="P2282" i="40"/>
  <c r="P2278" i="40"/>
  <c r="P1674" i="40"/>
  <c r="P1671" i="40"/>
  <c r="P2244" i="40"/>
  <c r="P1321" i="40"/>
  <c r="P961" i="40"/>
  <c r="P1205" i="40"/>
  <c r="O674" i="40"/>
  <c r="N1542" i="40"/>
  <c r="P344" i="40"/>
  <c r="P826" i="40"/>
  <c r="O2272" i="40"/>
  <c r="P1476" i="40"/>
  <c r="O1158" i="40"/>
  <c r="P1302" i="40"/>
  <c r="P2428" i="40"/>
  <c r="P1792" i="40"/>
  <c r="N943" i="40"/>
  <c r="P178" i="40"/>
  <c r="O2596" i="40"/>
  <c r="O178" i="40"/>
  <c r="O1190" i="40"/>
  <c r="N1057" i="40"/>
  <c r="P1397" i="40"/>
  <c r="P1189" i="40"/>
  <c r="P977" i="40"/>
  <c r="N669" i="40"/>
  <c r="P841" i="40"/>
  <c r="O841" i="40"/>
  <c r="O1900" i="40"/>
  <c r="O2640" i="40"/>
  <c r="O760" i="40"/>
  <c r="P2577" i="40"/>
  <c r="P1433" i="40"/>
  <c r="O1143" i="40"/>
  <c r="O1189" i="40"/>
  <c r="P2376" i="40"/>
  <c r="P1143" i="40"/>
  <c r="P1626" i="40"/>
  <c r="P2393" i="40"/>
  <c r="O2281" i="40"/>
  <c r="O1450" i="40"/>
  <c r="P738" i="40"/>
  <c r="N1546" i="40"/>
  <c r="P1158" i="40"/>
  <c r="N860" i="40"/>
  <c r="P2279" i="40"/>
  <c r="O961" i="40"/>
  <c r="O1205" i="40"/>
  <c r="P1548" i="40"/>
  <c r="O1548" i="40"/>
  <c r="O977" i="40"/>
  <c r="O554" i="40"/>
  <c r="O1237" i="40"/>
  <c r="P1149" i="40"/>
  <c r="O826" i="40"/>
  <c r="P2435" i="40"/>
  <c r="P362" i="40"/>
  <c r="O2333" i="40"/>
  <c r="O1321" i="40"/>
  <c r="N935" i="40"/>
  <c r="P2167" i="40"/>
  <c r="O2360" i="40"/>
  <c r="O2577" i="40"/>
  <c r="P655" i="40"/>
  <c r="P1862" i="40"/>
  <c r="O2435" i="40"/>
  <c r="P2039" i="40"/>
  <c r="P1237" i="40"/>
  <c r="O2282" i="40"/>
  <c r="P622" i="40"/>
  <c r="P2272" i="40"/>
  <c r="O1659" i="40"/>
  <c r="O655" i="40"/>
  <c r="O2163" i="40"/>
  <c r="P2163" i="40"/>
  <c r="O2279" i="40"/>
  <c r="P591" i="40"/>
  <c r="O2191" i="40"/>
  <c r="P2191" i="40"/>
  <c r="N1158" i="40"/>
  <c r="P1689" i="40"/>
  <c r="N457" i="40"/>
  <c r="N1636" i="40"/>
  <c r="O738" i="40"/>
  <c r="N2334" i="40"/>
  <c r="N1176" i="40"/>
  <c r="N1423" i="40"/>
  <c r="N956" i="40"/>
  <c r="N2512" i="40"/>
  <c r="N648" i="40"/>
  <c r="P1520" i="40"/>
  <c r="O1520" i="40"/>
  <c r="N63" i="40"/>
  <c r="P2281" i="40"/>
  <c r="O740" i="40"/>
  <c r="N1263" i="40"/>
  <c r="P740" i="40"/>
  <c r="P2513" i="40"/>
  <c r="P466" i="40"/>
  <c r="O466" i="40"/>
  <c r="N1364" i="40"/>
  <c r="P2485" i="40"/>
  <c r="N1363" i="40"/>
  <c r="P1178" i="40"/>
  <c r="N1195" i="40"/>
  <c r="N1426" i="40"/>
  <c r="P1306" i="40"/>
  <c r="P1382" i="40"/>
  <c r="P211" i="40"/>
  <c r="O1306" i="40"/>
  <c r="O1382" i="40"/>
  <c r="O211" i="40"/>
  <c r="N2283" i="40"/>
  <c r="N2014" i="40"/>
  <c r="O261" i="40"/>
  <c r="P261" i="40"/>
  <c r="N936" i="40"/>
  <c r="N2041" i="40"/>
  <c r="N31" i="40"/>
  <c r="N2186" i="40"/>
  <c r="P228" i="40"/>
  <c r="P2233" i="40"/>
  <c r="P1303" i="40"/>
  <c r="P436" i="40"/>
  <c r="P1827" i="40"/>
  <c r="P2229" i="40"/>
  <c r="P2111" i="40"/>
  <c r="O436" i="40"/>
  <c r="O2111" i="40"/>
  <c r="N2552" i="40"/>
  <c r="N416" i="40"/>
  <c r="N334" i="40"/>
  <c r="N313" i="40"/>
  <c r="O228" i="40"/>
  <c r="O2428" i="40"/>
  <c r="O2233" i="40"/>
  <c r="O675" i="40"/>
  <c r="O1827" i="40"/>
  <c r="N489" i="40"/>
  <c r="O1303" i="40"/>
  <c r="N1328" i="40"/>
  <c r="N674" i="40"/>
  <c r="O2334" i="40"/>
  <c r="N1827" i="40"/>
  <c r="N2527" i="40" l="1"/>
  <c r="O232" i="40"/>
  <c r="N1017" i="40"/>
  <c r="N607" i="40"/>
  <c r="N1659" i="40"/>
  <c r="P232" i="40"/>
  <c r="N1512" i="40"/>
  <c r="O283" i="40"/>
  <c r="O2651" i="40"/>
  <c r="O791" i="40"/>
  <c r="P1370" i="40"/>
  <c r="O1929" i="40"/>
  <c r="O2040" i="40"/>
  <c r="O214" i="40"/>
  <c r="O575" i="40"/>
  <c r="P214" i="40"/>
  <c r="P575" i="40"/>
  <c r="O143" i="40"/>
  <c r="P2651" i="40"/>
  <c r="N323" i="40"/>
  <c r="P1527" i="40"/>
  <c r="P1461" i="40"/>
  <c r="P158" i="40"/>
  <c r="N217" i="40"/>
  <c r="N2465" i="40"/>
  <c r="O618" i="40"/>
  <c r="O1229" i="40"/>
  <c r="P883" i="40"/>
  <c r="P2249" i="40"/>
  <c r="N1925" i="40"/>
  <c r="N2081" i="40"/>
  <c r="O181" i="40"/>
  <c r="O227" i="40"/>
  <c r="P2634" i="40"/>
  <c r="N1801" i="40"/>
  <c r="N1443" i="40"/>
  <c r="N1417" i="40"/>
  <c r="O2634" i="40"/>
  <c r="O2249" i="40"/>
  <c r="P1193" i="40"/>
  <c r="P227" i="40"/>
  <c r="P2156" i="40"/>
  <c r="O1546" i="40"/>
  <c r="N1650" i="40"/>
  <c r="O272" i="40"/>
  <c r="P145" i="40"/>
  <c r="O1193" i="40"/>
  <c r="N1209" i="40"/>
  <c r="O2512" i="40"/>
  <c r="P2187" i="40"/>
  <c r="O2187" i="40"/>
  <c r="N2596" i="40"/>
  <c r="N1370" i="40"/>
  <c r="N2605" i="40"/>
  <c r="N1680" i="40"/>
  <c r="N1547" i="40" l="1"/>
  <c r="O1017" i="40"/>
  <c r="N252" i="40"/>
  <c r="N1548" i="40"/>
  <c r="N2557" i="40"/>
  <c r="O87" i="40"/>
  <c r="O1299" i="40"/>
  <c r="P825" i="40"/>
  <c r="O1600" i="40"/>
  <c r="P1299" i="40"/>
  <c r="P1458" i="40"/>
  <c r="P1060" i="40"/>
  <c r="O630" i="40"/>
  <c r="P1687" i="40"/>
  <c r="P630" i="40"/>
  <c r="O825" i="40"/>
  <c r="O2397" i="40"/>
  <c r="P1677" i="40"/>
  <c r="P2599" i="40"/>
  <c r="P676" i="40"/>
  <c r="O1022" i="40"/>
  <c r="P1327" i="40"/>
  <c r="O883" i="40"/>
  <c r="O2156" i="40"/>
  <c r="N282" i="40"/>
  <c r="N1012" i="40"/>
  <c r="N1416" i="40"/>
  <c r="N1260" i="40"/>
  <c r="N425" i="40"/>
  <c r="N1287" i="40"/>
  <c r="P1278" i="40"/>
  <c r="N744" i="40"/>
  <c r="N2432" i="40" l="1"/>
  <c r="N1644" i="40"/>
  <c r="N2057" i="40"/>
  <c r="O2368" i="40"/>
  <c r="N686" i="40"/>
  <c r="N1656" i="40"/>
  <c r="O1300" i="40"/>
  <c r="P1300" i="40"/>
  <c r="O531" i="40"/>
  <c r="O676" i="40"/>
  <c r="P674" i="40"/>
  <c r="P589" i="40"/>
  <c r="O2485" i="40"/>
  <c r="P313" i="40"/>
  <c r="O2232" i="40"/>
  <c r="P2041" i="40"/>
  <c r="P1019" i="40"/>
  <c r="N539" i="40"/>
  <c r="N1582" i="40"/>
  <c r="N2170" i="40"/>
  <c r="O158" i="40"/>
  <c r="O1671" i="40"/>
  <c r="N51" i="40"/>
  <c r="N2191" i="40"/>
  <c r="N2056" i="40" l="1"/>
  <c r="N495" i="40"/>
  <c r="N465" i="40"/>
  <c r="N1773" i="40"/>
  <c r="O281" i="40"/>
  <c r="O250" i="40"/>
  <c r="N613" i="40"/>
  <c r="P181" i="40"/>
  <c r="O1674" i="40"/>
  <c r="P2382" i="40"/>
  <c r="O2595" i="40"/>
  <c r="O437" i="40"/>
  <c r="P2554" i="40"/>
  <c r="O156" i="40"/>
  <c r="O2365" i="40" l="1"/>
  <c r="N2332" i="40"/>
  <c r="P2552" i="40"/>
  <c r="P823" i="40"/>
  <c r="P1532" i="40"/>
  <c r="N1141" i="40"/>
  <c r="N622" i="40"/>
  <c r="O823" i="40"/>
  <c r="O2229" i="40"/>
  <c r="N2646" i="40"/>
  <c r="O1677" i="40"/>
  <c r="O313" i="40"/>
  <c r="P773" i="40"/>
  <c r="O2599" i="40" l="1"/>
  <c r="P2232" i="40"/>
  <c r="N1563" i="40"/>
  <c r="N1317" i="40" l="1"/>
  <c r="O1232" i="40"/>
  <c r="P926" i="40"/>
  <c r="P437" i="40"/>
  <c r="O2041" i="40"/>
  <c r="P924" i="40" l="1"/>
  <c r="O590" i="40"/>
  <c r="P769" i="40"/>
  <c r="O1532" i="40"/>
  <c r="O2382" i="40"/>
  <c r="O773" i="40" l="1"/>
  <c r="O589" i="40"/>
  <c r="P334" i="40"/>
  <c r="O2554" i="40" l="1"/>
  <c r="P2033" i="40"/>
  <c r="P945" i="40"/>
  <c r="O926" i="40"/>
  <c r="P944" i="40" l="1"/>
  <c r="O924" i="40"/>
  <c r="O1302" i="40"/>
  <c r="N267" i="40" l="1"/>
  <c r="O591" i="40"/>
  <c r="O921" i="40"/>
  <c r="O334" i="40" l="1"/>
  <c r="P2256" i="40"/>
  <c r="O2552" i="40"/>
  <c r="P2257" i="40" l="1"/>
  <c r="O945" i="40"/>
  <c r="P859" i="40" l="1"/>
  <c r="O944" i="40"/>
  <c r="O2278" i="40"/>
  <c r="O2256" i="40" l="1"/>
  <c r="P855" i="40"/>
  <c r="P669" i="40" l="1"/>
  <c r="O2257" i="40"/>
  <c r="O859" i="40" l="1"/>
  <c r="P935" i="40" l="1"/>
  <c r="P251" i="40" l="1"/>
  <c r="P936" i="40"/>
  <c r="O2033" i="40"/>
  <c r="P963" i="40" l="1"/>
  <c r="P252" i="40"/>
  <c r="O855" i="40"/>
  <c r="P393" i="40" l="1"/>
  <c r="P342" i="40" l="1"/>
  <c r="O1397" i="40"/>
  <c r="O669" i="40" l="1"/>
  <c r="P2334" i="40"/>
  <c r="P2161" i="40" l="1"/>
  <c r="P1364" i="40" l="1"/>
  <c r="O985" i="40" l="1"/>
  <c r="O935" i="40" l="1"/>
  <c r="O251" i="40"/>
  <c r="O936" i="40" l="1"/>
  <c r="O252" i="40"/>
  <c r="O963" i="40" l="1"/>
  <c r="P465" i="40"/>
  <c r="O888" i="40"/>
  <c r="P834" i="40" l="1"/>
  <c r="O393" i="40"/>
  <c r="O2513" i="40" l="1"/>
  <c r="O2161" i="40"/>
  <c r="O1364" i="40" l="1"/>
  <c r="O344" i="40" l="1"/>
  <c r="O465" i="40" l="1"/>
  <c r="O342" i="40"/>
  <c r="O834" i="40" l="1"/>
  <c r="O522" i="40" l="1"/>
  <c r="P1348" i="40"/>
  <c r="N1614" i="40"/>
  <c r="N1645" i="40"/>
  <c r="N2520" i="40"/>
  <c r="P1494" i="40"/>
  <c r="P2182" i="40"/>
  <c r="N2032" i="40"/>
  <c r="N835" i="40"/>
  <c r="O1494" i="40"/>
  <c r="O2182" i="40"/>
  <c r="O1887" i="40"/>
  <c r="N1995" i="40"/>
  <c r="P1057" i="40"/>
  <c r="P1633" i="40"/>
  <c r="P1208" i="40"/>
  <c r="O1633" i="40"/>
  <c r="P533" i="40"/>
  <c r="P1338" i="40"/>
  <c r="P941" i="40"/>
  <c r="N2229" i="40"/>
  <c r="P1898" i="40"/>
  <c r="O197" i="40"/>
  <c r="P1715" i="40"/>
  <c r="N1889" i="40"/>
  <c r="O771" i="40"/>
  <c r="P1164" i="40"/>
  <c r="P219" i="40"/>
  <c r="P242" i="40"/>
  <c r="O1610" i="40"/>
  <c r="P2390" i="40"/>
  <c r="P1953" i="40"/>
  <c r="O493" i="40"/>
  <c r="O2185" i="40"/>
  <c r="P1610" i="40"/>
  <c r="O1626" i="40"/>
  <c r="O2352" i="40"/>
  <c r="O2377" i="40"/>
  <c r="O817" i="40"/>
  <c r="P493" i="40"/>
  <c r="P1440" i="40"/>
  <c r="P2123" i="40"/>
  <c r="P771" i="40"/>
  <c r="N548" i="40"/>
  <c r="O2123" i="40"/>
  <c r="P1847" i="40"/>
  <c r="P2127" i="40"/>
  <c r="O1898" i="40"/>
  <c r="O1953" i="40"/>
  <c r="P197" i="40"/>
  <c r="P2587" i="40"/>
  <c r="O2561" i="40"/>
  <c r="P272" i="40"/>
  <c r="P2640" i="40"/>
  <c r="P2084" i="40"/>
  <c r="P2561" i="40"/>
  <c r="O1689" i="40"/>
  <c r="O2127" i="40"/>
  <c r="O257" i="40"/>
  <c r="O1338" i="40"/>
  <c r="P235" i="40"/>
  <c r="N910" i="40"/>
  <c r="P1546" i="40"/>
  <c r="P2495" i="40"/>
  <c r="P817" i="40"/>
  <c r="N1876" i="40"/>
  <c r="O235" i="40"/>
  <c r="O941" i="40"/>
  <c r="P2397" i="40"/>
  <c r="P2631" i="40"/>
  <c r="P2377" i="40"/>
  <c r="N531" i="40"/>
  <c r="O1208" i="40"/>
  <c r="O219" i="40"/>
  <c r="O753" i="40"/>
  <c r="P2352" i="40"/>
  <c r="O2361" i="40"/>
  <c r="P2185" i="40"/>
  <c r="O1348" i="40"/>
  <c r="P2361" i="40"/>
  <c r="O2631" i="40"/>
  <c r="O2495" i="40"/>
  <c r="O533" i="40"/>
  <c r="P2666" i="40"/>
  <c r="O242" i="40"/>
  <c r="O2666" i="40"/>
  <c r="O1278" i="40"/>
  <c r="O1847" i="40"/>
  <c r="N2631" i="40"/>
  <c r="P2364" i="40"/>
  <c r="O2364" i="40"/>
  <c r="P2349" i="40"/>
  <c r="P2480" i="40"/>
  <c r="P1328" i="40"/>
  <c r="O729" i="40"/>
  <c r="O1807" i="40"/>
  <c r="P729" i="40"/>
  <c r="P1807" i="40"/>
  <c r="N2219" i="40"/>
  <c r="N383" i="40"/>
  <c r="N1685" i="40"/>
  <c r="N1768" i="40"/>
  <c r="N2153" i="40"/>
  <c r="N2082" i="40"/>
  <c r="N521" i="40" l="1"/>
  <c r="N2231" i="40"/>
  <c r="N2422" i="40"/>
  <c r="P236" i="40"/>
  <c r="N1562" i="40"/>
  <c r="N318" i="40"/>
  <c r="N2003" i="40"/>
  <c r="N165" i="40"/>
  <c r="N346" i="40"/>
  <c r="N1742" i="40"/>
  <c r="N849" i="40"/>
  <c r="O2150" i="40"/>
  <c r="P2150" i="40"/>
  <c r="N913" i="40"/>
  <c r="N233" i="40"/>
  <c r="N1926" i="40"/>
  <c r="P283" i="40"/>
  <c r="N2352" i="40"/>
  <c r="P1955" i="40"/>
  <c r="N2127" i="40"/>
  <c r="N2510" i="40"/>
  <c r="O1675" i="40"/>
  <c r="N1970" i="40"/>
  <c r="N519" i="40"/>
  <c r="N2095" i="40"/>
  <c r="N652" i="40"/>
  <c r="O1435" i="40"/>
  <c r="P1670" i="40"/>
  <c r="O1904" i="40"/>
  <c r="N248" i="40" l="1"/>
  <c r="N1192" i="40"/>
  <c r="N1524" i="40"/>
  <c r="O1440" i="40"/>
  <c r="P1515" i="40"/>
  <c r="N597" i="40"/>
  <c r="P1018" i="40"/>
  <c r="P1017" i="40"/>
  <c r="N858" i="40"/>
  <c r="O1649" i="40"/>
  <c r="P554" i="40"/>
  <c r="N2441" i="40"/>
  <c r="N1996" i="40"/>
  <c r="N817" i="40"/>
  <c r="N843" i="40"/>
  <c r="N1211" i="40"/>
  <c r="P157" i="40"/>
  <c r="P2075" i="40"/>
  <c r="P2368" i="40"/>
  <c r="N2011" i="40"/>
  <c r="N654" i="40"/>
  <c r="N2183" i="40"/>
  <c r="N93" i="40"/>
  <c r="P1649" i="40"/>
  <c r="N1669" i="40"/>
  <c r="N234" i="40"/>
  <c r="O1515" i="40"/>
  <c r="N2347" i="40"/>
  <c r="O2075" i="40"/>
  <c r="N222" i="40"/>
  <c r="N1541" i="40"/>
  <c r="N2440" i="40" l="1"/>
  <c r="N2507" i="40"/>
  <c r="N1060" i="40"/>
  <c r="N2185" i="40"/>
  <c r="N1980" i="40"/>
  <c r="N1459" i="40"/>
  <c r="P559" i="40"/>
  <c r="N2504" i="40"/>
  <c r="N131" i="40"/>
  <c r="N2268" i="40"/>
  <c r="N1982" i="40"/>
  <c r="N1673" i="40"/>
  <c r="N1465" i="40"/>
  <c r="O569" i="40"/>
  <c r="N2577" i="40"/>
  <c r="N2431" i="40"/>
  <c r="N1873" i="40"/>
  <c r="N1903" i="40"/>
  <c r="P2172" i="40"/>
  <c r="N793" i="40"/>
  <c r="P234" i="40"/>
  <c r="P1747" i="40"/>
  <c r="P569" i="40"/>
  <c r="O1955" i="40"/>
  <c r="N167" i="40"/>
  <c r="O234" i="40"/>
  <c r="N1915" i="40"/>
  <c r="N1269" i="40"/>
  <c r="O1747" i="40"/>
  <c r="N2209" i="40"/>
  <c r="N788" i="40"/>
  <c r="N1203" i="40" l="1"/>
  <c r="N2000" i="40"/>
  <c r="P281" i="40"/>
  <c r="N2434" i="40"/>
  <c r="N1323" i="40"/>
  <c r="P2484" i="40"/>
  <c r="N1676" i="40"/>
  <c r="N511" i="40"/>
  <c r="N2102" i="40"/>
  <c r="O1516" i="40"/>
  <c r="O559" i="40"/>
  <c r="N678" i="40"/>
  <c r="O157" i="40"/>
  <c r="P1516" i="40"/>
  <c r="P560" i="40"/>
  <c r="N1484" i="40"/>
  <c r="P2076" i="40"/>
  <c r="N118" i="40"/>
  <c r="N1397" i="40"/>
  <c r="N1639" i="40"/>
  <c r="N1600" i="40"/>
  <c r="O2076" i="40"/>
  <c r="N890" i="40"/>
  <c r="N1793" i="40" l="1"/>
  <c r="N938" i="40"/>
  <c r="N2165" i="40"/>
  <c r="N1799" i="40"/>
  <c r="O1415" i="40"/>
  <c r="O1907" i="40"/>
  <c r="O2427" i="40"/>
  <c r="P56" i="40"/>
  <c r="O56" i="40"/>
  <c r="N1219" i="40"/>
  <c r="N1028" i="40"/>
  <c r="N199" i="40"/>
  <c r="N1808" i="40"/>
  <c r="N123" i="40"/>
  <c r="P2481" i="40"/>
  <c r="N617" i="40"/>
  <c r="P2365" i="40"/>
  <c r="O560" i="40"/>
  <c r="N62" i="40"/>
  <c r="O2074" i="40"/>
  <c r="O2095" i="40"/>
  <c r="P2095" i="40"/>
  <c r="N2236" i="40" l="1"/>
  <c r="N326" i="40"/>
  <c r="N1794" i="40"/>
  <c r="N1779" i="40"/>
  <c r="N1870" i="40"/>
  <c r="P2077" i="40"/>
  <c r="O2077" i="40"/>
  <c r="N472" i="40"/>
  <c r="P1504" i="40"/>
  <c r="P2531" i="40"/>
  <c r="P1134" i="40"/>
  <c r="N551" i="40"/>
  <c r="O202" i="40"/>
  <c r="N1803" i="40"/>
  <c r="P245" i="40"/>
  <c r="P1466" i="40"/>
  <c r="O1910" i="40"/>
  <c r="O1134" i="40"/>
  <c r="O1504" i="40"/>
  <c r="N1664" i="40"/>
  <c r="N1228" i="40"/>
  <c r="O1466" i="40"/>
  <c r="N1576" i="40"/>
  <c r="O2531" i="40"/>
  <c r="N1475" i="40" l="1"/>
  <c r="N490" i="40"/>
  <c r="N2620" i="40"/>
  <c r="O1908" i="40"/>
  <c r="N2271" i="40"/>
  <c r="O2483" i="40"/>
  <c r="N2499" i="40"/>
  <c r="N1253" i="40"/>
  <c r="O1503" i="40"/>
  <c r="N1319" i="40"/>
  <c r="N417" i="40"/>
  <c r="P1468" i="40"/>
  <c r="N676" i="40"/>
  <c r="P1503" i="40"/>
  <c r="N1860" i="40"/>
  <c r="O1028" i="40"/>
  <c r="O1468" i="40"/>
  <c r="P2018" i="40"/>
  <c r="O793" i="40"/>
  <c r="O2018" i="40"/>
  <c r="N2637" i="40"/>
  <c r="N2478" i="40" l="1"/>
  <c r="N436" i="40"/>
  <c r="N418" i="40"/>
  <c r="O1911" i="40"/>
  <c r="P1876" i="40"/>
  <c r="N255" i="40"/>
  <c r="O794" i="40"/>
  <c r="O667" i="40"/>
  <c r="P892" i="40"/>
  <c r="N2415" i="40"/>
  <c r="N960" i="40"/>
  <c r="N1402" i="40"/>
  <c r="N1254" i="40"/>
  <c r="O2484" i="40"/>
  <c r="P667" i="40"/>
  <c r="O892" i="40"/>
  <c r="N2104" i="40" l="1"/>
  <c r="O1142" i="40"/>
  <c r="O2481" i="40"/>
  <c r="O1464" i="40"/>
  <c r="P1142" i="40"/>
  <c r="N1293" i="40"/>
  <c r="P948" i="40"/>
  <c r="O980" i="40"/>
  <c r="P1464" i="40"/>
  <c r="N690" i="40"/>
  <c r="P530" i="40"/>
  <c r="N663" i="40"/>
  <c r="P980" i="40"/>
  <c r="O1535" i="40"/>
  <c r="N2197" i="40"/>
  <c r="O796" i="40"/>
  <c r="N422" i="40" l="1"/>
  <c r="N1066" i="40"/>
  <c r="N1126" i="40"/>
  <c r="N1074" i="40"/>
  <c r="N1648" i="40"/>
  <c r="O2643" i="40"/>
  <c r="O885" i="40"/>
  <c r="N595" i="40"/>
  <c r="N687" i="40"/>
  <c r="P949" i="40"/>
  <c r="O1135" i="40"/>
  <c r="P885" i="40"/>
  <c r="O948" i="40"/>
  <c r="O530" i="40"/>
  <c r="P1465" i="40"/>
  <c r="N138" i="40"/>
  <c r="O1465" i="40"/>
  <c r="P952" i="40" l="1"/>
  <c r="P1989" i="40"/>
  <c r="N278" i="40"/>
  <c r="N2385" i="40"/>
  <c r="N1421" i="40"/>
  <c r="N758" i="40"/>
  <c r="O1801" i="40"/>
  <c r="O949" i="40"/>
  <c r="O245" i="40"/>
  <c r="N2403" i="40"/>
  <c r="P1801" i="40"/>
  <c r="P725" i="40"/>
  <c r="N65" i="40" l="1"/>
  <c r="N666" i="40"/>
  <c r="O1804" i="40"/>
  <c r="P2327" i="40"/>
  <c r="O2560" i="40"/>
  <c r="O763" i="40"/>
  <c r="N1281" i="40"/>
  <c r="N2218" i="40"/>
  <c r="N2657" i="40"/>
  <c r="P1804" i="40"/>
  <c r="O725" i="40"/>
  <c r="P1415" i="40"/>
  <c r="P763" i="40"/>
  <c r="O952" i="40"/>
  <c r="N2375" i="40"/>
  <c r="P2669" i="40"/>
  <c r="N1068" i="40" l="1"/>
  <c r="N2658" i="40"/>
  <c r="N1120" i="40"/>
  <c r="O2669" i="40"/>
  <c r="N2517" i="40"/>
  <c r="O2327" i="40"/>
  <c r="N2246" i="40"/>
  <c r="N1597" i="40"/>
  <c r="P1985" i="40"/>
  <c r="P1803" i="40"/>
  <c r="O1803" i="40"/>
  <c r="P202" i="40"/>
  <c r="O1202" i="40"/>
  <c r="O2269" i="40"/>
  <c r="N1299" i="40" l="1"/>
  <c r="P791" i="40"/>
  <c r="N324" i="40"/>
  <c r="O1805" i="40"/>
  <c r="O1876" i="40"/>
  <c r="O1275" i="40"/>
  <c r="P1260" i="40"/>
  <c r="P1177" i="40"/>
  <c r="P1462" i="40"/>
  <c r="P1275" i="40"/>
  <c r="P2003" i="40"/>
  <c r="O1177" i="40"/>
  <c r="O1462" i="40"/>
  <c r="N836" i="40" l="1"/>
  <c r="O1063" i="40"/>
  <c r="P1063" i="40"/>
  <c r="P117" i="40"/>
  <c r="O2081" i="40"/>
  <c r="P1283" i="40"/>
  <c r="P1666" i="40"/>
  <c r="N560" i="40"/>
  <c r="O2419" i="40"/>
  <c r="O1260" i="40"/>
  <c r="N1792" i="40"/>
  <c r="P793" i="40"/>
  <c r="O117" i="40"/>
  <c r="N216" i="40" l="1"/>
  <c r="O2086" i="40"/>
  <c r="N1861" i="40"/>
  <c r="O1938" i="40"/>
  <c r="P688" i="40"/>
  <c r="O934" i="40"/>
  <c r="P934" i="40"/>
  <c r="O688" i="40"/>
  <c r="O1283" i="40"/>
  <c r="P616" i="40"/>
  <c r="P1990" i="40"/>
  <c r="P794" i="40"/>
  <c r="P1938" i="40"/>
  <c r="O1113" i="40"/>
  <c r="P1276" i="40"/>
  <c r="P796" i="40" l="1"/>
  <c r="O1694" i="40"/>
  <c r="P1616" i="40"/>
  <c r="O1616" i="40"/>
  <c r="P1980" i="40"/>
  <c r="P1286" i="40"/>
  <c r="O1114" i="40"/>
  <c r="N1537" i="40"/>
  <c r="P126" i="40"/>
  <c r="P1694" i="40"/>
  <c r="O1989" i="40"/>
  <c r="P143" i="40"/>
  <c r="O2084" i="40"/>
  <c r="O616" i="40"/>
  <c r="O1276" i="40"/>
  <c r="O2480" i="40" l="1"/>
  <c r="N584" i="40"/>
  <c r="P130" i="40"/>
  <c r="O1115" i="40"/>
  <c r="P1831" i="40"/>
  <c r="P1600" i="40"/>
  <c r="O126" i="40"/>
  <c r="O2079" i="40"/>
  <c r="N1844" i="40"/>
  <c r="O1286" i="40"/>
  <c r="N723" i="40" l="1"/>
  <c r="O130" i="40"/>
  <c r="N1848" i="40"/>
  <c r="N928" i="40"/>
  <c r="O2072" i="40"/>
  <c r="P2403" i="40"/>
  <c r="O1537" i="40"/>
  <c r="P2537" i="40"/>
  <c r="O1985" i="40"/>
  <c r="O2537" i="40"/>
  <c r="N2059" i="40"/>
  <c r="P1695" i="40"/>
  <c r="P1537" i="40"/>
  <c r="O86" i="40"/>
  <c r="O1831" i="40"/>
  <c r="P80" i="40" l="1"/>
  <c r="O2073" i="40"/>
  <c r="O89" i="40"/>
  <c r="P1904" i="40"/>
  <c r="P1841" i="40"/>
  <c r="O2003" i="40"/>
  <c r="O1538" i="40"/>
  <c r="O867" i="40"/>
  <c r="P1538" i="40"/>
  <c r="P1323" i="40"/>
  <c r="N483" i="40" l="1"/>
  <c r="N2248" i="40"/>
  <c r="O80" i="40"/>
  <c r="P570" i="40"/>
  <c r="N148" i="40"/>
  <c r="O1323" i="40"/>
  <c r="O2078" i="40"/>
  <c r="O1666" i="40"/>
  <c r="O1841" i="40"/>
  <c r="O1990" i="40" l="1"/>
  <c r="P802" i="40"/>
  <c r="P2530" i="40"/>
  <c r="P1315" i="40"/>
  <c r="P1893" i="40"/>
  <c r="O2082" i="40"/>
  <c r="P2269" i="40"/>
  <c r="N2344" i="40"/>
  <c r="O570" i="40"/>
  <c r="N1826" i="40" l="1"/>
  <c r="P187" i="40"/>
  <c r="O1315" i="40"/>
  <c r="O1893" i="40"/>
  <c r="O2633" i="40"/>
  <c r="O1564" i="40"/>
  <c r="P1308" i="40"/>
  <c r="O802" i="40"/>
  <c r="O1980" i="40"/>
  <c r="P1805" i="40"/>
  <c r="N2139" i="40"/>
  <c r="P568" i="40"/>
  <c r="P111" i="40" l="1"/>
  <c r="P2081" i="40"/>
  <c r="O2637" i="40"/>
  <c r="O568" i="40"/>
  <c r="P1314" i="40"/>
  <c r="O1308" i="40"/>
  <c r="P1907" i="40"/>
  <c r="O111" i="40" l="1"/>
  <c r="O293" i="40"/>
  <c r="P2086" i="40"/>
  <c r="P2572" i="40"/>
  <c r="O2124" i="40"/>
  <c r="P1910" i="40"/>
  <c r="O1314" i="40"/>
  <c r="P2124" i="40"/>
  <c r="O2403" i="40"/>
  <c r="P1908" i="40" l="1"/>
  <c r="P427" i="40"/>
  <c r="P432" i="40"/>
  <c r="P2575" i="40"/>
  <c r="P1028" i="40"/>
  <c r="P492" i="40"/>
  <c r="O1267" i="40"/>
  <c r="N1867" i="40"/>
  <c r="O2572" i="40"/>
  <c r="O427" i="40" l="1"/>
  <c r="P2079" i="40"/>
  <c r="O432" i="40"/>
  <c r="O1293" i="40"/>
  <c r="P1911" i="40"/>
  <c r="P1089" i="40"/>
  <c r="O2575" i="40"/>
  <c r="P431" i="40" l="1"/>
  <c r="P587" i="40"/>
  <c r="P2284" i="40"/>
  <c r="P495" i="40"/>
  <c r="O187" i="40"/>
  <c r="P1535" i="40"/>
  <c r="P86" i="40"/>
  <c r="O2657" i="40"/>
  <c r="O2284" i="40"/>
  <c r="O431" i="40" l="1"/>
  <c r="P2643" i="40"/>
  <c r="P2067" i="40"/>
  <c r="P806" i="40"/>
  <c r="P1135" i="40"/>
  <c r="O2280" i="40"/>
  <c r="P87" i="40"/>
  <c r="P768" i="40"/>
  <c r="O216" i="40"/>
  <c r="O495" i="40"/>
  <c r="P2280" i="40"/>
  <c r="O594" i="40" l="1"/>
  <c r="N2458" i="40"/>
  <c r="P89" i="40"/>
  <c r="P594" i="40"/>
  <c r="O768" i="40"/>
  <c r="P2203" i="40"/>
  <c r="P2472" i="40"/>
  <c r="P2066" i="40"/>
  <c r="O806" i="40"/>
  <c r="P2311" i="40" l="1"/>
  <c r="P2023" i="40"/>
  <c r="P2560" i="40"/>
  <c r="P2303" i="40"/>
  <c r="P1621" i="40"/>
  <c r="O2472" i="40"/>
  <c r="O2283" i="40"/>
  <c r="P2283" i="40"/>
  <c r="O2203" i="40"/>
  <c r="O2023" i="40" l="1"/>
  <c r="O2311" i="40"/>
  <c r="P2506" i="40"/>
  <c r="P2325" i="40"/>
  <c r="P2078" i="40"/>
  <c r="O220" i="40"/>
  <c r="O2303" i="40"/>
  <c r="P2202" i="40"/>
  <c r="O1621" i="40"/>
  <c r="O1089" i="40"/>
  <c r="O2202" i="40" l="1"/>
  <c r="O2325" i="40"/>
  <c r="P2504" i="40"/>
  <c r="O2183" i="40"/>
  <c r="P2574" i="40"/>
  <c r="P2082" i="40"/>
  <c r="P2419" i="40"/>
  <c r="O2506" i="40"/>
  <c r="P1113" i="40" l="1"/>
  <c r="O2504" i="40"/>
  <c r="P2633" i="40"/>
  <c r="O2574" i="40"/>
  <c r="P2326" i="40"/>
  <c r="P1318" i="40"/>
  <c r="O989" i="40"/>
  <c r="O822" i="40"/>
  <c r="N1387" i="40"/>
  <c r="P989" i="40"/>
  <c r="P2199" i="40"/>
  <c r="P1326" i="40" l="1"/>
  <c r="P2637" i="40"/>
  <c r="O2067" i="40"/>
  <c r="O1318" i="40"/>
  <c r="P2324" i="40"/>
  <c r="O2326" i="40"/>
  <c r="P1114" i="40"/>
  <c r="O2199" i="40"/>
  <c r="O1194" i="40" l="1"/>
  <c r="O1326" i="40"/>
  <c r="O2066" i="40"/>
  <c r="P1115" i="40"/>
  <c r="N1483" i="40"/>
  <c r="P293" i="40"/>
  <c r="O2324" i="40"/>
  <c r="P1293" i="40" l="1"/>
  <c r="O1164" i="40"/>
  <c r="P1250" i="40"/>
  <c r="O2242" i="40"/>
  <c r="P2072" i="40"/>
  <c r="O1768" i="40"/>
  <c r="P2242" i="40"/>
  <c r="P514" i="40"/>
  <c r="O1250" i="40" l="1"/>
  <c r="O884" i="40"/>
  <c r="P658" i="40"/>
  <c r="O2329" i="40"/>
  <c r="P1597" i="40"/>
  <c r="P2073" i="40"/>
  <c r="P2657" i="40"/>
  <c r="P2476" i="40"/>
  <c r="O514" i="40"/>
  <c r="O658" i="40" l="1"/>
  <c r="P2511" i="40"/>
  <c r="P216" i="40"/>
  <c r="O875" i="40"/>
  <c r="O2511" i="40"/>
  <c r="P784" i="40"/>
  <c r="O1597" i="40"/>
  <c r="P661" i="40" l="1"/>
  <c r="P2670" i="40"/>
  <c r="P2510" i="40"/>
  <c r="P2292" i="40"/>
  <c r="O2292" i="40"/>
  <c r="O784" i="40"/>
  <c r="O2476" i="40"/>
  <c r="O661" i="40" l="1"/>
  <c r="P696" i="40"/>
  <c r="P659" i="40"/>
  <c r="P783" i="40"/>
  <c r="O2510" i="40"/>
  <c r="P1564" i="40"/>
  <c r="O1337" i="40"/>
  <c r="O696" i="40"/>
  <c r="O2670" i="40" l="1"/>
  <c r="P781" i="40"/>
  <c r="O783" i="40"/>
  <c r="P1553" i="40"/>
  <c r="O1344" i="40"/>
  <c r="P220" i="40"/>
  <c r="O659" i="40"/>
  <c r="O2430" i="40" l="1"/>
  <c r="O781" i="40"/>
  <c r="O1553" i="40"/>
  <c r="P519" i="40" l="1"/>
  <c r="P782" i="40"/>
  <c r="P1267" i="40"/>
  <c r="O2436" i="40"/>
  <c r="O780" i="40"/>
  <c r="P2183" i="40"/>
  <c r="P1129" i="40"/>
  <c r="O519" i="40" l="1"/>
  <c r="P822" i="40"/>
  <c r="P1446" i="40"/>
  <c r="O2429" i="40"/>
  <c r="O1129" i="40"/>
  <c r="O1683" i="40" l="1"/>
  <c r="P854" i="40"/>
  <c r="P1887" i="40"/>
  <c r="O782" i="40"/>
  <c r="O1446" i="40" l="1"/>
  <c r="P1889" i="40"/>
  <c r="O1889" i="40"/>
  <c r="O1685" i="40"/>
  <c r="P1194" i="40"/>
  <c r="P1768" i="40" l="1"/>
  <c r="P856" i="40"/>
  <c r="O1687" i="40"/>
  <c r="P1888" i="40"/>
  <c r="O854" i="40"/>
  <c r="O1060" i="40" l="1"/>
  <c r="P875" i="40"/>
  <c r="P1554" i="40"/>
  <c r="O96" i="40" l="1"/>
  <c r="O1888" i="40"/>
  <c r="P2192" i="40"/>
  <c r="O856" i="40"/>
  <c r="O1493" i="40" l="1"/>
  <c r="O1551" i="40"/>
  <c r="P1337" i="40"/>
  <c r="O1554" i="40" l="1"/>
  <c r="P736" i="40"/>
  <c r="O2192" i="40"/>
  <c r="P1344" i="40"/>
  <c r="P2436" i="40" l="1"/>
  <c r="P2137" i="40" l="1"/>
  <c r="O2395" i="40"/>
  <c r="P2429" i="40"/>
  <c r="P627" i="40"/>
  <c r="O736" i="40" l="1"/>
  <c r="P2138" i="40"/>
  <c r="P1683" i="40" l="1"/>
  <c r="P2190" i="40"/>
  <c r="O627" i="40"/>
  <c r="P2290" i="40" l="1"/>
  <c r="P1685" i="40"/>
  <c r="O2137" i="40"/>
  <c r="P931" i="40"/>
  <c r="O2138" i="40" l="1"/>
  <c r="O576" i="40"/>
  <c r="P2458" i="40"/>
  <c r="O578" i="40" l="1"/>
  <c r="P1556" i="40"/>
  <c r="P2040" i="40"/>
  <c r="O2190" i="40"/>
  <c r="O931" i="40" l="1"/>
  <c r="P96" i="40"/>
  <c r="P2391" i="40"/>
  <c r="O1346" i="40"/>
  <c r="P1832" i="40"/>
  <c r="P1833" i="40" l="1"/>
  <c r="P2455" i="40"/>
  <c r="P1493" i="40"/>
  <c r="O1457" i="40"/>
  <c r="O1057" i="40"/>
  <c r="O2458" i="40"/>
  <c r="O1556" i="40" l="1"/>
  <c r="O1458" i="40"/>
  <c r="P1836" i="40"/>
  <c r="O2290" i="40"/>
  <c r="P2395" i="40" l="1"/>
  <c r="O2391" i="40"/>
  <c r="O2455" i="40" l="1"/>
  <c r="P2496" i="40"/>
  <c r="O1832" i="40" l="1"/>
  <c r="P1929" i="40"/>
  <c r="P2497" i="40"/>
  <c r="O1524" i="40"/>
  <c r="O1915" i="40" l="1"/>
  <c r="P2354" i="40"/>
  <c r="O1833" i="40"/>
  <c r="O1874" i="40" l="1"/>
  <c r="O1836" i="40"/>
  <c r="P1273" i="40"/>
  <c r="P576" i="40"/>
  <c r="P578" i="40" l="1"/>
  <c r="P443" i="40"/>
  <c r="O2496" i="40" l="1"/>
  <c r="P1346" i="40"/>
  <c r="P1457" i="40" l="1"/>
  <c r="P531" i="40"/>
  <c r="O2497" i="40"/>
  <c r="O2354" i="40" l="1"/>
  <c r="P2355" i="40"/>
  <c r="O1273" i="40" l="1"/>
  <c r="P2358" i="40"/>
  <c r="P1524" i="40" l="1"/>
  <c r="O443" i="40"/>
  <c r="P2357" i="40" l="1"/>
  <c r="P2372" i="40" l="1"/>
  <c r="O2355" i="40"/>
  <c r="P2362" i="40" l="1"/>
  <c r="O2358" i="40"/>
  <c r="P1915" i="40"/>
  <c r="P2374" i="40" l="1"/>
  <c r="P1874" i="40" l="1"/>
  <c r="O2357" i="40"/>
  <c r="P2378" i="40"/>
  <c r="O2372" i="40" l="1"/>
  <c r="O2362" i="40" l="1"/>
  <c r="O2374" i="40" l="1"/>
  <c r="O2378" i="40" l="1"/>
  <c r="P539" i="40"/>
  <c r="P2450" i="40" l="1"/>
  <c r="O539" i="40" l="1"/>
  <c r="P758" i="40" l="1"/>
  <c r="O2450" i="40" l="1"/>
  <c r="P418" i="40" l="1"/>
  <c r="O758" i="40"/>
  <c r="O418" i="40" l="1"/>
  <c r="P51" i="40" l="1"/>
  <c r="O303" i="40"/>
  <c r="P303" i="40"/>
  <c r="P1870" i="40"/>
  <c r="O461" i="40"/>
  <c r="O527" i="40"/>
  <c r="P461" i="40"/>
  <c r="P1562" i="40"/>
  <c r="O692" i="40"/>
  <c r="P692" i="40"/>
  <c r="O2650" i="40"/>
  <c r="P2650" i="40"/>
  <c r="O1251" i="40"/>
  <c r="P1251" i="40"/>
  <c r="O2301" i="40"/>
  <c r="P2301" i="40"/>
  <c r="P1368" i="40"/>
  <c r="O1377" i="40"/>
  <c r="N291" i="40"/>
  <c r="O1562" i="40"/>
  <c r="P1377" i="40"/>
  <c r="O800" i="40"/>
  <c r="P800" i="40"/>
  <c r="O951" i="40"/>
  <c r="P951" i="40"/>
  <c r="O1692" i="40"/>
  <c r="P1693" i="40"/>
  <c r="O929" i="40"/>
  <c r="P929" i="40"/>
  <c r="N56" i="40"/>
  <c r="P1550" i="40"/>
  <c r="O1550" i="40"/>
  <c r="N569" i="40"/>
  <c r="N855" i="40"/>
  <c r="P60" i="40"/>
  <c r="N1892" i="40"/>
  <c r="N2091" i="40"/>
  <c r="N2340" i="40"/>
  <c r="N499" i="40"/>
  <c r="N2214" i="40"/>
  <c r="N1433" i="40"/>
  <c r="N1227" i="40"/>
  <c r="P2074" i="40"/>
  <c r="N921" i="40"/>
  <c r="N885" i="40"/>
  <c r="P1675" i="40"/>
  <c r="N1063" i="40"/>
  <c r="P1014" i="40"/>
  <c r="O2099" i="40"/>
  <c r="N1037" i="40"/>
  <c r="P2099" i="40"/>
  <c r="N142" i="40"/>
  <c r="N408" i="40"/>
  <c r="O969" i="40"/>
  <c r="N645" i="40"/>
  <c r="N1939" i="40"/>
  <c r="N202" i="40"/>
  <c r="O236" i="40"/>
  <c r="N2015" i="40"/>
  <c r="O2328" i="40"/>
  <c r="N2674" i="40"/>
  <c r="P2300" i="40"/>
  <c r="P969" i="40"/>
  <c r="N1815" i="40"/>
  <c r="N2490" i="40"/>
  <c r="P2328" i="40"/>
  <c r="P1369" i="40"/>
  <c r="O770" i="40"/>
  <c r="P988" i="40"/>
  <c r="N1813" i="40"/>
  <c r="P770" i="40"/>
  <c r="O2517" i="40"/>
  <c r="N1693" i="40"/>
  <c r="N2643" i="40"/>
  <c r="O1014" i="40"/>
  <c r="O1018" i="40"/>
  <c r="N2379" i="40"/>
  <c r="N2295" i="40"/>
  <c r="N327" i="40"/>
  <c r="N1464" i="40"/>
  <c r="N822" i="40"/>
  <c r="P1174" i="40"/>
  <c r="N314" i="40"/>
  <c r="O51" i="40"/>
  <c r="O1673" i="40"/>
  <c r="N842" i="40"/>
  <c r="N2558" i="40"/>
  <c r="N2124" i="40"/>
  <c r="P2517" i="40"/>
  <c r="N2013" i="40"/>
  <c r="P543" i="40"/>
  <c r="O812" i="40"/>
  <c r="N2276" i="40"/>
  <c r="P812" i="40"/>
  <c r="N2584" i="40"/>
  <c r="N2325" i="40"/>
  <c r="N2666" i="40"/>
  <c r="O1174" i="40"/>
  <c r="N2472" i="40"/>
  <c r="N1276" i="40"/>
  <c r="N1515" i="40"/>
  <c r="N2475" i="40"/>
  <c r="N634" i="40"/>
  <c r="O988" i="40"/>
  <c r="N754" i="40"/>
  <c r="O2473" i="40"/>
  <c r="N2357" i="40"/>
  <c r="N1480" i="40"/>
  <c r="O995" i="40"/>
  <c r="O567" i="40"/>
  <c r="N1643" i="40"/>
  <c r="N2606" i="40"/>
  <c r="N2099" i="40"/>
  <c r="N2560" i="40"/>
  <c r="N2398" i="40"/>
  <c r="P294" i="40"/>
  <c r="N505" i="40"/>
  <c r="N1256" i="40"/>
  <c r="N2531" i="40"/>
  <c r="N2550" i="40"/>
  <c r="O1137" i="40"/>
  <c r="O294" i="40"/>
  <c r="N2016" i="40"/>
  <c r="P567" i="40"/>
  <c r="N2202" i="40"/>
  <c r="P2545" i="40"/>
  <c r="O2545" i="40"/>
  <c r="P1137" i="40"/>
  <c r="N1089" i="40"/>
  <c r="N1910" i="40"/>
  <c r="N1242" i="40"/>
  <c r="P2339" i="40"/>
  <c r="N1193" i="40"/>
  <c r="P2016" i="40"/>
  <c r="P1892" i="40"/>
  <c r="O1892" i="40"/>
  <c r="P2329" i="40"/>
  <c r="N2501" i="40"/>
  <c r="N581" i="40"/>
  <c r="N2525" i="40"/>
  <c r="N1665" i="40"/>
  <c r="P645" i="40"/>
  <c r="P2347" i="40"/>
  <c r="P1268" i="40"/>
  <c r="P138" i="40"/>
  <c r="P1175" i="40"/>
  <c r="P845" i="40"/>
  <c r="P528" i="40"/>
  <c r="P928" i="40"/>
  <c r="P233" i="40"/>
  <c r="P333" i="40"/>
  <c r="O2016" i="40"/>
  <c r="P1992" i="40"/>
  <c r="P2139" i="40"/>
  <c r="P1665" i="40"/>
  <c r="P2503" i="40"/>
  <c r="P2287" i="40"/>
  <c r="P995" i="40"/>
  <c r="P1627" i="40"/>
  <c r="P785" i="40"/>
  <c r="N2350" i="40"/>
  <c r="O1627" i="40"/>
  <c r="O928" i="40"/>
  <c r="O845" i="40"/>
  <c r="O233" i="40"/>
  <c r="N1277" i="40"/>
  <c r="O785" i="40"/>
  <c r="O1268" i="40"/>
  <c r="O2139" i="40"/>
  <c r="N1992" i="40"/>
  <c r="O645" i="40"/>
  <c r="O1992" i="40"/>
  <c r="O333" i="40"/>
  <c r="N1175" i="40"/>
  <c r="N1525" i="40"/>
  <c r="O2503" i="40"/>
  <c r="O1665" i="40"/>
  <c r="N1489" i="40"/>
  <c r="O1175" i="40"/>
  <c r="N989" i="40"/>
  <c r="N2328" i="40"/>
  <c r="O2287" i="40"/>
  <c r="N2080" i="40"/>
  <c r="O2347" i="40"/>
  <c r="N2439" i="40"/>
  <c r="O138" i="40"/>
  <c r="N1268" i="40"/>
  <c r="N55" i="40" l="1"/>
  <c r="N120" i="40"/>
  <c r="N502" i="40"/>
  <c r="N299" i="40"/>
  <c r="N2393" i="40"/>
  <c r="N2187" i="40"/>
  <c r="O1379" i="40"/>
  <c r="P2020" i="40"/>
  <c r="P1379" i="40"/>
  <c r="O2020" i="40"/>
  <c r="O1947" i="40"/>
  <c r="N2178" i="40"/>
  <c r="N185" i="40"/>
  <c r="O772" i="40"/>
  <c r="O2620" i="40"/>
  <c r="P213" i="40"/>
  <c r="P2473" i="40"/>
  <c r="O975" i="40"/>
  <c r="P2540" i="40"/>
  <c r="P447" i="40"/>
  <c r="O2474" i="40"/>
  <c r="O1567" i="40"/>
  <c r="P2181" i="40"/>
  <c r="P975" i="40"/>
  <c r="P2672" i="40"/>
  <c r="P1130" i="40"/>
  <c r="P628" i="40"/>
  <c r="P2291" i="40"/>
  <c r="N1956" i="40"/>
  <c r="P1707" i="40"/>
  <c r="O1130" i="40"/>
  <c r="O640" i="40"/>
  <c r="O2181" i="40"/>
  <c r="P1292" i="40"/>
  <c r="P2155" i="40"/>
  <c r="O2155" i="40"/>
  <c r="O1183" i="40"/>
  <c r="P1543" i="40"/>
  <c r="O1732" i="40"/>
  <c r="O2409" i="40"/>
  <c r="O2672" i="40"/>
  <c r="P1732" i="40"/>
  <c r="P2409" i="40"/>
  <c r="O2291" i="40"/>
  <c r="N2607" i="40"/>
  <c r="N75" i="40"/>
  <c r="O1670" i="40"/>
  <c r="N2277" i="40"/>
  <c r="N2365" i="40"/>
  <c r="N144" i="40"/>
  <c r="N181" i="40"/>
  <c r="N1884" i="40"/>
  <c r="N965" i="40"/>
  <c r="P1469" i="40"/>
  <c r="N1093" i="40"/>
  <c r="O57" i="40"/>
  <c r="N1292" i="40"/>
  <c r="N1755" i="40"/>
  <c r="N804" i="40"/>
  <c r="N1280" i="40"/>
  <c r="N2311" i="40"/>
  <c r="N1565" i="40"/>
  <c r="N1113" i="40"/>
  <c r="N347" i="40"/>
  <c r="N2463" i="40"/>
  <c r="P57" i="40"/>
  <c r="O2172" i="40"/>
  <c r="N400" i="40"/>
  <c r="N2362" i="40"/>
  <c r="N2598" i="40"/>
  <c r="O1362" i="40"/>
  <c r="P1362" i="40"/>
  <c r="N2079" i="40" l="1"/>
  <c r="N1501" i="40"/>
  <c r="P1041" i="40"/>
  <c r="O483" i="40"/>
  <c r="N1343" i="40"/>
  <c r="O1041" i="40"/>
  <c r="N962" i="40"/>
  <c r="N2292" i="40"/>
  <c r="N2158" i="40"/>
  <c r="N2073" i="40"/>
  <c r="N566" i="40"/>
  <c r="P109" i="40"/>
  <c r="O2045" i="40"/>
  <c r="O2046" i="40"/>
  <c r="P2027" i="40"/>
  <c r="O587" i="40"/>
  <c r="P2046" i="40"/>
  <c r="O2178" i="40"/>
  <c r="P2178" i="40"/>
  <c r="O2296" i="40"/>
  <c r="O2031" i="40"/>
  <c r="O128" i="40"/>
  <c r="P1567" i="40"/>
  <c r="P637" i="40"/>
  <c r="P976" i="40"/>
  <c r="O566" i="40"/>
  <c r="O976" i="40"/>
  <c r="P128" i="40"/>
  <c r="O2276" i="40"/>
  <c r="P639" i="40"/>
  <c r="O1569" i="40"/>
  <c r="O2295" i="40"/>
  <c r="O2477" i="40"/>
  <c r="P203" i="40"/>
  <c r="O2208" i="40"/>
  <c r="P2295" i="40"/>
  <c r="P2208" i="40"/>
  <c r="O2509" i="40"/>
  <c r="O637" i="40"/>
  <c r="P1144" i="40"/>
  <c r="P1426" i="40"/>
  <c r="P2474" i="40"/>
  <c r="P2186" i="40"/>
  <c r="P2509" i="40"/>
  <c r="O1426" i="40"/>
  <c r="N2260" i="40"/>
  <c r="N1129" i="40"/>
  <c r="N1007" i="40"/>
  <c r="O842" i="40"/>
  <c r="N1493" i="40"/>
  <c r="N917" i="40"/>
  <c r="O1469" i="40"/>
  <c r="P842" i="40"/>
  <c r="N2473" i="40"/>
  <c r="N770" i="40"/>
  <c r="N198" i="40"/>
  <c r="N727" i="40" l="1"/>
  <c r="O109" i="40"/>
  <c r="N1016" i="40"/>
  <c r="O2048" i="40"/>
  <c r="N1936" i="40"/>
  <c r="N515" i="40"/>
  <c r="N1499" i="40"/>
  <c r="N1177" i="40"/>
  <c r="O484" i="40"/>
  <c r="O1384" i="40"/>
  <c r="P2022" i="40"/>
  <c r="O698" i="40"/>
  <c r="P2048" i="40"/>
  <c r="P2029" i="40"/>
  <c r="O2050" i="40"/>
  <c r="O2027" i="40"/>
  <c r="O2299" i="40"/>
  <c r="O1438" i="40"/>
  <c r="P818" i="40"/>
  <c r="P1569" i="40"/>
  <c r="P566" i="40"/>
  <c r="P2477" i="40"/>
  <c r="O775" i="40"/>
  <c r="O1416" i="40"/>
  <c r="P1427" i="40"/>
  <c r="O1427" i="40"/>
  <c r="P2240" i="40"/>
  <c r="P2064" i="40"/>
  <c r="P1905" i="40"/>
  <c r="P2198" i="40"/>
  <c r="N1325" i="40"/>
  <c r="N1144" i="40"/>
  <c r="N2424" i="40"/>
  <c r="N993" i="40"/>
  <c r="N1327" i="40"/>
  <c r="O1693" i="40"/>
  <c r="N735" i="40" l="1"/>
  <c r="N2259" i="40"/>
  <c r="O2044" i="40"/>
  <c r="O2029" i="40"/>
  <c r="O1107" i="40"/>
  <c r="O114" i="40"/>
  <c r="N2505" i="40"/>
  <c r="N1694" i="40"/>
  <c r="N517" i="40"/>
  <c r="N2659" i="40"/>
  <c r="O485" i="40"/>
  <c r="N1439" i="40"/>
  <c r="N924" i="40"/>
  <c r="O2022" i="40"/>
  <c r="O113" i="40"/>
  <c r="O1292" i="40"/>
  <c r="P2025" i="40"/>
  <c r="P1107" i="40"/>
  <c r="O702" i="40"/>
  <c r="O1428" i="40"/>
  <c r="O2298" i="40"/>
  <c r="O2243" i="40"/>
  <c r="P1428" i="40"/>
  <c r="O1417" i="40"/>
  <c r="P1416" i="40"/>
  <c r="P775" i="40"/>
  <c r="O1695" i="40"/>
  <c r="O2198" i="40"/>
  <c r="N78" i="40"/>
  <c r="N1611" i="40"/>
  <c r="O486" i="40" l="1"/>
  <c r="N1564" i="40"/>
  <c r="O2047" i="40"/>
  <c r="O707" i="40"/>
  <c r="N1401" i="40"/>
  <c r="O2025" i="40"/>
  <c r="N2337" i="40"/>
  <c r="O699" i="40"/>
  <c r="P2047" i="40"/>
  <c r="P2030" i="40"/>
  <c r="O2240" i="40"/>
  <c r="O2300" i="40"/>
  <c r="P288" i="40"/>
  <c r="O288" i="40"/>
  <c r="P1417" i="40"/>
  <c r="N1159" i="40"/>
  <c r="N722" i="40" l="1"/>
  <c r="N2217" i="40"/>
  <c r="O2051" i="40"/>
  <c r="N916" i="40"/>
  <c r="O2576" i="40"/>
  <c r="N847" i="40"/>
  <c r="N1811" i="40"/>
  <c r="P698" i="40"/>
  <c r="P2045" i="40"/>
  <c r="O2493" i="40"/>
  <c r="O2032" i="40"/>
  <c r="N1160" i="40"/>
  <c r="O1401" i="40"/>
  <c r="P2032" i="40"/>
  <c r="N2308" i="40"/>
  <c r="N535" i="40"/>
  <c r="N1917" i="40"/>
  <c r="N978" i="40"/>
  <c r="N1285" i="40"/>
  <c r="N1237" i="40"/>
  <c r="N235" i="40"/>
  <c r="P759" i="40"/>
  <c r="N2649" i="40"/>
  <c r="O1750" i="40"/>
  <c r="O759" i="40"/>
  <c r="N2574" i="40"/>
  <c r="O2569" i="40"/>
  <c r="N1223" i="40"/>
  <c r="P2262" i="40"/>
  <c r="O1653" i="40"/>
  <c r="P445" i="40"/>
  <c r="O1188" i="40"/>
  <c r="O592" i="40"/>
  <c r="P2525" i="40"/>
  <c r="O2188" i="40"/>
  <c r="O1660" i="40"/>
  <c r="P1661" i="40"/>
  <c r="O561" i="40"/>
  <c r="O203" i="40"/>
  <c r="O1825" i="40"/>
  <c r="P838" i="40"/>
  <c r="O889" i="40"/>
  <c r="N1979" i="40"/>
  <c r="P1825" i="40"/>
  <c r="O1264" i="40"/>
  <c r="O1263" i="40"/>
  <c r="P1188" i="40"/>
  <c r="P1304" i="40"/>
  <c r="P161" i="40"/>
  <c r="O449" i="40"/>
  <c r="P2573" i="40"/>
  <c r="O309" i="40"/>
  <c r="O2568" i="40"/>
  <c r="P212" i="40"/>
  <c r="P2276" i="40"/>
  <c r="O286" i="40"/>
  <c r="P1148" i="40"/>
  <c r="P621" i="40"/>
  <c r="O1661" i="40"/>
  <c r="O580" i="40"/>
  <c r="P1261" i="40"/>
  <c r="P1660" i="40"/>
  <c r="P1933" i="40"/>
  <c r="P2096" i="40"/>
  <c r="O827" i="40"/>
  <c r="O2591" i="40"/>
  <c r="P1152" i="40"/>
  <c r="P580" i="40"/>
  <c r="O1138" i="40"/>
  <c r="P1653" i="40"/>
  <c r="O1368" i="40"/>
  <c r="O2096" i="40"/>
  <c r="P286" i="40"/>
  <c r="P1162" i="40"/>
  <c r="O1823" i="40"/>
  <c r="O161" i="40"/>
  <c r="P2568" i="40"/>
  <c r="O878" i="40"/>
  <c r="O818" i="40"/>
  <c r="P827" i="40"/>
  <c r="O2525" i="40"/>
  <c r="P2188" i="40"/>
  <c r="O445" i="40"/>
  <c r="P2591" i="40"/>
  <c r="P1697" i="40"/>
  <c r="O2675" i="40"/>
  <c r="O1917" i="40"/>
  <c r="P1917" i="40"/>
  <c r="P309" i="40"/>
  <c r="P1263" i="40"/>
  <c r="P592" i="40"/>
  <c r="O2064" i="40"/>
  <c r="P1823" i="40"/>
  <c r="P625" i="40"/>
  <c r="P1264" i="40"/>
  <c r="O204" i="40"/>
  <c r="N2221" i="40"/>
  <c r="O212" i="40"/>
  <c r="O1933" i="40"/>
  <c r="P297" i="40"/>
  <c r="P2264" i="40"/>
  <c r="P204" i="40"/>
  <c r="P878" i="40"/>
  <c r="O1370" i="40"/>
  <c r="O1162" i="40"/>
  <c r="O1916" i="40"/>
  <c r="P1916" i="40"/>
  <c r="P889" i="40"/>
  <c r="P1750" i="40"/>
  <c r="O625" i="40"/>
  <c r="O2573" i="40"/>
  <c r="P2569" i="40"/>
  <c r="O2186" i="40"/>
  <c r="P449" i="40"/>
  <c r="O1304" i="40"/>
  <c r="P1277" i="40"/>
  <c r="O1152" i="40"/>
  <c r="P1401" i="40"/>
  <c r="O1192" i="40"/>
  <c r="O629" i="40"/>
  <c r="P1192" i="40"/>
  <c r="P629" i="40"/>
  <c r="P2107" i="40"/>
  <c r="O1148" i="40"/>
  <c r="O621" i="40"/>
  <c r="O1261" i="40"/>
  <c r="P1138" i="40"/>
  <c r="N1589" i="40"/>
  <c r="O2571" i="40"/>
  <c r="P2571" i="40"/>
  <c r="P561" i="40"/>
  <c r="N2254" i="40"/>
  <c r="N2632" i="40"/>
  <c r="O1277" i="40"/>
  <c r="N177" i="40"/>
  <c r="P2034" i="40"/>
  <c r="N2291" i="40"/>
  <c r="P249" i="40"/>
  <c r="O249" i="40"/>
  <c r="N747" i="40"/>
  <c r="P1637" i="40"/>
  <c r="O1637" i="40"/>
  <c r="N125" i="40"/>
  <c r="O583" i="40"/>
  <c r="N2149" i="40" l="1"/>
  <c r="N824" i="40"/>
  <c r="N2466" i="40"/>
  <c r="N1424" i="40"/>
  <c r="N1972" i="40"/>
  <c r="N705" i="40"/>
  <c r="N1602" i="40"/>
  <c r="N1782" i="40"/>
  <c r="N1814" i="40"/>
  <c r="N2554" i="40"/>
  <c r="N1658" i="40"/>
  <c r="N2192" i="40"/>
  <c r="O2578" i="40"/>
  <c r="Q1984" i="40"/>
  <c r="N2593" i="40"/>
  <c r="N1919" i="40"/>
  <c r="N2629" i="40"/>
  <c r="N1360" i="40"/>
  <c r="N769" i="40"/>
  <c r="Q2576" i="40"/>
  <c r="N680" i="40"/>
  <c r="N1399" i="40"/>
  <c r="N2109" i="40"/>
  <c r="Q2267" i="40"/>
  <c r="N981" i="40"/>
  <c r="N227" i="40"/>
  <c r="N1075" i="40"/>
  <c r="N1504" i="40"/>
  <c r="N721" i="40"/>
  <c r="N1857" i="40"/>
  <c r="N2611" i="40"/>
  <c r="N593" i="40"/>
  <c r="N1977" i="40"/>
  <c r="Q826" i="40"/>
  <c r="Q827" i="40" s="1"/>
  <c r="N881" i="40"/>
  <c r="N2021" i="40"/>
  <c r="N174" i="40"/>
  <c r="O2052" i="40"/>
  <c r="N1232" i="40"/>
  <c r="N2211" i="40"/>
  <c r="N1138" i="40"/>
  <c r="N2241" i="40"/>
  <c r="O2553" i="40"/>
  <c r="N1369" i="40"/>
  <c r="N2022" i="40"/>
  <c r="N210" i="40"/>
  <c r="P2050" i="40"/>
  <c r="N2553" i="40"/>
  <c r="N2263" i="40"/>
  <c r="N708" i="40"/>
  <c r="N2518" i="40"/>
  <c r="P702" i="40"/>
  <c r="N814" i="40"/>
  <c r="N1727" i="40"/>
  <c r="O815" i="40"/>
  <c r="N2029" i="40"/>
  <c r="N2243" i="40"/>
  <c r="O2671" i="40"/>
  <c r="O2241" i="40"/>
  <c r="N482" i="40"/>
  <c r="O2060" i="40"/>
  <c r="N2046" i="40"/>
  <c r="N1428" i="40"/>
  <c r="N1918" i="40"/>
  <c r="N704" i="40"/>
  <c r="N1361" i="40"/>
  <c r="N1118" i="40"/>
  <c r="N710" i="40"/>
  <c r="N2050" i="40"/>
  <c r="N2051" i="40"/>
  <c r="N2047" i="40"/>
  <c r="N2258" i="40"/>
  <c r="N555" i="40"/>
  <c r="O2034" i="40"/>
  <c r="N1121" i="40"/>
  <c r="N2578" i="40"/>
  <c r="N1950" i="40"/>
  <c r="N195" i="40"/>
  <c r="N573" i="40"/>
  <c r="O2582" i="40"/>
  <c r="O1965" i="40"/>
  <c r="N2671" i="40"/>
  <c r="N2044" i="40"/>
  <c r="N2043" i="40"/>
  <c r="N2240" i="40"/>
  <c r="N2296" i="40"/>
  <c r="N1438" i="40"/>
  <c r="O2593" i="40"/>
  <c r="P2593" i="40"/>
  <c r="P355" i="40"/>
  <c r="O355" i="40"/>
  <c r="P1682" i="40"/>
  <c r="O1682" i="40"/>
  <c r="N772" i="40" l="1"/>
  <c r="N481" i="40"/>
  <c r="N2682" i="40"/>
  <c r="N2668" i="40"/>
  <c r="Q2268" i="40"/>
  <c r="Q2269" i="40" s="1"/>
  <c r="Q2270" i="40" s="1"/>
  <c r="N2267" i="40"/>
  <c r="N694" i="40"/>
  <c r="N1220" i="40"/>
  <c r="N159" i="40"/>
  <c r="N1987" i="40"/>
  <c r="N606" i="40"/>
  <c r="N1394" i="40"/>
  <c r="N1908" i="40"/>
  <c r="P114" i="40"/>
  <c r="N741" i="40"/>
  <c r="N161" i="40"/>
  <c r="N746" i="40"/>
  <c r="N2005" i="40"/>
  <c r="N2269" i="40"/>
  <c r="N995" i="40"/>
  <c r="N1633" i="40"/>
  <c r="N464" i="40"/>
  <c r="N1543" i="40"/>
  <c r="N109" i="40"/>
  <c r="N590" i="40"/>
  <c r="N827" i="40"/>
  <c r="Q828" i="40"/>
  <c r="N828" i="40" s="1"/>
  <c r="N808" i="40"/>
  <c r="N624" i="40"/>
  <c r="N954" i="40"/>
  <c r="N2190" i="40"/>
  <c r="O2180" i="40"/>
  <c r="N2400" i="40"/>
  <c r="N2669" i="40"/>
  <c r="N1966" i="40"/>
  <c r="N1372" i="40"/>
  <c r="N1482" i="40"/>
  <c r="N1955" i="40"/>
  <c r="N2630" i="40"/>
  <c r="N816" i="40"/>
  <c r="N2261" i="40"/>
  <c r="N1607" i="40"/>
  <c r="N2678" i="40"/>
  <c r="N2551" i="40"/>
  <c r="N2179" i="40"/>
  <c r="N988" i="40"/>
  <c r="N2619" i="40"/>
  <c r="N2576" i="40"/>
  <c r="N940" i="40"/>
  <c r="N702" i="40"/>
  <c r="N700" i="40"/>
  <c r="P113" i="40"/>
  <c r="P1947" i="40"/>
  <c r="O487" i="40"/>
  <c r="P2296" i="40"/>
  <c r="O813" i="40"/>
  <c r="P1438" i="40"/>
  <c r="O2245" i="40"/>
  <c r="Q1805" i="40" l="1"/>
  <c r="N2270" i="40"/>
  <c r="N1968" i="40"/>
  <c r="N484" i="40"/>
  <c r="N765" i="40"/>
  <c r="N742" i="40"/>
  <c r="N1637" i="40"/>
  <c r="N41" i="40"/>
  <c r="N1383" i="40"/>
  <c r="N2093" i="40"/>
  <c r="N1538" i="40"/>
  <c r="N942" i="40"/>
  <c r="N2566" i="40"/>
  <c r="Q1600" i="40"/>
  <c r="Q1601" i="40" s="1"/>
  <c r="Q1602" i="40" s="1"/>
  <c r="N1911" i="40"/>
  <c r="N2206" i="40"/>
  <c r="N1184" i="40"/>
  <c r="N111" i="40"/>
  <c r="N1472" i="40"/>
  <c r="N1805" i="40"/>
  <c r="N1579" i="40"/>
  <c r="N2182" i="40"/>
  <c r="N2636" i="40"/>
  <c r="N1990" i="40"/>
  <c r="N212" i="40"/>
  <c r="N2673" i="40"/>
  <c r="N992" i="40"/>
  <c r="N2324" i="40"/>
  <c r="N641" i="40"/>
  <c r="N985" i="40"/>
  <c r="N2423" i="40"/>
  <c r="N2625" i="40"/>
  <c r="N554" i="40"/>
  <c r="N1366" i="40"/>
  <c r="Q1663" i="40"/>
  <c r="Q1664" i="40" s="1"/>
  <c r="Q1665" i="40" s="1"/>
  <c r="Q1666" i="40" s="1"/>
  <c r="N2680" i="40"/>
  <c r="N2370" i="40"/>
  <c r="N2349" i="40"/>
  <c r="N750" i="40"/>
  <c r="N1004" i="40"/>
  <c r="P1378" i="40"/>
  <c r="O1697" i="40"/>
  <c r="O1118" i="40"/>
  <c r="P2299" i="40"/>
  <c r="P772" i="40"/>
  <c r="O573" i="40"/>
  <c r="O2258" i="40"/>
  <c r="Q1667" i="40" l="1"/>
  <c r="N1666" i="40"/>
  <c r="N1058" i="40"/>
  <c r="N1833" i="40"/>
  <c r="N487" i="40"/>
  <c r="N2426" i="40"/>
  <c r="N2580" i="40"/>
  <c r="N1601" i="40"/>
  <c r="N719" i="40"/>
  <c r="N194" i="40"/>
  <c r="N703" i="40"/>
  <c r="N2297" i="40"/>
  <c r="N1780" i="40"/>
  <c r="N2613" i="40"/>
  <c r="N1051" i="40"/>
  <c r="N1878" i="40"/>
  <c r="N1913" i="40"/>
  <c r="N1163" i="40"/>
  <c r="N1473" i="40"/>
  <c r="N631" i="40"/>
  <c r="N739" i="40"/>
  <c r="Q1211" i="40"/>
  <c r="Q1212" i="40" s="1"/>
  <c r="Q1213" i="40" s="1"/>
  <c r="N1830" i="40"/>
  <c r="O694" i="40"/>
  <c r="N2635" i="40"/>
  <c r="N2330" i="40"/>
  <c r="N84" i="40"/>
  <c r="N1938" i="40"/>
  <c r="N2445" i="40"/>
  <c r="N1678" i="40"/>
  <c r="N113" i="40"/>
  <c r="Q651" i="40"/>
  <c r="Q652" i="40" s="1"/>
  <c r="N2353" i="40"/>
  <c r="N1667" i="40"/>
  <c r="Q1668" i="40"/>
  <c r="N1368" i="40"/>
  <c r="N811" i="40"/>
  <c r="N1427" i="40"/>
  <c r="Q1806" i="40"/>
  <c r="Q1807" i="40" s="1"/>
  <c r="N488" i="40"/>
  <c r="N1434" i="40"/>
  <c r="O814" i="40"/>
  <c r="P486" i="40"/>
  <c r="O1918" i="40"/>
  <c r="P555" i="40"/>
  <c r="O2262" i="40"/>
  <c r="P2243" i="40"/>
  <c r="P2298" i="40"/>
  <c r="N2275" i="40" l="1"/>
  <c r="N709" i="40"/>
  <c r="N1213" i="40"/>
  <c r="Q1214" i="40"/>
  <c r="Q1215" i="40" s="1"/>
  <c r="Q1737" i="40"/>
  <c r="N651" i="40"/>
  <c r="N112" i="40"/>
  <c r="N1948" i="40"/>
  <c r="N1619" i="40"/>
  <c r="N1946" i="40"/>
  <c r="N699" i="40"/>
  <c r="N45" i="40"/>
  <c r="N1171" i="40"/>
  <c r="N1668" i="40"/>
  <c r="N1674" i="40"/>
  <c r="N1623" i="40"/>
  <c r="N2152" i="40"/>
  <c r="N563" i="40"/>
  <c r="O1810" i="40"/>
  <c r="N2207" i="40"/>
  <c r="N1807" i="40"/>
  <c r="Q1808" i="40"/>
  <c r="Q1809" i="40" s="1"/>
  <c r="Q1810" i="40" s="1"/>
  <c r="N1810" i="40" s="1"/>
  <c r="N2131" i="40"/>
  <c r="N1930" i="40"/>
  <c r="N1027" i="40"/>
  <c r="N2496" i="40"/>
  <c r="N143" i="40"/>
  <c r="N865" i="40"/>
  <c r="N718" i="40"/>
  <c r="N976" i="40"/>
  <c r="N2125" i="40"/>
  <c r="N1271" i="40"/>
  <c r="P482" i="40"/>
  <c r="O816" i="40"/>
  <c r="P2493" i="40"/>
  <c r="P2245" i="40"/>
  <c r="O2264" i="40"/>
  <c r="P2582" i="40"/>
  <c r="Q158" i="40" l="1"/>
  <c r="Q159" i="40" s="1"/>
  <c r="Q160" i="40" s="1"/>
  <c r="N1737" i="40"/>
  <c r="Q469" i="40"/>
  <c r="N469" i="40" s="1"/>
  <c r="N1215" i="40"/>
  <c r="Q1225" i="40"/>
  <c r="Q1226" i="40" s="1"/>
  <c r="N2429" i="40"/>
  <c r="N160" i="40"/>
  <c r="N1809" i="40"/>
  <c r="N2282" i="40"/>
  <c r="N979" i="40"/>
  <c r="N1932" i="40"/>
  <c r="N2134" i="40"/>
  <c r="N1289" i="40"/>
  <c r="N1682" i="40"/>
  <c r="N447" i="40"/>
  <c r="N2474" i="40"/>
  <c r="N1748" i="40"/>
  <c r="N1172" i="40"/>
  <c r="N2534" i="40"/>
  <c r="N2587" i="40"/>
  <c r="N930" i="40"/>
  <c r="N1091" i="40"/>
  <c r="N1933" i="40"/>
  <c r="N2497" i="40"/>
  <c r="N288" i="40"/>
  <c r="N140" i="40"/>
  <c r="N2407" i="40"/>
  <c r="N692" i="40"/>
  <c r="O819" i="40"/>
  <c r="P2576" i="40"/>
  <c r="O1361" i="40"/>
  <c r="P1042" i="40"/>
  <c r="P1183" i="40"/>
  <c r="Q1236" i="40" l="1"/>
  <c r="Q1237" i="40" s="1"/>
  <c r="Q1238" i="40" s="1"/>
  <c r="Q1239" i="40" s="1"/>
  <c r="N1474" i="40"/>
  <c r="N1494" i="40"/>
  <c r="Q1736" i="40"/>
  <c r="Q147" i="40" s="1"/>
  <c r="N145" i="40"/>
  <c r="N1226" i="40"/>
  <c r="N2355" i="40"/>
  <c r="N1379" i="40"/>
  <c r="N293" i="40"/>
  <c r="N189" i="40"/>
  <c r="N1736" i="40"/>
  <c r="N775" i="40"/>
  <c r="N639" i="40"/>
  <c r="N643" i="40"/>
  <c r="N1088" i="40"/>
  <c r="N1491" i="40"/>
  <c r="N2535" i="40"/>
  <c r="Q1685" i="40"/>
  <c r="Q1686" i="40" s="1"/>
  <c r="N1516" i="40"/>
  <c r="N526" i="40"/>
  <c r="N2583" i="40"/>
  <c r="N2358" i="40"/>
  <c r="P2578" i="40"/>
  <c r="O810" i="40"/>
  <c r="P2241" i="40"/>
  <c r="P1118" i="40"/>
  <c r="O185" i="40"/>
  <c r="N117" i="40" l="1"/>
  <c r="N1297" i="40"/>
  <c r="Q2629" i="40"/>
  <c r="Q2630" i="40" s="1"/>
  <c r="Q2631" i="40" s="1"/>
  <c r="Q2632" i="40" s="1"/>
  <c r="N1239" i="40"/>
  <c r="N2488" i="40"/>
  <c r="N638" i="40"/>
  <c r="N178" i="40"/>
  <c r="N538" i="40"/>
  <c r="N2522" i="40"/>
  <c r="Q2151" i="40"/>
  <c r="Q2152" i="40" s="1"/>
  <c r="N275" i="40"/>
  <c r="N1520" i="40"/>
  <c r="N147" i="40"/>
  <c r="Q148" i="40"/>
  <c r="Q149" i="40" s="1"/>
  <c r="N443" i="40"/>
  <c r="N431" i="40"/>
  <c r="N868" i="40"/>
  <c r="N1490" i="40"/>
  <c r="N1687" i="40"/>
  <c r="O1945" i="40"/>
  <c r="O1956" i="40"/>
  <c r="P813" i="40"/>
  <c r="Q150" i="40" l="1"/>
  <c r="N149" i="40"/>
  <c r="N1470" i="40"/>
  <c r="N179" i="40"/>
  <c r="N1272" i="40"/>
  <c r="N1855" i="40"/>
  <c r="Q2153" i="40"/>
  <c r="N2151" i="40"/>
  <c r="Q1546" i="40"/>
  <c r="Q1547" i="40" s="1"/>
  <c r="Q1548" i="40" s="1"/>
  <c r="Q1549" i="40" s="1"/>
  <c r="N1521" i="40"/>
  <c r="N236" i="40"/>
  <c r="N215" i="40"/>
  <c r="N155" i="40"/>
  <c r="P484" i="40"/>
  <c r="N1326" i="40"/>
  <c r="P483" i="40"/>
  <c r="P814" i="40"/>
  <c r="P1106" i="40"/>
  <c r="O1946" i="40"/>
  <c r="P487" i="40"/>
  <c r="P1361" i="40"/>
  <c r="N150" i="40" l="1"/>
  <c r="N218" i="40"/>
  <c r="N1549" i="40"/>
  <c r="N153" i="40"/>
  <c r="N733" i="40"/>
  <c r="N1414" i="40"/>
  <c r="P2044" i="40"/>
  <c r="N1595" i="40"/>
  <c r="P485" i="40"/>
  <c r="N1318" i="40"/>
  <c r="N732" i="40"/>
  <c r="N1527" i="40"/>
  <c r="N1198" i="40"/>
  <c r="N2361" i="40"/>
  <c r="Q2357" i="40"/>
  <c r="Q2358" i="40" s="1"/>
  <c r="O409" i="40"/>
  <c r="P816" i="40"/>
  <c r="P185" i="40"/>
  <c r="P573" i="40"/>
  <c r="N42" i="40" l="1"/>
  <c r="N753" i="40"/>
  <c r="N2286" i="40"/>
  <c r="Q2372" i="40"/>
  <c r="P2043" i="40"/>
  <c r="N2107" i="40"/>
  <c r="N2409" i="40"/>
  <c r="N1320" i="40"/>
  <c r="N1523" i="40"/>
  <c r="P819" i="40"/>
  <c r="O1950" i="40"/>
  <c r="P1956" i="40"/>
  <c r="P1918" i="40"/>
  <c r="N728" i="40" l="1"/>
  <c r="N1584" i="40"/>
  <c r="N731" i="40"/>
  <c r="N2112" i="40"/>
  <c r="P2051" i="40"/>
  <c r="N312" i="40"/>
  <c r="N2372" i="40"/>
  <c r="Q2373" i="40"/>
  <c r="O1857" i="40"/>
  <c r="N1199" i="40"/>
  <c r="N1108" i="40"/>
  <c r="O555" i="40"/>
  <c r="P810" i="40"/>
  <c r="P1919" i="40"/>
  <c r="N1912" i="40" l="1"/>
  <c r="O563" i="40"/>
  <c r="N2460" i="40"/>
  <c r="N1581" i="40"/>
  <c r="N2374" i="40"/>
  <c r="P2052" i="40"/>
  <c r="N1156" i="40"/>
  <c r="N2387" i="40"/>
  <c r="N861" i="40"/>
  <c r="P815" i="40"/>
  <c r="O1369" i="40"/>
  <c r="P2675" i="40"/>
  <c r="P704" i="40"/>
  <c r="N1040" i="40" l="1"/>
  <c r="N2378" i="40"/>
  <c r="N1201" i="40"/>
  <c r="N2452" i="40"/>
  <c r="N309" i="40"/>
  <c r="N1014" i="40"/>
  <c r="P2180" i="40"/>
  <c r="O2583" i="40"/>
  <c r="O2518" i="40"/>
  <c r="P1945" i="40"/>
  <c r="P1920" i="40"/>
  <c r="P2671" i="40"/>
  <c r="Q2378" i="40" l="1"/>
  <c r="Q2379" i="40" s="1"/>
  <c r="N1587" i="40"/>
  <c r="P694" i="40"/>
  <c r="O186" i="40"/>
  <c r="N1110" i="40"/>
  <c r="N283" i="40"/>
  <c r="N1151" i="40"/>
  <c r="N1250" i="40"/>
  <c r="O2540" i="40"/>
  <c r="P701" i="40"/>
  <c r="Q2380" i="40" l="1"/>
  <c r="N528" i="40"/>
  <c r="N281" i="40"/>
  <c r="N156" i="40"/>
  <c r="N1109" i="40"/>
  <c r="O2586" i="40"/>
  <c r="N439" i="40"/>
  <c r="P1810" i="40"/>
  <c r="O2263" i="40"/>
  <c r="P579" i="40"/>
  <c r="Q2381" i="40" l="1"/>
  <c r="N1613" i="40"/>
  <c r="N2652" i="40"/>
  <c r="P1950" i="40"/>
  <c r="O1042" i="40"/>
  <c r="N86" i="40"/>
  <c r="O209" i="40"/>
  <c r="P583" i="40"/>
  <c r="N2481" i="40" l="1"/>
  <c r="P1857" i="40"/>
  <c r="N969" i="40"/>
  <c r="O1121" i="40"/>
  <c r="N987" i="40"/>
  <c r="O210" i="40"/>
  <c r="P700" i="40"/>
  <c r="P2060" i="40"/>
  <c r="P563" i="40" l="1"/>
  <c r="O192" i="40"/>
  <c r="N1569" i="40"/>
  <c r="N972" i="40"/>
  <c r="N92" i="40"/>
  <c r="O213" i="40"/>
  <c r="P710" i="40"/>
  <c r="O1125" i="40" l="1"/>
  <c r="P2583" i="40"/>
  <c r="O1919" i="40"/>
  <c r="N863" i="40" l="1"/>
  <c r="P186" i="40"/>
  <c r="O1920" i="40"/>
  <c r="P2258" i="40"/>
  <c r="O1132" i="40"/>
  <c r="P312" i="40"/>
  <c r="P1272" i="40"/>
  <c r="P1530" i="40"/>
  <c r="O125" i="40"/>
  <c r="P2620" i="40"/>
  <c r="O1156" i="40"/>
  <c r="P1080" i="40"/>
  <c r="P1156" i="40"/>
  <c r="O2622" i="40"/>
  <c r="P1132" i="40"/>
  <c r="P2622" i="40"/>
  <c r="P442" i="40"/>
  <c r="P125" i="40"/>
  <c r="P2636" i="40"/>
  <c r="P2253" i="40"/>
  <c r="O2636" i="40"/>
  <c r="O1080" i="40"/>
  <c r="O838" i="40"/>
  <c r="O631" i="40"/>
  <c r="P631" i="40"/>
  <c r="O2253" i="40"/>
  <c r="O442" i="40"/>
  <c r="O100" i="40"/>
  <c r="P1201" i="40"/>
  <c r="O312" i="40"/>
  <c r="O1530" i="40"/>
  <c r="O1151" i="40"/>
  <c r="P1151" i="40"/>
  <c r="O628" i="40"/>
  <c r="P1640" i="40"/>
  <c r="P1830" i="40"/>
  <c r="P1412" i="40"/>
  <c r="P636" i="40"/>
  <c r="O1412" i="40"/>
  <c r="P2406" i="40"/>
  <c r="O2406" i="40"/>
  <c r="P2408" i="40"/>
  <c r="P2407" i="40"/>
  <c r="O1543" i="40"/>
  <c r="O1830" i="40"/>
  <c r="O636" i="40"/>
  <c r="O1707" i="40"/>
  <c r="P640" i="40"/>
  <c r="O1870" i="40"/>
  <c r="O2407" i="40"/>
  <c r="O1640" i="40"/>
  <c r="O447" i="40"/>
  <c r="O634" i="40"/>
  <c r="O2408" i="40"/>
  <c r="P1708" i="40"/>
  <c r="O1568" i="40"/>
  <c r="O102" i="40"/>
  <c r="O2411" i="40"/>
  <c r="P1418" i="40"/>
  <c r="O1570" i="40"/>
  <c r="P1091" i="40"/>
  <c r="O1088" i="40"/>
  <c r="O1154" i="40"/>
  <c r="P1834" i="40"/>
  <c r="O1099" i="40"/>
  <c r="O1667" i="40"/>
  <c r="O635" i="40"/>
  <c r="O1708" i="40"/>
  <c r="O1091" i="40"/>
  <c r="P1154" i="40"/>
  <c r="P642" i="40"/>
  <c r="O639" i="40"/>
  <c r="O1834" i="40"/>
  <c r="P2625" i="40"/>
  <c r="O1150" i="40"/>
  <c r="P2204" i="40"/>
  <c r="O643" i="40"/>
  <c r="P1099" i="40"/>
  <c r="O1144" i="40"/>
  <c r="O638" i="40"/>
  <c r="O1153" i="40"/>
  <c r="P635" i="40"/>
  <c r="O2597" i="40"/>
  <c r="P641" i="40"/>
  <c r="O2206" i="40"/>
  <c r="P2410" i="40"/>
  <c r="O2410" i="40"/>
  <c r="P638" i="40"/>
  <c r="O2405" i="40"/>
  <c r="O1201" i="40"/>
  <c r="O127" i="40"/>
  <c r="P757" i="40"/>
  <c r="P2206" i="40"/>
  <c r="O1662" i="40"/>
  <c r="O1418" i="40"/>
  <c r="P646" i="40"/>
  <c r="O2056" i="40"/>
  <c r="P1570" i="40"/>
  <c r="P100" i="40"/>
  <c r="O861" i="40"/>
  <c r="O642" i="40"/>
  <c r="P644" i="40"/>
  <c r="O757" i="40"/>
  <c r="O2204" i="40"/>
  <c r="P1662" i="40"/>
  <c r="O632" i="40"/>
  <c r="O2625" i="40"/>
  <c r="P2411" i="40"/>
  <c r="O644" i="40"/>
  <c r="O646" i="40"/>
  <c r="P632" i="40"/>
  <c r="P634" i="40"/>
  <c r="O1272" i="40"/>
  <c r="P2405" i="40"/>
  <c r="P2056" i="40"/>
  <c r="P1667" i="40"/>
  <c r="O2107" i="40"/>
  <c r="P1568" i="40"/>
  <c r="O129" i="40"/>
  <c r="P1153" i="40"/>
  <c r="P1088" i="40"/>
  <c r="P127" i="40"/>
  <c r="P102" i="40"/>
  <c r="P2597" i="40"/>
  <c r="P1150" i="40"/>
  <c r="P129" i="40"/>
  <c r="P861" i="40"/>
  <c r="P643" i="40"/>
  <c r="O641" i="40"/>
  <c r="P134" i="40"/>
  <c r="P358" i="40"/>
  <c r="O3600" i="40"/>
  <c r="P605" i="40" l="1"/>
  <c r="P1121" i="40"/>
  <c r="O605" i="40"/>
  <c r="N1243" i="40"/>
  <c r="O1360" i="40"/>
  <c r="P2263" i="40"/>
  <c r="O1727" i="40"/>
  <c r="N1077" i="40" l="1"/>
  <c r="O1352" i="40"/>
  <c r="N1053" i="40"/>
  <c r="P192" i="40"/>
  <c r="O193" i="40"/>
  <c r="P1352" i="40"/>
  <c r="O579" i="40"/>
  <c r="P209" i="40"/>
  <c r="O1365" i="40" l="1"/>
  <c r="N1850" i="40"/>
  <c r="O719" i="40"/>
  <c r="P719" i="40"/>
  <c r="P1125" i="40"/>
  <c r="O585" i="40"/>
  <c r="N477" i="40" l="1"/>
  <c r="P488" i="40"/>
  <c r="O488" i="40"/>
  <c r="O710" i="40"/>
  <c r="P1965" i="40"/>
  <c r="O1366" i="40" l="1"/>
  <c r="O1235" i="40"/>
  <c r="P1235" i="40"/>
  <c r="P1360" i="40"/>
  <c r="N948" i="40"/>
  <c r="O712" i="40"/>
  <c r="P193" i="40" l="1"/>
  <c r="O490" i="40"/>
  <c r="P490" i="40"/>
  <c r="N951" i="40"/>
  <c r="O708" i="40"/>
  <c r="O703" i="40"/>
  <c r="O716" i="40" l="1"/>
  <c r="P716" i="40"/>
  <c r="P708" i="40"/>
  <c r="N616" i="40"/>
  <c r="N2519" i="40"/>
  <c r="O1030" i="40"/>
  <c r="P1365" i="40"/>
  <c r="P712" i="40"/>
  <c r="N2515" i="40" l="1"/>
  <c r="N132" i="40"/>
  <c r="P2085" i="40"/>
  <c r="O543" i="40"/>
  <c r="O2085" i="40"/>
  <c r="P195" i="40"/>
  <c r="P1110" i="40" l="1"/>
  <c r="O1110" i="40"/>
  <c r="P1366" i="40"/>
  <c r="N1708" i="40"/>
  <c r="N1391" i="40" l="1"/>
  <c r="P703" i="40"/>
  <c r="O574" i="40"/>
  <c r="O1351" i="40"/>
  <c r="P1351" i="40"/>
  <c r="P1638" i="40" l="1"/>
  <c r="O1372" i="40"/>
  <c r="O1638" i="40"/>
  <c r="N2641" i="40"/>
  <c r="N1707" i="40" l="1"/>
  <c r="P574" i="40"/>
  <c r="N1591" i="40"/>
  <c r="O909" i="40"/>
  <c r="O1954" i="40"/>
  <c r="P909" i="40"/>
  <c r="O1045" i="40" l="1"/>
  <c r="P1045" i="40"/>
  <c r="O1854" i="40"/>
  <c r="P1372" i="40"/>
  <c r="N129" i="40"/>
  <c r="P1954" i="40" l="1"/>
  <c r="O194" i="40"/>
  <c r="O1375" i="40" l="1"/>
  <c r="O717" i="40"/>
  <c r="P717" i="40"/>
  <c r="P1854" i="40"/>
  <c r="P194" i="40" l="1"/>
  <c r="P1046" i="40"/>
  <c r="O2520" i="40"/>
  <c r="P722" i="40" l="1"/>
  <c r="O1046" i="40"/>
  <c r="P1375" i="40"/>
  <c r="O722" i="40" l="1"/>
  <c r="P2520" i="40"/>
  <c r="O2174" i="40"/>
  <c r="P983" i="40" l="1"/>
  <c r="O2177" i="40"/>
  <c r="O983" i="40" l="1"/>
  <c r="P498" i="40"/>
  <c r="P2174" i="40"/>
  <c r="P718" i="40" l="1"/>
  <c r="P2177" i="40"/>
  <c r="O414" i="40"/>
  <c r="O498" i="40"/>
  <c r="O718" i="40" l="1"/>
  <c r="O2175" i="40"/>
  <c r="P502" i="40"/>
  <c r="O205" i="40" l="1"/>
  <c r="P1447" i="40"/>
  <c r="P414" i="40"/>
  <c r="O502" i="40"/>
  <c r="O106" i="40" l="1"/>
  <c r="P2175" i="40"/>
  <c r="O1447" i="40"/>
  <c r="P1104" i="40"/>
  <c r="O546" i="40"/>
  <c r="O1104" i="40" l="1"/>
  <c r="O2297" i="40"/>
  <c r="P723" i="40"/>
  <c r="P205" i="40"/>
  <c r="P546" i="40" l="1"/>
  <c r="O1051" i="40"/>
  <c r="P1897" i="40"/>
  <c r="O723" i="40"/>
  <c r="O1964" i="40" l="1"/>
  <c r="O1897" i="40"/>
  <c r="P1651" i="40"/>
  <c r="P2297" i="40"/>
  <c r="P1051" i="40" l="1"/>
  <c r="O1651" i="40"/>
  <c r="P1359" i="40"/>
  <c r="O1798" i="40"/>
  <c r="P1141" i="40" l="1"/>
  <c r="O1359" i="40"/>
  <c r="P1964" i="40"/>
  <c r="P1798" i="40" l="1"/>
  <c r="O1141" i="40"/>
  <c r="P1356" i="40"/>
  <c r="O1383" i="40"/>
  <c r="P730" i="40" l="1"/>
  <c r="O1356" i="40"/>
  <c r="P1383" i="40" l="1"/>
  <c r="O730" i="40"/>
  <c r="O1353" i="40"/>
  <c r="P726" i="40" l="1"/>
  <c r="P1353" i="40" l="1"/>
  <c r="O700" i="40"/>
  <c r="O726" i="40"/>
  <c r="P724" i="40" l="1"/>
  <c r="O701" i="40"/>
  <c r="P706" i="40"/>
  <c r="P1384" i="40" l="1"/>
  <c r="O704" i="40"/>
  <c r="O724" i="40"/>
  <c r="P1909" i="40"/>
  <c r="P2645" i="40" l="1"/>
  <c r="O195" i="40"/>
  <c r="O1909" i="40"/>
  <c r="P707" i="40" l="1"/>
  <c r="O2645" i="40"/>
  <c r="P1350" i="40"/>
  <c r="P728" i="40" l="1"/>
  <c r="O1350" i="40"/>
  <c r="O728" i="40" l="1"/>
  <c r="P1463" i="40" l="1"/>
  <c r="O1463" i="40" l="1"/>
  <c r="P2330" i="40"/>
  <c r="P720" i="40" l="1"/>
  <c r="O2330" i="40"/>
  <c r="O720" i="40" l="1"/>
  <c r="P1001" i="40" l="1"/>
  <c r="O1001" i="40" l="1"/>
  <c r="P1105" i="40"/>
  <c r="O1105" i="40" l="1"/>
  <c r="P1003" i="40" l="1"/>
  <c r="O1003" i="40" l="1"/>
  <c r="P2336" i="40"/>
  <c r="P727" i="40" l="1"/>
  <c r="O2336" i="40"/>
  <c r="O727" i="40" l="1"/>
  <c r="P413" i="40" l="1"/>
  <c r="P1843" i="40" l="1"/>
  <c r="O413" i="40"/>
  <c r="O1843" i="40" l="1"/>
  <c r="P474" i="40"/>
  <c r="P737" i="40" l="1"/>
  <c r="O474" i="40"/>
  <c r="O737" i="40" l="1"/>
  <c r="P1047" i="40"/>
  <c r="P733" i="40" l="1"/>
  <c r="O2339" i="40"/>
  <c r="O1047" i="40" l="1"/>
  <c r="P410" i="40"/>
  <c r="P732" i="40" l="1"/>
  <c r="O733" i="40"/>
  <c r="O410" i="40" l="1"/>
  <c r="P1116" i="40"/>
  <c r="P1658" i="40" l="1"/>
  <c r="O732" i="40"/>
  <c r="O1116" i="40" l="1"/>
  <c r="P2566" i="40"/>
  <c r="P2145" i="40" l="1"/>
  <c r="O1658" i="40"/>
  <c r="O2566" i="40" l="1"/>
  <c r="P1053" i="40"/>
  <c r="P1851" i="40" l="1"/>
  <c r="O2145" i="40"/>
  <c r="O1053" i="40" l="1"/>
  <c r="P1858" i="40"/>
  <c r="P1797" i="40" l="1"/>
  <c r="O1851" i="40"/>
  <c r="O1858" i="40" l="1"/>
  <c r="P478" i="40"/>
  <c r="P1846" i="40" l="1"/>
  <c r="O1797" i="40"/>
  <c r="O478" i="40" l="1"/>
  <c r="P477" i="40"/>
  <c r="O1846" i="40" l="1"/>
  <c r="O477" i="40" l="1"/>
  <c r="P868" i="40" l="1"/>
  <c r="O408" i="40" l="1"/>
  <c r="P1855" i="40"/>
  <c r="P2217" i="40" l="1"/>
  <c r="O868" i="40"/>
  <c r="O1855" i="40" l="1"/>
  <c r="P475" i="40"/>
  <c r="P735" i="40" l="1"/>
  <c r="O2217" i="40"/>
  <c r="O475" i="40" l="1"/>
  <c r="P545" i="40"/>
  <c r="O735" i="40" l="1"/>
  <c r="P1856" i="40" l="1"/>
  <c r="P2224" i="40" l="1"/>
  <c r="O545" i="40"/>
  <c r="P480" i="40" l="1"/>
  <c r="P155" i="40" l="1"/>
  <c r="O1856" i="40"/>
  <c r="O2224" i="40" l="1"/>
  <c r="P1200" i="40"/>
  <c r="P731" i="40" l="1"/>
  <c r="O480" i="40"/>
  <c r="O155" i="40" l="1"/>
  <c r="P1613" i="40" l="1"/>
  <c r="O1200" i="40"/>
  <c r="O731" i="40" l="1"/>
  <c r="P246" i="40" l="1"/>
  <c r="O1613" i="40" l="1"/>
  <c r="P1203" i="40"/>
  <c r="P1972" i="40" l="1"/>
  <c r="O246" i="40" l="1"/>
  <c r="P1204" i="40"/>
  <c r="P1971" i="40" l="1"/>
  <c r="O1203" i="40"/>
  <c r="O1972" i="40" l="1"/>
  <c r="P2470" i="40" l="1"/>
  <c r="O1204" i="40"/>
  <c r="O1971" i="40" l="1"/>
  <c r="P1207" i="40"/>
  <c r="P1534" i="40" l="1"/>
  <c r="O2470" i="40" l="1"/>
  <c r="P1354" i="40"/>
  <c r="P1347" i="40" l="1"/>
  <c r="P1358" i="40"/>
  <c r="O1207" i="40"/>
  <c r="P408" i="40" l="1"/>
  <c r="O1534" i="40"/>
  <c r="P2615" i="40"/>
  <c r="P409" i="40" l="1"/>
  <c r="P1048" i="40"/>
  <c r="O1354" i="40"/>
  <c r="O1358" i="40" l="1"/>
  <c r="P1210" i="40"/>
  <c r="P2471" i="40" l="1"/>
  <c r="O2615" i="40"/>
  <c r="O1048" i="40" l="1"/>
  <c r="P2613" i="40"/>
  <c r="P739" i="40" l="1"/>
  <c r="O1210" i="40"/>
  <c r="O2471" i="40" l="1"/>
  <c r="P1213" i="40"/>
  <c r="P2238" i="40" l="1"/>
  <c r="O2616" i="40"/>
  <c r="P1793" i="40" l="1"/>
  <c r="P326" i="40" l="1"/>
  <c r="O2613" i="40"/>
  <c r="O739" i="40" l="1"/>
  <c r="P1794" i="40"/>
  <c r="P2466" i="40" l="1"/>
  <c r="O1213" i="40"/>
  <c r="O2238" i="40" l="1"/>
  <c r="P1216" i="40"/>
  <c r="P2462" i="40" l="1"/>
  <c r="O1793" i="40"/>
  <c r="O326" i="40" l="1"/>
  <c r="P1220" i="40"/>
  <c r="P330" i="40" l="1"/>
  <c r="O1794" i="40"/>
  <c r="O2466" i="40" l="1"/>
  <c r="P1859" i="40"/>
  <c r="O1216" i="40" l="1"/>
  <c r="O2462" i="40" l="1"/>
  <c r="P2461" i="40"/>
  <c r="P1791" i="40" l="1"/>
  <c r="O1220" i="40"/>
  <c r="O330" i="40" l="1"/>
  <c r="P1424" i="40"/>
  <c r="P481" i="40" l="1"/>
  <c r="O1859" i="40"/>
  <c r="O476" i="40" l="1"/>
  <c r="P742" i="40"/>
  <c r="P2093" i="40" l="1"/>
  <c r="O2461" i="40"/>
  <c r="O1791" i="40" l="1"/>
  <c r="P743" i="40"/>
  <c r="P930" i="40" l="1"/>
  <c r="O1424" i="40"/>
  <c r="O481" i="40" l="1"/>
  <c r="P749" i="40"/>
  <c r="P2343" i="40" l="1"/>
  <c r="O742" i="40"/>
  <c r="O2093" i="40" l="1"/>
  <c r="P179" i="40"/>
  <c r="P524" i="40" l="1"/>
  <c r="O743" i="40"/>
  <c r="O930" i="40" l="1"/>
  <c r="P520" i="40" l="1"/>
  <c r="O749" i="40"/>
  <c r="O2343" i="40" l="1"/>
  <c r="P1584" i="40"/>
  <c r="P1040" i="40" l="1"/>
  <c r="O179" i="40"/>
  <c r="O524" i="40" l="1"/>
  <c r="P479" i="40"/>
  <c r="P1587" i="40" l="1"/>
  <c r="O520" i="40" l="1"/>
  <c r="O1584" i="40" l="1"/>
  <c r="P1054" i="40" l="1"/>
  <c r="O525" i="40"/>
  <c r="O1040" i="40" l="1"/>
  <c r="P547" i="40"/>
  <c r="P2000" i="40" l="1"/>
  <c r="O479" i="40"/>
  <c r="O1587" i="40" l="1"/>
  <c r="P2176" i="40"/>
  <c r="P1780" i="40" l="1"/>
  <c r="O528" i="40"/>
  <c r="P476" i="40" l="1"/>
  <c r="O412" i="40"/>
  <c r="P1796" i="40"/>
  <c r="P2579" i="40" l="1"/>
  <c r="P1588" i="40"/>
  <c r="O1054" i="40" l="1"/>
  <c r="P544" i="40"/>
  <c r="O547" i="40" l="1"/>
  <c r="O2000" i="40" l="1"/>
  <c r="O1106" i="40" l="1"/>
  <c r="O2176" i="40"/>
  <c r="O2043" i="40" l="1"/>
  <c r="O1780" i="40"/>
  <c r="O482" i="40" l="1"/>
  <c r="O1796" i="40"/>
  <c r="O2579" i="40" l="1"/>
  <c r="O1588" i="40"/>
  <c r="O544" i="40" l="1"/>
  <c r="R39" i="40"/>
  <c r="O39" i="40" s="1"/>
  <c r="R40" i="40"/>
  <c r="O40" i="40" s="1"/>
  <c r="R389" i="40"/>
  <c r="O389" i="40" s="1"/>
  <c r="O542" i="40"/>
  <c r="P412" i="40"/>
  <c r="N127" i="40"/>
  <c r="N1732" i="40"/>
  <c r="Q1589" i="40"/>
  <c r="Q1647" i="40"/>
  <c r="Q1648" i="40" s="1"/>
  <c r="P705" i="40"/>
  <c r="P699" i="40"/>
  <c r="O705" i="40"/>
  <c r="Q616" i="40"/>
  <c r="Q1240" i="40"/>
  <c r="Q1241" i="40" s="1"/>
  <c r="N1385" i="40"/>
  <c r="Q245" i="40"/>
  <c r="N246" i="40"/>
  <c r="N1046" i="40"/>
  <c r="P1946" i="40"/>
  <c r="N870" i="40"/>
  <c r="Q504" i="40"/>
  <c r="Q505" i="40" s="1"/>
  <c r="Q2374" i="40"/>
  <c r="Q2375" i="40" s="1"/>
  <c r="Q2376" i="40" s="1"/>
  <c r="Q2377" i="40" s="1"/>
  <c r="N2377" i="40" s="1"/>
  <c r="Q2359" i="40"/>
  <c r="N2200" i="40"/>
  <c r="N544" i="40"/>
  <c r="N1049" i="40"/>
  <c r="N776" i="40"/>
  <c r="Q1687" i="40"/>
  <c r="Q1688" i="40" s="1"/>
  <c r="N1688" i="40" s="1"/>
  <c r="N348" i="40"/>
  <c r="N760" i="40"/>
  <c r="N342" i="40"/>
  <c r="N253" i="40"/>
  <c r="N240" i="40"/>
  <c r="N1105" i="40"/>
  <c r="Q1039" i="40"/>
  <c r="N1099" i="40"/>
  <c r="N632" i="40"/>
  <c r="Q1669" i="40"/>
  <c r="N886" i="40"/>
  <c r="Q1747" i="40"/>
  <c r="Q1748" i="40" s="1"/>
  <c r="Q238" i="40" s="1"/>
  <c r="Q364" i="40" s="1"/>
  <c r="Q1258" i="40"/>
  <c r="Q1259" i="40" s="1"/>
  <c r="Q1260" i="40" s="1"/>
  <c r="Q1261" i="40" s="1"/>
  <c r="Q1262" i="40" s="1"/>
  <c r="N1262" i="40" s="1"/>
  <c r="N2622" i="40"/>
  <c r="Q2189" i="40"/>
  <c r="N567" i="40"/>
  <c r="N673" i="40"/>
  <c r="N1207" i="40"/>
  <c r="N1517" i="40"/>
  <c r="Q2253" i="40"/>
  <c r="Q2254" i="40" s="1"/>
  <c r="Q2255" i="40" s="1"/>
  <c r="Q2256" i="40" s="1"/>
  <c r="Q2257" i="40" s="1"/>
  <c r="N2253" i="40"/>
  <c r="Q389" i="40"/>
  <c r="N389" i="40" s="1"/>
  <c r="N628" i="40"/>
  <c r="Q1776" i="40"/>
  <c r="N557" i="40"/>
  <c r="Q1603" i="40"/>
  <c r="N1606" i="40"/>
  <c r="Q2633" i="40"/>
  <c r="N1080" i="40"/>
  <c r="Q1854" i="40"/>
  <c r="Q1855" i="40" s="1"/>
  <c r="Q1856" i="40" s="1"/>
  <c r="Q1857" i="40" s="1"/>
  <c r="Q1858" i="40" s="1"/>
  <c r="Q1859" i="40" s="1"/>
  <c r="N1859" i="40" s="1"/>
  <c r="N1854" i="40"/>
  <c r="Q663" i="40"/>
  <c r="Q664" i="40" s="1"/>
  <c r="Q665" i="40" s="1"/>
  <c r="Q666" i="40" s="1"/>
  <c r="Q667" i="40" s="1"/>
  <c r="N667" i="40" s="1"/>
  <c r="N102" i="40"/>
  <c r="Q161" i="40"/>
  <c r="Q1031" i="40"/>
  <c r="N1031" i="40" s="1"/>
  <c r="Q954" i="40"/>
  <c r="Q955" i="40" s="1"/>
  <c r="N1291" i="40"/>
  <c r="Q985" i="40"/>
  <c r="P1782" i="40"/>
  <c r="Q1216" i="40"/>
  <c r="Q1217" i="40" s="1"/>
  <c r="N1216" i="40"/>
  <c r="Q894" i="40"/>
  <c r="Q895" i="40" s="1"/>
  <c r="Q896" i="40" s="1"/>
  <c r="N635" i="40"/>
  <c r="N2176" i="40"/>
  <c r="Q2190" i="40"/>
  <c r="Q2191" i="40" s="1"/>
  <c r="Q2192" i="40" s="1"/>
  <c r="Q2193" i="40" s="1"/>
  <c r="Q2194" i="40" s="1"/>
  <c r="N2194" i="40" s="1"/>
  <c r="Q584" i="40"/>
  <c r="N585" i="40"/>
  <c r="N1888" i="40"/>
  <c r="Q2550" i="40"/>
  <c r="Q2551" i="40" s="1"/>
  <c r="Q2552" i="40" s="1"/>
  <c r="Q2553" i="40" s="1"/>
  <c r="Q2554" i="40" s="1"/>
  <c r="Q2555" i="40" s="1"/>
  <c r="N2555" i="40" s="1"/>
  <c r="N1125" i="40"/>
  <c r="N1353" i="40"/>
  <c r="N2084" i="40"/>
  <c r="N1356" i="40"/>
  <c r="N2060" i="40"/>
  <c r="N2417" i="40"/>
  <c r="N2597" i="40"/>
  <c r="N1610" i="40"/>
  <c r="N1148" i="40"/>
  <c r="N2411" i="40"/>
  <c r="N434" i="40"/>
  <c r="N476" i="40"/>
  <c r="N2376" i="40"/>
  <c r="Q617" i="40"/>
  <c r="Q11" i="40" s="1"/>
  <c r="N2262" i="40"/>
  <c r="N1553" i="40"/>
  <c r="N2335" i="40"/>
  <c r="Q1766" i="40"/>
  <c r="O706" i="40"/>
  <c r="O1782" i="40"/>
  <c r="O2030" i="40"/>
  <c r="N1661" i="40"/>
  <c r="N2612" i="40"/>
  <c r="N322" i="40"/>
  <c r="N2506" i="40"/>
  <c r="N2251" i="40"/>
  <c r="Q1082" i="40"/>
  <c r="Q1083" i="40" s="1"/>
  <c r="N1082" i="40"/>
  <c r="N2162" i="40"/>
  <c r="Q1253" i="40"/>
  <c r="Q1254" i="40" s="1"/>
  <c r="Q1255" i="40" s="1"/>
  <c r="Q1256" i="40" s="1"/>
  <c r="Q1257" i="40" s="1"/>
  <c r="Q1002" i="40"/>
  <c r="Q1003" i="40" s="1"/>
  <c r="Q1004" i="40" s="1"/>
  <c r="N1003" i="40"/>
  <c r="N841" i="40"/>
  <c r="Q1274" i="40"/>
  <c r="N574" i="40"/>
  <c r="N1358" i="40"/>
  <c r="N1964" i="40"/>
  <c r="N621" i="40"/>
  <c r="P2031" i="40"/>
  <c r="N2023" i="40"/>
  <c r="N2397" i="40"/>
  <c r="Q2556" i="40"/>
  <c r="Q2557" i="40" s="1"/>
  <c r="Q2558" i="40" s="1"/>
  <c r="Q2559" i="40" s="1"/>
  <c r="Q2560" i="40" s="1"/>
  <c r="Q2561" i="40" s="1"/>
  <c r="N2561" i="40" s="1"/>
  <c r="N2559" i="40"/>
  <c r="N74" i="40"/>
  <c r="P2028" i="40"/>
  <c r="O2028" i="40"/>
  <c r="Q1104" i="40"/>
  <c r="Q1105" i="40" s="1"/>
  <c r="Q1106" i="40" s="1"/>
  <c r="N1104" i="40"/>
  <c r="N1840" i="40"/>
  <c r="Q163" i="40"/>
  <c r="N2018" i="40"/>
  <c r="N957" i="40"/>
  <c r="N2138" i="40"/>
  <c r="Q499" i="40"/>
  <c r="Q500" i="40" s="1"/>
  <c r="N1916" i="40"/>
  <c r="N2049" i="40"/>
  <c r="N303" i="40"/>
  <c r="N1763" i="40"/>
  <c r="O1378" i="40"/>
  <c r="N100" i="40"/>
  <c r="Q2054" i="40"/>
  <c r="N69" i="40"/>
  <c r="N226" i="40"/>
  <c r="N1858" i="40"/>
  <c r="N1039" i="40"/>
  <c r="N1851" i="40"/>
  <c r="N1592" i="40"/>
  <c r="N2067" i="40"/>
  <c r="N1048" i="40"/>
  <c r="N2086" i="40"/>
  <c r="N546" i="40"/>
  <c r="N1928" i="40"/>
  <c r="N542" i="40"/>
  <c r="N2450" i="40"/>
  <c r="N2002" i="40"/>
  <c r="N2037" i="40"/>
  <c r="N2026" i="40"/>
  <c r="N414" i="40"/>
  <c r="N1675" i="40"/>
  <c r="N524" i="40"/>
  <c r="N891" i="40"/>
  <c r="N805" i="40"/>
  <c r="N420" i="40"/>
  <c r="N2072" i="40"/>
  <c r="N1409" i="40"/>
  <c r="N1134" i="40"/>
  <c r="N589" i="40"/>
  <c r="N1503" i="40"/>
  <c r="N2645" i="40"/>
  <c r="N2061" i="40"/>
  <c r="N1128" i="40"/>
  <c r="N2363" i="40"/>
  <c r="N927" i="40"/>
  <c r="N1407" i="40"/>
  <c r="Q1792" i="40"/>
  <c r="N245" i="40"/>
  <c r="N1311" i="40"/>
  <c r="N664" i="40"/>
  <c r="N1924" i="40"/>
  <c r="N911" i="40"/>
  <c r="N600" i="40"/>
  <c r="N1843" i="40"/>
  <c r="N867" i="40"/>
  <c r="N201" i="40"/>
  <c r="N2175" i="40"/>
  <c r="N2540" i="40"/>
  <c r="N1279" i="40"/>
  <c r="N857" i="40"/>
  <c r="N1942" i="40"/>
  <c r="N1856" i="40"/>
  <c r="N2326" i="40"/>
  <c r="N681" i="40"/>
  <c r="N2511" i="40"/>
  <c r="N330" i="40"/>
  <c r="N126" i="40"/>
  <c r="N1261" i="40"/>
  <c r="N1629" i="40"/>
  <c r="N1900" i="40"/>
  <c r="N272" i="40"/>
  <c r="N1820" i="40"/>
  <c r="N1865" i="40"/>
  <c r="N2388" i="40"/>
  <c r="N1885" i="40"/>
  <c r="N1218" i="40"/>
  <c r="N785" i="40"/>
  <c r="N1412" i="40"/>
  <c r="N1255" i="40"/>
  <c r="N101" i="40"/>
  <c r="N2650" i="40"/>
  <c r="N1283" i="40"/>
  <c r="N894" i="40"/>
  <c r="N510" i="40"/>
  <c r="N1647" i="40"/>
  <c r="N2166" i="40"/>
  <c r="N1797" i="40"/>
  <c r="N2054" i="40"/>
  <c r="N657" i="40"/>
  <c r="N2516" i="40"/>
  <c r="N2006" i="40"/>
  <c r="N11" i="40" l="1"/>
  <c r="Q318" i="40"/>
  <c r="N1776" i="40"/>
  <c r="Q1604" i="40"/>
  <c r="Q1605" i="40" s="1"/>
  <c r="Q1749" i="40"/>
  <c r="N1749" i="40" s="1"/>
  <c r="N364" i="40"/>
  <c r="Q229" i="40"/>
  <c r="N1005" i="40"/>
  <c r="N2189" i="40"/>
  <c r="Q1242" i="40"/>
  <c r="Q1243" i="40" s="1"/>
  <c r="Q1244" i="40" s="1"/>
  <c r="Q1245" i="40" s="1"/>
  <c r="N1241" i="40"/>
  <c r="N620" i="40"/>
  <c r="Q1040" i="40"/>
  <c r="Q2562" i="40"/>
  <c r="R41" i="40"/>
  <c r="Q668" i="40"/>
  <c r="Q1689" i="40"/>
  <c r="Q1084" i="40"/>
  <c r="Q1085" i="40" s="1"/>
  <c r="Q1086" i="40" s="1"/>
  <c r="N1086" i="40" s="1"/>
  <c r="Q1263" i="40"/>
  <c r="Q1264" i="40" s="1"/>
  <c r="Q2634" i="40"/>
  <c r="N2633" i="40"/>
  <c r="Q2514" i="40"/>
  <c r="N994" i="40"/>
  <c r="Q1218" i="40"/>
  <c r="Q1219" i="40" s="1"/>
  <c r="Q1220" i="40" s="1"/>
  <c r="Q1221" i="40" s="1"/>
  <c r="N1217" i="40"/>
  <c r="N1043" i="40"/>
  <c r="Q956" i="40"/>
  <c r="Q957" i="40" s="1"/>
  <c r="Q958" i="40" s="1"/>
  <c r="O473" i="40"/>
  <c r="N1612" i="40"/>
  <c r="N264" i="40"/>
  <c r="N2547" i="40"/>
  <c r="Q1865" i="40"/>
  <c r="Q1866" i="40" s="1"/>
  <c r="Q1867" i="40" s="1"/>
  <c r="Q1868" i="40" s="1"/>
  <c r="Q1869" i="40" s="1"/>
  <c r="N1869" i="40" s="1"/>
  <c r="P396" i="40"/>
  <c r="Q1767" i="40"/>
  <c r="N64" i="40"/>
  <c r="N2226" i="40"/>
  <c r="Q1590" i="40"/>
  <c r="Q1591" i="40" s="1"/>
  <c r="Q1592" i="40" s="1"/>
  <c r="P45" i="40"/>
  <c r="O105" i="40"/>
  <c r="R367" i="40"/>
  <c r="R368" i="40" s="1"/>
  <c r="O368" i="40" s="1"/>
  <c r="N2604" i="40"/>
  <c r="Q1793" i="40"/>
  <c r="Q1794" i="40" s="1"/>
  <c r="N2526" i="40"/>
  <c r="N2541" i="40"/>
  <c r="N1050" i="40"/>
  <c r="N1072" i="40"/>
  <c r="N2543" i="40"/>
  <c r="N1055" i="40"/>
  <c r="N2257" i="40"/>
  <c r="Q2569" i="40"/>
  <c r="N2569" i="40" s="1"/>
  <c r="N1095" i="40"/>
  <c r="Q246" i="40"/>
  <c r="Q935" i="40"/>
  <c r="Q936" i="40" s="1"/>
  <c r="Q937" i="40" s="1"/>
  <c r="N1078" i="40"/>
  <c r="Q506" i="40"/>
  <c r="N1067" i="40"/>
  <c r="Q1550" i="40"/>
  <c r="Q1680" i="40"/>
  <c r="Q1681" i="40" s="1"/>
  <c r="Q1682" i="40" s="1"/>
  <c r="Q1683" i="40" s="1"/>
  <c r="Q1684" i="40" s="1"/>
  <c r="N1684" i="40" s="1"/>
  <c r="Q1745" i="40"/>
  <c r="Q1746" i="40" s="1"/>
  <c r="N229" i="40"/>
  <c r="N1406" i="40"/>
  <c r="N184" i="40"/>
  <c r="N618" i="40"/>
  <c r="N1321" i="40"/>
  <c r="N1388" i="40"/>
  <c r="N1725" i="40"/>
  <c r="N1795" i="40"/>
  <c r="N1257" i="40"/>
  <c r="N558" i="40"/>
  <c r="N1100" i="40"/>
  <c r="N1849" i="40"/>
  <c r="N2503" i="40"/>
  <c r="N1010" i="40"/>
  <c r="N110" i="40"/>
  <c r="N2585" i="40"/>
  <c r="N1974" i="40"/>
  <c r="N2063" i="40"/>
  <c r="N656" i="40"/>
  <c r="N2467" i="40"/>
  <c r="Q1426" i="40"/>
  <c r="Q1427" i="40" s="1"/>
  <c r="Q1428" i="40" s="1"/>
  <c r="N1294" i="40"/>
  <c r="N1698" i="40"/>
  <c r="N1106" i="40"/>
  <c r="Q1107" i="40"/>
  <c r="N1507" i="40"/>
  <c r="N2078" i="40"/>
  <c r="N430" i="40"/>
  <c r="N1513" i="40"/>
  <c r="Q1074" i="40"/>
  <c r="Q1075" i="40" s="1"/>
  <c r="N963" i="40"/>
  <c r="N1186" i="40"/>
  <c r="N2039" i="40"/>
  <c r="N54" i="40"/>
  <c r="N2052" i="40"/>
  <c r="Q744" i="40"/>
  <c r="Q745" i="40" s="1"/>
  <c r="Q746" i="40" s="1"/>
  <c r="Q747" i="40" s="1"/>
  <c r="Q748" i="40" s="1"/>
  <c r="Q749" i="40" s="1"/>
  <c r="N749" i="40" s="1"/>
  <c r="N1586" i="40"/>
  <c r="N897" i="40"/>
  <c r="Q788" i="40"/>
  <c r="Q789" i="40" s="1"/>
  <c r="Q790" i="40" s="1"/>
  <c r="Q410" i="40"/>
  <c r="N2410" i="40"/>
  <c r="Q1606" i="40" l="1"/>
  <c r="Q1607" i="40" s="1"/>
  <c r="Q1608" i="40" s="1"/>
  <c r="N1608" i="40" s="1"/>
  <c r="Q295" i="40"/>
  <c r="N1767" i="40"/>
  <c r="Q230" i="40"/>
  <c r="Q231" i="40" s="1"/>
  <c r="N231" i="40" s="1"/>
  <c r="N1746" i="40"/>
  <c r="O41" i="40"/>
  <c r="R42" i="40"/>
  <c r="N790" i="40"/>
  <c r="Q791" i="40"/>
  <c r="Q2037" i="40"/>
  <c r="N1689" i="40"/>
  <c r="N1042" i="40"/>
  <c r="Q2088" i="40"/>
  <c r="N2085" i="40"/>
  <c r="N2634" i="40"/>
  <c r="Q2635" i="40"/>
  <c r="Q2636" i="40" s="1"/>
  <c r="Q2637" i="40" s="1"/>
  <c r="O391" i="40"/>
  <c r="Q669" i="40"/>
  <c r="Q670" i="40" s="1"/>
  <c r="Q671" i="40" s="1"/>
  <c r="Q672" i="40" s="1"/>
  <c r="N668" i="40"/>
  <c r="N1107" i="40"/>
  <c r="N1264" i="40"/>
  <c r="O470" i="40"/>
  <c r="P2316" i="40"/>
  <c r="N319" i="40"/>
  <c r="Q1283" i="40"/>
  <c r="Q1284" i="40" s="1"/>
  <c r="Q1285" i="40" s="1"/>
  <c r="Q1286" i="40" s="1"/>
  <c r="N1278" i="40"/>
  <c r="Q1087" i="40"/>
  <c r="N1084" i="40"/>
  <c r="N1550" i="40"/>
  <c r="Q959" i="40"/>
  <c r="N958" i="40"/>
  <c r="N1510" i="40"/>
  <c r="N1221" i="40"/>
  <c r="Q1222" i="40"/>
  <c r="Q1223" i="40" s="1"/>
  <c r="Q1224" i="40" s="1"/>
  <c r="N1224" i="40" s="1"/>
  <c r="N937" i="40"/>
  <c r="Q938" i="40"/>
  <c r="Q939" i="40" s="1"/>
  <c r="P1724" i="40"/>
  <c r="Q1112" i="40"/>
  <c r="Q1113" i="40" s="1"/>
  <c r="Q1114" i="40" s="1"/>
  <c r="Q1115" i="40" s="1"/>
  <c r="N2562" i="40"/>
  <c r="N1714" i="40"/>
  <c r="N249" i="40"/>
  <c r="P404" i="40"/>
  <c r="O2320" i="40"/>
  <c r="O398" i="40"/>
  <c r="P2320" i="40"/>
  <c r="P390" i="40"/>
  <c r="S39" i="40"/>
  <c r="N455" i="40"/>
  <c r="N1069" i="40"/>
  <c r="Q1065" i="40"/>
  <c r="O405" i="40"/>
  <c r="P471" i="40"/>
  <c r="O367" i="40"/>
  <c r="N269" i="40"/>
  <c r="S389" i="40"/>
  <c r="Q1076" i="40"/>
  <c r="N1719" i="40"/>
  <c r="N902" i="40"/>
  <c r="N1204" i="40"/>
  <c r="Q1429" i="40"/>
  <c r="Q1430" i="40" s="1"/>
  <c r="N1430" i="40" s="1"/>
  <c r="N2090" i="40"/>
  <c r="N1895" i="40"/>
  <c r="N475" i="40"/>
  <c r="N1190" i="40"/>
  <c r="N1572" i="40"/>
  <c r="N2546" i="40"/>
  <c r="N410" i="40"/>
  <c r="Q548" i="40"/>
  <c r="Q549" i="40" s="1"/>
  <c r="N1526" i="40"/>
  <c r="N1251" i="40"/>
  <c r="N2301" i="40"/>
  <c r="N592" i="40"/>
  <c r="N2216" i="40"/>
  <c r="N2453" i="40"/>
  <c r="N748" i="40"/>
  <c r="N1154" i="40"/>
  <c r="N1044" i="40"/>
  <c r="N1096" i="40"/>
  <c r="N47" i="40"/>
  <c r="N2111" i="40"/>
  <c r="N1019" i="40"/>
  <c r="Q1077" i="40" l="1"/>
  <c r="N232" i="40"/>
  <c r="Q1023" i="40"/>
  <c r="N1020" i="40"/>
  <c r="N1429" i="40"/>
  <c r="Q1116" i="40"/>
  <c r="Q1117" i="40" s="1"/>
  <c r="N1117" i="40" s="1"/>
  <c r="N959" i="40"/>
  <c r="Q960" i="40"/>
  <c r="O471" i="40"/>
  <c r="N1286" i="40"/>
  <c r="Q1287" i="40"/>
  <c r="Q1288" i="40" s="1"/>
  <c r="N672" i="40"/>
  <c r="Q673" i="40"/>
  <c r="Q674" i="40" s="1"/>
  <c r="Q675" i="40" s="1"/>
  <c r="P1725" i="40"/>
  <c r="N1041" i="40"/>
  <c r="N2045" i="40"/>
  <c r="N1065" i="40"/>
  <c r="Q1066" i="40"/>
  <c r="O392" i="40"/>
  <c r="Q792" i="40"/>
  <c r="Q793" i="40" s="1"/>
  <c r="Q794" i="40" s="1"/>
  <c r="N791" i="40"/>
  <c r="N752" i="40"/>
  <c r="N939" i="40"/>
  <c r="P2319" i="40"/>
  <c r="N2638" i="40"/>
  <c r="O42" i="40"/>
  <c r="R43" i="40"/>
  <c r="N1174" i="40"/>
  <c r="N1087" i="40"/>
  <c r="N2346" i="40"/>
  <c r="N1025" i="40"/>
  <c r="P473" i="40"/>
  <c r="O2321" i="40"/>
  <c r="P39" i="40"/>
  <c r="S40" i="40"/>
  <c r="N1076" i="40"/>
  <c r="P2321" i="40"/>
  <c r="P389" i="40"/>
  <c r="P397" i="40"/>
  <c r="Q1345" i="40"/>
  <c r="Q1346" i="40" s="1"/>
  <c r="O399" i="40"/>
  <c r="N1097" i="40"/>
  <c r="P405" i="40"/>
  <c r="N1062" i="40"/>
  <c r="N406" i="40"/>
  <c r="O1719" i="40"/>
  <c r="N412" i="40"/>
  <c r="N1194" i="40"/>
  <c r="Q550" i="40"/>
  <c r="Q551" i="40" s="1"/>
  <c r="Q552" i="40" s="1"/>
  <c r="N549" i="40"/>
  <c r="N2222" i="40"/>
  <c r="N2306" i="40"/>
  <c r="N1070" i="40"/>
  <c r="N1150" i="40"/>
  <c r="N2493" i="40"/>
  <c r="Q411" i="40" l="1"/>
  <c r="N2343" i="40"/>
  <c r="N552" i="40"/>
  <c r="P1785" i="40"/>
  <c r="O1785" i="40"/>
  <c r="Q2049" i="40"/>
  <c r="Q2050" i="40" s="1"/>
  <c r="Q2051" i="40" s="1"/>
  <c r="Q2052" i="40" s="1"/>
  <c r="Q2053" i="40" s="1"/>
  <c r="N1437" i="40"/>
  <c r="N945" i="40"/>
  <c r="Q676" i="40"/>
  <c r="N675" i="40"/>
  <c r="N1634" i="40"/>
  <c r="Q1631" i="40"/>
  <c r="Q1048" i="40"/>
  <c r="N1045" i="40"/>
  <c r="N1824" i="40"/>
  <c r="Q1823" i="40"/>
  <c r="N757" i="40"/>
  <c r="N1026" i="40"/>
  <c r="N1092" i="40"/>
  <c r="O43" i="40"/>
  <c r="R44" i="40"/>
  <c r="O394" i="40"/>
  <c r="N1288" i="40"/>
  <c r="Q797" i="40"/>
  <c r="N1116" i="40"/>
  <c r="Q2686" i="40"/>
  <c r="N2118" i="40"/>
  <c r="P395" i="40"/>
  <c r="Q452" i="40"/>
  <c r="Q453" i="40" s="1"/>
  <c r="N453" i="40" s="1"/>
  <c r="N1102" i="40"/>
  <c r="N598" i="40"/>
  <c r="N1715" i="40"/>
  <c r="P391" i="40"/>
  <c r="N1346" i="40"/>
  <c r="P2315" i="40"/>
  <c r="O401" i="40"/>
  <c r="O1720" i="40"/>
  <c r="P40" i="40"/>
  <c r="S41" i="40"/>
  <c r="O2315" i="40"/>
  <c r="N1905" i="40"/>
  <c r="N1357" i="40"/>
  <c r="N2181" i="40"/>
  <c r="N72" i="40"/>
  <c r="Q1824" i="40" l="1"/>
  <c r="Q1825" i="40" s="1"/>
  <c r="Q14" i="40"/>
  <c r="N2053" i="40"/>
  <c r="O396" i="40"/>
  <c r="R390" i="40"/>
  <c r="R391" i="40" s="1"/>
  <c r="R392" i="40" s="1"/>
  <c r="P1786" i="40"/>
  <c r="O2313" i="40"/>
  <c r="Q760" i="40"/>
  <c r="Q761" i="40" s="1"/>
  <c r="P2313" i="40"/>
  <c r="O1786" i="40"/>
  <c r="Q1690" i="40"/>
  <c r="N2686" i="40"/>
  <c r="Q1095" i="40"/>
  <c r="Q1096" i="40" s="1"/>
  <c r="Q1097" i="40" s="1"/>
  <c r="Q1098" i="40" s="1"/>
  <c r="N1090" i="40"/>
  <c r="N679" i="40"/>
  <c r="O44" i="40"/>
  <c r="R45" i="40"/>
  <c r="N1029" i="40"/>
  <c r="Q947" i="40"/>
  <c r="N941" i="40"/>
  <c r="N797" i="40"/>
  <c r="Q798" i="40"/>
  <c r="Q799" i="40" s="1"/>
  <c r="Q800" i="40" s="1"/>
  <c r="Q801" i="40" s="1"/>
  <c r="Q802" i="40" s="1"/>
  <c r="Q414" i="40"/>
  <c r="Q415" i="40" s="1"/>
  <c r="N415" i="40" s="1"/>
  <c r="O1721" i="40"/>
  <c r="N2642" i="40"/>
  <c r="N411" i="40"/>
  <c r="Q412" i="40"/>
  <c r="Q413" i="40" s="1"/>
  <c r="N413" i="40" s="1"/>
  <c r="P392" i="40"/>
  <c r="P41" i="40"/>
  <c r="S42" i="40"/>
  <c r="P398" i="40"/>
  <c r="Q18" i="40"/>
  <c r="N73" i="40"/>
  <c r="N1721" i="40"/>
  <c r="N2184" i="40"/>
  <c r="Q1529" i="40" l="1"/>
  <c r="Q1530" i="40" s="1"/>
  <c r="N18" i="40"/>
  <c r="Q1108" i="40"/>
  <c r="Q1109" i="40" s="1"/>
  <c r="Q1110" i="40" s="1"/>
  <c r="Q1111" i="40" s="1"/>
  <c r="N1111" i="40" s="1"/>
  <c r="N14" i="40"/>
  <c r="O45" i="40"/>
  <c r="R46" i="40"/>
  <c r="O46" i="40" s="1"/>
  <c r="N1052" i="40"/>
  <c r="N1098" i="40"/>
  <c r="P42" i="40"/>
  <c r="S43" i="40"/>
  <c r="Q1892" i="40"/>
  <c r="Q1893" i="40" s="1"/>
  <c r="P2317" i="40"/>
  <c r="O2317" i="40"/>
  <c r="Q803" i="40"/>
  <c r="N802" i="40"/>
  <c r="O390" i="40"/>
  <c r="Q2687" i="40"/>
  <c r="Q2688" i="40" s="1"/>
  <c r="Q2689" i="40" s="1"/>
  <c r="Q2690" i="40" s="1"/>
  <c r="Q2691" i="40" s="1"/>
  <c r="Q2692" i="40" s="1"/>
  <c r="Q2693" i="40" s="1"/>
  <c r="Q2694" i="40" s="1"/>
  <c r="Q2695" i="40" s="1"/>
  <c r="Q2696" i="40" s="1"/>
  <c r="Q2697" i="40" s="1"/>
  <c r="Q2698" i="40" s="1"/>
  <c r="Q2699" i="40" s="1"/>
  <c r="Q2700" i="40" s="1"/>
  <c r="Q2701" i="40" s="1"/>
  <c r="Q2702" i="40" s="1"/>
  <c r="Q2703" i="40" s="1"/>
  <c r="Q2704" i="40" s="1"/>
  <c r="Q2705" i="40" s="1"/>
  <c r="Q2706" i="40" s="1"/>
  <c r="Q2707" i="40" s="1"/>
  <c r="Q2708" i="40" s="1"/>
  <c r="Q2709" i="40" s="1"/>
  <c r="Q2710" i="40" s="1"/>
  <c r="Q2711" i="40" s="1"/>
  <c r="Q2712" i="40" s="1"/>
  <c r="Q2713" i="40" s="1"/>
  <c r="Q2714" i="40" s="1"/>
  <c r="Q2715" i="40" s="1"/>
  <c r="Q2716" i="40" s="1"/>
  <c r="Q2717" i="40" s="1"/>
  <c r="Q2718" i="40" s="1"/>
  <c r="Q2719" i="40" s="1"/>
  <c r="Q2720" i="40" s="1"/>
  <c r="Q2721" i="40" s="1"/>
  <c r="Q2722" i="40" s="1"/>
  <c r="Q2723" i="40" s="1"/>
  <c r="Q2724" i="40" s="1"/>
  <c r="Q2725" i="40" s="1"/>
  <c r="Q2726" i="40" s="1"/>
  <c r="Q2727" i="40" s="1"/>
  <c r="Q2728" i="40" s="1"/>
  <c r="Q2729" i="40" s="1"/>
  <c r="Q2730" i="40" s="1"/>
  <c r="Q2731" i="40" s="1"/>
  <c r="Q2732" i="40" s="1"/>
  <c r="Q2733" i="40" s="1"/>
  <c r="Q2734" i="40" s="1"/>
  <c r="Q2735" i="40" s="1"/>
  <c r="Q2736" i="40" s="1"/>
  <c r="Q2737" i="40" s="1"/>
  <c r="Q2738" i="40" s="1"/>
  <c r="Q2739" i="40" s="1"/>
  <c r="Q2740" i="40" s="1"/>
  <c r="Q2741" i="40" s="1"/>
  <c r="Q2742" i="40" s="1"/>
  <c r="Q2743" i="40" s="1"/>
  <c r="Q2744" i="40" s="1"/>
  <c r="Q2745" i="40" s="1"/>
  <c r="Q2746" i="40" s="1"/>
  <c r="Q2747" i="40" s="1"/>
  <c r="Q2748" i="40" s="1"/>
  <c r="Q2749" i="40" s="1"/>
  <c r="Q2750" i="40" s="1"/>
  <c r="Q2751" i="40" s="1"/>
  <c r="Q2752" i="40" s="1"/>
  <c r="Q2753" i="40" s="1"/>
  <c r="Q2754" i="40" s="1"/>
  <c r="Q2755" i="40" s="1"/>
  <c r="Q2756" i="40" s="1"/>
  <c r="Q2757" i="40" s="1"/>
  <c r="Q2758" i="40" s="1"/>
  <c r="Q2759" i="40" s="1"/>
  <c r="Q2760" i="40" s="1"/>
  <c r="Q2761" i="40" s="1"/>
  <c r="Q2762" i="40" s="1"/>
  <c r="Q2763" i="40" s="1"/>
  <c r="Q2764" i="40" s="1"/>
  <c r="Q2765" i="40" s="1"/>
  <c r="Q2766" i="40" s="1"/>
  <c r="Q2767" i="40" s="1"/>
  <c r="Q2768" i="40" s="1"/>
  <c r="Q2769" i="40" s="1"/>
  <c r="Q2770" i="40" s="1"/>
  <c r="Q2771" i="40" s="1"/>
  <c r="Q2772" i="40" s="1"/>
  <c r="Q2773" i="40" s="1"/>
  <c r="Q2774" i="40" s="1"/>
  <c r="Q2775" i="40" s="1"/>
  <c r="Q2776" i="40" s="1"/>
  <c r="Q2777" i="40" s="1"/>
  <c r="Q2778" i="40" s="1"/>
  <c r="Q2779" i="40" s="1"/>
  <c r="Q2780" i="40" s="1"/>
  <c r="Q2781" i="40" s="1"/>
  <c r="Q2782" i="40" s="1"/>
  <c r="Q2783" i="40" s="1"/>
  <c r="Q2784" i="40" s="1"/>
  <c r="Q2785" i="40" s="1"/>
  <c r="Q2786" i="40" s="1"/>
  <c r="Q2787" i="40" s="1"/>
  <c r="Q2788" i="40" s="1"/>
  <c r="Q2789" i="40" s="1"/>
  <c r="Q2790" i="40" s="1"/>
  <c r="Q2791" i="40" s="1"/>
  <c r="Q2792" i="40" s="1"/>
  <c r="Q2793" i="40" s="1"/>
  <c r="Q2794" i="40" s="1"/>
  <c r="Q2795" i="40" s="1"/>
  <c r="Q2796" i="40" s="1"/>
  <c r="Q2797" i="40" s="1"/>
  <c r="Q2798" i="40" s="1"/>
  <c r="Q2799" i="40" s="1"/>
  <c r="Q2800" i="40" s="1"/>
  <c r="Q2801" i="40" s="1"/>
  <c r="Q2802" i="40" s="1"/>
  <c r="Q2803" i="40" s="1"/>
  <c r="Q2804" i="40" s="1"/>
  <c r="Q2805" i="40" s="1"/>
  <c r="Q2806" i="40" s="1"/>
  <c r="Q2807" i="40" s="1"/>
  <c r="Q2808" i="40" s="1"/>
  <c r="Q2809" i="40" s="1"/>
  <c r="Q2810" i="40" s="1"/>
  <c r="Q2811" i="40" s="1"/>
  <c r="Q2812" i="40" s="1"/>
  <c r="Q2813" i="40" s="1"/>
  <c r="Q2814" i="40" s="1"/>
  <c r="Q2815" i="40" s="1"/>
  <c r="Q2816" i="40" s="1"/>
  <c r="Q2817" i="40" s="1"/>
  <c r="Q2818" i="40" s="1"/>
  <c r="Q2819" i="40" s="1"/>
  <c r="Q2820" i="40" s="1"/>
  <c r="Q2821" i="40" s="1"/>
  <c r="Q2822" i="40" s="1"/>
  <c r="Q2823" i="40" s="1"/>
  <c r="Q2824" i="40" s="1"/>
  <c r="Q2825" i="40" s="1"/>
  <c r="Q2826" i="40" s="1"/>
  <c r="Q2827" i="40" s="1"/>
  <c r="Q2828" i="40" s="1"/>
  <c r="Q2829" i="40" s="1"/>
  <c r="Q2830" i="40" s="1"/>
  <c r="Q2831" i="40" s="1"/>
  <c r="Q2832" i="40" s="1"/>
  <c r="Q2833" i="40" s="1"/>
  <c r="Q2834" i="40" s="1"/>
  <c r="Q2835" i="40" s="1"/>
  <c r="Q2836" i="40" s="1"/>
  <c r="Q2837" i="40" s="1"/>
  <c r="Q2838" i="40" s="1"/>
  <c r="Q2839" i="40" s="1"/>
  <c r="Q2840" i="40" s="1"/>
  <c r="Q2841" i="40" s="1"/>
  <c r="Q2842" i="40" s="1"/>
  <c r="Q2843" i="40" s="1"/>
  <c r="Q2844" i="40" s="1"/>
  <c r="Q2845" i="40" s="1"/>
  <c r="Q2846" i="40" s="1"/>
  <c r="Q2847" i="40" s="1"/>
  <c r="Q2848" i="40" s="1"/>
  <c r="Q2849" i="40" s="1"/>
  <c r="Q2850" i="40" s="1"/>
  <c r="Q2851" i="40" s="1"/>
  <c r="Q2852" i="40" s="1"/>
  <c r="Q2853" i="40" s="1"/>
  <c r="Q2854" i="40" s="1"/>
  <c r="Q2855" i="40" s="1"/>
  <c r="Q2856" i="40" s="1"/>
  <c r="Q2857" i="40" s="1"/>
  <c r="Q2858" i="40" s="1"/>
  <c r="Q2859" i="40" s="1"/>
  <c r="Q2860" i="40" s="1"/>
  <c r="Q2861" i="40" s="1"/>
  <c r="Q2862" i="40" s="1"/>
  <c r="Q2863" i="40" s="1"/>
  <c r="Q2864" i="40" s="1"/>
  <c r="Q2865" i="40" s="1"/>
  <c r="Q2866" i="40" s="1"/>
  <c r="Q2867" i="40" s="1"/>
  <c r="Q2868" i="40" s="1"/>
  <c r="Q2869" i="40" s="1"/>
  <c r="Q2870" i="40" s="1"/>
  <c r="Q2871" i="40" s="1"/>
  <c r="Q2872" i="40" s="1"/>
  <c r="Q2873" i="40" s="1"/>
  <c r="Q2874" i="40" s="1"/>
  <c r="Q2875" i="40" s="1"/>
  <c r="Q2876" i="40" s="1"/>
  <c r="Q2877" i="40" s="1"/>
  <c r="Q2878" i="40" s="1"/>
  <c r="Q2879" i="40" s="1"/>
  <c r="Q2880" i="40" s="1"/>
  <c r="Q2881" i="40" s="1"/>
  <c r="Q2882" i="40" s="1"/>
  <c r="Q2883" i="40" s="1"/>
  <c r="Q2884" i="40" s="1"/>
  <c r="Q2885" i="40" s="1"/>
  <c r="Q2886" i="40" s="1"/>
  <c r="Q2887" i="40" s="1"/>
  <c r="Q2888" i="40" s="1"/>
  <c r="Q2889" i="40" s="1"/>
  <c r="Q2890" i="40" s="1"/>
  <c r="Q2891" i="40" s="1"/>
  <c r="Q2892" i="40" s="1"/>
  <c r="Q2893" i="40" s="1"/>
  <c r="Q2894" i="40" s="1"/>
  <c r="Q2895" i="40" s="1"/>
  <c r="Q2896" i="40" s="1"/>
  <c r="Q2897" i="40" s="1"/>
  <c r="Q2898" i="40" s="1"/>
  <c r="Q2899" i="40" s="1"/>
  <c r="Q2900" i="40" s="1"/>
  <c r="Q2901" i="40" s="1"/>
  <c r="Q2902" i="40" s="1"/>
  <c r="Q2903" i="40" s="1"/>
  <c r="Q2904" i="40" s="1"/>
  <c r="Q2905" i="40" s="1"/>
  <c r="Q2906" i="40" s="1"/>
  <c r="Q2907" i="40" s="1"/>
  <c r="Q2908" i="40" s="1"/>
  <c r="Q2909" i="40" s="1"/>
  <c r="Q2910" i="40" s="1"/>
  <c r="Q2911" i="40" s="1"/>
  <c r="Q2912" i="40" s="1"/>
  <c r="Q2913" i="40" s="1"/>
  <c r="Q2914" i="40" s="1"/>
  <c r="Q2915" i="40" s="1"/>
  <c r="Q2916" i="40" s="1"/>
  <c r="Q2917" i="40" s="1"/>
  <c r="Q2918" i="40" s="1"/>
  <c r="Q2919" i="40" s="1"/>
  <c r="Q2920" i="40" s="1"/>
  <c r="Q2921" i="40" s="1"/>
  <c r="Q2922" i="40" s="1"/>
  <c r="Q2923" i="40" s="1"/>
  <c r="Q2924" i="40" s="1"/>
  <c r="Q2925" i="40" s="1"/>
  <c r="Q2926" i="40" s="1"/>
  <c r="Q2927" i="40" s="1"/>
  <c r="Q2928" i="40" s="1"/>
  <c r="Q2929" i="40" s="1"/>
  <c r="Q2930" i="40" s="1"/>
  <c r="Q2931" i="40" s="1"/>
  <c r="Q2932" i="40" s="1"/>
  <c r="Q2933" i="40" s="1"/>
  <c r="Q2934" i="40" s="1"/>
  <c r="Q2935" i="40" s="1"/>
  <c r="Q2936" i="40" s="1"/>
  <c r="Q2937" i="40" s="1"/>
  <c r="Q2938" i="40" s="1"/>
  <c r="Q2939" i="40" s="1"/>
  <c r="Q2940" i="40" s="1"/>
  <c r="Q2941" i="40" s="1"/>
  <c r="Q2942" i="40" s="1"/>
  <c r="Q2943" i="40" s="1"/>
  <c r="Q2944" i="40" s="1"/>
  <c r="Q2945" i="40" s="1"/>
  <c r="Q2946" i="40" s="1"/>
  <c r="Q2947" i="40" s="1"/>
  <c r="Q2948" i="40" s="1"/>
  <c r="Q2949" i="40" s="1"/>
  <c r="Q2950" i="40" s="1"/>
  <c r="Q2951" i="40" s="1"/>
  <c r="Q2952" i="40" s="1"/>
  <c r="Q2953" i="40" s="1"/>
  <c r="Q2954" i="40" s="1"/>
  <c r="Q2955" i="40" s="1"/>
  <c r="Q2956" i="40" s="1"/>
  <c r="Q2957" i="40" s="1"/>
  <c r="Q2958" i="40" s="1"/>
  <c r="Q2959" i="40" s="1"/>
  <c r="Q2960" i="40" s="1"/>
  <c r="Q2961" i="40" s="1"/>
  <c r="Q2962" i="40" s="1"/>
  <c r="Q2963" i="40" s="1"/>
  <c r="Q2964" i="40" s="1"/>
  <c r="Q2965" i="40" s="1"/>
  <c r="Q2966" i="40" s="1"/>
  <c r="Q2967" i="40" s="1"/>
  <c r="Q2968" i="40" s="1"/>
  <c r="Q2969" i="40" s="1"/>
  <c r="Q2970" i="40" s="1"/>
  <c r="Q2971" i="40" s="1"/>
  <c r="Q2972" i="40" s="1"/>
  <c r="Q2973" i="40" s="1"/>
  <c r="Q2974" i="40" s="1"/>
  <c r="Q2975" i="40" s="1"/>
  <c r="Q2976" i="40" s="1"/>
  <c r="Q2977" i="40" s="1"/>
  <c r="Q2978" i="40" s="1"/>
  <c r="Q2979" i="40" s="1"/>
  <c r="Q2980" i="40" s="1"/>
  <c r="Q2981" i="40" s="1"/>
  <c r="Q2982" i="40" s="1"/>
  <c r="Q2983" i="40" s="1"/>
  <c r="Q2984" i="40" s="1"/>
  <c r="Q2985" i="40" s="1"/>
  <c r="Q2986" i="40" s="1"/>
  <c r="Q2987" i="40" s="1"/>
  <c r="Q2988" i="40" s="1"/>
  <c r="Q2989" i="40" s="1"/>
  <c r="Q2990" i="40" s="1"/>
  <c r="Q2991" i="40" s="1"/>
  <c r="Q2992" i="40" s="1"/>
  <c r="Q2993" i="40" s="1"/>
  <c r="Q2994" i="40" s="1"/>
  <c r="Q2995" i="40" s="1"/>
  <c r="Q2996" i="40" s="1"/>
  <c r="Q2997" i="40" s="1"/>
  <c r="Q2998" i="40" s="1"/>
  <c r="Q2999" i="40" s="1"/>
  <c r="Q3000" i="40" s="1"/>
  <c r="Q3001" i="40" s="1"/>
  <c r="Q3002" i="40" s="1"/>
  <c r="Q3003" i="40" s="1"/>
  <c r="Q3004" i="40" s="1"/>
  <c r="Q3005" i="40" s="1"/>
  <c r="Q3006" i="40" s="1"/>
  <c r="Q3007" i="40" s="1"/>
  <c r="Q3008" i="40" s="1"/>
  <c r="Q3009" i="40" s="1"/>
  <c r="Q3010" i="40" s="1"/>
  <c r="Q3011" i="40" s="1"/>
  <c r="Q3012" i="40" s="1"/>
  <c r="Q3013" i="40" s="1"/>
  <c r="Q3014" i="40" s="1"/>
  <c r="Q3015" i="40" s="1"/>
  <c r="Q3016" i="40" s="1"/>
  <c r="Q3017" i="40" s="1"/>
  <c r="Q3018" i="40" s="1"/>
  <c r="Q3019" i="40" s="1"/>
  <c r="Q3020" i="40" s="1"/>
  <c r="Q3021" i="40" s="1"/>
  <c r="Q3022" i="40" s="1"/>
  <c r="Q3023" i="40" s="1"/>
  <c r="Q3024" i="40" s="1"/>
  <c r="Q3025" i="40" s="1"/>
  <c r="Q3026" i="40" s="1"/>
  <c r="Q3027" i="40" s="1"/>
  <c r="Q3028" i="40" s="1"/>
  <c r="Q3029" i="40" s="1"/>
  <c r="Q3030" i="40" s="1"/>
  <c r="Q3031" i="40" s="1"/>
  <c r="Q3032" i="40" s="1"/>
  <c r="Q3033" i="40" s="1"/>
  <c r="Q3034" i="40" s="1"/>
  <c r="Q3035" i="40" s="1"/>
  <c r="Q3036" i="40" s="1"/>
  <c r="Q3037" i="40" s="1"/>
  <c r="Q3038" i="40" s="1"/>
  <c r="Q3039" i="40" s="1"/>
  <c r="Q3040" i="40" s="1"/>
  <c r="Q3041" i="40" s="1"/>
  <c r="Q3042" i="40" s="1"/>
  <c r="Q3043" i="40" s="1"/>
  <c r="Q3044" i="40" s="1"/>
  <c r="Q3045" i="40" s="1"/>
  <c r="Q3046" i="40" s="1"/>
  <c r="Q3047" i="40" s="1"/>
  <c r="Q3048" i="40" s="1"/>
  <c r="Q3049" i="40" s="1"/>
  <c r="Q3050" i="40" s="1"/>
  <c r="Q3051" i="40" s="1"/>
  <c r="Q3052" i="40" s="1"/>
  <c r="Q3053" i="40" s="1"/>
  <c r="Q3054" i="40" s="1"/>
  <c r="Q3055" i="40" s="1"/>
  <c r="Q3056" i="40" s="1"/>
  <c r="Q3057" i="40" s="1"/>
  <c r="Q3058" i="40" s="1"/>
  <c r="Q3059" i="40" s="1"/>
  <c r="Q3060" i="40" s="1"/>
  <c r="Q3061" i="40" s="1"/>
  <c r="Q3062" i="40" s="1"/>
  <c r="Q3063" i="40" s="1"/>
  <c r="Q3064" i="40" s="1"/>
  <c r="Q3065" i="40" s="1"/>
  <c r="Q3066" i="40" s="1"/>
  <c r="Q3067" i="40" s="1"/>
  <c r="Q3068" i="40" s="1"/>
  <c r="Q3069" i="40" s="1"/>
  <c r="Q3070" i="40" s="1"/>
  <c r="Q3071" i="40" s="1"/>
  <c r="Q3072" i="40" s="1"/>
  <c r="Q3073" i="40" s="1"/>
  <c r="Q3074" i="40" s="1"/>
  <c r="Q3075" i="40" s="1"/>
  <c r="Q3076" i="40" s="1"/>
  <c r="Q3077" i="40" s="1"/>
  <c r="Q3078" i="40" s="1"/>
  <c r="Q3079" i="40" s="1"/>
  <c r="Q3080" i="40" s="1"/>
  <c r="Q3081" i="40" s="1"/>
  <c r="Q3082" i="40" s="1"/>
  <c r="Q3083" i="40" s="1"/>
  <c r="Q3084" i="40" s="1"/>
  <c r="Q3085" i="40" s="1"/>
  <c r="Q3086" i="40" s="1"/>
  <c r="Q3087" i="40" s="1"/>
  <c r="Q3088" i="40" s="1"/>
  <c r="Q3089" i="40" s="1"/>
  <c r="Q3090" i="40" s="1"/>
  <c r="Q3091" i="40" s="1"/>
  <c r="Q3092" i="40" s="1"/>
  <c r="Q3093" i="40" s="1"/>
  <c r="Q3094" i="40" s="1"/>
  <c r="Q3095" i="40" s="1"/>
  <c r="Q3096" i="40" s="1"/>
  <c r="Q3097" i="40" s="1"/>
  <c r="Q3098" i="40" s="1"/>
  <c r="Q3099" i="40" s="1"/>
  <c r="Q3100" i="40" s="1"/>
  <c r="Q3101" i="40" s="1"/>
  <c r="Q3102" i="40" s="1"/>
  <c r="Q3103" i="40" s="1"/>
  <c r="Q3104" i="40" s="1"/>
  <c r="Q3105" i="40" s="1"/>
  <c r="Q3106" i="40" s="1"/>
  <c r="Q3107" i="40" s="1"/>
  <c r="Q3108" i="40" s="1"/>
  <c r="Q3109" i="40" s="1"/>
  <c r="Q3110" i="40" s="1"/>
  <c r="Q3111" i="40" s="1"/>
  <c r="Q3112" i="40" s="1"/>
  <c r="Q3113" i="40" s="1"/>
  <c r="Q3114" i="40" s="1"/>
  <c r="Q3115" i="40" s="1"/>
  <c r="Q3116" i="40" s="1"/>
  <c r="Q3117" i="40" s="1"/>
  <c r="Q3118" i="40" s="1"/>
  <c r="Q3119" i="40" s="1"/>
  <c r="Q3120" i="40" s="1"/>
  <c r="Q3121" i="40" s="1"/>
  <c r="Q3122" i="40" s="1"/>
  <c r="Q3123" i="40" s="1"/>
  <c r="Q3124" i="40" s="1"/>
  <c r="Q3125" i="40" s="1"/>
  <c r="Q3126" i="40" s="1"/>
  <c r="Q3127" i="40" s="1"/>
  <c r="Q3128" i="40" s="1"/>
  <c r="Q3129" i="40" s="1"/>
  <c r="Q3130" i="40" s="1"/>
  <c r="Q3131" i="40" s="1"/>
  <c r="Q3132" i="40" s="1"/>
  <c r="Q3133" i="40" s="1"/>
  <c r="Q3134" i="40" s="1"/>
  <c r="Q3135" i="40" s="1"/>
  <c r="Q3136" i="40" s="1"/>
  <c r="Q3137" i="40" s="1"/>
  <c r="Q3138" i="40" s="1"/>
  <c r="Q3139" i="40" s="1"/>
  <c r="Q3140" i="40" s="1"/>
  <c r="Q3141" i="40" s="1"/>
  <c r="Q3142" i="40" s="1"/>
  <c r="Q3143" i="40" s="1"/>
  <c r="Q3144" i="40" s="1"/>
  <c r="Q3145" i="40" s="1"/>
  <c r="Q3146" i="40" s="1"/>
  <c r="Q3147" i="40" s="1"/>
  <c r="Q3148" i="40" s="1"/>
  <c r="Q3149" i="40" s="1"/>
  <c r="Q3150" i="40" s="1"/>
  <c r="Q3151" i="40" s="1"/>
  <c r="Q3152" i="40" s="1"/>
  <c r="Q3153" i="40" s="1"/>
  <c r="Q3154" i="40" s="1"/>
  <c r="Q3155" i="40" s="1"/>
  <c r="Q3156" i="40" s="1"/>
  <c r="Q3157" i="40" s="1"/>
  <c r="Q3158" i="40" s="1"/>
  <c r="Q3159" i="40" s="1"/>
  <c r="Q3160" i="40" s="1"/>
  <c r="Q3161" i="40" s="1"/>
  <c r="Q3162" i="40" s="1"/>
  <c r="Q3163" i="40" s="1"/>
  <c r="Q3164" i="40" s="1"/>
  <c r="Q3165" i="40" s="1"/>
  <c r="Q3166" i="40" s="1"/>
  <c r="Q3167" i="40" s="1"/>
  <c r="Q3168" i="40" s="1"/>
  <c r="Q3169" i="40" s="1"/>
  <c r="Q3170" i="40" s="1"/>
  <c r="Q3171" i="40" s="1"/>
  <c r="Q3172" i="40" s="1"/>
  <c r="Q3173" i="40" s="1"/>
  <c r="Q3174" i="40" s="1"/>
  <c r="Q3175" i="40" s="1"/>
  <c r="Q3176" i="40" s="1"/>
  <c r="Q3177" i="40" s="1"/>
  <c r="Q3178" i="40" s="1"/>
  <c r="Q3179" i="40" s="1"/>
  <c r="Q3180" i="40" s="1"/>
  <c r="Q3181" i="40" s="1"/>
  <c r="Q3182" i="40" s="1"/>
  <c r="Q3183" i="40" s="1"/>
  <c r="Q3184" i="40" s="1"/>
  <c r="Q3185" i="40" s="1"/>
  <c r="Q3186" i="40" s="1"/>
  <c r="Q3187" i="40" s="1"/>
  <c r="Q3188" i="40" s="1"/>
  <c r="Q3189" i="40" s="1"/>
  <c r="Q3190" i="40" s="1"/>
  <c r="Q3191" i="40" s="1"/>
  <c r="Q3192" i="40" s="1"/>
  <c r="Q3193" i="40" s="1"/>
  <c r="Q3194" i="40" s="1"/>
  <c r="Q3195" i="40" s="1"/>
  <c r="Q3196" i="40" s="1"/>
  <c r="Q3197" i="40" s="1"/>
  <c r="Q3198" i="40" s="1"/>
  <c r="Q3199" i="40" s="1"/>
  <c r="Q3200" i="40" s="1"/>
  <c r="Q3201" i="40" s="1"/>
  <c r="Q3202" i="40" s="1"/>
  <c r="Q3203" i="40" s="1"/>
  <c r="Q3204" i="40" s="1"/>
  <c r="Q3205" i="40" s="1"/>
  <c r="Q3206" i="40" s="1"/>
  <c r="Q3207" i="40" s="1"/>
  <c r="Q3208" i="40" s="1"/>
  <c r="Q3209" i="40" s="1"/>
  <c r="Q3210" i="40" s="1"/>
  <c r="Q3211" i="40" s="1"/>
  <c r="Q3212" i="40" s="1"/>
  <c r="Q3213" i="40" s="1"/>
  <c r="Q3214" i="40" s="1"/>
  <c r="Q3215" i="40" s="1"/>
  <c r="Q3216" i="40" s="1"/>
  <c r="Q3217" i="40" s="1"/>
  <c r="Q3218" i="40" s="1"/>
  <c r="Q3219" i="40" s="1"/>
  <c r="Q3220" i="40" s="1"/>
  <c r="Q3221" i="40" s="1"/>
  <c r="Q3222" i="40" s="1"/>
  <c r="Q3223" i="40" s="1"/>
  <c r="Q3224" i="40" s="1"/>
  <c r="Q3225" i="40" s="1"/>
  <c r="Q3226" i="40" s="1"/>
  <c r="Q3227" i="40" s="1"/>
  <c r="Q3228" i="40" s="1"/>
  <c r="Q3229" i="40" s="1"/>
  <c r="Q3230" i="40" s="1"/>
  <c r="Q3231" i="40" s="1"/>
  <c r="Q3232" i="40" s="1"/>
  <c r="Q3233" i="40" s="1"/>
  <c r="Q3234" i="40" s="1"/>
  <c r="Q3235" i="40" s="1"/>
  <c r="Q3236" i="40" s="1"/>
  <c r="Q3237" i="40" s="1"/>
  <c r="Q3238" i="40" s="1"/>
  <c r="Q3239" i="40" s="1"/>
  <c r="Q3240" i="40" s="1"/>
  <c r="Q3241" i="40" s="1"/>
  <c r="Q3242" i="40" s="1"/>
  <c r="Q3243" i="40" s="1"/>
  <c r="Q3244" i="40" s="1"/>
  <c r="Q3245" i="40" s="1"/>
  <c r="Q3246" i="40" s="1"/>
  <c r="Q3247" i="40" s="1"/>
  <c r="Q3248" i="40" s="1"/>
  <c r="Q3249" i="40" s="1"/>
  <c r="Q3250" i="40" s="1"/>
  <c r="Q3251" i="40" s="1"/>
  <c r="Q3252" i="40" s="1"/>
  <c r="Q3253" i="40" s="1"/>
  <c r="Q3254" i="40" s="1"/>
  <c r="Q3255" i="40" s="1"/>
  <c r="Q3256" i="40" s="1"/>
  <c r="Q3257" i="40" s="1"/>
  <c r="Q3258" i="40" s="1"/>
  <c r="Q3259" i="40" s="1"/>
  <c r="Q3260" i="40" s="1"/>
  <c r="Q3261" i="40" s="1"/>
  <c r="Q3262" i="40" s="1"/>
  <c r="Q3263" i="40" s="1"/>
  <c r="Q3264" i="40" s="1"/>
  <c r="Q3265" i="40" s="1"/>
  <c r="Q3266" i="40" s="1"/>
  <c r="Q3267" i="40" s="1"/>
  <c r="Q3268" i="40" s="1"/>
  <c r="Q3269" i="40" s="1"/>
  <c r="Q3270" i="40" s="1"/>
  <c r="Q3271" i="40" s="1"/>
  <c r="Q3272" i="40" s="1"/>
  <c r="Q3273" i="40" s="1"/>
  <c r="Q3274" i="40" s="1"/>
  <c r="Q3275" i="40" s="1"/>
  <c r="Q3276" i="40" s="1"/>
  <c r="Q3277" i="40" s="1"/>
  <c r="Q3278" i="40" s="1"/>
  <c r="Q3279" i="40" s="1"/>
  <c r="Q3280" i="40" s="1"/>
  <c r="Q3281" i="40" s="1"/>
  <c r="Q3282" i="40" s="1"/>
  <c r="Q3283" i="40" s="1"/>
  <c r="Q3284" i="40" s="1"/>
  <c r="Q3285" i="40" s="1"/>
  <c r="Q3286" i="40" s="1"/>
  <c r="Q3287" i="40" s="1"/>
  <c r="Q3288" i="40" s="1"/>
  <c r="Q3289" i="40" s="1"/>
  <c r="Q3290" i="40" s="1"/>
  <c r="Q3291" i="40" s="1"/>
  <c r="Q3292" i="40" s="1"/>
  <c r="Q3293" i="40" s="1"/>
  <c r="Q3294" i="40" s="1"/>
  <c r="Q3295" i="40" s="1"/>
  <c r="Q3296" i="40" s="1"/>
  <c r="Q3297" i="40" s="1"/>
  <c r="Q3298" i="40" s="1"/>
  <c r="Q3299" i="40" s="1"/>
  <c r="Q3300" i="40" s="1"/>
  <c r="Q3301" i="40" s="1"/>
  <c r="Q3302" i="40" s="1"/>
  <c r="Q3303" i="40" s="1"/>
  <c r="Q3304" i="40" s="1"/>
  <c r="Q3305" i="40" s="1"/>
  <c r="Q3306" i="40" s="1"/>
  <c r="Q3307" i="40" s="1"/>
  <c r="Q3308" i="40" s="1"/>
  <c r="Q3309" i="40" s="1"/>
  <c r="Q3310" i="40" s="1"/>
  <c r="Q3311" i="40" s="1"/>
  <c r="Q3312" i="40" s="1"/>
  <c r="Q3313" i="40" s="1"/>
  <c r="Q3314" i="40" s="1"/>
  <c r="Q3315" i="40" s="1"/>
  <c r="Q3316" i="40" s="1"/>
  <c r="Q3317" i="40" s="1"/>
  <c r="Q3318" i="40" s="1"/>
  <c r="Q3319" i="40" s="1"/>
  <c r="Q3320" i="40" s="1"/>
  <c r="Q3321" i="40" s="1"/>
  <c r="Q3322" i="40" s="1"/>
  <c r="Q3323" i="40" s="1"/>
  <c r="Q3324" i="40" s="1"/>
  <c r="Q3325" i="40" s="1"/>
  <c r="Q3326" i="40" s="1"/>
  <c r="Q3327" i="40" s="1"/>
  <c r="Q3328" i="40" s="1"/>
  <c r="Q3329" i="40" s="1"/>
  <c r="Q3330" i="40" s="1"/>
  <c r="Q3331" i="40" s="1"/>
  <c r="Q3332" i="40" s="1"/>
  <c r="Q3333" i="40" s="1"/>
  <c r="Q3334" i="40" s="1"/>
  <c r="Q3335" i="40" s="1"/>
  <c r="Q3336" i="40" s="1"/>
  <c r="Q3337" i="40" s="1"/>
  <c r="Q3338" i="40" s="1"/>
  <c r="Q3339" i="40" s="1"/>
  <c r="Q3340" i="40" s="1"/>
  <c r="Q3341" i="40" s="1"/>
  <c r="Q3342" i="40" s="1"/>
  <c r="Q3343" i="40" s="1"/>
  <c r="Q3344" i="40" s="1"/>
  <c r="Q3345" i="40" s="1"/>
  <c r="Q3346" i="40" s="1"/>
  <c r="Q3347" i="40" s="1"/>
  <c r="Q3348" i="40" s="1"/>
  <c r="Q3349" i="40" s="1"/>
  <c r="Q3350" i="40" s="1"/>
  <c r="Q3351" i="40" s="1"/>
  <c r="Q3352" i="40" s="1"/>
  <c r="Q3353" i="40" s="1"/>
  <c r="Q3354" i="40" s="1"/>
  <c r="Q3355" i="40" s="1"/>
  <c r="Q3356" i="40" s="1"/>
  <c r="Q3357" i="40" s="1"/>
  <c r="Q3358" i="40" s="1"/>
  <c r="Q3359" i="40" s="1"/>
  <c r="Q3360" i="40" s="1"/>
  <c r="Q3361" i="40" s="1"/>
  <c r="Q3362" i="40" s="1"/>
  <c r="Q3363" i="40" s="1"/>
  <c r="Q3364" i="40" s="1"/>
  <c r="Q3365" i="40" s="1"/>
  <c r="Q3366" i="40" s="1"/>
  <c r="Q3367" i="40" s="1"/>
  <c r="Q3368" i="40" s="1"/>
  <c r="Q3369" i="40" s="1"/>
  <c r="Q3370" i="40" s="1"/>
  <c r="Q3371" i="40" s="1"/>
  <c r="Q3372" i="40" s="1"/>
  <c r="Q3373" i="40" s="1"/>
  <c r="Q3374" i="40" s="1"/>
  <c r="Q3375" i="40" s="1"/>
  <c r="Q3376" i="40" s="1"/>
  <c r="Q3377" i="40" s="1"/>
  <c r="Q3378" i="40" s="1"/>
  <c r="Q3379" i="40" s="1"/>
  <c r="Q3380" i="40" s="1"/>
  <c r="Q3381" i="40" s="1"/>
  <c r="Q3382" i="40" s="1"/>
  <c r="Q3383" i="40" s="1"/>
  <c r="Q3384" i="40" s="1"/>
  <c r="Q3385" i="40" s="1"/>
  <c r="Q3386" i="40" s="1"/>
  <c r="Q3387" i="40" s="1"/>
  <c r="Q3388" i="40" s="1"/>
  <c r="Q3389" i="40" s="1"/>
  <c r="Q3390" i="40" s="1"/>
  <c r="Q3391" i="40" s="1"/>
  <c r="Q3392" i="40" s="1"/>
  <c r="Q3393" i="40" s="1"/>
  <c r="Q3394" i="40" s="1"/>
  <c r="Q3395" i="40" s="1"/>
  <c r="Q3396" i="40" s="1"/>
  <c r="Q3397" i="40" s="1"/>
  <c r="Q3398" i="40" s="1"/>
  <c r="Q3399" i="40" s="1"/>
  <c r="Q3400" i="40" s="1"/>
  <c r="Q3401" i="40" s="1"/>
  <c r="Q3402" i="40" s="1"/>
  <c r="Q3403" i="40" s="1"/>
  <c r="Q3404" i="40" s="1"/>
  <c r="Q3405" i="40" s="1"/>
  <c r="Q3406" i="40" s="1"/>
  <c r="Q3407" i="40" s="1"/>
  <c r="Q3408" i="40" s="1"/>
  <c r="Q3409" i="40" s="1"/>
  <c r="Q3410" i="40" s="1"/>
  <c r="Q3411" i="40" s="1"/>
  <c r="Q3412" i="40" s="1"/>
  <c r="Q3413" i="40" s="1"/>
  <c r="Q3414" i="40" s="1"/>
  <c r="Q3415" i="40" s="1"/>
  <c r="Q3416" i="40" s="1"/>
  <c r="Q3417" i="40" s="1"/>
  <c r="Q3418" i="40" s="1"/>
  <c r="Q3419" i="40" s="1"/>
  <c r="Q3420" i="40" s="1"/>
  <c r="Q3421" i="40" s="1"/>
  <c r="Q3422" i="40" s="1"/>
  <c r="Q3423" i="40" s="1"/>
  <c r="Q3424" i="40" s="1"/>
  <c r="Q3425" i="40" s="1"/>
  <c r="Q3426" i="40" s="1"/>
  <c r="Q3427" i="40" s="1"/>
  <c r="Q3428" i="40" s="1"/>
  <c r="Q3429" i="40" s="1"/>
  <c r="Q3430" i="40" s="1"/>
  <c r="Q3431" i="40" s="1"/>
  <c r="Q3432" i="40" s="1"/>
  <c r="Q3433" i="40" s="1"/>
  <c r="Q3434" i="40" s="1"/>
  <c r="Q3435" i="40" s="1"/>
  <c r="Q3436" i="40" s="1"/>
  <c r="Q3437" i="40" s="1"/>
  <c r="Q3438" i="40" s="1"/>
  <c r="Q3439" i="40" s="1"/>
  <c r="Q3440" i="40" s="1"/>
  <c r="Q3441" i="40" s="1"/>
  <c r="Q3442" i="40" s="1"/>
  <c r="Q3443" i="40" s="1"/>
  <c r="Q3444" i="40" s="1"/>
  <c r="Q3445" i="40" s="1"/>
  <c r="Q3446" i="40" s="1"/>
  <c r="Q3447" i="40" s="1"/>
  <c r="Q3448" i="40" s="1"/>
  <c r="Q3449" i="40" s="1"/>
  <c r="Q3450" i="40" s="1"/>
  <c r="Q3451" i="40" s="1"/>
  <c r="Q3452" i="40" s="1"/>
  <c r="Q3453" i="40" s="1"/>
  <c r="Q3454" i="40" s="1"/>
  <c r="Q3455" i="40" s="1"/>
  <c r="Q3456" i="40" s="1"/>
  <c r="Q3457" i="40" s="1"/>
  <c r="Q3458" i="40" s="1"/>
  <c r="Q3459" i="40" s="1"/>
  <c r="Q3460" i="40" s="1"/>
  <c r="Q3461" i="40" s="1"/>
  <c r="Q3462" i="40" s="1"/>
  <c r="Q3463" i="40" s="1"/>
  <c r="Q3464" i="40" s="1"/>
  <c r="Q3465" i="40" s="1"/>
  <c r="Q3466" i="40" s="1"/>
  <c r="Q3467" i="40" s="1"/>
  <c r="Q3468" i="40" s="1"/>
  <c r="Q3469" i="40" s="1"/>
  <c r="Q3470" i="40" s="1"/>
  <c r="Q3471" i="40" s="1"/>
  <c r="Q3472" i="40" s="1"/>
  <c r="Q3473" i="40" s="1"/>
  <c r="Q3474" i="40" s="1"/>
  <c r="Q3475" i="40" s="1"/>
  <c r="Q3476" i="40" s="1"/>
  <c r="Q3477" i="40" s="1"/>
  <c r="Q3478" i="40" s="1"/>
  <c r="Q3479" i="40" s="1"/>
  <c r="Q3480" i="40" s="1"/>
  <c r="Q3481" i="40" s="1"/>
  <c r="Q3482" i="40" s="1"/>
  <c r="Q3483" i="40" s="1"/>
  <c r="Q3484" i="40" s="1"/>
  <c r="Q3485" i="40" s="1"/>
  <c r="Q3486" i="40" s="1"/>
  <c r="Q3487" i="40" s="1"/>
  <c r="Q3488" i="40" s="1"/>
  <c r="Q3489" i="40" s="1"/>
  <c r="Q3490" i="40" s="1"/>
  <c r="Q3491" i="40" s="1"/>
  <c r="Q3492" i="40" s="1"/>
  <c r="Q3493" i="40" s="1"/>
  <c r="Q3494" i="40" s="1"/>
  <c r="Q3495" i="40" s="1"/>
  <c r="Q3496" i="40" s="1"/>
  <c r="Q3497" i="40" s="1"/>
  <c r="Q3498" i="40" s="1"/>
  <c r="Q3499" i="40" s="1"/>
  <c r="Q3500" i="40" s="1"/>
  <c r="Q3501" i="40" s="1"/>
  <c r="Q3502" i="40" s="1"/>
  <c r="Q3503" i="40" s="1"/>
  <c r="Q3504" i="40" s="1"/>
  <c r="Q3505" i="40" s="1"/>
  <c r="Q3506" i="40" s="1"/>
  <c r="Q3507" i="40" s="1"/>
  <c r="Q3508" i="40" s="1"/>
  <c r="Q3509" i="40" s="1"/>
  <c r="Q3510" i="40" s="1"/>
  <c r="Q3511" i="40" s="1"/>
  <c r="Q3512" i="40" s="1"/>
  <c r="Q3513" i="40" s="1"/>
  <c r="Q3514" i="40" s="1"/>
  <c r="Q3515" i="40" s="1"/>
  <c r="Q3516" i="40" s="1"/>
  <c r="Q3517" i="40" s="1"/>
  <c r="Q3518" i="40" s="1"/>
  <c r="Q3519" i="40" s="1"/>
  <c r="Q3520" i="40" s="1"/>
  <c r="Q3521" i="40" s="1"/>
  <c r="Q3522" i="40" s="1"/>
  <c r="Q3523" i="40" s="1"/>
  <c r="Q3524" i="40" s="1"/>
  <c r="Q3525" i="40" s="1"/>
  <c r="Q3526" i="40" s="1"/>
  <c r="Q3527" i="40" s="1"/>
  <c r="Q3528" i="40" s="1"/>
  <c r="Q3529" i="40" s="1"/>
  <c r="Q3530" i="40" s="1"/>
  <c r="Q3531" i="40" s="1"/>
  <c r="Q3532" i="40" s="1"/>
  <c r="Q3533" i="40" s="1"/>
  <c r="Q3534" i="40" s="1"/>
  <c r="Q3535" i="40" s="1"/>
  <c r="Q3536" i="40" s="1"/>
  <c r="Q3537" i="40" s="1"/>
  <c r="Q3538" i="40" s="1"/>
  <c r="Q3539" i="40" s="1"/>
  <c r="Q3540" i="40" s="1"/>
  <c r="Q3541" i="40" s="1"/>
  <c r="Q3542" i="40" s="1"/>
  <c r="Q3543" i="40" s="1"/>
  <c r="Q3544" i="40" s="1"/>
  <c r="Q3545" i="40" s="1"/>
  <c r="Q3546" i="40" s="1"/>
  <c r="Q3547" i="40" s="1"/>
  <c r="Q3548" i="40" s="1"/>
  <c r="Q3549" i="40" s="1"/>
  <c r="Q3550" i="40" s="1"/>
  <c r="Q3551" i="40" s="1"/>
  <c r="Q3552" i="40" s="1"/>
  <c r="Q3553" i="40" s="1"/>
  <c r="Q3554" i="40" s="1"/>
  <c r="Q3555" i="40" s="1"/>
  <c r="Q3556" i="40" s="1"/>
  <c r="Q3557" i="40" s="1"/>
  <c r="Q3558" i="40" s="1"/>
  <c r="Q3559" i="40" s="1"/>
  <c r="Q3560" i="40" s="1"/>
  <c r="Q3561" i="40" s="1"/>
  <c r="Q3562" i="40" s="1"/>
  <c r="Q3563" i="40" s="1"/>
  <c r="Q3564" i="40" s="1"/>
  <c r="Q3565" i="40" s="1"/>
  <c r="Q3566" i="40" s="1"/>
  <c r="Q3567" i="40" s="1"/>
  <c r="Q3568" i="40" s="1"/>
  <c r="Q3569" i="40" s="1"/>
  <c r="Q3570" i="40" s="1"/>
  <c r="Q3571" i="40" s="1"/>
  <c r="Q3572" i="40" s="1"/>
  <c r="Q3573" i="40" s="1"/>
  <c r="Q3574" i="40" s="1"/>
  <c r="Q3575" i="40" s="1"/>
  <c r="Q3576" i="40" s="1"/>
  <c r="Q3577" i="40" s="1"/>
  <c r="Q3578" i="40" s="1"/>
  <c r="Q3579" i="40" s="1"/>
  <c r="Q3580" i="40" s="1"/>
  <c r="Q3581" i="40" s="1"/>
  <c r="Q3582" i="40" s="1"/>
  <c r="Q3583" i="40" s="1"/>
  <c r="Q3584" i="40" s="1"/>
  <c r="Q3585" i="40" s="1"/>
  <c r="Q3586" i="40" s="1"/>
  <c r="Q3587" i="40" s="1"/>
  <c r="Q3588" i="40" s="1"/>
  <c r="Q3589" i="40" s="1"/>
  <c r="Q3590" i="40" s="1"/>
  <c r="Q3591" i="40" s="1"/>
  <c r="Q3592" i="40" s="1"/>
  <c r="Q3593" i="40" s="1"/>
  <c r="Q3594" i="40" s="1"/>
  <c r="Q3595" i="40" s="1"/>
  <c r="Q3596" i="40" s="1"/>
  <c r="Q3597" i="40" s="1"/>
  <c r="Q3598" i="40" s="1"/>
  <c r="Q3599" i="40" s="1"/>
  <c r="Q3600" i="40" s="1"/>
  <c r="N3600" i="40" s="1"/>
  <c r="N1690" i="40"/>
  <c r="Q677" i="40"/>
  <c r="P394" i="40"/>
  <c r="O1787" i="40"/>
  <c r="P1787" i="40"/>
  <c r="N947" i="40"/>
  <c r="Q948" i="40"/>
  <c r="Q949" i="40" s="1"/>
  <c r="P399" i="40"/>
  <c r="N352" i="40"/>
  <c r="N1530" i="40"/>
  <c r="N2548" i="40" l="1"/>
  <c r="N803" i="40"/>
  <c r="Q804" i="40"/>
  <c r="Q805" i="40" s="1"/>
  <c r="Q806" i="40" s="1"/>
  <c r="Q807" i="40" s="1"/>
  <c r="N1024" i="40"/>
  <c r="O397" i="40"/>
  <c r="O1788" i="40"/>
  <c r="P43" i="40"/>
  <c r="S44" i="40"/>
  <c r="N677" i="40"/>
  <c r="P1788" i="40"/>
  <c r="N553" i="40"/>
  <c r="P401" i="40"/>
  <c r="N351" i="40"/>
  <c r="N2538" i="40"/>
  <c r="Q1531" i="40"/>
  <c r="Q1532" i="40"/>
  <c r="N1531" i="40"/>
  <c r="Q1360" i="40"/>
  <c r="Q479" i="40"/>
  <c r="Q480" i="40" s="1"/>
  <c r="Q481" i="40" s="1"/>
  <c r="Q482" i="40" s="1"/>
  <c r="Q483" i="40" s="1"/>
  <c r="Q484" i="40" s="1"/>
  <c r="Q485" i="40" s="1"/>
  <c r="N479" i="40"/>
  <c r="Q1128" i="40"/>
  <c r="N298" i="40"/>
  <c r="N2369" i="40"/>
  <c r="O1895" i="40"/>
  <c r="N576" i="40"/>
  <c r="N2462" i="40"/>
  <c r="N2173" i="40"/>
  <c r="Q1246" i="40"/>
  <c r="Q1247" i="40"/>
  <c r="N1246" i="40"/>
  <c r="Q692" i="40"/>
  <c r="Q693" i="40" s="1"/>
  <c r="Q694" i="40" s="1"/>
  <c r="Q695" i="40" s="1"/>
  <c r="Q696" i="40" s="1"/>
  <c r="Q697" i="40" s="1"/>
  <c r="Q565" i="40"/>
  <c r="N1789" i="40"/>
  <c r="Q2089" i="40"/>
  <c r="Q2090" i="40" s="1"/>
  <c r="Q2091" i="40" s="1"/>
  <c r="Q2092" i="40" s="1"/>
  <c r="N2092" i="40" s="1"/>
  <c r="Q971" i="40"/>
  <c r="Q972" i="40"/>
  <c r="Q973" i="40" s="1"/>
  <c r="N1155" i="40"/>
  <c r="N2089" i="40"/>
  <c r="Q1826" i="40"/>
  <c r="Q1827" i="40" s="1"/>
  <c r="Q1828" i="40" s="1"/>
  <c r="Q1811" i="40"/>
  <c r="Q1812" i="40" s="1"/>
  <c r="Q1813" i="40" s="1"/>
  <c r="Q1814" i="40" s="1"/>
  <c r="Q1815" i="40" s="1"/>
  <c r="Q1816" i="40" s="1"/>
  <c r="Q961" i="40"/>
  <c r="Q962" i="40" s="1"/>
  <c r="Q963" i="40" s="1"/>
  <c r="Q964" i="40" s="1"/>
  <c r="Q164" i="40"/>
  <c r="Q165" i="40" s="1"/>
  <c r="Q166" i="40" s="1"/>
  <c r="Q167" i="40"/>
  <c r="Q168" i="40" s="1"/>
  <c r="N164" i="40"/>
  <c r="Q2038" i="40"/>
  <c r="Q2039" i="40"/>
  <c r="Q2040" i="40" s="1"/>
  <c r="N520" i="40"/>
  <c r="N243" i="40"/>
  <c r="Q2136" i="40"/>
  <c r="N2136" i="40"/>
  <c r="Q2041" i="40"/>
  <c r="Q2042" i="40" s="1"/>
  <c r="N1162" i="40"/>
  <c r="Q897" i="40"/>
  <c r="Q898" i="40" s="1"/>
  <c r="Q899" i="40" s="1"/>
  <c r="Q239" i="40"/>
  <c r="Q1750" i="40" s="1"/>
  <c r="N239" i="40"/>
  <c r="N1819" i="40"/>
  <c r="Q845" i="40"/>
  <c r="Q846" i="40" s="1"/>
  <c r="Q847" i="40" s="1"/>
  <c r="Q848" i="40" s="1"/>
  <c r="Q849" i="40" s="1"/>
  <c r="Q850" i="40" s="1"/>
  <c r="N848" i="40"/>
  <c r="Q950" i="40"/>
  <c r="Q951" i="40" s="1"/>
  <c r="Q952" i="40" s="1"/>
  <c r="Q953" i="40" s="1"/>
  <c r="N950" i="40"/>
  <c r="N444" i="40"/>
  <c r="Q1795" i="40"/>
  <c r="Q1796" i="40" s="1"/>
  <c r="Q1797" i="40" s="1"/>
  <c r="Q1798" i="40" s="1"/>
  <c r="Q1670" i="40"/>
  <c r="Q585" i="40"/>
  <c r="Q586" i="40" s="1"/>
  <c r="Q587" i="40" s="1"/>
  <c r="Q588" i="40" s="1"/>
  <c r="N1145" i="40"/>
  <c r="N1999" i="40"/>
  <c r="N625" i="40"/>
  <c r="P1896" i="40"/>
  <c r="Q762" i="40"/>
  <c r="Q763" i="40" s="1"/>
  <c r="Q764" i="40" s="1"/>
  <c r="N762" i="40"/>
  <c r="N1266" i="40"/>
  <c r="N456" i="40"/>
  <c r="N2437" i="40"/>
  <c r="Q125" i="40"/>
  <c r="N2309" i="40"/>
  <c r="N1635" i="40"/>
  <c r="Q470" i="40"/>
  <c r="N470" i="40" s="1"/>
  <c r="O968" i="40"/>
  <c r="Q2055" i="40"/>
  <c r="Q2056" i="40" s="1"/>
  <c r="Q2057" i="40" s="1"/>
  <c r="Q2058" i="40" s="1"/>
  <c r="P1478" i="40"/>
  <c r="N1308" i="40"/>
  <c r="N864" i="40"/>
  <c r="N763" i="40"/>
  <c r="P959" i="40"/>
  <c r="O1056" i="40"/>
  <c r="P1079" i="40"/>
  <c r="P1064" i="40"/>
  <c r="O59" i="40"/>
  <c r="Q1777" i="40"/>
  <c r="P2547" i="40"/>
  <c r="P1070" i="40"/>
  <c r="O923" i="40"/>
  <c r="O1474" i="40"/>
  <c r="P48" i="40"/>
  <c r="N2470" i="40"/>
  <c r="N688" i="40"/>
  <c r="P933" i="40"/>
  <c r="P133" i="40"/>
  <c r="O2126" i="40"/>
  <c r="Q2209" i="40"/>
  <c r="Q2210" i="40" s="1"/>
  <c r="Q2211" i="40" s="1"/>
  <c r="N2210" i="40"/>
  <c r="O1081" i="40"/>
  <c r="O1619" i="40"/>
  <c r="O1079" i="40"/>
  <c r="P1033" i="40"/>
  <c r="P2523" i="40"/>
  <c r="P2516" i="40"/>
  <c r="O1320" i="40"/>
  <c r="O1070" i="40"/>
  <c r="P2549" i="40"/>
  <c r="P1077" i="40"/>
  <c r="P1067" i="40"/>
  <c r="N1347" i="40"/>
  <c r="N497" i="40"/>
  <c r="P1828" i="40"/>
  <c r="O1024" i="40"/>
  <c r="O1311" i="40"/>
  <c r="O77" i="40"/>
  <c r="P59" i="40"/>
  <c r="P1055" i="40"/>
  <c r="O2341" i="40"/>
  <c r="O54" i="40"/>
  <c r="Q1179" i="40"/>
  <c r="Q1180" i="40"/>
  <c r="Q1181" i="40" s="1"/>
  <c r="Q1182" i="40" s="1"/>
  <c r="Q1183" i="40" s="1"/>
  <c r="N568" i="40"/>
  <c r="Q2405" i="40"/>
  <c r="Q2406" i="40" s="1"/>
  <c r="N2406" i="40" s="1"/>
  <c r="N2405" i="40"/>
  <c r="P1215" i="40"/>
  <c r="P916" i="40"/>
  <c r="P2169" i="40"/>
  <c r="P77" i="40"/>
  <c r="P1880" i="40"/>
  <c r="P598" i="40"/>
  <c r="O933" i="40"/>
  <c r="O1036" i="40"/>
  <c r="O2323" i="40"/>
  <c r="O912" i="40"/>
  <c r="O2549" i="40"/>
  <c r="O2526" i="40"/>
  <c r="O2167" i="40"/>
  <c r="O1094" i="40"/>
  <c r="O959" i="40"/>
  <c r="O1066" i="40"/>
  <c r="O1062" i="40"/>
  <c r="N480" i="40"/>
  <c r="N1568" i="40"/>
  <c r="P1716" i="40"/>
  <c r="P1612" i="40"/>
  <c r="P862" i="40"/>
  <c r="P2526" i="40"/>
  <c r="P1097" i="40"/>
  <c r="P1086" i="40"/>
  <c r="P2126" i="40"/>
  <c r="P2604" i="40"/>
  <c r="O1034" i="40"/>
  <c r="O2482" i="40"/>
  <c r="O2149" i="40"/>
  <c r="O966" i="40"/>
  <c r="O64" i="40"/>
  <c r="P973" i="40"/>
  <c r="P311" i="40"/>
  <c r="O133" i="40"/>
  <c r="N839" i="40"/>
  <c r="Q998" i="40"/>
  <c r="Q999" i="40" s="1"/>
  <c r="Q1000" i="40" s="1"/>
  <c r="Q1915" i="40"/>
  <c r="Q1916" i="40" s="1"/>
  <c r="Q1917" i="40" s="1"/>
  <c r="Q1918" i="40" s="1"/>
  <c r="Q1919" i="40" s="1"/>
  <c r="Q1920" i="40" s="1"/>
  <c r="N1920" i="40" s="1"/>
  <c r="Q579" i="40"/>
  <c r="N579" i="40" s="1"/>
  <c r="N587" i="40"/>
  <c r="P2323" i="40"/>
  <c r="P2157" i="40"/>
  <c r="P430" i="40"/>
  <c r="P1619" i="40"/>
  <c r="O48" i="40"/>
  <c r="O2546" i="40"/>
  <c r="O2541" i="40"/>
  <c r="O430" i="40"/>
  <c r="P1865" i="40"/>
  <c r="P1608" i="40"/>
  <c r="O50" i="40"/>
  <c r="P1873" i="40"/>
  <c r="N474" i="40"/>
  <c r="N1352" i="40"/>
  <c r="Q1653" i="40"/>
  <c r="Q1654" i="40" s="1"/>
  <c r="Q1655" i="40" s="1"/>
  <c r="Q1656" i="40" s="1"/>
  <c r="Q1657" i="40" s="1"/>
  <c r="P523" i="40"/>
  <c r="P536" i="40"/>
  <c r="P1199" i="40"/>
  <c r="P1034" i="40"/>
  <c r="P1102" i="40"/>
  <c r="P1078" i="40"/>
  <c r="P1634" i="40"/>
  <c r="P98" i="40"/>
  <c r="P1062" i="40"/>
  <c r="O1873" i="40"/>
  <c r="O1035" i="40"/>
  <c r="O1027" i="40"/>
  <c r="O2369" i="40"/>
  <c r="O2169" i="40"/>
  <c r="O2159" i="40"/>
  <c r="O1434" i="40"/>
  <c r="O1549" i="40"/>
  <c r="O311" i="40"/>
  <c r="O2543" i="40"/>
  <c r="N596" i="40"/>
  <c r="Q1985" i="40"/>
  <c r="Q1986" i="40" s="1"/>
  <c r="Q1987" i="40" s="1"/>
  <c r="Q1988" i="40" s="1"/>
  <c r="P518" i="40"/>
  <c r="P1717" i="40"/>
  <c r="P70" i="40"/>
  <c r="P2194" i="40"/>
  <c r="O518" i="40"/>
  <c r="O47" i="40"/>
  <c r="O1097" i="40"/>
  <c r="O1824" i="40"/>
  <c r="O1925" i="40"/>
  <c r="O1059" i="40"/>
  <c r="P1320" i="40"/>
  <c r="N173" i="40"/>
  <c r="P2546" i="40"/>
  <c r="P2399" i="40"/>
  <c r="O1620" i="40"/>
  <c r="Q1697" i="40"/>
  <c r="N1697" i="40" s="1"/>
  <c r="Q2240" i="40"/>
  <c r="Q2241" i="40" s="1"/>
  <c r="Q2242" i="40" s="1"/>
  <c r="Q2243" i="40" s="1"/>
  <c r="Q2244" i="40" s="1"/>
  <c r="N2242" i="40"/>
  <c r="Q197" i="40"/>
  <c r="Q198" i="40" s="1"/>
  <c r="Q199" i="40" s="1"/>
  <c r="Q200" i="40" s="1"/>
  <c r="P1039" i="40"/>
  <c r="P1043" i="40"/>
  <c r="P451" i="40"/>
  <c r="P966" i="40"/>
  <c r="P1056" i="40"/>
  <c r="P2363" i="40"/>
  <c r="O2346" i="40"/>
  <c r="O1076" i="40"/>
  <c r="O81" i="40"/>
  <c r="O2399" i="40"/>
  <c r="O1470" i="40"/>
  <c r="O598" i="40"/>
  <c r="P411" i="40"/>
  <c r="P2226" i="40"/>
  <c r="O1095" i="40"/>
  <c r="O1055" i="40"/>
  <c r="N2028" i="40"/>
  <c r="P1031" i="40"/>
  <c r="O1092" i="40"/>
  <c r="O973" i="40"/>
  <c r="O2350" i="40"/>
  <c r="O2363" i="40"/>
  <c r="Q580" i="40"/>
  <c r="Q581" i="40" s="1"/>
  <c r="Q582" i="40" s="1"/>
  <c r="Q583" i="40" s="1"/>
  <c r="Q1727" i="40" s="1"/>
  <c r="Q1728" i="40" s="1"/>
  <c r="Q1729" i="40" s="1"/>
  <c r="N2391" i="40"/>
  <c r="N1660" i="40"/>
  <c r="N1375" i="40"/>
  <c r="Q1960" i="40"/>
  <c r="Q1961" i="40"/>
  <c r="N1960" i="40"/>
  <c r="N1896" i="40"/>
  <c r="N2034" i="40"/>
  <c r="P501" i="40"/>
  <c r="P1895" i="40"/>
  <c r="P1100" i="40"/>
  <c r="P1815" i="40"/>
  <c r="P415" i="40"/>
  <c r="O1039" i="40"/>
  <c r="O1043" i="40"/>
  <c r="O1031" i="40"/>
  <c r="O1100" i="40"/>
  <c r="O2523" i="40"/>
  <c r="O987" i="40"/>
  <c r="O990" i="40"/>
  <c r="O2664" i="40"/>
  <c r="Q1922" i="40"/>
  <c r="Q1921" i="40"/>
  <c r="P2346" i="40"/>
  <c r="P923" i="40"/>
  <c r="P2322" i="40"/>
  <c r="P1027" i="40"/>
  <c r="P2159" i="40"/>
  <c r="P2149" i="40"/>
  <c r="P1081" i="40"/>
  <c r="P54" i="40"/>
  <c r="P1474" i="40"/>
  <c r="O453" i="40"/>
  <c r="O451" i="40"/>
  <c r="O2547" i="40"/>
  <c r="O2166" i="40"/>
  <c r="O269" i="40"/>
  <c r="O1065" i="40"/>
  <c r="N2055" i="40"/>
  <c r="Q1551" i="40"/>
  <c r="Q1552" i="40"/>
  <c r="Q1553" i="40" s="1"/>
  <c r="Q1554" i="40" s="1"/>
  <c r="Q1555" i="40" s="1"/>
  <c r="N1555" i="40" s="1"/>
  <c r="Q24" i="40"/>
  <c r="N1554" i="40"/>
  <c r="N77" i="40"/>
  <c r="P1024" i="40"/>
  <c r="P912" i="40"/>
  <c r="P450" i="40"/>
  <c r="P2369" i="40"/>
  <c r="P2166" i="40"/>
  <c r="P2154" i="40"/>
  <c r="P2152" i="40"/>
  <c r="P987" i="40"/>
  <c r="P990" i="40"/>
  <c r="P1434" i="40"/>
  <c r="P269" i="40"/>
  <c r="P264" i="40"/>
  <c r="P81" i="40"/>
  <c r="P1072" i="40"/>
  <c r="P1068" i="40"/>
  <c r="P1059" i="40"/>
  <c r="P2350" i="40"/>
  <c r="O1215" i="40"/>
  <c r="O501" i="40"/>
  <c r="O1612" i="40"/>
  <c r="O444" i="40"/>
  <c r="O2366" i="40"/>
  <c r="O2516" i="40"/>
  <c r="O2157" i="40"/>
  <c r="O2152" i="40"/>
  <c r="O1608" i="40"/>
  <c r="O1601" i="40"/>
  <c r="O264" i="40"/>
  <c r="O70" i="40"/>
  <c r="O1815" i="40"/>
  <c r="O1880" i="40"/>
  <c r="N715" i="40"/>
  <c r="Q1503" i="40"/>
  <c r="Q1504" i="40" s="1"/>
  <c r="N2592" i="40"/>
  <c r="P1878" i="40"/>
  <c r="P306" i="40"/>
  <c r="P1035" i="40"/>
  <c r="P1912" i="40"/>
  <c r="P1103" i="40"/>
  <c r="P2366" i="40"/>
  <c r="P1000" i="40"/>
  <c r="P1094" i="40"/>
  <c r="P1549" i="40"/>
  <c r="P1824" i="40"/>
  <c r="P65" i="40"/>
  <c r="P1925" i="40"/>
  <c r="O536" i="40"/>
  <c r="O306" i="40"/>
  <c r="O1033" i="40"/>
  <c r="O1912" i="40"/>
  <c r="O2548" i="40"/>
  <c r="O1000" i="40"/>
  <c r="O2604" i="40"/>
  <c r="O1075" i="40"/>
  <c r="O73" i="40"/>
  <c r="O1704" i="40"/>
  <c r="O1072" i="40"/>
  <c r="O1068" i="40"/>
  <c r="O1064" i="40"/>
  <c r="N2498" i="40"/>
  <c r="Q37" i="40"/>
  <c r="N37" i="40" s="1"/>
  <c r="Q1584" i="40"/>
  <c r="Q1585" i="40" s="1"/>
  <c r="Q1586" i="40" s="1"/>
  <c r="Q1587" i="40" s="1"/>
  <c r="Q1588" i="40" s="1"/>
  <c r="Q1785" i="40"/>
  <c r="N1785" i="40"/>
  <c r="N2204" i="40"/>
  <c r="Q162" i="40"/>
  <c r="Q647" i="40"/>
  <c r="Q648" i="40"/>
  <c r="Q649" i="40" s="1"/>
  <c r="Q2472" i="40"/>
  <c r="P47" i="40"/>
  <c r="P1913" i="40"/>
  <c r="P1311" i="40"/>
  <c r="P2173" i="40"/>
  <c r="P2482" i="40"/>
  <c r="P1601" i="40"/>
  <c r="P968" i="40"/>
  <c r="P1076" i="40"/>
  <c r="P1066" i="40"/>
  <c r="O1913" i="40"/>
  <c r="O916" i="40"/>
  <c r="O455" i="40"/>
  <c r="O450" i="40"/>
  <c r="O379" i="40"/>
  <c r="O1828" i="40"/>
  <c r="O2194" i="40"/>
  <c r="N1460" i="40"/>
  <c r="N2616" i="40"/>
  <c r="N162" i="40"/>
  <c r="N2476" i="40"/>
  <c r="P2341" i="40"/>
  <c r="P444" i="40"/>
  <c r="P2543" i="40"/>
  <c r="P2541" i="40"/>
  <c r="P379" i="40"/>
  <c r="P1719" i="40"/>
  <c r="P2664" i="40"/>
  <c r="P73" i="40"/>
  <c r="P1704" i="40"/>
  <c r="P64" i="40"/>
  <c r="P1922" i="40"/>
  <c r="P419" i="40"/>
  <c r="O523" i="40"/>
  <c r="O1199" i="40"/>
  <c r="O1025" i="40"/>
  <c r="O1103" i="40"/>
  <c r="O1102" i="40"/>
  <c r="O2529" i="40"/>
  <c r="O1865" i="40"/>
  <c r="O1634" i="40"/>
  <c r="O2226" i="40"/>
  <c r="O98" i="40"/>
  <c r="O1478" i="40"/>
  <c r="O1922" i="40"/>
  <c r="O419" i="40"/>
  <c r="O415" i="40"/>
  <c r="N1447" i="40"/>
  <c r="Q2245" i="40"/>
  <c r="Q1462" i="40"/>
  <c r="Q1463" i="40" s="1"/>
  <c r="N1463" i="40" s="1"/>
  <c r="Q1464" i="40"/>
  <c r="Q1465" i="40" s="1"/>
  <c r="Q1466" i="40" s="1"/>
  <c r="Q1467" i="40" s="1"/>
  <c r="Q1723" i="40"/>
  <c r="N1723" i="40" s="1"/>
  <c r="P1036" i="40"/>
  <c r="P1025" i="40"/>
  <c r="P2548" i="40"/>
  <c r="P2529" i="40"/>
  <c r="P1095" i="40"/>
  <c r="P1092" i="40"/>
  <c r="P1075" i="40"/>
  <c r="P1065" i="40"/>
  <c r="P1058" i="40"/>
  <c r="P1620" i="40"/>
  <c r="O1878" i="40"/>
  <c r="O2322" i="40"/>
  <c r="O1905" i="40"/>
  <c r="O862" i="40"/>
  <c r="O2173" i="40"/>
  <c r="O2154" i="40"/>
  <c r="O1086" i="40"/>
  <c r="O1078" i="40"/>
  <c r="O1077" i="40"/>
  <c r="O1067" i="40"/>
  <c r="O65" i="40"/>
  <c r="O1058" i="40"/>
  <c r="O1049" i="40"/>
  <c r="O411" i="40"/>
  <c r="P1049" i="40"/>
  <c r="O1050" i="40"/>
  <c r="P1050" i="40"/>
  <c r="P1044" i="40"/>
  <c r="O1347" i="40"/>
  <c r="Q1595" i="40"/>
  <c r="Q1596" i="40" s="1"/>
  <c r="Q1597" i="40" s="1"/>
  <c r="Q1598" i="40" s="1"/>
  <c r="Q1599" i="40" s="1"/>
  <c r="N1626" i="40"/>
  <c r="Q2480" i="40"/>
  <c r="Q2481" i="40" s="1"/>
  <c r="N2480" i="40"/>
  <c r="Q2382" i="40"/>
  <c r="Q2383" i="40" s="1"/>
  <c r="Q2384" i="40" s="1"/>
  <c r="N2382" i="40"/>
  <c r="Q1786" i="40"/>
  <c r="Q1787" i="40" s="1"/>
  <c r="N1786" i="40"/>
  <c r="Q2452" i="40"/>
  <c r="N1200" i="40"/>
  <c r="N2289" i="40"/>
  <c r="N1035" i="40"/>
  <c r="Q829" i="40"/>
  <c r="Q830" i="40" s="1"/>
  <c r="N2040" i="40"/>
  <c r="N1760" i="40"/>
  <c r="Q1296" i="40"/>
  <c r="Q1297" i="40" s="1"/>
  <c r="Q1298" i="40" s="1"/>
  <c r="Q1299" i="40" s="1"/>
  <c r="Q1300" i="40" s="1"/>
  <c r="N1498" i="40"/>
  <c r="Q8" i="40"/>
  <c r="N8" i="40" s="1"/>
  <c r="Q12" i="40"/>
  <c r="N12" i="40" s="1"/>
  <c r="N1934" i="40"/>
  <c r="Q2349" i="40"/>
  <c r="Q2350" i="40" s="1"/>
  <c r="Q2351" i="40" s="1"/>
  <c r="Q2352" i="40" s="1"/>
  <c r="Q2353" i="40" s="1"/>
  <c r="Q2354" i="40" s="1"/>
  <c r="Q2355" i="40" s="1"/>
  <c r="Q2356" i="40" s="1"/>
  <c r="N2356" i="40" s="1"/>
  <c r="N2167" i="40"/>
  <c r="N2279" i="40"/>
  <c r="N1796" i="40"/>
  <c r="Q39" i="40"/>
  <c r="Q40" i="40" s="1"/>
  <c r="Q1431" i="40"/>
  <c r="N1431" i="40"/>
  <c r="N2442" i="40"/>
  <c r="N2272" i="40"/>
  <c r="N706" i="40"/>
  <c r="N2017" i="40"/>
  <c r="N698" i="40"/>
  <c r="Q2570" i="40"/>
  <c r="Q2571" i="40" s="1"/>
  <c r="Q2572" i="40" s="1"/>
  <c r="Q2573" i="40" s="1"/>
  <c r="Q2574" i="40" s="1"/>
  <c r="Q2575" i="40" s="1"/>
  <c r="N2575" i="40" s="1"/>
  <c r="N768" i="40"/>
  <c r="Q1227" i="40"/>
  <c r="Q1228" i="40" s="1"/>
  <c r="Q1229" i="40" s="1"/>
  <c r="N1229" i="40" s="1"/>
  <c r="Q1230" i="40"/>
  <c r="Q1231" i="40" s="1"/>
  <c r="Q1232" i="40" s="1"/>
  <c r="Q1233" i="40" s="1"/>
  <c r="Q2212" i="40"/>
  <c r="Q2213" i="40" s="1"/>
  <c r="N2447" i="40"/>
  <c r="N2651" i="40"/>
  <c r="N1230" i="40"/>
  <c r="N685" i="40"/>
  <c r="O1044" i="40"/>
  <c r="N2126" i="40"/>
  <c r="N39" i="40"/>
  <c r="N335" i="40"/>
  <c r="N2157" i="40"/>
  <c r="N2103" i="40"/>
  <c r="Q2234" i="40"/>
  <c r="N740" i="40"/>
  <c r="N973" i="40"/>
  <c r="N1265" i="40"/>
  <c r="Q2229" i="40"/>
  <c r="Q2230" i="40" s="1"/>
  <c r="Q2231" i="40" s="1"/>
  <c r="N190" i="40"/>
  <c r="N186" i="40"/>
  <c r="N2317" i="40"/>
  <c r="N279" i="40"/>
  <c r="N953" i="40"/>
  <c r="N923" i="40"/>
  <c r="N1877" i="40"/>
  <c r="N2247" i="40"/>
  <c r="N1852" i="40"/>
  <c r="N1119" i="40"/>
  <c r="N523" i="40"/>
  <c r="Q404" i="40"/>
  <c r="N404" i="40" s="1"/>
  <c r="N1790" i="40"/>
  <c r="N898" i="40"/>
  <c r="N653" i="40"/>
  <c r="N301" i="40"/>
  <c r="N398" i="40"/>
  <c r="N103" i="40"/>
  <c r="Q372" i="40" l="1"/>
  <c r="N1988" i="40"/>
  <c r="Q16" i="40"/>
  <c r="N1467" i="40"/>
  <c r="Q5" i="40"/>
  <c r="N5" i="40" s="1"/>
  <c r="N565" i="40"/>
  <c r="Q326" i="40"/>
  <c r="Q327" i="40" s="1"/>
  <c r="Q328" i="40" s="1"/>
  <c r="N1777" i="40"/>
  <c r="Q26" i="40"/>
  <c r="N26" i="40" s="1"/>
  <c r="N1599" i="40"/>
  <c r="Q108" i="40"/>
  <c r="N108" i="40" s="1"/>
  <c r="N1729" i="40"/>
  <c r="Q374" i="40"/>
  <c r="N2042" i="40"/>
  <c r="Q2236" i="40"/>
  <c r="Q2237" i="40" s="1"/>
  <c r="Q2473" i="40"/>
  <c r="Q2474" i="40" s="1"/>
  <c r="Q2475" i="40" s="1"/>
  <c r="Q2476" i="40" s="1"/>
  <c r="Q2477" i="40" s="1"/>
  <c r="Q405" i="40"/>
  <c r="Q406" i="40" s="1"/>
  <c r="Q407" i="40" s="1"/>
  <c r="Q126" i="40"/>
  <c r="Q2235" i="40"/>
  <c r="Q1962" i="40"/>
  <c r="Q1963" i="40" s="1"/>
  <c r="Q1964" i="40" s="1"/>
  <c r="Q1965" i="40" s="1"/>
  <c r="N1965" i="40" s="1"/>
  <c r="Q1724" i="40"/>
  <c r="Q650" i="40"/>
  <c r="N650" i="40" s="1"/>
  <c r="Q2482" i="40"/>
  <c r="Q2483" i="40" s="1"/>
  <c r="Q2484" i="40" s="1"/>
  <c r="Q1671" i="40"/>
  <c r="N1671" i="40" s="1"/>
  <c r="N2336" i="40"/>
  <c r="N716" i="40"/>
  <c r="N1898" i="40"/>
  <c r="Q765" i="40"/>
  <c r="Q766" i="40" s="1"/>
  <c r="Q767" i="40" s="1"/>
  <c r="Q768" i="40" s="1"/>
  <c r="Q769" i="40" s="1"/>
  <c r="Q770" i="40" s="1"/>
  <c r="Q771" i="40" s="1"/>
  <c r="Q772" i="40" s="1"/>
  <c r="Q773" i="40" s="1"/>
  <c r="N773" i="40" s="1"/>
  <c r="N764" i="40"/>
  <c r="Q486" i="40"/>
  <c r="N485" i="40"/>
  <c r="Q879" i="40"/>
  <c r="Q880" i="40" s="1"/>
  <c r="Q881" i="40" s="1"/>
  <c r="Q882" i="40" s="1"/>
  <c r="Q883" i="40" s="1"/>
  <c r="N875" i="40"/>
  <c r="N1233" i="40"/>
  <c r="Q1234" i="40"/>
  <c r="Q560" i="40"/>
  <c r="Q561" i="40" s="1"/>
  <c r="N556" i="40"/>
  <c r="N1787" i="40"/>
  <c r="Q1788" i="40"/>
  <c r="N40" i="40"/>
  <c r="Q41" i="40"/>
  <c r="Q42" i="40" s="1"/>
  <c r="Q43" i="40" s="1"/>
  <c r="Q2429" i="40"/>
  <c r="N141" i="40"/>
  <c r="Q140" i="40"/>
  <c r="Q1782" i="40"/>
  <c r="Q1783" i="40" s="1"/>
  <c r="N1588" i="40"/>
  <c r="Q1523" i="40"/>
  <c r="Q1524" i="40" s="1"/>
  <c r="N374" i="40"/>
  <c r="N168" i="40"/>
  <c r="Q169" i="40"/>
  <c r="N286" i="40"/>
  <c r="N1000" i="40"/>
  <c r="Q1001" i="40"/>
  <c r="Q2385" i="40"/>
  <c r="Q2386" i="40" s="1"/>
  <c r="Q2387" i="40" s="1"/>
  <c r="Q2388" i="40" s="1"/>
  <c r="Q2389" i="40" s="1"/>
  <c r="N2201" i="40"/>
  <c r="O1789" i="40"/>
  <c r="Q685" i="40"/>
  <c r="Q686" i="40" s="1"/>
  <c r="Q687" i="40" s="1"/>
  <c r="Q688" i="40" s="1"/>
  <c r="Q689" i="40" s="1"/>
  <c r="Q690" i="40" s="1"/>
  <c r="Q691" i="40" s="1"/>
  <c r="N1961" i="40"/>
  <c r="N1350" i="40"/>
  <c r="Q382" i="40"/>
  <c r="Q965" i="40"/>
  <c r="N964" i="40"/>
  <c r="N697" i="40"/>
  <c r="O395" i="40"/>
  <c r="R393" i="40"/>
  <c r="N200" i="40"/>
  <c r="Q201" i="40"/>
  <c r="Q202" i="40" s="1"/>
  <c r="Q203" i="40" s="1"/>
  <c r="Q204" i="40" s="1"/>
  <c r="N588" i="40"/>
  <c r="N1750" i="40"/>
  <c r="Q1751" i="40"/>
  <c r="Q2447" i="40"/>
  <c r="Q2448" i="40" s="1"/>
  <c r="N2213" i="40"/>
  <c r="Q604" i="40"/>
  <c r="Q605" i="40" s="1"/>
  <c r="N2384" i="40"/>
  <c r="N583" i="40"/>
  <c r="Q1419" i="40"/>
  <c r="Q1420" i="40" s="1"/>
  <c r="N329" i="40"/>
  <c r="Q2246" i="40"/>
  <c r="Q2247" i="40" s="1"/>
  <c r="Q2248" i="40" s="1"/>
  <c r="Q2249" i="40" s="1"/>
  <c r="Q2250" i="40" s="1"/>
  <c r="Q2251" i="40" s="1"/>
  <c r="Q2252" i="40" s="1"/>
  <c r="N2252" i="40" s="1"/>
  <c r="N2058" i="40"/>
  <c r="Q851" i="40"/>
  <c r="N850" i="40"/>
  <c r="P44" i="40"/>
  <c r="S45" i="40"/>
  <c r="S46" i="40" s="1"/>
  <c r="P46" i="40" s="1"/>
  <c r="N2654" i="40"/>
  <c r="N405" i="40"/>
  <c r="Q2534" i="40"/>
  <c r="Q2535" i="40" s="1"/>
  <c r="N1011" i="40"/>
  <c r="N2582" i="40"/>
  <c r="Q900" i="40"/>
  <c r="Q901" i="40" s="1"/>
  <c r="Q902" i="40" s="1"/>
  <c r="Q903" i="40" s="1"/>
  <c r="Q904" i="40" s="1"/>
  <c r="N899" i="40"/>
  <c r="Q381" i="40"/>
  <c r="N1300" i="40"/>
  <c r="N1670" i="40"/>
  <c r="N2096" i="40"/>
  <c r="N1247" i="40"/>
  <c r="Q1248" i="40"/>
  <c r="Q1249" i="40" s="1"/>
  <c r="Q1250" i="40" s="1"/>
  <c r="Q1251" i="40" s="1"/>
  <c r="Q1252" i="40" s="1"/>
  <c r="N1252" i="40" s="1"/>
  <c r="Q1450" i="40"/>
  <c r="Q1451" i="40" s="1"/>
  <c r="P403" i="40"/>
  <c r="Q1374" i="40"/>
  <c r="Q1375" i="40" s="1"/>
  <c r="Q1376" i="40" s="1"/>
  <c r="Q1377" i="40" s="1"/>
  <c r="N830" i="40"/>
  <c r="Q1468" i="40"/>
  <c r="Q1469" i="40" s="1"/>
  <c r="N16" i="40"/>
  <c r="N2595" i="40"/>
  <c r="N570" i="40"/>
  <c r="Q1641" i="40"/>
  <c r="Q1642" i="40" s="1"/>
  <c r="Q1643" i="40" s="1"/>
  <c r="Q1644" i="40" s="1"/>
  <c r="Q1645" i="40" s="1"/>
  <c r="Q1646" i="40" s="1"/>
  <c r="N1646" i="40" s="1"/>
  <c r="N1638" i="40"/>
  <c r="Q2164" i="40"/>
  <c r="N2161" i="40"/>
  <c r="Q2503" i="40"/>
  <c r="Q2504" i="40" s="1"/>
  <c r="Q2505" i="40" s="1"/>
  <c r="Q2506" i="40" s="1"/>
  <c r="Q2507" i="40" s="1"/>
  <c r="Q2508" i="40" s="1"/>
  <c r="N807" i="40"/>
  <c r="N990" i="40"/>
  <c r="Q1817" i="40"/>
  <c r="N1816" i="40"/>
  <c r="P1789" i="40"/>
  <c r="N154" i="40"/>
  <c r="Q474" i="40"/>
  <c r="Q475" i="40" s="1"/>
  <c r="Q476" i="40" s="1"/>
  <c r="Q477" i="40" s="1"/>
  <c r="Q478" i="40" s="1"/>
  <c r="N478" i="40" s="1"/>
  <c r="N1798" i="40"/>
  <c r="N1130" i="40"/>
  <c r="N1532" i="40"/>
  <c r="Q1533" i="40"/>
  <c r="Q1534" i="40" s="1"/>
  <c r="N1921" i="40"/>
  <c r="Q1923" i="40"/>
  <c r="Q1924" i="40" s="1"/>
  <c r="Q1925" i="40" s="1"/>
  <c r="Q1926" i="40" s="1"/>
  <c r="Q1927" i="40" s="1"/>
  <c r="N2484" i="40"/>
  <c r="Q2485" i="40"/>
  <c r="N2485" i="40" s="1"/>
  <c r="N649" i="40"/>
  <c r="Q2" i="40"/>
  <c r="N2" i="40" s="1"/>
  <c r="N2319" i="40"/>
  <c r="N1724" i="40"/>
  <c r="Q1725" i="40"/>
  <c r="Q1726" i="40" s="1"/>
  <c r="Q1989" i="40"/>
  <c r="Q1990" i="40" s="1"/>
  <c r="Q1991" i="40" s="1"/>
  <c r="N372" i="40"/>
  <c r="Q471" i="40"/>
  <c r="Q1658" i="40"/>
  <c r="Q1659" i="40" s="1"/>
  <c r="Q1660" i="40" s="1"/>
  <c r="Q1661" i="40" s="1"/>
  <c r="Q1662" i="40" s="1"/>
  <c r="N1662" i="40" s="1"/>
  <c r="N1657" i="40"/>
  <c r="N1828" i="40"/>
  <c r="Q1829" i="40"/>
  <c r="Q1099" i="40"/>
  <c r="Q1100" i="40" s="1"/>
  <c r="Q1101" i="40" s="1"/>
  <c r="Q1102" i="40" s="1"/>
  <c r="Q1103" i="40" s="1"/>
  <c r="N2545" i="40"/>
  <c r="N392" i="40"/>
  <c r="Q1556" i="40"/>
  <c r="Q1557" i="40" s="1"/>
  <c r="N24" i="40"/>
  <c r="Q739" i="40"/>
  <c r="Q740" i="40" s="1"/>
  <c r="Q741" i="40" s="1"/>
  <c r="Q742" i="40" s="1"/>
  <c r="Q743" i="40" s="1"/>
  <c r="N743" i="40" s="1"/>
  <c r="N2469" i="40"/>
  <c r="Q2509" i="40"/>
  <c r="N2245" i="40"/>
  <c r="Q1184" i="40"/>
  <c r="Q1185" i="40" s="1"/>
  <c r="Q1186" i="40" s="1"/>
  <c r="Q1187" i="40" s="1"/>
  <c r="Q1188" i="40" s="1"/>
  <c r="N1183" i="40"/>
  <c r="Q2407" i="40"/>
  <c r="Q2408" i="40" s="1"/>
  <c r="Q2409" i="40" s="1"/>
  <c r="Q2410" i="40" s="1"/>
  <c r="Q2411" i="40" s="1"/>
  <c r="Q2412" i="40" s="1"/>
  <c r="N1945" i="40"/>
  <c r="N2477" i="40" l="1"/>
  <c r="Q2478" i="40"/>
  <c r="Q2479" i="40" s="1"/>
  <c r="N381" i="40"/>
  <c r="Q142" i="40"/>
  <c r="Q141" i="40"/>
  <c r="Q240" i="40"/>
  <c r="Q241" i="40" s="1"/>
  <c r="N1751" i="40"/>
  <c r="Q2137" i="40"/>
  <c r="Q2138" i="40" s="1"/>
  <c r="N382" i="40"/>
  <c r="R394" i="40"/>
  <c r="R395" i="40" s="1"/>
  <c r="R396" i="40" s="1"/>
  <c r="R397" i="40" s="1"/>
  <c r="R398" i="40" s="1"/>
  <c r="R399" i="40" s="1"/>
  <c r="R400" i="40" s="1"/>
  <c r="R401" i="40" s="1"/>
  <c r="Q1738" i="40"/>
  <c r="N169" i="40"/>
  <c r="Q127" i="40"/>
  <c r="N1726" i="40"/>
  <c r="Q107" i="40"/>
  <c r="N2586" i="40"/>
  <c r="N1188" i="40"/>
  <c r="Q1189" i="40"/>
  <c r="N486" i="40"/>
  <c r="Q487" i="40"/>
  <c r="Q488" i="40" s="1"/>
  <c r="Q489" i="40" s="1"/>
  <c r="Q490" i="40" s="1"/>
  <c r="Q491" i="40" s="1"/>
  <c r="N530" i="40"/>
  <c r="N1420" i="40"/>
  <c r="Q1421" i="40"/>
  <c r="N1469" i="40"/>
  <c r="Q1470" i="40"/>
  <c r="Q1471" i="40" s="1"/>
  <c r="N407" i="40"/>
  <c r="Q408" i="40"/>
  <c r="Q409" i="40" s="1"/>
  <c r="N409" i="40" s="1"/>
  <c r="N2427" i="40"/>
  <c r="P1790" i="40"/>
  <c r="N1557" i="40"/>
  <c r="Q1558" i="40"/>
  <c r="Q1559" i="40" s="1"/>
  <c r="Q1560" i="40" s="1"/>
  <c r="Q1950" i="40"/>
  <c r="Q1951" i="40" s="1"/>
  <c r="Q1952" i="40" s="1"/>
  <c r="N1947" i="40"/>
  <c r="N394" i="40"/>
  <c r="N471" i="40"/>
  <c r="Q472" i="40"/>
  <c r="Q473" i="40" s="1"/>
  <c r="N473" i="40" s="1"/>
  <c r="N1817" i="40"/>
  <c r="Q1818" i="40"/>
  <c r="Q1819" i="40" s="1"/>
  <c r="Q1820" i="40" s="1"/>
  <c r="Q1821" i="40" s="1"/>
  <c r="Q1822" i="40" s="1"/>
  <c r="N2412" i="40"/>
  <c r="N1991" i="40"/>
  <c r="Q1992" i="40"/>
  <c r="Q1993" i="40" s="1"/>
  <c r="Q905" i="40"/>
  <c r="N904" i="40"/>
  <c r="N853" i="40"/>
  <c r="N1001" i="40"/>
  <c r="N2448" i="40"/>
  <c r="Q2449" i="40"/>
  <c r="Q2450" i="40" s="1"/>
  <c r="Q2451" i="40" s="1"/>
  <c r="N2320" i="40"/>
  <c r="Q2536" i="40"/>
  <c r="Q2537" i="40" s="1"/>
  <c r="Q2538" i="40" s="1"/>
  <c r="Q2539" i="40" s="1"/>
  <c r="N2539" i="40" s="1"/>
  <c r="N114" i="40"/>
  <c r="Q205" i="40"/>
  <c r="N204" i="40"/>
  <c r="N832" i="40"/>
  <c r="Q831" i="40"/>
  <c r="Q1303" i="40"/>
  <c r="Q1304" i="40" s="1"/>
  <c r="N1301" i="40"/>
  <c r="Q1691" i="40"/>
  <c r="N691" i="40"/>
  <c r="Q21" i="40"/>
  <c r="Q454" i="40"/>
  <c r="N1103" i="40"/>
  <c r="Q884" i="40"/>
  <c r="N883" i="40"/>
  <c r="Q1540" i="40"/>
  <c r="Q1541" i="40" s="1"/>
  <c r="N2599" i="40"/>
  <c r="N2137" i="40"/>
  <c r="Q774" i="40"/>
  <c r="Q775" i="40" s="1"/>
  <c r="Q776" i="40" s="1"/>
  <c r="Q1902" i="40"/>
  <c r="N1897" i="40"/>
  <c r="N1445" i="40"/>
  <c r="O403" i="40"/>
  <c r="O1790" i="40"/>
  <c r="N1132" i="40"/>
  <c r="N968" i="40"/>
  <c r="Q1739" i="40"/>
  <c r="N1738" i="40"/>
  <c r="N2509" i="40"/>
  <c r="Q2510" i="40"/>
  <c r="Q2511" i="40" s="1"/>
  <c r="Q2512" i="40" s="1"/>
  <c r="Q2513" i="40" s="1"/>
  <c r="Q2224" i="40"/>
  <c r="Q2225" i="40" s="1"/>
  <c r="N2215" i="40"/>
  <c r="N1927" i="40"/>
  <c r="Q1928" i="40"/>
  <c r="Q1929" i="40" s="1"/>
  <c r="Q2021" i="40"/>
  <c r="Q2022" i="40" s="1"/>
  <c r="Q2023" i="40" s="1"/>
  <c r="N1377" i="40"/>
  <c r="Q1378" i="40"/>
  <c r="N2274" i="40"/>
  <c r="N1783" i="40"/>
  <c r="Q340" i="40"/>
  <c r="Q341" i="40" s="1"/>
  <c r="N561" i="40"/>
  <c r="N2435" i="40"/>
  <c r="N1829" i="40"/>
  <c r="N242" i="40"/>
  <c r="N134" i="40"/>
  <c r="Q363" i="40"/>
  <c r="N1354" i="40"/>
  <c r="N1788" i="40"/>
  <c r="Q1789" i="40"/>
  <c r="Q1790" i="40" s="1"/>
  <c r="Q1791" i="40" s="1"/>
  <c r="N1791" i="40" s="1"/>
  <c r="P402" i="40"/>
  <c r="N605" i="40"/>
  <c r="Q606" i="40"/>
  <c r="Q607" i="40" s="1"/>
  <c r="Q608" i="40" s="1"/>
  <c r="Q609" i="40" s="1"/>
  <c r="Q610" i="40" s="1"/>
  <c r="N1234" i="40"/>
  <c r="Q1235" i="40"/>
  <c r="N1235" i="40" s="1"/>
  <c r="N1451" i="40"/>
  <c r="Q1452" i="40"/>
  <c r="Q1974" i="40"/>
  <c r="Q1975" i="40" s="1"/>
  <c r="N2508" i="40"/>
  <c r="N43" i="40"/>
  <c r="Q44" i="40"/>
  <c r="N2164" i="40"/>
  <c r="Q2165" i="40"/>
  <c r="Q2166" i="40" s="1"/>
  <c r="Q2167" i="40" s="1"/>
  <c r="Q2168" i="40" s="1"/>
  <c r="Q2059" i="40"/>
  <c r="N1534" i="40"/>
  <c r="N1061" i="40"/>
  <c r="Q1744" i="40"/>
  <c r="N188" i="40"/>
  <c r="N2389" i="40"/>
  <c r="Q2390" i="40"/>
  <c r="Q2391" i="40" s="1"/>
  <c r="Q2392" i="40" s="1"/>
  <c r="Q2393" i="40" s="1"/>
  <c r="Q2394" i="40" s="1"/>
  <c r="R402" i="40" l="1"/>
  <c r="R403" i="40" s="1"/>
  <c r="R404" i="40" s="1"/>
  <c r="Q455" i="40"/>
  <c r="Q456" i="40" s="1"/>
  <c r="Q457" i="40" s="1"/>
  <c r="Q458" i="40" s="1"/>
  <c r="Q30" i="40"/>
  <c r="N21" i="40"/>
  <c r="Q373" i="40"/>
  <c r="N1993" i="40"/>
  <c r="Q25" i="40"/>
  <c r="N1560" i="40"/>
  <c r="Q143" i="40"/>
  <c r="Q144" i="40" s="1"/>
  <c r="Q145" i="40" s="1"/>
  <c r="Q146" i="40" s="1"/>
  <c r="N146" i="40" s="1"/>
  <c r="N363" i="40"/>
  <c r="Q170" i="40"/>
  <c r="N170" i="40" s="1"/>
  <c r="N1739" i="40"/>
  <c r="Q388" i="40"/>
  <c r="N388" i="40" s="1"/>
  <c r="N2479" i="40"/>
  <c r="Q193" i="40"/>
  <c r="N1744" i="40"/>
  <c r="Q376" i="40"/>
  <c r="N2168" i="40"/>
  <c r="Q366" i="40"/>
  <c r="N366" i="40" s="1"/>
  <c r="N341" i="40"/>
  <c r="Q2139" i="40"/>
  <c r="Q2140" i="40" s="1"/>
  <c r="P565" i="40"/>
  <c r="N1139" i="40"/>
  <c r="N1691" i="40"/>
  <c r="Q1692" i="40"/>
  <c r="Q1693" i="40" s="1"/>
  <c r="Q1694" i="40" s="1"/>
  <c r="Q1695" i="40" s="1"/>
  <c r="Q1696" i="40" s="1"/>
  <c r="N1696" i="40" s="1"/>
  <c r="Q1493" i="40"/>
  <c r="Q1494" i="40" s="1"/>
  <c r="Q1495" i="40" s="1"/>
  <c r="Q1496" i="40" s="1"/>
  <c r="Q1497" i="40" s="1"/>
  <c r="N2430" i="40"/>
  <c r="Q1190" i="40"/>
  <c r="N1189" i="40"/>
  <c r="N1975" i="40"/>
  <c r="Q1976" i="40"/>
  <c r="Q1977" i="40" s="1"/>
  <c r="Q1978" i="40" s="1"/>
  <c r="N1544" i="40"/>
  <c r="Q1455" i="40"/>
  <c r="Q1456" i="40" s="1"/>
  <c r="Q1457" i="40" s="1"/>
  <c r="N1453" i="40"/>
  <c r="Q624" i="40"/>
  <c r="Q625" i="40" s="1"/>
  <c r="Q626" i="40" s="1"/>
  <c r="Q1784" i="40"/>
  <c r="N115" i="40"/>
  <c r="N1422" i="40"/>
  <c r="N1952" i="40"/>
  <c r="Q1953" i="40"/>
  <c r="Q1954" i="40" s="1"/>
  <c r="Q1994" i="40"/>
  <c r="Q1770" i="40"/>
  <c r="Q1771" i="40" s="1"/>
  <c r="N25" i="40"/>
  <c r="P406" i="40"/>
  <c r="Q492" i="40"/>
  <c r="N491" i="40"/>
  <c r="Q2101" i="40"/>
  <c r="Q2102" i="40" s="1"/>
  <c r="Q2103" i="40" s="1"/>
  <c r="Q2104" i="40" s="1"/>
  <c r="Q2105" i="40" s="1"/>
  <c r="Q2106" i="40" s="1"/>
  <c r="N1822" i="40"/>
  <c r="N724" i="40"/>
  <c r="N379" i="40"/>
  <c r="N1304" i="40"/>
  <c r="Q1305" i="40"/>
  <c r="Q1740" i="40"/>
  <c r="Q1799" i="40"/>
  <c r="Q1800" i="40" s="1"/>
  <c r="N610" i="40"/>
  <c r="O565" i="40"/>
  <c r="Q839" i="40"/>
  <c r="N834" i="40"/>
  <c r="Q1609" i="40"/>
  <c r="Q1610" i="40" s="1"/>
  <c r="Q1611" i="40" s="1"/>
  <c r="Q1612" i="40" s="1"/>
  <c r="Q1613" i="40" s="1"/>
  <c r="Q1614" i="40" s="1"/>
  <c r="Q1615" i="40" s="1"/>
  <c r="N1615" i="40" s="1"/>
  <c r="N2536" i="40"/>
  <c r="Q1515" i="40"/>
  <c r="N373" i="40"/>
  <c r="N1902" i="40"/>
  <c r="Q1903" i="40"/>
  <c r="Q1904" i="40" s="1"/>
  <c r="Q1905" i="40" s="1"/>
  <c r="Q2169" i="40"/>
  <c r="N376" i="40"/>
  <c r="Q2026" i="40"/>
  <c r="N2024" i="40"/>
  <c r="N44" i="40"/>
  <c r="Q45" i="40"/>
  <c r="N2225" i="40"/>
  <c r="Q2226" i="40"/>
  <c r="Q2227" i="40" s="1"/>
  <c r="Q2228" i="40" s="1"/>
  <c r="N2228" i="40" s="1"/>
  <c r="N905" i="40"/>
  <c r="Q1379" i="40"/>
  <c r="Q1380" i="40" s="1"/>
  <c r="Q1381" i="40" s="1"/>
  <c r="Q1382" i="40" s="1"/>
  <c r="Q1383" i="40" s="1"/>
  <c r="Q1384" i="40" s="1"/>
  <c r="N1384" i="40" s="1"/>
  <c r="N1378" i="40"/>
  <c r="Q534" i="40"/>
  <c r="N529" i="40"/>
  <c r="N2315" i="40"/>
  <c r="Q2313" i="40"/>
  <c r="N642" i="40"/>
  <c r="Q2395" i="40"/>
  <c r="Q2396" i="40" s="1"/>
  <c r="Q2397" i="40" s="1"/>
  <c r="Q2398" i="40" s="1"/>
  <c r="Q2399" i="40" s="1"/>
  <c r="N1929" i="40"/>
  <c r="Q1742" i="40"/>
  <c r="Q1743" i="40" s="1"/>
  <c r="N2451" i="40"/>
  <c r="Q1625" i="40"/>
  <c r="Q1626" i="40" s="1"/>
  <c r="Q1627" i="40" s="1"/>
  <c r="Q1628" i="40" s="1"/>
  <c r="N2394" i="40"/>
  <c r="Q808" i="40"/>
  <c r="N2513" i="40"/>
  <c r="O402" i="40"/>
  <c r="N852" i="40"/>
  <c r="N396" i="40"/>
  <c r="Q390" i="40"/>
  <c r="Q391" i="40" s="1"/>
  <c r="N1471" i="40"/>
  <c r="Q20" i="40"/>
  <c r="N107" i="40"/>
  <c r="Q368" i="40"/>
  <c r="N368" i="40" s="1"/>
  <c r="N2281" i="40"/>
  <c r="Q2258" i="40"/>
  <c r="N2062" i="40"/>
  <c r="Q779" i="40"/>
  <c r="N777" i="40"/>
  <c r="N193" i="40"/>
  <c r="Q194" i="40"/>
  <c r="Q195" i="40" s="1"/>
  <c r="Q196" i="40" s="1"/>
  <c r="N884" i="40"/>
  <c r="Q885" i="40"/>
  <c r="Q886" i="40" s="1"/>
  <c r="Q887" i="40" s="1"/>
  <c r="Q888" i="40" s="1"/>
  <c r="N207" i="40"/>
  <c r="Q4" i="40" l="1"/>
  <c r="N4" i="40" s="1"/>
  <c r="N458" i="40"/>
  <c r="Q342" i="40"/>
  <c r="N1784" i="40"/>
  <c r="Q171" i="40"/>
  <c r="N1740" i="40"/>
  <c r="N30" i="40"/>
  <c r="Q2141" i="40"/>
  <c r="Q378" i="40" s="1"/>
  <c r="N378" i="40" s="1"/>
  <c r="Q181" i="40"/>
  <c r="Q182" i="40" s="1"/>
  <c r="Q183" i="40" s="1"/>
  <c r="N1743" i="40"/>
  <c r="N391" i="40"/>
  <c r="Q392" i="40"/>
  <c r="Q301" i="40"/>
  <c r="Q302" i="40" s="1"/>
  <c r="Q303" i="40" s="1"/>
  <c r="N1771" i="40"/>
  <c r="Q371" i="40"/>
  <c r="N1978" i="40"/>
  <c r="Q1768" i="40"/>
  <c r="Q1769" i="40" s="1"/>
  <c r="N1191" i="40"/>
  <c r="N908" i="40"/>
  <c r="N171" i="40"/>
  <c r="Q172" i="40"/>
  <c r="Q173" i="40" s="1"/>
  <c r="Q174" i="40" s="1"/>
  <c r="Q175" i="40" s="1"/>
  <c r="Q176" i="40" s="1"/>
  <c r="N196" i="40"/>
  <c r="N2399" i="40"/>
  <c r="Q2400" i="40"/>
  <c r="Q2401" i="40" s="1"/>
  <c r="Q2402" i="40" s="1"/>
  <c r="Q2403" i="40" s="1"/>
  <c r="Q2404" i="40" s="1"/>
  <c r="Q1535" i="40"/>
  <c r="Q1536" i="40" s="1"/>
  <c r="N1135" i="40"/>
  <c r="N2264" i="40"/>
  <c r="N2030" i="40"/>
  <c r="N2287" i="40"/>
  <c r="N536" i="40"/>
  <c r="N206" i="40"/>
  <c r="Q1908" i="40"/>
  <c r="N1906" i="40"/>
  <c r="N1628" i="40"/>
  <c r="Q1629" i="40"/>
  <c r="Q1630" i="40" s="1"/>
  <c r="N1630" i="40" s="1"/>
  <c r="Q889" i="40"/>
  <c r="Q890" i="40" s="1"/>
  <c r="Q891" i="40" s="1"/>
  <c r="Q892" i="40" s="1"/>
  <c r="Q893" i="40" s="1"/>
  <c r="N893" i="40" s="1"/>
  <c r="N888" i="40"/>
  <c r="P407" i="40"/>
  <c r="N1519" i="40"/>
  <c r="Q2002" i="40"/>
  <c r="Q2003" i="40" s="1"/>
  <c r="Q2004" i="40" s="1"/>
  <c r="Q2005" i="40" s="1"/>
  <c r="Q2006" i="40" s="1"/>
  <c r="Q2007" i="40" s="1"/>
  <c r="N1998" i="40"/>
  <c r="Q1308" i="40"/>
  <c r="Q1309" i="40" s="1"/>
  <c r="Q1310" i="40" s="1"/>
  <c r="Q1311" i="40" s="1"/>
  <c r="N1306" i="40"/>
  <c r="N626" i="40"/>
  <c r="Q627" i="40"/>
  <c r="Q628" i="40" s="1"/>
  <c r="Q629" i="40" s="1"/>
  <c r="Q1830" i="40"/>
  <c r="N644" i="40"/>
  <c r="N859" i="40"/>
  <c r="Q857" i="40"/>
  <c r="O404" i="40"/>
  <c r="R405" i="40"/>
  <c r="R406" i="40" s="1"/>
  <c r="Q1955" i="40"/>
  <c r="Q1956" i="40" s="1"/>
  <c r="Q1957" i="40" s="1"/>
  <c r="Q1958" i="40" s="1"/>
  <c r="Q1959" i="40" s="1"/>
  <c r="N1959" i="40" s="1"/>
  <c r="N1954" i="40"/>
  <c r="Q1143" i="40"/>
  <c r="N492" i="40"/>
  <c r="N461" i="40"/>
  <c r="N726" i="40"/>
  <c r="N121" i="40"/>
  <c r="N182" i="40"/>
  <c r="N390" i="40"/>
  <c r="N2313" i="40"/>
  <c r="Q1979" i="40"/>
  <c r="Q1980" i="40" s="1"/>
  <c r="Q1981" i="40" s="1"/>
  <c r="Q1982" i="40" s="1"/>
  <c r="Q1983" i="40" s="1"/>
  <c r="N1983" i="40" s="1"/>
  <c r="N371" i="40"/>
  <c r="N1800" i="40"/>
  <c r="Q1801" i="40"/>
  <c r="Q1802" i="40" s="1"/>
  <c r="Q1803" i="40" s="1"/>
  <c r="Q1804" i="40" s="1"/>
  <c r="Q1472" i="40"/>
  <c r="Q1473" i="40" s="1"/>
  <c r="Q1474" i="40" s="1"/>
  <c r="Q1475" i="40" s="1"/>
  <c r="Q1476" i="40" s="1"/>
  <c r="N20" i="40"/>
  <c r="Q1498" i="40"/>
  <c r="Q1499" i="40" s="1"/>
  <c r="Q1500" i="40" s="1"/>
  <c r="Q1501" i="40" s="1"/>
  <c r="Q1502" i="40" s="1"/>
  <c r="N1502" i="40" s="1"/>
  <c r="N1497" i="40"/>
  <c r="Q1772" i="40"/>
  <c r="Q1773" i="40" s="1"/>
  <c r="Q1774" i="40" s="1"/>
  <c r="N304" i="40"/>
  <c r="Q974" i="40"/>
  <c r="Q975" i="40" s="1"/>
  <c r="Q976" i="40" s="1"/>
  <c r="Q977" i="40" s="1"/>
  <c r="Q46" i="40"/>
  <c r="N46" i="40" s="1"/>
  <c r="N779" i="40"/>
  <c r="Q780" i="40"/>
  <c r="Q781" i="40" s="1"/>
  <c r="N810" i="40"/>
  <c r="N2169" i="40"/>
  <c r="Q2170" i="40"/>
  <c r="Q2171" i="40" s="1"/>
  <c r="Q2172" i="40" s="1"/>
  <c r="Q2173" i="40" s="1"/>
  <c r="Q2174" i="40" s="1"/>
  <c r="O5" i="40"/>
  <c r="N2106" i="40"/>
  <c r="N333" i="40"/>
  <c r="P5" i="40"/>
  <c r="Q2142" i="40" l="1"/>
  <c r="N2142" i="40" s="1"/>
  <c r="Q298" i="40"/>
  <c r="Q299" i="40" s="1"/>
  <c r="Q300" i="40" s="1"/>
  <c r="N300" i="40" s="1"/>
  <c r="N1769" i="40"/>
  <c r="N1536" i="40"/>
  <c r="Q1537" i="40"/>
  <c r="Q1538" i="40" s="1"/>
  <c r="Q1539" i="40" s="1"/>
  <c r="Q1860" i="40"/>
  <c r="Q1861" i="40" s="1"/>
  <c r="Q1862" i="40" s="1"/>
  <c r="N183" i="40"/>
  <c r="O572" i="40"/>
  <c r="N2174" i="40"/>
  <c r="N812" i="40"/>
  <c r="N384" i="40"/>
  <c r="Q784" i="40"/>
  <c r="N782" i="40"/>
  <c r="P572" i="40"/>
  <c r="Q1779" i="40"/>
  <c r="Q1780" i="40" s="1"/>
  <c r="Q1781" i="40" s="1"/>
  <c r="N337" i="40"/>
  <c r="N629" i="40"/>
  <c r="Q978" i="40"/>
  <c r="Q979" i="40" s="1"/>
  <c r="Q980" i="40" s="1"/>
  <c r="Q981" i="40" s="1"/>
  <c r="Q982" i="40" s="1"/>
  <c r="Q983" i="40" s="1"/>
  <c r="N977" i="40"/>
  <c r="N1774" i="40"/>
  <c r="Q307" i="40"/>
  <c r="Q308" i="40" s="1"/>
  <c r="Q611" i="40"/>
  <c r="N2404" i="40"/>
  <c r="Q2008" i="40"/>
  <c r="Q2009" i="40" s="1"/>
  <c r="N2007" i="40"/>
  <c r="Q589" i="40"/>
  <c r="Q590" i="40" s="1"/>
  <c r="Q591" i="40" s="1"/>
  <c r="N122" i="40"/>
  <c r="N1476" i="40"/>
  <c r="N1313" i="40"/>
  <c r="O406" i="40"/>
  <c r="R407" i="40"/>
  <c r="Q1616" i="40"/>
  <c r="N1804" i="40"/>
  <c r="Q1741" i="40"/>
  <c r="N176" i="40"/>
  <c r="Q913" i="40"/>
  <c r="N906" i="40"/>
  <c r="N1909" i="40"/>
  <c r="N2500" i="40"/>
  <c r="Q542" i="40"/>
  <c r="Q543" i="40" s="1"/>
  <c r="N537" i="40"/>
  <c r="N701" i="40"/>
  <c r="Q698" i="40"/>
  <c r="N729" i="40"/>
  <c r="Q467" i="40"/>
  <c r="Q468" i="40" s="1"/>
  <c r="N1834" i="40"/>
  <c r="N1143" i="40"/>
  <c r="Q1144" i="40"/>
  <c r="Q1145" i="40" s="1"/>
  <c r="Q1146" i="40" s="1"/>
  <c r="Q1147" i="40" s="1"/>
  <c r="S47" i="40"/>
  <c r="S48" i="40" s="1"/>
  <c r="P1699" i="40"/>
  <c r="Q31" i="40" l="1"/>
  <c r="Q32" i="40" s="1"/>
  <c r="N1539" i="40"/>
  <c r="N914" i="40"/>
  <c r="N2368" i="40"/>
  <c r="Q2365" i="40"/>
  <c r="Q2366" i="40" s="1"/>
  <c r="N2009" i="40"/>
  <c r="Q2010" i="40"/>
  <c r="Q2011" i="40" s="1"/>
  <c r="Q2012" i="40" s="1"/>
  <c r="N2012" i="40" s="1"/>
  <c r="N1616" i="40"/>
  <c r="P49" i="40"/>
  <c r="Q1837" i="40"/>
  <c r="Q1838" i="40" s="1"/>
  <c r="Q1839" i="40" s="1"/>
  <c r="Q1840" i="40" s="1"/>
  <c r="Q1841" i="40" s="1"/>
  <c r="N1831" i="40"/>
  <c r="Q814" i="40"/>
  <c r="N809" i="40"/>
  <c r="Q708" i="40"/>
  <c r="Q709" i="40" s="1"/>
  <c r="Q710" i="40" s="1"/>
  <c r="N611" i="40"/>
  <c r="Q612" i="40"/>
  <c r="Q613" i="40" s="1"/>
  <c r="Q614" i="40" s="1"/>
  <c r="Q615" i="40" s="1"/>
  <c r="P6" i="40"/>
  <c r="Q1863" i="40"/>
  <c r="Q1864" i="40" s="1"/>
  <c r="N1864" i="40" s="1"/>
  <c r="N419" i="40"/>
  <c r="Q1714" i="40"/>
  <c r="N468" i="40"/>
  <c r="O6" i="40"/>
  <c r="Q1197" i="40"/>
  <c r="Q1198" i="40" s="1"/>
  <c r="Q1199" i="40" s="1"/>
  <c r="Q1200" i="40" s="1"/>
  <c r="Q1201" i="40" s="1"/>
  <c r="Q1202" i="40" s="1"/>
  <c r="N308" i="40"/>
  <c r="Q1752" i="40"/>
  <c r="N32" i="40"/>
  <c r="Q984" i="40"/>
  <c r="N983" i="40"/>
  <c r="N633" i="40"/>
  <c r="N1781" i="40"/>
  <c r="Q339" i="40"/>
  <c r="N543" i="40"/>
  <c r="Q544" i="40"/>
  <c r="Q545" i="40" s="1"/>
  <c r="N784" i="40"/>
  <c r="Q785" i="40"/>
  <c r="Q786" i="40" s="1"/>
  <c r="Q787" i="40" s="1"/>
  <c r="N787" i="40" s="1"/>
  <c r="N736" i="40"/>
  <c r="O407" i="40"/>
  <c r="R408" i="40"/>
  <c r="R409" i="40" s="1"/>
  <c r="Q214" i="40"/>
  <c r="Q215" i="40" s="1"/>
  <c r="Q216" i="40" s="1"/>
  <c r="Q217" i="40" s="1"/>
  <c r="Q218" i="40" s="1"/>
  <c r="Q219" i="40" s="1"/>
  <c r="Q220" i="40" s="1"/>
  <c r="N220" i="40" s="1"/>
  <c r="N1312" i="40"/>
  <c r="N395" i="40"/>
  <c r="Q393" i="40"/>
  <c r="Q394" i="40" s="1"/>
  <c r="Q395" i="40" s="1"/>
  <c r="Q396" i="40" s="1"/>
  <c r="Q397" i="40" s="1"/>
  <c r="N397" i="40" s="1"/>
  <c r="N1404" i="40"/>
  <c r="N2327" i="40"/>
  <c r="N591" i="40"/>
  <c r="Q592" i="40"/>
  <c r="Q593" i="40" s="1"/>
  <c r="Q594" i="40" s="1"/>
  <c r="N1741" i="40"/>
  <c r="Q177" i="40"/>
  <c r="Q178" i="40" s="1"/>
  <c r="Q179" i="40" s="1"/>
  <c r="Q180" i="40" s="1"/>
  <c r="Q1148" i="40"/>
  <c r="Q1149" i="40" s="1"/>
  <c r="N1147" i="40"/>
  <c r="N2294" i="40"/>
  <c r="Q361" i="40" l="1"/>
  <c r="N361" i="40" s="1"/>
  <c r="N339" i="40"/>
  <c r="Q7" i="40"/>
  <c r="N7" i="40" s="1"/>
  <c r="N984" i="40"/>
  <c r="P1467" i="40"/>
  <c r="N2323" i="40"/>
  <c r="Q1930" i="40"/>
  <c r="Q1931" i="40" s="1"/>
  <c r="Q1932" i="40" s="1"/>
  <c r="Q1933" i="40" s="1"/>
  <c r="Q1934" i="40" s="1"/>
  <c r="Q1935" i="40" s="1"/>
  <c r="N615" i="40"/>
  <c r="Q1870" i="40"/>
  <c r="Q1871" i="40" s="1"/>
  <c r="Q1872" i="40" s="1"/>
  <c r="Q1873" i="40" s="1"/>
  <c r="Q1874" i="40" s="1"/>
  <c r="N1202" i="40"/>
  <c r="N1149" i="40"/>
  <c r="Q1150" i="40"/>
  <c r="Q1151" i="40" s="1"/>
  <c r="Q1152" i="40" s="1"/>
  <c r="Q1153" i="40" s="1"/>
  <c r="N180" i="40"/>
  <c r="Q2204" i="40"/>
  <c r="Q2205" i="40" s="1"/>
  <c r="Q422" i="40"/>
  <c r="Q423" i="40" s="1"/>
  <c r="Q424" i="40" s="1"/>
  <c r="N1841" i="40"/>
  <c r="N734" i="40"/>
  <c r="Q595" i="40"/>
  <c r="Q596" i="40" s="1"/>
  <c r="N594" i="40"/>
  <c r="N1863" i="40"/>
  <c r="Q2300" i="40"/>
  <c r="N2298" i="40"/>
  <c r="N545" i="40"/>
  <c r="Q546" i="40"/>
  <c r="Q547" i="40" s="1"/>
  <c r="N2366" i="40"/>
  <c r="Q2367" i="40"/>
  <c r="O1896" i="40"/>
  <c r="N1752" i="40"/>
  <c r="Q251" i="40"/>
  <c r="Q252" i="40" s="1"/>
  <c r="Q253" i="40" s="1"/>
  <c r="Q254" i="40" s="1"/>
  <c r="O1729" i="40"/>
  <c r="Q711" i="40"/>
  <c r="N711" i="40" s="1"/>
  <c r="P1729" i="40"/>
  <c r="N2110" i="40"/>
  <c r="Q398" i="40"/>
  <c r="Q399" i="40" s="1"/>
  <c r="N393" i="40"/>
  <c r="N1315" i="40"/>
  <c r="N922" i="40"/>
  <c r="Q712" i="40" l="1"/>
  <c r="N712" i="40" s="1"/>
  <c r="Q360" i="40"/>
  <c r="N360" i="40" s="1"/>
  <c r="N254" i="40"/>
  <c r="Q2368" i="40"/>
  <c r="Q2369" i="40" s="1"/>
  <c r="Q2370" i="40" s="1"/>
  <c r="Q2371" i="40" s="1"/>
  <c r="N2371" i="40" s="1"/>
  <c r="N1845" i="40"/>
  <c r="N1316" i="40"/>
  <c r="N1874" i="40"/>
  <c r="Q1875" i="40"/>
  <c r="Q1876" i="40" s="1"/>
  <c r="Q1877" i="40" s="1"/>
  <c r="Q1878" i="40" s="1"/>
  <c r="Q1879" i="40" s="1"/>
  <c r="N1413" i="40"/>
  <c r="N815" i="40"/>
  <c r="N661" i="40"/>
  <c r="N1935" i="40"/>
  <c r="O108" i="40"/>
  <c r="Q1154" i="40"/>
  <c r="Q1155" i="40" s="1"/>
  <c r="Q1156" i="40" s="1"/>
  <c r="Q1157" i="40" s="1"/>
  <c r="N1153" i="40"/>
  <c r="N2322" i="40"/>
  <c r="R47" i="40"/>
  <c r="R48" i="40" s="1"/>
  <c r="O1699" i="40"/>
  <c r="N399" i="40"/>
  <c r="Q400" i="40"/>
  <c r="Q401" i="40" s="1"/>
  <c r="N424" i="40"/>
  <c r="Q425" i="40"/>
  <c r="Q426" i="40" s="1"/>
  <c r="N1969" i="40"/>
  <c r="Q2175" i="40"/>
  <c r="Q2176" i="40" s="1"/>
  <c r="Q2177" i="40" s="1"/>
  <c r="N547" i="40"/>
  <c r="Q1880" i="40"/>
  <c r="N599" i="40"/>
  <c r="N2413" i="40"/>
  <c r="P108" i="40"/>
  <c r="N2300" i="40"/>
  <c r="Q2301" i="40"/>
  <c r="Q2302" i="40" s="1"/>
  <c r="N2205" i="40"/>
  <c r="Q2206" i="40"/>
  <c r="Q2207" i="40" s="1"/>
  <c r="Q2208" i="40" s="1"/>
  <c r="N2208" i="40" s="1"/>
  <c r="Q1567" i="40" l="1"/>
  <c r="Q1568" i="40" s="1"/>
  <c r="Q1569" i="40" s="1"/>
  <c r="Q1570" i="40" s="1"/>
  <c r="N1415" i="40"/>
  <c r="N2177" i="40"/>
  <c r="Q2178" i="40"/>
  <c r="Q2179" i="40" s="1"/>
  <c r="Q2180" i="40" s="1"/>
  <c r="N2180" i="40" s="1"/>
  <c r="N2419" i="40"/>
  <c r="N401" i="40"/>
  <c r="Q2437" i="40"/>
  <c r="O49" i="40"/>
  <c r="N1485" i="40"/>
  <c r="Q1203" i="40"/>
  <c r="Q1204" i="40" s="1"/>
  <c r="N1879" i="40"/>
  <c r="O588" i="40"/>
  <c r="N1330" i="40"/>
  <c r="Q1698" i="40"/>
  <c r="Q1699" i="40" s="1"/>
  <c r="N1880" i="40"/>
  <c r="Q1881" i="40"/>
  <c r="Q1882" i="40" s="1"/>
  <c r="Q1883" i="40" s="1"/>
  <c r="N2303" i="40"/>
  <c r="Q51" i="40"/>
  <c r="N426" i="40"/>
  <c r="P1471" i="40"/>
  <c r="N1157" i="40"/>
  <c r="Q1158" i="40"/>
  <c r="Q1159" i="40" s="1"/>
  <c r="Q1160" i="40" s="1"/>
  <c r="Q1161" i="40" s="1"/>
  <c r="P588" i="40"/>
  <c r="Q47" i="40" l="1"/>
  <c r="Q48" i="40" s="1"/>
  <c r="N1699" i="40"/>
  <c r="N1161" i="40"/>
  <c r="Q1735" i="40"/>
  <c r="O110" i="40"/>
  <c r="N52" i="40"/>
  <c r="Q1884" i="40"/>
  <c r="Q1885" i="40" s="1"/>
  <c r="Q1886" i="40" s="1"/>
  <c r="N1883" i="40"/>
  <c r="N48" i="40"/>
  <c r="R16" i="40"/>
  <c r="O1467" i="40"/>
  <c r="P110" i="40"/>
  <c r="Q402" i="40"/>
  <c r="N1206" i="40"/>
  <c r="P20" i="40"/>
  <c r="Q1713" i="40"/>
  <c r="N1332" i="40"/>
  <c r="N2305" i="40"/>
  <c r="N1570" i="40"/>
  <c r="Q1571" i="40"/>
  <c r="N402" i="40" l="1"/>
  <c r="Q403" i="40"/>
  <c r="N403" i="40" s="1"/>
  <c r="Q136" i="40"/>
  <c r="Q137" i="40" s="1"/>
  <c r="Q138" i="40" s="1"/>
  <c r="Q139" i="40" s="1"/>
  <c r="N1735" i="40"/>
  <c r="Q100" i="40"/>
  <c r="Q101" i="40" s="1"/>
  <c r="Q102" i="40" s="1"/>
  <c r="Q103" i="40" s="1"/>
  <c r="Q104" i="40" s="1"/>
  <c r="N1713" i="40"/>
  <c r="Q23" i="40"/>
  <c r="N23" i="40" s="1"/>
  <c r="N1571" i="40"/>
  <c r="N1886" i="40"/>
  <c r="Q1887" i="40"/>
  <c r="Q1700" i="40"/>
  <c r="N53" i="40"/>
  <c r="P1731" i="40"/>
  <c r="Q1715" i="40"/>
  <c r="Q1716" i="40" s="1"/>
  <c r="Q49" i="40"/>
  <c r="P426" i="40"/>
  <c r="Q441" i="40"/>
  <c r="N104" i="40"/>
  <c r="Q1936" i="40"/>
  <c r="Q1937" i="40" s="1"/>
  <c r="N139" i="40"/>
  <c r="O1731" i="40"/>
  <c r="N1205" i="40"/>
  <c r="Q2657" i="40"/>
  <c r="Q2658" i="40" s="1"/>
  <c r="Q2659" i="40" s="1"/>
  <c r="Q2660" i="40" s="1"/>
  <c r="N1336" i="40"/>
  <c r="O16" i="40"/>
  <c r="N259" i="40"/>
  <c r="N49" i="40" l="1"/>
  <c r="Q50" i="40"/>
  <c r="N50" i="40" s="1"/>
  <c r="Q58" i="40"/>
  <c r="Q59" i="40" s="1"/>
  <c r="N1700" i="40"/>
  <c r="P53" i="40"/>
  <c r="N1337" i="40"/>
  <c r="Q1335" i="40"/>
  <c r="R20" i="40"/>
  <c r="O1471" i="40"/>
  <c r="Q447" i="40"/>
  <c r="Q448" i="40" s="1"/>
  <c r="Q449" i="40" s="1"/>
  <c r="Q450" i="40" s="1"/>
  <c r="N442" i="40"/>
  <c r="N2664" i="40"/>
  <c r="N1716" i="40"/>
  <c r="Q1717" i="40"/>
  <c r="P122" i="40"/>
  <c r="O122" i="40"/>
  <c r="N59" i="40"/>
  <c r="Q60" i="40"/>
  <c r="N257" i="40"/>
  <c r="Q1888" i="40"/>
  <c r="Q1889" i="40" s="1"/>
  <c r="Q1890" i="40" s="1"/>
  <c r="Q1891" i="40" s="1"/>
  <c r="N1891" i="40" s="1"/>
  <c r="N1887" i="40"/>
  <c r="N1937" i="40"/>
  <c r="Q1938" i="40"/>
  <c r="Q1939" i="40" s="1"/>
  <c r="Q1940" i="40" s="1"/>
  <c r="N1940" i="40" s="1"/>
  <c r="Q362" i="40" l="1"/>
  <c r="N60" i="40"/>
  <c r="Q1336" i="40"/>
  <c r="R11" i="40"/>
  <c r="O617" i="40"/>
  <c r="N1717" i="40"/>
  <c r="Q1718" i="40"/>
  <c r="Q1753" i="40"/>
  <c r="N260" i="40"/>
  <c r="Q61" i="40"/>
  <c r="Q62" i="40" s="1"/>
  <c r="Q63" i="40" s="1"/>
  <c r="Q64" i="40" s="1"/>
  <c r="Q65" i="40" s="1"/>
  <c r="Q66" i="40" s="1"/>
  <c r="N362" i="40"/>
  <c r="Q1572" i="40"/>
  <c r="Q1573" i="40" s="1"/>
  <c r="Q1574" i="40" s="1"/>
  <c r="N2661" i="40"/>
  <c r="N450" i="40"/>
  <c r="Q451" i="40"/>
  <c r="N451" i="40" s="1"/>
  <c r="O20" i="40"/>
  <c r="P617" i="40"/>
  <c r="P1700" i="40"/>
  <c r="Q262" i="40" l="1"/>
  <c r="Q263" i="40" s="1"/>
  <c r="Q264" i="40" s="1"/>
  <c r="N1753" i="40"/>
  <c r="Q269" i="40"/>
  <c r="Q270" i="40" s="1"/>
  <c r="Q271" i="40" s="1"/>
  <c r="Q272" i="40" s="1"/>
  <c r="Q273" i="40" s="1"/>
  <c r="N265" i="40"/>
  <c r="N1718" i="40"/>
  <c r="Q105" i="40"/>
  <c r="Q1701" i="40"/>
  <c r="Q1702" i="40" s="1"/>
  <c r="N66" i="40"/>
  <c r="P66" i="40"/>
  <c r="P11" i="40"/>
  <c r="N1574" i="40"/>
  <c r="Q1575" i="40"/>
  <c r="Q1576" i="40" s="1"/>
  <c r="Q1577" i="40" s="1"/>
  <c r="O426" i="40"/>
  <c r="O11" i="40"/>
  <c r="Q38" i="40" l="1"/>
  <c r="N1577" i="40"/>
  <c r="Q1578" i="40"/>
  <c r="Q1579" i="40" s="1"/>
  <c r="Q1580" i="40" s="1"/>
  <c r="N38" i="40"/>
  <c r="N1702" i="40"/>
  <c r="Q67" i="40"/>
  <c r="P1702" i="40"/>
  <c r="N105" i="40"/>
  <c r="Q367" i="40"/>
  <c r="N367" i="40" s="1"/>
  <c r="O620" i="40"/>
  <c r="P620" i="40"/>
  <c r="O53" i="40"/>
  <c r="Q1162" i="40"/>
  <c r="Q1163" i="40" s="1"/>
  <c r="Q1164" i="40" s="1"/>
  <c r="Q1165" i="40" s="1"/>
  <c r="N273" i="40"/>
  <c r="P131" i="40" l="1"/>
  <c r="R369" i="40"/>
  <c r="O131" i="40"/>
  <c r="P68" i="40"/>
  <c r="Q68" i="40"/>
  <c r="Q69" i="40" s="1"/>
  <c r="Q70" i="40" s="1"/>
  <c r="N70" i="40" s="1"/>
  <c r="N1165" i="40"/>
  <c r="Q1166" i="40"/>
  <c r="O1700" i="40"/>
  <c r="N1580" i="40"/>
  <c r="Q1581" i="40"/>
  <c r="Q1582" i="40" s="1"/>
  <c r="Q1583" i="40" s="1"/>
  <c r="Q13" i="40" l="1"/>
  <c r="N1166" i="40"/>
  <c r="R362" i="40"/>
  <c r="O60" i="40"/>
  <c r="Q2066" i="40"/>
  <c r="Q2067" i="40" s="1"/>
  <c r="Q2068" i="40" s="1"/>
  <c r="Q2069" i="40" s="1"/>
  <c r="N13" i="40"/>
  <c r="Q1703" i="40"/>
  <c r="N68" i="40"/>
  <c r="P1703" i="40"/>
  <c r="O369" i="40"/>
  <c r="Q1775" i="40"/>
  <c r="N1583" i="40"/>
  <c r="P369" i="40"/>
  <c r="Q71" i="40" l="1"/>
  <c r="N1703" i="40"/>
  <c r="Q309" i="40"/>
  <c r="N1775" i="40"/>
  <c r="N311" i="40"/>
  <c r="O135" i="40"/>
  <c r="P71" i="40"/>
  <c r="Q1704" i="40"/>
  <c r="N71" i="40"/>
  <c r="N2069" i="40"/>
  <c r="Q2070" i="40"/>
  <c r="Q2071" i="40" s="1"/>
  <c r="P135" i="40"/>
  <c r="O362" i="40"/>
  <c r="P1733" i="40" l="1"/>
  <c r="Q1167" i="40"/>
  <c r="Q1168" i="40" s="1"/>
  <c r="N2071" i="40"/>
  <c r="N1704" i="40"/>
  <c r="Q1705" i="40"/>
  <c r="P1705" i="40"/>
  <c r="O1733" i="40"/>
  <c r="O66" i="40"/>
  <c r="Q72" i="40" l="1"/>
  <c r="Q73" i="40" s="1"/>
  <c r="Q74" i="40" s="1"/>
  <c r="Q75" i="40" s="1"/>
  <c r="Q76" i="40" s="1"/>
  <c r="N1705" i="40"/>
  <c r="O1702" i="40"/>
  <c r="R363" i="40"/>
  <c r="O134" i="40"/>
  <c r="P76" i="40"/>
  <c r="Q1706" i="40"/>
  <c r="N76" i="40"/>
  <c r="N1170" i="40"/>
  <c r="P363" i="40"/>
  <c r="Q77" i="40" l="1"/>
  <c r="Q78" i="40" s="1"/>
  <c r="Q79" i="40" s="1"/>
  <c r="Q80" i="40" s="1"/>
  <c r="N1706" i="40"/>
  <c r="P1735" i="40"/>
  <c r="N1169" i="40"/>
  <c r="N80" i="40"/>
  <c r="P1706" i="40"/>
  <c r="O363" i="40"/>
  <c r="O68" i="40"/>
  <c r="O1703" i="40" l="1"/>
  <c r="O1735" i="40"/>
  <c r="P83" i="40"/>
  <c r="Q1707" i="40"/>
  <c r="Q1708" i="40" s="1"/>
  <c r="Q1709" i="40" s="1"/>
  <c r="N1756" i="40"/>
  <c r="P139" i="40"/>
  <c r="Q81" i="40" l="1"/>
  <c r="N1709" i="40"/>
  <c r="P1940" i="40"/>
  <c r="Q1758" i="40"/>
  <c r="N81" i="40"/>
  <c r="Q82" i="40"/>
  <c r="Q83" i="40" s="1"/>
  <c r="N83" i="40" s="1"/>
  <c r="P1709" i="40"/>
  <c r="O139" i="40"/>
  <c r="O71" i="40"/>
  <c r="O1705" i="40" l="1"/>
  <c r="O1940" i="40"/>
  <c r="P82" i="40"/>
  <c r="Q1710" i="40"/>
  <c r="Q1711" i="40" s="1"/>
  <c r="N82" i="40"/>
  <c r="N1758" i="40"/>
  <c r="Q1759" i="40"/>
  <c r="Q1760" i="40" s="1"/>
  <c r="Q1761" i="40" s="1"/>
  <c r="Q1762" i="40" s="1"/>
  <c r="P146" i="40"/>
  <c r="Q278" i="40" l="1"/>
  <c r="Q279" i="40" s="1"/>
  <c r="Q280" i="40" s="1"/>
  <c r="N1762" i="40"/>
  <c r="Q84" i="40"/>
  <c r="Q358" i="40" s="1"/>
  <c r="N1711" i="40"/>
  <c r="P1736" i="40"/>
  <c r="N280" i="40"/>
  <c r="P1711" i="40"/>
  <c r="O146" i="40"/>
  <c r="O76" i="40"/>
  <c r="Q85" i="40" l="1"/>
  <c r="N85" i="40" s="1"/>
  <c r="N358" i="40"/>
  <c r="O1706" i="40"/>
  <c r="O1736" i="40"/>
  <c r="P85" i="40"/>
  <c r="N427" i="40"/>
  <c r="N1764" i="40"/>
  <c r="P154" i="40"/>
  <c r="S387" i="40" l="1"/>
  <c r="P2426" i="40"/>
  <c r="Q2602" i="40"/>
  <c r="P440" i="40"/>
  <c r="O154" i="40"/>
  <c r="O83" i="40"/>
  <c r="O1709" i="40" l="1"/>
  <c r="R387" i="40"/>
  <c r="O2426" i="40"/>
  <c r="P90" i="40"/>
  <c r="N2609" i="40"/>
  <c r="Q2603" i="40"/>
  <c r="N2603" i="40" s="1"/>
  <c r="P387" i="40"/>
  <c r="N437" i="40"/>
  <c r="Q2604" i="40" l="1"/>
  <c r="Q2605" i="40" s="1"/>
  <c r="Q2606" i="40" s="1"/>
  <c r="Q2607" i="40" s="1"/>
  <c r="Q2608" i="40" s="1"/>
  <c r="Q86" i="40"/>
  <c r="Q87" i="40" s="1"/>
  <c r="P1737" i="40"/>
  <c r="S17" i="40"/>
  <c r="P1481" i="40"/>
  <c r="O387" i="40"/>
  <c r="O82" i="40"/>
  <c r="O1711" i="40" l="1"/>
  <c r="O1737" i="40"/>
  <c r="P17" i="40"/>
  <c r="P162" i="40"/>
  <c r="N89" i="40"/>
  <c r="S2" i="40" l="1"/>
  <c r="P649" i="40"/>
  <c r="R358" i="40"/>
  <c r="O84" i="40"/>
  <c r="P1712" i="40"/>
  <c r="N90" i="40"/>
  <c r="O162" i="40"/>
  <c r="P99" i="40" l="1"/>
  <c r="N1477" i="40"/>
  <c r="O358" i="40"/>
  <c r="R2" i="40"/>
  <c r="O649" i="40"/>
  <c r="P2" i="40"/>
  <c r="O2" i="40" l="1"/>
  <c r="O85" i="40"/>
  <c r="S3" i="40"/>
  <c r="P653" i="40"/>
  <c r="S377" i="40"/>
  <c r="P2125" i="40"/>
  <c r="O440" i="40" l="1"/>
  <c r="P3" i="40"/>
  <c r="P377" i="40"/>
  <c r="Q1712" i="40"/>
  <c r="R3" i="40"/>
  <c r="O653" i="40"/>
  <c r="Q95" i="40" l="1"/>
  <c r="Q96" i="40" s="1"/>
  <c r="Q97" i="40" s="1"/>
  <c r="Q98" i="40" s="1"/>
  <c r="N1712" i="40"/>
  <c r="N98" i="40"/>
  <c r="Q99" i="40"/>
  <c r="P1502" i="40"/>
  <c r="S386" i="40"/>
  <c r="P2134" i="40"/>
  <c r="O3" i="40"/>
  <c r="O90" i="40"/>
  <c r="P386" i="40" l="1"/>
  <c r="P169" i="40"/>
  <c r="O1502" i="40"/>
  <c r="Q1719" i="40"/>
  <c r="Q1720" i="40" s="1"/>
  <c r="N99" i="40"/>
  <c r="R17" i="40"/>
  <c r="O1481" i="40"/>
  <c r="O169" i="40" l="1"/>
  <c r="O17" i="40"/>
  <c r="P1739" i="40"/>
  <c r="N1720" i="40"/>
  <c r="Q1721" i="40"/>
  <c r="Q1722" i="40" s="1"/>
  <c r="S378" i="40"/>
  <c r="P2141" i="40"/>
  <c r="N1722" i="40" l="1"/>
  <c r="Q106" i="40"/>
  <c r="N106" i="40" s="1"/>
  <c r="S382" i="40"/>
  <c r="P378" i="40"/>
  <c r="P170" i="40"/>
  <c r="O1712" i="40"/>
  <c r="O1739" i="40"/>
  <c r="O170" i="40" l="1"/>
  <c r="P1740" i="40"/>
  <c r="O99" i="40"/>
  <c r="P382" i="40"/>
  <c r="S379" i="40" l="1"/>
  <c r="S380" i="40" s="1"/>
  <c r="P2146" i="40"/>
  <c r="P176" i="40"/>
  <c r="R377" i="40"/>
  <c r="O2125" i="40"/>
  <c r="O1740" i="40"/>
  <c r="O176" i="40" l="1"/>
  <c r="O377" i="40"/>
  <c r="P1741" i="40"/>
  <c r="P380" i="40"/>
  <c r="S376" i="40" l="1"/>
  <c r="P2168" i="40"/>
  <c r="P180" i="40"/>
  <c r="R386" i="40"/>
  <c r="O2134" i="40"/>
  <c r="O1741" i="40"/>
  <c r="P662" i="40" l="1"/>
  <c r="O180" i="40"/>
  <c r="O386" i="40"/>
  <c r="P376" i="40"/>
  <c r="R10" i="40" l="1"/>
  <c r="O662" i="40"/>
  <c r="S15" i="40"/>
  <c r="S16" i="40" s="1"/>
  <c r="P16" i="40" s="1"/>
  <c r="P1486" i="40"/>
  <c r="R378" i="40"/>
  <c r="O2141" i="40"/>
  <c r="P10" i="40"/>
  <c r="R382" i="40" l="1"/>
  <c r="O378" i="40"/>
  <c r="P1743" i="40"/>
  <c r="P15" i="40"/>
  <c r="O10" i="40"/>
  <c r="O1743" i="40" l="1"/>
  <c r="P27" i="40"/>
  <c r="P183" i="40"/>
  <c r="O382" i="40"/>
  <c r="P1713" i="40" l="1"/>
  <c r="P697" i="40"/>
  <c r="R379" i="40"/>
  <c r="R380" i="40" s="1"/>
  <c r="O2146" i="40"/>
  <c r="O183" i="40"/>
  <c r="O697" i="40" l="1"/>
  <c r="O380" i="40"/>
  <c r="P188" i="40"/>
  <c r="P104" i="40"/>
  <c r="R376" i="40" l="1"/>
  <c r="O2168" i="40"/>
  <c r="S9" i="40"/>
  <c r="S10" i="40" s="1"/>
  <c r="S11" i="40" s="1"/>
  <c r="P446" i="40"/>
  <c r="P1744" i="40"/>
  <c r="O188" i="40"/>
  <c r="O1744" i="40" l="1"/>
  <c r="P196" i="40"/>
  <c r="P9" i="40"/>
  <c r="O376" i="40"/>
  <c r="R15" i="40" l="1"/>
  <c r="O1486" i="40"/>
  <c r="S4" i="40"/>
  <c r="S5" i="40" s="1"/>
  <c r="S6" i="40" s="1"/>
  <c r="P458" i="40"/>
  <c r="S388" i="40"/>
  <c r="P2479" i="40"/>
  <c r="O196" i="40"/>
  <c r="R388" i="40" l="1"/>
  <c r="O2479" i="40"/>
  <c r="P388" i="40"/>
  <c r="P4" i="40"/>
  <c r="R27" i="40"/>
  <c r="O15" i="40"/>
  <c r="O27" i="40" l="1"/>
  <c r="P1718" i="40"/>
  <c r="P1514" i="40"/>
  <c r="O388" i="40"/>
  <c r="O1514" i="40" l="1"/>
  <c r="P206" i="40"/>
  <c r="S367" i="40"/>
  <c r="S368" i="40" s="1"/>
  <c r="P105" i="40"/>
  <c r="O1713" i="40"/>
  <c r="P368" i="40" l="1"/>
  <c r="S369" i="40"/>
  <c r="O104" i="40"/>
  <c r="P367" i="40"/>
  <c r="P2502" i="40"/>
  <c r="O206" i="40"/>
  <c r="O2502" i="40" l="1"/>
  <c r="P229" i="40"/>
  <c r="P1721" i="40"/>
  <c r="R9" i="40"/>
  <c r="O446" i="40"/>
  <c r="O9" i="40" l="1"/>
  <c r="P1746" i="40"/>
  <c r="O229" i="40"/>
  <c r="O1746" i="40" l="1"/>
  <c r="P237" i="40"/>
  <c r="R4" i="40"/>
  <c r="R5" i="40" s="1"/>
  <c r="R6" i="40" s="1"/>
  <c r="O458" i="40"/>
  <c r="O4" i="40" l="1"/>
  <c r="S371" i="40"/>
  <c r="P1978" i="40"/>
  <c r="O237" i="40"/>
  <c r="R371" i="40" l="1"/>
  <c r="O1978" i="40"/>
  <c r="P371" i="40"/>
  <c r="O1714" i="40"/>
  <c r="O1715" i="40" l="1"/>
  <c r="S372" i="40"/>
  <c r="P1988" i="40"/>
  <c r="O371" i="40"/>
  <c r="R372" i="40" l="1"/>
  <c r="O1988" i="40"/>
  <c r="P372" i="40"/>
  <c r="O1716" i="40"/>
  <c r="O1717" i="40" l="1"/>
  <c r="S373" i="40"/>
  <c r="P1993" i="40"/>
  <c r="O372" i="40"/>
  <c r="R373" i="40" l="1"/>
  <c r="O1993" i="40"/>
  <c r="P373" i="40"/>
  <c r="P1522" i="40" l="1"/>
  <c r="O373" i="40"/>
  <c r="R28" i="40" l="1"/>
  <c r="R29" i="40" s="1"/>
  <c r="O1522" i="40"/>
  <c r="P29" i="40"/>
  <c r="P1748" i="40" l="1"/>
  <c r="O29" i="40"/>
  <c r="O1748" i="40" l="1"/>
  <c r="P364" i="40"/>
  <c r="P1749" i="40" l="1"/>
  <c r="R364" i="40"/>
  <c r="O238" i="40"/>
  <c r="O364" i="40" l="1"/>
  <c r="P239" i="40"/>
  <c r="P1751" i="40" l="1"/>
  <c r="O1749" i="40"/>
  <c r="O239" i="40" l="1"/>
  <c r="P244" i="40"/>
  <c r="S7" i="40" l="1"/>
  <c r="P984" i="40"/>
  <c r="O1751" i="40"/>
  <c r="O244" i="40" l="1"/>
  <c r="P7" i="40"/>
  <c r="P1615" i="40" l="1"/>
  <c r="R7" i="40"/>
  <c r="O984" i="40"/>
  <c r="O7" i="40" l="1"/>
  <c r="P247" i="40"/>
  <c r="S374" i="40" l="1"/>
  <c r="P2042" i="40"/>
  <c r="O1615" i="40"/>
  <c r="O247" i="40" l="1"/>
  <c r="P374" i="40"/>
  <c r="P1528" i="40" l="1"/>
  <c r="R374" i="40"/>
  <c r="O2042" i="40"/>
  <c r="O374" i="40" l="1"/>
  <c r="P21" i="40"/>
  <c r="P30" i="40" l="1"/>
  <c r="R21" i="40"/>
  <c r="O1528" i="40"/>
  <c r="R30" i="40" l="1"/>
  <c r="O21" i="40"/>
  <c r="P35" i="40"/>
  <c r="S34" i="40" l="1"/>
  <c r="S35" i="40" s="1"/>
  <c r="P1525" i="40"/>
  <c r="O30" i="40"/>
  <c r="O35" i="40" l="1"/>
  <c r="P34" i="40"/>
  <c r="P2053" i="40" l="1"/>
  <c r="R34" i="40"/>
  <c r="R35" i="40" s="1"/>
  <c r="O1525" i="40"/>
  <c r="O34" i="40" l="1"/>
  <c r="S18" i="40" l="1"/>
  <c r="P2580" i="40"/>
  <c r="R14" i="40"/>
  <c r="O2053" i="40"/>
  <c r="O14" i="40" l="1"/>
  <c r="P18" i="40"/>
  <c r="P1539" i="40" l="1"/>
  <c r="R18" i="40"/>
  <c r="O2580" i="40"/>
  <c r="O18" i="40" l="1"/>
  <c r="P32" i="40"/>
  <c r="P1752" i="40" l="1"/>
  <c r="R31" i="40"/>
  <c r="R32" i="40" s="1"/>
  <c r="O1539" i="40"/>
  <c r="O32" i="40" l="1"/>
  <c r="P360" i="40"/>
  <c r="S19" i="40" l="1"/>
  <c r="S20" i="40" s="1"/>
  <c r="S21" i="40" s="1"/>
  <c r="P1545" i="40"/>
  <c r="O1752" i="40"/>
  <c r="R360" i="40" l="1"/>
  <c r="O254" i="40"/>
  <c r="P19" i="40"/>
  <c r="S36" i="40" l="1"/>
  <c r="P1542" i="40"/>
  <c r="O360" i="40"/>
  <c r="R19" i="40" l="1"/>
  <c r="O1545" i="40"/>
  <c r="P36" i="40"/>
  <c r="P1161" i="40" l="1"/>
  <c r="O19" i="40"/>
  <c r="R36" i="40" l="1"/>
  <c r="O1542" i="40"/>
  <c r="P260" i="40"/>
  <c r="P1753" i="40" l="1"/>
  <c r="O36" i="40"/>
  <c r="O1161" i="40" l="1"/>
  <c r="P273" i="40"/>
  <c r="P1166" i="40" l="1"/>
  <c r="O260" i="40"/>
  <c r="O1753" i="40" l="1"/>
  <c r="P13" i="40"/>
  <c r="P1169" i="40" l="1"/>
  <c r="O273" i="40"/>
  <c r="R13" i="40" l="1"/>
  <c r="O1166" i="40"/>
  <c r="P276" i="40"/>
  <c r="P1757" i="40" l="1"/>
  <c r="O13" i="40"/>
  <c r="O1169" i="40" l="1"/>
  <c r="P277" i="40"/>
  <c r="P1762" i="40" l="1"/>
  <c r="O276" i="40"/>
  <c r="O1757" i="40" l="1"/>
  <c r="P282" i="40"/>
  <c r="P1765" i="40" l="1"/>
  <c r="O277" i="40"/>
  <c r="O1762" i="40" l="1"/>
  <c r="P285" i="40"/>
  <c r="S8" i="40" l="1"/>
  <c r="P1176" i="40"/>
  <c r="O282" i="40"/>
  <c r="O1765" i="40" l="1"/>
  <c r="S12" i="40"/>
  <c r="S13" i="40" s="1"/>
  <c r="S14" i="40" s="1"/>
  <c r="P14" i="40" s="1"/>
  <c r="P8" i="40"/>
  <c r="P12" i="40" l="1"/>
  <c r="O285" i="40"/>
  <c r="R8" i="40" l="1"/>
  <c r="O1176" i="40"/>
  <c r="S370" i="40"/>
  <c r="P292" i="40"/>
  <c r="P370" i="40" l="1"/>
  <c r="R12" i="40"/>
  <c r="O8" i="40"/>
  <c r="O12" i="40" l="1"/>
  <c r="P287" i="40"/>
  <c r="P1767" i="40" l="1"/>
  <c r="R370" i="40"/>
  <c r="O292" i="40"/>
  <c r="O370" i="40" l="1"/>
  <c r="P296" i="40"/>
  <c r="P1769" i="40" l="1"/>
  <c r="O287" i="40"/>
  <c r="O1767" i="40" l="1"/>
  <c r="P300" i="40"/>
  <c r="S24" i="40" l="1"/>
  <c r="P1555" i="40"/>
  <c r="R365" i="40"/>
  <c r="O297" i="40"/>
  <c r="O365" i="40" l="1"/>
  <c r="P24" i="40"/>
  <c r="S25" i="40" l="1"/>
  <c r="P1560" i="40"/>
  <c r="O296" i="40"/>
  <c r="O1769" i="40" l="1"/>
  <c r="P25" i="40"/>
  <c r="P1771" i="40" l="1"/>
  <c r="O300" i="40"/>
  <c r="R24" i="40" l="1"/>
  <c r="O1555" i="40"/>
  <c r="P304" i="40"/>
  <c r="P1774" i="40" l="1"/>
  <c r="O24" i="40"/>
  <c r="R25" i="40" l="1"/>
  <c r="O1560" i="40"/>
  <c r="P308" i="40"/>
  <c r="S22" i="40" l="1"/>
  <c r="P1566" i="40"/>
  <c r="O25" i="40"/>
  <c r="O1771" i="40" l="1"/>
  <c r="P22" i="40"/>
  <c r="O304" i="40" l="1"/>
  <c r="O1774" i="40" l="1"/>
  <c r="S23" i="40"/>
  <c r="P1571" i="40"/>
  <c r="P23" i="40" l="1"/>
  <c r="O308" i="40"/>
  <c r="R22" i="40" l="1"/>
  <c r="O1566" i="40"/>
  <c r="S38" i="40"/>
  <c r="P1577" i="40"/>
  <c r="P38" i="40" l="1"/>
  <c r="R33" i="40"/>
  <c r="O22" i="40"/>
  <c r="O33" i="40" l="1"/>
  <c r="P1775" i="40"/>
  <c r="P310" i="40" l="1"/>
  <c r="R23" i="40"/>
  <c r="O1571" i="40"/>
  <c r="O23" i="40" l="1"/>
  <c r="P1776" i="40"/>
  <c r="P320" i="40" l="1"/>
  <c r="R38" i="40"/>
  <c r="O1577" i="40"/>
  <c r="O38" i="40" l="1"/>
  <c r="P1777" i="40"/>
  <c r="P329" i="40" l="1"/>
  <c r="O1775" i="40"/>
  <c r="O310" i="40" l="1"/>
  <c r="P1422" i="40"/>
  <c r="P338" i="40" l="1"/>
  <c r="O1776" i="40"/>
  <c r="O320" i="40" l="1"/>
  <c r="P1778" i="40"/>
  <c r="P337" i="40" l="1"/>
  <c r="O1777" i="40"/>
  <c r="O329" i="40" l="1"/>
  <c r="P1781" i="40"/>
  <c r="S37" i="40" l="1"/>
  <c r="P361" i="40"/>
  <c r="O1422" i="40"/>
  <c r="O338" i="40" l="1"/>
  <c r="P37" i="40"/>
  <c r="P1783" i="40" l="1"/>
  <c r="O1778" i="40"/>
  <c r="O337" i="40" l="1"/>
  <c r="S375" i="40" l="1"/>
  <c r="P2277" i="40"/>
  <c r="O1781" i="40"/>
  <c r="R361" i="40" l="1"/>
  <c r="O339" i="40"/>
  <c r="S381" i="40"/>
  <c r="P375" i="40"/>
  <c r="P381" i="40" l="1"/>
  <c r="R37" i="40"/>
  <c r="O361" i="40"/>
  <c r="O37" i="40" l="1"/>
  <c r="S383" i="40"/>
  <c r="P2286" i="40"/>
  <c r="P384" i="40" l="1"/>
  <c r="O1783" i="40"/>
  <c r="R366" i="40" l="1"/>
  <c r="O341" i="40"/>
  <c r="S26" i="40"/>
  <c r="S27" i="40" s="1"/>
  <c r="S28" i="40" s="1"/>
  <c r="S29" i="40" s="1"/>
  <c r="S30" i="40" s="1"/>
  <c r="S31" i="40" s="1"/>
  <c r="S32" i="40" s="1"/>
  <c r="S33" i="40" s="1"/>
  <c r="P33" i="40" s="1"/>
  <c r="P1599" i="40"/>
  <c r="P26" i="40" l="1"/>
  <c r="O366" i="40"/>
  <c r="R375" i="40" l="1"/>
  <c r="O2277" i="40"/>
  <c r="P1784" i="40"/>
  <c r="P359" i="40" l="1"/>
  <c r="R381" i="40"/>
  <c r="O375" i="40"/>
  <c r="O381" i="40" l="1"/>
  <c r="R383" i="40" l="1"/>
  <c r="O2286" i="40"/>
  <c r="O384" i="40" l="1"/>
  <c r="R26" i="40" l="1"/>
  <c r="O1599" i="40"/>
  <c r="O26" i="40" l="1"/>
  <c r="O1784" i="40" l="1"/>
  <c r="R359" i="40" l="1"/>
  <c r="O359" i="40" l="1"/>
  <c r="R410" i="40"/>
  <c r="R411" i="40"/>
  <c r="R412" i="40"/>
  <c r="R413" i="40"/>
  <c r="R414" i="40"/>
  <c r="R415" i="40"/>
  <c r="R416" i="40"/>
  <c r="R417" i="40"/>
  <c r="R418" i="40"/>
  <c r="R419" i="40"/>
  <c r="R420" i="40"/>
  <c r="R421" i="40"/>
  <c r="R422" i="40"/>
  <c r="R423" i="40"/>
  <c r="R424" i="40"/>
  <c r="R425" i="40"/>
  <c r="R426" i="40"/>
  <c r="R427" i="40"/>
  <c r="R428" i="40"/>
  <c r="R429" i="40"/>
  <c r="R430" i="40"/>
  <c r="R431" i="40"/>
  <c r="R432" i="40"/>
  <c r="R433" i="40"/>
  <c r="R434" i="40"/>
  <c r="R435" i="40"/>
  <c r="R436" i="40"/>
  <c r="R437" i="40"/>
  <c r="R438" i="40"/>
  <c r="R439" i="40"/>
  <c r="R440" i="40"/>
  <c r="R441" i="40"/>
  <c r="R442" i="40"/>
  <c r="R443" i="40"/>
  <c r="R444" i="40"/>
  <c r="R445" i="40"/>
  <c r="R446" i="40"/>
  <c r="R447" i="40"/>
  <c r="R448" i="40"/>
  <c r="R449" i="40"/>
  <c r="R450" i="40"/>
  <c r="R451" i="40"/>
  <c r="R452" i="40"/>
  <c r="R453" i="40"/>
  <c r="R454" i="40"/>
  <c r="R455" i="40"/>
  <c r="R456" i="40"/>
  <c r="R457" i="40"/>
  <c r="R458" i="40"/>
  <c r="R459" i="40"/>
  <c r="R460" i="40"/>
  <c r="R461" i="40"/>
  <c r="R462" i="40"/>
  <c r="R463" i="40"/>
  <c r="R464" i="40"/>
  <c r="R465" i="40"/>
  <c r="R466" i="40"/>
  <c r="R467" i="40"/>
  <c r="R468" i="40"/>
  <c r="R469" i="40"/>
  <c r="R470" i="40"/>
  <c r="R471" i="40"/>
  <c r="R472" i="40"/>
  <c r="R473" i="40"/>
  <c r="R474" i="40"/>
  <c r="R475" i="40"/>
  <c r="R476" i="40"/>
  <c r="R477" i="40"/>
  <c r="R478" i="40"/>
  <c r="R479" i="40"/>
  <c r="R480" i="40"/>
  <c r="R481" i="40"/>
  <c r="R482" i="40"/>
  <c r="R483" i="40"/>
  <c r="R484" i="40"/>
  <c r="R485" i="40"/>
  <c r="R486" i="40"/>
  <c r="R487" i="40"/>
  <c r="R488" i="40"/>
  <c r="R489" i="40"/>
  <c r="R490" i="40"/>
  <c r="R491" i="40"/>
  <c r="R492" i="40"/>
  <c r="R493" i="40"/>
  <c r="R494" i="40"/>
  <c r="R495" i="40"/>
  <c r="R496" i="40"/>
  <c r="R497" i="40"/>
  <c r="R498" i="40"/>
  <c r="R499" i="40"/>
  <c r="R500" i="40"/>
  <c r="R501" i="40"/>
  <c r="R502" i="40"/>
  <c r="R503" i="40"/>
  <c r="R504" i="40"/>
  <c r="R505" i="40"/>
  <c r="R506" i="40"/>
  <c r="R507" i="40"/>
  <c r="R508" i="40"/>
  <c r="R509" i="40"/>
  <c r="R510" i="40"/>
  <c r="R511" i="40"/>
  <c r="R512" i="40"/>
  <c r="R513" i="40"/>
  <c r="R514" i="40"/>
  <c r="R515" i="40"/>
  <c r="R516" i="40"/>
  <c r="R517" i="40"/>
  <c r="R518" i="40"/>
  <c r="R519" i="40"/>
  <c r="R520" i="40"/>
  <c r="R521" i="40"/>
  <c r="R522" i="40"/>
  <c r="R523" i="40"/>
  <c r="R524" i="40"/>
  <c r="R525" i="40"/>
  <c r="R526" i="40"/>
  <c r="R527" i="40"/>
  <c r="R528" i="40"/>
  <c r="R529" i="40"/>
  <c r="R530" i="40"/>
  <c r="R531" i="40"/>
  <c r="R532" i="40"/>
  <c r="R533" i="40"/>
  <c r="R534" i="40"/>
  <c r="R535" i="40"/>
  <c r="R536" i="40"/>
  <c r="R537" i="40"/>
  <c r="R538" i="40"/>
  <c r="R539" i="40"/>
  <c r="R540" i="40"/>
  <c r="R541" i="40"/>
  <c r="R542" i="40"/>
  <c r="R543" i="40"/>
  <c r="R544" i="40"/>
  <c r="R545" i="40"/>
  <c r="R546" i="40"/>
  <c r="R547" i="40"/>
  <c r="R548" i="40"/>
  <c r="R549" i="40"/>
  <c r="R550" i="40"/>
  <c r="R551" i="40"/>
  <c r="R552" i="40"/>
  <c r="R553" i="40"/>
  <c r="R554" i="40"/>
  <c r="R555" i="40"/>
  <c r="R556" i="40"/>
  <c r="R557" i="40"/>
  <c r="R558" i="40"/>
  <c r="R559" i="40"/>
  <c r="R560" i="40"/>
  <c r="R561" i="40"/>
  <c r="R562" i="40"/>
  <c r="R563" i="40"/>
  <c r="R564" i="40"/>
  <c r="R565" i="40"/>
  <c r="R566" i="40"/>
  <c r="R567" i="40"/>
  <c r="R568" i="40"/>
  <c r="R569" i="40"/>
  <c r="R570" i="40"/>
  <c r="R571" i="40"/>
  <c r="R572" i="40"/>
  <c r="R573" i="40"/>
  <c r="R574" i="40"/>
  <c r="R575" i="40"/>
  <c r="R576" i="40"/>
  <c r="R577" i="40"/>
  <c r="R578" i="40"/>
  <c r="R579" i="40"/>
  <c r="R580" i="40"/>
  <c r="R581" i="40"/>
  <c r="R582" i="40"/>
  <c r="R583" i="40"/>
  <c r="R584" i="40"/>
  <c r="R585" i="40"/>
  <c r="R586" i="40"/>
  <c r="R587" i="40"/>
  <c r="R588" i="40"/>
  <c r="R589" i="40"/>
  <c r="R590" i="40"/>
  <c r="R591" i="40"/>
  <c r="R592" i="40"/>
  <c r="R593" i="40"/>
  <c r="R594" i="40"/>
  <c r="R595" i="40"/>
  <c r="R596" i="40"/>
  <c r="R597" i="40"/>
  <c r="R598" i="40"/>
  <c r="R599" i="40"/>
  <c r="R600" i="40"/>
  <c r="R601" i="40"/>
  <c r="R602" i="40"/>
  <c r="R603" i="40"/>
  <c r="R604" i="40"/>
  <c r="R605" i="40"/>
  <c r="R606" i="40"/>
  <c r="R607" i="40"/>
  <c r="R608" i="40"/>
  <c r="R609" i="40"/>
  <c r="R610" i="40"/>
  <c r="R611" i="40"/>
  <c r="R612" i="40"/>
  <c r="R613" i="40"/>
  <c r="R614" i="40"/>
  <c r="R615" i="40"/>
  <c r="R616" i="40"/>
  <c r="R617" i="40"/>
  <c r="R618" i="40"/>
  <c r="R619" i="40"/>
  <c r="R620" i="40"/>
  <c r="R621" i="40"/>
  <c r="R622" i="40"/>
  <c r="R623" i="40"/>
  <c r="R624" i="40"/>
  <c r="R625" i="40"/>
  <c r="R626" i="40"/>
  <c r="R627" i="40"/>
  <c r="R628" i="40"/>
  <c r="R629" i="40"/>
  <c r="R630" i="40"/>
  <c r="R631" i="40"/>
  <c r="R632" i="40"/>
  <c r="R633" i="40"/>
  <c r="R634" i="40"/>
  <c r="R635" i="40"/>
  <c r="R636" i="40"/>
  <c r="R637" i="40"/>
  <c r="R638" i="40"/>
  <c r="R639" i="40"/>
  <c r="R640" i="40"/>
  <c r="R641" i="40"/>
  <c r="R642" i="40"/>
  <c r="R643" i="40"/>
  <c r="R644" i="40"/>
  <c r="R645" i="40"/>
  <c r="R646" i="40"/>
  <c r="R647" i="40"/>
  <c r="R648" i="40"/>
  <c r="R649" i="40"/>
  <c r="R650" i="40"/>
  <c r="R651" i="40"/>
  <c r="R652" i="40"/>
  <c r="R653" i="40"/>
  <c r="R654" i="40"/>
  <c r="R655" i="40"/>
  <c r="R656" i="40"/>
  <c r="R657" i="40"/>
  <c r="R658" i="40"/>
  <c r="R659" i="40"/>
  <c r="R660" i="40"/>
  <c r="R661" i="40"/>
  <c r="R662" i="40"/>
  <c r="R663" i="40"/>
  <c r="R664" i="40"/>
  <c r="R665" i="40"/>
  <c r="R666" i="40"/>
  <c r="R667" i="40"/>
  <c r="R668" i="40"/>
  <c r="R669" i="40"/>
  <c r="R670" i="40"/>
  <c r="R671" i="40"/>
  <c r="R672" i="40"/>
  <c r="R673" i="40"/>
  <c r="R674" i="40"/>
  <c r="R675" i="40"/>
  <c r="R676" i="40"/>
  <c r="R677" i="40"/>
  <c r="R678" i="40"/>
  <c r="R679" i="40"/>
  <c r="R680" i="40"/>
  <c r="R681" i="40"/>
  <c r="R682" i="40"/>
  <c r="R683" i="40"/>
  <c r="R684" i="40"/>
  <c r="R685" i="40"/>
  <c r="R686" i="40"/>
  <c r="R687" i="40"/>
  <c r="R688" i="40"/>
  <c r="R689" i="40"/>
  <c r="R690" i="40"/>
  <c r="R691" i="40"/>
  <c r="R692" i="40"/>
  <c r="R693" i="40"/>
  <c r="R694" i="40"/>
  <c r="R695" i="40"/>
  <c r="R696" i="40"/>
  <c r="R697" i="40"/>
  <c r="R698" i="40"/>
  <c r="R699" i="40"/>
  <c r="R700" i="40"/>
  <c r="R701" i="40"/>
  <c r="R702" i="40"/>
  <c r="R703" i="40"/>
  <c r="R704" i="40"/>
  <c r="R705" i="40"/>
  <c r="R706" i="40"/>
  <c r="R707" i="40"/>
  <c r="R708" i="40"/>
  <c r="R709" i="40"/>
  <c r="R710" i="40"/>
  <c r="R711" i="40"/>
  <c r="R712" i="40"/>
  <c r="R713" i="40"/>
  <c r="R714" i="40"/>
  <c r="R715" i="40"/>
  <c r="R716" i="40"/>
  <c r="R717" i="40"/>
  <c r="R718" i="40"/>
  <c r="R719" i="40"/>
  <c r="R720" i="40"/>
  <c r="R721" i="40"/>
  <c r="R722" i="40"/>
  <c r="R723" i="40"/>
  <c r="R724" i="40"/>
  <c r="R725" i="40"/>
  <c r="R726" i="40"/>
  <c r="R727" i="40"/>
  <c r="R728" i="40"/>
  <c r="R729" i="40"/>
  <c r="R730" i="40"/>
  <c r="R731" i="40"/>
  <c r="R732" i="40"/>
  <c r="R733" i="40"/>
  <c r="R734" i="40"/>
  <c r="R735" i="40"/>
  <c r="R736" i="40"/>
  <c r="R737" i="40"/>
  <c r="R738" i="40"/>
  <c r="R739" i="40"/>
  <c r="R740" i="40"/>
  <c r="R741" i="40"/>
  <c r="R742" i="40"/>
  <c r="R743" i="40"/>
  <c r="R744" i="40"/>
  <c r="R745" i="40"/>
  <c r="R746" i="40"/>
  <c r="R747" i="40"/>
  <c r="R748" i="40"/>
  <c r="R749" i="40"/>
  <c r="R750" i="40"/>
  <c r="R751" i="40"/>
  <c r="R752" i="40"/>
  <c r="R753" i="40"/>
  <c r="R754" i="40"/>
  <c r="R755" i="40"/>
  <c r="R756" i="40"/>
  <c r="R757" i="40"/>
  <c r="R758" i="40"/>
  <c r="R759" i="40"/>
  <c r="R760" i="40"/>
  <c r="R761" i="40"/>
  <c r="R762" i="40"/>
  <c r="R763" i="40"/>
  <c r="R764" i="40"/>
  <c r="R765" i="40"/>
  <c r="R766" i="40"/>
  <c r="R767" i="40"/>
  <c r="R768" i="40"/>
  <c r="R769" i="40"/>
  <c r="R770" i="40"/>
  <c r="R771" i="40"/>
  <c r="R772" i="40"/>
  <c r="R773" i="40"/>
  <c r="R774" i="40"/>
  <c r="R775" i="40"/>
  <c r="R776" i="40"/>
  <c r="R777" i="40"/>
  <c r="R778" i="40"/>
  <c r="R779" i="40"/>
  <c r="R780" i="40"/>
  <c r="R781" i="40"/>
  <c r="R782" i="40"/>
  <c r="R783" i="40"/>
  <c r="R784" i="40"/>
  <c r="R785" i="40"/>
  <c r="R786" i="40"/>
  <c r="R787" i="40"/>
  <c r="R788" i="40"/>
  <c r="R789" i="40"/>
  <c r="R790" i="40"/>
  <c r="R791" i="40"/>
  <c r="R792" i="40"/>
  <c r="R793" i="40"/>
  <c r="R794" i="40"/>
  <c r="R795" i="40"/>
  <c r="R796" i="40"/>
  <c r="R797" i="40"/>
  <c r="R798" i="40"/>
  <c r="R799" i="40"/>
  <c r="R800" i="40"/>
  <c r="R801" i="40"/>
  <c r="R802" i="40"/>
  <c r="R803" i="40"/>
  <c r="R804" i="40"/>
  <c r="R805" i="40"/>
  <c r="R806" i="40"/>
  <c r="R807" i="40"/>
  <c r="R808" i="40"/>
  <c r="R809" i="40"/>
  <c r="R810" i="40"/>
  <c r="R811" i="40"/>
  <c r="R812" i="40"/>
  <c r="R813" i="40"/>
  <c r="R814" i="40"/>
  <c r="R815" i="40"/>
  <c r="R816" i="40"/>
  <c r="R817" i="40"/>
  <c r="R818" i="40"/>
  <c r="R819" i="40"/>
  <c r="R820" i="40"/>
  <c r="R821" i="40"/>
  <c r="R822" i="40"/>
  <c r="R823" i="40"/>
  <c r="R824" i="40"/>
  <c r="R825" i="40"/>
  <c r="R826" i="40"/>
  <c r="R827" i="40"/>
  <c r="R828" i="40"/>
  <c r="R829" i="40"/>
  <c r="R830" i="40"/>
  <c r="R831" i="40"/>
  <c r="R832" i="40"/>
  <c r="R833" i="40"/>
  <c r="R834" i="40"/>
  <c r="R835" i="40"/>
  <c r="R836" i="40"/>
  <c r="R837" i="40"/>
  <c r="R838" i="40"/>
  <c r="R839" i="40"/>
  <c r="R840" i="40"/>
  <c r="R841" i="40"/>
  <c r="R842" i="40"/>
  <c r="R843" i="40"/>
  <c r="R844" i="40"/>
  <c r="R845" i="40"/>
  <c r="R846" i="40"/>
  <c r="R847" i="40"/>
  <c r="R848" i="40"/>
  <c r="R849" i="40"/>
  <c r="R850" i="40"/>
  <c r="R851" i="40"/>
  <c r="R852" i="40"/>
  <c r="R853" i="40"/>
  <c r="R854" i="40"/>
  <c r="R855" i="40"/>
  <c r="R856" i="40"/>
  <c r="R857" i="40"/>
  <c r="R858" i="40"/>
  <c r="R859" i="40"/>
  <c r="R860" i="40"/>
  <c r="R861" i="40"/>
  <c r="R862" i="40"/>
  <c r="R863" i="40"/>
  <c r="R864" i="40"/>
  <c r="R865" i="40"/>
  <c r="R866" i="40"/>
  <c r="R867" i="40"/>
  <c r="R868" i="40"/>
  <c r="R869" i="40"/>
  <c r="R870" i="40"/>
  <c r="R871" i="40"/>
  <c r="R872" i="40"/>
  <c r="R873" i="40"/>
  <c r="R874" i="40"/>
  <c r="R875" i="40"/>
  <c r="R876" i="40"/>
  <c r="R877" i="40"/>
  <c r="R878" i="40"/>
  <c r="R879" i="40"/>
  <c r="R880" i="40"/>
  <c r="R881" i="40"/>
  <c r="R882" i="40"/>
  <c r="R883" i="40"/>
  <c r="R884" i="40"/>
  <c r="R885" i="40"/>
  <c r="R886" i="40"/>
  <c r="R887" i="40"/>
  <c r="R888" i="40"/>
  <c r="R889" i="40"/>
  <c r="R890" i="40"/>
  <c r="R891" i="40"/>
  <c r="R892" i="40"/>
  <c r="R893" i="40"/>
  <c r="R894" i="40"/>
  <c r="R895" i="40"/>
  <c r="R896" i="40"/>
  <c r="R897" i="40"/>
  <c r="R898" i="40"/>
  <c r="R899" i="40"/>
  <c r="R900" i="40"/>
  <c r="R901" i="40"/>
  <c r="R902" i="40"/>
  <c r="R903" i="40"/>
  <c r="R904" i="40"/>
  <c r="R905" i="40"/>
  <c r="R906" i="40"/>
  <c r="R907" i="40"/>
  <c r="R908" i="40"/>
  <c r="R909" i="40"/>
  <c r="R910" i="40"/>
  <c r="R911" i="40"/>
  <c r="R912" i="40"/>
  <c r="R913" i="40"/>
  <c r="R914" i="40"/>
  <c r="R915" i="40"/>
  <c r="R916" i="40"/>
  <c r="R917" i="40"/>
  <c r="R918" i="40"/>
  <c r="R919" i="40"/>
  <c r="R920" i="40"/>
  <c r="R921" i="40"/>
  <c r="R922" i="40"/>
  <c r="R923" i="40"/>
  <c r="R924" i="40"/>
  <c r="R925" i="40"/>
  <c r="R926" i="40"/>
  <c r="R927" i="40"/>
  <c r="R928" i="40"/>
  <c r="R929" i="40"/>
  <c r="R930" i="40"/>
  <c r="R931" i="40"/>
  <c r="R932" i="40"/>
  <c r="R933" i="40"/>
  <c r="R934" i="40"/>
  <c r="R935" i="40"/>
  <c r="R936" i="40"/>
  <c r="R937" i="40"/>
  <c r="R938" i="40"/>
  <c r="R939" i="40"/>
  <c r="R940" i="40"/>
  <c r="R941" i="40"/>
  <c r="R942" i="40"/>
  <c r="R943" i="40"/>
  <c r="R944" i="40"/>
  <c r="R945" i="40"/>
  <c r="R946" i="40"/>
  <c r="R947" i="40"/>
  <c r="R948" i="40"/>
  <c r="R949" i="40"/>
  <c r="R950" i="40"/>
  <c r="R951" i="40"/>
  <c r="R952" i="40"/>
  <c r="R953" i="40"/>
  <c r="R954" i="40"/>
  <c r="R955" i="40"/>
  <c r="R956" i="40"/>
  <c r="R957" i="40"/>
  <c r="R958" i="40"/>
  <c r="R959" i="40"/>
  <c r="R960" i="40"/>
  <c r="R961" i="40"/>
  <c r="R962" i="40"/>
  <c r="R963" i="40"/>
  <c r="R964" i="40"/>
  <c r="R965" i="40"/>
  <c r="R966" i="40"/>
  <c r="R967" i="40"/>
  <c r="R968" i="40"/>
  <c r="R969" i="40"/>
  <c r="R970" i="40"/>
  <c r="R971" i="40"/>
  <c r="R972" i="40"/>
  <c r="R973" i="40"/>
  <c r="R974" i="40"/>
  <c r="R975" i="40"/>
  <c r="R976" i="40"/>
  <c r="R977" i="40"/>
  <c r="R978" i="40"/>
  <c r="R979" i="40"/>
  <c r="R980" i="40"/>
  <c r="R981" i="40"/>
  <c r="R982" i="40"/>
  <c r="R983" i="40"/>
  <c r="R984" i="40"/>
  <c r="R985" i="40"/>
  <c r="R986" i="40"/>
  <c r="R987" i="40"/>
  <c r="R988" i="40"/>
  <c r="R989" i="40"/>
  <c r="R990" i="40"/>
  <c r="R991" i="40"/>
  <c r="R992" i="40"/>
  <c r="R993" i="40"/>
  <c r="R994" i="40"/>
  <c r="R995" i="40"/>
  <c r="R996" i="40"/>
  <c r="R997" i="40"/>
  <c r="R998" i="40"/>
  <c r="R999" i="40"/>
  <c r="R1000" i="40"/>
  <c r="R1001" i="40"/>
  <c r="R1002" i="40"/>
  <c r="R1003" i="40"/>
  <c r="R1004" i="40"/>
  <c r="R1005" i="40"/>
  <c r="R1006" i="40"/>
  <c r="R1007" i="40"/>
  <c r="R1008" i="40"/>
  <c r="R1009" i="40"/>
  <c r="R1010" i="40"/>
  <c r="R1011" i="40"/>
  <c r="R1012" i="40"/>
  <c r="R1013" i="40"/>
  <c r="R1014" i="40"/>
  <c r="R1015" i="40"/>
  <c r="R1016" i="40"/>
  <c r="R1017" i="40"/>
  <c r="R1018" i="40"/>
  <c r="R1019" i="40"/>
  <c r="R1020" i="40"/>
  <c r="R1021" i="40"/>
  <c r="R1022" i="40"/>
  <c r="R1023" i="40"/>
  <c r="R1024" i="40"/>
  <c r="R1025" i="40"/>
  <c r="R1026" i="40"/>
  <c r="R1027" i="40"/>
  <c r="R1028" i="40"/>
  <c r="R1029" i="40"/>
  <c r="R1030" i="40"/>
  <c r="R1031" i="40"/>
  <c r="R1032" i="40"/>
  <c r="R1033" i="40"/>
  <c r="R1034" i="40"/>
  <c r="R1035" i="40"/>
  <c r="R1036" i="40"/>
  <c r="R1037" i="40"/>
  <c r="R1038" i="40"/>
  <c r="R1039" i="40"/>
  <c r="R1040" i="40"/>
  <c r="R1041" i="40"/>
  <c r="R1042" i="40"/>
  <c r="R1043" i="40"/>
  <c r="R1044" i="40"/>
  <c r="R1045" i="40"/>
  <c r="R1046" i="40"/>
  <c r="R1047" i="40"/>
  <c r="R1048" i="40"/>
  <c r="R1049" i="40"/>
  <c r="R1050" i="40"/>
  <c r="R1051" i="40"/>
  <c r="R1052" i="40"/>
  <c r="R1053" i="40"/>
  <c r="R1054" i="40"/>
  <c r="R1055" i="40"/>
  <c r="R1056" i="40"/>
  <c r="R1057" i="40"/>
  <c r="R1058" i="40"/>
  <c r="R1059" i="40"/>
  <c r="R1060" i="40"/>
  <c r="R1061" i="40"/>
  <c r="R1062" i="40"/>
  <c r="R1063" i="40"/>
  <c r="R1064" i="40"/>
  <c r="R1065" i="40"/>
  <c r="R1066" i="40"/>
  <c r="R1067" i="40"/>
  <c r="R1068" i="40"/>
  <c r="R1069" i="40"/>
  <c r="R1070" i="40"/>
  <c r="R1071" i="40"/>
  <c r="R1072" i="40"/>
  <c r="R1073" i="40"/>
  <c r="R1074" i="40"/>
  <c r="R1075" i="40"/>
  <c r="R1076" i="40"/>
  <c r="R1077" i="40"/>
  <c r="R1078" i="40"/>
  <c r="R1079" i="40"/>
  <c r="R1080" i="40"/>
  <c r="R1081" i="40"/>
  <c r="R1082" i="40"/>
  <c r="R1083" i="40"/>
  <c r="R1084" i="40"/>
  <c r="R1085" i="40"/>
  <c r="R1086" i="40"/>
  <c r="R1087" i="40"/>
  <c r="R1088" i="40"/>
  <c r="R1089" i="40"/>
  <c r="R1090" i="40"/>
  <c r="R1091" i="40"/>
  <c r="R1092" i="40"/>
  <c r="R1093" i="40"/>
  <c r="R1094" i="40"/>
  <c r="R1095" i="40"/>
  <c r="R1096" i="40"/>
  <c r="R1097" i="40"/>
  <c r="R1098" i="40"/>
  <c r="R1099" i="40"/>
  <c r="R1100" i="40"/>
  <c r="R1101" i="40"/>
  <c r="R1102" i="40"/>
  <c r="R1103" i="40"/>
  <c r="R1104" i="40"/>
  <c r="R1105" i="40"/>
  <c r="R1106" i="40"/>
  <c r="R1107" i="40"/>
  <c r="R1108" i="40"/>
  <c r="R1109" i="40"/>
  <c r="R1110" i="40"/>
  <c r="R1111" i="40"/>
  <c r="R1112" i="40"/>
  <c r="R1113" i="40"/>
  <c r="R1114" i="40"/>
  <c r="R1115" i="40"/>
  <c r="R1116" i="40"/>
  <c r="R1117" i="40"/>
  <c r="R1118" i="40"/>
  <c r="R1119" i="40"/>
  <c r="R1120" i="40"/>
  <c r="R1121" i="40"/>
  <c r="R1122" i="40"/>
  <c r="R1123" i="40"/>
  <c r="R1124" i="40"/>
  <c r="R1125" i="40"/>
  <c r="R1126" i="40"/>
  <c r="R1127" i="40"/>
  <c r="R1128" i="40"/>
  <c r="R1129" i="40"/>
  <c r="R1130" i="40"/>
  <c r="R1131" i="40"/>
  <c r="R1132" i="40"/>
  <c r="R1133" i="40"/>
  <c r="R1134" i="40"/>
  <c r="R1135" i="40"/>
  <c r="R1136" i="40"/>
  <c r="R1137" i="40"/>
  <c r="R1138" i="40"/>
  <c r="R1139" i="40"/>
  <c r="R1140" i="40"/>
  <c r="R1141" i="40"/>
  <c r="R1142" i="40"/>
  <c r="R1143" i="40"/>
  <c r="R1144" i="40"/>
  <c r="R1145" i="40"/>
  <c r="R1146" i="40"/>
  <c r="R1147" i="40"/>
  <c r="R1148" i="40"/>
  <c r="R1149" i="40"/>
  <c r="R1150" i="40"/>
  <c r="R1151" i="40"/>
  <c r="R1152" i="40"/>
  <c r="R1153" i="40"/>
  <c r="R1154" i="40"/>
  <c r="R1155" i="40"/>
  <c r="R1156" i="40"/>
  <c r="R1157" i="40"/>
  <c r="R1158" i="40"/>
  <c r="R1159" i="40"/>
  <c r="R1160" i="40"/>
  <c r="R1161" i="40"/>
  <c r="R1162" i="40"/>
  <c r="R1163" i="40"/>
  <c r="R1164" i="40"/>
  <c r="R1165" i="40"/>
  <c r="R1166" i="40"/>
  <c r="R1167" i="40"/>
  <c r="R1168" i="40"/>
  <c r="R1169" i="40"/>
  <c r="R1170" i="40"/>
  <c r="R1171" i="40"/>
  <c r="R1172" i="40"/>
  <c r="R1173" i="40"/>
  <c r="R1174" i="40"/>
  <c r="R1175" i="40"/>
  <c r="R1176" i="40"/>
  <c r="R1177" i="40"/>
  <c r="R1178" i="40"/>
  <c r="R1179" i="40"/>
  <c r="R1180" i="40"/>
  <c r="R1181" i="40"/>
  <c r="R1182" i="40"/>
  <c r="R1183" i="40"/>
  <c r="R1184" i="40"/>
  <c r="R1185" i="40"/>
  <c r="R1186" i="40"/>
  <c r="R1187" i="40"/>
  <c r="R1188" i="40"/>
  <c r="R1189" i="40"/>
  <c r="R1190" i="40"/>
  <c r="R1191" i="40"/>
  <c r="R1192" i="40"/>
  <c r="R1193" i="40"/>
  <c r="R1194" i="40"/>
  <c r="R1195" i="40"/>
  <c r="R1196" i="40"/>
  <c r="R1197" i="40"/>
  <c r="R1198" i="40"/>
  <c r="R1199" i="40"/>
  <c r="R1200" i="40"/>
  <c r="R1201" i="40"/>
  <c r="R1202" i="40"/>
  <c r="R1203" i="40"/>
  <c r="R1204" i="40"/>
  <c r="R1205" i="40"/>
  <c r="R1206" i="40"/>
  <c r="R1207" i="40"/>
  <c r="R1208" i="40"/>
  <c r="R1209" i="40"/>
  <c r="R1210" i="40"/>
  <c r="R1211" i="40"/>
  <c r="R1212" i="40"/>
  <c r="R1213" i="40"/>
  <c r="R1214" i="40"/>
  <c r="R1215" i="40"/>
  <c r="R1216" i="40"/>
  <c r="R1217" i="40"/>
  <c r="R1218" i="40"/>
  <c r="R1219" i="40"/>
  <c r="R1220" i="40"/>
  <c r="R1221" i="40"/>
  <c r="R1222" i="40"/>
  <c r="R1223" i="40"/>
  <c r="R1224" i="40"/>
  <c r="R1225" i="40"/>
  <c r="R1226" i="40"/>
  <c r="R1227" i="40"/>
  <c r="R1228" i="40"/>
  <c r="R1229" i="40"/>
  <c r="R1230" i="40"/>
  <c r="R1231" i="40"/>
  <c r="R1232" i="40"/>
  <c r="R1233" i="40"/>
  <c r="R1234" i="40"/>
  <c r="R1235" i="40"/>
  <c r="R1236" i="40"/>
  <c r="R1237" i="40"/>
  <c r="R1238" i="40"/>
  <c r="R1239" i="40"/>
  <c r="R1240" i="40"/>
  <c r="R1241" i="40"/>
  <c r="R1242" i="40"/>
  <c r="R1243" i="40"/>
  <c r="R1244" i="40"/>
  <c r="R1245" i="40"/>
  <c r="R1246" i="40"/>
  <c r="R1247" i="40"/>
  <c r="R1248" i="40"/>
  <c r="R1249" i="40"/>
  <c r="R1250" i="40"/>
  <c r="R1251" i="40"/>
  <c r="R1252" i="40"/>
  <c r="R1253" i="40"/>
  <c r="R1254" i="40"/>
  <c r="R1255" i="40"/>
  <c r="R1256" i="40"/>
  <c r="R1257" i="40"/>
  <c r="R1258" i="40"/>
  <c r="R1259" i="40"/>
  <c r="R1260" i="40"/>
  <c r="R1261" i="40"/>
  <c r="R1262" i="40"/>
  <c r="R1263" i="40"/>
  <c r="R1264" i="40"/>
  <c r="R1265" i="40"/>
  <c r="R1266" i="40"/>
  <c r="R1267" i="40"/>
  <c r="R1268" i="40"/>
  <c r="R1269" i="40"/>
  <c r="R1270" i="40"/>
  <c r="R1271" i="40"/>
  <c r="R1272" i="40"/>
  <c r="R1273" i="40"/>
  <c r="R1274" i="40"/>
  <c r="R1275" i="40"/>
  <c r="R1276" i="40"/>
  <c r="R1277" i="40"/>
  <c r="R1278" i="40"/>
  <c r="R1279" i="40"/>
  <c r="R1280" i="40"/>
  <c r="R1281" i="40"/>
  <c r="R1282" i="40"/>
  <c r="R1283" i="40"/>
  <c r="R1284" i="40"/>
  <c r="R1285" i="40"/>
  <c r="R1286" i="40"/>
  <c r="R1287" i="40"/>
  <c r="R1288" i="40"/>
  <c r="R1289" i="40"/>
  <c r="R1290" i="40"/>
  <c r="R1291" i="40"/>
  <c r="R1292" i="40"/>
  <c r="R1293" i="40"/>
  <c r="R1294" i="40"/>
  <c r="R1295" i="40"/>
  <c r="R1296" i="40"/>
  <c r="R1297" i="40"/>
  <c r="R1298" i="40"/>
  <c r="R1299" i="40"/>
  <c r="R1300" i="40"/>
  <c r="R1301" i="40"/>
  <c r="R1302" i="40"/>
  <c r="R1303" i="40"/>
  <c r="R1304" i="40"/>
  <c r="R1305" i="40"/>
  <c r="R1306" i="40"/>
  <c r="R1307" i="40"/>
  <c r="R1308" i="40"/>
  <c r="R1309" i="40"/>
  <c r="R1310" i="40"/>
  <c r="R1311" i="40"/>
  <c r="R1312" i="40"/>
  <c r="R1313" i="40"/>
  <c r="R1314" i="40"/>
  <c r="R1315" i="40"/>
  <c r="R1316" i="40"/>
  <c r="R1317" i="40"/>
  <c r="R1318" i="40"/>
  <c r="R1319" i="40"/>
  <c r="R1320" i="40"/>
  <c r="R1321" i="40"/>
  <c r="R1322" i="40"/>
  <c r="R1323" i="40"/>
  <c r="R1324" i="40"/>
  <c r="R1325" i="40"/>
  <c r="R1326" i="40"/>
  <c r="R1327" i="40"/>
  <c r="R1328" i="40"/>
  <c r="R1329" i="40"/>
  <c r="R1330" i="40"/>
  <c r="R1331" i="40"/>
  <c r="R1332" i="40"/>
  <c r="R1333" i="40"/>
  <c r="R1334" i="40"/>
  <c r="R1335" i="40"/>
  <c r="R1336" i="40"/>
  <c r="R1337" i="40"/>
  <c r="R1338" i="40"/>
  <c r="R1339" i="40"/>
  <c r="R1340" i="40"/>
  <c r="R1341" i="40"/>
  <c r="R1342" i="40"/>
  <c r="R1343" i="40"/>
  <c r="R1344" i="40"/>
  <c r="R1345" i="40"/>
  <c r="R1346" i="40"/>
  <c r="R1347" i="40"/>
  <c r="R1348" i="40"/>
  <c r="R1349" i="40"/>
  <c r="R1350" i="40"/>
  <c r="R1351" i="40"/>
  <c r="R1352" i="40"/>
  <c r="R1353" i="40"/>
  <c r="R1354" i="40"/>
  <c r="R1355" i="40"/>
  <c r="R1356" i="40"/>
  <c r="R1357" i="40"/>
  <c r="R1358" i="40"/>
  <c r="R1359" i="40"/>
  <c r="R1360" i="40"/>
  <c r="R1361" i="40"/>
  <c r="R1362" i="40"/>
  <c r="R1363" i="40"/>
  <c r="R1364" i="40"/>
  <c r="R1365" i="40"/>
  <c r="R1366" i="40"/>
  <c r="R1367" i="40"/>
  <c r="R1368" i="40"/>
  <c r="R1369" i="40"/>
  <c r="R1370" i="40"/>
  <c r="R1371" i="40"/>
  <c r="R1372" i="40"/>
  <c r="R1373" i="40"/>
  <c r="R1374" i="40"/>
  <c r="R1375" i="40"/>
  <c r="R1376" i="40"/>
  <c r="R1377" i="40"/>
  <c r="R1378" i="40"/>
  <c r="R1379" i="40"/>
  <c r="R1380" i="40"/>
  <c r="R1381" i="40"/>
  <c r="R1382" i="40"/>
  <c r="R1383" i="40"/>
  <c r="R1384" i="40"/>
  <c r="R1385" i="40"/>
  <c r="R1386" i="40"/>
  <c r="R1387" i="40"/>
  <c r="R1388" i="40"/>
  <c r="R1389" i="40"/>
  <c r="R1390" i="40"/>
  <c r="R1391" i="40"/>
  <c r="R1392" i="40"/>
  <c r="R1393" i="40"/>
  <c r="R1394" i="40"/>
  <c r="R1395" i="40"/>
  <c r="R1396" i="40"/>
  <c r="R1397" i="40"/>
  <c r="R1398" i="40"/>
  <c r="R1399" i="40"/>
  <c r="R1400" i="40"/>
  <c r="R1401" i="40"/>
  <c r="R1402" i="40"/>
  <c r="R1403" i="40"/>
  <c r="R1404" i="40"/>
  <c r="R1405" i="40"/>
  <c r="R1406" i="40"/>
  <c r="R1407" i="40"/>
  <c r="R1408" i="40"/>
  <c r="R1409" i="40"/>
  <c r="R1410" i="40"/>
  <c r="R1411" i="40"/>
  <c r="R1412" i="40"/>
  <c r="R1413" i="40"/>
  <c r="R1414" i="40"/>
  <c r="R1415" i="40"/>
  <c r="R1416" i="40"/>
  <c r="R1417" i="40"/>
  <c r="R1418" i="40"/>
  <c r="R1419" i="40"/>
  <c r="R1420" i="40"/>
  <c r="R1421" i="40"/>
  <c r="R1422" i="40"/>
  <c r="R1423" i="40"/>
  <c r="R1424" i="40"/>
  <c r="R1425" i="40"/>
  <c r="R1426" i="40"/>
  <c r="R1427" i="40"/>
  <c r="R1428" i="40"/>
  <c r="R1429" i="40"/>
  <c r="R1430" i="40"/>
  <c r="R1431" i="40"/>
  <c r="R1432" i="40"/>
  <c r="R1433" i="40"/>
  <c r="R1434" i="40"/>
  <c r="R1435" i="40"/>
  <c r="R1436" i="40"/>
  <c r="R1437" i="40"/>
  <c r="R1438" i="40"/>
  <c r="R1439" i="40"/>
  <c r="R1440" i="40"/>
  <c r="R1441" i="40"/>
  <c r="R1442" i="40"/>
  <c r="R1443" i="40"/>
  <c r="R1444" i="40"/>
  <c r="R1445" i="40"/>
  <c r="R1446" i="40"/>
  <c r="R1447" i="40"/>
  <c r="R1448" i="40"/>
  <c r="R1449" i="40"/>
  <c r="R1450" i="40"/>
  <c r="R1451" i="40"/>
  <c r="R1452" i="40"/>
  <c r="R1453" i="40"/>
  <c r="R1454" i="40"/>
  <c r="R1455" i="40"/>
  <c r="R1456" i="40"/>
  <c r="R1457" i="40"/>
  <c r="R1458" i="40"/>
  <c r="R1459" i="40"/>
  <c r="R1460" i="40"/>
  <c r="R1461" i="40"/>
  <c r="R1462" i="40"/>
  <c r="R1463" i="40"/>
  <c r="R1464" i="40"/>
  <c r="R1465" i="40"/>
  <c r="R1466" i="40"/>
  <c r="R1467" i="40"/>
  <c r="R1468" i="40"/>
  <c r="R1469" i="40"/>
  <c r="R1470" i="40"/>
  <c r="R1471" i="40"/>
  <c r="R1472" i="40"/>
  <c r="R1473" i="40"/>
  <c r="R1474" i="40"/>
  <c r="R1475" i="40"/>
  <c r="R1476" i="40"/>
  <c r="R1477" i="40"/>
  <c r="R1478" i="40"/>
  <c r="R1479" i="40"/>
  <c r="R1480" i="40"/>
  <c r="R1481" i="40"/>
  <c r="R1482" i="40"/>
  <c r="R1483" i="40"/>
  <c r="R1484" i="40"/>
  <c r="R1485" i="40"/>
  <c r="R1486" i="40"/>
  <c r="R1487" i="40"/>
  <c r="R1488" i="40"/>
  <c r="R1489" i="40"/>
  <c r="R1490" i="40"/>
  <c r="R1491" i="40"/>
  <c r="R1492" i="40"/>
  <c r="R1493" i="40"/>
  <c r="R1494" i="40"/>
  <c r="R1495" i="40"/>
  <c r="R1496" i="40"/>
  <c r="R1497" i="40"/>
  <c r="R1498" i="40"/>
  <c r="R1499" i="40"/>
  <c r="R1500" i="40"/>
  <c r="R1501" i="40"/>
  <c r="R1502" i="40"/>
  <c r="R1503" i="40"/>
  <c r="R1504" i="40"/>
  <c r="R1505" i="40"/>
  <c r="R1506" i="40"/>
  <c r="R1507" i="40"/>
  <c r="R1508" i="40"/>
  <c r="R1509" i="40"/>
  <c r="R1510" i="40"/>
  <c r="R1511" i="40"/>
  <c r="R1512" i="40"/>
  <c r="R1513" i="40"/>
  <c r="R1514" i="40"/>
  <c r="R1515" i="40"/>
  <c r="R1516" i="40"/>
  <c r="R1517" i="40"/>
  <c r="R1518" i="40"/>
  <c r="R1519" i="40"/>
  <c r="R1520" i="40"/>
  <c r="R1521" i="40"/>
  <c r="R1522" i="40"/>
  <c r="R1523" i="40"/>
  <c r="R1524" i="40"/>
  <c r="R1525" i="40"/>
  <c r="R1526" i="40"/>
  <c r="R1527" i="40"/>
  <c r="R1528" i="40"/>
  <c r="R1529" i="40"/>
  <c r="R1530" i="40"/>
  <c r="R1531" i="40"/>
  <c r="R1532" i="40"/>
  <c r="R1533" i="40"/>
  <c r="R1534" i="40"/>
  <c r="R1535" i="40"/>
  <c r="R1536" i="40"/>
  <c r="R1537" i="40"/>
  <c r="R1538" i="40"/>
  <c r="R1539" i="40"/>
  <c r="R1540" i="40"/>
  <c r="R1541" i="40"/>
  <c r="R1542" i="40"/>
  <c r="R1543" i="40"/>
  <c r="R1544" i="40"/>
  <c r="R1545" i="40"/>
  <c r="R1546" i="40"/>
  <c r="R1547" i="40"/>
  <c r="R1548" i="40"/>
  <c r="R1549" i="40"/>
  <c r="R1550" i="40"/>
  <c r="R1551" i="40"/>
  <c r="R1552" i="40"/>
  <c r="R1553" i="40"/>
  <c r="R1554" i="40"/>
  <c r="R1555" i="40"/>
  <c r="R1556" i="40"/>
  <c r="R1557" i="40"/>
  <c r="R1558" i="40"/>
  <c r="R1559" i="40"/>
  <c r="R1560" i="40"/>
  <c r="R1561" i="40"/>
  <c r="R1562" i="40"/>
  <c r="R1563" i="40"/>
  <c r="R1564" i="40"/>
  <c r="R1565" i="40"/>
  <c r="R1566" i="40"/>
  <c r="R1567" i="40"/>
  <c r="R1568" i="40"/>
  <c r="R1569" i="40"/>
  <c r="R1570" i="40"/>
  <c r="R1571" i="40"/>
  <c r="R1572" i="40"/>
  <c r="R1573" i="40"/>
  <c r="R1574" i="40"/>
  <c r="R1575" i="40"/>
  <c r="R1576" i="40"/>
  <c r="R1577" i="40"/>
  <c r="R1578" i="40"/>
  <c r="R1579" i="40"/>
  <c r="R1580" i="40"/>
  <c r="R1581" i="40"/>
  <c r="R1582" i="40"/>
  <c r="R1583" i="40"/>
  <c r="R1584" i="40"/>
  <c r="R1585" i="40"/>
  <c r="R1586" i="40"/>
  <c r="R1587" i="40"/>
  <c r="R1588" i="40"/>
  <c r="R1589" i="40"/>
  <c r="R1590" i="40"/>
  <c r="R1591" i="40"/>
  <c r="R1592" i="40"/>
  <c r="R1593" i="40"/>
  <c r="R1594" i="40"/>
  <c r="R1595" i="40"/>
  <c r="R1596" i="40"/>
  <c r="R1597" i="40"/>
  <c r="R1598" i="40"/>
  <c r="R1599" i="40"/>
  <c r="R1600" i="40"/>
  <c r="R1601" i="40"/>
  <c r="R1602" i="40"/>
  <c r="R1603" i="40"/>
  <c r="R1604" i="40"/>
  <c r="R1605" i="40"/>
  <c r="R1606" i="40"/>
  <c r="R1607" i="40"/>
  <c r="R1608" i="40"/>
  <c r="R1609" i="40"/>
  <c r="R1610" i="40"/>
  <c r="R1611" i="40"/>
  <c r="R1612" i="40"/>
  <c r="R1613" i="40"/>
  <c r="R1614" i="40"/>
  <c r="R1615" i="40"/>
  <c r="R1616" i="40"/>
  <c r="R1617" i="40"/>
  <c r="R1618" i="40"/>
  <c r="R1619" i="40"/>
  <c r="R1620" i="40"/>
  <c r="R1621" i="40"/>
  <c r="R1622" i="40"/>
  <c r="R1623" i="40"/>
  <c r="R1624" i="40"/>
  <c r="R1625" i="40"/>
  <c r="R1626" i="40"/>
  <c r="R1627" i="40"/>
  <c r="R1628" i="40"/>
  <c r="R1629" i="40"/>
  <c r="R1630" i="40"/>
  <c r="R1631" i="40"/>
  <c r="R1632" i="40"/>
  <c r="R1633" i="40"/>
  <c r="R1634" i="40"/>
  <c r="R1635" i="40"/>
  <c r="R1636" i="40"/>
  <c r="R1637" i="40"/>
  <c r="R1638" i="40"/>
  <c r="R1639" i="40"/>
  <c r="R1640" i="40"/>
  <c r="R1641" i="40"/>
  <c r="R1642" i="40"/>
  <c r="R1643" i="40"/>
  <c r="R1644" i="40"/>
  <c r="R1645" i="40"/>
  <c r="R1646" i="40"/>
  <c r="R1647" i="40"/>
  <c r="R1648" i="40"/>
  <c r="R1649" i="40"/>
  <c r="R1650" i="40"/>
  <c r="R1651" i="40"/>
  <c r="R1652" i="40"/>
  <c r="R1653" i="40"/>
  <c r="R1654" i="40"/>
  <c r="R1655" i="40"/>
  <c r="R1656" i="40"/>
  <c r="R1657" i="40"/>
  <c r="R1658" i="40"/>
  <c r="R1659" i="40"/>
  <c r="R1660" i="40"/>
  <c r="R1661" i="40"/>
  <c r="R1662" i="40"/>
  <c r="R1663" i="40"/>
  <c r="R1664" i="40"/>
  <c r="R1665" i="40"/>
  <c r="R1666" i="40"/>
  <c r="R1667" i="40"/>
  <c r="R1668" i="40"/>
  <c r="R1669" i="40"/>
  <c r="R1670" i="40"/>
  <c r="R1671" i="40"/>
  <c r="R1672" i="40"/>
  <c r="R1673" i="40"/>
  <c r="R1674" i="40"/>
  <c r="R1675" i="40"/>
  <c r="R1676" i="40"/>
  <c r="R1677" i="40"/>
  <c r="R1678" i="40"/>
  <c r="R1679" i="40"/>
  <c r="R1680" i="40"/>
  <c r="R1681" i="40"/>
  <c r="R1682" i="40"/>
  <c r="R1683" i="40"/>
  <c r="R1684" i="40"/>
  <c r="R1685" i="40"/>
  <c r="R1686" i="40"/>
  <c r="R1687" i="40"/>
  <c r="R1688" i="40"/>
  <c r="R1689" i="40"/>
  <c r="R1690" i="40"/>
  <c r="R1691" i="40"/>
  <c r="R1692" i="40"/>
  <c r="R1693" i="40"/>
  <c r="R1694" i="40"/>
  <c r="R1695" i="40"/>
  <c r="R1696" i="40"/>
  <c r="R1697" i="40"/>
  <c r="R1698" i="40"/>
  <c r="R1699" i="40"/>
  <c r="R1700" i="40"/>
  <c r="R1701" i="40"/>
  <c r="R1702" i="40"/>
  <c r="R1703" i="40"/>
  <c r="R1704" i="40"/>
  <c r="R1705" i="40"/>
  <c r="R1706" i="40"/>
  <c r="R1707" i="40"/>
  <c r="R1708" i="40"/>
  <c r="R1709" i="40"/>
  <c r="R1710" i="40"/>
  <c r="R1711" i="40"/>
  <c r="R1712" i="40"/>
  <c r="R1713" i="40"/>
  <c r="R1714" i="40"/>
  <c r="R1715" i="40"/>
  <c r="R1716" i="40"/>
  <c r="R1717" i="40"/>
  <c r="R1718" i="40"/>
  <c r="R1719" i="40"/>
  <c r="R1720" i="40"/>
  <c r="R1721" i="40"/>
  <c r="R1722" i="40"/>
  <c r="R1723" i="40"/>
  <c r="R1724" i="40"/>
  <c r="R1725" i="40"/>
  <c r="R1726" i="40"/>
  <c r="R1727" i="40"/>
  <c r="R1728" i="40"/>
  <c r="R1729" i="40"/>
  <c r="R1730" i="40"/>
  <c r="R1731" i="40"/>
  <c r="R1732" i="40"/>
  <c r="R1733" i="40"/>
  <c r="R1734" i="40"/>
  <c r="R1735" i="40"/>
  <c r="R1736" i="40"/>
  <c r="R1737" i="40"/>
  <c r="R1738" i="40"/>
  <c r="R1739" i="40"/>
  <c r="R1740" i="40"/>
  <c r="R1741" i="40"/>
  <c r="R1742" i="40"/>
  <c r="R1743" i="40"/>
  <c r="R1744" i="40"/>
  <c r="R1745" i="40"/>
  <c r="R1746" i="40"/>
  <c r="R1747" i="40"/>
  <c r="R1748" i="40"/>
  <c r="R1749" i="40"/>
  <c r="R1750" i="40"/>
  <c r="R1751" i="40"/>
  <c r="R1752" i="40"/>
  <c r="R1753" i="40"/>
  <c r="R1754" i="40"/>
  <c r="R1755" i="40"/>
  <c r="R1756" i="40"/>
  <c r="R1757" i="40"/>
  <c r="R1758" i="40"/>
  <c r="R1759" i="40"/>
  <c r="R1760" i="40"/>
  <c r="R1761" i="40"/>
  <c r="R1762" i="40"/>
  <c r="R1763" i="40"/>
  <c r="R1764" i="40"/>
  <c r="R1765" i="40"/>
  <c r="R1766" i="40"/>
  <c r="R1767" i="40"/>
  <c r="R1768" i="40"/>
  <c r="R1769" i="40"/>
  <c r="R1770" i="40"/>
  <c r="R1771" i="40"/>
  <c r="R1772" i="40"/>
  <c r="R1773" i="40"/>
  <c r="R1774" i="40"/>
  <c r="R1775" i="40"/>
  <c r="R1776" i="40"/>
  <c r="R1777" i="40"/>
  <c r="R1778" i="40"/>
  <c r="R1779" i="40"/>
  <c r="R1780" i="40"/>
  <c r="R1781" i="40"/>
  <c r="R1782" i="40"/>
  <c r="R1783" i="40"/>
  <c r="R1784" i="40"/>
  <c r="R1785" i="40"/>
  <c r="R1786" i="40"/>
  <c r="R1787" i="40"/>
  <c r="R1788" i="40"/>
  <c r="R1789" i="40"/>
  <c r="R1790" i="40"/>
  <c r="R1791" i="40"/>
  <c r="R1792" i="40"/>
  <c r="R1793" i="40"/>
  <c r="R1794" i="40"/>
  <c r="R1795" i="40"/>
  <c r="R1796" i="40"/>
  <c r="R1797" i="40"/>
  <c r="R1798" i="40"/>
  <c r="R1799" i="40"/>
  <c r="R1800" i="40"/>
  <c r="R1801" i="40"/>
  <c r="R1802" i="40"/>
  <c r="R1803" i="40"/>
  <c r="R1804" i="40"/>
  <c r="R1805" i="40"/>
  <c r="R1806" i="40"/>
  <c r="R1807" i="40"/>
  <c r="R1808" i="40"/>
  <c r="R1809" i="40"/>
  <c r="R1810" i="40"/>
  <c r="R1811" i="40"/>
  <c r="R1812" i="40"/>
  <c r="R1813" i="40"/>
  <c r="R1814" i="40"/>
  <c r="R1815" i="40"/>
  <c r="R1816" i="40"/>
  <c r="R1817" i="40"/>
  <c r="R1818" i="40"/>
  <c r="R1819" i="40"/>
  <c r="R1820" i="40"/>
  <c r="R1821" i="40"/>
  <c r="R1822" i="40"/>
  <c r="R1823" i="40"/>
  <c r="R1824" i="40"/>
  <c r="R1825" i="40"/>
  <c r="R1826" i="40"/>
  <c r="R1827" i="40"/>
  <c r="R1828" i="40"/>
  <c r="R1829" i="40"/>
  <c r="R1830" i="40"/>
  <c r="R1831" i="40"/>
  <c r="R1832" i="40"/>
  <c r="R1833" i="40"/>
  <c r="R1834" i="40"/>
  <c r="R1835" i="40"/>
  <c r="R1836" i="40"/>
  <c r="R1837" i="40"/>
  <c r="R1838" i="40"/>
  <c r="R1839" i="40"/>
  <c r="R1840" i="40"/>
  <c r="R1841" i="40"/>
  <c r="R1842" i="40"/>
  <c r="R1843" i="40"/>
  <c r="R1844" i="40"/>
  <c r="R1845" i="40"/>
  <c r="R1846" i="40"/>
  <c r="R1847" i="40"/>
  <c r="R1848" i="40"/>
  <c r="R1849" i="40"/>
  <c r="R1850" i="40"/>
  <c r="R1851" i="40"/>
  <c r="R1852" i="40"/>
  <c r="R1853" i="40"/>
  <c r="R1854" i="40"/>
  <c r="R1855" i="40"/>
  <c r="R1856" i="40"/>
  <c r="R1857" i="40"/>
  <c r="R1858" i="40"/>
  <c r="R1859" i="40"/>
  <c r="R1860" i="40"/>
  <c r="R1861" i="40"/>
  <c r="R1862" i="40"/>
  <c r="R1863" i="40"/>
  <c r="R1864" i="40"/>
  <c r="R1865" i="40"/>
  <c r="R1866" i="40"/>
  <c r="R1867" i="40"/>
  <c r="R1868" i="40"/>
  <c r="R1869" i="40"/>
  <c r="R1870" i="40"/>
  <c r="R1871" i="40"/>
  <c r="R1872" i="40"/>
  <c r="R1873" i="40"/>
  <c r="R1874" i="40"/>
  <c r="R1875" i="40"/>
  <c r="R1876" i="40"/>
  <c r="R1877" i="40"/>
  <c r="R1878" i="40"/>
  <c r="R1879" i="40"/>
  <c r="R1880" i="40"/>
  <c r="R1881" i="40"/>
  <c r="R1882" i="40"/>
  <c r="R1883" i="40"/>
  <c r="R1884" i="40"/>
  <c r="R1885" i="40"/>
  <c r="R1886" i="40"/>
  <c r="R1887" i="40"/>
  <c r="R1888" i="40"/>
  <c r="R1889" i="40"/>
  <c r="R1890" i="40"/>
  <c r="R1891" i="40"/>
  <c r="R1892" i="40"/>
  <c r="R1893" i="40"/>
  <c r="R1894" i="40"/>
  <c r="R1895" i="40"/>
  <c r="R1896" i="40"/>
  <c r="R1897" i="40"/>
  <c r="R1898" i="40"/>
  <c r="R1899" i="40"/>
  <c r="R1900" i="40"/>
  <c r="R1901" i="40"/>
  <c r="R1902" i="40"/>
  <c r="R1903" i="40"/>
  <c r="R1904" i="40"/>
  <c r="R1905" i="40"/>
  <c r="R1906" i="40"/>
  <c r="R1907" i="40"/>
  <c r="R1908" i="40"/>
  <c r="R1909" i="40"/>
  <c r="R1910" i="40"/>
  <c r="R1911" i="40"/>
  <c r="R1912" i="40"/>
  <c r="R1913" i="40"/>
  <c r="R1914" i="40"/>
  <c r="R1915" i="40"/>
  <c r="R1916" i="40"/>
  <c r="R1917" i="40"/>
  <c r="R1918" i="40"/>
  <c r="R1919" i="40"/>
  <c r="R1920" i="40"/>
  <c r="R1921" i="40"/>
  <c r="R1922" i="40"/>
  <c r="R1923" i="40"/>
  <c r="R1924" i="40"/>
  <c r="R1925" i="40"/>
  <c r="R1926" i="40"/>
  <c r="R1927" i="40"/>
  <c r="R1928" i="40"/>
  <c r="R1929" i="40"/>
  <c r="R1930" i="40"/>
  <c r="R1931" i="40"/>
  <c r="R1932" i="40"/>
  <c r="R1933" i="40"/>
  <c r="R1934" i="40"/>
  <c r="R1935" i="40"/>
  <c r="R1936" i="40"/>
  <c r="R1937" i="40"/>
  <c r="R1938" i="40"/>
  <c r="R1939" i="40"/>
  <c r="R1940" i="40"/>
  <c r="R1941" i="40"/>
  <c r="R1942" i="40"/>
  <c r="R1943" i="40"/>
  <c r="R1944" i="40"/>
  <c r="R1945" i="40"/>
  <c r="R1946" i="40"/>
  <c r="R1947" i="40"/>
  <c r="R1948" i="40"/>
  <c r="R1949" i="40"/>
  <c r="R1950" i="40"/>
  <c r="R1951" i="40"/>
  <c r="R1952" i="40"/>
  <c r="R1953" i="40"/>
  <c r="R1954" i="40"/>
  <c r="R1955" i="40"/>
  <c r="R1956" i="40"/>
  <c r="R1957" i="40"/>
  <c r="R1958" i="40"/>
  <c r="R1959" i="40"/>
  <c r="R1960" i="40"/>
  <c r="R1961" i="40"/>
  <c r="R1962" i="40"/>
  <c r="R1963" i="40"/>
  <c r="R1964" i="40"/>
  <c r="R1965" i="40"/>
  <c r="R1966" i="40"/>
  <c r="R1967" i="40"/>
  <c r="R1968" i="40"/>
  <c r="R1969" i="40"/>
  <c r="R1970" i="40"/>
  <c r="R1971" i="40"/>
  <c r="R1972" i="40"/>
  <c r="R1973" i="40"/>
  <c r="R1974" i="40"/>
  <c r="R1975" i="40"/>
  <c r="R1976" i="40"/>
  <c r="R1977" i="40"/>
  <c r="R1978" i="40"/>
  <c r="R1979" i="40"/>
  <c r="R1980" i="40"/>
  <c r="R1981" i="40"/>
  <c r="R1982" i="40"/>
  <c r="R1983" i="40"/>
  <c r="R1984" i="40"/>
  <c r="R1985" i="40"/>
  <c r="R1986" i="40"/>
  <c r="R1987" i="40"/>
  <c r="R1988" i="40"/>
  <c r="R1989" i="40"/>
  <c r="R1990" i="40"/>
  <c r="R1991" i="40"/>
  <c r="R1992" i="40"/>
  <c r="R1993" i="40"/>
  <c r="R1994" i="40"/>
  <c r="R1995" i="40"/>
  <c r="R1996" i="40"/>
  <c r="R1997" i="40"/>
  <c r="R1998" i="40"/>
  <c r="R1999" i="40"/>
  <c r="R2000" i="40"/>
  <c r="R2001" i="40"/>
  <c r="R2002" i="40"/>
  <c r="R2003" i="40"/>
  <c r="R2004" i="40"/>
  <c r="R2005" i="40"/>
  <c r="R2006" i="40"/>
  <c r="R2007" i="40"/>
  <c r="R2008" i="40"/>
  <c r="R2009" i="40"/>
  <c r="R2010" i="40"/>
  <c r="R2011" i="40"/>
  <c r="R2012" i="40"/>
  <c r="R2013" i="40"/>
  <c r="R2014" i="40"/>
  <c r="R2015" i="40"/>
  <c r="R2016" i="40"/>
  <c r="R2017" i="40"/>
  <c r="R2018" i="40"/>
  <c r="R2019" i="40"/>
  <c r="R2020" i="40"/>
  <c r="R2021" i="40"/>
  <c r="R2022" i="40"/>
  <c r="R2023" i="40"/>
  <c r="R2024" i="40"/>
  <c r="R2025" i="40"/>
  <c r="R2026" i="40"/>
  <c r="R2027" i="40"/>
  <c r="R2028" i="40"/>
  <c r="R2029" i="40"/>
  <c r="R2030" i="40"/>
  <c r="R2031" i="40"/>
  <c r="R2032" i="40"/>
  <c r="R2033" i="40"/>
  <c r="R2034" i="40"/>
  <c r="R2035" i="40"/>
  <c r="R2036" i="40"/>
  <c r="R2037" i="40"/>
  <c r="R2038" i="40"/>
  <c r="R2039" i="40"/>
  <c r="R2040" i="40"/>
  <c r="R2041" i="40"/>
  <c r="R2042" i="40"/>
  <c r="R2043" i="40"/>
  <c r="R2044" i="40"/>
  <c r="R2045" i="40"/>
  <c r="R2046" i="40"/>
  <c r="R2047" i="40"/>
  <c r="R2048" i="40"/>
  <c r="R2049" i="40"/>
  <c r="R2050" i="40"/>
  <c r="R2051" i="40"/>
  <c r="R2052" i="40"/>
  <c r="R2053" i="40"/>
  <c r="R2054" i="40"/>
  <c r="R2055" i="40"/>
  <c r="R2056" i="40"/>
  <c r="R2057" i="40"/>
  <c r="R2058" i="40"/>
  <c r="R2059" i="40"/>
  <c r="R2060" i="40"/>
  <c r="R2061" i="40"/>
  <c r="R2062" i="40"/>
  <c r="R2063" i="40"/>
  <c r="R2064" i="40"/>
  <c r="R2065" i="40"/>
  <c r="R2066" i="40"/>
  <c r="R2067" i="40"/>
  <c r="R2068" i="40"/>
  <c r="R2069" i="40"/>
  <c r="R2070" i="40"/>
  <c r="R2071" i="40"/>
  <c r="R2072" i="40"/>
  <c r="R2073" i="40"/>
  <c r="R2074" i="40"/>
  <c r="R2075" i="40"/>
  <c r="R2076" i="40"/>
  <c r="R2077" i="40"/>
  <c r="R2078" i="40"/>
  <c r="R2079" i="40"/>
  <c r="R2080" i="40"/>
  <c r="R2081" i="40"/>
  <c r="R2082" i="40"/>
  <c r="R2083" i="40"/>
  <c r="R2084" i="40"/>
  <c r="R2085" i="40"/>
  <c r="R2086" i="40"/>
  <c r="R2087" i="40"/>
  <c r="R2088" i="40"/>
  <c r="R2089" i="40"/>
  <c r="R2090" i="40"/>
  <c r="R2091" i="40"/>
  <c r="R2092" i="40"/>
  <c r="R2093" i="40"/>
  <c r="R2094" i="40"/>
  <c r="R2095" i="40"/>
  <c r="R2096" i="40"/>
  <c r="R2097" i="40"/>
  <c r="R2098" i="40"/>
  <c r="R2099" i="40"/>
  <c r="R2100" i="40"/>
  <c r="R2101" i="40"/>
  <c r="R2102" i="40"/>
  <c r="R2103" i="40"/>
  <c r="R2104" i="40"/>
  <c r="R2105" i="40"/>
  <c r="R2106" i="40"/>
  <c r="R2107" i="40"/>
  <c r="R2108" i="40"/>
  <c r="R2109" i="40"/>
  <c r="R2110" i="40"/>
  <c r="R2111" i="40"/>
  <c r="R2112" i="40"/>
  <c r="R2113" i="40"/>
  <c r="R2114" i="40"/>
  <c r="R2115" i="40"/>
  <c r="R2116" i="40"/>
  <c r="R2117" i="40"/>
  <c r="R2118" i="40"/>
  <c r="R2119" i="40"/>
  <c r="R2120" i="40"/>
  <c r="R2121" i="40"/>
  <c r="R2122" i="40"/>
  <c r="R2123" i="40"/>
  <c r="R2124" i="40"/>
  <c r="R2125" i="40"/>
  <c r="R2126" i="40"/>
  <c r="R2127" i="40"/>
  <c r="R2128" i="40"/>
  <c r="R2129" i="40"/>
  <c r="R2130" i="40"/>
  <c r="R2131" i="40"/>
  <c r="R2132" i="40"/>
  <c r="R2133" i="40"/>
  <c r="R2134" i="40"/>
  <c r="R2135" i="40"/>
  <c r="R2136" i="40"/>
  <c r="R2137" i="40"/>
  <c r="R2138" i="40"/>
  <c r="R2139" i="40"/>
  <c r="R2140" i="40"/>
  <c r="R2141" i="40"/>
  <c r="R2142" i="40"/>
  <c r="R2143" i="40"/>
  <c r="R2144" i="40"/>
  <c r="R2145" i="40"/>
  <c r="R2146" i="40"/>
  <c r="R2147" i="40"/>
  <c r="R2148" i="40"/>
  <c r="R2149" i="40"/>
  <c r="R2150" i="40"/>
  <c r="R2151" i="40"/>
  <c r="R2152" i="40"/>
  <c r="R2153" i="40"/>
  <c r="R2154" i="40"/>
  <c r="R2155" i="40"/>
  <c r="R2156" i="40"/>
  <c r="R2157" i="40"/>
  <c r="R2158" i="40"/>
  <c r="R2159" i="40"/>
  <c r="R2160" i="40"/>
  <c r="R2161" i="40"/>
  <c r="R2162" i="40"/>
  <c r="R2163" i="40"/>
  <c r="R2164" i="40"/>
  <c r="R2165" i="40"/>
  <c r="R2166" i="40"/>
  <c r="R2167" i="40"/>
  <c r="R2168" i="40"/>
  <c r="R2169" i="40"/>
  <c r="R2170" i="40"/>
  <c r="R2171" i="40"/>
  <c r="R2172" i="40"/>
  <c r="R2173" i="40"/>
  <c r="R2174" i="40"/>
  <c r="R2175" i="40"/>
  <c r="R2176" i="40"/>
  <c r="R2177" i="40"/>
  <c r="R2178" i="40"/>
  <c r="R2179" i="40"/>
  <c r="R2180" i="40"/>
  <c r="R2181" i="40"/>
  <c r="R2182" i="40"/>
  <c r="R2183" i="40"/>
  <c r="R2184" i="40"/>
  <c r="R2185" i="40"/>
  <c r="R2186" i="40"/>
  <c r="R2187" i="40"/>
  <c r="R2188" i="40"/>
  <c r="R2189" i="40"/>
  <c r="R2190" i="40"/>
  <c r="R2191" i="40"/>
  <c r="R2192" i="40"/>
  <c r="R2193" i="40"/>
  <c r="R2194" i="40"/>
  <c r="R2195" i="40"/>
  <c r="R2196" i="40"/>
  <c r="R2197" i="40"/>
  <c r="R2198" i="40"/>
  <c r="R2199" i="40"/>
  <c r="R2200" i="40"/>
  <c r="R2201" i="40"/>
  <c r="R2202" i="40"/>
  <c r="R2203" i="40"/>
  <c r="R2204" i="40"/>
  <c r="R2205" i="40"/>
  <c r="R2206" i="40"/>
  <c r="R2207" i="40"/>
  <c r="R2208" i="40"/>
  <c r="R2209" i="40"/>
  <c r="R2210" i="40"/>
  <c r="R2211" i="40"/>
  <c r="R2212" i="40"/>
  <c r="R2213" i="40"/>
  <c r="R2214" i="40"/>
  <c r="R2215" i="40"/>
  <c r="R2216" i="40"/>
  <c r="R2217" i="40"/>
  <c r="R2218" i="40"/>
  <c r="R2219" i="40"/>
  <c r="R2220" i="40"/>
  <c r="R2221" i="40"/>
  <c r="R2222" i="40"/>
  <c r="R2223" i="40"/>
  <c r="R2224" i="40"/>
  <c r="R2225" i="40"/>
  <c r="R2226" i="40"/>
  <c r="R2227" i="40"/>
  <c r="R2228" i="40"/>
  <c r="R2229" i="40"/>
  <c r="R2230" i="40"/>
  <c r="R2231" i="40"/>
  <c r="R2232" i="40"/>
  <c r="R2233" i="40"/>
  <c r="R2234" i="40"/>
  <c r="R2235" i="40"/>
  <c r="R2236" i="40"/>
  <c r="R2237" i="40"/>
  <c r="R2238" i="40"/>
  <c r="R2239" i="40"/>
  <c r="R2240" i="40"/>
  <c r="R2241" i="40"/>
  <c r="R2242" i="40"/>
  <c r="R2243" i="40"/>
  <c r="R2244" i="40"/>
  <c r="R2245" i="40"/>
  <c r="R2246" i="40"/>
  <c r="R2247" i="40"/>
  <c r="R2248" i="40"/>
  <c r="R2249" i="40"/>
  <c r="R2250" i="40"/>
  <c r="R2251" i="40"/>
  <c r="R2252" i="40"/>
  <c r="R2253" i="40"/>
  <c r="R2254" i="40"/>
  <c r="R2255" i="40"/>
  <c r="R2256" i="40"/>
  <c r="R2257" i="40"/>
  <c r="R2258" i="40"/>
  <c r="R2259" i="40"/>
  <c r="R2260" i="40"/>
  <c r="R2261" i="40"/>
  <c r="R2262" i="40"/>
  <c r="R2263" i="40"/>
  <c r="R2264" i="40"/>
  <c r="R2265" i="40"/>
  <c r="R2266" i="40"/>
  <c r="R2267" i="40"/>
  <c r="R2268" i="40"/>
  <c r="R2269" i="40"/>
  <c r="R2270" i="40"/>
  <c r="R2271" i="40"/>
  <c r="R2272" i="40"/>
  <c r="R2273" i="40"/>
  <c r="R2274" i="40"/>
  <c r="R2275" i="40"/>
  <c r="R2276" i="40"/>
  <c r="R2277" i="40"/>
  <c r="R2278" i="40"/>
  <c r="R2279" i="40"/>
  <c r="R2280" i="40"/>
  <c r="R2281" i="40"/>
  <c r="R2282" i="40"/>
  <c r="R2283" i="40"/>
  <c r="R2284" i="40"/>
  <c r="R2285" i="40"/>
  <c r="R2286" i="40"/>
  <c r="R2287" i="40"/>
  <c r="R2288" i="40"/>
  <c r="R2289" i="40"/>
  <c r="R2290" i="40"/>
  <c r="R2291" i="40"/>
  <c r="R2292" i="40"/>
  <c r="R2293" i="40"/>
  <c r="R2294" i="40"/>
  <c r="R2295" i="40"/>
  <c r="R2296" i="40"/>
  <c r="R2297" i="40"/>
  <c r="R2298" i="40"/>
  <c r="R2299" i="40"/>
  <c r="R2300" i="40"/>
  <c r="R2301" i="40"/>
  <c r="R2302" i="40"/>
  <c r="R2303" i="40"/>
  <c r="R2304" i="40"/>
  <c r="R2305" i="40"/>
  <c r="R2306" i="40"/>
  <c r="R2307" i="40"/>
  <c r="R2308" i="40"/>
  <c r="R2309" i="40"/>
  <c r="R2310" i="40"/>
  <c r="R2311" i="40"/>
  <c r="R2312" i="40"/>
  <c r="R2313" i="40"/>
  <c r="R2314" i="40"/>
  <c r="R2315" i="40"/>
  <c r="R2316" i="40"/>
  <c r="R2317" i="40"/>
  <c r="R2318" i="40"/>
  <c r="R2319" i="40"/>
  <c r="R2320" i="40"/>
  <c r="R2321" i="40"/>
  <c r="R2322" i="40"/>
  <c r="R2323" i="40"/>
  <c r="R2324" i="40"/>
  <c r="R2325" i="40"/>
  <c r="R2326" i="40"/>
  <c r="R2327" i="40"/>
  <c r="R2328" i="40"/>
  <c r="R2329" i="40"/>
  <c r="R2330" i="40"/>
  <c r="R2331" i="40"/>
  <c r="R2332" i="40"/>
  <c r="R2333" i="40"/>
  <c r="R2334" i="40"/>
  <c r="R2335" i="40"/>
  <c r="R2336" i="40"/>
  <c r="R2337" i="40"/>
  <c r="R2338" i="40"/>
  <c r="R2339" i="40"/>
  <c r="R2340" i="40"/>
  <c r="R2341" i="40"/>
  <c r="R2342" i="40"/>
  <c r="R2343" i="40"/>
  <c r="R2344" i="40"/>
  <c r="R2345" i="40"/>
  <c r="R2346" i="40"/>
  <c r="R2347" i="40"/>
  <c r="R2348" i="40"/>
  <c r="R2349" i="40"/>
  <c r="R2350" i="40"/>
  <c r="R2351" i="40"/>
  <c r="R2352" i="40"/>
  <c r="R2353" i="40"/>
  <c r="R2354" i="40"/>
  <c r="R2355" i="40"/>
  <c r="R2356" i="40"/>
  <c r="R2357" i="40"/>
  <c r="R2358" i="40"/>
  <c r="R2359" i="40"/>
  <c r="R2360" i="40"/>
  <c r="R2361" i="40"/>
  <c r="R2362" i="40"/>
  <c r="R2363" i="40"/>
  <c r="R2364" i="40"/>
  <c r="R2365" i="40"/>
  <c r="R2366" i="40"/>
  <c r="R2367" i="40"/>
  <c r="R2368" i="40"/>
  <c r="R2369" i="40"/>
  <c r="R2370" i="40"/>
  <c r="R2371" i="40"/>
  <c r="R2372" i="40"/>
  <c r="R2373" i="40"/>
  <c r="R2374" i="40"/>
  <c r="R2375" i="40"/>
  <c r="R2376" i="40"/>
  <c r="R2377" i="40"/>
  <c r="R2378" i="40"/>
  <c r="R2379" i="40"/>
  <c r="R2380" i="40"/>
  <c r="R2381" i="40"/>
  <c r="R2382" i="40"/>
  <c r="R2383" i="40"/>
  <c r="R2384" i="40"/>
  <c r="R2385" i="40"/>
  <c r="R2386" i="40"/>
  <c r="R2387" i="40"/>
  <c r="R2388" i="40"/>
  <c r="R2389" i="40"/>
  <c r="R2390" i="40"/>
  <c r="R2391" i="40"/>
  <c r="R2392" i="40"/>
  <c r="R2393" i="40"/>
  <c r="R2394" i="40"/>
  <c r="R2395" i="40"/>
  <c r="R2396" i="40"/>
  <c r="R2397" i="40"/>
  <c r="R2398" i="40"/>
  <c r="R2399" i="40"/>
  <c r="R2400" i="40"/>
  <c r="R2401" i="40"/>
  <c r="R2402" i="40"/>
  <c r="R2403" i="40"/>
  <c r="R2404" i="40"/>
  <c r="R2405" i="40"/>
  <c r="R2406" i="40"/>
  <c r="R2407" i="40"/>
  <c r="R2408" i="40"/>
  <c r="R2409" i="40"/>
  <c r="R2410" i="40"/>
  <c r="R2411" i="40"/>
  <c r="R2412" i="40"/>
  <c r="R2413" i="40"/>
  <c r="R2414" i="40"/>
  <c r="R2415" i="40"/>
  <c r="R2416" i="40"/>
  <c r="R2417" i="40"/>
  <c r="R2418" i="40"/>
  <c r="R2419" i="40"/>
  <c r="R2420" i="40"/>
  <c r="R2421" i="40"/>
  <c r="R2422" i="40"/>
  <c r="R2423" i="40"/>
  <c r="R2424" i="40"/>
  <c r="R2425" i="40"/>
  <c r="R2426" i="40"/>
  <c r="R2427" i="40"/>
  <c r="R2428" i="40"/>
  <c r="R2429" i="40"/>
  <c r="R2430" i="40"/>
  <c r="R2431" i="40"/>
  <c r="R2432" i="40"/>
  <c r="R2433" i="40"/>
  <c r="R2434" i="40"/>
  <c r="R2435" i="40"/>
  <c r="R2436" i="40"/>
  <c r="R2437" i="40"/>
  <c r="R2438" i="40"/>
  <c r="R2439" i="40"/>
  <c r="R2440" i="40"/>
  <c r="R2441" i="40"/>
  <c r="R2442" i="40"/>
  <c r="R2443" i="40"/>
  <c r="R2444" i="40"/>
  <c r="R2445" i="40"/>
  <c r="R2446" i="40"/>
  <c r="R2447" i="40"/>
  <c r="R2448" i="40"/>
  <c r="R2449" i="40"/>
  <c r="R2450" i="40"/>
  <c r="R2451" i="40"/>
  <c r="R2452" i="40"/>
  <c r="R2453" i="40"/>
  <c r="R2454" i="40"/>
  <c r="R2455" i="40"/>
  <c r="R2456" i="40"/>
  <c r="R2457" i="40"/>
  <c r="R2458" i="40"/>
  <c r="R2459" i="40"/>
  <c r="R2460" i="40"/>
  <c r="R2461" i="40"/>
  <c r="R2462" i="40"/>
  <c r="R2463" i="40"/>
  <c r="R2464" i="40"/>
  <c r="R2465" i="40"/>
  <c r="R2466" i="40"/>
  <c r="R2467" i="40"/>
  <c r="R2468" i="40"/>
  <c r="R2469" i="40"/>
  <c r="R2470" i="40"/>
  <c r="R2471" i="40"/>
  <c r="R2472" i="40"/>
  <c r="R2473" i="40"/>
  <c r="R2474" i="40"/>
  <c r="R2475" i="40"/>
  <c r="R2476" i="40"/>
  <c r="R2477" i="40"/>
  <c r="R2478" i="40"/>
  <c r="R2479" i="40"/>
  <c r="R2480" i="40"/>
  <c r="R2481" i="40"/>
  <c r="R2482" i="40"/>
  <c r="R2483" i="40"/>
  <c r="R2484" i="40"/>
  <c r="R2485" i="40"/>
  <c r="R2486" i="40"/>
  <c r="R2487" i="40"/>
  <c r="R2488" i="40"/>
  <c r="R2489" i="40"/>
  <c r="R2490" i="40"/>
  <c r="R2491" i="40"/>
  <c r="R2492" i="40"/>
  <c r="R2493" i="40"/>
  <c r="R2494" i="40"/>
  <c r="R2495" i="40"/>
  <c r="R2496" i="40"/>
  <c r="R2497" i="40"/>
  <c r="R2498" i="40"/>
  <c r="R2499" i="40"/>
  <c r="R2500" i="40"/>
  <c r="R2501" i="40"/>
  <c r="R2502" i="40"/>
  <c r="R2503" i="40"/>
  <c r="R2504" i="40"/>
  <c r="R2505" i="40"/>
  <c r="R2506" i="40"/>
  <c r="R2507" i="40"/>
  <c r="R2508" i="40"/>
  <c r="R2509" i="40"/>
  <c r="R2510" i="40"/>
  <c r="R2511" i="40"/>
  <c r="R2512" i="40"/>
  <c r="R2513" i="40"/>
  <c r="R2514" i="40"/>
  <c r="R2515" i="40"/>
  <c r="R2516" i="40"/>
  <c r="R2517" i="40"/>
  <c r="R2518" i="40"/>
  <c r="R2519" i="40"/>
  <c r="R2520" i="40"/>
  <c r="R2521" i="40"/>
  <c r="R2522" i="40"/>
  <c r="R2523" i="40"/>
  <c r="R2524" i="40"/>
  <c r="R2525" i="40"/>
  <c r="R2526" i="40"/>
  <c r="R2527" i="40"/>
  <c r="R2528" i="40"/>
  <c r="R2529" i="40"/>
  <c r="R2530" i="40"/>
  <c r="R2531" i="40"/>
  <c r="R2532" i="40"/>
  <c r="R2533" i="40"/>
  <c r="R2534" i="40"/>
  <c r="R2535" i="40"/>
  <c r="R2536" i="40"/>
  <c r="R2537" i="40"/>
  <c r="R2538" i="40"/>
  <c r="R2539" i="40"/>
  <c r="R2540" i="40"/>
  <c r="R2541" i="40"/>
  <c r="R2542" i="40"/>
  <c r="R2543" i="40"/>
  <c r="R2544" i="40"/>
  <c r="R2545" i="40"/>
  <c r="R2546" i="40"/>
  <c r="R2547" i="40"/>
  <c r="R2548" i="40"/>
  <c r="R2549" i="40"/>
  <c r="R2550" i="40"/>
  <c r="R2551" i="40"/>
  <c r="R2552" i="40"/>
  <c r="R2553" i="40"/>
  <c r="R2554" i="40"/>
  <c r="R2555" i="40"/>
  <c r="R2556" i="40"/>
  <c r="R2557" i="40"/>
  <c r="R2558" i="40"/>
  <c r="R2559" i="40"/>
  <c r="R2560" i="40"/>
  <c r="R2561" i="40"/>
  <c r="R2562" i="40"/>
  <c r="R2563" i="40"/>
  <c r="R2564" i="40"/>
  <c r="R2565" i="40"/>
  <c r="R2566" i="40"/>
  <c r="R2567" i="40"/>
  <c r="R2568" i="40"/>
  <c r="R2569" i="40"/>
  <c r="R2570" i="40"/>
  <c r="R2571" i="40"/>
  <c r="R2572" i="40"/>
  <c r="R2573" i="40"/>
  <c r="R2574" i="40"/>
  <c r="R2575" i="40"/>
  <c r="R2576" i="40"/>
  <c r="R2577" i="40"/>
  <c r="R2578" i="40"/>
  <c r="R2579" i="40"/>
  <c r="R2580" i="40"/>
  <c r="R2581" i="40"/>
  <c r="R2582" i="40"/>
  <c r="R2583" i="40"/>
  <c r="R2584" i="40"/>
  <c r="R2585" i="40"/>
  <c r="R2586" i="40"/>
  <c r="R2587" i="40"/>
  <c r="R2588" i="40"/>
  <c r="R2589" i="40"/>
  <c r="R2590" i="40"/>
  <c r="R2591" i="40"/>
  <c r="R2592" i="40"/>
  <c r="R2593" i="40"/>
  <c r="R2594" i="40"/>
  <c r="R2595" i="40"/>
  <c r="R2596" i="40"/>
  <c r="R2597" i="40"/>
  <c r="R2598" i="40"/>
  <c r="R2599" i="40"/>
  <c r="R2600" i="40"/>
  <c r="R2601" i="40"/>
  <c r="R2602" i="40"/>
  <c r="R2603" i="40"/>
  <c r="R2604" i="40"/>
  <c r="R2605" i="40"/>
  <c r="R2606" i="40"/>
  <c r="R2607" i="40"/>
  <c r="R2608" i="40"/>
  <c r="R2609" i="40"/>
  <c r="R2610" i="40"/>
  <c r="R2611" i="40"/>
  <c r="R2612" i="40"/>
  <c r="R2613" i="40"/>
  <c r="R2614" i="40"/>
  <c r="R2615" i="40"/>
  <c r="R2616" i="40"/>
  <c r="R2617" i="40"/>
  <c r="R2618" i="40"/>
  <c r="R2619" i="40"/>
  <c r="R2620" i="40"/>
  <c r="R2621" i="40"/>
  <c r="R2622" i="40"/>
  <c r="R2623" i="40"/>
  <c r="R2624" i="40"/>
  <c r="R2625" i="40"/>
  <c r="R2626" i="40"/>
  <c r="R2627" i="40"/>
  <c r="R2628" i="40"/>
  <c r="R2629" i="40"/>
  <c r="R2630" i="40"/>
  <c r="R2631" i="40"/>
  <c r="R2632" i="40"/>
  <c r="R2633" i="40"/>
  <c r="R2634" i="40"/>
  <c r="R2635" i="40"/>
  <c r="R2636" i="40"/>
  <c r="R2637" i="40"/>
  <c r="R2638" i="40"/>
  <c r="R2639" i="40"/>
  <c r="R2640" i="40"/>
  <c r="R2641" i="40"/>
  <c r="R2642" i="40"/>
  <c r="R2643" i="40"/>
  <c r="R2644" i="40"/>
  <c r="R2645" i="40"/>
  <c r="R2646" i="40"/>
  <c r="R2647" i="40"/>
  <c r="R2648" i="40"/>
  <c r="R2649" i="40"/>
  <c r="R2650" i="40"/>
  <c r="R2651" i="40"/>
  <c r="R2652" i="40"/>
  <c r="R2653" i="40"/>
  <c r="R2654" i="40"/>
  <c r="R2655" i="40"/>
  <c r="R2656" i="40"/>
  <c r="R2657" i="40"/>
  <c r="R2658" i="40"/>
  <c r="R2659" i="40"/>
  <c r="R2660" i="40"/>
  <c r="R2661" i="40"/>
  <c r="R2662" i="40"/>
  <c r="R2663" i="40"/>
  <c r="R2664" i="40"/>
  <c r="R2665" i="40"/>
  <c r="R2666" i="40"/>
  <c r="R2667" i="40"/>
  <c r="R2668" i="40"/>
  <c r="R2669" i="40"/>
  <c r="R2670" i="40"/>
  <c r="R2671" i="40"/>
  <c r="R2672" i="40"/>
  <c r="R2673" i="40"/>
  <c r="R2674" i="40"/>
  <c r="R2675" i="40"/>
  <c r="R2676" i="40"/>
  <c r="R2677" i="40"/>
  <c r="R2678" i="40"/>
  <c r="R2679" i="40"/>
  <c r="R2680" i="40"/>
  <c r="R2681" i="40"/>
  <c r="R2682" i="40"/>
  <c r="R2683" i="40"/>
  <c r="R2684" i="40"/>
  <c r="R2685" i="40"/>
  <c r="R2686" i="40"/>
  <c r="R2687" i="40"/>
  <c r="R2688" i="40"/>
  <c r="R2689" i="40"/>
  <c r="R2690" i="40"/>
  <c r="R2691" i="40"/>
  <c r="R2692" i="40"/>
  <c r="R2693" i="40"/>
  <c r="R2694" i="40"/>
  <c r="R2695" i="40"/>
  <c r="R2696" i="40"/>
  <c r="R2697" i="40"/>
  <c r="R2698" i="40"/>
  <c r="R2699" i="40"/>
  <c r="R2700" i="40"/>
  <c r="R2701" i="40"/>
  <c r="R2702" i="40"/>
  <c r="R2703" i="40"/>
  <c r="R2704" i="40"/>
  <c r="R2705" i="40"/>
  <c r="R2706" i="40"/>
  <c r="R2707" i="40"/>
  <c r="R2708" i="40"/>
  <c r="R2709" i="40"/>
  <c r="R2710" i="40"/>
  <c r="R2711" i="40"/>
  <c r="R2712" i="40"/>
  <c r="R2713" i="40"/>
  <c r="R2714" i="40"/>
  <c r="R2715" i="40"/>
  <c r="R2716" i="40"/>
  <c r="R2717" i="40"/>
  <c r="R2718" i="40"/>
  <c r="R2719" i="40"/>
  <c r="R2720" i="40"/>
  <c r="R2721" i="40"/>
  <c r="R2722" i="40"/>
  <c r="R2723" i="40"/>
  <c r="R2724" i="40"/>
  <c r="R2725" i="40"/>
  <c r="R2726" i="40"/>
  <c r="R2727" i="40"/>
  <c r="R2728" i="40"/>
  <c r="R2729" i="40"/>
  <c r="R2730" i="40"/>
  <c r="R2731" i="40"/>
  <c r="R2732" i="40"/>
  <c r="R2733" i="40"/>
  <c r="R2734" i="40"/>
  <c r="R2735" i="40"/>
  <c r="R2736" i="40"/>
  <c r="R2737" i="40"/>
  <c r="R2738" i="40"/>
  <c r="R2739" i="40"/>
  <c r="R2740" i="40"/>
  <c r="R2741" i="40"/>
  <c r="R2742" i="40"/>
  <c r="R2743" i="40"/>
  <c r="R2744" i="40"/>
  <c r="R2745" i="40"/>
  <c r="R2746" i="40"/>
  <c r="R2747" i="40"/>
  <c r="R2748" i="40"/>
  <c r="R2749" i="40"/>
  <c r="R2750" i="40"/>
  <c r="R2751" i="40"/>
  <c r="R2752" i="40"/>
  <c r="R2753" i="40"/>
  <c r="R2754" i="40"/>
  <c r="R2755" i="40"/>
  <c r="R2756" i="40"/>
  <c r="R2757" i="40"/>
  <c r="R2758" i="40"/>
  <c r="R2759" i="40"/>
  <c r="R2760" i="40"/>
  <c r="R2761" i="40"/>
  <c r="R2762" i="40"/>
  <c r="R2763" i="40"/>
  <c r="R2764" i="40"/>
  <c r="R2765" i="40"/>
  <c r="R2766" i="40"/>
  <c r="R2767" i="40"/>
  <c r="R2768" i="40"/>
  <c r="R2769" i="40"/>
  <c r="R2770" i="40"/>
  <c r="R2771" i="40"/>
  <c r="R2772" i="40"/>
  <c r="R2773" i="40"/>
  <c r="R2774" i="40"/>
  <c r="R2775" i="40"/>
  <c r="R2776" i="40"/>
  <c r="R2777" i="40"/>
  <c r="R2778" i="40"/>
  <c r="R2779" i="40"/>
  <c r="R2780" i="40"/>
  <c r="R2781" i="40"/>
  <c r="R2782" i="40"/>
  <c r="R2783" i="40"/>
  <c r="R2784" i="40"/>
  <c r="R2785" i="40"/>
  <c r="R2786" i="40"/>
  <c r="R2787" i="40"/>
  <c r="R2788" i="40"/>
  <c r="R2789" i="40"/>
  <c r="R2790" i="40"/>
  <c r="R2791" i="40"/>
  <c r="R2792" i="40"/>
  <c r="R2793" i="40"/>
  <c r="R2794" i="40"/>
  <c r="R2795" i="40"/>
  <c r="R2796" i="40"/>
  <c r="R2797" i="40"/>
  <c r="R2798" i="40"/>
  <c r="R2799" i="40"/>
  <c r="R2800" i="40"/>
  <c r="R2801" i="40"/>
  <c r="R2802" i="40"/>
  <c r="R2803" i="40"/>
  <c r="R2804" i="40"/>
  <c r="R2805" i="40"/>
  <c r="R2806" i="40"/>
  <c r="R2807" i="40"/>
  <c r="R2808" i="40"/>
  <c r="R2809" i="40"/>
  <c r="R2810" i="40"/>
  <c r="R2811" i="40"/>
  <c r="R2812" i="40"/>
  <c r="R2813" i="40"/>
  <c r="R2814" i="40"/>
  <c r="R2815" i="40"/>
  <c r="R2816" i="40"/>
  <c r="R2817" i="40"/>
  <c r="R2818" i="40"/>
  <c r="R2819" i="40"/>
  <c r="R2820" i="40"/>
  <c r="R2821" i="40"/>
  <c r="R2822" i="40"/>
  <c r="R2823" i="40"/>
  <c r="R2824" i="40"/>
  <c r="R2825" i="40"/>
  <c r="R2826" i="40"/>
  <c r="R2827" i="40"/>
  <c r="R2828" i="40"/>
  <c r="R2829" i="40"/>
  <c r="R2830" i="40"/>
  <c r="R2831" i="40"/>
  <c r="R2832" i="40"/>
  <c r="R2833" i="40"/>
  <c r="R2834" i="40"/>
  <c r="R2835" i="40"/>
  <c r="R2836" i="40"/>
  <c r="R2837" i="40"/>
  <c r="R2838" i="40"/>
  <c r="R2839" i="40"/>
  <c r="R2840" i="40"/>
  <c r="R2841" i="40"/>
  <c r="R2842" i="40"/>
  <c r="R2843" i="40"/>
  <c r="R2844" i="40"/>
  <c r="R2845" i="40"/>
  <c r="R2846" i="40"/>
  <c r="R2847" i="40"/>
  <c r="R2848" i="40"/>
  <c r="R2849" i="40"/>
  <c r="R2850" i="40"/>
  <c r="R2851" i="40"/>
  <c r="R2852" i="40"/>
  <c r="R2853" i="40"/>
  <c r="R2854" i="40"/>
  <c r="R2855" i="40"/>
  <c r="R2856" i="40"/>
  <c r="R2857" i="40"/>
  <c r="R2858" i="40"/>
  <c r="R2859" i="40"/>
  <c r="R2860" i="40"/>
  <c r="R2861" i="40"/>
  <c r="R2862" i="40"/>
  <c r="R2863" i="40"/>
  <c r="R2864" i="40"/>
  <c r="R2865" i="40"/>
  <c r="R2866" i="40"/>
  <c r="R2867" i="40"/>
  <c r="R2868" i="40"/>
  <c r="R2869" i="40"/>
  <c r="R2870" i="40"/>
  <c r="R2871" i="40"/>
  <c r="R2872" i="40"/>
  <c r="R2873" i="40"/>
  <c r="R2874" i="40"/>
  <c r="R2875" i="40"/>
  <c r="R2876" i="40"/>
  <c r="R2877" i="40"/>
  <c r="R2878" i="40"/>
  <c r="R2879" i="40"/>
  <c r="R2880" i="40"/>
  <c r="R2881" i="40"/>
  <c r="R2882" i="40"/>
  <c r="R2883" i="40"/>
  <c r="R2884" i="40"/>
  <c r="R2885" i="40"/>
  <c r="R2886" i="40"/>
  <c r="R2887" i="40"/>
  <c r="R2888" i="40"/>
  <c r="R2889" i="40"/>
  <c r="R2890" i="40"/>
  <c r="R2891" i="40"/>
  <c r="R2892" i="40"/>
  <c r="R2893" i="40"/>
  <c r="R2894" i="40"/>
  <c r="R2895" i="40"/>
  <c r="R2896" i="40"/>
  <c r="R2897" i="40"/>
  <c r="R2898" i="40"/>
  <c r="R2899" i="40"/>
  <c r="R2900" i="40"/>
  <c r="R2901" i="40"/>
  <c r="R2902" i="40"/>
  <c r="R2903" i="40"/>
  <c r="R2904" i="40"/>
  <c r="R2905" i="40"/>
  <c r="R2906" i="40"/>
  <c r="R2907" i="40"/>
  <c r="R2908" i="40"/>
  <c r="R2909" i="40"/>
  <c r="R2910" i="40"/>
  <c r="R2911" i="40"/>
  <c r="R2912" i="40"/>
  <c r="R2913" i="40"/>
  <c r="R2914" i="40"/>
  <c r="R2915" i="40"/>
  <c r="R2916" i="40"/>
  <c r="R2917" i="40"/>
  <c r="R2918" i="40"/>
  <c r="R2919" i="40"/>
  <c r="R2920" i="40"/>
  <c r="R2921" i="40"/>
  <c r="R2922" i="40"/>
  <c r="R2923" i="40"/>
  <c r="R2924" i="40"/>
  <c r="R2925" i="40"/>
  <c r="R2926" i="40"/>
  <c r="R2927" i="40"/>
  <c r="R2928" i="40"/>
  <c r="R2929" i="40"/>
  <c r="R2930" i="40"/>
  <c r="R2931" i="40"/>
  <c r="R2932" i="40"/>
  <c r="R2933" i="40"/>
  <c r="R2934" i="40"/>
  <c r="R2935" i="40"/>
  <c r="R2936" i="40"/>
  <c r="R2937" i="40"/>
  <c r="R2938" i="40"/>
  <c r="R2939" i="40"/>
  <c r="R2940" i="40"/>
  <c r="R2941" i="40"/>
  <c r="R2942" i="40"/>
  <c r="R2943" i="40"/>
  <c r="R2944" i="40"/>
  <c r="R2945" i="40"/>
  <c r="R2946" i="40"/>
  <c r="R2947" i="40"/>
  <c r="R2948" i="40"/>
  <c r="R2949" i="40"/>
  <c r="R2950" i="40"/>
  <c r="R2951" i="40"/>
  <c r="R2952" i="40"/>
  <c r="R2953" i="40"/>
  <c r="R2954" i="40"/>
  <c r="R2955" i="40"/>
  <c r="R2956" i="40"/>
  <c r="R2957" i="40"/>
  <c r="R2958" i="40"/>
  <c r="R2959" i="40"/>
  <c r="R2960" i="40"/>
  <c r="R2961" i="40"/>
  <c r="R2962" i="40"/>
  <c r="R2963" i="40"/>
  <c r="R2964" i="40"/>
  <c r="R2965" i="40"/>
  <c r="R2966" i="40"/>
  <c r="R2967" i="40"/>
  <c r="R2968" i="40"/>
  <c r="R2969" i="40"/>
  <c r="R2970" i="40"/>
  <c r="R2971" i="40"/>
  <c r="R2972" i="40"/>
  <c r="R2973" i="40"/>
  <c r="R2974" i="40"/>
  <c r="R2975" i="40"/>
  <c r="R2976" i="40"/>
  <c r="R2977" i="40"/>
  <c r="R2978" i="40"/>
  <c r="R2979" i="40"/>
  <c r="R2980" i="40"/>
  <c r="R2981" i="40"/>
  <c r="R2982" i="40"/>
  <c r="R2983" i="40"/>
  <c r="R2984" i="40"/>
  <c r="R2985" i="40"/>
  <c r="R2986" i="40"/>
  <c r="R2987" i="40"/>
  <c r="R2988" i="40"/>
  <c r="R2989" i="40"/>
  <c r="R2990" i="40"/>
  <c r="R2991" i="40"/>
  <c r="R2992" i="40"/>
  <c r="R2993" i="40"/>
  <c r="R2994" i="40"/>
  <c r="R2995" i="40"/>
  <c r="R2996" i="40"/>
  <c r="R2997" i="40"/>
  <c r="R2998" i="40"/>
  <c r="R2999" i="40"/>
  <c r="R3000" i="40"/>
  <c r="R3001" i="40"/>
  <c r="R3002" i="40"/>
  <c r="R3003" i="40"/>
  <c r="R3004" i="40"/>
  <c r="R3005" i="40"/>
  <c r="R3006" i="40"/>
  <c r="R3007" i="40"/>
  <c r="R3008" i="40"/>
  <c r="R3009" i="40"/>
  <c r="R3010" i="40"/>
  <c r="R3011" i="40"/>
  <c r="R3012" i="40"/>
  <c r="R3013" i="40"/>
  <c r="R3014" i="40"/>
  <c r="R3015" i="40"/>
  <c r="R3016" i="40"/>
  <c r="R3017" i="40"/>
  <c r="R3018" i="40"/>
  <c r="R3019" i="40"/>
  <c r="R3020" i="40"/>
  <c r="R3021" i="40"/>
  <c r="R3022" i="40"/>
  <c r="R3023" i="40"/>
  <c r="R3024" i="40"/>
  <c r="R3025" i="40"/>
  <c r="R3026" i="40"/>
  <c r="R3027" i="40"/>
  <c r="R3028" i="40"/>
  <c r="R3029" i="40"/>
  <c r="R3030" i="40"/>
  <c r="R3031" i="40"/>
  <c r="R3032" i="40"/>
  <c r="R3033" i="40"/>
  <c r="R3034" i="40"/>
  <c r="R3035" i="40"/>
  <c r="R3036" i="40"/>
  <c r="R3037" i="40"/>
  <c r="R3038" i="40"/>
  <c r="R3039" i="40"/>
  <c r="R3040" i="40"/>
  <c r="R3041" i="40"/>
  <c r="R3042" i="40"/>
  <c r="R3043" i="40"/>
  <c r="R3044" i="40"/>
  <c r="R3045" i="40"/>
  <c r="R3046" i="40"/>
  <c r="R3047" i="40"/>
  <c r="R3048" i="40"/>
  <c r="R3049" i="40"/>
  <c r="R3050" i="40"/>
  <c r="R3051" i="40"/>
  <c r="R3052" i="40"/>
  <c r="R3053" i="40"/>
  <c r="R3054" i="40"/>
  <c r="R3055" i="40"/>
  <c r="R3056" i="40"/>
  <c r="R3057" i="40"/>
  <c r="R3058" i="40"/>
  <c r="R3059" i="40"/>
  <c r="R3060" i="40"/>
  <c r="R3061" i="40"/>
  <c r="R3062" i="40"/>
  <c r="R3063" i="40"/>
  <c r="R3064" i="40"/>
  <c r="R3065" i="40"/>
  <c r="R3066" i="40"/>
  <c r="R3067" i="40"/>
  <c r="R3068" i="40"/>
  <c r="R3069" i="40"/>
  <c r="R3070" i="40"/>
  <c r="R3071" i="40"/>
  <c r="R3072" i="40"/>
  <c r="R3073" i="40"/>
  <c r="R3074" i="40"/>
  <c r="R3075" i="40"/>
  <c r="R3076" i="40"/>
  <c r="R3077" i="40"/>
  <c r="R3078" i="40"/>
  <c r="R3079" i="40"/>
  <c r="R3080" i="40"/>
  <c r="R3081" i="40"/>
  <c r="R3082" i="40"/>
  <c r="R3083" i="40"/>
  <c r="R3084" i="40"/>
  <c r="R3085" i="40"/>
  <c r="R3086" i="40"/>
  <c r="R3087" i="40"/>
  <c r="R3088" i="40"/>
  <c r="R3089" i="40"/>
  <c r="R3090" i="40"/>
  <c r="R3091" i="40"/>
  <c r="R3092" i="40"/>
  <c r="R3093" i="40"/>
  <c r="R3094" i="40"/>
  <c r="R3095" i="40"/>
  <c r="R3096" i="40"/>
  <c r="R3097" i="40"/>
  <c r="R3098" i="40"/>
  <c r="R3099" i="40"/>
  <c r="R3100" i="40"/>
  <c r="R3101" i="40"/>
  <c r="R3102" i="40"/>
  <c r="R3103" i="40"/>
  <c r="R3104" i="40"/>
  <c r="R3105" i="40"/>
  <c r="R3106" i="40"/>
  <c r="R3107" i="40"/>
  <c r="R3108" i="40"/>
  <c r="R3109" i="40"/>
  <c r="R3110" i="40"/>
  <c r="R3111" i="40"/>
  <c r="R3112" i="40"/>
  <c r="R3113" i="40"/>
  <c r="R3114" i="40"/>
  <c r="R3115" i="40"/>
  <c r="R3116" i="40"/>
  <c r="R3117" i="40"/>
  <c r="R3118" i="40"/>
  <c r="R3119" i="40"/>
  <c r="R3120" i="40"/>
  <c r="R3121" i="40"/>
  <c r="R3122" i="40"/>
  <c r="R3123" i="40"/>
  <c r="R3124" i="40"/>
  <c r="R3125" i="40"/>
  <c r="R3126" i="40"/>
  <c r="R3127" i="40"/>
  <c r="R3128" i="40"/>
  <c r="R3129" i="40"/>
  <c r="R3130" i="40"/>
  <c r="R3131" i="40"/>
  <c r="R3132" i="40"/>
  <c r="R3133" i="40"/>
  <c r="R3134" i="40"/>
  <c r="R3135" i="40"/>
  <c r="R3136" i="40"/>
  <c r="R3137" i="40"/>
  <c r="R3138" i="40"/>
  <c r="R3139" i="40"/>
  <c r="R3140" i="40"/>
  <c r="R3141" i="40"/>
  <c r="R3142" i="40"/>
  <c r="R3143" i="40"/>
  <c r="R3144" i="40"/>
  <c r="R3145" i="40"/>
  <c r="R3146" i="40"/>
  <c r="R3147" i="40"/>
  <c r="R3148" i="40"/>
  <c r="R3149" i="40"/>
  <c r="R3150" i="40"/>
  <c r="R3151" i="40"/>
  <c r="R3152" i="40"/>
  <c r="R3153" i="40"/>
  <c r="R3154" i="40"/>
  <c r="R3155" i="40"/>
  <c r="R3156" i="40"/>
  <c r="R3157" i="40"/>
  <c r="R3158" i="40"/>
  <c r="R3159" i="40"/>
  <c r="R3160" i="40"/>
  <c r="R3161" i="40"/>
  <c r="R3162" i="40"/>
  <c r="R3163" i="40"/>
  <c r="R3164" i="40"/>
  <c r="R3165" i="40"/>
  <c r="R3166" i="40"/>
  <c r="R3167" i="40"/>
  <c r="R3168" i="40"/>
  <c r="R3169" i="40"/>
  <c r="R3170" i="40"/>
  <c r="R3171" i="40"/>
  <c r="R3172" i="40"/>
  <c r="R3173" i="40"/>
  <c r="R3174" i="40"/>
  <c r="R3175" i="40"/>
  <c r="R3176" i="40"/>
  <c r="R3177" i="40"/>
  <c r="R3178" i="40"/>
  <c r="R3179" i="40"/>
  <c r="R3180" i="40"/>
  <c r="R3181" i="40"/>
  <c r="R3182" i="40"/>
  <c r="R3183" i="40"/>
  <c r="R3184" i="40"/>
  <c r="R3185" i="40"/>
  <c r="R3186" i="40"/>
  <c r="R3187" i="40"/>
  <c r="R3188" i="40"/>
  <c r="R3189" i="40"/>
  <c r="R3190" i="40"/>
  <c r="R3191" i="40"/>
  <c r="R3192" i="40"/>
  <c r="R3193" i="40"/>
  <c r="R3194" i="40"/>
  <c r="R3195" i="40"/>
  <c r="R3196" i="40"/>
  <c r="R3197" i="40"/>
  <c r="R3198" i="40"/>
  <c r="R3199" i="40"/>
  <c r="R3200" i="40"/>
  <c r="R3201" i="40"/>
  <c r="R3202" i="40"/>
  <c r="R3203" i="40"/>
  <c r="R3204" i="40"/>
  <c r="R3205" i="40"/>
  <c r="R3206" i="40"/>
  <c r="R3207" i="40"/>
  <c r="R3208" i="40"/>
  <c r="R3209" i="40"/>
  <c r="R3210" i="40"/>
  <c r="R3211" i="40"/>
  <c r="R3212" i="40"/>
  <c r="R3213" i="40"/>
  <c r="R3214" i="40"/>
  <c r="R3215" i="40"/>
  <c r="R3216" i="40"/>
  <c r="R3217" i="40"/>
  <c r="R3218" i="40"/>
  <c r="R3219" i="40"/>
  <c r="R3220" i="40"/>
  <c r="R3221" i="40"/>
  <c r="R3222" i="40"/>
  <c r="R3223" i="40"/>
  <c r="R3224" i="40"/>
  <c r="R3225" i="40"/>
  <c r="R3226" i="40"/>
  <c r="R3227" i="40"/>
  <c r="R3228" i="40"/>
  <c r="R3229" i="40"/>
  <c r="R3230" i="40"/>
  <c r="R3231" i="40"/>
  <c r="R3232" i="40"/>
  <c r="R3233" i="40"/>
  <c r="R3234" i="40"/>
  <c r="R3235" i="40"/>
  <c r="R3236" i="40"/>
  <c r="R3237" i="40"/>
  <c r="R3238" i="40"/>
  <c r="R3239" i="40"/>
  <c r="R3240" i="40"/>
  <c r="R3241" i="40"/>
  <c r="R3242" i="40"/>
  <c r="R3243" i="40"/>
  <c r="R3244" i="40"/>
  <c r="R3245" i="40"/>
  <c r="R3246" i="40"/>
  <c r="R3247" i="40"/>
  <c r="R3248" i="40"/>
  <c r="R3249" i="40"/>
  <c r="R3250" i="40"/>
  <c r="R3251" i="40"/>
  <c r="R3252" i="40"/>
  <c r="R3253" i="40"/>
  <c r="R3254" i="40"/>
  <c r="R3255" i="40"/>
  <c r="R3256" i="40"/>
  <c r="R3257" i="40"/>
  <c r="R3258" i="40"/>
  <c r="R3259" i="40"/>
  <c r="R3260" i="40"/>
  <c r="R3261" i="40"/>
  <c r="R3262" i="40"/>
  <c r="R3263" i="40"/>
  <c r="R3264" i="40"/>
  <c r="R3265" i="40"/>
  <c r="R3266" i="40"/>
  <c r="R3267" i="40"/>
  <c r="R3268" i="40"/>
  <c r="R3269" i="40"/>
  <c r="R3270" i="40"/>
  <c r="R3271" i="40"/>
  <c r="R3272" i="40"/>
  <c r="R3273" i="40"/>
  <c r="R3274" i="40"/>
  <c r="R3275" i="40"/>
  <c r="R3276" i="40"/>
  <c r="R3277" i="40"/>
  <c r="R3278" i="40"/>
  <c r="R3279" i="40"/>
  <c r="R3280" i="40"/>
  <c r="R3281" i="40"/>
  <c r="R3282" i="40"/>
  <c r="R3283" i="40"/>
  <c r="R3284" i="40"/>
  <c r="R3285" i="40"/>
  <c r="R3286" i="40"/>
  <c r="R3287" i="40"/>
  <c r="R3288" i="40"/>
  <c r="R3289" i="40"/>
  <c r="R3290" i="40"/>
  <c r="R3291" i="40"/>
  <c r="R3292" i="40"/>
  <c r="R3293" i="40"/>
  <c r="R3294" i="40"/>
  <c r="R3295" i="40"/>
  <c r="R3296" i="40"/>
  <c r="R3297" i="40"/>
  <c r="R3298" i="40"/>
  <c r="R3299" i="40"/>
  <c r="R3300" i="40"/>
  <c r="R3301" i="40"/>
  <c r="R3302" i="40"/>
  <c r="R3303" i="40"/>
  <c r="R3304" i="40"/>
  <c r="R3305" i="40"/>
  <c r="R3306" i="40"/>
  <c r="R3307" i="40"/>
  <c r="R3308" i="40"/>
  <c r="R3309" i="40"/>
  <c r="R3310" i="40"/>
  <c r="R3311" i="40"/>
  <c r="R3312" i="40"/>
  <c r="R3313" i="40"/>
  <c r="R3314" i="40"/>
  <c r="R3315" i="40"/>
  <c r="R3316" i="40"/>
  <c r="R3317" i="40"/>
  <c r="R3318" i="40"/>
  <c r="R3319" i="40"/>
  <c r="R3320" i="40"/>
  <c r="R3321" i="40"/>
  <c r="R3322" i="40"/>
  <c r="R3323" i="40"/>
  <c r="R3324" i="40"/>
  <c r="R3325" i="40"/>
  <c r="R3326" i="40"/>
  <c r="R3327" i="40"/>
  <c r="R3328" i="40"/>
  <c r="R3329" i="40"/>
  <c r="R3330" i="40"/>
  <c r="R3331" i="40"/>
  <c r="R3332" i="40"/>
  <c r="R3333" i="40"/>
  <c r="R3334" i="40"/>
  <c r="R3335" i="40"/>
  <c r="R3336" i="40"/>
  <c r="R3337" i="40"/>
  <c r="R3338" i="40"/>
  <c r="R3339" i="40"/>
  <c r="R3340" i="40"/>
  <c r="R3341" i="40"/>
  <c r="R3342" i="40"/>
  <c r="R3343" i="40"/>
  <c r="R3344" i="40"/>
  <c r="R3345" i="40"/>
  <c r="R3346" i="40"/>
  <c r="R3347" i="40"/>
  <c r="R3348" i="40"/>
  <c r="R3349" i="40"/>
  <c r="R3350" i="40"/>
  <c r="R3351" i="40"/>
  <c r="R3352" i="40"/>
  <c r="R3353" i="40"/>
  <c r="R3354" i="40"/>
  <c r="R3355" i="40"/>
  <c r="R3356" i="40"/>
  <c r="R3357" i="40"/>
  <c r="R3358" i="40"/>
  <c r="R3359" i="40"/>
  <c r="R3360" i="40"/>
  <c r="R3361" i="40"/>
  <c r="R3362" i="40"/>
  <c r="R3363" i="40"/>
  <c r="R3364" i="40"/>
  <c r="R3365" i="40"/>
  <c r="R3366" i="40"/>
  <c r="R3367" i="40"/>
  <c r="R3368" i="40"/>
  <c r="R3369" i="40"/>
  <c r="R3370" i="40"/>
  <c r="R3371" i="40"/>
  <c r="R3372" i="40"/>
  <c r="R3373" i="40"/>
  <c r="R3374" i="40"/>
  <c r="R3375" i="40"/>
  <c r="R3376" i="40"/>
  <c r="R3377" i="40"/>
  <c r="R3378" i="40"/>
  <c r="R3379" i="40"/>
  <c r="R3380" i="40"/>
  <c r="R3381" i="40"/>
  <c r="R3382" i="40"/>
  <c r="R3383" i="40"/>
  <c r="R3384" i="40"/>
  <c r="R3385" i="40"/>
  <c r="R3386" i="40"/>
  <c r="R3387" i="40"/>
  <c r="R3388" i="40"/>
  <c r="R3389" i="40"/>
  <c r="R3390" i="40"/>
  <c r="R3391" i="40"/>
  <c r="R3392" i="40"/>
  <c r="R3393" i="40"/>
  <c r="R3394" i="40"/>
  <c r="R3395" i="40"/>
  <c r="R3396" i="40"/>
  <c r="R3397" i="40"/>
  <c r="R3398" i="40"/>
  <c r="R3399" i="40"/>
  <c r="R3400" i="40"/>
  <c r="R3401" i="40"/>
  <c r="R3402" i="40"/>
  <c r="R3403" i="40"/>
  <c r="R3404" i="40"/>
  <c r="R3405" i="40"/>
  <c r="R3406" i="40"/>
  <c r="R3407" i="40"/>
  <c r="R3408" i="40"/>
  <c r="R3409" i="40"/>
  <c r="R3410" i="40"/>
  <c r="R3411" i="40"/>
  <c r="R3412" i="40"/>
  <c r="R3413" i="40"/>
  <c r="R3414" i="40"/>
  <c r="R3415" i="40"/>
  <c r="R3416" i="40"/>
  <c r="R3417" i="40"/>
  <c r="R3418" i="40"/>
  <c r="R3419" i="40"/>
  <c r="R3420" i="40"/>
  <c r="R3421" i="40"/>
  <c r="R3422" i="40"/>
  <c r="R3423" i="40"/>
  <c r="R3424" i="40"/>
  <c r="R3425" i="40"/>
  <c r="R3426" i="40"/>
  <c r="R3427" i="40"/>
  <c r="R3428" i="40"/>
  <c r="R3429" i="40"/>
  <c r="R3430" i="40"/>
  <c r="R3431" i="40"/>
  <c r="R3432" i="40"/>
  <c r="R3433" i="40"/>
  <c r="R3434" i="40"/>
  <c r="R3435" i="40"/>
  <c r="R3436" i="40"/>
  <c r="R3437" i="40"/>
  <c r="R3438" i="40"/>
  <c r="R3439" i="40"/>
  <c r="R3440" i="40"/>
  <c r="R3441" i="40"/>
  <c r="R3442" i="40"/>
  <c r="R3443" i="40"/>
  <c r="R3444" i="40"/>
  <c r="R3445" i="40"/>
  <c r="R3446" i="40"/>
  <c r="R3447" i="40"/>
  <c r="R3448" i="40"/>
  <c r="R3449" i="40"/>
  <c r="R3450" i="40"/>
  <c r="R3451" i="40"/>
  <c r="R3452" i="40"/>
  <c r="R3453" i="40"/>
  <c r="R3454" i="40"/>
  <c r="R3455" i="40"/>
  <c r="R3456" i="40"/>
  <c r="R3457" i="40"/>
  <c r="R3458" i="40"/>
  <c r="R3459" i="40"/>
  <c r="R3460" i="40"/>
  <c r="R3461" i="40"/>
  <c r="R3462" i="40"/>
  <c r="R3463" i="40"/>
  <c r="R3464" i="40"/>
  <c r="R3465" i="40"/>
  <c r="R3466" i="40"/>
  <c r="R3467" i="40"/>
  <c r="R3468" i="40"/>
  <c r="R3469" i="40"/>
  <c r="R3470" i="40"/>
  <c r="R3471" i="40"/>
  <c r="R3472" i="40"/>
  <c r="R3473" i="40"/>
  <c r="R3474" i="40"/>
  <c r="R3475" i="40"/>
  <c r="R3476" i="40"/>
  <c r="R3477" i="40"/>
  <c r="R3478" i="40"/>
  <c r="R3479" i="40"/>
  <c r="R3480" i="40"/>
  <c r="R3481" i="40"/>
  <c r="R3482" i="40"/>
  <c r="R3483" i="40"/>
  <c r="R3484" i="40"/>
  <c r="R3485" i="40"/>
  <c r="R3486" i="40"/>
  <c r="R3487" i="40"/>
  <c r="R3488" i="40"/>
  <c r="R3489" i="40"/>
  <c r="R3490" i="40"/>
  <c r="R3491" i="40"/>
  <c r="R3492" i="40"/>
  <c r="R3493" i="40"/>
  <c r="R3494" i="40"/>
  <c r="R3495" i="40"/>
  <c r="R3496" i="40"/>
  <c r="R3497" i="40"/>
  <c r="R3498" i="40"/>
  <c r="R3499" i="40"/>
  <c r="R3500" i="40"/>
  <c r="R3501" i="40"/>
  <c r="R3502" i="40"/>
  <c r="R3503" i="40"/>
  <c r="R3504" i="40"/>
  <c r="R3505" i="40"/>
  <c r="R3506" i="40"/>
  <c r="R3507" i="40"/>
  <c r="R3508" i="40"/>
  <c r="R3509" i="40"/>
  <c r="R3510" i="40"/>
  <c r="R3511" i="40"/>
  <c r="R3512" i="40"/>
  <c r="R3513" i="40"/>
  <c r="R3514" i="40"/>
  <c r="R3515" i="40"/>
  <c r="R3516" i="40"/>
  <c r="R3517" i="40"/>
  <c r="R3518" i="40"/>
  <c r="R3519" i="40"/>
  <c r="R3520" i="40"/>
  <c r="R3521" i="40"/>
  <c r="R3522" i="40"/>
  <c r="R3523" i="40"/>
  <c r="R3524" i="40"/>
  <c r="R3525" i="40"/>
  <c r="R3526" i="40"/>
  <c r="R3527" i="40"/>
  <c r="R3528" i="40"/>
  <c r="R3529" i="40"/>
  <c r="R3530" i="40"/>
  <c r="R3531" i="40"/>
  <c r="R3532" i="40"/>
  <c r="R3533" i="40"/>
  <c r="R3534" i="40"/>
  <c r="R3535" i="40"/>
  <c r="R3536" i="40"/>
  <c r="R3537" i="40"/>
  <c r="R3538" i="40"/>
  <c r="R3539" i="40"/>
  <c r="R3540" i="40"/>
  <c r="R3541" i="40"/>
  <c r="R3542" i="40"/>
  <c r="R3543" i="40"/>
  <c r="R3544" i="40"/>
  <c r="R3545" i="40"/>
  <c r="R3546" i="40"/>
  <c r="R3547" i="40"/>
  <c r="R3548" i="40"/>
  <c r="R3549" i="40"/>
  <c r="R3550" i="40"/>
  <c r="R3551" i="40"/>
  <c r="R3552" i="40"/>
  <c r="R3553" i="40"/>
  <c r="R3554" i="40"/>
  <c r="R3555" i="40"/>
  <c r="R3556" i="40"/>
  <c r="R3557" i="40"/>
  <c r="R3558" i="40"/>
  <c r="R3559" i="40"/>
  <c r="R3560" i="40"/>
  <c r="R3561" i="40"/>
  <c r="R3562" i="40"/>
  <c r="R3563" i="40"/>
  <c r="R3564" i="40"/>
  <c r="R3565" i="40"/>
  <c r="R3566" i="40"/>
  <c r="R3567" i="40"/>
  <c r="R3568" i="40"/>
  <c r="R3569" i="40"/>
  <c r="R3570" i="40"/>
  <c r="R3571" i="40"/>
  <c r="R3572" i="40"/>
  <c r="R3573" i="40"/>
  <c r="R3574" i="40"/>
  <c r="R3575" i="40"/>
  <c r="R3576" i="40"/>
  <c r="R3577" i="40"/>
  <c r="R3578" i="40"/>
  <c r="R3579" i="40"/>
  <c r="R3580" i="40"/>
  <c r="R3581" i="40"/>
  <c r="R3582" i="40"/>
  <c r="R3583" i="40"/>
  <c r="R3584" i="40"/>
  <c r="R3585" i="40"/>
  <c r="R3586" i="40"/>
  <c r="R3587" i="40"/>
  <c r="R3588" i="40"/>
  <c r="R3589" i="40"/>
  <c r="R3590" i="40"/>
  <c r="R3591" i="40"/>
  <c r="R3592" i="40"/>
  <c r="R3593" i="40"/>
  <c r="R3594" i="40"/>
  <c r="R3595" i="40"/>
  <c r="R3596" i="40"/>
  <c r="R3597" i="40"/>
  <c r="R3598" i="40"/>
  <c r="R3599" i="40"/>
  <c r="R3600" i="40"/>
  <c r="R49" i="40"/>
  <c r="R50" i="40"/>
  <c r="R51" i="40"/>
  <c r="R52" i="40"/>
  <c r="R53" i="40"/>
  <c r="R54" i="40"/>
  <c r="R55" i="40"/>
  <c r="R56" i="40"/>
  <c r="R57" i="40"/>
  <c r="R58" i="40"/>
  <c r="R59" i="40"/>
  <c r="R60" i="40"/>
  <c r="R61" i="40"/>
  <c r="R62" i="40"/>
  <c r="R63" i="40"/>
  <c r="R64" i="40"/>
  <c r="R65" i="40"/>
  <c r="R66" i="40"/>
  <c r="R67" i="40"/>
  <c r="R68" i="40"/>
  <c r="R69" i="40"/>
  <c r="R70" i="40"/>
  <c r="R71" i="40"/>
  <c r="R72" i="40"/>
  <c r="R73" i="40"/>
  <c r="R74" i="40"/>
  <c r="R75" i="40"/>
  <c r="R76" i="40"/>
  <c r="R77" i="40"/>
  <c r="R78" i="40"/>
  <c r="R79" i="40"/>
  <c r="R80" i="40"/>
  <c r="R81" i="40"/>
  <c r="R82" i="40"/>
  <c r="R83" i="40"/>
  <c r="R84" i="40"/>
  <c r="R85" i="40"/>
  <c r="R86" i="40"/>
  <c r="R87" i="40"/>
  <c r="R88" i="40"/>
  <c r="R89" i="40"/>
  <c r="R90" i="40"/>
  <c r="R91" i="40"/>
  <c r="R92" i="40"/>
  <c r="R93" i="40"/>
  <c r="R94" i="40"/>
  <c r="R95" i="40"/>
  <c r="R96" i="40"/>
  <c r="R97" i="40"/>
  <c r="R98" i="40"/>
  <c r="R99" i="40"/>
  <c r="R100" i="40"/>
  <c r="R101" i="40"/>
  <c r="R102" i="40"/>
  <c r="R103" i="40"/>
  <c r="R104" i="40"/>
  <c r="R105" i="40"/>
  <c r="R106" i="40"/>
  <c r="R107" i="40"/>
  <c r="R108" i="40"/>
  <c r="R109" i="40"/>
  <c r="R110" i="40"/>
  <c r="R111" i="40"/>
  <c r="R112" i="40"/>
  <c r="R113" i="40"/>
  <c r="R114" i="40"/>
  <c r="R115" i="40"/>
  <c r="R116" i="40"/>
  <c r="R117" i="40"/>
  <c r="R118" i="40"/>
  <c r="R119" i="40"/>
  <c r="R120" i="40"/>
  <c r="R121" i="40"/>
  <c r="R122" i="40"/>
  <c r="R123" i="40"/>
  <c r="R124" i="40"/>
  <c r="R125" i="40"/>
  <c r="R126" i="40"/>
  <c r="R127" i="40"/>
  <c r="R128" i="40"/>
  <c r="R129" i="40"/>
  <c r="R130" i="40"/>
  <c r="R131" i="40"/>
  <c r="R132" i="40"/>
  <c r="R133" i="40"/>
  <c r="R134" i="40"/>
  <c r="R135" i="40"/>
  <c r="R136" i="40"/>
  <c r="R137" i="40"/>
  <c r="R138" i="40"/>
  <c r="R139" i="40"/>
  <c r="R140" i="40"/>
  <c r="R141" i="40"/>
  <c r="R142" i="40"/>
  <c r="R143" i="40"/>
  <c r="R144" i="40"/>
  <c r="R145" i="40"/>
  <c r="R146" i="40"/>
  <c r="R147" i="40"/>
  <c r="R148" i="40"/>
  <c r="R149" i="40"/>
  <c r="R150" i="40"/>
  <c r="R151" i="40"/>
  <c r="R152" i="40"/>
  <c r="R153" i="40"/>
  <c r="R154" i="40"/>
  <c r="R155" i="40"/>
  <c r="R156" i="40"/>
  <c r="R157" i="40"/>
  <c r="R158" i="40"/>
  <c r="R159" i="40"/>
  <c r="R160" i="40"/>
  <c r="R161" i="40"/>
  <c r="R162" i="40"/>
  <c r="R163" i="40"/>
  <c r="R164" i="40"/>
  <c r="R165" i="40"/>
  <c r="R166" i="40"/>
  <c r="R167" i="40"/>
  <c r="R168" i="40"/>
  <c r="R169" i="40"/>
  <c r="R170" i="40"/>
  <c r="R171" i="40"/>
  <c r="R172" i="40"/>
  <c r="R173" i="40"/>
  <c r="R174" i="40"/>
  <c r="R175" i="40"/>
  <c r="R176" i="40"/>
  <c r="R177" i="40"/>
  <c r="R178" i="40"/>
  <c r="R179" i="40"/>
  <c r="R180" i="40"/>
  <c r="R181" i="40"/>
  <c r="R182" i="40"/>
  <c r="R183" i="40"/>
  <c r="R184" i="40"/>
  <c r="R185" i="40"/>
  <c r="R186" i="40"/>
  <c r="R187" i="40"/>
  <c r="R188" i="40"/>
  <c r="R189" i="40"/>
  <c r="R190" i="40"/>
  <c r="R191" i="40"/>
  <c r="R192" i="40"/>
  <c r="R193" i="40"/>
  <c r="R194" i="40"/>
  <c r="R195" i="40"/>
  <c r="R196" i="40"/>
  <c r="R197" i="40"/>
  <c r="R198" i="40"/>
  <c r="R199" i="40"/>
  <c r="R200" i="40"/>
  <c r="R201" i="40"/>
  <c r="R202" i="40"/>
  <c r="R203" i="40"/>
  <c r="R204" i="40"/>
  <c r="R205" i="40"/>
  <c r="R206" i="40"/>
  <c r="R207" i="40"/>
  <c r="R208" i="40"/>
  <c r="R209" i="40"/>
  <c r="R210" i="40"/>
  <c r="R211" i="40"/>
  <c r="R212" i="40"/>
  <c r="R213" i="40"/>
  <c r="R214" i="40"/>
  <c r="R215" i="40"/>
  <c r="R216" i="40"/>
  <c r="R217" i="40"/>
  <c r="R218" i="40"/>
  <c r="R219" i="40"/>
  <c r="R220" i="40"/>
  <c r="R221" i="40"/>
  <c r="R222" i="40"/>
  <c r="R223" i="40"/>
  <c r="R224" i="40"/>
  <c r="R225" i="40"/>
  <c r="R226" i="40"/>
  <c r="R227" i="40"/>
  <c r="R228" i="40"/>
  <c r="R229" i="40"/>
  <c r="R230" i="40"/>
  <c r="R231" i="40"/>
  <c r="R232" i="40"/>
  <c r="R233" i="40"/>
  <c r="R234" i="40"/>
  <c r="R235" i="40"/>
  <c r="R236" i="40"/>
  <c r="R237" i="40"/>
  <c r="R238" i="40"/>
  <c r="R239" i="40"/>
  <c r="R240" i="40"/>
  <c r="R241" i="40"/>
  <c r="R242" i="40"/>
  <c r="R243" i="40"/>
  <c r="R244" i="40"/>
  <c r="R245" i="40"/>
  <c r="R246" i="40"/>
  <c r="R247" i="40"/>
  <c r="R248" i="40"/>
  <c r="R249" i="40"/>
  <c r="R250" i="40"/>
  <c r="R251" i="40"/>
  <c r="R252" i="40"/>
  <c r="R253" i="40"/>
  <c r="R254" i="40"/>
  <c r="R255" i="40"/>
  <c r="R256" i="40"/>
  <c r="R257" i="40"/>
  <c r="R258" i="40"/>
  <c r="R259" i="40"/>
  <c r="R260" i="40"/>
  <c r="R261" i="40"/>
  <c r="R262" i="40"/>
  <c r="R263" i="40"/>
  <c r="R264" i="40"/>
  <c r="R265" i="40"/>
  <c r="R266" i="40"/>
  <c r="R267" i="40"/>
  <c r="R268" i="40"/>
  <c r="R269" i="40"/>
  <c r="R270" i="40"/>
  <c r="R271" i="40"/>
  <c r="R272" i="40"/>
  <c r="R273" i="40"/>
  <c r="R274" i="40"/>
  <c r="R275" i="40"/>
  <c r="R276" i="40"/>
  <c r="R277" i="40"/>
  <c r="R278" i="40"/>
  <c r="R279" i="40"/>
  <c r="R280" i="40"/>
  <c r="R281" i="40"/>
  <c r="R282" i="40"/>
  <c r="R283" i="40"/>
  <c r="R284" i="40"/>
  <c r="R285" i="40"/>
  <c r="R286" i="40"/>
  <c r="R287" i="40"/>
  <c r="R288" i="40"/>
  <c r="R289" i="40"/>
  <c r="R290" i="40"/>
  <c r="R291" i="40"/>
  <c r="R292" i="40"/>
  <c r="R293" i="40"/>
  <c r="R294" i="40"/>
  <c r="R295" i="40"/>
  <c r="R296" i="40"/>
  <c r="R297" i="40"/>
  <c r="R298" i="40"/>
  <c r="R299" i="40"/>
  <c r="R300" i="40"/>
  <c r="R301" i="40"/>
  <c r="R302" i="40"/>
  <c r="R303" i="40"/>
  <c r="R304" i="40"/>
  <c r="R305" i="40"/>
  <c r="R306" i="40"/>
  <c r="R307" i="40"/>
  <c r="R308" i="40"/>
  <c r="R309" i="40"/>
  <c r="R310" i="40"/>
  <c r="R311" i="40"/>
  <c r="R312" i="40"/>
  <c r="R313" i="40"/>
  <c r="R314" i="40"/>
  <c r="R315" i="40"/>
  <c r="R316" i="40"/>
  <c r="R317" i="40"/>
  <c r="R318" i="40"/>
  <c r="R319" i="40"/>
  <c r="R320" i="40"/>
  <c r="R321" i="40"/>
  <c r="R322" i="40"/>
  <c r="R323" i="40"/>
  <c r="R324" i="40"/>
  <c r="R325" i="40"/>
  <c r="R326" i="40"/>
  <c r="R327" i="40"/>
  <c r="R328" i="40"/>
  <c r="R329" i="40"/>
  <c r="R330" i="40"/>
  <c r="R331" i="40"/>
  <c r="R332" i="40"/>
  <c r="R333" i="40"/>
  <c r="R334" i="40"/>
  <c r="R335" i="40"/>
  <c r="R336" i="40"/>
  <c r="R337" i="40"/>
  <c r="R338" i="40"/>
  <c r="R339" i="40"/>
  <c r="R340" i="40"/>
  <c r="R341" i="40"/>
  <c r="R342" i="40"/>
  <c r="R343" i="40"/>
  <c r="R344" i="40"/>
  <c r="R345" i="40"/>
  <c r="R346" i="40"/>
  <c r="R347" i="40"/>
  <c r="R348" i="40"/>
  <c r="R349" i="40"/>
  <c r="R350" i="40"/>
  <c r="R351" i="40"/>
  <c r="R352" i="40"/>
  <c r="R353" i="40"/>
  <c r="R354" i="40"/>
  <c r="R355" i="40"/>
  <c r="R356" i="40"/>
  <c r="R357" i="40"/>
  <c r="O357" i="40"/>
  <c r="R384" i="40"/>
  <c r="R385" i="40"/>
  <c r="S390" i="40"/>
  <c r="S391" i="40"/>
  <c r="S392" i="40"/>
  <c r="S393" i="40"/>
  <c r="S394" i="40"/>
  <c r="S395" i="40"/>
  <c r="S396" i="40"/>
  <c r="S397" i="40"/>
  <c r="S398" i="40"/>
  <c r="S399" i="40"/>
  <c r="S400" i="40"/>
  <c r="S401" i="40"/>
  <c r="S402" i="40"/>
  <c r="S403" i="40"/>
  <c r="S404" i="40"/>
  <c r="S405" i="40"/>
  <c r="S406" i="40"/>
  <c r="S407" i="40"/>
  <c r="S408" i="40"/>
  <c r="S409" i="40"/>
  <c r="S410" i="40"/>
  <c r="S411" i="40"/>
  <c r="S412" i="40"/>
  <c r="S413" i="40"/>
  <c r="S414" i="40"/>
  <c r="S415" i="40"/>
  <c r="S416" i="40"/>
  <c r="S417" i="40"/>
  <c r="S418" i="40"/>
  <c r="S419" i="40"/>
  <c r="S420" i="40"/>
  <c r="S421" i="40"/>
  <c r="S422" i="40"/>
  <c r="S423" i="40"/>
  <c r="S424" i="40"/>
  <c r="S425" i="40"/>
  <c r="S426" i="40"/>
  <c r="S427" i="40"/>
  <c r="S428" i="40"/>
  <c r="S429" i="40"/>
  <c r="S430" i="40"/>
  <c r="S431" i="40"/>
  <c r="S432" i="40"/>
  <c r="S433" i="40"/>
  <c r="S434" i="40"/>
  <c r="S435" i="40"/>
  <c r="S436" i="40"/>
  <c r="S437" i="40"/>
  <c r="S438" i="40"/>
  <c r="S439" i="40"/>
  <c r="S440" i="40"/>
  <c r="S441" i="40"/>
  <c r="S442" i="40"/>
  <c r="S443" i="40"/>
  <c r="S444" i="40"/>
  <c r="S445" i="40"/>
  <c r="S446" i="40"/>
  <c r="S447" i="40"/>
  <c r="S448" i="40"/>
  <c r="S449" i="40"/>
  <c r="S450" i="40"/>
  <c r="S451" i="40"/>
  <c r="S452" i="40"/>
  <c r="S453" i="40"/>
  <c r="S454" i="40"/>
  <c r="S455" i="40"/>
  <c r="S456" i="40"/>
  <c r="S457" i="40"/>
  <c r="S458" i="40"/>
  <c r="S459" i="40"/>
  <c r="S460" i="40"/>
  <c r="S461" i="40"/>
  <c r="S462" i="40"/>
  <c r="S463" i="40"/>
  <c r="S464" i="40"/>
  <c r="S465" i="40"/>
  <c r="S466" i="40"/>
  <c r="S467" i="40"/>
  <c r="S468" i="40"/>
  <c r="S469" i="40"/>
  <c r="S470" i="40"/>
  <c r="S471" i="40"/>
  <c r="S472" i="40"/>
  <c r="S473" i="40"/>
  <c r="S474" i="40"/>
  <c r="S475" i="40"/>
  <c r="S476" i="40"/>
  <c r="S477" i="40"/>
  <c r="S478" i="40"/>
  <c r="S479" i="40"/>
  <c r="S480" i="40"/>
  <c r="S481" i="40"/>
  <c r="S482" i="40"/>
  <c r="S483" i="40"/>
  <c r="S484" i="40"/>
  <c r="S485" i="40"/>
  <c r="S486" i="40"/>
  <c r="S487" i="40"/>
  <c r="S488" i="40"/>
  <c r="S489" i="40"/>
  <c r="S490" i="40"/>
  <c r="S491" i="40"/>
  <c r="S492" i="40"/>
  <c r="S493" i="40"/>
  <c r="S494" i="40"/>
  <c r="S495" i="40"/>
  <c r="S496" i="40"/>
  <c r="S497" i="40"/>
  <c r="S498" i="40"/>
  <c r="S499" i="40"/>
  <c r="S500" i="40"/>
  <c r="S501" i="40"/>
  <c r="S502" i="40"/>
  <c r="S503" i="40"/>
  <c r="S504" i="40"/>
  <c r="S505" i="40"/>
  <c r="S506" i="40"/>
  <c r="S507" i="40"/>
  <c r="S508" i="40"/>
  <c r="S509" i="40"/>
  <c r="S510" i="40"/>
  <c r="S511" i="40"/>
  <c r="S512" i="40"/>
  <c r="S513" i="40"/>
  <c r="S514" i="40"/>
  <c r="S515" i="40"/>
  <c r="S516" i="40"/>
  <c r="S517" i="40"/>
  <c r="S518" i="40"/>
  <c r="S519" i="40"/>
  <c r="S520" i="40"/>
  <c r="S521" i="40"/>
  <c r="S522" i="40"/>
  <c r="S523" i="40"/>
  <c r="S524" i="40"/>
  <c r="S525" i="40"/>
  <c r="S526" i="40"/>
  <c r="S527" i="40"/>
  <c r="S528" i="40"/>
  <c r="S529" i="40"/>
  <c r="S530" i="40"/>
  <c r="S531" i="40"/>
  <c r="S532" i="40"/>
  <c r="S533" i="40"/>
  <c r="S534" i="40"/>
  <c r="S535" i="40"/>
  <c r="S536" i="40"/>
  <c r="S537" i="40"/>
  <c r="S538" i="40"/>
  <c r="S539" i="40"/>
  <c r="S540" i="40"/>
  <c r="S541" i="40"/>
  <c r="S542" i="40"/>
  <c r="S543" i="40"/>
  <c r="S544" i="40"/>
  <c r="S545" i="40"/>
  <c r="S546" i="40"/>
  <c r="S547" i="40"/>
  <c r="S548" i="40"/>
  <c r="S549" i="40"/>
  <c r="S550" i="40"/>
  <c r="S551" i="40"/>
  <c r="S552" i="40"/>
  <c r="S553" i="40"/>
  <c r="S554" i="40"/>
  <c r="S555" i="40"/>
  <c r="S556" i="40"/>
  <c r="S557" i="40"/>
  <c r="S558" i="40"/>
  <c r="S559" i="40"/>
  <c r="S560" i="40"/>
  <c r="S561" i="40"/>
  <c r="S562" i="40"/>
  <c r="S563" i="40"/>
  <c r="S564" i="40"/>
  <c r="S565" i="40"/>
  <c r="S566" i="40"/>
  <c r="S567" i="40"/>
  <c r="S568" i="40"/>
  <c r="S569" i="40"/>
  <c r="S570" i="40"/>
  <c r="S571" i="40"/>
  <c r="S572" i="40"/>
  <c r="S573" i="40"/>
  <c r="S574" i="40"/>
  <c r="S575" i="40"/>
  <c r="S576" i="40"/>
  <c r="S577" i="40"/>
  <c r="S578" i="40"/>
  <c r="S579" i="40"/>
  <c r="S580" i="40"/>
  <c r="S581" i="40"/>
  <c r="S582" i="40"/>
  <c r="S583" i="40"/>
  <c r="S584" i="40"/>
  <c r="S585" i="40"/>
  <c r="S586" i="40"/>
  <c r="S587" i="40"/>
  <c r="S588" i="40"/>
  <c r="S589" i="40"/>
  <c r="S590" i="40"/>
  <c r="S591" i="40"/>
  <c r="S592" i="40"/>
  <c r="S593" i="40"/>
  <c r="S594" i="40"/>
  <c r="S595" i="40"/>
  <c r="S596" i="40"/>
  <c r="S597" i="40"/>
  <c r="S598" i="40"/>
  <c r="S599" i="40"/>
  <c r="S600" i="40"/>
  <c r="S601" i="40"/>
  <c r="S602" i="40"/>
  <c r="S603" i="40"/>
  <c r="S604" i="40"/>
  <c r="S605" i="40"/>
  <c r="S606" i="40"/>
  <c r="S607" i="40"/>
  <c r="S608" i="40"/>
  <c r="S609" i="40"/>
  <c r="S610" i="40"/>
  <c r="S611" i="40"/>
  <c r="S612" i="40"/>
  <c r="S613" i="40"/>
  <c r="S614" i="40"/>
  <c r="S615" i="40"/>
  <c r="S616" i="40"/>
  <c r="S617" i="40"/>
  <c r="S618" i="40"/>
  <c r="S619" i="40"/>
  <c r="S620" i="40"/>
  <c r="S621" i="40"/>
  <c r="S622" i="40"/>
  <c r="S623" i="40"/>
  <c r="S624" i="40"/>
  <c r="S625" i="40"/>
  <c r="S626" i="40"/>
  <c r="S627" i="40"/>
  <c r="S628" i="40"/>
  <c r="S629" i="40"/>
  <c r="S630" i="40"/>
  <c r="S631" i="40"/>
  <c r="S632" i="40"/>
  <c r="S633" i="40"/>
  <c r="S634" i="40"/>
  <c r="S635" i="40"/>
  <c r="S636" i="40"/>
  <c r="S637" i="40"/>
  <c r="S638" i="40"/>
  <c r="S639" i="40"/>
  <c r="S640" i="40"/>
  <c r="S641" i="40"/>
  <c r="S642" i="40"/>
  <c r="S643" i="40"/>
  <c r="S644" i="40"/>
  <c r="S645" i="40"/>
  <c r="S646" i="40"/>
  <c r="S647" i="40"/>
  <c r="S648" i="40"/>
  <c r="S649" i="40"/>
  <c r="S650" i="40"/>
  <c r="S651" i="40"/>
  <c r="S652" i="40"/>
  <c r="S653" i="40"/>
  <c r="S654" i="40"/>
  <c r="S655" i="40"/>
  <c r="S656" i="40"/>
  <c r="S657" i="40"/>
  <c r="S658" i="40"/>
  <c r="S659" i="40"/>
  <c r="S660" i="40"/>
  <c r="S661" i="40"/>
  <c r="S662" i="40"/>
  <c r="S663" i="40"/>
  <c r="S664" i="40"/>
  <c r="S665" i="40"/>
  <c r="S666" i="40"/>
  <c r="S667" i="40"/>
  <c r="S668" i="40"/>
  <c r="S669" i="40"/>
  <c r="S670" i="40"/>
  <c r="S671" i="40"/>
  <c r="S672" i="40"/>
  <c r="S673" i="40"/>
  <c r="S674" i="40"/>
  <c r="S675" i="40"/>
  <c r="S676" i="40"/>
  <c r="S677" i="40"/>
  <c r="S678" i="40"/>
  <c r="S679" i="40"/>
  <c r="S680" i="40"/>
  <c r="S681" i="40"/>
  <c r="S682" i="40"/>
  <c r="S683" i="40"/>
  <c r="S684" i="40"/>
  <c r="S685" i="40"/>
  <c r="S686" i="40"/>
  <c r="S687" i="40"/>
  <c r="S688" i="40"/>
  <c r="S689" i="40"/>
  <c r="S690" i="40"/>
  <c r="S691" i="40"/>
  <c r="S692" i="40"/>
  <c r="S693" i="40"/>
  <c r="S694" i="40"/>
  <c r="S695" i="40"/>
  <c r="S696" i="40"/>
  <c r="S697" i="40"/>
  <c r="S698" i="40"/>
  <c r="S699" i="40"/>
  <c r="S700" i="40"/>
  <c r="S701" i="40"/>
  <c r="S702" i="40"/>
  <c r="S703" i="40"/>
  <c r="S704" i="40"/>
  <c r="S705" i="40"/>
  <c r="S706" i="40"/>
  <c r="S707" i="40"/>
  <c r="S708" i="40"/>
  <c r="S709" i="40"/>
  <c r="S710" i="40"/>
  <c r="S711" i="40"/>
  <c r="S712" i="40"/>
  <c r="S713" i="40"/>
  <c r="S714" i="40"/>
  <c r="S715" i="40"/>
  <c r="S716" i="40"/>
  <c r="S717" i="40"/>
  <c r="S718" i="40"/>
  <c r="S719" i="40"/>
  <c r="S720" i="40"/>
  <c r="S721" i="40"/>
  <c r="S722" i="40"/>
  <c r="S723" i="40"/>
  <c r="S724" i="40"/>
  <c r="S725" i="40"/>
  <c r="S726" i="40"/>
  <c r="S727" i="40"/>
  <c r="S728" i="40"/>
  <c r="S729" i="40"/>
  <c r="S730" i="40"/>
  <c r="S731" i="40"/>
  <c r="S732" i="40"/>
  <c r="S733" i="40"/>
  <c r="S734" i="40"/>
  <c r="S735" i="40"/>
  <c r="S736" i="40"/>
  <c r="S737" i="40"/>
  <c r="S738" i="40"/>
  <c r="S739" i="40"/>
  <c r="S740" i="40"/>
  <c r="S741" i="40"/>
  <c r="S742" i="40"/>
  <c r="S743" i="40"/>
  <c r="S744" i="40"/>
  <c r="S745" i="40"/>
  <c r="S746" i="40"/>
  <c r="S747" i="40"/>
  <c r="S748" i="40"/>
  <c r="S749" i="40"/>
  <c r="S750" i="40"/>
  <c r="S751" i="40"/>
  <c r="S752" i="40"/>
  <c r="S753" i="40"/>
  <c r="S754" i="40"/>
  <c r="S755" i="40"/>
  <c r="S756" i="40"/>
  <c r="S757" i="40"/>
  <c r="S758" i="40"/>
  <c r="S759" i="40"/>
  <c r="S760" i="40"/>
  <c r="S761" i="40"/>
  <c r="S762" i="40"/>
  <c r="S763" i="40"/>
  <c r="S764" i="40"/>
  <c r="S765" i="40"/>
  <c r="S766" i="40"/>
  <c r="S767" i="40"/>
  <c r="S768" i="40"/>
  <c r="S769" i="40"/>
  <c r="S770" i="40"/>
  <c r="S771" i="40"/>
  <c r="S772" i="40"/>
  <c r="S773" i="40"/>
  <c r="S774" i="40"/>
  <c r="S775" i="40"/>
  <c r="S776" i="40"/>
  <c r="S777" i="40"/>
  <c r="S778" i="40"/>
  <c r="S779" i="40"/>
  <c r="S780" i="40"/>
  <c r="S781" i="40"/>
  <c r="S782" i="40"/>
  <c r="S783" i="40"/>
  <c r="S784" i="40"/>
  <c r="S785" i="40"/>
  <c r="S786" i="40"/>
  <c r="S787" i="40"/>
  <c r="S788" i="40"/>
  <c r="S789" i="40"/>
  <c r="S790" i="40"/>
  <c r="S791" i="40"/>
  <c r="S792" i="40"/>
  <c r="S793" i="40"/>
  <c r="S794" i="40"/>
  <c r="S795" i="40"/>
  <c r="S796" i="40"/>
  <c r="S797" i="40"/>
  <c r="S798" i="40"/>
  <c r="S799" i="40"/>
  <c r="S800" i="40"/>
  <c r="S801" i="40"/>
  <c r="S802" i="40"/>
  <c r="S803" i="40"/>
  <c r="S804" i="40"/>
  <c r="S805" i="40"/>
  <c r="S806" i="40"/>
  <c r="S807" i="40"/>
  <c r="S808" i="40"/>
  <c r="S809" i="40"/>
  <c r="S810" i="40"/>
  <c r="S811" i="40"/>
  <c r="S812" i="40"/>
  <c r="S813" i="40"/>
  <c r="S814" i="40"/>
  <c r="S815" i="40"/>
  <c r="S816" i="40"/>
  <c r="S817" i="40"/>
  <c r="S818" i="40"/>
  <c r="S819" i="40"/>
  <c r="S820" i="40"/>
  <c r="S821" i="40"/>
  <c r="S822" i="40"/>
  <c r="S823" i="40"/>
  <c r="S824" i="40"/>
  <c r="S825" i="40"/>
  <c r="S826" i="40"/>
  <c r="S827" i="40"/>
  <c r="S828" i="40"/>
  <c r="S829" i="40"/>
  <c r="S830" i="40"/>
  <c r="S831" i="40"/>
  <c r="S832" i="40"/>
  <c r="S833" i="40"/>
  <c r="S834" i="40"/>
  <c r="S835" i="40"/>
  <c r="S836" i="40"/>
  <c r="S837" i="40"/>
  <c r="S838" i="40"/>
  <c r="S839" i="40"/>
  <c r="S840" i="40"/>
  <c r="S841" i="40"/>
  <c r="S842" i="40"/>
  <c r="S843" i="40"/>
  <c r="S844" i="40"/>
  <c r="S845" i="40"/>
  <c r="S846" i="40"/>
  <c r="S847" i="40"/>
  <c r="S848" i="40"/>
  <c r="S849" i="40"/>
  <c r="S850" i="40"/>
  <c r="S851" i="40"/>
  <c r="S852" i="40"/>
  <c r="S853" i="40"/>
  <c r="S854" i="40"/>
  <c r="S855" i="40"/>
  <c r="S856" i="40"/>
  <c r="S857" i="40"/>
  <c r="S858" i="40"/>
  <c r="S859" i="40"/>
  <c r="S860" i="40"/>
  <c r="S861" i="40"/>
  <c r="S862" i="40"/>
  <c r="S863" i="40"/>
  <c r="S864" i="40"/>
  <c r="S865" i="40"/>
  <c r="S866" i="40"/>
  <c r="S867" i="40"/>
  <c r="S868" i="40"/>
  <c r="S869" i="40"/>
  <c r="S870" i="40"/>
  <c r="S871" i="40"/>
  <c r="S872" i="40"/>
  <c r="S873" i="40"/>
  <c r="S874" i="40"/>
  <c r="S875" i="40"/>
  <c r="S876" i="40"/>
  <c r="S877" i="40"/>
  <c r="S878" i="40"/>
  <c r="S879" i="40"/>
  <c r="S880" i="40"/>
  <c r="S881" i="40"/>
  <c r="S882" i="40"/>
  <c r="S883" i="40"/>
  <c r="S884" i="40"/>
  <c r="S885" i="40"/>
  <c r="S886" i="40"/>
  <c r="S887" i="40"/>
  <c r="S888" i="40"/>
  <c r="S889" i="40"/>
  <c r="S890" i="40"/>
  <c r="S891" i="40"/>
  <c r="S892" i="40"/>
  <c r="S893" i="40"/>
  <c r="S894" i="40"/>
  <c r="S895" i="40"/>
  <c r="S896" i="40"/>
  <c r="S897" i="40"/>
  <c r="S898" i="40"/>
  <c r="S899" i="40"/>
  <c r="S900" i="40"/>
  <c r="S901" i="40"/>
  <c r="S902" i="40"/>
  <c r="S903" i="40"/>
  <c r="S904" i="40"/>
  <c r="S905" i="40"/>
  <c r="S906" i="40"/>
  <c r="S907" i="40"/>
  <c r="S908" i="40"/>
  <c r="S909" i="40"/>
  <c r="S910" i="40"/>
  <c r="S911" i="40"/>
  <c r="S912" i="40"/>
  <c r="S913" i="40"/>
  <c r="S914" i="40"/>
  <c r="S915" i="40"/>
  <c r="S916" i="40"/>
  <c r="S917" i="40"/>
  <c r="S918" i="40"/>
  <c r="S919" i="40"/>
  <c r="S920" i="40"/>
  <c r="S921" i="40"/>
  <c r="S922" i="40"/>
  <c r="S923" i="40"/>
  <c r="S924" i="40"/>
  <c r="S925" i="40"/>
  <c r="S926" i="40"/>
  <c r="S927" i="40"/>
  <c r="S928" i="40"/>
  <c r="S929" i="40"/>
  <c r="S930" i="40"/>
  <c r="S931" i="40"/>
  <c r="S932" i="40"/>
  <c r="S933" i="40"/>
  <c r="S934" i="40"/>
  <c r="S935" i="40"/>
  <c r="S936" i="40"/>
  <c r="S937" i="40"/>
  <c r="S938" i="40"/>
  <c r="S939" i="40"/>
  <c r="S940" i="40"/>
  <c r="S941" i="40"/>
  <c r="S942" i="40"/>
  <c r="S943" i="40"/>
  <c r="S944" i="40"/>
  <c r="S945" i="40"/>
  <c r="S946" i="40"/>
  <c r="S947" i="40"/>
  <c r="S948" i="40"/>
  <c r="S949" i="40"/>
  <c r="S950" i="40"/>
  <c r="S951" i="40"/>
  <c r="S952" i="40"/>
  <c r="S953" i="40"/>
  <c r="S954" i="40"/>
  <c r="S955" i="40"/>
  <c r="S956" i="40"/>
  <c r="S957" i="40"/>
  <c r="S958" i="40"/>
  <c r="S959" i="40"/>
  <c r="S960" i="40"/>
  <c r="S961" i="40"/>
  <c r="S962" i="40"/>
  <c r="S963" i="40"/>
  <c r="S964" i="40"/>
  <c r="S965" i="40"/>
  <c r="S966" i="40"/>
  <c r="S967" i="40"/>
  <c r="S968" i="40"/>
  <c r="S969" i="40"/>
  <c r="S970" i="40"/>
  <c r="S971" i="40"/>
  <c r="S972" i="40"/>
  <c r="S973" i="40"/>
  <c r="S974" i="40"/>
  <c r="S975" i="40"/>
  <c r="S976" i="40"/>
  <c r="S977" i="40"/>
  <c r="S978" i="40"/>
  <c r="S979" i="40"/>
  <c r="S980" i="40"/>
  <c r="S981" i="40"/>
  <c r="S982" i="40"/>
  <c r="S983" i="40"/>
  <c r="S984" i="40"/>
  <c r="S985" i="40"/>
  <c r="S986" i="40"/>
  <c r="S987" i="40"/>
  <c r="S988" i="40"/>
  <c r="S989" i="40"/>
  <c r="S990" i="40"/>
  <c r="S991" i="40"/>
  <c r="S992" i="40"/>
  <c r="S993" i="40"/>
  <c r="S994" i="40"/>
  <c r="S995" i="40"/>
  <c r="S996" i="40"/>
  <c r="S997" i="40"/>
  <c r="S998" i="40"/>
  <c r="S999" i="40"/>
  <c r="S1000" i="40"/>
  <c r="S1001" i="40"/>
  <c r="S1002" i="40"/>
  <c r="S1003" i="40"/>
  <c r="S1004" i="40"/>
  <c r="S1005" i="40"/>
  <c r="S1006" i="40"/>
  <c r="S1007" i="40"/>
  <c r="S1008" i="40"/>
  <c r="S1009" i="40"/>
  <c r="S1010" i="40"/>
  <c r="S1011" i="40"/>
  <c r="S1012" i="40"/>
  <c r="S1013" i="40"/>
  <c r="S1014" i="40"/>
  <c r="S1015" i="40"/>
  <c r="S1016" i="40"/>
  <c r="S1017" i="40"/>
  <c r="S1018" i="40"/>
  <c r="S1019" i="40"/>
  <c r="S1020" i="40"/>
  <c r="S1021" i="40"/>
  <c r="S1022" i="40"/>
  <c r="S1023" i="40"/>
  <c r="S1024" i="40"/>
  <c r="S1025" i="40"/>
  <c r="S1026" i="40"/>
  <c r="S1027" i="40"/>
  <c r="S1028" i="40"/>
  <c r="S1029" i="40"/>
  <c r="S1030" i="40"/>
  <c r="S1031" i="40"/>
  <c r="S1032" i="40"/>
  <c r="S1033" i="40"/>
  <c r="S1034" i="40"/>
  <c r="S1035" i="40"/>
  <c r="S1036" i="40"/>
  <c r="S1037" i="40"/>
  <c r="S1038" i="40"/>
  <c r="S1039" i="40"/>
  <c r="S1040" i="40"/>
  <c r="S1041" i="40"/>
  <c r="S1042" i="40"/>
  <c r="S1043" i="40"/>
  <c r="S1044" i="40"/>
  <c r="S1045" i="40"/>
  <c r="S1046" i="40"/>
  <c r="S1047" i="40"/>
  <c r="S1048" i="40"/>
  <c r="S1049" i="40"/>
  <c r="S1050" i="40"/>
  <c r="S1051" i="40"/>
  <c r="S1052" i="40"/>
  <c r="S1053" i="40"/>
  <c r="S1054" i="40"/>
  <c r="S1055" i="40"/>
  <c r="S1056" i="40"/>
  <c r="S1057" i="40"/>
  <c r="S1058" i="40"/>
  <c r="S1059" i="40"/>
  <c r="S1060" i="40"/>
  <c r="S1061" i="40"/>
  <c r="S1062" i="40"/>
  <c r="S1063" i="40"/>
  <c r="S1064" i="40"/>
  <c r="S1065" i="40"/>
  <c r="S1066" i="40"/>
  <c r="S1067" i="40"/>
  <c r="S1068" i="40"/>
  <c r="S1069" i="40"/>
  <c r="S1070" i="40"/>
  <c r="S1071" i="40"/>
  <c r="S1072" i="40"/>
  <c r="S1073" i="40"/>
  <c r="S1074" i="40"/>
  <c r="S1075" i="40"/>
  <c r="S1076" i="40"/>
  <c r="S1077" i="40"/>
  <c r="S1078" i="40"/>
  <c r="S1079" i="40"/>
  <c r="S1080" i="40"/>
  <c r="S1081" i="40"/>
  <c r="S1082" i="40"/>
  <c r="S1083" i="40"/>
  <c r="S1084" i="40"/>
  <c r="S1085" i="40"/>
  <c r="S1086" i="40"/>
  <c r="S1087" i="40"/>
  <c r="S1088" i="40"/>
  <c r="S1089" i="40"/>
  <c r="S1090" i="40"/>
  <c r="S1091" i="40"/>
  <c r="S1092" i="40"/>
  <c r="S1093" i="40"/>
  <c r="S1094" i="40"/>
  <c r="S1095" i="40"/>
  <c r="S1096" i="40"/>
  <c r="S1097" i="40"/>
  <c r="S1098" i="40"/>
  <c r="S1099" i="40"/>
  <c r="S1100" i="40"/>
  <c r="S1101" i="40"/>
  <c r="S1102" i="40"/>
  <c r="S1103" i="40"/>
  <c r="S1104" i="40"/>
  <c r="S1105" i="40"/>
  <c r="S1106" i="40"/>
  <c r="S1107" i="40"/>
  <c r="S1108" i="40"/>
  <c r="S1109" i="40"/>
  <c r="S1110" i="40"/>
  <c r="S1111" i="40"/>
  <c r="S1112" i="40"/>
  <c r="S1113" i="40"/>
  <c r="S1114" i="40"/>
  <c r="S1115" i="40"/>
  <c r="S1116" i="40"/>
  <c r="S1117" i="40"/>
  <c r="S1118" i="40"/>
  <c r="S1119" i="40"/>
  <c r="S1120" i="40"/>
  <c r="S1121" i="40"/>
  <c r="S1122" i="40"/>
  <c r="S1123" i="40"/>
  <c r="S1124" i="40"/>
  <c r="S1125" i="40"/>
  <c r="S1126" i="40"/>
  <c r="S1127" i="40"/>
  <c r="S1128" i="40"/>
  <c r="S1129" i="40"/>
  <c r="S1130" i="40"/>
  <c r="S1131" i="40"/>
  <c r="S1132" i="40"/>
  <c r="S1133" i="40"/>
  <c r="S1134" i="40"/>
  <c r="S1135" i="40"/>
  <c r="S1136" i="40"/>
  <c r="S1137" i="40"/>
  <c r="S1138" i="40"/>
  <c r="S1139" i="40"/>
  <c r="S1140" i="40"/>
  <c r="S1141" i="40"/>
  <c r="S1142" i="40"/>
  <c r="S1143" i="40"/>
  <c r="S1144" i="40"/>
  <c r="S1145" i="40"/>
  <c r="S1146" i="40"/>
  <c r="S1147" i="40"/>
  <c r="S1148" i="40"/>
  <c r="S1149" i="40"/>
  <c r="S1150" i="40"/>
  <c r="S1151" i="40"/>
  <c r="S1152" i="40"/>
  <c r="S1153" i="40"/>
  <c r="S1154" i="40"/>
  <c r="S1155" i="40"/>
  <c r="S1156" i="40"/>
  <c r="S1157" i="40"/>
  <c r="S1158" i="40"/>
  <c r="S1159" i="40"/>
  <c r="S1160" i="40"/>
  <c r="S1161" i="40"/>
  <c r="S1162" i="40"/>
  <c r="S1163" i="40"/>
  <c r="S1164" i="40"/>
  <c r="S1165" i="40"/>
  <c r="S1166" i="40"/>
  <c r="S1167" i="40"/>
  <c r="S1168" i="40"/>
  <c r="S1169" i="40"/>
  <c r="S1170" i="40"/>
  <c r="S1171" i="40"/>
  <c r="S1172" i="40"/>
  <c r="S1173" i="40"/>
  <c r="S1174" i="40"/>
  <c r="S1175" i="40"/>
  <c r="S1176" i="40"/>
  <c r="S1177" i="40"/>
  <c r="S1178" i="40"/>
  <c r="S1179" i="40"/>
  <c r="S1180" i="40"/>
  <c r="S1181" i="40"/>
  <c r="S1182" i="40"/>
  <c r="S1183" i="40"/>
  <c r="S1184" i="40"/>
  <c r="S1185" i="40"/>
  <c r="S1186" i="40"/>
  <c r="S1187" i="40"/>
  <c r="S1188" i="40"/>
  <c r="S1189" i="40"/>
  <c r="S1190" i="40"/>
  <c r="S1191" i="40"/>
  <c r="S1192" i="40"/>
  <c r="S1193" i="40"/>
  <c r="S1194" i="40"/>
  <c r="S1195" i="40"/>
  <c r="S1196" i="40"/>
  <c r="S1197" i="40"/>
  <c r="S1198" i="40"/>
  <c r="S1199" i="40"/>
  <c r="S1200" i="40"/>
  <c r="S1201" i="40"/>
  <c r="S1202" i="40"/>
  <c r="S1203" i="40"/>
  <c r="S1204" i="40"/>
  <c r="S1205" i="40"/>
  <c r="S1206" i="40"/>
  <c r="S1207" i="40"/>
  <c r="S1208" i="40"/>
  <c r="S1209" i="40"/>
  <c r="S1210" i="40"/>
  <c r="S1211" i="40"/>
  <c r="S1212" i="40"/>
  <c r="S1213" i="40"/>
  <c r="S1214" i="40"/>
  <c r="S1215" i="40"/>
  <c r="S1216" i="40"/>
  <c r="S1217" i="40"/>
  <c r="S1218" i="40"/>
  <c r="S1219" i="40"/>
  <c r="S1220" i="40"/>
  <c r="S1221" i="40"/>
  <c r="S1222" i="40"/>
  <c r="S1223" i="40"/>
  <c r="S1224" i="40"/>
  <c r="S1225" i="40"/>
  <c r="S1226" i="40"/>
  <c r="S1227" i="40"/>
  <c r="S1228" i="40"/>
  <c r="S1229" i="40"/>
  <c r="S1230" i="40"/>
  <c r="S1231" i="40"/>
  <c r="S1232" i="40"/>
  <c r="S1233" i="40"/>
  <c r="S1234" i="40"/>
  <c r="S1235" i="40"/>
  <c r="S1236" i="40"/>
  <c r="S1237" i="40"/>
  <c r="S1238" i="40"/>
  <c r="S1239" i="40"/>
  <c r="S1240" i="40"/>
  <c r="S1241" i="40"/>
  <c r="S1242" i="40"/>
  <c r="S1243" i="40"/>
  <c r="S1244" i="40"/>
  <c r="S1245" i="40"/>
  <c r="S1246" i="40"/>
  <c r="S1247" i="40"/>
  <c r="S1248" i="40"/>
  <c r="S1249" i="40"/>
  <c r="S1250" i="40"/>
  <c r="S1251" i="40"/>
  <c r="S1252" i="40"/>
  <c r="S1253" i="40"/>
  <c r="S1254" i="40"/>
  <c r="S1255" i="40"/>
  <c r="S1256" i="40"/>
  <c r="S1257" i="40"/>
  <c r="S1258" i="40"/>
  <c r="S1259" i="40"/>
  <c r="S1260" i="40"/>
  <c r="S1261" i="40"/>
  <c r="S1262" i="40"/>
  <c r="S1263" i="40"/>
  <c r="S1264" i="40"/>
  <c r="S1265" i="40"/>
  <c r="S1266" i="40"/>
  <c r="S1267" i="40"/>
  <c r="S1268" i="40"/>
  <c r="S1269" i="40"/>
  <c r="S1270" i="40"/>
  <c r="S1271" i="40"/>
  <c r="S1272" i="40"/>
  <c r="S1273" i="40"/>
  <c r="S1274" i="40"/>
  <c r="S1275" i="40"/>
  <c r="S1276" i="40"/>
  <c r="S1277" i="40"/>
  <c r="S1278" i="40"/>
  <c r="S1279" i="40"/>
  <c r="S1280" i="40"/>
  <c r="S1281" i="40"/>
  <c r="S1282" i="40"/>
  <c r="S1283" i="40"/>
  <c r="S1284" i="40"/>
  <c r="S1285" i="40"/>
  <c r="S1286" i="40"/>
  <c r="S1287" i="40"/>
  <c r="S1288" i="40"/>
  <c r="S1289" i="40"/>
  <c r="S1290" i="40"/>
  <c r="S1291" i="40"/>
  <c r="S1292" i="40"/>
  <c r="S1293" i="40"/>
  <c r="S1294" i="40"/>
  <c r="S1295" i="40"/>
  <c r="S1296" i="40"/>
  <c r="S1297" i="40"/>
  <c r="S1298" i="40"/>
  <c r="S1299" i="40"/>
  <c r="S1300" i="40"/>
  <c r="S1301" i="40"/>
  <c r="S1302" i="40"/>
  <c r="S1303" i="40"/>
  <c r="S1304" i="40"/>
  <c r="S1305" i="40"/>
  <c r="S1306" i="40"/>
  <c r="S1307" i="40"/>
  <c r="S1308" i="40"/>
  <c r="S1309" i="40"/>
  <c r="S1310" i="40"/>
  <c r="S1311" i="40"/>
  <c r="S1312" i="40"/>
  <c r="S1313" i="40"/>
  <c r="S1314" i="40"/>
  <c r="S1315" i="40"/>
  <c r="S1316" i="40"/>
  <c r="S1317" i="40"/>
  <c r="S1318" i="40"/>
  <c r="S1319" i="40"/>
  <c r="S1320" i="40"/>
  <c r="S1321" i="40"/>
  <c r="S1322" i="40"/>
  <c r="S1323" i="40"/>
  <c r="S1324" i="40"/>
  <c r="S1325" i="40"/>
  <c r="S1326" i="40"/>
  <c r="S1327" i="40"/>
  <c r="S1328" i="40"/>
  <c r="S1329" i="40"/>
  <c r="S1330" i="40"/>
  <c r="S1331" i="40"/>
  <c r="S1332" i="40"/>
  <c r="S1333" i="40"/>
  <c r="S1334" i="40"/>
  <c r="S1335" i="40"/>
  <c r="S1336" i="40"/>
  <c r="S1337" i="40"/>
  <c r="S1338" i="40"/>
  <c r="S1339" i="40"/>
  <c r="S1340" i="40"/>
  <c r="S1341" i="40"/>
  <c r="S1342" i="40"/>
  <c r="S1343" i="40"/>
  <c r="S1344" i="40"/>
  <c r="S1345" i="40"/>
  <c r="S1346" i="40"/>
  <c r="S1347" i="40"/>
  <c r="S1348" i="40"/>
  <c r="S1349" i="40"/>
  <c r="S1350" i="40"/>
  <c r="S1351" i="40"/>
  <c r="S1352" i="40"/>
  <c r="S1353" i="40"/>
  <c r="S1354" i="40"/>
  <c r="S1355" i="40"/>
  <c r="S1356" i="40"/>
  <c r="S1357" i="40"/>
  <c r="S1358" i="40"/>
  <c r="S1359" i="40"/>
  <c r="S1360" i="40"/>
  <c r="S1361" i="40"/>
  <c r="S1362" i="40"/>
  <c r="S1363" i="40"/>
  <c r="S1364" i="40"/>
  <c r="S1365" i="40"/>
  <c r="S1366" i="40"/>
  <c r="S1367" i="40"/>
  <c r="S1368" i="40"/>
  <c r="S1369" i="40"/>
  <c r="S1370" i="40"/>
  <c r="S1371" i="40"/>
  <c r="S1372" i="40"/>
  <c r="S1373" i="40"/>
  <c r="S1374" i="40"/>
  <c r="S1375" i="40"/>
  <c r="S1376" i="40"/>
  <c r="S1377" i="40"/>
  <c r="S1378" i="40"/>
  <c r="S1379" i="40"/>
  <c r="S1380" i="40"/>
  <c r="S1381" i="40"/>
  <c r="S1382" i="40"/>
  <c r="S1383" i="40"/>
  <c r="S1384" i="40"/>
  <c r="S1385" i="40"/>
  <c r="S1386" i="40"/>
  <c r="S1387" i="40"/>
  <c r="S1388" i="40"/>
  <c r="S1389" i="40"/>
  <c r="S1390" i="40"/>
  <c r="S1391" i="40"/>
  <c r="S1392" i="40"/>
  <c r="S1393" i="40"/>
  <c r="S1394" i="40"/>
  <c r="S1395" i="40"/>
  <c r="S1396" i="40"/>
  <c r="S1397" i="40"/>
  <c r="S1398" i="40"/>
  <c r="S1399" i="40"/>
  <c r="S1400" i="40"/>
  <c r="S1401" i="40"/>
  <c r="S1402" i="40"/>
  <c r="S1403" i="40"/>
  <c r="S1404" i="40"/>
  <c r="S1405" i="40"/>
  <c r="S1406" i="40"/>
  <c r="S1407" i="40"/>
  <c r="S1408" i="40"/>
  <c r="S1409" i="40"/>
  <c r="S1410" i="40"/>
  <c r="S1411" i="40"/>
  <c r="S1412" i="40"/>
  <c r="S1413" i="40"/>
  <c r="S1414" i="40"/>
  <c r="S1415" i="40"/>
  <c r="S1416" i="40"/>
  <c r="S1417" i="40"/>
  <c r="S1418" i="40"/>
  <c r="S1419" i="40"/>
  <c r="S1420" i="40"/>
  <c r="S1421" i="40"/>
  <c r="S1422" i="40"/>
  <c r="S1423" i="40"/>
  <c r="S1424" i="40"/>
  <c r="S1425" i="40"/>
  <c r="S1426" i="40"/>
  <c r="S1427" i="40"/>
  <c r="S1428" i="40"/>
  <c r="S1429" i="40"/>
  <c r="S1430" i="40"/>
  <c r="S1431" i="40"/>
  <c r="S1432" i="40"/>
  <c r="S1433" i="40"/>
  <c r="S1434" i="40"/>
  <c r="S1435" i="40"/>
  <c r="S1436" i="40"/>
  <c r="S1437" i="40"/>
  <c r="S1438" i="40"/>
  <c r="S1439" i="40"/>
  <c r="S1440" i="40"/>
  <c r="S1441" i="40"/>
  <c r="S1442" i="40"/>
  <c r="S1443" i="40"/>
  <c r="S1444" i="40"/>
  <c r="S1445" i="40"/>
  <c r="S1446" i="40"/>
  <c r="S1447" i="40"/>
  <c r="S1448" i="40"/>
  <c r="S1449" i="40"/>
  <c r="S1450" i="40"/>
  <c r="S1451" i="40"/>
  <c r="S1452" i="40"/>
  <c r="S1453" i="40"/>
  <c r="S1454" i="40"/>
  <c r="S1455" i="40"/>
  <c r="S1456" i="40"/>
  <c r="S1457" i="40"/>
  <c r="S1458" i="40"/>
  <c r="S1459" i="40"/>
  <c r="S1460" i="40"/>
  <c r="S1461" i="40"/>
  <c r="S1462" i="40"/>
  <c r="S1463" i="40"/>
  <c r="S1464" i="40"/>
  <c r="S1465" i="40"/>
  <c r="S1466" i="40"/>
  <c r="S1467" i="40"/>
  <c r="S1468" i="40"/>
  <c r="S1469" i="40"/>
  <c r="S1470" i="40"/>
  <c r="S1471" i="40"/>
  <c r="S1472" i="40"/>
  <c r="S1473" i="40"/>
  <c r="S1474" i="40"/>
  <c r="S1475" i="40"/>
  <c r="S1476" i="40"/>
  <c r="S1477" i="40"/>
  <c r="S1478" i="40"/>
  <c r="S1479" i="40"/>
  <c r="S1480" i="40"/>
  <c r="S1481" i="40"/>
  <c r="S1482" i="40"/>
  <c r="S1483" i="40"/>
  <c r="S1484" i="40"/>
  <c r="S1485" i="40"/>
  <c r="S1486" i="40"/>
  <c r="S1487" i="40"/>
  <c r="S1488" i="40"/>
  <c r="S1489" i="40"/>
  <c r="S1490" i="40"/>
  <c r="S1491" i="40"/>
  <c r="S1492" i="40"/>
  <c r="S1493" i="40"/>
  <c r="S1494" i="40"/>
  <c r="S1495" i="40"/>
  <c r="S1496" i="40"/>
  <c r="S1497" i="40"/>
  <c r="S1498" i="40"/>
  <c r="S1499" i="40"/>
  <c r="S1500" i="40"/>
  <c r="S1501" i="40"/>
  <c r="S1502" i="40"/>
  <c r="S1503" i="40"/>
  <c r="S1504" i="40"/>
  <c r="S1505" i="40"/>
  <c r="S1506" i="40"/>
  <c r="S1507" i="40"/>
  <c r="S1508" i="40"/>
  <c r="S1509" i="40"/>
  <c r="S1510" i="40"/>
  <c r="S1511" i="40"/>
  <c r="S1512" i="40"/>
  <c r="S1513" i="40"/>
  <c r="S1514" i="40"/>
  <c r="S1515" i="40"/>
  <c r="S1516" i="40"/>
  <c r="S1517" i="40"/>
  <c r="S1518" i="40"/>
  <c r="S1519" i="40"/>
  <c r="S1520" i="40"/>
  <c r="S1521" i="40"/>
  <c r="S1522" i="40"/>
  <c r="S1523" i="40"/>
  <c r="S1524" i="40"/>
  <c r="S1525" i="40"/>
  <c r="S1526" i="40"/>
  <c r="S1527" i="40"/>
  <c r="S1528" i="40"/>
  <c r="S1529" i="40"/>
  <c r="S1530" i="40"/>
  <c r="S1531" i="40"/>
  <c r="S1532" i="40"/>
  <c r="S1533" i="40"/>
  <c r="S1534" i="40"/>
  <c r="S1535" i="40"/>
  <c r="S1536" i="40"/>
  <c r="S1537" i="40"/>
  <c r="S1538" i="40"/>
  <c r="S1539" i="40"/>
  <c r="S1540" i="40"/>
  <c r="S1541" i="40"/>
  <c r="S1542" i="40"/>
  <c r="S1543" i="40"/>
  <c r="S1544" i="40"/>
  <c r="S1545" i="40"/>
  <c r="S1546" i="40"/>
  <c r="S1547" i="40"/>
  <c r="S1548" i="40"/>
  <c r="S1549" i="40"/>
  <c r="S1550" i="40"/>
  <c r="S1551" i="40"/>
  <c r="S1552" i="40"/>
  <c r="S1553" i="40"/>
  <c r="S1554" i="40"/>
  <c r="S1555" i="40"/>
  <c r="S1556" i="40"/>
  <c r="S1557" i="40"/>
  <c r="S1558" i="40"/>
  <c r="S1559" i="40"/>
  <c r="S1560" i="40"/>
  <c r="S1561" i="40"/>
  <c r="S1562" i="40"/>
  <c r="S1563" i="40"/>
  <c r="S1564" i="40"/>
  <c r="S1565" i="40"/>
  <c r="S1566" i="40"/>
  <c r="S1567" i="40"/>
  <c r="S1568" i="40"/>
  <c r="S1569" i="40"/>
  <c r="S1570" i="40"/>
  <c r="S1571" i="40"/>
  <c r="S1572" i="40"/>
  <c r="S1573" i="40"/>
  <c r="S1574" i="40"/>
  <c r="S1575" i="40"/>
  <c r="S1576" i="40"/>
  <c r="S1577" i="40"/>
  <c r="S1578" i="40"/>
  <c r="S1579" i="40"/>
  <c r="S1580" i="40"/>
  <c r="S1581" i="40"/>
  <c r="S1582" i="40"/>
  <c r="S1583" i="40"/>
  <c r="S1584" i="40"/>
  <c r="S1585" i="40"/>
  <c r="S1586" i="40"/>
  <c r="S1587" i="40"/>
  <c r="S1588" i="40"/>
  <c r="S1589" i="40"/>
  <c r="S1590" i="40"/>
  <c r="S1591" i="40"/>
  <c r="S1592" i="40"/>
  <c r="S1593" i="40"/>
  <c r="S1594" i="40"/>
  <c r="S1595" i="40"/>
  <c r="S1596" i="40"/>
  <c r="S1597" i="40"/>
  <c r="S1598" i="40"/>
  <c r="S1599" i="40"/>
  <c r="S1600" i="40"/>
  <c r="S1601" i="40"/>
  <c r="S1602" i="40"/>
  <c r="S1603" i="40"/>
  <c r="S1604" i="40"/>
  <c r="S1605" i="40"/>
  <c r="S1606" i="40"/>
  <c r="S1607" i="40"/>
  <c r="S1608" i="40"/>
  <c r="S1609" i="40"/>
  <c r="S1610" i="40"/>
  <c r="S1611" i="40"/>
  <c r="S1612" i="40"/>
  <c r="S1613" i="40"/>
  <c r="S1614" i="40"/>
  <c r="S1615" i="40"/>
  <c r="S1616" i="40"/>
  <c r="S1617" i="40"/>
  <c r="S1618" i="40"/>
  <c r="S1619" i="40"/>
  <c r="S1620" i="40"/>
  <c r="S1621" i="40"/>
  <c r="S1622" i="40"/>
  <c r="S1623" i="40"/>
  <c r="S1624" i="40"/>
  <c r="S1625" i="40"/>
  <c r="S1626" i="40"/>
  <c r="S1627" i="40"/>
  <c r="S1628" i="40"/>
  <c r="S1629" i="40"/>
  <c r="S1630" i="40"/>
  <c r="S1631" i="40"/>
  <c r="S1632" i="40"/>
  <c r="S1633" i="40"/>
  <c r="S1634" i="40"/>
  <c r="S1635" i="40"/>
  <c r="S1636" i="40"/>
  <c r="S1637" i="40"/>
  <c r="S1638" i="40"/>
  <c r="S1639" i="40"/>
  <c r="S1640" i="40"/>
  <c r="S1641" i="40"/>
  <c r="S1642" i="40"/>
  <c r="S1643" i="40"/>
  <c r="S1644" i="40"/>
  <c r="S1645" i="40"/>
  <c r="S1646" i="40"/>
  <c r="S1647" i="40"/>
  <c r="S1648" i="40"/>
  <c r="S1649" i="40"/>
  <c r="S1650" i="40"/>
  <c r="S1651" i="40"/>
  <c r="S1652" i="40"/>
  <c r="S1653" i="40"/>
  <c r="S1654" i="40"/>
  <c r="S1655" i="40"/>
  <c r="S1656" i="40"/>
  <c r="S1657" i="40"/>
  <c r="S1658" i="40"/>
  <c r="S1659" i="40"/>
  <c r="S1660" i="40"/>
  <c r="S1661" i="40"/>
  <c r="S1662" i="40"/>
  <c r="S1663" i="40"/>
  <c r="S1664" i="40"/>
  <c r="S1665" i="40"/>
  <c r="S1666" i="40"/>
  <c r="S1667" i="40"/>
  <c r="S1668" i="40"/>
  <c r="S1669" i="40"/>
  <c r="S1670" i="40"/>
  <c r="S1671" i="40"/>
  <c r="S1672" i="40"/>
  <c r="S1673" i="40"/>
  <c r="S1674" i="40"/>
  <c r="S1675" i="40"/>
  <c r="S1676" i="40"/>
  <c r="S1677" i="40"/>
  <c r="S1678" i="40"/>
  <c r="S1679" i="40"/>
  <c r="S1680" i="40"/>
  <c r="S1681" i="40"/>
  <c r="S1682" i="40"/>
  <c r="S1683" i="40"/>
  <c r="S1684" i="40"/>
  <c r="S1685" i="40"/>
  <c r="S1686" i="40"/>
  <c r="S1687" i="40"/>
  <c r="S1688" i="40"/>
  <c r="S1689" i="40"/>
  <c r="S1690" i="40"/>
  <c r="S1691" i="40"/>
  <c r="S1692" i="40"/>
  <c r="S1693" i="40"/>
  <c r="S1694" i="40"/>
  <c r="S1695" i="40"/>
  <c r="S1696" i="40"/>
  <c r="S1697" i="40"/>
  <c r="S1698" i="40"/>
  <c r="S1699" i="40"/>
  <c r="S1700" i="40"/>
  <c r="S1701" i="40"/>
  <c r="S1702" i="40"/>
  <c r="S1703" i="40"/>
  <c r="S1704" i="40"/>
  <c r="S1705" i="40"/>
  <c r="S1706" i="40"/>
  <c r="S1707" i="40"/>
  <c r="S1708" i="40"/>
  <c r="S1709" i="40"/>
  <c r="S1710" i="40"/>
  <c r="S1711" i="40"/>
  <c r="S1712" i="40"/>
  <c r="S1713" i="40"/>
  <c r="S1714" i="40"/>
  <c r="S1715" i="40"/>
  <c r="S1716" i="40"/>
  <c r="S1717" i="40"/>
  <c r="S1718" i="40"/>
  <c r="S1719" i="40"/>
  <c r="S1720" i="40"/>
  <c r="S1721" i="40"/>
  <c r="S1722" i="40"/>
  <c r="S1723" i="40"/>
  <c r="S1724" i="40"/>
  <c r="S1725" i="40"/>
  <c r="S1726" i="40"/>
  <c r="S1727" i="40"/>
  <c r="S1728" i="40"/>
  <c r="S1729" i="40"/>
  <c r="S1730" i="40"/>
  <c r="S1731" i="40"/>
  <c r="S1732" i="40"/>
  <c r="S1733" i="40"/>
  <c r="S1734" i="40"/>
  <c r="S1735" i="40"/>
  <c r="S1736" i="40"/>
  <c r="S1737" i="40"/>
  <c r="S1738" i="40"/>
  <c r="S1739" i="40"/>
  <c r="S1740" i="40"/>
  <c r="S1741" i="40"/>
  <c r="S1742" i="40"/>
  <c r="S1743" i="40"/>
  <c r="S1744" i="40"/>
  <c r="S1745" i="40"/>
  <c r="S1746" i="40"/>
  <c r="S1747" i="40"/>
  <c r="S1748" i="40"/>
  <c r="S1749" i="40"/>
  <c r="S1750" i="40"/>
  <c r="S1751" i="40"/>
  <c r="S1752" i="40"/>
  <c r="S1753" i="40"/>
  <c r="S1754" i="40"/>
  <c r="S1755" i="40"/>
  <c r="S1756" i="40"/>
  <c r="S1757" i="40"/>
  <c r="S1758" i="40"/>
  <c r="S1759" i="40"/>
  <c r="S1760" i="40"/>
  <c r="S1761" i="40"/>
  <c r="S1762" i="40"/>
  <c r="S1763" i="40"/>
  <c r="S1764" i="40"/>
  <c r="S1765" i="40"/>
  <c r="S1766" i="40"/>
  <c r="S1767" i="40"/>
  <c r="S1768" i="40"/>
  <c r="S1769" i="40"/>
  <c r="S1770" i="40"/>
  <c r="S1771" i="40"/>
  <c r="S1772" i="40"/>
  <c r="S1773" i="40"/>
  <c r="S1774" i="40"/>
  <c r="S1775" i="40"/>
  <c r="S1776" i="40"/>
  <c r="S1777" i="40"/>
  <c r="S1778" i="40"/>
  <c r="S1779" i="40"/>
  <c r="S1780" i="40"/>
  <c r="S1781" i="40"/>
  <c r="S1782" i="40"/>
  <c r="S1783" i="40"/>
  <c r="S1784" i="40"/>
  <c r="S1785" i="40"/>
  <c r="S1786" i="40"/>
  <c r="S1787" i="40"/>
  <c r="S1788" i="40"/>
  <c r="S1789" i="40"/>
  <c r="S1790" i="40"/>
  <c r="S1791" i="40"/>
  <c r="S1792" i="40"/>
  <c r="S1793" i="40"/>
  <c r="S1794" i="40"/>
  <c r="S1795" i="40"/>
  <c r="S1796" i="40"/>
  <c r="S1797" i="40"/>
  <c r="S1798" i="40"/>
  <c r="S1799" i="40"/>
  <c r="S1800" i="40"/>
  <c r="S1801" i="40"/>
  <c r="S1802" i="40"/>
  <c r="S1803" i="40"/>
  <c r="S1804" i="40"/>
  <c r="S1805" i="40"/>
  <c r="S1806" i="40"/>
  <c r="S1807" i="40"/>
  <c r="S1808" i="40"/>
  <c r="S1809" i="40"/>
  <c r="S1810" i="40"/>
  <c r="S1811" i="40"/>
  <c r="S1812" i="40"/>
  <c r="S1813" i="40"/>
  <c r="S1814" i="40"/>
  <c r="S1815" i="40"/>
  <c r="S1816" i="40"/>
  <c r="S1817" i="40"/>
  <c r="S1818" i="40"/>
  <c r="S1819" i="40"/>
  <c r="S1820" i="40"/>
  <c r="S1821" i="40"/>
  <c r="S1822" i="40"/>
  <c r="S1823" i="40"/>
  <c r="S1824" i="40"/>
  <c r="S1825" i="40"/>
  <c r="S1826" i="40"/>
  <c r="S1827" i="40"/>
  <c r="S1828" i="40"/>
  <c r="S1829" i="40"/>
  <c r="S1830" i="40"/>
  <c r="S1831" i="40"/>
  <c r="S1832" i="40"/>
  <c r="S1833" i="40"/>
  <c r="S1834" i="40"/>
  <c r="S1835" i="40"/>
  <c r="S1836" i="40"/>
  <c r="S1837" i="40"/>
  <c r="S1838" i="40"/>
  <c r="S1839" i="40"/>
  <c r="S1840" i="40"/>
  <c r="S1841" i="40"/>
  <c r="S1842" i="40"/>
  <c r="S1843" i="40"/>
  <c r="S1844" i="40"/>
  <c r="S1845" i="40"/>
  <c r="S1846" i="40"/>
  <c r="S1847" i="40"/>
  <c r="S1848" i="40"/>
  <c r="S1849" i="40"/>
  <c r="S1850" i="40"/>
  <c r="S1851" i="40"/>
  <c r="S1852" i="40"/>
  <c r="S1853" i="40"/>
  <c r="S1854" i="40"/>
  <c r="S1855" i="40"/>
  <c r="S1856" i="40"/>
  <c r="S1857" i="40"/>
  <c r="S1858" i="40"/>
  <c r="S1859" i="40"/>
  <c r="S1860" i="40"/>
  <c r="S1861" i="40"/>
  <c r="S1862" i="40"/>
  <c r="S1863" i="40"/>
  <c r="S1864" i="40"/>
  <c r="S1865" i="40"/>
  <c r="S1866" i="40"/>
  <c r="S1867" i="40"/>
  <c r="S1868" i="40"/>
  <c r="S1869" i="40"/>
  <c r="S1870" i="40"/>
  <c r="S1871" i="40"/>
  <c r="S1872" i="40"/>
  <c r="S1873" i="40"/>
  <c r="S1874" i="40"/>
  <c r="S1875" i="40"/>
  <c r="S1876" i="40"/>
  <c r="S1877" i="40"/>
  <c r="S1878" i="40"/>
  <c r="S1879" i="40"/>
  <c r="S1880" i="40"/>
  <c r="S1881" i="40"/>
  <c r="S1882" i="40"/>
  <c r="S1883" i="40"/>
  <c r="S1884" i="40"/>
  <c r="S1885" i="40"/>
  <c r="S1886" i="40"/>
  <c r="S1887" i="40"/>
  <c r="S1888" i="40"/>
  <c r="S1889" i="40"/>
  <c r="S1890" i="40"/>
  <c r="S1891" i="40"/>
  <c r="S1892" i="40"/>
  <c r="S1893" i="40"/>
  <c r="S1894" i="40"/>
  <c r="S1895" i="40"/>
  <c r="S1896" i="40"/>
  <c r="S1897" i="40"/>
  <c r="S1898" i="40"/>
  <c r="S1899" i="40"/>
  <c r="S1900" i="40"/>
  <c r="S1901" i="40"/>
  <c r="S1902" i="40"/>
  <c r="S1903" i="40"/>
  <c r="S1904" i="40"/>
  <c r="S1905" i="40"/>
  <c r="S1906" i="40"/>
  <c r="S1907" i="40"/>
  <c r="S1908" i="40"/>
  <c r="S1909" i="40"/>
  <c r="S1910" i="40"/>
  <c r="S1911" i="40"/>
  <c r="S1912" i="40"/>
  <c r="S1913" i="40"/>
  <c r="S1914" i="40"/>
  <c r="S1915" i="40"/>
  <c r="S1916" i="40"/>
  <c r="S1917" i="40"/>
  <c r="S1918" i="40"/>
  <c r="S1919" i="40"/>
  <c r="S1920" i="40"/>
  <c r="S1921" i="40"/>
  <c r="S1922" i="40"/>
  <c r="S1923" i="40"/>
  <c r="S1924" i="40"/>
  <c r="S1925" i="40"/>
  <c r="S1926" i="40"/>
  <c r="S1927" i="40"/>
  <c r="S1928" i="40"/>
  <c r="S1929" i="40"/>
  <c r="S1930" i="40"/>
  <c r="S1931" i="40"/>
  <c r="S1932" i="40"/>
  <c r="S1933" i="40"/>
  <c r="S1934" i="40"/>
  <c r="S1935" i="40"/>
  <c r="S1936" i="40"/>
  <c r="S1937" i="40"/>
  <c r="S1938" i="40"/>
  <c r="S1939" i="40"/>
  <c r="S1940" i="40"/>
  <c r="S1941" i="40"/>
  <c r="S1942" i="40"/>
  <c r="S1943" i="40"/>
  <c r="S1944" i="40"/>
  <c r="S1945" i="40"/>
  <c r="S1946" i="40"/>
  <c r="S1947" i="40"/>
  <c r="S1948" i="40"/>
  <c r="S1949" i="40"/>
  <c r="S1950" i="40"/>
  <c r="S1951" i="40"/>
  <c r="S1952" i="40"/>
  <c r="S1953" i="40"/>
  <c r="S1954" i="40"/>
  <c r="S1955" i="40"/>
  <c r="S1956" i="40"/>
  <c r="S1957" i="40"/>
  <c r="S1958" i="40"/>
  <c r="S1959" i="40"/>
  <c r="S1960" i="40"/>
  <c r="S1961" i="40"/>
  <c r="S1962" i="40"/>
  <c r="S1963" i="40"/>
  <c r="S1964" i="40"/>
  <c r="S1965" i="40"/>
  <c r="S1966" i="40"/>
  <c r="S1967" i="40"/>
  <c r="S1968" i="40"/>
  <c r="S1969" i="40"/>
  <c r="S1970" i="40"/>
  <c r="S1971" i="40"/>
  <c r="S1972" i="40"/>
  <c r="S1973" i="40"/>
  <c r="S1974" i="40"/>
  <c r="S1975" i="40"/>
  <c r="S1976" i="40"/>
  <c r="S1977" i="40"/>
  <c r="S1978" i="40"/>
  <c r="S1979" i="40"/>
  <c r="S1980" i="40"/>
  <c r="S1981" i="40"/>
  <c r="S1982" i="40"/>
  <c r="S1983" i="40"/>
  <c r="S1984" i="40"/>
  <c r="S1985" i="40"/>
  <c r="S1986" i="40"/>
  <c r="S1987" i="40"/>
  <c r="S1988" i="40"/>
  <c r="S1989" i="40"/>
  <c r="S1990" i="40"/>
  <c r="S1991" i="40"/>
  <c r="S1992" i="40"/>
  <c r="S1993" i="40"/>
  <c r="S1994" i="40"/>
  <c r="S1995" i="40"/>
  <c r="S1996" i="40"/>
  <c r="S1997" i="40"/>
  <c r="S1998" i="40"/>
  <c r="S1999" i="40"/>
  <c r="S2000" i="40"/>
  <c r="S2001" i="40"/>
  <c r="S2002" i="40"/>
  <c r="S2003" i="40"/>
  <c r="S2004" i="40"/>
  <c r="S2005" i="40"/>
  <c r="S2006" i="40"/>
  <c r="S2007" i="40"/>
  <c r="S2008" i="40"/>
  <c r="S2009" i="40"/>
  <c r="S2010" i="40"/>
  <c r="S2011" i="40"/>
  <c r="S2012" i="40"/>
  <c r="S2013" i="40"/>
  <c r="S2014" i="40"/>
  <c r="S2015" i="40"/>
  <c r="S2016" i="40"/>
  <c r="S2017" i="40"/>
  <c r="S2018" i="40"/>
  <c r="S2019" i="40"/>
  <c r="S2020" i="40"/>
  <c r="S2021" i="40"/>
  <c r="S2022" i="40"/>
  <c r="S2023" i="40"/>
  <c r="S2024" i="40"/>
  <c r="S2025" i="40"/>
  <c r="S2026" i="40"/>
  <c r="S2027" i="40"/>
  <c r="S2028" i="40"/>
  <c r="S2029" i="40"/>
  <c r="S2030" i="40"/>
  <c r="S2031" i="40"/>
  <c r="S2032" i="40"/>
  <c r="S2033" i="40"/>
  <c r="S2034" i="40"/>
  <c r="S2035" i="40"/>
  <c r="S2036" i="40"/>
  <c r="S2037" i="40"/>
  <c r="S2038" i="40"/>
  <c r="S2039" i="40"/>
  <c r="S2040" i="40"/>
  <c r="S2041" i="40"/>
  <c r="S2042" i="40"/>
  <c r="S2043" i="40"/>
  <c r="S2044" i="40"/>
  <c r="S2045" i="40"/>
  <c r="S2046" i="40"/>
  <c r="S2047" i="40"/>
  <c r="S2048" i="40"/>
  <c r="S2049" i="40"/>
  <c r="S2050" i="40"/>
  <c r="S2051" i="40"/>
  <c r="S2052" i="40"/>
  <c r="S2053" i="40"/>
  <c r="S2054" i="40"/>
  <c r="S2055" i="40"/>
  <c r="S2056" i="40"/>
  <c r="S2057" i="40"/>
  <c r="S2058" i="40"/>
  <c r="S2059" i="40"/>
  <c r="S2060" i="40"/>
  <c r="S2061" i="40"/>
  <c r="S2062" i="40"/>
  <c r="S2063" i="40"/>
  <c r="S2064" i="40"/>
  <c r="S2065" i="40"/>
  <c r="S2066" i="40"/>
  <c r="S2067" i="40"/>
  <c r="S2068" i="40"/>
  <c r="S2069" i="40"/>
  <c r="S2070" i="40"/>
  <c r="S2071" i="40"/>
  <c r="S2072" i="40"/>
  <c r="S2073" i="40"/>
  <c r="S2074" i="40"/>
  <c r="S2075" i="40"/>
  <c r="S2076" i="40"/>
  <c r="S2077" i="40"/>
  <c r="S2078" i="40"/>
  <c r="S2079" i="40"/>
  <c r="S2080" i="40"/>
  <c r="S2081" i="40"/>
  <c r="S2082" i="40"/>
  <c r="S2083" i="40"/>
  <c r="S2084" i="40"/>
  <c r="S2085" i="40"/>
  <c r="S2086" i="40"/>
  <c r="S2087" i="40"/>
  <c r="S2088" i="40"/>
  <c r="S2089" i="40"/>
  <c r="S2090" i="40"/>
  <c r="S2091" i="40"/>
  <c r="S2092" i="40"/>
  <c r="S2093" i="40"/>
  <c r="S2094" i="40"/>
  <c r="S2095" i="40"/>
  <c r="S2096" i="40"/>
  <c r="S2097" i="40"/>
  <c r="S2098" i="40"/>
  <c r="S2099" i="40"/>
  <c r="S2100" i="40"/>
  <c r="S2101" i="40"/>
  <c r="S2102" i="40"/>
  <c r="S2103" i="40"/>
  <c r="S2104" i="40"/>
  <c r="S2105" i="40"/>
  <c r="S2106" i="40"/>
  <c r="S2107" i="40"/>
  <c r="S2108" i="40"/>
  <c r="S2109" i="40"/>
  <c r="S2110" i="40"/>
  <c r="S2111" i="40"/>
  <c r="S2112" i="40"/>
  <c r="S2113" i="40"/>
  <c r="S2114" i="40"/>
  <c r="S2115" i="40"/>
  <c r="S2116" i="40"/>
  <c r="S2117" i="40"/>
  <c r="S2118" i="40"/>
  <c r="S2119" i="40"/>
  <c r="S2120" i="40"/>
  <c r="S2121" i="40"/>
  <c r="S2122" i="40"/>
  <c r="S2123" i="40"/>
  <c r="S2124" i="40"/>
  <c r="S2125" i="40"/>
  <c r="S2126" i="40"/>
  <c r="S2127" i="40"/>
  <c r="S2128" i="40"/>
  <c r="S2129" i="40"/>
  <c r="S2130" i="40"/>
  <c r="S2131" i="40"/>
  <c r="S2132" i="40"/>
  <c r="S2133" i="40"/>
  <c r="S2134" i="40"/>
  <c r="S2135" i="40"/>
  <c r="S2136" i="40"/>
  <c r="S2137" i="40"/>
  <c r="S2138" i="40"/>
  <c r="S2139" i="40"/>
  <c r="S2140" i="40"/>
  <c r="S2141" i="40"/>
  <c r="S2142" i="40"/>
  <c r="S2143" i="40"/>
  <c r="S2144" i="40"/>
  <c r="S2145" i="40"/>
  <c r="S2146" i="40"/>
  <c r="S2147" i="40"/>
  <c r="S2148" i="40"/>
  <c r="S2149" i="40"/>
  <c r="S2150" i="40"/>
  <c r="S2151" i="40"/>
  <c r="S2152" i="40"/>
  <c r="S2153" i="40"/>
  <c r="S2154" i="40"/>
  <c r="S2155" i="40"/>
  <c r="S2156" i="40"/>
  <c r="S2157" i="40"/>
  <c r="S2158" i="40"/>
  <c r="S2159" i="40"/>
  <c r="S2160" i="40"/>
  <c r="S2161" i="40"/>
  <c r="S2162" i="40"/>
  <c r="S2163" i="40"/>
  <c r="S2164" i="40"/>
  <c r="S2165" i="40"/>
  <c r="S2166" i="40"/>
  <c r="S2167" i="40"/>
  <c r="S2168" i="40"/>
  <c r="S2169" i="40"/>
  <c r="S2170" i="40"/>
  <c r="S2171" i="40"/>
  <c r="S2172" i="40"/>
  <c r="S2173" i="40"/>
  <c r="S2174" i="40"/>
  <c r="S2175" i="40"/>
  <c r="S2176" i="40"/>
  <c r="S2177" i="40"/>
  <c r="S2178" i="40"/>
  <c r="S2179" i="40"/>
  <c r="S2180" i="40"/>
  <c r="S2181" i="40"/>
  <c r="S2182" i="40"/>
  <c r="S2183" i="40"/>
  <c r="S2184" i="40"/>
  <c r="S2185" i="40"/>
  <c r="S2186" i="40"/>
  <c r="S2187" i="40"/>
  <c r="S2188" i="40"/>
  <c r="S2189" i="40"/>
  <c r="S2190" i="40"/>
  <c r="S2191" i="40"/>
  <c r="S2192" i="40"/>
  <c r="S2193" i="40"/>
  <c r="S2194" i="40"/>
  <c r="S2195" i="40"/>
  <c r="S2196" i="40"/>
  <c r="S2197" i="40"/>
  <c r="S2198" i="40"/>
  <c r="S2199" i="40"/>
  <c r="S2200" i="40"/>
  <c r="S2201" i="40"/>
  <c r="S2202" i="40"/>
  <c r="S2203" i="40"/>
  <c r="S2204" i="40"/>
  <c r="S2205" i="40"/>
  <c r="S2206" i="40"/>
  <c r="S2207" i="40"/>
  <c r="S2208" i="40"/>
  <c r="S2209" i="40"/>
  <c r="S2210" i="40"/>
  <c r="S2211" i="40"/>
  <c r="S2212" i="40"/>
  <c r="S2213" i="40"/>
  <c r="S2214" i="40"/>
  <c r="S2215" i="40"/>
  <c r="S2216" i="40"/>
  <c r="S2217" i="40"/>
  <c r="S2218" i="40"/>
  <c r="S2219" i="40"/>
  <c r="S2220" i="40"/>
  <c r="S2221" i="40"/>
  <c r="S2222" i="40"/>
  <c r="S2223" i="40"/>
  <c r="S2224" i="40"/>
  <c r="S2225" i="40"/>
  <c r="S2226" i="40"/>
  <c r="S2227" i="40"/>
  <c r="S2228" i="40"/>
  <c r="S2229" i="40"/>
  <c r="S2230" i="40"/>
  <c r="S2231" i="40"/>
  <c r="S2232" i="40"/>
  <c r="S2233" i="40"/>
  <c r="S2234" i="40"/>
  <c r="S2235" i="40"/>
  <c r="S2236" i="40"/>
  <c r="S2237" i="40"/>
  <c r="S2238" i="40"/>
  <c r="S2239" i="40"/>
  <c r="S2240" i="40"/>
  <c r="S2241" i="40"/>
  <c r="S2242" i="40"/>
  <c r="S2243" i="40"/>
  <c r="S2244" i="40"/>
  <c r="S2245" i="40"/>
  <c r="S2246" i="40"/>
  <c r="S2247" i="40"/>
  <c r="S2248" i="40"/>
  <c r="S2249" i="40"/>
  <c r="S2250" i="40"/>
  <c r="S2251" i="40"/>
  <c r="S2252" i="40"/>
  <c r="S2253" i="40"/>
  <c r="S2254" i="40"/>
  <c r="S2255" i="40"/>
  <c r="S2256" i="40"/>
  <c r="S2257" i="40"/>
  <c r="S2258" i="40"/>
  <c r="S2259" i="40"/>
  <c r="S2260" i="40"/>
  <c r="S2261" i="40"/>
  <c r="S2262" i="40"/>
  <c r="S2263" i="40"/>
  <c r="S2264" i="40"/>
  <c r="S2265" i="40"/>
  <c r="S2266" i="40"/>
  <c r="S2267" i="40"/>
  <c r="S2268" i="40"/>
  <c r="S2269" i="40"/>
  <c r="S2270" i="40"/>
  <c r="S2271" i="40"/>
  <c r="S2272" i="40"/>
  <c r="S2273" i="40"/>
  <c r="S2274" i="40"/>
  <c r="S2275" i="40"/>
  <c r="S2276" i="40"/>
  <c r="S2277" i="40"/>
  <c r="S2278" i="40"/>
  <c r="S2279" i="40"/>
  <c r="S2280" i="40"/>
  <c r="S2281" i="40"/>
  <c r="S2282" i="40"/>
  <c r="S2283" i="40"/>
  <c r="S2284" i="40"/>
  <c r="S2285" i="40"/>
  <c r="S2286" i="40"/>
  <c r="S2287" i="40"/>
  <c r="S2288" i="40"/>
  <c r="S2289" i="40"/>
  <c r="S2290" i="40"/>
  <c r="S2291" i="40"/>
  <c r="S2292" i="40"/>
  <c r="S2293" i="40"/>
  <c r="S2294" i="40"/>
  <c r="S2295" i="40"/>
  <c r="S2296" i="40"/>
  <c r="S2297" i="40"/>
  <c r="S2298" i="40"/>
  <c r="S2299" i="40"/>
  <c r="S2300" i="40"/>
  <c r="S2301" i="40"/>
  <c r="S2302" i="40"/>
  <c r="S2303" i="40"/>
  <c r="S2304" i="40"/>
  <c r="S2305" i="40"/>
  <c r="S2306" i="40"/>
  <c r="S2307" i="40"/>
  <c r="S2308" i="40"/>
  <c r="S2309" i="40"/>
  <c r="S2310" i="40"/>
  <c r="S2311" i="40"/>
  <c r="S2312" i="40"/>
  <c r="S2313" i="40"/>
  <c r="S2314" i="40"/>
  <c r="S2315" i="40"/>
  <c r="S2316" i="40"/>
  <c r="S2317" i="40"/>
  <c r="S2318" i="40"/>
  <c r="S2319" i="40"/>
  <c r="S2320" i="40"/>
  <c r="S2321" i="40"/>
  <c r="S2322" i="40"/>
  <c r="S2323" i="40"/>
  <c r="S2324" i="40"/>
  <c r="S2325" i="40"/>
  <c r="S2326" i="40"/>
  <c r="S2327" i="40"/>
  <c r="S2328" i="40"/>
  <c r="S2329" i="40"/>
  <c r="S2330" i="40"/>
  <c r="S2331" i="40"/>
  <c r="S2332" i="40"/>
  <c r="S2333" i="40"/>
  <c r="S2334" i="40"/>
  <c r="S2335" i="40"/>
  <c r="S2336" i="40"/>
  <c r="S2337" i="40"/>
  <c r="S2338" i="40"/>
  <c r="S2339" i="40"/>
  <c r="S2340" i="40"/>
  <c r="S2341" i="40"/>
  <c r="S2342" i="40"/>
  <c r="S2343" i="40"/>
  <c r="S2344" i="40"/>
  <c r="S2345" i="40"/>
  <c r="S2346" i="40"/>
  <c r="S2347" i="40"/>
  <c r="S2348" i="40"/>
  <c r="S2349" i="40"/>
  <c r="S2350" i="40"/>
  <c r="S2351" i="40"/>
  <c r="S2352" i="40"/>
  <c r="S2353" i="40"/>
  <c r="S2354" i="40"/>
  <c r="S2355" i="40"/>
  <c r="S2356" i="40"/>
  <c r="S2357" i="40"/>
  <c r="S2358" i="40"/>
  <c r="S2359" i="40"/>
  <c r="S2360" i="40"/>
  <c r="S2361" i="40"/>
  <c r="S2362" i="40"/>
  <c r="S2363" i="40"/>
  <c r="S2364" i="40"/>
  <c r="S2365" i="40"/>
  <c r="S2366" i="40"/>
  <c r="S2367" i="40"/>
  <c r="S2368" i="40"/>
  <c r="S2369" i="40"/>
  <c r="S2370" i="40"/>
  <c r="S2371" i="40"/>
  <c r="S2372" i="40"/>
  <c r="S2373" i="40"/>
  <c r="S2374" i="40"/>
  <c r="S2375" i="40"/>
  <c r="S2376" i="40"/>
  <c r="S2377" i="40"/>
  <c r="S2378" i="40"/>
  <c r="S2379" i="40"/>
  <c r="S2380" i="40"/>
  <c r="S2381" i="40"/>
  <c r="S2382" i="40"/>
  <c r="S2383" i="40"/>
  <c r="S2384" i="40"/>
  <c r="S2385" i="40"/>
  <c r="S2386" i="40"/>
  <c r="S2387" i="40"/>
  <c r="S2388" i="40"/>
  <c r="S2389" i="40"/>
  <c r="S2390" i="40"/>
  <c r="S2391" i="40"/>
  <c r="S2392" i="40"/>
  <c r="S2393" i="40"/>
  <c r="S2394" i="40"/>
  <c r="S2395" i="40"/>
  <c r="S2396" i="40"/>
  <c r="S2397" i="40"/>
  <c r="S2398" i="40"/>
  <c r="S2399" i="40"/>
  <c r="S2400" i="40"/>
  <c r="S2401" i="40"/>
  <c r="S2402" i="40"/>
  <c r="S2403" i="40"/>
  <c r="S2404" i="40"/>
  <c r="S2405" i="40"/>
  <c r="S2406" i="40"/>
  <c r="S2407" i="40"/>
  <c r="S2408" i="40"/>
  <c r="S2409" i="40"/>
  <c r="S2410" i="40"/>
  <c r="S2411" i="40"/>
  <c r="S2412" i="40"/>
  <c r="S2413" i="40"/>
  <c r="S2414" i="40"/>
  <c r="S2415" i="40"/>
  <c r="S2416" i="40"/>
  <c r="S2417" i="40"/>
  <c r="S2418" i="40"/>
  <c r="S2419" i="40"/>
  <c r="S2420" i="40"/>
  <c r="S2421" i="40"/>
  <c r="S2422" i="40"/>
  <c r="S2423" i="40"/>
  <c r="S2424" i="40"/>
  <c r="S2425" i="40"/>
  <c r="S2426" i="40"/>
  <c r="S2427" i="40"/>
  <c r="S2428" i="40"/>
  <c r="S2429" i="40"/>
  <c r="S2430" i="40"/>
  <c r="S2431" i="40"/>
  <c r="S2432" i="40"/>
  <c r="S2433" i="40"/>
  <c r="S2434" i="40"/>
  <c r="S2435" i="40"/>
  <c r="S2436" i="40"/>
  <c r="S2437" i="40"/>
  <c r="S2438" i="40"/>
  <c r="S2439" i="40"/>
  <c r="S2440" i="40"/>
  <c r="S2441" i="40"/>
  <c r="S2442" i="40"/>
  <c r="S2443" i="40"/>
  <c r="S2444" i="40"/>
  <c r="S2445" i="40"/>
  <c r="S2446" i="40"/>
  <c r="S2447" i="40"/>
  <c r="S2448" i="40"/>
  <c r="S2449" i="40"/>
  <c r="S2450" i="40"/>
  <c r="S2451" i="40"/>
  <c r="S2452" i="40"/>
  <c r="S2453" i="40"/>
  <c r="S2454" i="40"/>
  <c r="S2455" i="40"/>
  <c r="S2456" i="40"/>
  <c r="S2457" i="40"/>
  <c r="S2458" i="40"/>
  <c r="S2459" i="40"/>
  <c r="S2460" i="40"/>
  <c r="S2461" i="40"/>
  <c r="S2462" i="40"/>
  <c r="S2463" i="40"/>
  <c r="S2464" i="40"/>
  <c r="S2465" i="40"/>
  <c r="S2466" i="40"/>
  <c r="S2467" i="40"/>
  <c r="S2468" i="40"/>
  <c r="S2469" i="40"/>
  <c r="S2470" i="40"/>
  <c r="S2471" i="40"/>
  <c r="S2472" i="40"/>
  <c r="S2473" i="40"/>
  <c r="S2474" i="40"/>
  <c r="S2475" i="40"/>
  <c r="S2476" i="40"/>
  <c r="S2477" i="40"/>
  <c r="S2478" i="40"/>
  <c r="S2479" i="40"/>
  <c r="S2480" i="40"/>
  <c r="S2481" i="40"/>
  <c r="S2482" i="40"/>
  <c r="S2483" i="40"/>
  <c r="S2484" i="40"/>
  <c r="S2485" i="40"/>
  <c r="S2486" i="40"/>
  <c r="S2487" i="40"/>
  <c r="S2488" i="40"/>
  <c r="S2489" i="40"/>
  <c r="S2490" i="40"/>
  <c r="S2491" i="40"/>
  <c r="S2492" i="40"/>
  <c r="S2493" i="40"/>
  <c r="S2494" i="40"/>
  <c r="S2495" i="40"/>
  <c r="S2496" i="40"/>
  <c r="S2497" i="40"/>
  <c r="S2498" i="40"/>
  <c r="S2499" i="40"/>
  <c r="S2500" i="40"/>
  <c r="S2501" i="40"/>
  <c r="S2502" i="40"/>
  <c r="S2503" i="40"/>
  <c r="S2504" i="40"/>
  <c r="S2505" i="40"/>
  <c r="S2506" i="40"/>
  <c r="S2507" i="40"/>
  <c r="S2508" i="40"/>
  <c r="S2509" i="40"/>
  <c r="S2510" i="40"/>
  <c r="S2511" i="40"/>
  <c r="S2512" i="40"/>
  <c r="S2513" i="40"/>
  <c r="S2514" i="40"/>
  <c r="S2515" i="40"/>
  <c r="S2516" i="40"/>
  <c r="S2517" i="40"/>
  <c r="S2518" i="40"/>
  <c r="S2519" i="40"/>
  <c r="S2520" i="40"/>
  <c r="S2521" i="40"/>
  <c r="S2522" i="40"/>
  <c r="S2523" i="40"/>
  <c r="S2524" i="40"/>
  <c r="S2525" i="40"/>
  <c r="S2526" i="40"/>
  <c r="S2527" i="40"/>
  <c r="S2528" i="40"/>
  <c r="S2529" i="40"/>
  <c r="S2530" i="40"/>
  <c r="S2531" i="40"/>
  <c r="S2532" i="40"/>
  <c r="S2533" i="40"/>
  <c r="S2534" i="40"/>
  <c r="S2535" i="40"/>
  <c r="S2536" i="40"/>
  <c r="S2537" i="40"/>
  <c r="S2538" i="40"/>
  <c r="S2539" i="40"/>
  <c r="S2540" i="40"/>
  <c r="S2541" i="40"/>
  <c r="S2542" i="40"/>
  <c r="S2543" i="40"/>
  <c r="S2544" i="40"/>
  <c r="S2545" i="40"/>
  <c r="S2546" i="40"/>
  <c r="S2547" i="40"/>
  <c r="S2548" i="40"/>
  <c r="S2549" i="40"/>
  <c r="S2550" i="40"/>
  <c r="S2551" i="40"/>
  <c r="S2552" i="40"/>
  <c r="S2553" i="40"/>
  <c r="S2554" i="40"/>
  <c r="S2555" i="40"/>
  <c r="S2556" i="40"/>
  <c r="S2557" i="40"/>
  <c r="S2558" i="40"/>
  <c r="S2559" i="40"/>
  <c r="S2560" i="40"/>
  <c r="S2561" i="40"/>
  <c r="S2562" i="40"/>
  <c r="S2563" i="40"/>
  <c r="S2564" i="40"/>
  <c r="S2565" i="40"/>
  <c r="S2566" i="40"/>
  <c r="S2567" i="40"/>
  <c r="S2568" i="40"/>
  <c r="S2569" i="40"/>
  <c r="S2570" i="40"/>
  <c r="S2571" i="40"/>
  <c r="S2572" i="40"/>
  <c r="S2573" i="40"/>
  <c r="S2574" i="40"/>
  <c r="S2575" i="40"/>
  <c r="S2576" i="40"/>
  <c r="S2577" i="40"/>
  <c r="S2578" i="40"/>
  <c r="S2579" i="40"/>
  <c r="S2580" i="40"/>
  <c r="S2581" i="40"/>
  <c r="S2582" i="40"/>
  <c r="S2583" i="40"/>
  <c r="S2584" i="40"/>
  <c r="S2585" i="40"/>
  <c r="S2586" i="40"/>
  <c r="S2587" i="40"/>
  <c r="S2588" i="40"/>
  <c r="S2589" i="40"/>
  <c r="S2590" i="40"/>
  <c r="S2591" i="40"/>
  <c r="S2592" i="40"/>
  <c r="S2593" i="40"/>
  <c r="S2594" i="40"/>
  <c r="S2595" i="40"/>
  <c r="S2596" i="40"/>
  <c r="S2597" i="40"/>
  <c r="S2598" i="40"/>
  <c r="S2599" i="40"/>
  <c r="S2600" i="40"/>
  <c r="S2601" i="40"/>
  <c r="S2602" i="40"/>
  <c r="S2603" i="40"/>
  <c r="S2604" i="40"/>
  <c r="S2605" i="40"/>
  <c r="S2606" i="40"/>
  <c r="S2607" i="40"/>
  <c r="S2608" i="40"/>
  <c r="S2609" i="40"/>
  <c r="S2610" i="40"/>
  <c r="S2611" i="40"/>
  <c r="S2612" i="40"/>
  <c r="S2613" i="40"/>
  <c r="S2614" i="40"/>
  <c r="S2615" i="40"/>
  <c r="S2616" i="40"/>
  <c r="S2617" i="40"/>
  <c r="S2618" i="40"/>
  <c r="S2619" i="40"/>
  <c r="S2620" i="40"/>
  <c r="S2621" i="40"/>
  <c r="S2622" i="40"/>
  <c r="S2623" i="40"/>
  <c r="S2624" i="40"/>
  <c r="S2625" i="40"/>
  <c r="S2626" i="40"/>
  <c r="S2627" i="40"/>
  <c r="S2628" i="40"/>
  <c r="S2629" i="40"/>
  <c r="S2630" i="40"/>
  <c r="S2631" i="40"/>
  <c r="S2632" i="40"/>
  <c r="S2633" i="40"/>
  <c r="S2634" i="40"/>
  <c r="S2635" i="40"/>
  <c r="S2636" i="40"/>
  <c r="S2637" i="40"/>
  <c r="S2638" i="40"/>
  <c r="S2639" i="40"/>
  <c r="S2640" i="40"/>
  <c r="S2641" i="40"/>
  <c r="S2642" i="40"/>
  <c r="S2643" i="40"/>
  <c r="S2644" i="40"/>
  <c r="S2645" i="40"/>
  <c r="S2646" i="40"/>
  <c r="S2647" i="40"/>
  <c r="S2648" i="40"/>
  <c r="S2649" i="40"/>
  <c r="S2650" i="40"/>
  <c r="S2651" i="40"/>
  <c r="S2652" i="40"/>
  <c r="S2653" i="40"/>
  <c r="S2654" i="40"/>
  <c r="S2655" i="40"/>
  <c r="S2656" i="40"/>
  <c r="S2657" i="40"/>
  <c r="S2658" i="40"/>
  <c r="S2659" i="40"/>
  <c r="S2660" i="40"/>
  <c r="S2661" i="40"/>
  <c r="S2662" i="40"/>
  <c r="S2663" i="40"/>
  <c r="S2664" i="40"/>
  <c r="S2665" i="40"/>
  <c r="S2666" i="40"/>
  <c r="S2667" i="40"/>
  <c r="S2668" i="40"/>
  <c r="S2669" i="40"/>
  <c r="S2670" i="40"/>
  <c r="S2671" i="40"/>
  <c r="S2672" i="40"/>
  <c r="S2673" i="40"/>
  <c r="S2674" i="40"/>
  <c r="S2675" i="40"/>
  <c r="S2676" i="40"/>
  <c r="S2677" i="40"/>
  <c r="S2678" i="40"/>
  <c r="S2679" i="40"/>
  <c r="S2680" i="40"/>
  <c r="S2681" i="40"/>
  <c r="S2682" i="40"/>
  <c r="S2683" i="40"/>
  <c r="S2684" i="40"/>
  <c r="S2685" i="40"/>
  <c r="S2686" i="40"/>
  <c r="S2687" i="40"/>
  <c r="S2688" i="40"/>
  <c r="S2689" i="40"/>
  <c r="S2690" i="40"/>
  <c r="S2691" i="40"/>
  <c r="S2692" i="40"/>
  <c r="S2693" i="40"/>
  <c r="S2694" i="40"/>
  <c r="S2695" i="40"/>
  <c r="S2696" i="40"/>
  <c r="S2697" i="40"/>
  <c r="S2698" i="40"/>
  <c r="S2699" i="40"/>
  <c r="S2700" i="40"/>
  <c r="S2701" i="40"/>
  <c r="S2702" i="40"/>
  <c r="S2703" i="40"/>
  <c r="S2704" i="40"/>
  <c r="S2705" i="40"/>
  <c r="S2706" i="40"/>
  <c r="S2707" i="40"/>
  <c r="S2708" i="40"/>
  <c r="S2709" i="40"/>
  <c r="S2710" i="40"/>
  <c r="S2711" i="40"/>
  <c r="S2712" i="40"/>
  <c r="S2713" i="40"/>
  <c r="S2714" i="40"/>
  <c r="S2715" i="40"/>
  <c r="S2716" i="40"/>
  <c r="S2717" i="40"/>
  <c r="S2718" i="40"/>
  <c r="S2719" i="40"/>
  <c r="S2720" i="40"/>
  <c r="S2721" i="40"/>
  <c r="S2722" i="40"/>
  <c r="S2723" i="40"/>
  <c r="S2724" i="40"/>
  <c r="S2725" i="40"/>
  <c r="S2726" i="40"/>
  <c r="S2727" i="40"/>
  <c r="S2728" i="40"/>
  <c r="S2729" i="40"/>
  <c r="S2730" i="40"/>
  <c r="S2731" i="40"/>
  <c r="S2732" i="40"/>
  <c r="S2733" i="40"/>
  <c r="S2734" i="40"/>
  <c r="S2735" i="40"/>
  <c r="S2736" i="40"/>
  <c r="S2737" i="40"/>
  <c r="S2738" i="40"/>
  <c r="S2739" i="40"/>
  <c r="S2740" i="40"/>
  <c r="S2741" i="40"/>
  <c r="S2742" i="40"/>
  <c r="S2743" i="40"/>
  <c r="S2744" i="40"/>
  <c r="S2745" i="40"/>
  <c r="S2746" i="40"/>
  <c r="S2747" i="40"/>
  <c r="S2748" i="40"/>
  <c r="S2749" i="40"/>
  <c r="S2750" i="40"/>
  <c r="S2751" i="40"/>
  <c r="S2752" i="40"/>
  <c r="S2753" i="40"/>
  <c r="S2754" i="40"/>
  <c r="S2755" i="40"/>
  <c r="S2756" i="40"/>
  <c r="S2757" i="40"/>
  <c r="S2758" i="40"/>
  <c r="S2759" i="40"/>
  <c r="S2760" i="40"/>
  <c r="S2761" i="40"/>
  <c r="S2762" i="40"/>
  <c r="S2763" i="40"/>
  <c r="S2764" i="40"/>
  <c r="S2765" i="40"/>
  <c r="S2766" i="40"/>
  <c r="S2767" i="40"/>
  <c r="S2768" i="40"/>
  <c r="S2769" i="40"/>
  <c r="S2770" i="40"/>
  <c r="S2771" i="40"/>
  <c r="S2772" i="40"/>
  <c r="S2773" i="40"/>
  <c r="S2774" i="40"/>
  <c r="S2775" i="40"/>
  <c r="S2776" i="40"/>
  <c r="S2777" i="40"/>
  <c r="S2778" i="40"/>
  <c r="S2779" i="40"/>
  <c r="S2780" i="40"/>
  <c r="S2781" i="40"/>
  <c r="S2782" i="40"/>
  <c r="S2783" i="40"/>
  <c r="S2784" i="40"/>
  <c r="S2785" i="40"/>
  <c r="S2786" i="40"/>
  <c r="S2787" i="40"/>
  <c r="S2788" i="40"/>
  <c r="S2789" i="40"/>
  <c r="S2790" i="40"/>
  <c r="S2791" i="40"/>
  <c r="S2792" i="40"/>
  <c r="S2793" i="40"/>
  <c r="S2794" i="40"/>
  <c r="S2795" i="40"/>
  <c r="S2796" i="40"/>
  <c r="S2797" i="40"/>
  <c r="S2798" i="40"/>
  <c r="S2799" i="40"/>
  <c r="S2800" i="40"/>
  <c r="S2801" i="40"/>
  <c r="S2802" i="40"/>
  <c r="S2803" i="40"/>
  <c r="S2804" i="40"/>
  <c r="S2805" i="40"/>
  <c r="S2806" i="40"/>
  <c r="S2807" i="40"/>
  <c r="S2808" i="40"/>
  <c r="S2809" i="40"/>
  <c r="S2810" i="40"/>
  <c r="S2811" i="40"/>
  <c r="S2812" i="40"/>
  <c r="S2813" i="40"/>
  <c r="S2814" i="40"/>
  <c r="S2815" i="40"/>
  <c r="S2816" i="40"/>
  <c r="S2817" i="40"/>
  <c r="S2818" i="40"/>
  <c r="S2819" i="40"/>
  <c r="S2820" i="40"/>
  <c r="S2821" i="40"/>
  <c r="S2822" i="40"/>
  <c r="S2823" i="40"/>
  <c r="S2824" i="40"/>
  <c r="S2825" i="40"/>
  <c r="S2826" i="40"/>
  <c r="S2827" i="40"/>
  <c r="S2828" i="40"/>
  <c r="S2829" i="40"/>
  <c r="S2830" i="40"/>
  <c r="S2831" i="40"/>
  <c r="S2832" i="40"/>
  <c r="S2833" i="40"/>
  <c r="S2834" i="40"/>
  <c r="S2835" i="40"/>
  <c r="S2836" i="40"/>
  <c r="S2837" i="40"/>
  <c r="S2838" i="40"/>
  <c r="S2839" i="40"/>
  <c r="S2840" i="40"/>
  <c r="S2841" i="40"/>
  <c r="S2842" i="40"/>
  <c r="S2843" i="40"/>
  <c r="S2844" i="40"/>
  <c r="S2845" i="40"/>
  <c r="S2846" i="40"/>
  <c r="S2847" i="40"/>
  <c r="S2848" i="40"/>
  <c r="S2849" i="40"/>
  <c r="S2850" i="40"/>
  <c r="S2851" i="40"/>
  <c r="S2852" i="40"/>
  <c r="S2853" i="40"/>
  <c r="S2854" i="40"/>
  <c r="S2855" i="40"/>
  <c r="S2856" i="40"/>
  <c r="S2857" i="40"/>
  <c r="S2858" i="40"/>
  <c r="S2859" i="40"/>
  <c r="S2860" i="40"/>
  <c r="S2861" i="40"/>
  <c r="S2862" i="40"/>
  <c r="S2863" i="40"/>
  <c r="S2864" i="40"/>
  <c r="S2865" i="40"/>
  <c r="S2866" i="40"/>
  <c r="S2867" i="40"/>
  <c r="S2868" i="40"/>
  <c r="S2869" i="40"/>
  <c r="S2870" i="40"/>
  <c r="S2871" i="40"/>
  <c r="S2872" i="40"/>
  <c r="S2873" i="40"/>
  <c r="S2874" i="40"/>
  <c r="S2875" i="40"/>
  <c r="S2876" i="40"/>
  <c r="S2877" i="40"/>
  <c r="S2878" i="40"/>
  <c r="S2879" i="40"/>
  <c r="S2880" i="40"/>
  <c r="S2881" i="40"/>
  <c r="S2882" i="40"/>
  <c r="S2883" i="40"/>
  <c r="S2884" i="40"/>
  <c r="S2885" i="40"/>
  <c r="S2886" i="40"/>
  <c r="S2887" i="40"/>
  <c r="S2888" i="40"/>
  <c r="S2889" i="40"/>
  <c r="S2890" i="40"/>
  <c r="S2891" i="40"/>
  <c r="S2892" i="40"/>
  <c r="S2893" i="40"/>
  <c r="S2894" i="40"/>
  <c r="S2895" i="40"/>
  <c r="S2896" i="40"/>
  <c r="S2897" i="40"/>
  <c r="S2898" i="40"/>
  <c r="S2899" i="40"/>
  <c r="S2900" i="40"/>
  <c r="S2901" i="40"/>
  <c r="S2902" i="40"/>
  <c r="S2903" i="40"/>
  <c r="S2904" i="40"/>
  <c r="S2905" i="40"/>
  <c r="S2906" i="40"/>
  <c r="S2907" i="40"/>
  <c r="S2908" i="40"/>
  <c r="S2909" i="40"/>
  <c r="S2910" i="40"/>
  <c r="S2911" i="40"/>
  <c r="S2912" i="40"/>
  <c r="S2913" i="40"/>
  <c r="S2914" i="40"/>
  <c r="S2915" i="40"/>
  <c r="S2916" i="40"/>
  <c r="S2917" i="40"/>
  <c r="S2918" i="40"/>
  <c r="S2919" i="40"/>
  <c r="S2920" i="40"/>
  <c r="S2921" i="40"/>
  <c r="S2922" i="40"/>
  <c r="S2923" i="40"/>
  <c r="S2924" i="40"/>
  <c r="S2925" i="40"/>
  <c r="S2926" i="40"/>
  <c r="S2927" i="40"/>
  <c r="S2928" i="40"/>
  <c r="S2929" i="40"/>
  <c r="S2930" i="40"/>
  <c r="S2931" i="40"/>
  <c r="S2932" i="40"/>
  <c r="S2933" i="40"/>
  <c r="S2934" i="40"/>
  <c r="S2935" i="40"/>
  <c r="S2936" i="40"/>
  <c r="S2937" i="40"/>
  <c r="S2938" i="40"/>
  <c r="S2939" i="40"/>
  <c r="S2940" i="40"/>
  <c r="S2941" i="40"/>
  <c r="S2942" i="40"/>
  <c r="S2943" i="40"/>
  <c r="S2944" i="40"/>
  <c r="S2945" i="40"/>
  <c r="S2946" i="40"/>
  <c r="S2947" i="40"/>
  <c r="S2948" i="40"/>
  <c r="S2949" i="40"/>
  <c r="S2950" i="40"/>
  <c r="S2951" i="40"/>
  <c r="S2952" i="40"/>
  <c r="S2953" i="40"/>
  <c r="S2954" i="40"/>
  <c r="S2955" i="40"/>
  <c r="S2956" i="40"/>
  <c r="S2957" i="40"/>
  <c r="S2958" i="40"/>
  <c r="S2959" i="40"/>
  <c r="S2960" i="40"/>
  <c r="S2961" i="40"/>
  <c r="S2962" i="40"/>
  <c r="S2963" i="40"/>
  <c r="S2964" i="40"/>
  <c r="S2965" i="40"/>
  <c r="S2966" i="40"/>
  <c r="S2967" i="40"/>
  <c r="S2968" i="40"/>
  <c r="S2969" i="40"/>
  <c r="S2970" i="40"/>
  <c r="S2971" i="40"/>
  <c r="S2972" i="40"/>
  <c r="S2973" i="40"/>
  <c r="S2974" i="40"/>
  <c r="S2975" i="40"/>
  <c r="S2976" i="40"/>
  <c r="S2977" i="40"/>
  <c r="S2978" i="40"/>
  <c r="S2979" i="40"/>
  <c r="S2980" i="40"/>
  <c r="S2981" i="40"/>
  <c r="S2982" i="40"/>
  <c r="S2983" i="40"/>
  <c r="S2984" i="40"/>
  <c r="S2985" i="40"/>
  <c r="S2986" i="40"/>
  <c r="S2987" i="40"/>
  <c r="S2988" i="40"/>
  <c r="S2989" i="40"/>
  <c r="S2990" i="40"/>
  <c r="S2991" i="40"/>
  <c r="S2992" i="40"/>
  <c r="S2993" i="40"/>
  <c r="S2994" i="40"/>
  <c r="S2995" i="40"/>
  <c r="S2996" i="40"/>
  <c r="S2997" i="40"/>
  <c r="S2998" i="40"/>
  <c r="S2999" i="40"/>
  <c r="S3000" i="40"/>
  <c r="S3001" i="40"/>
  <c r="S3002" i="40"/>
  <c r="S3003" i="40"/>
  <c r="S3004" i="40"/>
  <c r="S3005" i="40"/>
  <c r="S3006" i="40"/>
  <c r="S3007" i="40"/>
  <c r="S3008" i="40"/>
  <c r="S3009" i="40"/>
  <c r="S3010" i="40"/>
  <c r="S3011" i="40"/>
  <c r="S3012" i="40"/>
  <c r="S3013" i="40"/>
  <c r="S3014" i="40"/>
  <c r="S3015" i="40"/>
  <c r="S3016" i="40"/>
  <c r="S3017" i="40"/>
  <c r="S3018" i="40"/>
  <c r="S3019" i="40"/>
  <c r="S3020" i="40"/>
  <c r="S3021" i="40"/>
  <c r="S3022" i="40"/>
  <c r="S3023" i="40"/>
  <c r="S3024" i="40"/>
  <c r="S3025" i="40"/>
  <c r="S3026" i="40"/>
  <c r="S3027" i="40"/>
  <c r="S3028" i="40"/>
  <c r="S3029" i="40"/>
  <c r="S3030" i="40"/>
  <c r="S3031" i="40"/>
  <c r="S3032" i="40"/>
  <c r="S3033" i="40"/>
  <c r="S3034" i="40"/>
  <c r="S3035" i="40"/>
  <c r="S3036" i="40"/>
  <c r="S3037" i="40"/>
  <c r="S3038" i="40"/>
  <c r="S3039" i="40"/>
  <c r="S3040" i="40"/>
  <c r="S3041" i="40"/>
  <c r="S3042" i="40"/>
  <c r="S3043" i="40"/>
  <c r="S3044" i="40"/>
  <c r="S3045" i="40"/>
  <c r="S3046" i="40"/>
  <c r="S3047" i="40"/>
  <c r="S3048" i="40"/>
  <c r="S3049" i="40"/>
  <c r="S3050" i="40"/>
  <c r="S3051" i="40"/>
  <c r="S3052" i="40"/>
  <c r="S3053" i="40"/>
  <c r="S3054" i="40"/>
  <c r="S3055" i="40"/>
  <c r="S3056" i="40"/>
  <c r="S3057" i="40"/>
  <c r="S3058" i="40"/>
  <c r="S3059" i="40"/>
  <c r="S3060" i="40"/>
  <c r="S3061" i="40"/>
  <c r="S3062" i="40"/>
  <c r="S3063" i="40"/>
  <c r="S3064" i="40"/>
  <c r="S3065" i="40"/>
  <c r="S3066" i="40"/>
  <c r="S3067" i="40"/>
  <c r="S3068" i="40"/>
  <c r="S3069" i="40"/>
  <c r="S3070" i="40"/>
  <c r="S3071" i="40"/>
  <c r="S3072" i="40"/>
  <c r="S3073" i="40"/>
  <c r="S3074" i="40"/>
  <c r="S3075" i="40"/>
  <c r="S3076" i="40"/>
  <c r="S3077" i="40"/>
  <c r="S3078" i="40"/>
  <c r="S3079" i="40"/>
  <c r="S3080" i="40"/>
  <c r="S3081" i="40"/>
  <c r="S3082" i="40"/>
  <c r="S3083" i="40"/>
  <c r="S3084" i="40"/>
  <c r="S3085" i="40"/>
  <c r="S3086" i="40"/>
  <c r="S3087" i="40"/>
  <c r="S3088" i="40"/>
  <c r="S3089" i="40"/>
  <c r="S3090" i="40"/>
  <c r="S3091" i="40"/>
  <c r="S3092" i="40"/>
  <c r="S3093" i="40"/>
  <c r="S3094" i="40"/>
  <c r="S3095" i="40"/>
  <c r="S3096" i="40"/>
  <c r="S3097" i="40"/>
  <c r="S3098" i="40"/>
  <c r="S3099" i="40"/>
  <c r="S3100" i="40"/>
  <c r="S3101" i="40"/>
  <c r="S3102" i="40"/>
  <c r="S3103" i="40"/>
  <c r="S3104" i="40"/>
  <c r="S3105" i="40"/>
  <c r="S3106" i="40"/>
  <c r="S3107" i="40"/>
  <c r="S3108" i="40"/>
  <c r="S3109" i="40"/>
  <c r="S3110" i="40"/>
  <c r="S3111" i="40"/>
  <c r="S3112" i="40"/>
  <c r="S3113" i="40"/>
  <c r="S3114" i="40"/>
  <c r="S3115" i="40"/>
  <c r="S3116" i="40"/>
  <c r="S3117" i="40"/>
  <c r="S3118" i="40"/>
  <c r="S3119" i="40"/>
  <c r="S3120" i="40"/>
  <c r="S3121" i="40"/>
  <c r="S3122" i="40"/>
  <c r="S3123" i="40"/>
  <c r="S3124" i="40"/>
  <c r="S3125" i="40"/>
  <c r="S3126" i="40"/>
  <c r="S3127" i="40"/>
  <c r="S3128" i="40"/>
  <c r="S3129" i="40"/>
  <c r="S3130" i="40"/>
  <c r="S3131" i="40"/>
  <c r="S3132" i="40"/>
  <c r="S3133" i="40"/>
  <c r="S3134" i="40"/>
  <c r="S3135" i="40"/>
  <c r="S3136" i="40"/>
  <c r="S3137" i="40"/>
  <c r="S3138" i="40"/>
  <c r="S3139" i="40"/>
  <c r="S3140" i="40"/>
  <c r="S3141" i="40"/>
  <c r="S3142" i="40"/>
  <c r="S3143" i="40"/>
  <c r="S3144" i="40"/>
  <c r="S3145" i="40"/>
  <c r="S3146" i="40"/>
  <c r="S3147" i="40"/>
  <c r="S3148" i="40"/>
  <c r="S3149" i="40"/>
  <c r="S3150" i="40"/>
  <c r="S3151" i="40"/>
  <c r="S3152" i="40"/>
  <c r="S3153" i="40"/>
  <c r="S3154" i="40"/>
  <c r="S3155" i="40"/>
  <c r="S3156" i="40"/>
  <c r="S3157" i="40"/>
  <c r="S3158" i="40"/>
  <c r="S3159" i="40"/>
  <c r="S3160" i="40"/>
  <c r="S3161" i="40"/>
  <c r="S3162" i="40"/>
  <c r="S3163" i="40"/>
  <c r="S3164" i="40"/>
  <c r="S3165" i="40"/>
  <c r="S3166" i="40"/>
  <c r="S3167" i="40"/>
  <c r="S3168" i="40"/>
  <c r="S3169" i="40"/>
  <c r="S3170" i="40"/>
  <c r="S3171" i="40"/>
  <c r="S3172" i="40"/>
  <c r="S3173" i="40"/>
  <c r="S3174" i="40"/>
  <c r="S3175" i="40"/>
  <c r="S3176" i="40"/>
  <c r="S3177" i="40"/>
  <c r="S3178" i="40"/>
  <c r="S3179" i="40"/>
  <c r="S3180" i="40"/>
  <c r="S3181" i="40"/>
  <c r="S3182" i="40"/>
  <c r="S3183" i="40"/>
  <c r="S3184" i="40"/>
  <c r="S3185" i="40"/>
  <c r="S3186" i="40"/>
  <c r="S3187" i="40"/>
  <c r="S3188" i="40"/>
  <c r="S3189" i="40"/>
  <c r="S3190" i="40"/>
  <c r="S3191" i="40"/>
  <c r="S3192" i="40"/>
  <c r="S3193" i="40"/>
  <c r="S3194" i="40"/>
  <c r="S3195" i="40"/>
  <c r="S3196" i="40"/>
  <c r="S3197" i="40"/>
  <c r="S3198" i="40"/>
  <c r="S3199" i="40"/>
  <c r="S3200" i="40"/>
  <c r="S3201" i="40"/>
  <c r="S3202" i="40"/>
  <c r="S3203" i="40"/>
  <c r="S3204" i="40"/>
  <c r="S3205" i="40"/>
  <c r="S3206" i="40"/>
  <c r="S3207" i="40"/>
  <c r="S3208" i="40"/>
  <c r="S3209" i="40"/>
  <c r="S3210" i="40"/>
  <c r="S3211" i="40"/>
  <c r="S3212" i="40"/>
  <c r="S3213" i="40"/>
  <c r="S3214" i="40"/>
  <c r="S3215" i="40"/>
  <c r="S3216" i="40"/>
  <c r="S3217" i="40"/>
  <c r="S3218" i="40"/>
  <c r="S3219" i="40"/>
  <c r="S3220" i="40"/>
  <c r="S3221" i="40"/>
  <c r="S3222" i="40"/>
  <c r="S3223" i="40"/>
  <c r="S3224" i="40"/>
  <c r="S3225" i="40"/>
  <c r="S3226" i="40"/>
  <c r="S3227" i="40"/>
  <c r="S3228" i="40"/>
  <c r="S3229" i="40"/>
  <c r="S3230" i="40"/>
  <c r="S3231" i="40"/>
  <c r="S3232" i="40"/>
  <c r="S3233" i="40"/>
  <c r="S3234" i="40"/>
  <c r="S3235" i="40"/>
  <c r="S3236" i="40"/>
  <c r="S3237" i="40"/>
  <c r="S3238" i="40"/>
  <c r="S3239" i="40"/>
  <c r="S3240" i="40"/>
  <c r="S3241" i="40"/>
  <c r="S3242" i="40"/>
  <c r="S3243" i="40"/>
  <c r="S3244" i="40"/>
  <c r="S3245" i="40"/>
  <c r="S3246" i="40"/>
  <c r="S3247" i="40"/>
  <c r="S3248" i="40"/>
  <c r="S3249" i="40"/>
  <c r="S3250" i="40"/>
  <c r="S3251" i="40"/>
  <c r="S3252" i="40"/>
  <c r="S3253" i="40"/>
  <c r="S3254" i="40"/>
  <c r="S3255" i="40"/>
  <c r="S3256" i="40"/>
  <c r="S3257" i="40"/>
  <c r="S3258" i="40"/>
  <c r="S3259" i="40"/>
  <c r="S3260" i="40"/>
  <c r="S3261" i="40"/>
  <c r="S3262" i="40"/>
  <c r="S3263" i="40"/>
  <c r="S3264" i="40"/>
  <c r="S3265" i="40"/>
  <c r="S3266" i="40"/>
  <c r="S3267" i="40"/>
  <c r="S3268" i="40"/>
  <c r="S3269" i="40"/>
  <c r="S3270" i="40"/>
  <c r="S3271" i="40"/>
  <c r="S3272" i="40"/>
  <c r="S3273" i="40"/>
  <c r="S3274" i="40"/>
  <c r="S3275" i="40"/>
  <c r="S3276" i="40"/>
  <c r="S3277" i="40"/>
  <c r="S3278" i="40"/>
  <c r="S3279" i="40"/>
  <c r="S3280" i="40"/>
  <c r="S3281" i="40"/>
  <c r="S3282" i="40"/>
  <c r="S3283" i="40"/>
  <c r="S3284" i="40"/>
  <c r="S3285" i="40"/>
  <c r="S3286" i="40"/>
  <c r="S3287" i="40"/>
  <c r="S3288" i="40"/>
  <c r="S3289" i="40"/>
  <c r="S3290" i="40"/>
  <c r="S3291" i="40"/>
  <c r="S3292" i="40"/>
  <c r="S3293" i="40"/>
  <c r="S3294" i="40"/>
  <c r="S3295" i="40"/>
  <c r="S3296" i="40"/>
  <c r="S3297" i="40"/>
  <c r="S3298" i="40"/>
  <c r="S3299" i="40"/>
  <c r="S3300" i="40"/>
  <c r="S3301" i="40"/>
  <c r="S3302" i="40"/>
  <c r="S3303" i="40"/>
  <c r="S3304" i="40"/>
  <c r="S3305" i="40"/>
  <c r="S3306" i="40"/>
  <c r="S3307" i="40"/>
  <c r="S3308" i="40"/>
  <c r="S3309" i="40"/>
  <c r="S3310" i="40"/>
  <c r="S3311" i="40"/>
  <c r="S3312" i="40"/>
  <c r="S3313" i="40"/>
  <c r="S3314" i="40"/>
  <c r="S3315" i="40"/>
  <c r="S3316" i="40"/>
  <c r="S3317" i="40"/>
  <c r="S3318" i="40"/>
  <c r="S3319" i="40"/>
  <c r="S3320" i="40"/>
  <c r="S3321" i="40"/>
  <c r="S3322" i="40"/>
  <c r="S3323" i="40"/>
  <c r="S3324" i="40"/>
  <c r="S3325" i="40"/>
  <c r="S3326" i="40"/>
  <c r="S3327" i="40"/>
  <c r="S3328" i="40"/>
  <c r="S3329" i="40"/>
  <c r="S3330" i="40"/>
  <c r="S3331" i="40"/>
  <c r="S3332" i="40"/>
  <c r="S3333" i="40"/>
  <c r="S3334" i="40"/>
  <c r="S3335" i="40"/>
  <c r="S3336" i="40"/>
  <c r="S3337" i="40"/>
  <c r="S3338" i="40"/>
  <c r="S3339" i="40"/>
  <c r="S3340" i="40"/>
  <c r="S3341" i="40"/>
  <c r="S3342" i="40"/>
  <c r="S3343" i="40"/>
  <c r="S3344" i="40"/>
  <c r="S3345" i="40"/>
  <c r="S3346" i="40"/>
  <c r="S3347" i="40"/>
  <c r="S3348" i="40"/>
  <c r="S3349" i="40"/>
  <c r="S3350" i="40"/>
  <c r="S3351" i="40"/>
  <c r="S3352" i="40"/>
  <c r="S3353" i="40"/>
  <c r="S3354" i="40"/>
  <c r="S3355" i="40"/>
  <c r="S3356" i="40"/>
  <c r="S3357" i="40"/>
  <c r="S3358" i="40"/>
  <c r="S3359" i="40"/>
  <c r="S3360" i="40"/>
  <c r="S3361" i="40"/>
  <c r="S3362" i="40"/>
  <c r="S3363" i="40"/>
  <c r="S3364" i="40"/>
  <c r="S3365" i="40"/>
  <c r="S3366" i="40"/>
  <c r="S3367" i="40"/>
  <c r="S3368" i="40"/>
  <c r="S3369" i="40"/>
  <c r="S3370" i="40"/>
  <c r="S3371" i="40"/>
  <c r="S3372" i="40"/>
  <c r="S3373" i="40"/>
  <c r="S3374" i="40"/>
  <c r="S3375" i="40"/>
  <c r="S3376" i="40"/>
  <c r="S3377" i="40"/>
  <c r="S3378" i="40"/>
  <c r="S3379" i="40"/>
  <c r="S3380" i="40"/>
  <c r="S3381" i="40"/>
  <c r="S3382" i="40"/>
  <c r="S3383" i="40"/>
  <c r="S3384" i="40"/>
  <c r="S3385" i="40"/>
  <c r="S3386" i="40"/>
  <c r="S3387" i="40"/>
  <c r="S3388" i="40"/>
  <c r="S3389" i="40"/>
  <c r="S3390" i="40"/>
  <c r="S3391" i="40"/>
  <c r="S3392" i="40"/>
  <c r="S3393" i="40"/>
  <c r="S3394" i="40"/>
  <c r="S3395" i="40"/>
  <c r="S3396" i="40"/>
  <c r="S3397" i="40"/>
  <c r="S3398" i="40"/>
  <c r="S3399" i="40"/>
  <c r="S3400" i="40"/>
  <c r="S3401" i="40"/>
  <c r="S3402" i="40"/>
  <c r="S3403" i="40"/>
  <c r="S3404" i="40"/>
  <c r="S3405" i="40"/>
  <c r="S3406" i="40"/>
  <c r="S3407" i="40"/>
  <c r="S3408" i="40"/>
  <c r="S3409" i="40"/>
  <c r="S3410" i="40"/>
  <c r="S3411" i="40"/>
  <c r="S3412" i="40"/>
  <c r="S3413" i="40"/>
  <c r="S3414" i="40"/>
  <c r="S3415" i="40"/>
  <c r="S3416" i="40"/>
  <c r="S3417" i="40"/>
  <c r="S3418" i="40"/>
  <c r="S3419" i="40"/>
  <c r="S3420" i="40"/>
  <c r="S3421" i="40"/>
  <c r="S3422" i="40"/>
  <c r="S3423" i="40"/>
  <c r="S3424" i="40"/>
  <c r="S3425" i="40"/>
  <c r="S3426" i="40"/>
  <c r="S3427" i="40"/>
  <c r="S3428" i="40"/>
  <c r="S3429" i="40"/>
  <c r="S3430" i="40"/>
  <c r="S3431" i="40"/>
  <c r="S3432" i="40"/>
  <c r="S3433" i="40"/>
  <c r="S3434" i="40"/>
  <c r="S3435" i="40"/>
  <c r="S3436" i="40"/>
  <c r="S3437" i="40"/>
  <c r="S3438" i="40"/>
  <c r="S3439" i="40"/>
  <c r="S3440" i="40"/>
  <c r="S3441" i="40"/>
  <c r="S3442" i="40"/>
  <c r="S3443" i="40"/>
  <c r="S3444" i="40"/>
  <c r="S3445" i="40"/>
  <c r="S3446" i="40"/>
  <c r="S3447" i="40"/>
  <c r="S3448" i="40"/>
  <c r="S3449" i="40"/>
  <c r="S3450" i="40"/>
  <c r="S3451" i="40"/>
  <c r="S3452" i="40"/>
  <c r="S3453" i="40"/>
  <c r="S3454" i="40"/>
  <c r="S3455" i="40"/>
  <c r="S3456" i="40"/>
  <c r="S3457" i="40"/>
  <c r="S3458" i="40"/>
  <c r="S3459" i="40"/>
  <c r="S3460" i="40"/>
  <c r="S3461" i="40"/>
  <c r="S3462" i="40"/>
  <c r="S3463" i="40"/>
  <c r="S3464" i="40"/>
  <c r="S3465" i="40"/>
  <c r="S3466" i="40"/>
  <c r="S3467" i="40"/>
  <c r="S3468" i="40"/>
  <c r="S3469" i="40"/>
  <c r="S3470" i="40"/>
  <c r="S3471" i="40"/>
  <c r="S3472" i="40"/>
  <c r="S3473" i="40"/>
  <c r="S3474" i="40"/>
  <c r="S3475" i="40"/>
  <c r="S3476" i="40"/>
  <c r="S3477" i="40"/>
  <c r="S3478" i="40"/>
  <c r="S3479" i="40"/>
  <c r="S3480" i="40"/>
  <c r="S3481" i="40"/>
  <c r="S3482" i="40"/>
  <c r="S3483" i="40"/>
  <c r="S3484" i="40"/>
  <c r="S3485" i="40"/>
  <c r="S3486" i="40"/>
  <c r="S3487" i="40"/>
  <c r="S3488" i="40"/>
  <c r="S3489" i="40"/>
  <c r="S3490" i="40"/>
  <c r="S3491" i="40"/>
  <c r="S3492" i="40"/>
  <c r="S3493" i="40"/>
  <c r="S3494" i="40"/>
  <c r="S3495" i="40"/>
  <c r="S3496" i="40"/>
  <c r="S3497" i="40"/>
  <c r="S3498" i="40"/>
  <c r="S3499" i="40"/>
  <c r="S3500" i="40"/>
  <c r="S3501" i="40"/>
  <c r="S3502" i="40"/>
  <c r="S3503" i="40"/>
  <c r="S3504" i="40"/>
  <c r="S3505" i="40"/>
  <c r="S3506" i="40"/>
  <c r="S3507" i="40"/>
  <c r="S3508" i="40"/>
  <c r="S3509" i="40"/>
  <c r="S3510" i="40"/>
  <c r="S3511" i="40"/>
  <c r="S3512" i="40"/>
  <c r="S3513" i="40"/>
  <c r="S3514" i="40"/>
  <c r="S3515" i="40"/>
  <c r="S3516" i="40"/>
  <c r="S3517" i="40"/>
  <c r="S3518" i="40"/>
  <c r="S3519" i="40"/>
  <c r="S3520" i="40"/>
  <c r="S3521" i="40"/>
  <c r="S3522" i="40"/>
  <c r="S3523" i="40"/>
  <c r="S3524" i="40"/>
  <c r="S3525" i="40"/>
  <c r="S3526" i="40"/>
  <c r="S3527" i="40"/>
  <c r="S3528" i="40"/>
  <c r="S3529" i="40"/>
  <c r="S3530" i="40"/>
  <c r="S3531" i="40"/>
  <c r="S3532" i="40"/>
  <c r="S3533" i="40"/>
  <c r="S3534" i="40"/>
  <c r="S3535" i="40"/>
  <c r="S3536" i="40"/>
  <c r="S3537" i="40"/>
  <c r="S3538" i="40"/>
  <c r="S3539" i="40"/>
  <c r="S3540" i="40"/>
  <c r="S3541" i="40"/>
  <c r="S3542" i="40"/>
  <c r="S3543" i="40"/>
  <c r="S3544" i="40"/>
  <c r="S3545" i="40"/>
  <c r="S3546" i="40"/>
  <c r="S3547" i="40"/>
  <c r="S3548" i="40"/>
  <c r="S3549" i="40"/>
  <c r="S3550" i="40"/>
  <c r="S3551" i="40"/>
  <c r="S3552" i="40"/>
  <c r="S3553" i="40"/>
  <c r="S3554" i="40"/>
  <c r="S3555" i="40"/>
  <c r="S3556" i="40"/>
  <c r="S3557" i="40"/>
  <c r="S3558" i="40"/>
  <c r="S3559" i="40"/>
  <c r="S3560" i="40"/>
  <c r="S3561" i="40"/>
  <c r="S3562" i="40"/>
  <c r="S3563" i="40"/>
  <c r="S3564" i="40"/>
  <c r="S3565" i="40"/>
  <c r="S3566" i="40"/>
  <c r="S3567" i="40"/>
  <c r="S3568" i="40"/>
  <c r="S3569" i="40"/>
  <c r="S3570" i="40"/>
  <c r="S3571" i="40"/>
  <c r="S3572" i="40"/>
  <c r="S3573" i="40"/>
  <c r="S3574" i="40"/>
  <c r="S3575" i="40"/>
  <c r="S3576" i="40"/>
  <c r="S3577" i="40"/>
  <c r="S3578" i="40"/>
  <c r="S3579" i="40"/>
  <c r="S3580" i="40"/>
  <c r="S3581" i="40"/>
  <c r="S3582" i="40"/>
  <c r="S3583" i="40"/>
  <c r="S3584" i="40"/>
  <c r="S3585" i="40"/>
  <c r="S3586" i="40"/>
  <c r="S3587" i="40"/>
  <c r="S3588" i="40"/>
  <c r="S3589" i="40"/>
  <c r="S3590" i="40"/>
  <c r="S3591" i="40"/>
  <c r="S3592" i="40"/>
  <c r="S3593" i="40"/>
  <c r="S3594" i="40"/>
  <c r="S3595" i="40"/>
  <c r="S3596" i="40"/>
  <c r="S3597" i="40"/>
  <c r="S3598" i="40"/>
  <c r="S3599" i="40"/>
  <c r="S3600" i="40"/>
  <c r="P3600" i="40"/>
  <c r="S49" i="40"/>
  <c r="S50" i="40"/>
  <c r="S51" i="40"/>
  <c r="S52" i="40"/>
  <c r="S53" i="40"/>
  <c r="S54" i="40"/>
  <c r="S55" i="40"/>
  <c r="S56" i="40"/>
  <c r="S57" i="40"/>
  <c r="S58" i="40"/>
  <c r="S59" i="40"/>
  <c r="S60" i="40"/>
  <c r="S61" i="40"/>
  <c r="S62" i="40"/>
  <c r="S63" i="40"/>
  <c r="S64" i="40"/>
  <c r="S65" i="40"/>
  <c r="S66" i="40"/>
  <c r="S67" i="40"/>
  <c r="S68" i="40"/>
  <c r="S69" i="40"/>
  <c r="S70" i="40"/>
  <c r="S71" i="40"/>
  <c r="S72" i="40"/>
  <c r="S73" i="40"/>
  <c r="S74" i="40"/>
  <c r="S75" i="40"/>
  <c r="S76" i="40"/>
  <c r="S77" i="40"/>
  <c r="S78" i="40"/>
  <c r="S79" i="40"/>
  <c r="S80" i="40"/>
  <c r="S81" i="40"/>
  <c r="S82" i="40"/>
  <c r="S83" i="40"/>
  <c r="S84" i="40"/>
  <c r="S85" i="40"/>
  <c r="S86" i="40"/>
  <c r="S87" i="40"/>
  <c r="S88" i="40"/>
  <c r="S89" i="40"/>
  <c r="S90" i="40"/>
  <c r="S91" i="40"/>
  <c r="S92" i="40"/>
  <c r="S93" i="40"/>
  <c r="S94" i="40"/>
  <c r="S95" i="40"/>
  <c r="S96" i="40"/>
  <c r="S97" i="40"/>
  <c r="S98" i="40"/>
  <c r="S99" i="40"/>
  <c r="S100" i="40"/>
  <c r="S101" i="40"/>
  <c r="S102" i="40"/>
  <c r="S103" i="40"/>
  <c r="S104" i="40"/>
  <c r="S105" i="40"/>
  <c r="S106" i="40"/>
  <c r="S107" i="40"/>
  <c r="S108" i="40"/>
  <c r="S109" i="40"/>
  <c r="S110" i="40"/>
  <c r="S111" i="40"/>
  <c r="S112" i="40"/>
  <c r="S113" i="40"/>
  <c r="S114" i="40"/>
  <c r="S115" i="40"/>
  <c r="S116" i="40"/>
  <c r="S117" i="40"/>
  <c r="S118" i="40"/>
  <c r="S119" i="40"/>
  <c r="S120" i="40"/>
  <c r="S121" i="40"/>
  <c r="S122" i="40"/>
  <c r="S123" i="40"/>
  <c r="S124" i="40"/>
  <c r="S125" i="40"/>
  <c r="S126" i="40"/>
  <c r="S127" i="40"/>
  <c r="S128" i="40"/>
  <c r="S129" i="40"/>
  <c r="S130" i="40"/>
  <c r="S131" i="40"/>
  <c r="S132" i="40"/>
  <c r="S133" i="40"/>
  <c r="S134" i="40"/>
  <c r="S135" i="40"/>
  <c r="S136" i="40"/>
  <c r="S137" i="40"/>
  <c r="S138" i="40"/>
  <c r="S139" i="40"/>
  <c r="S140" i="40"/>
  <c r="S141" i="40"/>
  <c r="S142" i="40"/>
  <c r="S143" i="40"/>
  <c r="S144" i="40"/>
  <c r="S145" i="40"/>
  <c r="S146" i="40"/>
  <c r="S147" i="40"/>
  <c r="S148" i="40"/>
  <c r="S149" i="40"/>
  <c r="S150" i="40"/>
  <c r="S151" i="40"/>
  <c r="S152" i="40"/>
  <c r="S153" i="40"/>
  <c r="S154" i="40"/>
  <c r="S155" i="40"/>
  <c r="S156" i="40"/>
  <c r="S157" i="40"/>
  <c r="S158" i="40"/>
  <c r="S159" i="40"/>
  <c r="S160" i="40"/>
  <c r="S161" i="40"/>
  <c r="S162" i="40"/>
  <c r="S163" i="40"/>
  <c r="S164" i="40"/>
  <c r="S165" i="40"/>
  <c r="S166" i="40"/>
  <c r="S167" i="40"/>
  <c r="S168" i="40"/>
  <c r="S169" i="40"/>
  <c r="S170" i="40"/>
  <c r="S171" i="40"/>
  <c r="S172" i="40"/>
  <c r="S173" i="40"/>
  <c r="S174" i="40"/>
  <c r="S175" i="40"/>
  <c r="S176" i="40"/>
  <c r="S177" i="40"/>
  <c r="S178" i="40"/>
  <c r="S179" i="40"/>
  <c r="S180" i="40"/>
  <c r="S181" i="40"/>
  <c r="S182" i="40"/>
  <c r="S183" i="40"/>
  <c r="S184" i="40"/>
  <c r="S185" i="40"/>
  <c r="S186" i="40"/>
  <c r="S187" i="40"/>
  <c r="S188" i="40"/>
  <c r="S189" i="40"/>
  <c r="S190" i="40"/>
  <c r="S191" i="40"/>
  <c r="S192" i="40"/>
  <c r="S193" i="40"/>
  <c r="S194" i="40"/>
  <c r="S195" i="40"/>
  <c r="S196" i="40"/>
  <c r="S197" i="40"/>
  <c r="S198" i="40"/>
  <c r="S199" i="40"/>
  <c r="S200" i="40"/>
  <c r="S201" i="40"/>
  <c r="S202" i="40"/>
  <c r="S203" i="40"/>
  <c r="S204" i="40"/>
  <c r="S205" i="40"/>
  <c r="S206" i="40"/>
  <c r="S207" i="40"/>
  <c r="S208" i="40"/>
  <c r="S209" i="40"/>
  <c r="S210" i="40"/>
  <c r="S211" i="40"/>
  <c r="S212" i="40"/>
  <c r="S213" i="40"/>
  <c r="S214" i="40"/>
  <c r="S215" i="40"/>
  <c r="S216" i="40"/>
  <c r="S217" i="40"/>
  <c r="S218" i="40"/>
  <c r="S219" i="40"/>
  <c r="S220" i="40"/>
  <c r="S221" i="40"/>
  <c r="S222" i="40"/>
  <c r="S223" i="40"/>
  <c r="S224" i="40"/>
  <c r="S225" i="40"/>
  <c r="S226" i="40"/>
  <c r="S227" i="40"/>
  <c r="S228" i="40"/>
  <c r="S229" i="40"/>
  <c r="S230" i="40"/>
  <c r="S231" i="40"/>
  <c r="S232" i="40"/>
  <c r="S233" i="40"/>
  <c r="S234" i="40"/>
  <c r="S235" i="40"/>
  <c r="S236" i="40"/>
  <c r="S237" i="40"/>
  <c r="S238" i="40"/>
  <c r="S239" i="40"/>
  <c r="S240" i="40"/>
  <c r="S241" i="40"/>
  <c r="S242" i="40"/>
  <c r="S243" i="40"/>
  <c r="S244" i="40"/>
  <c r="S245" i="40"/>
  <c r="S246" i="40"/>
  <c r="S247" i="40"/>
  <c r="S248" i="40"/>
  <c r="S249" i="40"/>
  <c r="S250" i="40"/>
  <c r="S251" i="40"/>
  <c r="S252" i="40"/>
  <c r="S253" i="40"/>
  <c r="S254" i="40"/>
  <c r="S255" i="40"/>
  <c r="S256" i="40"/>
  <c r="S257" i="40"/>
  <c r="S258" i="40"/>
  <c r="S259" i="40"/>
  <c r="S260" i="40"/>
  <c r="S261" i="40"/>
  <c r="S262" i="40"/>
  <c r="S263" i="40"/>
  <c r="S264" i="40"/>
  <c r="S265" i="40"/>
  <c r="S266" i="40"/>
  <c r="S267" i="40"/>
  <c r="S268" i="40"/>
  <c r="S269" i="40"/>
  <c r="S270" i="40"/>
  <c r="S271" i="40"/>
  <c r="S272" i="40"/>
  <c r="S273" i="40"/>
  <c r="S274" i="40"/>
  <c r="S275" i="40"/>
  <c r="S276" i="40"/>
  <c r="S277" i="40"/>
  <c r="S278" i="40"/>
  <c r="S279" i="40"/>
  <c r="S280" i="40"/>
  <c r="S281" i="40"/>
  <c r="S282" i="40"/>
  <c r="S283" i="40"/>
  <c r="S284" i="40"/>
  <c r="S285" i="40"/>
  <c r="S286" i="40"/>
  <c r="S287" i="40"/>
  <c r="S288" i="40"/>
  <c r="S289" i="40"/>
  <c r="S290" i="40"/>
  <c r="S291" i="40"/>
  <c r="S292" i="40"/>
  <c r="S293" i="40"/>
  <c r="S294" i="40"/>
  <c r="S295" i="40"/>
  <c r="S296" i="40"/>
  <c r="S297" i="40"/>
  <c r="S298" i="40"/>
  <c r="S299" i="40"/>
  <c r="S300" i="40"/>
  <c r="S301" i="40"/>
  <c r="S302" i="40"/>
  <c r="S303" i="40"/>
  <c r="S304" i="40"/>
  <c r="S305" i="40"/>
  <c r="S306" i="40"/>
  <c r="S307" i="40"/>
  <c r="S308" i="40"/>
  <c r="S309" i="40"/>
  <c r="S310" i="40"/>
  <c r="S311" i="40"/>
  <c r="S312" i="40"/>
  <c r="S313" i="40"/>
  <c r="S314" i="40"/>
  <c r="S315" i="40"/>
  <c r="S316" i="40"/>
  <c r="S317" i="40"/>
  <c r="S318" i="40"/>
  <c r="S319" i="40"/>
  <c r="S320" i="40"/>
  <c r="S321" i="40"/>
  <c r="S322" i="40"/>
  <c r="S323" i="40"/>
  <c r="S324" i="40"/>
  <c r="S325" i="40"/>
  <c r="S326" i="40"/>
  <c r="S327" i="40"/>
  <c r="S328" i="40"/>
  <c r="S329" i="40"/>
  <c r="S330" i="40"/>
  <c r="S331" i="40"/>
  <c r="S332" i="40"/>
  <c r="S333" i="40"/>
  <c r="S334" i="40"/>
  <c r="S335" i="40"/>
  <c r="S336" i="40"/>
  <c r="S337" i="40"/>
  <c r="S338" i="40"/>
  <c r="S339" i="40"/>
  <c r="S340" i="40"/>
  <c r="S341" i="40"/>
  <c r="S342" i="40"/>
  <c r="S343" i="40"/>
  <c r="S344" i="40"/>
  <c r="S345" i="40"/>
  <c r="S346" i="40"/>
  <c r="S347" i="40"/>
  <c r="S348" i="40"/>
  <c r="S349" i="40"/>
  <c r="S350" i="40"/>
  <c r="S351" i="40"/>
  <c r="S352" i="40"/>
  <c r="S353" i="40"/>
  <c r="S354" i="40"/>
  <c r="S355" i="40"/>
  <c r="S356" i="40"/>
  <c r="S357" i="40"/>
  <c r="S358" i="40"/>
  <c r="S359" i="40"/>
  <c r="S360" i="40"/>
  <c r="S361" i="40"/>
  <c r="S362" i="40"/>
  <c r="S363" i="40"/>
  <c r="S364" i="40"/>
  <c r="S365" i="40"/>
  <c r="S366" i="40"/>
  <c r="S384" i="40"/>
  <c r="S385" i="40"/>
  <c r="P366" i="40"/>
  <c r="Q17" i="40"/>
  <c r="N17" i="40"/>
  <c r="N1071" i="40"/>
  <c r="Q1067" i="40"/>
  <c r="Q1068" i="40"/>
  <c r="Q1069" i="40"/>
  <c r="Q1070" i="40"/>
  <c r="Q1071" i="40"/>
  <c r="Q1477" i="40"/>
  <c r="Q1478" i="40"/>
  <c r="Q1479" i="40"/>
  <c r="Q1480" i="40"/>
  <c r="Q1481" i="40"/>
  <c r="Q88" i="40"/>
  <c r="Q89" i="40"/>
  <c r="Q90" i="40"/>
  <c r="Q91" i="40"/>
  <c r="Q92" i="40"/>
  <c r="Q93" i="40"/>
  <c r="Q2609" i="40"/>
  <c r="Q2610" i="40"/>
  <c r="Q94" i="40"/>
  <c r="Q433" i="40"/>
  <c r="Q434" i="40"/>
  <c r="Q435" i="40"/>
  <c r="Q436" i="40"/>
  <c r="Q437" i="40"/>
  <c r="Q438" i="40"/>
  <c r="Q439" i="40"/>
  <c r="Q440" i="40"/>
  <c r="N440" i="40"/>
  <c r="Q281" i="40"/>
  <c r="Q282" i="40"/>
  <c r="Q283" i="40"/>
  <c r="Q284" i="40"/>
  <c r="Q285" i="40"/>
  <c r="N285" i="40"/>
  <c r="Q427" i="40"/>
  <c r="Q428" i="40"/>
  <c r="Q429" i="40"/>
  <c r="Q430" i="40"/>
  <c r="Q431" i="40"/>
  <c r="Q432" i="40"/>
  <c r="N432" i="40"/>
  <c r="Q1763" i="40"/>
  <c r="Q1764" i="40"/>
  <c r="Q1765" i="40"/>
  <c r="Q274" i="40"/>
  <c r="Q275" i="40"/>
  <c r="Q276" i="40"/>
  <c r="Q277" i="40"/>
  <c r="N277" i="40"/>
  <c r="Q1754" i="40"/>
  <c r="Q1755" i="40"/>
  <c r="Q1756" i="40"/>
  <c r="Q1757" i="40"/>
  <c r="Q1169" i="40"/>
  <c r="Q1170" i="40"/>
  <c r="Q1171" i="40"/>
  <c r="Q1172" i="40"/>
  <c r="Q1173" i="40"/>
  <c r="Q310" i="40"/>
  <c r="Q311" i="40"/>
  <c r="Q312" i="40"/>
  <c r="Q313" i="40"/>
  <c r="Q314" i="40"/>
  <c r="N310" i="40"/>
  <c r="Q315" i="40"/>
  <c r="Q316" i="40"/>
  <c r="Q317" i="40"/>
  <c r="Q265" i="40"/>
  <c r="Q266" i="40"/>
  <c r="Q267" i="40"/>
  <c r="Q268" i="40"/>
  <c r="Q1337" i="40"/>
  <c r="Q1338" i="40"/>
  <c r="Q1339" i="40"/>
  <c r="N1342" i="40"/>
  <c r="Q1340" i="40"/>
  <c r="Q1341" i="40"/>
  <c r="Q1342" i="40"/>
  <c r="Q2661" i="40"/>
  <c r="Q2662" i="40"/>
  <c r="Q2663" i="40"/>
  <c r="Q2664" i="40"/>
  <c r="Q442" i="40"/>
  <c r="Q443" i="40"/>
  <c r="Q444" i="40"/>
  <c r="Q445" i="40"/>
  <c r="Q446" i="40"/>
  <c r="Q2665" i="40"/>
  <c r="Q255" i="40"/>
  <c r="Q256" i="40"/>
  <c r="Q257" i="40"/>
  <c r="Q258" i="40"/>
  <c r="Q259" i="40"/>
  <c r="Q260" i="40"/>
  <c r="Q1343" i="40"/>
  <c r="Q1344" i="40"/>
  <c r="Q261" i="40"/>
  <c r="N1208" i="40"/>
  <c r="Q1205" i="40"/>
  <c r="Q1206" i="40"/>
  <c r="Q1207" i="40"/>
  <c r="Q1208" i="40"/>
  <c r="Q1209" i="40"/>
  <c r="Q1210" i="40"/>
  <c r="Q2413" i="40"/>
  <c r="Q2414" i="40"/>
  <c r="Q2415" i="40"/>
  <c r="Q2416" i="40"/>
  <c r="Q2417" i="40"/>
  <c r="Q2418" i="40"/>
  <c r="Q2419" i="40"/>
  <c r="Q2420" i="40"/>
  <c r="Q2421" i="40"/>
  <c r="N2421" i="40"/>
  <c r="Q27" i="40"/>
  <c r="N27" i="40"/>
  <c r="Q2438" i="40"/>
  <c r="Q2439" i="40"/>
  <c r="Q2440" i="40"/>
  <c r="Q2441" i="40"/>
  <c r="Q2442" i="40"/>
  <c r="Q2443" i="40"/>
  <c r="Q2444" i="40"/>
  <c r="Q2445" i="40"/>
  <c r="Q2446" i="40"/>
  <c r="N2444" i="40"/>
  <c r="Q2305" i="40"/>
  <c r="Q2306" i="40"/>
  <c r="Q2307" i="40"/>
  <c r="Q2308" i="40"/>
  <c r="Q2309" i="40"/>
  <c r="Q2310" i="40"/>
  <c r="N2310" i="40"/>
  <c r="Q52" i="40"/>
  <c r="Q53" i="40"/>
  <c r="Q54" i="40"/>
  <c r="Q55" i="40"/>
  <c r="Q56" i="40"/>
  <c r="Q57" i="40"/>
  <c r="Q10" i="40"/>
  <c r="N10" i="40"/>
  <c r="Q2322" i="40"/>
  <c r="Q2323" i="40"/>
  <c r="Q2324" i="40"/>
  <c r="Q2325" i="40"/>
  <c r="Q2326" i="40"/>
  <c r="Q2327" i="40"/>
  <c r="Q2328" i="40"/>
  <c r="Q2329" i="40"/>
  <c r="Q2330" i="40"/>
  <c r="Q2331" i="40"/>
  <c r="N2331" i="40"/>
  <c r="Q1325" i="40"/>
  <c r="Q1326" i="40"/>
  <c r="Q1327" i="40"/>
  <c r="Q1328" i="40"/>
  <c r="Q1329" i="40"/>
  <c r="Q1330" i="40"/>
  <c r="Q1331" i="40"/>
  <c r="Q1332" i="40"/>
  <c r="Q1333" i="40"/>
  <c r="Q1334" i="40"/>
  <c r="Q2311" i="40"/>
  <c r="Q2312" i="40"/>
  <c r="Q1482" i="40"/>
  <c r="Q1483" i="40"/>
  <c r="Q1484" i="40"/>
  <c r="Q1485" i="40"/>
  <c r="Q1486" i="40"/>
  <c r="Q2303" i="40"/>
  <c r="Q2304" i="40"/>
  <c r="N1971" i="40"/>
  <c r="Q1966" i="40"/>
  <c r="Q1967" i="40"/>
  <c r="Q1968" i="40"/>
  <c r="Q1969" i="40"/>
  <c r="Q1970" i="40"/>
  <c r="Q1971" i="40"/>
  <c r="Q1972" i="40"/>
  <c r="Q1973" i="40"/>
  <c r="Q597" i="40"/>
  <c r="Q598" i="40"/>
  <c r="Q599" i="40"/>
  <c r="Q600" i="40"/>
  <c r="Q601" i="40"/>
  <c r="Q602" i="40"/>
  <c r="Q603" i="40"/>
  <c r="Q1842" i="40"/>
  <c r="Q1843" i="40"/>
  <c r="Q1844" i="40"/>
  <c r="Q1845" i="40"/>
  <c r="Q1846" i="40"/>
  <c r="Q820" i="40"/>
  <c r="Q821" i="40"/>
  <c r="Q822" i="40"/>
  <c r="Q823" i="40"/>
  <c r="Q824" i="40"/>
  <c r="Q825" i="40"/>
  <c r="N821" i="40"/>
  <c r="Q656" i="40"/>
  <c r="Q657" i="40"/>
  <c r="Q658" i="40"/>
  <c r="Q659" i="40"/>
  <c r="Q660" i="40"/>
  <c r="Q661" i="40"/>
  <c r="Q662" i="40"/>
  <c r="Q1409" i="40"/>
  <c r="Q1410" i="40"/>
  <c r="Q1411" i="40"/>
  <c r="Q1412" i="40"/>
  <c r="Q1413" i="40"/>
  <c r="Q1414" i="40"/>
  <c r="Q1415" i="40"/>
  <c r="Q1416" i="40"/>
  <c r="Q1417" i="40"/>
  <c r="Q1418" i="40"/>
  <c r="Q1487" i="40"/>
  <c r="Q1488" i="40"/>
  <c r="Q1489" i="40"/>
  <c r="Q1490" i="40"/>
  <c r="Q1491" i="40"/>
  <c r="Q1492" i="40"/>
  <c r="N1492" i="40"/>
  <c r="O107" i="40"/>
  <c r="Q815" i="40"/>
  <c r="Q816" i="40"/>
  <c r="Q817" i="40"/>
  <c r="Q818" i="40"/>
  <c r="Q819" i="40"/>
  <c r="N819" i="40"/>
  <c r="P107" i="40"/>
  <c r="Q630" i="40"/>
  <c r="Q631" i="40"/>
  <c r="Q632" i="40"/>
  <c r="Q633" i="40"/>
  <c r="Q634" i="40"/>
  <c r="Q635" i="40"/>
  <c r="Q636" i="40"/>
  <c r="Q637" i="40"/>
  <c r="N637" i="40"/>
  <c r="Q416" i="40"/>
  <c r="Q417" i="40"/>
  <c r="Q418" i="40"/>
  <c r="Q419" i="40"/>
  <c r="Q420" i="40"/>
  <c r="Q421" i="40"/>
  <c r="N421" i="40"/>
  <c r="Q1315" i="40"/>
  <c r="Q1316" i="40"/>
  <c r="Q1317" i="40"/>
  <c r="Q1318" i="40"/>
  <c r="Q1319" i="40"/>
  <c r="Q1320" i="40"/>
  <c r="Q1321" i="40"/>
  <c r="Q1322" i="40"/>
  <c r="Q920" i="40"/>
  <c r="Q921" i="40"/>
  <c r="Q922" i="40"/>
  <c r="Q923" i="40"/>
  <c r="Q924" i="40"/>
  <c r="Q925" i="40"/>
  <c r="Q926" i="40"/>
  <c r="N920" i="40"/>
  <c r="Q1847" i="40"/>
  <c r="N1846" i="40"/>
  <c r="Q2107" i="40"/>
  <c r="Q2108" i="40"/>
  <c r="Q2109" i="40"/>
  <c r="Q2110" i="40"/>
  <c r="Q2111" i="40"/>
  <c r="Q2112" i="40"/>
  <c r="Q2113" i="40"/>
  <c r="Q2114" i="40"/>
  <c r="Q699" i="40"/>
  <c r="Q700" i="40"/>
  <c r="Q701" i="40"/>
  <c r="Q702" i="40"/>
  <c r="Q703" i="40"/>
  <c r="Q704" i="40"/>
  <c r="Q705" i="40"/>
  <c r="Q706" i="40"/>
  <c r="Q707" i="40"/>
  <c r="N707" i="40"/>
  <c r="Q2291" i="40"/>
  <c r="Q2292" i="40"/>
  <c r="Q2293" i="40"/>
  <c r="Q2294" i="40"/>
  <c r="Q2295" i="40"/>
  <c r="Q2296" i="40"/>
  <c r="Q2297" i="40"/>
  <c r="Q2298" i="40"/>
  <c r="Q2299" i="40"/>
  <c r="Q1323" i="40"/>
  <c r="Q1324" i="40"/>
  <c r="Q2493" i="40"/>
  <c r="Q2494" i="40"/>
  <c r="Q2495" i="40"/>
  <c r="Q2496" i="40"/>
  <c r="Q2497" i="40"/>
  <c r="Q2498" i="40"/>
  <c r="Q2499" i="40"/>
  <c r="Q2500" i="40"/>
  <c r="Q2501" i="40"/>
  <c r="Q2502" i="40"/>
  <c r="N2502" i="40"/>
  <c r="Q731" i="40"/>
  <c r="Q732" i="40"/>
  <c r="Q733" i="40"/>
  <c r="Q734" i="40"/>
  <c r="Q735" i="40"/>
  <c r="Q736" i="40"/>
  <c r="Q1617" i="40"/>
  <c r="Q1618" i="40"/>
  <c r="Q1619" i="40"/>
  <c r="Q1620" i="40"/>
  <c r="Q1621" i="40"/>
  <c r="Q1622" i="40"/>
  <c r="Q1623" i="40"/>
  <c r="Q1624" i="40"/>
  <c r="N1617" i="40"/>
  <c r="Q914" i="40"/>
  <c r="Q915" i="40"/>
  <c r="Q916" i="40"/>
  <c r="Q917" i="40"/>
  <c r="Q918" i="40"/>
  <c r="Q919" i="40"/>
  <c r="Q1399" i="40"/>
  <c r="Q1400" i="40"/>
  <c r="Q1401" i="40"/>
  <c r="Q1402" i="40"/>
  <c r="Q1403" i="40"/>
  <c r="Q1404" i="40"/>
  <c r="Q1405" i="40"/>
  <c r="Q1406" i="40"/>
  <c r="Q1407" i="40"/>
  <c r="Q1408" i="40"/>
  <c r="N1408" i="40"/>
  <c r="Q858" i="40"/>
  <c r="Q859" i="40"/>
  <c r="Q860" i="40"/>
  <c r="Q861" i="40"/>
  <c r="Q862" i="40"/>
  <c r="N862" i="40"/>
  <c r="Q863" i="40"/>
  <c r="Q864" i="40"/>
  <c r="Q865" i="40"/>
  <c r="Q866" i="40"/>
  <c r="Q459" i="40"/>
  <c r="Q460" i="40"/>
  <c r="Q461" i="40"/>
  <c r="Q462" i="40"/>
  <c r="Q463" i="40"/>
  <c r="Q464" i="40"/>
  <c r="Q465" i="40"/>
  <c r="Q466" i="40"/>
  <c r="N466" i="40"/>
  <c r="Q343" i="40"/>
  <c r="Q344" i="40"/>
  <c r="Q345" i="40"/>
  <c r="Q346" i="40"/>
  <c r="Q347" i="40"/>
  <c r="Q348" i="40"/>
  <c r="Q349" i="40"/>
  <c r="Q350" i="40"/>
  <c r="N343" i="40"/>
  <c r="Q1909" i="40"/>
  <c r="Q1910" i="40"/>
  <c r="Q1911" i="40"/>
  <c r="Q1912" i="40"/>
  <c r="Q1913" i="40"/>
  <c r="Q1914" i="40"/>
  <c r="Q1312" i="40"/>
  <c r="Q1313" i="40"/>
  <c r="Q1314" i="40"/>
  <c r="Q1831" i="40"/>
  <c r="Q1832" i="40"/>
  <c r="Q1833" i="40"/>
  <c r="Q1834" i="40"/>
  <c r="Q1835" i="40"/>
  <c r="Q1836" i="40"/>
  <c r="Q809" i="40"/>
  <c r="Q810" i="40"/>
  <c r="Q811" i="40"/>
  <c r="Q812" i="40"/>
  <c r="Q813" i="40"/>
  <c r="Q782" i="40"/>
  <c r="Q783" i="40"/>
  <c r="Q737" i="40"/>
  <c r="Q738" i="40"/>
  <c r="Q304" i="40"/>
  <c r="Q305" i="40"/>
  <c r="Q306" i="40"/>
  <c r="Q34" i="40"/>
  <c r="Q35" i="40"/>
  <c r="N34" i="40"/>
  <c r="Q1906" i="40"/>
  <c r="Q1907" i="40"/>
  <c r="Q2027" i="40"/>
  <c r="Q2028" i="40"/>
  <c r="Q2029" i="40"/>
  <c r="Q2030" i="40"/>
  <c r="Q2031" i="40"/>
  <c r="Q906" i="40"/>
  <c r="Q907" i="40"/>
  <c r="Q908" i="40"/>
  <c r="Q909" i="40"/>
  <c r="Q910" i="40"/>
  <c r="Q911" i="40"/>
  <c r="Q912" i="40"/>
  <c r="Q726" i="40"/>
  <c r="Q727" i="40"/>
  <c r="Q2314" i="40"/>
  <c r="Q2315" i="40"/>
  <c r="Q2316" i="40"/>
  <c r="Q2317" i="40"/>
  <c r="N2316" i="40"/>
  <c r="Q2286" i="40"/>
  <c r="Q2287" i="40"/>
  <c r="Q2288" i="40"/>
  <c r="Q2289" i="40"/>
  <c r="Q2290" i="40"/>
  <c r="Q535" i="40"/>
  <c r="Q536" i="40"/>
  <c r="Q537" i="40"/>
  <c r="Q538" i="40"/>
  <c r="Q539" i="40"/>
  <c r="Q332" i="40"/>
  <c r="Q333" i="40"/>
  <c r="Q334" i="40"/>
  <c r="Q493" i="40"/>
  <c r="Q494" i="40"/>
  <c r="Q495" i="40"/>
  <c r="Q496" i="40"/>
  <c r="Q497" i="40"/>
  <c r="Q498" i="40"/>
  <c r="N493" i="40"/>
  <c r="Q1306" i="40"/>
  <c r="Q1307" i="40"/>
  <c r="Q1458" i="40"/>
  <c r="Q1459" i="40"/>
  <c r="Q1460" i="40"/>
  <c r="Q1461" i="40"/>
  <c r="N1458" i="40"/>
  <c r="Q2259" i="40"/>
  <c r="Q2260" i="40"/>
  <c r="Q2261" i="40"/>
  <c r="Q2262" i="40"/>
  <c r="Q2263" i="40"/>
  <c r="Q2264" i="40"/>
  <c r="Q2265" i="40"/>
  <c r="Q840" i="40"/>
  <c r="Q841" i="40"/>
  <c r="Q842" i="40"/>
  <c r="Q843" i="40"/>
  <c r="Q844" i="40"/>
  <c r="N840" i="40"/>
  <c r="Q1995" i="40"/>
  <c r="Q1996" i="40"/>
  <c r="Q1997" i="40"/>
  <c r="Q1998" i="40"/>
  <c r="Q1999" i="40"/>
  <c r="Q2000" i="40"/>
  <c r="Q2001" i="40"/>
  <c r="Q1191" i="40"/>
  <c r="Q1192" i="40"/>
  <c r="Q1193" i="40"/>
  <c r="Q1194" i="40"/>
  <c r="Q1195" i="40"/>
  <c r="Q1196" i="40"/>
  <c r="N2027" i="40"/>
  <c r="Q1516" i="40"/>
  <c r="Q1517" i="40"/>
  <c r="Q1518" i="40"/>
  <c r="Q1519" i="40"/>
  <c r="N1518" i="40"/>
  <c r="Q36" i="40"/>
  <c r="N36" i="40"/>
  <c r="Q117" i="40"/>
  <c r="Q118" i="40"/>
  <c r="Q119" i="40"/>
  <c r="Q120" i="40"/>
  <c r="Q121" i="40"/>
  <c r="Q122" i="40"/>
  <c r="Q123" i="40"/>
  <c r="Q124" i="40"/>
  <c r="Q1520" i="40"/>
  <c r="Q1521" i="40"/>
  <c r="Q1522" i="40"/>
  <c r="Q540" i="40"/>
  <c r="Q541" i="40"/>
  <c r="Q2266" i="40"/>
  <c r="N2266" i="40"/>
  <c r="Q1542" i="40"/>
  <c r="Q1543" i="40"/>
  <c r="Q1544" i="40"/>
  <c r="Q1441" i="40"/>
  <c r="Q1442" i="40"/>
  <c r="Q1443" i="40"/>
  <c r="Q1444" i="40"/>
  <c r="Q1445" i="40"/>
  <c r="Q1446" i="40"/>
  <c r="Q1447" i="40"/>
  <c r="Q1448" i="40"/>
  <c r="Q1449" i="40"/>
  <c r="N1449" i="40"/>
  <c r="Q1422" i="40"/>
  <c r="Q1423" i="40"/>
  <c r="Q1424" i="40"/>
  <c r="Q1425" i="40"/>
  <c r="Q206" i="40"/>
  <c r="Q207" i="40"/>
  <c r="Q383" i="40"/>
  <c r="Q384" i="40"/>
  <c r="Q385" i="40"/>
  <c r="Q335" i="40"/>
  <c r="Q336" i="40"/>
  <c r="Q337" i="40"/>
  <c r="Q338" i="40"/>
  <c r="Q1732" i="40"/>
  <c r="Q1733" i="40"/>
  <c r="Q1734" i="40"/>
  <c r="N1734" i="40"/>
  <c r="Q1453" i="40"/>
  <c r="Q1454" i="40"/>
  <c r="Q832" i="40"/>
  <c r="Q833" i="40"/>
  <c r="Q834" i="40"/>
  <c r="Q835" i="40"/>
  <c r="Q836" i="40"/>
  <c r="Q837" i="40"/>
  <c r="Q838" i="40"/>
  <c r="Q2024" i="40"/>
  <c r="Q2025" i="40"/>
  <c r="Q2060" i="40"/>
  <c r="Q2061" i="40"/>
  <c r="Q2062" i="40"/>
  <c r="Q2063" i="40"/>
  <c r="Q2064" i="40"/>
  <c r="Q2065" i="40"/>
  <c r="Q242" i="40"/>
  <c r="Q243" i="40"/>
  <c r="Q638" i="40"/>
  <c r="Q639" i="40"/>
  <c r="Q640" i="40"/>
  <c r="Q641" i="40"/>
  <c r="Q642" i="40"/>
  <c r="Q643" i="40"/>
  <c r="Q644" i="40"/>
  <c r="Q379" i="40"/>
  <c r="Q380" i="40"/>
  <c r="Q244" i="40"/>
  <c r="N244" i="40"/>
  <c r="Q1134" i="40"/>
  <c r="Q1135" i="40"/>
  <c r="Q1136" i="40"/>
  <c r="Q1137" i="40"/>
  <c r="Q1138" i="40"/>
  <c r="Q1139" i="40"/>
  <c r="Q1140" i="40"/>
  <c r="Q1141" i="40"/>
  <c r="Q1142" i="40"/>
  <c r="Q134" i="40"/>
  <c r="Q1545" i="40"/>
  <c r="Q2122" i="40"/>
  <c r="Q2123" i="40"/>
  <c r="Q2124" i="40"/>
  <c r="Q2125" i="40"/>
  <c r="Q2126" i="40"/>
  <c r="Q2127" i="40"/>
  <c r="Q2128" i="40"/>
  <c r="Q2129" i="40"/>
  <c r="Q208" i="40"/>
  <c r="Q209" i="40"/>
  <c r="Q210" i="40"/>
  <c r="Q211" i="40"/>
  <c r="Q212" i="40"/>
  <c r="Q213" i="40"/>
  <c r="Q728" i="40"/>
  <c r="Q729" i="40"/>
  <c r="Q730" i="40"/>
  <c r="N2129" i="40"/>
  <c r="Q777" i="40"/>
  <c r="Q778" i="40"/>
  <c r="Q329" i="40"/>
  <c r="Q330" i="40"/>
  <c r="Q331" i="40"/>
  <c r="Q526" i="40"/>
  <c r="Q527" i="40"/>
  <c r="Q528" i="40"/>
  <c r="Q529" i="40"/>
  <c r="Q530" i="40"/>
  <c r="Q531" i="40"/>
  <c r="Q532" i="40"/>
  <c r="Q533" i="40"/>
  <c r="Q128" i="40"/>
  <c r="Q129" i="40"/>
  <c r="Q130" i="40"/>
  <c r="Q131" i="40"/>
  <c r="Q132" i="40"/>
  <c r="Q133" i="40"/>
  <c r="N133" i="40"/>
  <c r="Q2430" i="40"/>
  <c r="Q2431" i="40"/>
  <c r="Q2432" i="40"/>
  <c r="Q2433" i="40"/>
  <c r="Q2434" i="40"/>
  <c r="Q2435" i="40"/>
  <c r="Q1525" i="40"/>
  <c r="Q1526" i="40"/>
  <c r="Q1527" i="40"/>
  <c r="Q1528" i="40"/>
  <c r="N1528" i="40"/>
  <c r="Q966" i="40"/>
  <c r="Q967" i="40"/>
  <c r="Q968" i="40"/>
  <c r="N966" i="40"/>
  <c r="Q2279" i="40"/>
  <c r="Q2280" i="40"/>
  <c r="Q2281" i="40"/>
  <c r="Q2282" i="40"/>
  <c r="Q2283" i="40"/>
  <c r="Q2284" i="40"/>
  <c r="Q2285" i="40"/>
  <c r="Q2318" i="40"/>
  <c r="Q2319" i="40"/>
  <c r="Q2320" i="40"/>
  <c r="Q2321" i="40"/>
  <c r="Q852" i="40"/>
  <c r="Q853" i="40"/>
  <c r="Q645" i="40"/>
  <c r="Q646" i="40"/>
  <c r="Q713" i="40"/>
  <c r="Q714" i="40"/>
  <c r="Q715" i="40"/>
  <c r="Q716" i="40"/>
  <c r="Q717" i="40"/>
  <c r="Q718" i="40"/>
  <c r="Q719" i="40"/>
  <c r="Q720" i="40"/>
  <c r="N720" i="40"/>
  <c r="Q2422" i="40"/>
  <c r="Q2423" i="40"/>
  <c r="Q2424" i="40"/>
  <c r="Q2425" i="40"/>
  <c r="Q2426" i="40"/>
  <c r="Q2427" i="40"/>
  <c r="Q2428" i="40"/>
  <c r="Q2013" i="40"/>
  <c r="Q2014" i="40"/>
  <c r="Q2015" i="40"/>
  <c r="Q2016" i="40"/>
  <c r="Q2017" i="40"/>
  <c r="Q2018" i="40"/>
  <c r="Q2019" i="40"/>
  <c r="Q2020" i="40"/>
  <c r="N2020" i="40"/>
  <c r="Q573" i="40"/>
  <c r="Q574" i="40"/>
  <c r="Q575" i="40"/>
  <c r="Q576" i="40"/>
  <c r="Q577" i="40"/>
  <c r="Q578" i="40"/>
  <c r="N575" i="40"/>
  <c r="Q721" i="40"/>
  <c r="Q722" i="40"/>
  <c r="Q723" i="40"/>
  <c r="Q724" i="40"/>
  <c r="Q725" i="40"/>
  <c r="Q2143" i="40"/>
  <c r="Q2144" i="40"/>
  <c r="Q2145" i="40"/>
  <c r="Q2146" i="40"/>
  <c r="Q2147" i="40"/>
  <c r="Q2148" i="40"/>
  <c r="Q2149" i="40"/>
  <c r="Q2150" i="40"/>
  <c r="Q1055" i="40"/>
  <c r="Q1056" i="40"/>
  <c r="Q1057" i="40"/>
  <c r="Q1058" i="40"/>
  <c r="Q109" i="40"/>
  <c r="Q110" i="40"/>
  <c r="Q111" i="40"/>
  <c r="Q112" i="40"/>
  <c r="Q113" i="40"/>
  <c r="Q114" i="40"/>
  <c r="Q115" i="40"/>
  <c r="Q116" i="40"/>
  <c r="Q969" i="40"/>
  <c r="Q970" i="40"/>
  <c r="Q377" i="40"/>
  <c r="N377" i="40"/>
  <c r="Q2436" i="40"/>
  <c r="Q562" i="40"/>
  <c r="Q563" i="40"/>
  <c r="Q564" i="40"/>
  <c r="N562" i="40"/>
  <c r="Q2238" i="40"/>
  <c r="Q2239" i="40"/>
  <c r="N2238" i="40"/>
  <c r="Q2271" i="40"/>
  <c r="Q2272" i="40"/>
  <c r="Q2273" i="40"/>
  <c r="Q2274" i="40"/>
  <c r="Q2275" i="40"/>
  <c r="Q2276" i="40"/>
  <c r="Q2277" i="40"/>
  <c r="Q2524" i="40"/>
  <c r="Q2525" i="40"/>
  <c r="Q2526" i="40"/>
  <c r="Q2527" i="40"/>
  <c r="Q2528" i="40"/>
  <c r="Q2529" i="40"/>
  <c r="Q2530" i="40"/>
  <c r="Q2531" i="40"/>
  <c r="Q2532" i="40"/>
  <c r="Q2533" i="40"/>
  <c r="Q1118" i="40"/>
  <c r="Q1119" i="40"/>
  <c r="Q1120" i="40"/>
  <c r="Q1121" i="40"/>
  <c r="Q1122" i="40"/>
  <c r="Q1123" i="40"/>
  <c r="Q1124" i="40"/>
  <c r="Q1125" i="40"/>
  <c r="Q1126" i="40"/>
  <c r="Q1127" i="40"/>
  <c r="N1122" i="40"/>
  <c r="Q6" i="40"/>
  <c r="N6" i="40"/>
  <c r="Q1352" i="40"/>
  <c r="Q1353" i="40"/>
  <c r="Q1354" i="40"/>
  <c r="Q1355" i="40"/>
  <c r="Q1356" i="40"/>
  <c r="Q1357" i="40"/>
  <c r="Q1358" i="40"/>
  <c r="Q1359" i="40"/>
  <c r="Q854" i="40"/>
  <c r="Q855" i="40"/>
  <c r="Q856" i="40"/>
  <c r="Q566" i="40"/>
  <c r="Q567" i="40"/>
  <c r="Q568" i="40"/>
  <c r="Q569" i="40"/>
  <c r="Q570" i="40"/>
  <c r="Q571" i="40"/>
  <c r="Q572" i="40"/>
  <c r="Q1432" i="40"/>
  <c r="Q1433" i="40"/>
  <c r="Q1434" i="40"/>
  <c r="Q1435" i="40"/>
  <c r="Q1436" i="40"/>
  <c r="Q1437" i="40"/>
  <c r="Q1438" i="40"/>
  <c r="N2339" i="40"/>
  <c r="Q2332" i="40"/>
  <c r="Q2333" i="40"/>
  <c r="Q2334" i="40"/>
  <c r="Q2335" i="40"/>
  <c r="Q2336" i="40"/>
  <c r="Q2337" i="40"/>
  <c r="Q2338" i="40"/>
  <c r="Q2339" i="40"/>
  <c r="Q2340" i="40"/>
  <c r="Q2341" i="40"/>
  <c r="N2019" i="40"/>
  <c r="Q986" i="40"/>
  <c r="Q987" i="40"/>
  <c r="Q988" i="40"/>
  <c r="Q989" i="40"/>
  <c r="Q990" i="40"/>
  <c r="Q991" i="40"/>
  <c r="Q1059" i="40"/>
  <c r="Q1060" i="40"/>
  <c r="Q1061" i="40"/>
  <c r="Q1062" i="40"/>
  <c r="Q1063" i="40"/>
  <c r="Q1064" i="40"/>
  <c r="Q184" i="40"/>
  <c r="Q185" i="40"/>
  <c r="Q186" i="40"/>
  <c r="Q187" i="40"/>
  <c r="Q188" i="40"/>
  <c r="Q189" i="40"/>
  <c r="Q190" i="40"/>
  <c r="Q191" i="40"/>
  <c r="Q192" i="40"/>
  <c r="Q1129" i="40"/>
  <c r="Q1130" i="40"/>
  <c r="Q1131" i="40"/>
  <c r="Q1132" i="40"/>
  <c r="Q867" i="40"/>
  <c r="Q868" i="40"/>
  <c r="Q869" i="40"/>
  <c r="Q359" i="40"/>
  <c r="N359" i="40"/>
  <c r="Q3" i="40"/>
  <c r="N3" i="40"/>
  <c r="Q1368" i="40"/>
  <c r="Q1369" i="40"/>
  <c r="Q1370" i="40"/>
  <c r="Q1371" i="40"/>
  <c r="Q1372" i="40"/>
  <c r="Q1373" i="40"/>
  <c r="N1373" i="40"/>
  <c r="Q870" i="40"/>
  <c r="Q871" i="40"/>
  <c r="Q872" i="40"/>
  <c r="N872" i="40"/>
  <c r="Q2582" i="40"/>
  <c r="Q2583" i="40"/>
  <c r="Q2584" i="40"/>
  <c r="Q2585" i="40"/>
  <c r="Q2586" i="40"/>
  <c r="Q2587" i="40"/>
  <c r="Q2588" i="40"/>
  <c r="Q2589" i="40"/>
  <c r="Q2590" i="40"/>
  <c r="Q1672" i="40"/>
  <c r="Q1673" i="40"/>
  <c r="Q1674" i="40"/>
  <c r="Q1675" i="40"/>
  <c r="Q1676" i="40"/>
  <c r="Q1677" i="40"/>
  <c r="Q1678" i="40"/>
  <c r="Q1679" i="40"/>
  <c r="N1677" i="40"/>
  <c r="N1432" i="40"/>
  <c r="Q2214" i="40"/>
  <c r="Q2215" i="40"/>
  <c r="Q2216" i="40"/>
  <c r="Q2217" i="40"/>
  <c r="Q2218" i="40"/>
  <c r="Q2219" i="40"/>
  <c r="Q2220" i="40"/>
  <c r="Q2221" i="40"/>
  <c r="Q2222" i="40"/>
  <c r="Q2223" i="40"/>
  <c r="Q1941" i="40"/>
  <c r="Q1942" i="40"/>
  <c r="Q1943" i="40"/>
  <c r="Q1944" i="40"/>
  <c r="Q1945" i="40"/>
  <c r="Q1946" i="40"/>
  <c r="Q1947" i="40"/>
  <c r="Q1948" i="40"/>
  <c r="Q1949" i="40"/>
  <c r="Q286" i="40"/>
  <c r="Q287" i="40"/>
  <c r="Q288" i="40"/>
  <c r="Q289" i="40"/>
  <c r="Q290" i="40"/>
  <c r="Q291" i="40"/>
  <c r="Q292" i="40"/>
  <c r="Q1848" i="40"/>
  <c r="Q1849" i="40"/>
  <c r="Q1850" i="40"/>
  <c r="Q1851" i="40"/>
  <c r="Q1852" i="40"/>
  <c r="Q1853" i="40"/>
  <c r="N1853" i="40"/>
  <c r="N2459" i="40"/>
  <c r="Q2453" i="40"/>
  <c r="Q2454" i="40"/>
  <c r="Q2455" i="40"/>
  <c r="Q2456" i="40"/>
  <c r="Q2457" i="40"/>
  <c r="Q2458" i="40"/>
  <c r="Q2459" i="40"/>
  <c r="Q2460" i="40"/>
  <c r="Q2461" i="40"/>
  <c r="Q519" i="40"/>
  <c r="Q520" i="40"/>
  <c r="Q521" i="40"/>
  <c r="Q522" i="40"/>
  <c r="Q523" i="40"/>
  <c r="Q524" i="40"/>
  <c r="Q525" i="40"/>
  <c r="N525" i="40"/>
  <c r="Q1505" i="40"/>
  <c r="Q1506" i="40"/>
  <c r="Q1507" i="40"/>
  <c r="Q1508" i="40"/>
  <c r="N1505" i="40"/>
  <c r="Q369" i="40"/>
  <c r="N369" i="40"/>
  <c r="Q2093" i="40"/>
  <c r="Q2094" i="40"/>
  <c r="Q2095" i="40"/>
  <c r="Q2096" i="40"/>
  <c r="Q2097" i="40"/>
  <c r="Q2098" i="40"/>
  <c r="Q2099" i="40"/>
  <c r="Q2100" i="40"/>
  <c r="N514" i="40"/>
  <c r="Q510" i="40"/>
  <c r="Q511" i="40"/>
  <c r="Q512" i="40"/>
  <c r="Q513" i="40"/>
  <c r="Q514" i="40"/>
  <c r="Q515" i="40"/>
  <c r="Q516" i="40"/>
  <c r="Q517" i="40"/>
  <c r="Q518" i="40"/>
  <c r="Q135" i="40"/>
  <c r="Q1730" i="40"/>
  <c r="Q1731" i="40"/>
  <c r="N1355" i="40"/>
  <c r="N518" i="40"/>
  <c r="Q1361" i="40"/>
  <c r="Q1362" i="40"/>
  <c r="N1365" i="40"/>
  <c r="Q1363" i="40"/>
  <c r="Q1364" i="40"/>
  <c r="Q1365" i="40"/>
  <c r="Q1393" i="40"/>
  <c r="Q1394" i="40"/>
  <c r="Q1395" i="40"/>
  <c r="Q1396" i="40"/>
  <c r="Q1397" i="40"/>
  <c r="Q1398" i="40"/>
  <c r="N1395" i="40"/>
  <c r="Q2592" i="40"/>
  <c r="Q2593" i="40"/>
  <c r="Q2594" i="40"/>
  <c r="Q2595" i="40"/>
  <c r="Q2596" i="40"/>
  <c r="Q2597" i="40"/>
  <c r="Q2598" i="40"/>
  <c r="Q2599" i="40"/>
  <c r="Q2600" i="40"/>
  <c r="Q387" i="40"/>
  <c r="N387" i="40"/>
  <c r="Q1894" i="40"/>
  <c r="Q1895" i="40"/>
  <c r="Q1896" i="40"/>
  <c r="Q1897" i="40"/>
  <c r="Q1898" i="40"/>
  <c r="Q1899" i="40"/>
  <c r="Q1900" i="40"/>
  <c r="Q1901" i="40"/>
  <c r="Q1133" i="40"/>
  <c r="Q1301" i="40"/>
  <c r="Q1302" i="40"/>
  <c r="N1344" i="40"/>
  <c r="Q2032" i="40"/>
  <c r="Q2033" i="40"/>
  <c r="Q2034" i="40"/>
  <c r="Q2035" i="40"/>
  <c r="Q2036" i="40"/>
  <c r="N2036" i="40"/>
  <c r="Q2619" i="40"/>
  <c r="Q2620" i="40"/>
  <c r="Q2621" i="40"/>
  <c r="Q2622" i="40"/>
  <c r="Q2623" i="40"/>
  <c r="Q2624" i="40"/>
  <c r="Q2625" i="40"/>
  <c r="Q2626" i="40"/>
  <c r="Q2627" i="40"/>
  <c r="Q2628" i="40"/>
  <c r="Q1265" i="40"/>
  <c r="Q1266" i="40"/>
  <c r="Q1007" i="40"/>
  <c r="Q1008" i="40"/>
  <c r="Q1009" i="40"/>
  <c r="Q1010" i="40"/>
  <c r="Q1011" i="40"/>
  <c r="N2321" i="40"/>
  <c r="Q1032" i="40"/>
  <c r="Q1033" i="40"/>
  <c r="Q1034" i="40"/>
  <c r="Q1035" i="40"/>
  <c r="Q1036" i="40"/>
  <c r="Q1037" i="40"/>
  <c r="Q1038" i="40"/>
  <c r="N1036" i="40"/>
  <c r="N192" i="40"/>
  <c r="Q1347" i="40"/>
  <c r="Q1348" i="40"/>
  <c r="Q1349" i="40"/>
  <c r="Q1350" i="40"/>
  <c r="Q1351" i="40"/>
  <c r="Q293" i="40"/>
  <c r="Q294" i="40"/>
  <c r="Q370" i="40"/>
  <c r="Q1509" i="40"/>
  <c r="Q1510" i="40"/>
  <c r="Q1511" i="40"/>
  <c r="Q1512" i="40"/>
  <c r="Q1513" i="40"/>
  <c r="N1731" i="40"/>
  <c r="N1056" i="40"/>
  <c r="N646" i="40"/>
  <c r="Q873" i="40"/>
  <c r="Q874" i="40"/>
  <c r="Q875" i="40"/>
  <c r="Q876" i="40"/>
  <c r="Q877" i="40"/>
  <c r="Q878" i="40"/>
  <c r="N878" i="40"/>
  <c r="N986" i="40"/>
  <c r="N2628" i="40"/>
  <c r="Q1632" i="40"/>
  <c r="Q1633" i="40"/>
  <c r="Q1634" i="40"/>
  <c r="Q1635" i="40"/>
  <c r="N350" i="40"/>
  <c r="Q553" i="40"/>
  <c r="Q554" i="40"/>
  <c r="Q555" i="40"/>
  <c r="Q556" i="40"/>
  <c r="Q557" i="40"/>
  <c r="Q558" i="40"/>
  <c r="Q559" i="40"/>
  <c r="Q2232" i="40"/>
  <c r="Q2233" i="40"/>
  <c r="N2233" i="40"/>
  <c r="Q2278" i="40"/>
  <c r="Q375" i="40"/>
  <c r="N375" i="40"/>
  <c r="Q1289" i="40"/>
  <c r="Q1290" i="40"/>
  <c r="Q1291" i="40"/>
  <c r="Q1292" i="40"/>
  <c r="Q1293" i="40"/>
  <c r="Q1294" i="40"/>
  <c r="Q1295" i="40"/>
  <c r="N1295" i="40"/>
  <c r="N876" i="40"/>
  <c r="N2001" i="40"/>
  <c r="Q1514" i="40"/>
  <c r="N1514" i="40"/>
  <c r="N844" i="40"/>
  <c r="N446" i="40"/>
  <c r="Q9" i="40"/>
  <c r="Q2130" i="40"/>
  <c r="Q2131" i="40"/>
  <c r="Q2132" i="40"/>
  <c r="Q2133" i="40"/>
  <c r="Q2134" i="40"/>
  <c r="Q2135" i="40"/>
  <c r="Q386" i="40"/>
  <c r="N386" i="40"/>
  <c r="Q2515" i="40"/>
  <c r="Q2516" i="40"/>
  <c r="Q2517" i="40"/>
  <c r="Q2518" i="40"/>
  <c r="Q2519" i="40"/>
  <c r="Q2520" i="40"/>
  <c r="Q2521" i="40"/>
  <c r="Q2522" i="40"/>
  <c r="Q2523" i="40"/>
  <c r="Q1366" i="40"/>
  <c r="Q1367" i="40"/>
  <c r="Q2648" i="40"/>
  <c r="Q2649" i="40"/>
  <c r="Q2650" i="40"/>
  <c r="Q2651" i="40"/>
  <c r="N2648" i="40"/>
  <c r="Q2611" i="40"/>
  <c r="Q2612" i="40"/>
  <c r="Q2613" i="40"/>
  <c r="Q2614" i="40"/>
  <c r="Q2615" i="40"/>
  <c r="Q2616" i="40"/>
  <c r="Q2617" i="40"/>
  <c r="Q2618" i="40"/>
  <c r="N2618" i="40"/>
  <c r="N1679" i="40"/>
  <c r="Q1439" i="40"/>
  <c r="Q1440" i="40"/>
  <c r="Q1267" i="40"/>
  <c r="Q1268" i="40"/>
  <c r="Q1269" i="40"/>
  <c r="Q1270" i="40"/>
  <c r="Q1271" i="40"/>
  <c r="Q1272" i="40"/>
  <c r="Q1273" i="40"/>
  <c r="N1273" i="40"/>
  <c r="Q2601" i="40"/>
  <c r="N869" i="40"/>
  <c r="Q2462" i="40"/>
  <c r="Q2463" i="40"/>
  <c r="Q2464" i="40"/>
  <c r="Q2465" i="40"/>
  <c r="Q2466" i="40"/>
  <c r="Q2467" i="40"/>
  <c r="Q2468" i="40"/>
  <c r="Q2469" i="40"/>
  <c r="Q2470" i="40"/>
  <c r="Q2471" i="40"/>
  <c r="Q351" i="40"/>
  <c r="Q352" i="40"/>
  <c r="Q353" i="40"/>
  <c r="Q354" i="40"/>
  <c r="Q355" i="40"/>
  <c r="Q356" i="40"/>
  <c r="Q357" i="40"/>
  <c r="N2278" i="40"/>
  <c r="Q151" i="40"/>
  <c r="Q152" i="40"/>
  <c r="Q153" i="40"/>
  <c r="Q154" i="40"/>
  <c r="N2314" i="40"/>
  <c r="Q2195" i="40"/>
  <c r="Q2196" i="40"/>
  <c r="Q2197" i="40"/>
  <c r="Q2198" i="40"/>
  <c r="Q2199" i="40"/>
  <c r="Q2200" i="40"/>
  <c r="Q2201" i="40"/>
  <c r="Q2202" i="40"/>
  <c r="N2199" i="40"/>
  <c r="Q33" i="40"/>
  <c r="N33" i="40"/>
  <c r="N2232" i="40"/>
  <c r="Q2591" i="40"/>
  <c r="N2098" i="40"/>
  <c r="Q2652" i="40"/>
  <c r="Q2653" i="40"/>
  <c r="Q2654" i="40"/>
  <c r="Q2655" i="40"/>
  <c r="Q2656" i="40"/>
  <c r="Q2540" i="40"/>
  <c r="Q2541" i="40"/>
  <c r="Q2542" i="40"/>
  <c r="Q2543" i="40"/>
  <c r="Q2544" i="40"/>
  <c r="Q2545" i="40"/>
  <c r="Q2546" i="40"/>
  <c r="Q2547" i="40"/>
  <c r="Q2548" i="40"/>
  <c r="Q2549" i="40"/>
  <c r="N2318" i="40"/>
  <c r="Q2676" i="40"/>
  <c r="Q2677" i="40"/>
  <c r="Q2678" i="40"/>
  <c r="Q2679" i="40"/>
  <c r="Q2680" i="40"/>
  <c r="Q2681" i="40"/>
  <c r="Q2682" i="40"/>
  <c r="Q2683" i="40"/>
  <c r="Q653" i="40"/>
  <c r="Q654" i="40"/>
  <c r="Q655" i="40"/>
  <c r="Q2156" i="40"/>
  <c r="Q2157" i="40"/>
  <c r="Q2158" i="40"/>
  <c r="Q2159" i="40"/>
  <c r="Q2160" i="40"/>
  <c r="Q2161" i="40"/>
  <c r="Q2162" i="40"/>
  <c r="Q2181" i="40"/>
  <c r="Q2182" i="40"/>
  <c r="Q2183" i="40"/>
  <c r="Q2184" i="40"/>
  <c r="Q2185" i="40"/>
  <c r="Q2186" i="40"/>
  <c r="Q2187" i="40"/>
  <c r="Q2188" i="40"/>
  <c r="N2188" i="40"/>
  <c r="Q1024" i="40"/>
  <c r="Q1025" i="40"/>
  <c r="N1059" i="40"/>
  <c r="P2314" i="40"/>
  <c r="Q678" i="40"/>
  <c r="Q679" i="40"/>
  <c r="Q680" i="40"/>
  <c r="Q681" i="40"/>
  <c r="Q682" i="40"/>
  <c r="Q683" i="40"/>
  <c r="Q684" i="40"/>
  <c r="N684" i="40"/>
  <c r="Q2641" i="40"/>
  <c r="Q2642" i="40"/>
  <c r="Q2643" i="40"/>
  <c r="Q2644" i="40"/>
  <c r="Q2645" i="40"/>
  <c r="Q2646" i="40"/>
  <c r="Q2647" i="40"/>
  <c r="N2647" i="40"/>
  <c r="Q1561" i="40"/>
  <c r="Q1562" i="40"/>
  <c r="Q1563" i="40"/>
  <c r="Q1564" i="40"/>
  <c r="Q1565" i="40"/>
  <c r="Q1566" i="40"/>
  <c r="Q1049" i="40"/>
  <c r="Q1050" i="40"/>
  <c r="Q1051" i="40"/>
  <c r="Q1052" i="40"/>
  <c r="Q1026" i="40"/>
  <c r="Q1027" i="40"/>
  <c r="Q1028" i="40"/>
  <c r="Q1029" i="40"/>
  <c r="Q1030" i="40"/>
  <c r="Q750" i="40"/>
  <c r="Q751" i="40"/>
  <c r="Q752" i="40"/>
  <c r="Q753" i="40"/>
  <c r="Q754" i="40"/>
  <c r="Q755" i="40"/>
  <c r="Q756" i="40"/>
  <c r="Q757" i="40"/>
  <c r="Q758" i="40"/>
  <c r="Q759" i="40"/>
  <c r="N759" i="40"/>
  <c r="Q1053" i="40"/>
  <c r="Q1054" i="40"/>
  <c r="O2316" i="40"/>
  <c r="Q940" i="40"/>
  <c r="Q941" i="40"/>
  <c r="Q942" i="40"/>
  <c r="Q943" i="40"/>
  <c r="Q944" i="40"/>
  <c r="Q945" i="40"/>
  <c r="Q946" i="40"/>
  <c r="N1349" i="40"/>
  <c r="Q232" i="40"/>
  <c r="Q233" i="40"/>
  <c r="Q234" i="40"/>
  <c r="Q235" i="40"/>
  <c r="Q236" i="40"/>
  <c r="Q237" i="40"/>
  <c r="N237" i="40"/>
  <c r="Q1385" i="40"/>
  <c r="Q1386" i="40"/>
  <c r="Q1387" i="40"/>
  <c r="Q1388" i="40"/>
  <c r="Q1389" i="40"/>
  <c r="Q1390" i="40"/>
  <c r="Q1391" i="40"/>
  <c r="Q1392" i="40"/>
  <c r="N1392" i="40"/>
  <c r="Q795" i="40"/>
  <c r="Q796" i="40"/>
  <c r="N795" i="40"/>
  <c r="Q1088" i="40"/>
  <c r="Q1089" i="40"/>
  <c r="Q1090" i="40"/>
  <c r="Q1091" i="40"/>
  <c r="Q1092" i="40"/>
  <c r="Q1093" i="40"/>
  <c r="Q1094" i="40"/>
  <c r="Q2563" i="40"/>
  <c r="Q2564" i="40"/>
  <c r="Q2565" i="40"/>
  <c r="Q2566" i="40"/>
  <c r="Q2567" i="40"/>
  <c r="Q2568" i="40"/>
  <c r="N2568" i="40"/>
  <c r="Q2043" i="40"/>
  <c r="Q2044" i="40"/>
  <c r="Q2045" i="40"/>
  <c r="Q2046" i="40"/>
  <c r="Q2047" i="40"/>
  <c r="Q2048" i="40"/>
  <c r="N2048" i="40"/>
  <c r="Q2115" i="40"/>
  <c r="Q2116" i="40"/>
  <c r="Q2117" i="40"/>
  <c r="Q2118" i="40"/>
  <c r="Q2119" i="40"/>
  <c r="Q2120" i="40"/>
  <c r="Q2121" i="40"/>
  <c r="Q296" i="40"/>
  <c r="Q297" i="40"/>
  <c r="N296" i="40"/>
  <c r="P1726" i="40"/>
  <c r="O2314" i="40"/>
  <c r="Q2638" i="40"/>
  <c r="Q2639" i="40"/>
  <c r="Q2640" i="40"/>
  <c r="N1435" i="40"/>
  <c r="Q1174" i="40"/>
  <c r="Q1175" i="40"/>
  <c r="Q1176" i="40"/>
  <c r="Q1177" i="40"/>
  <c r="Q1178" i="40"/>
  <c r="Q1636" i="40"/>
  <c r="Q1637" i="40"/>
  <c r="Q1638" i="40"/>
  <c r="Q1639" i="40"/>
  <c r="Q1640" i="40"/>
  <c r="Q1078" i="40"/>
  <c r="Q1079" i="40"/>
  <c r="Q1080" i="40"/>
  <c r="Q1081" i="40"/>
  <c r="N1079" i="40"/>
  <c r="Q1012" i="40"/>
  <c r="Q1013" i="40"/>
  <c r="Q2342" i="40"/>
  <c r="Q2343" i="40"/>
  <c r="Q2344" i="40"/>
  <c r="Q2345" i="40"/>
  <c r="Q2346" i="40"/>
  <c r="Q2347" i="40"/>
  <c r="Q2348" i="40"/>
  <c r="Q1041" i="40"/>
  <c r="Q1042" i="40"/>
  <c r="Q1043" i="40"/>
  <c r="Q1044" i="40"/>
  <c r="Q1045" i="40"/>
  <c r="Q1593" i="40"/>
  <c r="Q1594" i="40"/>
  <c r="N1593" i="40"/>
  <c r="Q1046" i="40"/>
  <c r="Q1047" i="40"/>
  <c r="Q319" i="40"/>
  <c r="Q320" i="40"/>
  <c r="Q321" i="40"/>
  <c r="N320" i="40"/>
  <c r="Q247" i="40"/>
  <c r="Q248" i="40"/>
  <c r="Q249" i="40"/>
  <c r="N247" i="40"/>
  <c r="N2521" i="40"/>
  <c r="Q507" i="40"/>
  <c r="Q508" i="40"/>
  <c r="Q509" i="40"/>
  <c r="N507" i="40"/>
  <c r="N2446" i="40"/>
  <c r="Q250" i="40"/>
  <c r="P2318" i="40"/>
  <c r="O1718" i="40"/>
  <c r="Q1014" i="40"/>
  <c r="Q1015" i="40"/>
  <c r="Q1016" i="40"/>
  <c r="N1015" i="40"/>
  <c r="N1127" i="40"/>
  <c r="Q1072" i="40"/>
  <c r="Q1073" i="40"/>
  <c r="P469" i="40"/>
  <c r="N1566" i="40"/>
  <c r="Q22" i="40"/>
  <c r="N874" i="40"/>
  <c r="N1081" i="40"/>
  <c r="Q322" i="40"/>
  <c r="Q323" i="40"/>
  <c r="Q324" i="40"/>
  <c r="Q325" i="40"/>
  <c r="N321" i="40"/>
  <c r="Q618" i="40"/>
  <c r="Q619" i="40"/>
  <c r="Q620" i="40"/>
  <c r="Q621" i="40"/>
  <c r="Q622" i="40"/>
  <c r="Q623" i="40"/>
  <c r="N912" i="40"/>
  <c r="Q1275" i="40"/>
  <c r="Q1276" i="40"/>
  <c r="N1275" i="40"/>
  <c r="Q2360" i="40"/>
  <c r="Q2361" i="40"/>
  <c r="Q2362" i="40"/>
  <c r="Q2363" i="40"/>
  <c r="Q2364" i="40"/>
  <c r="N2360" i="40"/>
  <c r="N213" i="40"/>
  <c r="O2319" i="40"/>
  <c r="O469" i="40"/>
  <c r="N1008" i="40"/>
  <c r="Q2486" i="40"/>
  <c r="Q2487" i="40"/>
  <c r="Q2488" i="40"/>
  <c r="Q2489" i="40"/>
  <c r="Q2490" i="40"/>
  <c r="Q2491" i="40"/>
  <c r="Q2492" i="40"/>
  <c r="N2492" i="40"/>
  <c r="Q221" i="40"/>
  <c r="Q222" i="40"/>
  <c r="Q223" i="40"/>
  <c r="Q224" i="40"/>
  <c r="Q225" i="40"/>
  <c r="Q226" i="40"/>
  <c r="Q227" i="40"/>
  <c r="Q228" i="40"/>
  <c r="N228" i="40"/>
  <c r="Q1017" i="40"/>
  <c r="Q1018" i="40"/>
  <c r="Q1019" i="40"/>
  <c r="Q1020" i="40"/>
  <c r="Q1021" i="40"/>
  <c r="Q1022" i="40"/>
  <c r="N1021" i="40"/>
  <c r="N2341" i="40"/>
  <c r="N2523" i="40"/>
  <c r="Q1005" i="40"/>
  <c r="Q1006" i="40"/>
  <c r="Q2078" i="40"/>
  <c r="Q2079" i="40"/>
  <c r="Q2080" i="40"/>
  <c r="Q2081" i="40"/>
  <c r="Q2082" i="40"/>
  <c r="Q2083" i="40"/>
  <c r="Q2084" i="40"/>
  <c r="Q2085" i="40"/>
  <c r="Q2086" i="40"/>
  <c r="Q2087" i="40"/>
  <c r="P470" i="40"/>
  <c r="Q1649" i="40"/>
  <c r="Q1650" i="40"/>
  <c r="Q1651" i="40"/>
  <c r="Q1652" i="40"/>
  <c r="N1649" i="40"/>
  <c r="Q1277" i="40"/>
  <c r="Q1278" i="40"/>
  <c r="Q1279" i="40"/>
  <c r="Q1280" i="40"/>
  <c r="Q1281" i="40"/>
  <c r="Q1282" i="40"/>
  <c r="N2456" i="40"/>
  <c r="N2549" i="40"/>
  <c r="P1723" i="40"/>
  <c r="Q501" i="40"/>
  <c r="Q502" i="40"/>
  <c r="Q503" i="40"/>
  <c r="N501" i="40"/>
  <c r="O1723" i="40"/>
  <c r="N578" i="40"/>
  <c r="N223" i="40"/>
  <c r="N1652" i="40"/>
  <c r="Q2072" i="40"/>
  <c r="Q2073" i="40"/>
  <c r="Q2074" i="40"/>
  <c r="Q2075" i="40"/>
  <c r="Q2076" i="40"/>
  <c r="Q2077" i="40"/>
  <c r="N2077" i="40"/>
  <c r="Q19" i="40"/>
  <c r="N19" i="40"/>
  <c r="N124" i="40"/>
  <c r="N261" i="40"/>
  <c r="P106" i="40"/>
  <c r="O1726" i="40"/>
  <c r="O1725" i="40"/>
  <c r="N1545" i="40"/>
  <c r="N503" i="40"/>
  <c r="N1314" i="40"/>
  <c r="N2031" i="40"/>
  <c r="Q927" i="40"/>
  <c r="Q928" i="40"/>
  <c r="Q929" i="40"/>
  <c r="Q930" i="40"/>
  <c r="Q931" i="40"/>
  <c r="Q932" i="40"/>
  <c r="Q933" i="40"/>
  <c r="Q934" i="40"/>
  <c r="N933" i="40"/>
  <c r="Q2203" i="40"/>
  <c r="O1724" i="40"/>
  <c r="N297" i="40"/>
  <c r="Q365" i="40"/>
  <c r="P1722" i="40"/>
  <c r="N2601" i="40"/>
  <c r="N1173" i="40"/>
  <c r="Q2163" i="40"/>
  <c r="Q992" i="40"/>
  <c r="Q993" i="40"/>
  <c r="Q994" i="40"/>
  <c r="N498" i="40"/>
  <c r="N946" i="40"/>
  <c r="N57" i="40"/>
  <c r="N1054" i="40"/>
  <c r="N856" i="40"/>
  <c r="Q2666" i="40"/>
  <c r="Q2667" i="40"/>
  <c r="Q2668" i="40"/>
  <c r="Q2669" i="40"/>
  <c r="Q2670" i="40"/>
  <c r="Q2671" i="40"/>
  <c r="Q2672" i="40"/>
  <c r="Q2673" i="40"/>
  <c r="Q2674" i="40"/>
  <c r="Q2675" i="40"/>
  <c r="O2318" i="40"/>
  <c r="O1722" i="40"/>
  <c r="N1359" i="40"/>
  <c r="N2591" i="40"/>
  <c r="N2640" i="40"/>
  <c r="N135" i="40"/>
  <c r="N1481" i="40"/>
  <c r="N1094" i="40"/>
  <c r="N1418" i="40"/>
  <c r="Q155" i="40"/>
  <c r="Q156" i="40"/>
  <c r="Q157" i="40"/>
  <c r="N1351" i="40"/>
  <c r="N317" i="40"/>
  <c r="N778" i="40"/>
  <c r="N1034" i="40"/>
  <c r="N1033" i="40"/>
  <c r="N35" i="40"/>
  <c r="N2364" i="40"/>
  <c r="N2203" i="40"/>
  <c r="Q2154" i="40"/>
  <c r="Q2155" i="40"/>
  <c r="N2154" i="40"/>
  <c r="N1047" i="40"/>
  <c r="N838" i="40"/>
  <c r="N1522" i="40"/>
  <c r="Q28" i="40"/>
  <c r="Q29" i="40"/>
  <c r="N929" i="40"/>
  <c r="N730" i="40"/>
  <c r="N655" i="40"/>
  <c r="N2461" i="40"/>
  <c r="Q995" i="40"/>
  <c r="Q996" i="40"/>
  <c r="Q997" i="40"/>
  <c r="N997" i="40"/>
  <c r="N2471" i="40"/>
  <c r="Q2577" i="40"/>
  <c r="Q2578" i="40"/>
  <c r="Q2579" i="40"/>
  <c r="Q2580" i="40"/>
  <c r="Q2581" i="40"/>
  <c r="N2579" i="40"/>
  <c r="N2624" i="40"/>
  <c r="N1210" i="40"/>
  <c r="Q2684" i="40"/>
  <c r="Q2685" i="40"/>
  <c r="N2683" i="40"/>
  <c r="N796" i="40"/>
  <c r="N934" i="40"/>
  <c r="N2025" i="40"/>
  <c r="N325" i="40"/>
  <c r="N2667" i="40"/>
  <c r="N1142" i="40"/>
  <c r="N533" i="40"/>
  <c r="N813" i="40"/>
  <c r="N926" i="40"/>
  <c r="N1847" i="40"/>
  <c r="N2114" i="40"/>
  <c r="N1013" i="40"/>
  <c r="N2065" i="40"/>
  <c r="N306" i="40"/>
  <c r="N1836" i="40"/>
  <c r="N919" i="40"/>
  <c r="N22" i="40"/>
  <c r="N825" i="40"/>
  <c r="N2100" i="40"/>
  <c r="N2087" i="40"/>
  <c r="N1022" i="40"/>
  <c r="N1757" i="40"/>
  <c r="N268" i="40"/>
  <c r="N1624" i="40"/>
  <c r="O385" i="40"/>
  <c r="P385" i="40"/>
  <c r="N1901" i="40"/>
  <c r="N783" i="40"/>
  <c r="N559" i="40"/>
  <c r="N2285" i="40"/>
  <c r="N1030" i="40"/>
  <c r="N2348" i="40"/>
  <c r="N1440" i="40"/>
  <c r="N1307" i="40"/>
  <c r="N2150" i="40"/>
  <c r="N9" i="40"/>
  <c r="N1302" i="40"/>
  <c r="N2290" i="40"/>
  <c r="N970" i="40"/>
  <c r="N1914" i="40"/>
  <c r="N157" i="40"/>
  <c r="N2428" i="40"/>
  <c r="N294" i="40"/>
  <c r="N2436" i="40"/>
  <c r="N2685" i="40"/>
  <c r="N2155" i="40"/>
  <c r="N738" i="40"/>
  <c r="N1178" i="40"/>
  <c r="N1367" i="40"/>
  <c r="N725" i="40"/>
  <c r="N116" i="40"/>
  <c r="N1973" i="40"/>
  <c r="N385" i="40"/>
  <c r="N1907" i="40"/>
  <c r="N509" i="40"/>
  <c r="N572" i="40"/>
  <c r="N2239" i="40"/>
  <c r="Q1778" i="40"/>
  <c r="N1778" i="40"/>
  <c r="N380" i="40"/>
  <c r="N2145" i="40"/>
  <c r="N1949" i="40"/>
  <c r="N2304" i="40"/>
  <c r="N357" i="40"/>
  <c r="N2135" i="40"/>
  <c r="N1486" i="40"/>
  <c r="Q15" i="40"/>
  <c r="N2665" i="40"/>
  <c r="N2312" i="40"/>
  <c r="N2610" i="40"/>
  <c r="N365" i="40"/>
  <c r="N1640" i="40"/>
  <c r="N1425" i="40"/>
  <c r="N1765" i="40"/>
  <c r="N29" i="40"/>
  <c r="N2581" i="40"/>
  <c r="N1038" i="40"/>
  <c r="N1196" i="40"/>
  <c r="N1133" i="40"/>
  <c r="N2223" i="40"/>
  <c r="N94" i="40"/>
  <c r="N250" i="40"/>
  <c r="N1006" i="40"/>
  <c r="N1334" i="40"/>
  <c r="N2299" i="40"/>
  <c r="N2163" i="40"/>
  <c r="N1398" i="40"/>
  <c r="N2675" i="40"/>
  <c r="N866" i="40"/>
  <c r="N1064" i="40"/>
  <c r="N991" i="40"/>
  <c r="N603" i="40"/>
  <c r="N1461" i="40"/>
  <c r="N1073" i="40"/>
  <c r="N1594" i="40"/>
  <c r="N15" i="40"/>
  <c r="N331" i="40"/>
  <c r="N1508" i="40"/>
  <c r="N564" i="40"/>
  <c r="N541" i="40"/>
  <c r="N2656" i="40"/>
  <c r="N2533" i="40"/>
  <c r="N2529" i="40"/>
  <c r="N623" i="40"/>
  <c r="N1324" i="40"/>
  <c r="N1454" i="40"/>
  <c r="N662" i="40"/>
  <c r="N338" i="40"/>
  <c r="N370" i="40"/>
  <c r="N287" i="40"/>
  <c r="N1282" i="40"/>
  <c r="N2121" i="4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<sst xmlns="http://schemas.openxmlformats.org/spreadsheetml/2006/main" count="17694" uniqueCount="2409">
  <si>
    <t xml:space="preserve"> =?</t>
  </si>
  <si>
    <t>Pri</t>
  </si>
  <si>
    <t>Alt</t>
  </si>
  <si>
    <t>Tot</t>
  </si>
  <si>
    <t xml:space="preserve"> - MK10</t>
  </si>
  <si>
    <t>k</t>
  </si>
  <si>
    <t>AD</t>
  </si>
  <si>
    <t>DH</t>
  </si>
  <si>
    <t>LB</t>
  </si>
  <si>
    <t>NH</t>
  </si>
  <si>
    <t>NN</t>
  </si>
  <si>
    <t>OB</t>
  </si>
  <si>
    <t>RT</t>
  </si>
  <si>
    <t>ZB</t>
  </si>
  <si>
    <t xml:space="preserve"> - MK</t>
  </si>
  <si>
    <t>ON</t>
  </si>
  <si>
    <t>MD</t>
  </si>
  <si>
    <t xml:space="preserve"> - Total</t>
  </si>
  <si>
    <t>OVD-B</t>
  </si>
  <si>
    <t xml:space="preserve"> -</t>
  </si>
  <si>
    <t>DV-OVD</t>
  </si>
  <si>
    <t>OSC</t>
  </si>
  <si>
    <t>DV-OSC</t>
  </si>
  <si>
    <t>AFO</t>
  </si>
  <si>
    <t>f</t>
  </si>
  <si>
    <t>DV-HOD</t>
  </si>
  <si>
    <t>TC-B</t>
  </si>
  <si>
    <t>DV-TCD</t>
  </si>
  <si>
    <t>DV-CVD</t>
  </si>
  <si>
    <t>CVD-B</t>
  </si>
  <si>
    <t>DV-ACB</t>
  </si>
  <si>
    <t>AC-B</t>
  </si>
  <si>
    <t>DV-VL</t>
  </si>
  <si>
    <t>VL-B</t>
  </si>
  <si>
    <t>DAD</t>
  </si>
  <si>
    <t>VP</t>
  </si>
  <si>
    <t>m</t>
  </si>
  <si>
    <t>VD-MOP</t>
  </si>
  <si>
    <t>DV-MAC</t>
  </si>
  <si>
    <t>INC</t>
  </si>
  <si>
    <t>DV-TOA</t>
  </si>
  <si>
    <t>TO-MKB</t>
  </si>
  <si>
    <t>CTL-B</t>
  </si>
  <si>
    <t>DV-MKB</t>
  </si>
  <si>
    <t>DV-LC</t>
  </si>
  <si>
    <t>L-COPI</t>
  </si>
  <si>
    <t>DV-IMC</t>
  </si>
  <si>
    <t>IM-COPI</t>
  </si>
  <si>
    <t>OVD-BZ</t>
  </si>
  <si>
    <t>OD-BZ</t>
  </si>
  <si>
    <t>DV-GIM</t>
  </si>
  <si>
    <t>DV-PL</t>
  </si>
  <si>
    <t>DV-OL</t>
  </si>
  <si>
    <t>ROL</t>
  </si>
  <si>
    <t>DV-IMO</t>
  </si>
  <si>
    <t>IM-ROT</t>
  </si>
  <si>
    <t>DV-IC</t>
  </si>
  <si>
    <t>DV-AGO</t>
  </si>
  <si>
    <t>AGS-ROT</t>
  </si>
  <si>
    <t>DV-HON</t>
  </si>
  <si>
    <t>HON-B</t>
  </si>
  <si>
    <t>HGO-B</t>
  </si>
  <si>
    <t>MWS-B</t>
  </si>
  <si>
    <t>AC-CC</t>
  </si>
  <si>
    <t>DV-HVL</t>
  </si>
  <si>
    <t>DV-ICU</t>
  </si>
  <si>
    <t>VC</t>
  </si>
  <si>
    <t>VC 2</t>
  </si>
  <si>
    <t>COH</t>
  </si>
  <si>
    <t>COH-MU</t>
  </si>
  <si>
    <t>COH-MCU</t>
  </si>
  <si>
    <t>CO-MU</t>
  </si>
  <si>
    <t>CO-MCU</t>
  </si>
  <si>
    <t>CO-C</t>
  </si>
  <si>
    <t>COH-BR</t>
  </si>
  <si>
    <t>COH-B</t>
  </si>
  <si>
    <t>TS</t>
  </si>
  <si>
    <t>TS-4</t>
  </si>
  <si>
    <t>TS-2V</t>
  </si>
  <si>
    <t>SI-2</t>
  </si>
  <si>
    <t>SI</t>
  </si>
  <si>
    <t>SI-4</t>
  </si>
  <si>
    <t>TS-OPS</t>
  </si>
  <si>
    <t>TS-SK</t>
  </si>
  <si>
    <t>SK</t>
  </si>
  <si>
    <t>AS</t>
  </si>
  <si>
    <t>AV</t>
  </si>
  <si>
    <t>TST</t>
  </si>
  <si>
    <t>TS-NB</t>
  </si>
  <si>
    <t>TST-NB</t>
  </si>
  <si>
    <t>NBT</t>
  </si>
  <si>
    <t>NBH</t>
  </si>
  <si>
    <t>AS-NB</t>
  </si>
  <si>
    <t>HC</t>
  </si>
  <si>
    <t>HCH</t>
  </si>
  <si>
    <t>WTH-NB</t>
  </si>
  <si>
    <t>CO-FBO</t>
  </si>
  <si>
    <t>CT</t>
  </si>
  <si>
    <t>SB</t>
  </si>
  <si>
    <t>SB-G</t>
  </si>
  <si>
    <t>SB-Z</t>
  </si>
  <si>
    <t>SBT</t>
  </si>
  <si>
    <t>SBH</t>
  </si>
  <si>
    <t>SBH-G</t>
  </si>
  <si>
    <t>SBH-Z</t>
  </si>
  <si>
    <t>ON-SB</t>
  </si>
  <si>
    <t>SBA</t>
  </si>
  <si>
    <t>SVA</t>
  </si>
  <si>
    <t>SVH</t>
  </si>
  <si>
    <t>ON-SV</t>
  </si>
  <si>
    <t>PBA</t>
  </si>
  <si>
    <t>BMH-BBM</t>
  </si>
  <si>
    <t>BMA-BBM</t>
  </si>
  <si>
    <t>ON-BBM</t>
  </si>
  <si>
    <t>RI</t>
  </si>
  <si>
    <t>RIA</t>
  </si>
  <si>
    <t>ON-RI</t>
  </si>
  <si>
    <t>TS-SBB</t>
  </si>
  <si>
    <t>ON-SBB</t>
  </si>
  <si>
    <t>BMH-SBB</t>
  </si>
  <si>
    <t>VC-SBB</t>
  </si>
  <si>
    <t>PC-SBB</t>
  </si>
  <si>
    <t>BM-BRB</t>
  </si>
  <si>
    <t>BU-BRB</t>
  </si>
  <si>
    <t>ON-BRB</t>
  </si>
  <si>
    <t>WS</t>
  </si>
  <si>
    <t>BU-WS</t>
  </si>
  <si>
    <t>WSH</t>
  </si>
  <si>
    <t>DPH-WS</t>
  </si>
  <si>
    <t>AS-IB</t>
  </si>
  <si>
    <t>TS-IB</t>
  </si>
  <si>
    <t>TS-IBP</t>
  </si>
  <si>
    <t>AGS-TPB</t>
  </si>
  <si>
    <t>TOA-TPB</t>
  </si>
  <si>
    <t>HOD-TPB</t>
  </si>
  <si>
    <t>ON-TPB</t>
  </si>
  <si>
    <t>TS-TPB</t>
  </si>
  <si>
    <t>HA-SPB</t>
  </si>
  <si>
    <t>HA-TPB</t>
  </si>
  <si>
    <t>ONH-GW</t>
  </si>
  <si>
    <t>BMH-TPB</t>
  </si>
  <si>
    <t>ON-SPB</t>
  </si>
  <si>
    <t>SLH-12D</t>
  </si>
  <si>
    <t>VK</t>
  </si>
  <si>
    <t>DV-VV</t>
  </si>
  <si>
    <t>PTF-VKE</t>
  </si>
  <si>
    <t>VKT</t>
  </si>
  <si>
    <t>VK-GS</t>
  </si>
  <si>
    <t>VKT-NB</t>
  </si>
  <si>
    <t>VKL-NB</t>
  </si>
  <si>
    <t>VKL-DR</t>
  </si>
  <si>
    <t>DV-GZD</t>
  </si>
  <si>
    <t>DV-DR</t>
  </si>
  <si>
    <t>DV-AGS</t>
  </si>
  <si>
    <t>AGS</t>
  </si>
  <si>
    <t>DV-CVE</t>
  </si>
  <si>
    <t>BO-DC</t>
  </si>
  <si>
    <t>BOH</t>
  </si>
  <si>
    <t>BOH-DC</t>
  </si>
  <si>
    <t>BOH-LO</t>
  </si>
  <si>
    <t>TS-BO</t>
  </si>
  <si>
    <t>ON-BO</t>
  </si>
  <si>
    <t>TS-GO</t>
  </si>
  <si>
    <t>ON-GO</t>
  </si>
  <si>
    <t>DB-CBR</t>
  </si>
  <si>
    <t>ON-LON</t>
  </si>
  <si>
    <t>GSH-DCN</t>
  </si>
  <si>
    <t>GOH-DC</t>
  </si>
  <si>
    <t>GOH-LO</t>
  </si>
  <si>
    <t>GSH-CBR</t>
  </si>
  <si>
    <t>GOH-LO1</t>
  </si>
  <si>
    <t>GOH-LO2</t>
  </si>
  <si>
    <t>RV-GS</t>
  </si>
  <si>
    <t>GS</t>
  </si>
  <si>
    <t>GSA</t>
  </si>
  <si>
    <t>GSH</t>
  </si>
  <si>
    <t>GS-S</t>
  </si>
  <si>
    <t>GSA-S</t>
  </si>
  <si>
    <t>GSH-S</t>
  </si>
  <si>
    <t>DV-GP</t>
  </si>
  <si>
    <t>GP</t>
  </si>
  <si>
    <t>GPH</t>
  </si>
  <si>
    <t>ON-GP</t>
  </si>
  <si>
    <t>CP</t>
  </si>
  <si>
    <t>DV-CP</t>
  </si>
  <si>
    <t>MIH</t>
  </si>
  <si>
    <t>OS</t>
  </si>
  <si>
    <t>OSH</t>
  </si>
  <si>
    <t>ON-OS</t>
  </si>
  <si>
    <t>RV</t>
  </si>
  <si>
    <t>RV-AF</t>
  </si>
  <si>
    <t>AL</t>
  </si>
  <si>
    <t>AL-30M</t>
  </si>
  <si>
    <t>HW</t>
  </si>
  <si>
    <t>TS-AFT</t>
  </si>
  <si>
    <t>ON-AFT</t>
  </si>
  <si>
    <t>OVD-RH</t>
  </si>
  <si>
    <t>RH</t>
  </si>
  <si>
    <t>STH</t>
  </si>
  <si>
    <t>SHH-LO</t>
  </si>
  <si>
    <t>SHH-RD</t>
  </si>
  <si>
    <t>SHH-ST</t>
  </si>
  <si>
    <t>MFT-STH</t>
  </si>
  <si>
    <t>HV</t>
  </si>
  <si>
    <t>HVT</t>
  </si>
  <si>
    <t>HV-KR</t>
  </si>
  <si>
    <t>HVH</t>
  </si>
  <si>
    <t>HVA</t>
  </si>
  <si>
    <t>ON-HV</t>
  </si>
  <si>
    <t>KR</t>
  </si>
  <si>
    <t>BMA-SOB</t>
  </si>
  <si>
    <t>BMH-SOB</t>
  </si>
  <si>
    <t>ON-SOB</t>
  </si>
  <si>
    <t>ON-LT</t>
  </si>
  <si>
    <t>DVT-PA</t>
  </si>
  <si>
    <t>PAT</t>
  </si>
  <si>
    <t>DV-FRB</t>
  </si>
  <si>
    <t>FRB</t>
  </si>
  <si>
    <t>MA</t>
  </si>
  <si>
    <t>EHV</t>
  </si>
  <si>
    <t>OR</t>
  </si>
  <si>
    <t>WO</t>
  </si>
  <si>
    <t>ON-WO</t>
  </si>
  <si>
    <t>WOA</t>
  </si>
  <si>
    <t>WOV</t>
  </si>
  <si>
    <t>WOV-K</t>
  </si>
  <si>
    <t>WOV-M</t>
  </si>
  <si>
    <t>WOV-G</t>
  </si>
  <si>
    <t>ON-WOV</t>
  </si>
  <si>
    <t>BRV</t>
  </si>
  <si>
    <t>BRH</t>
  </si>
  <si>
    <t>BRV-K</t>
  </si>
  <si>
    <t>BRV-M</t>
  </si>
  <si>
    <t>BRV-G</t>
  </si>
  <si>
    <t>BRV-Z</t>
  </si>
  <si>
    <t>ON-BRV</t>
  </si>
  <si>
    <t>DV-SBB</t>
  </si>
  <si>
    <t>TSMIRG</t>
  </si>
  <si>
    <t>BPA</t>
  </si>
  <si>
    <t>TK-K</t>
  </si>
  <si>
    <t>BPH</t>
  </si>
  <si>
    <t>MSA</t>
  </si>
  <si>
    <t>MSA-M</t>
  </si>
  <si>
    <t>KW</t>
  </si>
  <si>
    <t>KW5</t>
  </si>
  <si>
    <t>KW-05</t>
  </si>
  <si>
    <t>GW</t>
  </si>
  <si>
    <t>ON-GW</t>
  </si>
  <si>
    <t>ON-W10</t>
  </si>
  <si>
    <t>ON-W25</t>
  </si>
  <si>
    <t>DP</t>
  </si>
  <si>
    <t>DPH</t>
  </si>
  <si>
    <t>DPH-W10</t>
  </si>
  <si>
    <t>DPHM610</t>
  </si>
  <si>
    <t>DPH-M</t>
  </si>
  <si>
    <t>DPH-G</t>
  </si>
  <si>
    <t>DPA</t>
  </si>
  <si>
    <t>DPA-W25</t>
  </si>
  <si>
    <t>WTS2500</t>
  </si>
  <si>
    <t>SLH-W25</t>
  </si>
  <si>
    <t>SLH</t>
  </si>
  <si>
    <t>SLH-6D</t>
  </si>
  <si>
    <t>SLH-630</t>
  </si>
  <si>
    <t>SLH-W3</t>
  </si>
  <si>
    <t>WBH</t>
  </si>
  <si>
    <t>WBH-M</t>
  </si>
  <si>
    <t>WBH-G</t>
  </si>
  <si>
    <t>WT</t>
  </si>
  <si>
    <t>WT-K</t>
  </si>
  <si>
    <t>WT-G</t>
  </si>
  <si>
    <t>WTH</t>
  </si>
  <si>
    <t>WTH-M</t>
  </si>
  <si>
    <t>WTH-G</t>
  </si>
  <si>
    <t>BU-VTHS</t>
  </si>
  <si>
    <t>VT-HS</t>
  </si>
  <si>
    <t>TS-MO</t>
  </si>
  <si>
    <t>TS-P2</t>
  </si>
  <si>
    <t>OVD-NO</t>
  </si>
  <si>
    <t>HOVD-NO</t>
  </si>
  <si>
    <t>GP-NO</t>
  </si>
  <si>
    <t>TS-NO</t>
  </si>
  <si>
    <t>HV-NO</t>
  </si>
  <si>
    <t>RV-NO</t>
  </si>
  <si>
    <t>WO-ND</t>
  </si>
  <si>
    <t>WO-NO</t>
  </si>
  <si>
    <t>WOV-NO</t>
  </si>
  <si>
    <t>BRV-NO</t>
  </si>
  <si>
    <t>PC-L</t>
  </si>
  <si>
    <t>DV-PCW</t>
  </si>
  <si>
    <t>PC-GW</t>
  </si>
  <si>
    <t>PC-GWNB</t>
  </si>
  <si>
    <t>DV-PCB</t>
  </si>
  <si>
    <t>PC-SPB</t>
  </si>
  <si>
    <t>DV-PCN</t>
  </si>
  <si>
    <t>PC-NB</t>
  </si>
  <si>
    <t>DV-PCF</t>
  </si>
  <si>
    <t>PC-R</t>
  </si>
  <si>
    <t>DV-PCO</t>
  </si>
  <si>
    <t>PC-GO</t>
  </si>
  <si>
    <t>PC-GS</t>
  </si>
  <si>
    <t>TS-PL</t>
  </si>
  <si>
    <t>TS-PLB</t>
  </si>
  <si>
    <t>HV-PLB</t>
  </si>
  <si>
    <t>TS-PLG</t>
  </si>
  <si>
    <t>HV-PLG</t>
  </si>
  <si>
    <t>TS-PLL</t>
  </si>
  <si>
    <t>ON-PLL</t>
  </si>
  <si>
    <t>TS-PLN</t>
  </si>
  <si>
    <t>TST-PLN</t>
  </si>
  <si>
    <t>TS-PLR</t>
  </si>
  <si>
    <t>HV-PLR</t>
  </si>
  <si>
    <t>ON-PLR</t>
  </si>
  <si>
    <t>DPH-PLS</t>
  </si>
  <si>
    <t>SLH-PLS</t>
  </si>
  <si>
    <t>SB-PLS</t>
  </si>
  <si>
    <t>SVH-PLS</t>
  </si>
  <si>
    <t>TS-PLS</t>
  </si>
  <si>
    <t>DP-PLW</t>
  </si>
  <si>
    <t>TS-PLW</t>
  </si>
  <si>
    <t>ON-PLW</t>
  </si>
  <si>
    <t>AB</t>
  </si>
  <si>
    <t>ABH</t>
  </si>
  <si>
    <t>ON-BS</t>
  </si>
  <si>
    <t>BS</t>
  </si>
  <si>
    <t>BSA</t>
  </si>
  <si>
    <t>BSH</t>
  </si>
  <si>
    <t>AH</t>
  </si>
  <si>
    <t>VZ-AH</t>
  </si>
  <si>
    <t>AHH</t>
  </si>
  <si>
    <t>ON-VZ</t>
  </si>
  <si>
    <t>DB-VZ</t>
  </si>
  <si>
    <t>VZ</t>
  </si>
  <si>
    <t>VZA</t>
  </si>
  <si>
    <t>VZH</t>
  </si>
  <si>
    <t>VZ-KA</t>
  </si>
  <si>
    <t>VZH-KA</t>
  </si>
  <si>
    <t>VZA-WC</t>
  </si>
  <si>
    <t>VZH-WC</t>
  </si>
  <si>
    <t>LI</t>
  </si>
  <si>
    <t>ON-LI</t>
  </si>
  <si>
    <t>LIA</t>
  </si>
  <si>
    <t>LIH</t>
  </si>
  <si>
    <t>LIH-RTV</t>
  </si>
  <si>
    <t>HVH-RTV</t>
  </si>
  <si>
    <t>BU-SA</t>
  </si>
  <si>
    <t>SAA</t>
  </si>
  <si>
    <t>BMA-SA</t>
  </si>
  <si>
    <t>SAH</t>
  </si>
  <si>
    <t>RK</t>
  </si>
  <si>
    <t>BU-RK</t>
  </si>
  <si>
    <t>DV-SK</t>
  </si>
  <si>
    <t>BU-IJS</t>
  </si>
  <si>
    <t>BM-INC</t>
  </si>
  <si>
    <t>BU-TN</t>
  </si>
  <si>
    <t>CB</t>
  </si>
  <si>
    <t>BU-KSH</t>
  </si>
  <si>
    <t>BM-PDB</t>
  </si>
  <si>
    <t>BU-PDB</t>
  </si>
  <si>
    <t>BU-RTV</t>
  </si>
  <si>
    <t>SO</t>
  </si>
  <si>
    <t>BU-SO</t>
  </si>
  <si>
    <t>DP-SO</t>
  </si>
  <si>
    <t>TS-DS</t>
  </si>
  <si>
    <t>BU-DS</t>
  </si>
  <si>
    <t>PM-DS</t>
  </si>
  <si>
    <t>PM-DSK</t>
  </si>
  <si>
    <t>BMA-DS</t>
  </si>
  <si>
    <t>VI</t>
  </si>
  <si>
    <t>BU-VI</t>
  </si>
  <si>
    <t>VIA</t>
  </si>
  <si>
    <t>ON-VI</t>
  </si>
  <si>
    <t>BU-VN</t>
  </si>
  <si>
    <t>BU-ZS</t>
  </si>
  <si>
    <t>OVD-DF</t>
  </si>
  <si>
    <t>DF-CT</t>
  </si>
  <si>
    <t>CT-DF</t>
  </si>
  <si>
    <t>TS-DF</t>
  </si>
  <si>
    <t>TST-DF</t>
  </si>
  <si>
    <t>WT-DF</t>
  </si>
  <si>
    <t>WBH-DF</t>
  </si>
  <si>
    <t>HAT-DF</t>
  </si>
  <si>
    <t>OVD-BB</t>
  </si>
  <si>
    <t>TS-BB</t>
  </si>
  <si>
    <t>SB-BB</t>
  </si>
  <si>
    <t>HV-BB</t>
  </si>
  <si>
    <t>HA-BB</t>
  </si>
  <si>
    <t>BB</t>
  </si>
  <si>
    <t>DV-BB</t>
  </si>
  <si>
    <t>GM-BB</t>
  </si>
  <si>
    <t>LOH-GGB</t>
  </si>
  <si>
    <t>BMH-GGB</t>
  </si>
  <si>
    <t>HBV</t>
  </si>
  <si>
    <t>HB-HOD</t>
  </si>
  <si>
    <t>HOVD-HB</t>
  </si>
  <si>
    <t>HB-OVD</t>
  </si>
  <si>
    <t>OVD-HB</t>
  </si>
  <si>
    <t>HVH-SAM</t>
  </si>
  <si>
    <t>OZHZ</t>
  </si>
  <si>
    <t>RMV</t>
  </si>
  <si>
    <t>KNRM-RB</t>
  </si>
  <si>
    <t>RM-RWC</t>
  </si>
  <si>
    <t>RMT-KHV</t>
  </si>
  <si>
    <t>RM-KHV</t>
  </si>
  <si>
    <t>RB</t>
  </si>
  <si>
    <t>RBT</t>
  </si>
  <si>
    <t>LG</t>
  </si>
  <si>
    <t>VP-RB</t>
  </si>
  <si>
    <t>RBV</t>
  </si>
  <si>
    <t>OVD-RB</t>
  </si>
  <si>
    <t>DV-TBO</t>
  </si>
  <si>
    <t>TBO</t>
  </si>
  <si>
    <t>DV-TD</t>
  </si>
  <si>
    <t>TD</t>
  </si>
  <si>
    <t>DV-FLO</t>
  </si>
  <si>
    <t>FL</t>
  </si>
  <si>
    <t>DV-VD</t>
  </si>
  <si>
    <t>VD</t>
  </si>
  <si>
    <t>DV-PR</t>
  </si>
  <si>
    <t>PR</t>
  </si>
  <si>
    <t>LFO</t>
  </si>
  <si>
    <t>PM</t>
  </si>
  <si>
    <t>PMT</t>
  </si>
  <si>
    <t>DB</t>
  </si>
  <si>
    <t>DV</t>
  </si>
  <si>
    <t>DA</t>
  </si>
  <si>
    <t>DAT</t>
  </si>
  <si>
    <t>DVT</t>
  </si>
  <si>
    <t>DBT</t>
  </si>
  <si>
    <t>BMM</t>
  </si>
  <si>
    <t>HA</t>
  </si>
  <si>
    <t>HA-G</t>
  </si>
  <si>
    <t>HA-Z</t>
  </si>
  <si>
    <t>HAT</t>
  </si>
  <si>
    <t>HAT-G</t>
  </si>
  <si>
    <t>HA-KR</t>
  </si>
  <si>
    <t>HAT-KR</t>
  </si>
  <si>
    <t>VW</t>
  </si>
  <si>
    <t>VW-LO</t>
  </si>
  <si>
    <t>VW-H</t>
  </si>
  <si>
    <t>VWH-O</t>
  </si>
  <si>
    <t>LOH</t>
  </si>
  <si>
    <t>BMH-O</t>
  </si>
  <si>
    <t>GMH-LOG</t>
  </si>
  <si>
    <t>LO</t>
  </si>
  <si>
    <t>TS-LOG</t>
  </si>
  <si>
    <t>ON-LO</t>
  </si>
  <si>
    <t>BMH</t>
  </si>
  <si>
    <t>GM</t>
  </si>
  <si>
    <t>GMH</t>
  </si>
  <si>
    <t>MFT-VER</t>
  </si>
  <si>
    <t>MFT-QUA</t>
  </si>
  <si>
    <t>MFT</t>
  </si>
  <si>
    <t>TS-OTO</t>
  </si>
  <si>
    <t>TEST</t>
  </si>
  <si>
    <t>HOVD-B</t>
  </si>
  <si>
    <t>IC-ROT</t>
  </si>
  <si>
    <t>GSH-LON</t>
  </si>
  <si>
    <t>PM-RH</t>
  </si>
  <si>
    <t>DBMIRGO</t>
  </si>
  <si>
    <t>DBMIRGV</t>
  </si>
  <si>
    <t>DV-BEV</t>
  </si>
  <si>
    <t>DV-CDT</t>
  </si>
  <si>
    <t>DV-RH</t>
  </si>
  <si>
    <t>DVT-VK</t>
  </si>
  <si>
    <t>DVT-VKN</t>
  </si>
  <si>
    <t>DV-VK</t>
  </si>
  <si>
    <t>HV-GS</t>
  </si>
  <si>
    <t>KNRM-HV</t>
  </si>
  <si>
    <t>OVD-LON</t>
  </si>
  <si>
    <t>SI4-BSL</t>
  </si>
  <si>
    <t>SI4-SLK</t>
  </si>
  <si>
    <t>SI4-TNZ</t>
  </si>
  <si>
    <t>TS-DC</t>
  </si>
  <si>
    <t>TS-GW</t>
  </si>
  <si>
    <t>TST-NBB</t>
  </si>
  <si>
    <t>WTH-NBB</t>
  </si>
  <si>
    <t>HBEB-B</t>
  </si>
  <si>
    <t>TK-G</t>
  </si>
  <si>
    <t xml:space="preserve"> - Opmerking/Vraag</t>
  </si>
  <si>
    <t>ON-CB</t>
  </si>
  <si>
    <t>ON-GSH</t>
  </si>
  <si>
    <t>ON-KSH</t>
  </si>
  <si>
    <t xml:space="preserve"> - Totaal</t>
  </si>
  <si>
    <t>QR</t>
  </si>
  <si>
    <t>NRV</t>
  </si>
  <si>
    <t>GIM-ROT</t>
  </si>
  <si>
    <t>FR-B</t>
  </si>
  <si>
    <t>C-VE</t>
  </si>
  <si>
    <t>GIMCOPI</t>
  </si>
  <si>
    <t>PC-B</t>
  </si>
  <si>
    <t>BU-KST</t>
  </si>
  <si>
    <t>OG</t>
  </si>
  <si>
    <t>BU-NWS</t>
  </si>
  <si>
    <t>BM-TES</t>
  </si>
  <si>
    <t>TS-OLP</t>
  </si>
  <si>
    <t>Adembeschermingsvoertuig</t>
  </si>
  <si>
    <t>Adembescherming voertuig</t>
  </si>
  <si>
    <t>Adembesch.voert.</t>
  </si>
  <si>
    <t>Arbeids Hygiene</t>
  </si>
  <si>
    <t>Autoladder</t>
  </si>
  <si>
    <t>Autospuit</t>
  </si>
  <si>
    <t>AS met drukluchtSchuim</t>
  </si>
  <si>
    <t>BMA Spoorsloot Overbrugging</t>
  </si>
  <si>
    <t>Arbeidshygiene Haakarmbak</t>
  </si>
  <si>
    <t>BMH Bijzonder Blus Materieel</t>
  </si>
  <si>
    <t>BM Motor</t>
  </si>
  <si>
    <t>Basis Ontsmetting Decontamina.</t>
  </si>
  <si>
    <t>Basis Ontsmetting HAB</t>
  </si>
  <si>
    <t>Decontaminatiehaakarmbak regio</t>
  </si>
  <si>
    <t>Brandbestrijdingsvaartuig</t>
  </si>
  <si>
    <t>Brandweervaartuig</t>
  </si>
  <si>
    <t>Brandweervaartuig Middel</t>
  </si>
  <si>
    <t>BrandStof tank Aanhanger</t>
  </si>
  <si>
    <t>Brandstoftank Aanhanger</t>
  </si>
  <si>
    <t>Brandstoftank Haakarmbak</t>
  </si>
  <si>
    <t>Commando Haakarmbak Brw</t>
  </si>
  <si>
    <t>Commando Haakarmbak Brandweer</t>
  </si>
  <si>
    <t>Commando Haakarmbak Multi</t>
  </si>
  <si>
    <t>Mobiele Commando Unit</t>
  </si>
  <si>
    <t>Crashtender</t>
  </si>
  <si>
    <t>Dienstauto</t>
  </si>
  <si>
    <t>Dienstauto Terreinvaardig</t>
  </si>
  <si>
    <t>Dienstbus</t>
  </si>
  <si>
    <t>Dienstbus Terreinvaardig</t>
  </si>
  <si>
    <t>Dompelpomp (DPH-SL/DPA+SLH)</t>
  </si>
  <si>
    <t>Dompelpomp op Aanhanger</t>
  </si>
  <si>
    <t>Dompelpomp met 1 km Slang</t>
  </si>
  <si>
    <t>Dompelpomp peloton water</t>
  </si>
  <si>
    <t>Dienstvoertuig alg cdt brw</t>
  </si>
  <si>
    <t>Dienstvoertuig AGS</t>
  </si>
  <si>
    <t>Dienstvoertuig CVD</t>
  </si>
  <si>
    <t>First Responder Brandweer</t>
  </si>
  <si>
    <t>Dienstauto HOVD</t>
  </si>
  <si>
    <t>DV Hoofd Ondersteuning BRW</t>
  </si>
  <si>
    <t>Dienstvoertuig Info Manager</t>
  </si>
  <si>
    <t>Dienstvoertuig OVD</t>
  </si>
  <si>
    <t>DV pel com brand</t>
  </si>
  <si>
    <t>DV pel grootschalige ontsmett</t>
  </si>
  <si>
    <t>DV pel com Logistiek</t>
  </si>
  <si>
    <t>DV pel com natuur</t>
  </si>
  <si>
    <t>DV pel com redding</t>
  </si>
  <si>
    <t>DV pel com water</t>
  </si>
  <si>
    <t>Team Brand Onderzoek</t>
  </si>
  <si>
    <t>Dienst voertuig techn dienst</t>
  </si>
  <si>
    <t>PC Grootsch. Watervoorz. NB</t>
  </si>
  <si>
    <t>Dienstvoertuig Voorlichting</t>
  </si>
  <si>
    <t>Functionaris Logistiek</t>
  </si>
  <si>
    <t>Gereedschap Materiaalwagen</t>
  </si>
  <si>
    <t>Gereedschap/Materieelvoertuig</t>
  </si>
  <si>
    <t>Gereedschap/Materieel HAB</t>
  </si>
  <si>
    <t>Grootsch. Ontsmetting HAB</t>
  </si>
  <si>
    <t>Grootsch. Ontsm. Bak Decont.</t>
  </si>
  <si>
    <t>Decontaminatie-unit NBC</t>
  </si>
  <si>
    <t>Grootsch. Ontsm. Bak Logistiek</t>
  </si>
  <si>
    <t>GS Bevoorradinghaakarmb. regio</t>
  </si>
  <si>
    <t>Gevaarlijke Stoffen Haakarmbak</t>
  </si>
  <si>
    <t>Gevaarlijke Stoffen spec Eenh</t>
  </si>
  <si>
    <t>Haakarmvoertuig</t>
  </si>
  <si>
    <t>Haakarmvoertuig Groot</t>
  </si>
  <si>
    <t>Haakarmvoertuig Terreinvaardig</t>
  </si>
  <si>
    <t>Haakarmvoertuig met Kraan Terr</t>
  </si>
  <si>
    <t>Havenbedrijf vaartuig</t>
  </si>
  <si>
    <t>Hulpverleningsvoertuig</t>
  </si>
  <si>
    <t>Hulpverleningsaanhanger</t>
  </si>
  <si>
    <t>HV Bedrijfsbrandweer</t>
  </si>
  <si>
    <t>Hulpverleningshaakarmbak</t>
  </si>
  <si>
    <t>HV HAB SAMIJ</t>
  </si>
  <si>
    <t>Hulpverleningsvoertuig Kraan</t>
  </si>
  <si>
    <t>HV Noodprocedure</t>
  </si>
  <si>
    <t>HV-KR peloton redding</t>
  </si>
  <si>
    <t>Hoogwerker</t>
  </si>
  <si>
    <t>KNRM Kusthulpverleningsvtg</t>
  </si>
  <si>
    <t>KNRM Reddingsboot</t>
  </si>
  <si>
    <t>Verlichting</t>
  </si>
  <si>
    <t>Licht aanhanger</t>
  </si>
  <si>
    <t>Verlichting Haakarmbak</t>
  </si>
  <si>
    <t>Verlichting Haakarmbak RTV</t>
  </si>
  <si>
    <t>Motorspuit Aanhanger</t>
  </si>
  <si>
    <t>Motorspuitaanhanger</t>
  </si>
  <si>
    <t>Natuurbrandbestrijding</t>
  </si>
  <si>
    <t>ON Gaspakteam</t>
  </si>
  <si>
    <t>ON Grootschalige Watervoorz.</t>
  </si>
  <si>
    <t>WTS opbouwploeg</t>
  </si>
  <si>
    <t>ON Verlichting</t>
  </si>
  <si>
    <t>ON Langstransport</t>
  </si>
  <si>
    <t>ON Spoorsloot Overbrugging</t>
  </si>
  <si>
    <t>ON Schuimvormend middel</t>
  </si>
  <si>
    <t>ON Verzorging</t>
  </si>
  <si>
    <t>ON Waterongevallen</t>
  </si>
  <si>
    <t>Oppervlakte redteam voertuig</t>
  </si>
  <si>
    <t>Oppervlakte Redding</t>
  </si>
  <si>
    <t>Vloeistofongevallenvoertuig</t>
  </si>
  <si>
    <t>Vloeistofongevallenhaakarmbak</t>
  </si>
  <si>
    <t>OvD Bedrijfsbrandweer</t>
  </si>
  <si>
    <t>Poederblusaanhanger</t>
  </si>
  <si>
    <t>PC Scheepsbrandbestrijding</t>
  </si>
  <si>
    <t>Personeel materiaalvoertuig</t>
  </si>
  <si>
    <t>Personeel/Materieel</t>
  </si>
  <si>
    <t>Personeel/Materieelvoertuig</t>
  </si>
  <si>
    <t>Quick Response team voertuig</t>
  </si>
  <si>
    <t>Reddingsbrigade</t>
  </si>
  <si>
    <t>Surf Rescue Team</t>
  </si>
  <si>
    <t>Reddingsbrigade Vaartuig</t>
  </si>
  <si>
    <t>Rietdak aanhanger</t>
  </si>
  <si>
    <t>Redkussen</t>
  </si>
  <si>
    <t>Kusthulpverleningstruck</t>
  </si>
  <si>
    <t>KNRM Reddingboot</t>
  </si>
  <si>
    <t>Redvoertuig</t>
  </si>
  <si>
    <t>RV Afhijsen</t>
  </si>
  <si>
    <t>Redvoertuig afhijsen</t>
  </si>
  <si>
    <t>RV Noodprocedure</t>
  </si>
  <si>
    <t>Redvoertuig Noodprocedure</t>
  </si>
  <si>
    <t>Redvoertuig Nood ondersteuning</t>
  </si>
  <si>
    <t>Stroom Aggregaat Aanhanger</t>
  </si>
  <si>
    <t>Schuimblusvoertuig</t>
  </si>
  <si>
    <t>Schuimblus Aanhanger</t>
  </si>
  <si>
    <t>Schuimblusaanhanger</t>
  </si>
  <si>
    <t>Schuimblus Haakarmbak</t>
  </si>
  <si>
    <t>Schuimblushaakarmbak groot</t>
  </si>
  <si>
    <t>Schuimblusvoertuig zwaar</t>
  </si>
  <si>
    <t>Spec HA LOG sth</t>
  </si>
  <si>
    <t>Specialistische HV</t>
  </si>
  <si>
    <t>Specialistische redding HA</t>
  </si>
  <si>
    <t>HV haakarmbak   stutmaterieel</t>
  </si>
  <si>
    <t>Slangenhaakarmbak 3000 MTR</t>
  </si>
  <si>
    <t>Slangenhaakarmbak (3km)</t>
  </si>
  <si>
    <t>Slangenopneemapparaat</t>
  </si>
  <si>
    <t>Schuimvormend middel HAB</t>
  </si>
  <si>
    <t>Schuimvormendmiddel Haakarmbak</t>
  </si>
  <si>
    <t>Tankautospuit</t>
  </si>
  <si>
    <t>Tankautospuit BZK-bepakking</t>
  </si>
  <si>
    <t>Tankautospuit 4 mans bezetting</t>
  </si>
  <si>
    <t>TS Bedrijfsbrandweer</t>
  </si>
  <si>
    <t>Tankautospuit Bedrijfs BRW</t>
  </si>
  <si>
    <t>Tankautospuit bedrijfbrw</t>
  </si>
  <si>
    <t>TS onderst. Basis Ontsmetting</t>
  </si>
  <si>
    <t>TS grootschalig ontsmeting</t>
  </si>
  <si>
    <t>TS onderst. Gr.Sch. Ontsmet.</t>
  </si>
  <si>
    <t>TS Noodprocedure</t>
  </si>
  <si>
    <t>Tankautospuit Noodprocedure</t>
  </si>
  <si>
    <t>TS Nood ondersteuning</t>
  </si>
  <si>
    <t>TS Opschaling</t>
  </si>
  <si>
    <t>Tankautospuit Opschaling</t>
  </si>
  <si>
    <t>TS Peloton Basis</t>
  </si>
  <si>
    <t>TS Peloton spec redding</t>
  </si>
  <si>
    <t>TS Peloton spec blussing</t>
  </si>
  <si>
    <t>TS Scheepsbrandbestrijding</t>
  </si>
  <si>
    <t>TS Slagkracht</t>
  </si>
  <si>
    <t>Tankautospuit Terreinvaardig</t>
  </si>
  <si>
    <t>Tankautospuit tereinvaardig</t>
  </si>
  <si>
    <t>Mobiel Opstel Punt C2000</t>
  </si>
  <si>
    <t>Veetakel</t>
  </si>
  <si>
    <t>Verkenning</t>
  </si>
  <si>
    <t>Verzorgingsvoertuig</t>
  </si>
  <si>
    <t>Verzorgings voertuig</t>
  </si>
  <si>
    <t>Verzorgingshaakarmbak</t>
  </si>
  <si>
    <t>Verzorging Haakarmbak</t>
  </si>
  <si>
    <t>Verzorgingshaakarm kantine</t>
  </si>
  <si>
    <t>verzorging met kantine</t>
  </si>
  <si>
    <t>Verzorging met wc</t>
  </si>
  <si>
    <t>Waterbassin Haakarmbak</t>
  </si>
  <si>
    <t>Waterongevallenvoertuig</t>
  </si>
  <si>
    <t>Waterongevallenwagen</t>
  </si>
  <si>
    <t>WO Noodprocedure Duiken</t>
  </si>
  <si>
    <t>WO Nood ondersteuning</t>
  </si>
  <si>
    <t>Waterongevallenvaartuig</t>
  </si>
  <si>
    <t>Waterongevallen Vaartuig</t>
  </si>
  <si>
    <t>Watertankvoertuig</t>
  </si>
  <si>
    <t>Watertankwagen</t>
  </si>
  <si>
    <t>Watertankvoertuig groot</t>
  </si>
  <si>
    <t>Watertankhaakarmbak</t>
  </si>
  <si>
    <t>WT Tereinwaardig</t>
  </si>
  <si>
    <t>DP-GW</t>
  </si>
  <si>
    <t>-B-</t>
  </si>
  <si>
    <t>Airport Fire Officer</t>
  </si>
  <si>
    <t>Bedrijfsbrandweer</t>
  </si>
  <si>
    <t>BM-BBM</t>
  </si>
  <si>
    <t>Bijzondere Blusmiddelen voert.</t>
  </si>
  <si>
    <t>MSA-K</t>
  </si>
  <si>
    <t>HIN-B</t>
  </si>
  <si>
    <t xml:space="preserve"> </t>
  </si>
  <si>
    <t>J. Totaal aantal keren gebruikt (I+H)</t>
  </si>
  <si>
    <t>I. Aantal keren alternatief gebruikt</t>
  </si>
  <si>
    <t>H. Aantal keren primair gebruikt</t>
  </si>
  <si>
    <t>GSH-PBM</t>
  </si>
  <si>
    <t>GMT</t>
  </si>
  <si>
    <t>GM Terreinvaardig</t>
  </si>
  <si>
    <t>ON-QR</t>
  </si>
  <si>
    <t>DR</t>
  </si>
  <si>
    <t>CDT-B</t>
  </si>
  <si>
    <t>BU-VTLS</t>
  </si>
  <si>
    <t>Algemeen Commandant Brandweer</t>
  </si>
  <si>
    <t>BU Paardenbroek</t>
  </si>
  <si>
    <t>BU Veiligheidstester Hoogspan.</t>
  </si>
  <si>
    <t>BU Veiligheidstester Laagspan.</t>
  </si>
  <si>
    <t>DPHG815</t>
  </si>
  <si>
    <t>Hoofd Bron- en Effectbestrijd.</t>
  </si>
  <si>
    <t>ON Spec. Tech. Hulpverlening</t>
  </si>
  <si>
    <t>PC Grootsch. Ontsmetting Brw</t>
  </si>
  <si>
    <t>PC specialisme IBGS</t>
  </si>
  <si>
    <t>PC Grootsch. Watervoorz.</t>
  </si>
  <si>
    <t>PC Logistiek</t>
  </si>
  <si>
    <t>PC Natuurbrand</t>
  </si>
  <si>
    <t>PC Redding</t>
  </si>
  <si>
    <t>PC Specialistische Blussing</t>
  </si>
  <si>
    <t>Schuimblus Haakarmbak Groot</t>
  </si>
  <si>
    <t>SLH-830</t>
  </si>
  <si>
    <t>BMH-GW</t>
  </si>
  <si>
    <t>BRM</t>
  </si>
  <si>
    <t>DPH-TPB</t>
  </si>
  <si>
    <t>LO-ICT</t>
  </si>
  <si>
    <t>ON-STH</t>
  </si>
  <si>
    <t>BMH-KR</t>
  </si>
  <si>
    <t>LOH-KR</t>
  </si>
  <si>
    <t>SLH-TPB</t>
  </si>
  <si>
    <t>SLH-GW3</t>
  </si>
  <si>
    <t>SVA-TPB</t>
  </si>
  <si>
    <t>LOH-O</t>
  </si>
  <si>
    <t>LO-KR</t>
  </si>
  <si>
    <t>WKA-TPB</t>
  </si>
  <si>
    <t>WKH-TPB</t>
  </si>
  <si>
    <t>P/A/P&amp;A</t>
  </si>
  <si>
    <t>BUH-DPG</t>
  </si>
  <si>
    <t>BUH-DPM</t>
  </si>
  <si>
    <t>MSH-TPB</t>
  </si>
  <si>
    <t>GOH-GGO</t>
  </si>
  <si>
    <t>Soort
Afkor-
ting</t>
  </si>
  <si>
    <t>Dienst voertuig terreinvaardig</t>
  </si>
  <si>
    <t>Brandweer Vaartuig</t>
  </si>
  <si>
    <t>Brandweer Vaartuig Klein</t>
  </si>
  <si>
    <t>Brandweer Vaartuig Middel</t>
  </si>
  <si>
    <t>Brandweer Vaartuig Groot</t>
  </si>
  <si>
    <t>Nat. Reddingsvloot Vaartuig</t>
  </si>
  <si>
    <t>Oppervlakte Reddingsteam voert</t>
  </si>
  <si>
    <t>Waterongevallen Aanhanger</t>
  </si>
  <si>
    <t>Chemiepakteam voertuig</t>
  </si>
  <si>
    <t>Gaspakteam voertuig</t>
  </si>
  <si>
    <t>Gaspakteam Haakarmbak</t>
  </si>
  <si>
    <t>GS HAB Persoon. Bescherm. Mid.</t>
  </si>
  <si>
    <t>Gev. Stoffen team voertuig</t>
  </si>
  <si>
    <t>Gevaarlijke Stoffen Aanhanger</t>
  </si>
  <si>
    <t>GS voert. Specialistische eenh</t>
  </si>
  <si>
    <t>Basis Ontsmettingsvoertuig</t>
  </si>
  <si>
    <t>ON Basis Ontsmetting</t>
  </si>
  <si>
    <t>ON Grootschalige Ontsmetting</t>
  </si>
  <si>
    <t>Olieschermen voertuig</t>
  </si>
  <si>
    <t>Olieschermen Haakarmbak</t>
  </si>
  <si>
    <t>Verkenningsvoertuig IBGS</t>
  </si>
  <si>
    <t>Omgevingsdienst voertuig</t>
  </si>
  <si>
    <t>TS Industrie Brandbestrijding</t>
  </si>
  <si>
    <t>Handcrew voertuig</t>
  </si>
  <si>
    <t>Verkenning vliegtuig Natuurbr.</t>
  </si>
  <si>
    <t>ON Afhijsen Tuilijnen</t>
  </si>
  <si>
    <t>PMT-USR</t>
  </si>
  <si>
    <t>PM Terreinvaardig USAR</t>
  </si>
  <si>
    <t>BMA-USR</t>
  </si>
  <si>
    <t>Redteam Hoogteverschil. voert.</t>
  </si>
  <si>
    <t>ON Bijzondere Blusmiddelen</t>
  </si>
  <si>
    <t>BMH-BRB</t>
  </si>
  <si>
    <t>ON Blusrobot</t>
  </si>
  <si>
    <t>BU Druklucht Schuimsysteem</t>
  </si>
  <si>
    <t>Poederblus Aanhanger</t>
  </si>
  <si>
    <t>ON Schuimbluseenheid</t>
  </si>
  <si>
    <t>Schuimblusvoertuig Terreinv.</t>
  </si>
  <si>
    <t>DPA-GW</t>
  </si>
  <si>
    <t>SLH-GW1</t>
  </si>
  <si>
    <t>BUH-DPK</t>
  </si>
  <si>
    <t>DP HAB uitv. Kleine cap.</t>
  </si>
  <si>
    <t>DP HAB uitv. Grote cap.</t>
  </si>
  <si>
    <t>DPV-TPB</t>
  </si>
  <si>
    <t>BMH Grootschalige watervoorz.</t>
  </si>
  <si>
    <t>SL-GW1</t>
  </si>
  <si>
    <t>BU Slangen Opneemapparaat</t>
  </si>
  <si>
    <t>SVH-TPB</t>
  </si>
  <si>
    <t>Schuimvormendmid. HAB TPB</t>
  </si>
  <si>
    <t>Waterbassin Haakarmbak &gt; 3m3</t>
  </si>
  <si>
    <t>WTT</t>
  </si>
  <si>
    <t>Medische Assistentie voertuig</t>
  </si>
  <si>
    <t>HV Terreinvaardig</t>
  </si>
  <si>
    <t>ON Hulpverleningsvoertuig</t>
  </si>
  <si>
    <t>Verlichting Aanhanger</t>
  </si>
  <si>
    <t>STH Haakarmbak Logistiek</t>
  </si>
  <si>
    <t>MFT Spec. Tech. Hulpverlening</t>
  </si>
  <si>
    <t>Paardenbroek</t>
  </si>
  <si>
    <t>BU Tent</t>
  </si>
  <si>
    <t>Bijzondere uitrusting: tent</t>
  </si>
  <si>
    <t>BU Zichtscherm</t>
  </si>
  <si>
    <t>BU Veetakel Installatie</t>
  </si>
  <si>
    <t>Veetakel Installatie Aanhanger</t>
  </si>
  <si>
    <t>ON Veetakel Installatie</t>
  </si>
  <si>
    <t>Arbeidshygiëne voertuig</t>
  </si>
  <si>
    <t>Arbeidshygiëne haakarmbak</t>
  </si>
  <si>
    <t>Brandweer motor</t>
  </si>
  <si>
    <t>Brandstoftankwagen</t>
  </si>
  <si>
    <t>Trekker Groot</t>
  </si>
  <si>
    <t>Trekker Klein</t>
  </si>
  <si>
    <t>Haakarmvoertuig met kraan</t>
  </si>
  <si>
    <t>HA Terreinvaardig Groot</t>
  </si>
  <si>
    <t>Haakarmvoertuig Zwaar</t>
  </si>
  <si>
    <t>ON Logistiek</t>
  </si>
  <si>
    <t>Logistiek voertuig met kraan</t>
  </si>
  <si>
    <t>Voertuig ICT afdeling</t>
  </si>
  <si>
    <t>HAB Logistiek</t>
  </si>
  <si>
    <t>HAB Logistiek Open</t>
  </si>
  <si>
    <t>LOH Grootsch. Geneesk. Bijst.</t>
  </si>
  <si>
    <t>div</t>
  </si>
  <si>
    <t>BU-VRB</t>
  </si>
  <si>
    <t>BUV Verkenningsrobot</t>
  </si>
  <si>
    <t>BUV-SN</t>
  </si>
  <si>
    <t>Verzorgings Aanhanger</t>
  </si>
  <si>
    <t>VZH-TN</t>
  </si>
  <si>
    <t>BU Koelstoel</t>
  </si>
  <si>
    <t>Commando voertuig Multi CoPI</t>
  </si>
  <si>
    <t>Commando HAB Multi CoPI</t>
  </si>
  <si>
    <t>Duikadviseur</t>
  </si>
  <si>
    <t>Adviseur Gevaarlijke Stoffen</t>
  </si>
  <si>
    <t>Adviseur gevaarlijke stoffen</t>
  </si>
  <si>
    <t>Adviseur Gevaarlijke Stof. ROT</t>
  </si>
  <si>
    <t>Lan. Fac. Ontmantelen</t>
  </si>
  <si>
    <t>Landelijke faciliteit ontmantelen</t>
  </si>
  <si>
    <t>LA-NB</t>
  </si>
  <si>
    <t>RA-NB</t>
  </si>
  <si>
    <t>Preventie</t>
  </si>
  <si>
    <t>Technische Dienst</t>
  </si>
  <si>
    <t>Hoofd Sectie Communicatie ROT</t>
  </si>
  <si>
    <t>BV-QR</t>
  </si>
  <si>
    <t>Coördinator Verkenningseenheid</t>
  </si>
  <si>
    <t>Commandant Brandweer</t>
  </si>
  <si>
    <t>Geo Informatie Medew. CoPI</t>
  </si>
  <si>
    <t>Geo informatie medewerker CoPI</t>
  </si>
  <si>
    <t>Geo Informatie Medew. ROT</t>
  </si>
  <si>
    <t>Hoofd bron- en effectbestrijding</t>
  </si>
  <si>
    <t>Hoofd Grootsch. Ontsmet. Brw</t>
  </si>
  <si>
    <t>Hoofd Informatie Brw</t>
  </si>
  <si>
    <t>Hoofd Informatie Brandweer</t>
  </si>
  <si>
    <t>Hoofd Ondersteuning Brw</t>
  </si>
  <si>
    <t>Hoofd Officier van Dienst Brw</t>
  </si>
  <si>
    <t>Informatiecoördinator ROT</t>
  </si>
  <si>
    <t>Informatiemanager CoPI</t>
  </si>
  <si>
    <t>Informatiemanager ROT</t>
  </si>
  <si>
    <t>On Scene Commander</t>
  </si>
  <si>
    <t>OvD Brandweer</t>
  </si>
  <si>
    <t>Officier van Dienst Brandweer</t>
  </si>
  <si>
    <t>Pelotons Commandant Brw</t>
  </si>
  <si>
    <t>Regionaal Operationeel Leider</t>
  </si>
  <si>
    <t>Taak Commandant Brandweer</t>
  </si>
  <si>
    <t>TL-STH</t>
  </si>
  <si>
    <t>TeamLeider STH</t>
  </si>
  <si>
    <t>Teamleider STH</t>
  </si>
  <si>
    <t>Verbindingsdienst</t>
  </si>
  <si>
    <t>Voorlichter Brandweer</t>
  </si>
  <si>
    <t>HV Peloton Basis</t>
  </si>
  <si>
    <t>TS Peloton IBGS</t>
  </si>
  <si>
    <t>HV Peloton IBGS</t>
  </si>
  <si>
    <t>ON Peloton Logistiek</t>
  </si>
  <si>
    <t>SLH-PLW</t>
  </si>
  <si>
    <t>Lifeguard team</t>
  </si>
  <si>
    <t>SRT</t>
  </si>
  <si>
    <t>Reddingsbrigade voertuig</t>
  </si>
  <si>
    <t>RB voertuig Terreinvaardig</t>
  </si>
  <si>
    <t>KNRM Kust HV voert. Terreinv.</t>
  </si>
  <si>
    <t>RBV-WSC</t>
  </si>
  <si>
    <t>Reddingsbrigade Waterscooter</t>
  </si>
  <si>
    <t>MFT-RB</t>
  </si>
  <si>
    <t>MFT Reddingsbrigade</t>
  </si>
  <si>
    <t>TS Defensie</t>
  </si>
  <si>
    <t>TS Terreinvaardig Defensie</t>
  </si>
  <si>
    <t>Crashtender Defensie</t>
  </si>
  <si>
    <t>Haakarmvoertuig Defensie</t>
  </si>
  <si>
    <t>OvD Defensie</t>
  </si>
  <si>
    <t>Officier van Dienst Defensie</t>
  </si>
  <si>
    <t>HA Bedrijfsbrandweer</t>
  </si>
  <si>
    <t>zz</t>
  </si>
  <si>
    <t>DPH-SL</t>
  </si>
  <si>
    <t>HAB DP GW cap. met slangen</t>
  </si>
  <si>
    <t>Basis Ontsmetting HAB Deco</t>
  </si>
  <si>
    <t>DP HAB uitv. Middel Cap.</t>
  </si>
  <si>
    <t>LG-RB</t>
  </si>
  <si>
    <t>ON-GW10</t>
  </si>
  <si>
    <t>ON-GW15</t>
  </si>
  <si>
    <t>ON Pel. Grootsch. Watervoorz.</t>
  </si>
  <si>
    <t>ON Scheepsbrandbestrijding</t>
  </si>
  <si>
    <t>OvD Reddingsbrigade</t>
  </si>
  <si>
    <t>STH Haakarmbak Stutmaterieel</t>
  </si>
  <si>
    <t>SLH-GW</t>
  </si>
  <si>
    <t>TS Natuurbrand</t>
  </si>
  <si>
    <t>WO_P2</t>
  </si>
  <si>
    <t>Gaspakteam Noodprocedure</t>
  </si>
  <si>
    <t>BRV Noodprocedure</t>
  </si>
  <si>
    <t>SLH Pel. Grootsch. Watervoorz.</t>
  </si>
  <si>
    <t>DP Pel. Grootsch. Watervoorz.</t>
  </si>
  <si>
    <t>SB Peloton Spec. Blussing</t>
  </si>
  <si>
    <t>DP-PLS</t>
  </si>
  <si>
    <t>TS Peloton Redding &amp; THV</t>
  </si>
  <si>
    <t>ON Peloton Redding &amp; THV</t>
  </si>
  <si>
    <t>HV Peloton Redding &amp; THV</t>
  </si>
  <si>
    <t>Tactisch Officier MKB</t>
  </si>
  <si>
    <t>OvD Bevolkingszorg</t>
  </si>
  <si>
    <t>Leider CoPI</t>
  </si>
  <si>
    <t>Commandant van Dienst Brw</t>
  </si>
  <si>
    <t>Regionaal Adviseur Natuurbrand</t>
  </si>
  <si>
    <t>Landelijk Adviseur Natuurbrand</t>
  </si>
  <si>
    <t>Verbindingscommando voertuig</t>
  </si>
  <si>
    <t>Verzorging voertuig</t>
  </si>
  <si>
    <t>BUV Sonar</t>
  </si>
  <si>
    <t>Verkenningsvoertuig Terreinv.</t>
  </si>
  <si>
    <t>BM Test eenheid</t>
  </si>
  <si>
    <t>Stroom Aggregaat HAB</t>
  </si>
  <si>
    <t>BU Stroom Aggregaat</t>
  </si>
  <si>
    <t>BMH voor inzet Kraan</t>
  </si>
  <si>
    <t>Verlichting voertuig</t>
  </si>
  <si>
    <t>BU Ramp Terrein Verlichting</t>
  </si>
  <si>
    <t>BMH Spoorsloot Overbrugging</t>
  </si>
  <si>
    <t>Hulpverlening Haakarmbak</t>
  </si>
  <si>
    <t>Hulpverlening Aanhanger</t>
  </si>
  <si>
    <t>Waterkanon HAB Z. gr. cap. TPB</t>
  </si>
  <si>
    <t>Waterkanon Aanh. Z.g. cap. TPB</t>
  </si>
  <si>
    <t>Schuimvormendmid. Aanh. TPB</t>
  </si>
  <si>
    <t>SOH-TPB</t>
  </si>
  <si>
    <t>Slangen Opneem HAB TPB</t>
  </si>
  <si>
    <t>MSH/Boosterp. Z. gr cap. TPB</t>
  </si>
  <si>
    <t>DP Vaartuig Z. gr. cap. TPB</t>
  </si>
  <si>
    <t>Schuimblus HAB Z. gr. cap.</t>
  </si>
  <si>
    <t>Schuimblusvoertuig Z. gr. cap.</t>
  </si>
  <si>
    <t>Schuimblusvoertuig Groot</t>
  </si>
  <si>
    <t>BMH Scheepsbrandbestrijding</t>
  </si>
  <si>
    <t>BU Blusrobot elke capaciteit</t>
  </si>
  <si>
    <t>BMH Bijzondere Blusmiddelen</t>
  </si>
  <si>
    <t>BMA USAR</t>
  </si>
  <si>
    <t>VK Terreinvaardig Natuurbrand</t>
  </si>
  <si>
    <t>TST Natuurbrand</t>
  </si>
  <si>
    <t>Natuurbrand HAB</t>
  </si>
  <si>
    <t>Handcrew Haakarmbak</t>
  </si>
  <si>
    <t>ON Olieschermen</t>
  </si>
  <si>
    <t>TS onderst. Gr. Sch. Ontsmet.</t>
  </si>
  <si>
    <t>Grootsch. Ontsmetting HAB Log.</t>
  </si>
  <si>
    <t>GO HAB Gebouwgebon. Ontsmet.</t>
  </si>
  <si>
    <t>GS HAB Spec. IBGS team</t>
  </si>
  <si>
    <t>GS Aanh. Spec. IBGS team</t>
  </si>
  <si>
    <t>GS voert. Spec. IBGS team</t>
  </si>
  <si>
    <t>Waterongevallen Vaartuig Groot</t>
  </si>
  <si>
    <t>WO Vaartuig Middel klein water</t>
  </si>
  <si>
    <t>Waterongevallen Vaartuig Klein</t>
  </si>
  <si>
    <t>ON Brandweer Vaartuig</t>
  </si>
  <si>
    <t>Personeel/Materieel Terreinv.</t>
  </si>
  <si>
    <t>Totaal</t>
  </si>
  <si>
    <t>Toelichting waarom voorgestelde aan-passing/Opmerking/Vraag. (Voorstel is op basis beperkte info. Bij andere soort wenselijk a.u.b. even doorgeven waarom.)</t>
  </si>
  <si>
    <t>Omschrijving soort in GMS van een MK aangetroffen indien afkorting niet volgens standaard. 
Anders volgens standaard.</t>
  </si>
  <si>
    <t>BV-RH</t>
  </si>
  <si>
    <t>GPH-S1</t>
  </si>
  <si>
    <t>NL 20210805</t>
  </si>
  <si>
    <t>Centralist Brandweer</t>
  </si>
  <si>
    <t>Coordinator Verkenningseenheid</t>
  </si>
  <si>
    <t>HOvD-B Noodprocedure</t>
  </si>
  <si>
    <t>OvD-B Noodprocedure</t>
  </si>
  <si>
    <t>pel com Spec Blussing</t>
  </si>
  <si>
    <t>TS Peloton Spec. Blussing</t>
  </si>
  <si>
    <t>WO Noodprocedure</t>
  </si>
  <si>
    <t>WOV Noodprocedure</t>
  </si>
  <si>
    <t>Natuurbrand voertuig Terreinv.</t>
  </si>
  <si>
    <t>BM Blusrobot(s)</t>
  </si>
  <si>
    <t>BMH Blusrobot(s)</t>
  </si>
  <si>
    <t>Rietdak brandbestrijding voert</t>
  </si>
  <si>
    <t>ON Specialistische Blussing</t>
  </si>
  <si>
    <t>HAB DP(s) tank/put brand</t>
  </si>
  <si>
    <t>BMH Tank/Put Brand</t>
  </si>
  <si>
    <t>Slangen HAB Tank/Put Brand</t>
  </si>
  <si>
    <t>HV Kraan</t>
  </si>
  <si>
    <t>Haakarmvoertuig Kraan</t>
  </si>
  <si>
    <t>HA Terreinvaardig Kraan</t>
  </si>
  <si>
    <t>Logistiek voertuig Kraan</t>
  </si>
  <si>
    <t>Multifunctioneel Terreinv.</t>
  </si>
  <si>
    <t>MFT Verreiker</t>
  </si>
  <si>
    <t>Verzorgingsvoertuig Kantine</t>
  </si>
  <si>
    <t>Verzorging HAB Kantine</t>
  </si>
  <si>
    <t>Verzorging HAB WC</t>
  </si>
  <si>
    <t>CO Fire Bucket Operations</t>
  </si>
  <si>
    <t>Waterbassin HAB Defensie</t>
  </si>
  <si>
    <t>SB Bedrijfsbrandweer</t>
  </si>
  <si>
    <t>Controle vooestel in concept?</t>
  </si>
  <si>
    <t>BRV-NA</t>
  </si>
  <si>
    <t>BRV Noodalarmering</t>
  </si>
  <si>
    <t>GP-NA</t>
  </si>
  <si>
    <t>Gaspakteam Noodalarmering</t>
  </si>
  <si>
    <t>HV-NA</t>
  </si>
  <si>
    <t>HV Noodalarmering</t>
  </si>
  <si>
    <t>TS-NA</t>
  </si>
  <si>
    <t>Tankautospuit Noodalarmering</t>
  </si>
  <si>
    <t>RV-NA</t>
  </si>
  <si>
    <t>Redvoertuig Noodalarmering</t>
  </si>
  <si>
    <t>WT-NA</t>
  </si>
  <si>
    <t>Watertankwagen Noodalarmering</t>
  </si>
  <si>
    <t>OR-NA</t>
  </si>
  <si>
    <t>OR Noodalarmering</t>
  </si>
  <si>
    <t>WO-NA</t>
  </si>
  <si>
    <t>WO Noodalarmering</t>
  </si>
  <si>
    <t>WOV-NA</t>
  </si>
  <si>
    <t>WOV Noodalarmering</t>
  </si>
  <si>
    <t>AGS-NA</t>
  </si>
  <si>
    <t>AGS Noodalarmering</t>
  </si>
  <si>
    <t>OVD-NA</t>
  </si>
  <si>
    <t>OvD-B Noodalarmering</t>
  </si>
  <si>
    <t>HOVD-NA</t>
  </si>
  <si>
    <t>HOvD-B Noodalarmering</t>
  </si>
  <si>
    <t>Surf Rescue team Terreinv.</t>
  </si>
  <si>
    <t xml:space="preserve"> AKG &gt;= 1</t>
  </si>
  <si>
    <t>Bijz. uitrust. vaartuig-sonar</t>
  </si>
  <si>
    <t>HAC</t>
  </si>
  <si>
    <t xml:space="preserve"> - </t>
  </si>
  <si>
    <r>
      <rPr>
        <b/>
        <sz val="10"/>
        <rFont val="Arial"/>
        <family val="2"/>
      </rPr>
      <t>Voorstel</t>
    </r>
    <r>
      <rPr>
        <b/>
        <sz val="10"/>
        <color rgb="FF222222"/>
        <rFont val="Arial"/>
        <family val="2"/>
      </rPr>
      <t xml:space="preserve"> op basis concept update standaard.
</t>
    </r>
    <r>
      <rPr>
        <b/>
        <sz val="12"/>
        <color rgb="FF222222"/>
        <rFont val="Arial"/>
        <family val="2"/>
      </rPr>
      <t>WORDT</t>
    </r>
  </si>
  <si>
    <r>
      <t xml:space="preserve">Huidige Soort Gebruikt
in GMS
</t>
    </r>
    <r>
      <rPr>
        <b/>
        <sz val="12"/>
        <color rgb="FF222222"/>
        <rFont val="Arial"/>
        <family val="2"/>
      </rPr>
      <t>WAS</t>
    </r>
  </si>
  <si>
    <t>Gem. aant. X per MK in GMS</t>
  </si>
  <si>
    <t>IZB teller voor voorstel  soort</t>
  </si>
  <si>
    <t>CO-BR</t>
  </si>
  <si>
    <t>C. % Gebruikte 
Voertuigsoorten 
per MK (B/A)</t>
  </si>
  <si>
    <t>B. Aantal Gebruikte 
Unieke soorten
 per MK</t>
  </si>
  <si>
    <t>D. Aantal soorten alleen ingebruik in betreffende MK</t>
  </si>
  <si>
    <t>E. % Soorten in maar betreffende MK in (D/B)</t>
  </si>
  <si>
    <t>A. Aantal Unieke soorten per MK</t>
  </si>
  <si>
    <t>Huidige meldkamer</t>
  </si>
  <si>
    <t>B. Aantal gebruikte 
Unieke soorten
 per MK</t>
  </si>
  <si>
    <r>
      <t>F. Aantal soorten per MK 1x gebruikt in NL 
(</t>
    </r>
    <r>
      <rPr>
        <b/>
        <sz val="10"/>
        <color rgb="FF222222"/>
        <rFont val="Arial"/>
        <family val="2"/>
      </rPr>
      <t>Zeer kwetsbaar</t>
    </r>
    <r>
      <rPr>
        <sz val="10"/>
        <color rgb="FF222222"/>
        <rFont val="Arial"/>
        <family val="2"/>
      </rPr>
      <t>)</t>
    </r>
  </si>
  <si>
    <r>
      <t>F. % Aantal soorten per MK 1x gebruikt in NL 
(</t>
    </r>
    <r>
      <rPr>
        <b/>
        <sz val="10"/>
        <color rgb="FF222222"/>
        <rFont val="Arial"/>
        <family val="2"/>
      </rPr>
      <t>Zeer kwetsbaar</t>
    </r>
    <r>
      <rPr>
        <sz val="10"/>
        <color rgb="FF222222"/>
        <rFont val="Arial"/>
        <family val="2"/>
      </rPr>
      <t>) (F/B)</t>
    </r>
  </si>
  <si>
    <t>Gem.</t>
  </si>
  <si>
    <t>Aantal keren gebruikt &gt; 1</t>
  </si>
  <si>
    <t>Gebruik = 1 (Zeer kwetsbaar)</t>
  </si>
  <si>
    <t>Aantallen keren dat voertuigsoorten gebruikt zijn in totaal, als primaire soort en als alternatieve soort</t>
  </si>
  <si>
    <t>Gebruik Voertuigsoorten in GMS in grafieken en totaal tabellen.</t>
  </si>
  <si>
    <t>ZL en RT vallen op door veel kwetsbare soorten. Dit kan niet geheel verklaard worden door de unieke tank(put) brandblussystemen. DH kent veel specialistische eenheden die men elders niet kent.</t>
  </si>
  <si>
    <t>Voertuigsoorten maar 1 x gebruikt in heel NL (Zeer kwetsbaar: Er is geen 1 op 1 vervanging bij ingezet/niet inzetbaar zijn.)</t>
  </si>
  <si>
    <t>ZL en RT vallen op door veel unieke soorten. Dit kan niet geheel verklaard worden door de unieke tank(put) brandblussystemen. DH kent veel specialistische eenheden die men elders niet kent.</t>
  </si>
  <si>
    <t>E. % soorten alleen ingebruik in betreffende  MK (D/B)</t>
  </si>
  <si>
    <t>Voertuigsoorten alle MKs opgeteld</t>
  </si>
  <si>
    <t>Aantal keren gebruik = 0</t>
  </si>
  <si>
    <t>Alternatieven per primaire soort</t>
  </si>
  <si>
    <t>NL 20211208</t>
  </si>
  <si>
    <t>Kopie Kolom Gebruikt
Soort in blad hulp tab</t>
  </si>
  <si>
    <t>Bijz. materieel voor testdoel.</t>
  </si>
  <si>
    <t>DP-SL</t>
  </si>
  <si>
    <t>BU-DPGW</t>
  </si>
  <si>
    <t>Dompelpomp uitv. GW</t>
  </si>
  <si>
    <t>ON Tank(Put) Brand</t>
  </si>
  <si>
    <t>SL-KW</t>
  </si>
  <si>
    <t>SLA-KW</t>
  </si>
  <si>
    <t>Slangen Aanhanger KW</t>
  </si>
  <si>
    <t>Slangenvoertuig KW</t>
  </si>
  <si>
    <t>SL-GW</t>
  </si>
  <si>
    <t>Slangen voert. GW</t>
  </si>
  <si>
    <t>OO</t>
  </si>
  <si>
    <t>Patient vervoer Terreinvaardig</t>
  </si>
  <si>
    <t>BU Redding kussen</t>
  </si>
  <si>
    <t>zzz</t>
  </si>
  <si>
    <t>SB-TBV</t>
  </si>
  <si>
    <t>zzzz</t>
  </si>
  <si>
    <t>GOE</t>
  </si>
  <si>
    <t>Veetakel aanhanger</t>
  </si>
  <si>
    <t>NB</t>
  </si>
  <si>
    <t xml:space="preserve">       Koppel teken</t>
  </si>
  <si>
    <t xml:space="preserve">       Specificatie</t>
  </si>
  <si>
    <t>Veetakel Installatie voertuig</t>
  </si>
  <si>
    <t>M</t>
  </si>
  <si>
    <t>CO</t>
  </si>
  <si>
    <t>LV</t>
  </si>
  <si>
    <t>SPB</t>
  </si>
  <si>
    <t>TES</t>
  </si>
  <si>
    <t>OPS</t>
  </si>
  <si>
    <t>VL</t>
  </si>
  <si>
    <t>Kleinschalig watervoorz. vtg.</t>
  </si>
  <si>
    <t>Watertank HAB</t>
  </si>
  <si>
    <t xml:space="preserve">     3de kar.</t>
  </si>
  <si>
    <t>code vts 
    uniek</t>
  </si>
  <si>
    <t>Aantal Unieke Voertuigsoorten Totaal</t>
  </si>
  <si>
    <t>Aantal Keren Gebruikt &gt; 1</t>
  </si>
  <si>
    <t>Aantal Keren Gebruikt = 1</t>
  </si>
  <si>
    <t>Aantal Keren Gebruikt = 0</t>
  </si>
  <si>
    <t>Huidige Soort Gebruikt
in GMS
WAS</t>
  </si>
  <si>
    <t>Aant. Soorten in reg. Niet in advies voorstel update</t>
  </si>
  <si>
    <t>% voertuigsoorten in MK niet gevonden in voorstel update standaard</t>
  </si>
  <si>
    <t>DP voert. Grootsch. Watervoorz</t>
  </si>
  <si>
    <t>DP op Aanh. Grootsch. Waterv.</t>
  </si>
  <si>
    <t>DP Peloton Spec. Blussing</t>
  </si>
  <si>
    <t>Voertuig opleiden en oefenen</t>
  </si>
  <si>
    <t xml:space="preserve"> - Tot/Pri/Alt</t>
  </si>
  <si>
    <t>SV-PLS</t>
  </si>
  <si>
    <t>SV Peloton Spec. Blussing</t>
  </si>
  <si>
    <t>WO Vaartuig Middel</t>
  </si>
  <si>
    <t>NL 20220217</t>
  </si>
  <si>
    <t>DPH-Z</t>
  </si>
  <si>
    <t>WT-NB</t>
  </si>
  <si>
    <t>Watertank Natuurbrand</t>
  </si>
  <si>
    <t>OvD Rail</t>
  </si>
  <si>
    <t>OVDRAIL</t>
  </si>
  <si>
    <t>DPH-GW</t>
  </si>
  <si>
    <t>ON-GS</t>
  </si>
  <si>
    <t>Ondersteuningsvoertuig Gev.st.</t>
  </si>
  <si>
    <t>Watertankwagen Groot &gt;= 10 m3</t>
  </si>
  <si>
    <t>Watertank HAB Groot &gt;= 10 m3</t>
  </si>
  <si>
    <t>SL-PLW</t>
  </si>
  <si>
    <t>DB-MIRG</t>
  </si>
  <si>
    <t>NL 20220428</t>
  </si>
  <si>
    <t>Unieke soorten voorstel uit standaard</t>
  </si>
  <si>
    <t>z</t>
  </si>
  <si>
    <t>DB vervoer MIRG</t>
  </si>
  <si>
    <t>Reactie kolom</t>
  </si>
  <si>
    <t xml:space="preserve"> - Reactie</t>
  </si>
  <si>
    <t>BMA-NWS</t>
  </si>
  <si>
    <t>BMA met NB Waterscherm</t>
  </si>
  <si>
    <t>BU Natuurbrand Waterscherm</t>
  </si>
  <si>
    <t>TS-RO</t>
  </si>
  <si>
    <t>TS Rellen en ordeverst. Voert.</t>
  </si>
  <si>
    <t>OR-NO</t>
  </si>
  <si>
    <t>OR Noodprocedure</t>
  </si>
  <si>
    <t>PM-VTHS</t>
  </si>
  <si>
    <t>VNA</t>
  </si>
  <si>
    <t>Ventilator op Aanhanger</t>
  </si>
  <si>
    <t>ON Ventilator</t>
  </si>
  <si>
    <t>ON-VN</t>
  </si>
  <si>
    <t>Soort</t>
  </si>
  <si>
    <t>IZE + IZB</t>
  </si>
  <si>
    <t>IZB teller ge-
vonden soort</t>
  </si>
  <si>
    <t>Teller voorge stelde soort Totaal</t>
  </si>
  <si>
    <t>Teller voorge stelde soort Primair</t>
  </si>
  <si>
    <t xml:space="preserve">Teller voorge stelde soort Alterna-tief    </t>
  </si>
  <si>
    <t>ON Rietdak brandbestrijding</t>
  </si>
  <si>
    <t xml:space="preserve">       Basis/functie</t>
  </si>
  <si>
    <t xml:space="preserve"> - Totaal
 /Primair /Alternatief</t>
  </si>
  <si>
    <t>Kleinschalige Watervoorziening</t>
  </si>
  <si>
    <t>ON Gevaarlijke Stoffen eenheid</t>
  </si>
  <si>
    <t>Watertankwagen Terreinvaardig</t>
  </si>
  <si>
    <t>NL 20220623</t>
  </si>
  <si>
    <t>AS Industrie Brandbestrijding</t>
  </si>
  <si>
    <t>Mobiel Opstelpunt C2000</t>
  </si>
  <si>
    <t>LifeGuard Reddingsbrigade</t>
  </si>
  <si>
    <t>Slangen HAB GW</t>
  </si>
  <si>
    <t>Watertankwagen tereinvaardig</t>
  </si>
  <si>
    <t>NL 20220728</t>
  </si>
  <si>
    <t>WW</t>
  </si>
  <si>
    <t>SIB</t>
  </si>
  <si>
    <t>IBGS</t>
  </si>
  <si>
    <t>SPB/TPB</t>
  </si>
  <si>
    <t>Waar gaat het het om in de diverse regio's:
- Het lLife Guard team?
- De strandwacht/uitkijk/coordinator op toren?
- Een niet terreinvaardig voertuig van RB?</t>
  </si>
  <si>
    <t>NL 20220804</t>
  </si>
  <si>
    <t>Alg. Cdt Crisiscommunicatie</t>
  </si>
  <si>
    <t>NL 20220811</t>
  </si>
  <si>
    <t>NL 20220906</t>
  </si>
  <si>
    <t>NBT-NA</t>
  </si>
  <si>
    <t>NBT Noodalarmering</t>
  </si>
  <si>
    <t>BU-MOR</t>
  </si>
  <si>
    <t>BU Metro Ongeval Redgereedsch.</t>
  </si>
  <si>
    <t>Opleiden en Oefenen</t>
  </si>
  <si>
    <t>BMH-ST</t>
  </si>
  <si>
    <t>Alg. Cdt Brandweer</t>
  </si>
  <si>
    <t>AC-HB</t>
  </si>
  <si>
    <t>BU-DK</t>
  </si>
  <si>
    <t>BU Daklijnen set</t>
  </si>
  <si>
    <t>SL-PLS</t>
  </si>
  <si>
    <t>WTA-G</t>
  </si>
  <si>
    <t>Contole via zoeken in gebruikt Soort in blad hulp tab</t>
  </si>
  <si>
    <t>Brand Vaartuig Middel</t>
  </si>
  <si>
    <t>Ondersteuningsvrtg. Rietkap</t>
  </si>
  <si>
    <t>HV/BBS</t>
  </si>
  <si>
    <t>Snelle Interventie</t>
  </si>
  <si>
    <t>NL 20221124</t>
  </si>
  <si>
    <t>TS Rellen en Ordeverstoring</t>
  </si>
  <si>
    <t>NL 20221208</t>
  </si>
  <si>
    <t>CO-LCM</t>
  </si>
  <si>
    <t>Logistiek</t>
  </si>
  <si>
    <t>Opleiden oefenen</t>
  </si>
  <si>
    <t>WT Natuurbrandbestrijding</t>
  </si>
  <si>
    <t>Vrachtwagen logistiek Kantine</t>
  </si>
  <si>
    <t>Portofoon bedrijfsbrandweer</t>
  </si>
  <si>
    <t>TS ondersteuning BOH-DEC</t>
  </si>
  <si>
    <t>Vorige 
Soorten
 Gebruikt
in GMS</t>
  </si>
  <si>
    <t>Huidige 
Soort 
Gebruikt
in GMS
WAS</t>
  </si>
  <si>
    <t>Bijz haakarmbak stutmateriaal</t>
  </si>
  <si>
    <t>Hier is vooral het aantal daadwerkelijk aan materieel gekoppelde soorten interessant. Daar waar TWT toe kan met 89 en de meeste rond de 110 zitten hebben 3 er meer dan 200.</t>
  </si>
  <si>
    <t>OVD-MB</t>
  </si>
  <si>
    <t>OvD Marine Brw</t>
  </si>
  <si>
    <t>Bijz. Uitr. Slangen opneemapp.</t>
  </si>
  <si>
    <t>Brandweervtg tbv Noodprocedure</t>
  </si>
  <si>
    <t>Haakarmbak log. open uitv.</t>
  </si>
  <si>
    <t>Algemeen CDT Brandweer</t>
  </si>
  <si>
    <t>Bijzondere uitr. waterscherm</t>
  </si>
  <si>
    <t>Gev. Stoffen. HA bak met PBM</t>
  </si>
  <si>
    <t>Waterongevallen Vrtg Middel</t>
  </si>
  <si>
    <t>Onderst. Team afhijsen tuilijn</t>
  </si>
  <si>
    <t>Onderst. team Verzorging</t>
  </si>
  <si>
    <t>Logistieke Haakarmbak GGB</t>
  </si>
  <si>
    <t>Informatie Manager CoPI</t>
  </si>
  <si>
    <t>Bijz. Uitr. 25KV Hoogsp. spoor</t>
  </si>
  <si>
    <t>Voertuig met blusrobot</t>
  </si>
  <si>
    <t>HA bak met materieel inzet KR</t>
  </si>
  <si>
    <t>Dompelpomp Grootsch. Watervz.</t>
  </si>
  <si>
    <t>DV Commandant van Dienst BRW</t>
  </si>
  <si>
    <t>Ondersteuning Groots. watervz.</t>
  </si>
  <si>
    <t>Waterongevallen Noodprocedure</t>
  </si>
  <si>
    <t>Specialistische Bak Stutmat.</t>
  </si>
  <si>
    <t>Pelotons CDT Logistiek</t>
  </si>
  <si>
    <t>Opleiden trainen en oefenen</t>
  </si>
  <si>
    <t>Voorlichting Brandweer</t>
  </si>
  <si>
    <t>Dompelpomp haakarmbak GW</t>
  </si>
  <si>
    <t>Bijz. Uitr. Drukluchtschuim</t>
  </si>
  <si>
    <t>TS inzetb. bij Rellen en Ordev</t>
  </si>
  <si>
    <t>Ondersteuningsteam CBRN</t>
  </si>
  <si>
    <t>Pelotons CDT Grootsch. ontsm.</t>
  </si>
  <si>
    <t>NL 20230316</t>
  </si>
  <si>
    <t xml:space="preserve"> &gt;=0</t>
  </si>
  <si>
    <t>Aantal soorten
alleen in 1 MK 
wel aan meerdere voertuigen gekoppeld</t>
  </si>
  <si>
    <t>Aantal soorten
alleen in 1 MK 
en maar aan 1 voertuig gekoppeld</t>
  </si>
  <si>
    <t xml:space="preserve">Teller voorge stelde soort MK   </t>
  </si>
  <si>
    <t>Aantal MK's met  soort gekoppeld aan voertuig</t>
  </si>
  <si>
    <t>BBS</t>
  </si>
  <si>
    <t>IB/BBW</t>
  </si>
  <si>
    <t>SIB/SPB</t>
  </si>
  <si>
    <t>ALG</t>
  </si>
  <si>
    <t>HV/SPB</t>
  </si>
  <si>
    <t>LV/SPB</t>
  </si>
  <si>
    <t>WW/TPB</t>
  </si>
  <si>
    <t>LO/BBW</t>
  </si>
  <si>
    <t>LO/SPB</t>
  </si>
  <si>
    <t>SIB/BBW</t>
  </si>
  <si>
    <t>HV/BBW</t>
  </si>
  <si>
    <t>VB</t>
  </si>
  <si>
    <t>SIB/WO</t>
  </si>
  <si>
    <t>HV/STH</t>
  </si>
  <si>
    <t>BBW/SPB</t>
  </si>
  <si>
    <t>WW/SPB</t>
  </si>
  <si>
    <t>LO/TPB</t>
  </si>
  <si>
    <t>ALG/BBW</t>
  </si>
  <si>
    <t>ALG/NB</t>
  </si>
  <si>
    <t>VK/IBGS</t>
  </si>
  <si>
    <t>VK/NB</t>
  </si>
  <si>
    <t>WW/NB</t>
  </si>
  <si>
    <t>Omschrijving soort van wat het (waarschijnlijk) is op basis van concept update standaard moet zijn.</t>
  </si>
  <si>
    <t>Voertuigsoorten alleen gekoppeld in betreffende Meldkamer (Bij klein aantal kwetsbaar: Geen 1 op 1 hulp vanuit ander MK gebied mogelijk)</t>
  </si>
  <si>
    <t>Aantal soorten
alleen in 1 MK 
1 of meer voertuigen gekoppeld</t>
  </si>
  <si>
    <t>Verschil</t>
  </si>
  <si>
    <t>Aantal MK's met  soort in systeem</t>
  </si>
  <si>
    <t>VL/CB</t>
  </si>
  <si>
    <t>MK</t>
  </si>
  <si>
    <t>IV/CB</t>
  </si>
  <si>
    <t>BBW</t>
  </si>
  <si>
    <t>BBW/CB</t>
  </si>
  <si>
    <t>SIB/LV</t>
  </si>
  <si>
    <t>ALG/MK</t>
  </si>
  <si>
    <t>MK's
met
Soort</t>
  </si>
  <si>
    <t xml:space="preserve"> &gt;=1</t>
  </si>
  <si>
    <t xml:space="preserve">       Type nr INDIEN PRIMAIRE Srt</t>
  </si>
  <si>
    <t xml:space="preserve">       Gebruik voorgestelde soort Primair</t>
  </si>
  <si>
    <t xml:space="preserve">       Gebruik voorgestelde soort Totaal</t>
  </si>
  <si>
    <t xml:space="preserve">       Gebruik voorgestelde srt Alternatief</t>
  </si>
  <si>
    <t xml:space="preserve">       Selectie hulp WERKGEBIED</t>
  </si>
  <si>
    <t>ALG/CB</t>
  </si>
  <si>
    <t>BBS/RED</t>
  </si>
  <si>
    <t>HV/MED</t>
  </si>
  <si>
    <t>BBS/SPB</t>
  </si>
  <si>
    <t>NB/BBW</t>
  </si>
  <si>
    <t>WW/NB/BBW</t>
  </si>
  <si>
    <t>HV/RED</t>
  </si>
  <si>
    <t>SPB/NB</t>
  </si>
  <si>
    <t>LO/SPB/TPB</t>
  </si>
  <si>
    <t>LO/MED</t>
  </si>
  <si>
    <t>TL-HC</t>
  </si>
  <si>
    <t>Afk. soort</t>
  </si>
  <si>
    <t>Omschrijving voertuigsoort</t>
  </si>
  <si>
    <t>Disc.</t>
  </si>
  <si>
    <t>Afk. afh. soort</t>
  </si>
  <si>
    <t>Volgnr.</t>
  </si>
  <si>
    <t>NL 20230403</t>
  </si>
  <si>
    <r>
      <t xml:space="preserve">In de regionale GMS'en aangestroffen </t>
    </r>
    <r>
      <rPr>
        <b/>
        <u/>
        <sz val="10"/>
        <color theme="1"/>
        <rFont val="Tahoma"/>
        <family val="2"/>
      </rPr>
      <t>gekoppelde</t>
    </r>
    <r>
      <rPr>
        <b/>
        <sz val="10"/>
        <color theme="1"/>
        <rFont val="Tahoma"/>
        <family val="2"/>
      </rPr>
      <t xml:space="preserve"> voertuigsoorten die op moment maken analyse niet gevonden zijn in de beschikbare update voertuigsoorten standaard.
Welke waarden in de tabellen met kleurtjes gemarkeerd worden is automatisch bepaald met het Excel functionaliteit bovenste 10% en bovenste 25%</t>
    </r>
  </si>
  <si>
    <t>Informatiemanager GBT</t>
  </si>
  <si>
    <t>LOC</t>
  </si>
  <si>
    <t>Team Digitale Verkenning</t>
  </si>
  <si>
    <t xml:space="preserve">        IZB voor voorstel  soort (verouderd)</t>
  </si>
  <si>
    <t>WA</t>
  </si>
  <si>
    <t>NL 20230523</t>
  </si>
  <si>
    <t>Ten behoeve van SBE</t>
  </si>
  <si>
    <t>Alg. Cdt Havenbedrijf</t>
  </si>
  <si>
    <t>BMH Stutmaterieel</t>
  </si>
  <si>
    <t>BU Ventilator</t>
  </si>
  <si>
    <r>
      <t>Typenr LRNP</t>
    </r>
    <r>
      <rPr>
        <b/>
        <u/>
        <sz val="12"/>
        <color theme="1"/>
        <rFont val="Calibri"/>
        <family val="2"/>
      </rPr>
      <t xml:space="preserve"> indien 
primaire soort</t>
    </r>
  </si>
  <si>
    <t>Benaming: uitgeschreven</t>
  </si>
  <si>
    <t>Criteria / eisen waaraan voldaan moet worden voor dit type.</t>
  </si>
  <si>
    <t>Te gebruiken als primaire of alternatieve soort/rol?</t>
  </si>
  <si>
    <t>Vaak passend 
Alternatief er bij</t>
  </si>
  <si>
    <t>Opmerkingen, toelichting, vragen, mogelijke motivering voor voorstel tot toevoeging, aanpassing, verwijdering.
De legenda van de actiecodes staat onderaan de lijst</t>
  </si>
  <si>
    <t xml:space="preserve"> - Personen vervoer 
niet specifiek</t>
  </si>
  <si>
    <t xml:space="preserve"> - Personen vervoer niet specifiek</t>
  </si>
  <si>
    <t>y</t>
  </si>
  <si>
    <t xml:space="preserve"> - kop</t>
  </si>
  <si>
    <t>Aanvulling bezetting voertuig</t>
  </si>
  <si>
    <t>UoM Voertuig/inzetrol wat met prio 1 mag rijden en bruikbaar is voor aanvulling bezetting onderbezette TS. Meestal TS maar hoeft niet.</t>
  </si>
  <si>
    <t>Rol tenzij voertuig prim. voor dit doel</t>
  </si>
  <si>
    <t>Primair indien algemeen transportmiddel zoals DA/DB zonder andere primaire functie. Anders rol.</t>
  </si>
  <si>
    <r>
      <t xml:space="preserve">Een dienstauto is primair ingericht voor het vervoer van </t>
    </r>
    <r>
      <rPr>
        <b/>
        <sz val="10"/>
        <color theme="1"/>
        <rFont val="Calibri"/>
        <family val="2"/>
      </rPr>
      <t>maximaal 5 personen</t>
    </r>
    <r>
      <rPr>
        <sz val="10"/>
        <color theme="1"/>
        <rFont val="Calibri"/>
        <family val="2"/>
      </rPr>
      <t xml:space="preserve"> en bezit </t>
    </r>
    <r>
      <rPr>
        <b/>
        <sz val="10"/>
        <color theme="1"/>
        <rFont val="Calibri"/>
        <family val="2"/>
      </rPr>
      <t>slechts een kofferbak</t>
    </r>
    <r>
      <rPr>
        <sz val="10"/>
        <color theme="1"/>
        <rFont val="Calibri"/>
        <family val="2"/>
      </rPr>
      <t xml:space="preserve"> voor het vervoer van goederen welke ruimte incidenteel wel te vergroten is door het verwijderen / neerklappen van banken.</t>
    </r>
  </si>
  <si>
    <t xml:space="preserve">Technisch gezien primaire soort maar indien voor vervoer specifieke functie of team wordt dat belangrijker gevonden en wordt functie/teamsoort de primaire soort.
Een DA/DB in een inzetbehoefte zou daar altijd via de rol waarvoor die ingezet wordt in voor moeten komen, niet als DA.
</t>
  </si>
  <si>
    <t>Zie DA dit betreft de terreinvaardige versie.</t>
  </si>
  <si>
    <t>Zie DA</t>
  </si>
  <si>
    <t xml:space="preserve">Zie DA
</t>
  </si>
  <si>
    <t xml:space="preserve">Dienstbus 6 tot 9 zitplaatsen, rijbewijs be </t>
  </si>
  <si>
    <r>
      <t>Een Dienstbus is primair ingericht voor het vervoer van</t>
    </r>
    <r>
      <rPr>
        <b/>
        <sz val="10"/>
        <color theme="1"/>
        <rFont val="Calibri"/>
        <family val="2"/>
      </rPr>
      <t xml:space="preserve"> meer dan 5 personen</t>
    </r>
    <r>
      <rPr>
        <sz val="10"/>
        <color theme="1"/>
        <rFont val="Calibri"/>
        <family val="2"/>
      </rPr>
      <t xml:space="preserve"> en bezit in verhouding tot het personen compartiment slechts een </t>
    </r>
    <r>
      <rPr>
        <b/>
        <sz val="10"/>
        <color theme="1"/>
        <rFont val="Calibri"/>
        <family val="2"/>
      </rPr>
      <t>klein goederen compartiment</t>
    </r>
    <r>
      <rPr>
        <sz val="10"/>
        <color theme="1"/>
        <rFont val="Calibri"/>
        <family val="2"/>
      </rPr>
      <t xml:space="preserve"> wat incidenteel wel te vergroten is door het verwijderen / neerklappen van banken. Een rijbewijs BE is voor dit voertuig toereikend.
</t>
    </r>
  </si>
  <si>
    <t>Dienstbus 6 tot 9 zitplaatsen, rijbewijs be terreinvaardige uitvoering</t>
  </si>
  <si>
    <t>Zie DB dit betreft de terreinvaardige versie.</t>
  </si>
  <si>
    <t>Zie DB</t>
  </si>
  <si>
    <t>Personeel/materieelvoertuig</t>
  </si>
  <si>
    <r>
      <t xml:space="preserve">Voertuig wat ingericht is voor het vervoer van </t>
    </r>
    <r>
      <rPr>
        <b/>
        <sz val="10"/>
        <color theme="1"/>
        <rFont val="Calibri"/>
        <family val="2"/>
      </rPr>
      <t>meer dan 3 personen</t>
    </r>
    <r>
      <rPr>
        <sz val="10"/>
        <color theme="1"/>
        <rFont val="Calibri"/>
        <family val="2"/>
      </rPr>
      <t xml:space="preserve"> met een afgescheiden materieel compartiment wat minstens net zo groot is als personen compartiment. </t>
    </r>
    <r>
      <rPr>
        <i/>
        <sz val="10"/>
        <color theme="1"/>
        <rFont val="Calibri"/>
        <family val="2"/>
      </rPr>
      <t>Een PM dient geen specifieke taak nog is die van voor specifieke bedoelde uitrusting voorzien.</t>
    </r>
    <r>
      <rPr>
        <sz val="10"/>
        <color theme="1"/>
        <rFont val="Calibri"/>
        <family val="2"/>
      </rPr>
      <t xml:space="preserve"> </t>
    </r>
    <r>
      <rPr>
        <i/>
        <sz val="10"/>
        <color theme="1"/>
        <rFont val="Calibri"/>
        <family val="2"/>
      </rPr>
      <t>Ze wordt veel als trekker gebruikt voor aanhangers</t>
    </r>
    <r>
      <rPr>
        <sz val="10"/>
        <color theme="1"/>
        <rFont val="Calibri"/>
        <family val="2"/>
      </rPr>
      <t>.</t>
    </r>
  </si>
  <si>
    <t xml:space="preserve">Technisch gezien primaire soort maar indien voor vervoer specifieke team of met vast ingebouwde speciale uitrusting wordt dat belangrijker gevonden en wordt team-/uitrusting soort gekoppelde naam de primaire soort.
Indien PM als trekker fungeert kan dit via de rol TK gevraagd worden. =&gt; Een PM sec wordt niet in inzetbehoefte verwacht.
</t>
  </si>
  <si>
    <t>Personeel/materieelvoertuig terreinvaardig</t>
  </si>
  <si>
    <t>Zie PM dit betreft de terreinvaardige versie.</t>
  </si>
  <si>
    <t>Technisch gezien primaire voertuigsoort. Handhaven t.b.v. vindbaarheid terreinvaardige versie en mogelijke rol er bij voor patiënten vervoer in ruw terrein. Zie verder bij PM.</t>
  </si>
  <si>
    <t xml:space="preserve"> - Inzet op water gerelateerd</t>
  </si>
  <si>
    <t>Betreft elk door/voor de brandweer inzetbaar vaartuig zonder dat daar specifieke eisen aan gesteld worden.</t>
  </si>
  <si>
    <t>Brandweervaartuig klein</t>
  </si>
  <si>
    <t xml:space="preserve">Trailerbare klein brandweervaartuig zonder specifieke eisen aan uitrusting en vaarsnelheid.  Niet geschikt voor inzet op groot water. Alleen geschikt voor overzetten mensen en klein materieel. </t>
  </si>
  <si>
    <t>MK/Regio kan er situatie afhankelijke voor kiezen rol BRV wel of niet actief te zetten.</t>
  </si>
  <si>
    <t>Brandweervaartuig middel</t>
  </si>
  <si>
    <t>Trailerbaar of op HAB vervoerbaar, tenminste geschikt voor: 
5 man bezetting, pomp van &gt; 900 l, brancard vervoer, varen met snelheid &gt; 40 km per uur.</t>
  </si>
  <si>
    <t>Brandweervaartuig / blusboot /als brandweer vaartuig inzetbaar groot vaartuig</t>
  </si>
  <si>
    <r>
      <rPr>
        <b/>
        <sz val="11"/>
        <color theme="1"/>
        <rFont val="Calibri"/>
        <family val="2"/>
      </rPr>
      <t xml:space="preserve">Niet trailerbaar en niet op HAB vervoerbaar </t>
    </r>
    <r>
      <rPr>
        <sz val="11"/>
        <color theme="1"/>
        <rFont val="Calibri"/>
        <family val="2"/>
      </rPr>
      <t xml:space="preserve">
en &gt; BRV-M en &lt; FIFI klasse 1/2</t>
    </r>
  </si>
  <si>
    <r>
      <t xml:space="preserve">MK/Regio kan er situatie afhankelijk voor kiezen rol BRV-M wel of niet actief te zetten.
</t>
    </r>
    <r>
      <rPr>
        <b/>
        <sz val="11"/>
        <color rgb="FFFF0000"/>
        <rFont val="Calibri"/>
        <family val="2"/>
      </rPr>
      <t>Let op er is ooit eens afgesproken dat deze meer blusvaartuig zijn dan anders en daarom roepnummer in de 6 serie moeten krijgen.</t>
    </r>
  </si>
  <si>
    <t>Brandweer Vaartuig Zeer groot</t>
  </si>
  <si>
    <t>Brandweervaartuig / blusboot /als brandweer vaartuig inzetbaar zeer groot vaartuig</t>
  </si>
  <si>
    <r>
      <rPr>
        <b/>
        <sz val="11"/>
        <color theme="1"/>
        <rFont val="Calibri"/>
        <family val="2"/>
      </rPr>
      <t>Niet trailerbaar en niet op HAB vervoerbaar</t>
    </r>
    <r>
      <rPr>
        <sz val="11"/>
        <color theme="1"/>
        <rFont val="Calibri"/>
        <family val="2"/>
      </rPr>
      <t xml:space="preserve">, tenminste FIFI klasse 1/2 bluscapaciteit ofwel </t>
    </r>
    <r>
      <rPr>
        <b/>
        <sz val="11"/>
        <color theme="1"/>
        <rFont val="Calibri"/>
        <family val="2"/>
      </rPr>
      <t>minimaal 1200 m3/uur.</t>
    </r>
  </si>
  <si>
    <t>Ondersteuningsteam voertuig t.b.v. brandweervaartuig</t>
  </si>
  <si>
    <t>Voertuig voor vervoer ploeg voor brandweervaartuig</t>
  </si>
  <si>
    <t>ON-BRV is ook vaak de trekker van BRV op aanhanger.</t>
  </si>
  <si>
    <t>Dienstbus  vervoer Maritime Incident Response Group</t>
  </si>
  <si>
    <t>Dienstbus  voor vervoer Maritime Incident Response Group. Een team van gespecialiseerde brandweer mensen voor inzet op schepen op volle zee.</t>
  </si>
  <si>
    <t>Havenbedrijf Vaartuig</t>
  </si>
  <si>
    <t>nvt</t>
  </si>
  <si>
    <t>Vaartuig van een havenbedrijf wat opgenomen wordt omdat het geselecteerd moet kunnen worden en/of zich in kan melden bij GMK voor calamiteiten bestrijding.</t>
  </si>
  <si>
    <t>Alleen primaire soort .</t>
  </si>
  <si>
    <t>Nationale reddingsvloot vaartuig</t>
  </si>
  <si>
    <t>Vaartuig van de brandweer of Reddingsbrigade wat deel uit maakt van de Nationale Reddingsvloot</t>
  </si>
  <si>
    <t>Alleen als rol bij BRV en RBV</t>
  </si>
  <si>
    <t>Oppervlakte reddingsteam voertuig</t>
  </si>
  <si>
    <t>Voertuig wat primair of via rol ingezet wordt voor vervoer team en uitrusting oppervlakte redteam</t>
  </si>
  <si>
    <t>Waterongevallen voertuig</t>
  </si>
  <si>
    <t>Voertuig wat primair of via rol ingezet wordt voor vervoer team en uitrusting duikteam.</t>
  </si>
  <si>
    <t>Waterongevallen materieel aanhanger</t>
  </si>
  <si>
    <r>
      <t xml:space="preserve">Aanhanger met uitrusting voor duikteam. 
</t>
    </r>
    <r>
      <rPr>
        <b/>
        <sz val="10"/>
        <color theme="1"/>
        <rFont val="Calibri"/>
        <family val="2"/>
      </rPr>
      <t>Niet voor vervoer WOV</t>
    </r>
    <r>
      <rPr>
        <sz val="10"/>
        <color theme="1"/>
        <rFont val="Calibri"/>
        <family val="2"/>
      </rPr>
      <t>. Die roepen we op onafhankelijk van vervoermiddel.</t>
    </r>
  </si>
  <si>
    <t>Primaire soort</t>
  </si>
  <si>
    <t>Ondersteuningsteam voertuig t.b.v. waterongevallen voertuig</t>
  </si>
  <si>
    <t>Voertuig voor ondersteuningsteam voor duikers bij waterongevallen.</t>
  </si>
  <si>
    <t>Waterongevallen vaartuig</t>
  </si>
  <si>
    <t>BRV speciaal uitgerust zodat duikers er veilig, ook varend, vanaf kunnen opereren. Er worden o.a. eisen gesteld aan afscherming schroef.</t>
  </si>
  <si>
    <t>Op basis afspraak dat duidelijk te onderscheiden technische uitvoering als primaire soort gebruikt wordt kan deze meer algemene alleen alternatief/inzetrol zijn.</t>
  </si>
  <si>
    <t>Waterongevallen vaartuig klein</t>
  </si>
  <si>
    <t>Trailerbaar/op haakarmbak vervoerbare WOV, inzetbaar op kanalen, meren (niet stromend binnenwater)</t>
  </si>
  <si>
    <t>Waterongevallen vaartuig middel niet geschikt voor inzet op groot water</t>
  </si>
  <si>
    <t>Trailerbaar/op haakarmbak vervoerbare WOV, niet inzetbaar op groot water en grote rivieren</t>
  </si>
  <si>
    <t>Waterongevallen vaartuig groot</t>
  </si>
  <si>
    <r>
      <t xml:space="preserve">WOV </t>
    </r>
    <r>
      <rPr>
        <b/>
        <sz val="11"/>
        <color theme="1"/>
        <rFont val="Calibri"/>
        <family val="2"/>
      </rPr>
      <t>niet trailerbaar/op haakarmbak</t>
    </r>
    <r>
      <rPr>
        <sz val="11"/>
        <color theme="1"/>
        <rFont val="Calibri"/>
        <family val="2"/>
      </rPr>
      <t xml:space="preserve"> vervoerbaar, ook inzetbaar op groot water en grote rivieren.</t>
    </r>
  </si>
  <si>
    <t xml:space="preserve"> - IBGS materieel</t>
  </si>
  <si>
    <t xml:space="preserve"> - IBGS materieel </t>
  </si>
  <si>
    <t>Voertuig voor het vervoer van een chemiepakteam met persoonlijke uitrusting.</t>
  </si>
  <si>
    <t>Voertuig voor het vervoer van een Gaspakteam met persoonlijke uitrusting.</t>
  </si>
  <si>
    <t>Gaspakteam haakarmbak</t>
  </si>
  <si>
    <t>Haakarmbak met de uitrusting voor een gaspakteam niet primair ontsmetting.</t>
  </si>
  <si>
    <t>Ondersteuningsteam voertuig gaspakteam</t>
  </si>
  <si>
    <t>Het gaat hier specifiek over de ondersteuners voor het Gaspakken team. Voor het team zelf is de GP</t>
  </si>
  <si>
    <t>Gevaarlijke stoffen team voertuig</t>
  </si>
  <si>
    <t xml:space="preserve">Voertuig voor Gevaarlijke stoffen team al dan niet met materieel voor de bestrijding van gevaarlijke stoffen incidenten.  </t>
  </si>
  <si>
    <t xml:space="preserve">Indien specifiek voor Gaspakteam dan daarbij passende soort gebruiken. </t>
  </si>
  <si>
    <t>Gevaarlijke stoffen aanhanger</t>
  </si>
  <si>
    <t>Aanhanger met materieel voor de incident bestrijding gevaarlijke stoffen.</t>
  </si>
  <si>
    <t>Gevaarlijke stoffen haakarmbak</t>
  </si>
  <si>
    <t>Haakarmbak met materieel voor de incident bestrijding gevaarlijke stoffen.</t>
  </si>
  <si>
    <t>Ondersteuningsteam voertuig gevaarlijke stoffen eenheid</t>
  </si>
  <si>
    <t xml:space="preserve">Voertuig voor vervoer ploeg ondersteuning inzetgevaarlijke stoffen eenheid. </t>
  </si>
  <si>
    <t>Gevaarlijke stoffen haakrambak met persoonlijke beschermingsmiddelen</t>
  </si>
  <si>
    <t>Bijzonder landelijk materieel wat maar incidenteel gevraagd zal worden. Opgenomen i.v.m. moet wel vindbaar zijn in GMS.</t>
  </si>
  <si>
    <t>Gevaarlijke stoffen voertuig specialistisch IBGS team</t>
  </si>
  <si>
    <t>Voertuig Specialistische Gevaarlijke Stoffen team. Al dan niet voorzien van benodigd materieel / uitrusting. Gaat het uitsluitend om gaspakkenteam voertuig dan GP</t>
  </si>
  <si>
    <t>Aanhanger met materieel / uitrusting voor specialistisch IBGS team</t>
  </si>
  <si>
    <t>Aanhanger met materieel/uitrusting voor specialistisch IBGS team</t>
  </si>
  <si>
    <t>Haakrambak met materieel/uitrusting voor specialistisch IBGS team</t>
  </si>
  <si>
    <t>Basis ontsmettingsvoertuig</t>
  </si>
  <si>
    <t>Voertuig wat speciaal uitgevoerd en uitgerust is voor doen van een basis ontsmetting/de contaminatie maar niet noodzakelijker wijs ook dit team vervoerd.</t>
  </si>
  <si>
    <t>Basis ontsmetting haakarmbak</t>
  </si>
  <si>
    <t xml:space="preserve">Haakarmbak die speciaal uitgevoerd en uitgerust is voor doen van een basis ontsmetting / de contaminatie . </t>
  </si>
  <si>
    <t>Ondersteuningsteam voertuig t.b.v. Basis Ontsmetting</t>
  </si>
  <si>
    <t>Voertuig voor vervoer ploeg ondersteuning Basis Ontsmetting.
 Indien het TS moet zijn i.v.m. water-voorziening of andere uitrusting op de TS dan TS-BO Hier gaat het alleen om opbouw / logistieke / ontsmettingsploeg vervoer.</t>
  </si>
  <si>
    <t>Tankautospuit ondersteuning basis ontsmettingseenheid</t>
  </si>
  <si>
    <t>Deze TS levert het water e.a. zaken en vaak ook de ploeg voor de basis ontsmetting. Indien het alleen om bemensing gaat dan rol ON-BO gebruiken.</t>
  </si>
  <si>
    <t>Is alleen rol</t>
  </si>
  <si>
    <t>Grootschalige ontsmetting haakarmbak</t>
  </si>
  <si>
    <t>Voertuig wat speciaal uitgevoerd en uitgerust is voor doen grootschalige ontsmettings-/de contaminatie maar niet noodzakelijker wijs ook team vervoerd.</t>
  </si>
  <si>
    <t>Grootschalige ontsmetting haakarmbak gebouw gebonden ontsmetting</t>
  </si>
  <si>
    <t>Haakarmbak met middelen voor als de ontsmetting niet in de tent van de GOH-DC plaatsvindt maar gebruik gemaakt wordt van de voorzieningen in een gebouw.</t>
  </si>
  <si>
    <t xml:space="preserve">Grootschalige ontsmetting haakarmbak logistiek </t>
  </si>
  <si>
    <t>Haakarmbak met extra middelen t.b.v. een grootschalige ontsmettingsteam. Die dus ingezet kan worden ter ondersteuning GOH-DC.</t>
  </si>
  <si>
    <t>Ondersteuningsteam voertuig grootschalige ontsmetting</t>
  </si>
  <si>
    <t>Voertuig voor vervoer ploeg ondersteuning Grootschalige Ontsmetting. Indien het TS moet zijn i.v.m. watervoorziening of andere uitrusting op de TS dan TS-GO Hier gaat het alleen om opbouw/logistieke/ ontsmettingsploeg vervoer.</t>
  </si>
  <si>
    <t>Tankautospuit ondersteuning grootschalige ontsmettingseenheid</t>
  </si>
  <si>
    <t>Deze TS levert het water e.a. zaken en vaak ook de ploeg voor de grootschalige ontsmetting. Indien het alleen om bemensing gaat dan rol ON-GO gebruiken.</t>
  </si>
  <si>
    <t>Voertuig voor vervoer olieschermen</t>
  </si>
  <si>
    <t>Olieschermen haakarmbak</t>
  </si>
  <si>
    <t>Haakarmbak voor vervoer olieschermen</t>
  </si>
  <si>
    <t>Ondersteuningsteam voertuig t.b.v. olieschermen</t>
  </si>
  <si>
    <t>Voertuig voor vervoer ploeg ondersteuning  inzet olieschermen, die met ander middel vervoerd worden.</t>
  </si>
  <si>
    <t>Voertuig voor vervoer verkenningsploeg getraind en uitgerust voor situaties met (mogelijk) vrijkomen gevaarlijke stoffen.</t>
  </si>
  <si>
    <t>Voertuig van de omgevingsdienst wat onder bepaalde omstandigheden met optische en geluidsignalen mag rijden.</t>
  </si>
  <si>
    <t xml:space="preserve"> - Tankautospuiten 
   branche conform</t>
  </si>
  <si>
    <t>Tankauto spuit tenminste branche conform uitgevoerd en bepakt.</t>
  </si>
  <si>
    <t>Er kunnen vele rollen bij</t>
  </si>
  <si>
    <t>TS-PLx</t>
  </si>
  <si>
    <t>Tankautospuit terreinvaardig brancherichtlijn conform</t>
  </si>
  <si>
    <t>Tankautospuit brancheconform met 4 (of 5) mans bezetting</t>
  </si>
  <si>
    <t>Tankauto spuit, tenminste branche conform uitgevoerd en bepakt maar met bezetting van in principe niet meer dan 4 of 5 man.</t>
  </si>
  <si>
    <t>Alleen rol</t>
  </si>
  <si>
    <t>Tankautospuit Industriële Brandbestrijding</t>
  </si>
  <si>
    <t xml:space="preserve">Speciaal voor industrie brand uitgeruste TS. Gaat vaak om voertuigen met grotere vermogens / volumes dan overheidsbrandweer en niet zondermeer inzetbaar buiten bedrijfsterrein. O.a. voor inzet in de Petrochemie. </t>
  </si>
  <si>
    <t xml:space="preserve">Prim. Soort 
</t>
  </si>
  <si>
    <t>Tankautospuit natuurbrandbestrijding</t>
  </si>
  <si>
    <t>Tankautospuit branche conform t.b.v. inzet bij opschaling</t>
  </si>
  <si>
    <t>Tankauto spuit tenminste branche conform uitgevoerd en bepakt. Rol t.b.v. inzet bij opschaling.</t>
  </si>
  <si>
    <t>Tankautospuit branche conform inzetbaar bij Rellen en ordeverstoring.</t>
  </si>
  <si>
    <t>Speciaal voor optreden bij rellen en orde verstoring geprepareerd voertuig wat bemanning extra bescherming biedt.</t>
  </si>
  <si>
    <t>Tankautospuit inzetbaar voor scheepsbrandbestrijding</t>
  </si>
  <si>
    <t>Branche conforme TS met mogelijk enige extra hulpmiddel voor en speciaal voor scheepsbrand bestrijding getrainde bezetting.</t>
  </si>
  <si>
    <t>TS met deze rol wordt op enig moment gealarmeerd om direct of later ingezet te worden voor aflossing, herbezetting of inzet vanwege grootschalig brandweeroptreden.</t>
  </si>
  <si>
    <t xml:space="preserve"> - Natuurbrand bestrijding</t>
  </si>
  <si>
    <t>Bijzonder uitrusting  Natuurbrandbestrijding Waterscherm.</t>
  </si>
  <si>
    <t>Rol bij vervoermiddel</t>
  </si>
  <si>
    <t>Bijzonder Materieel Aanhanger met Natuurbrandbestrijding Waterscherm.</t>
  </si>
  <si>
    <t>Aanhanger primair bedoeld voor vervoer waterscherm voor natuurbrandbestrijding.</t>
  </si>
  <si>
    <t>Hand crew voertuig</t>
  </si>
  <si>
    <t>Voertuig voor specialistisch natuurbrand bestrijdingsteam wat al dan niet ook voorzien kan zijn van de diverse kleine middelen waarmee dit team het terrein in gaat om natuurbrand te bestrijden.</t>
  </si>
  <si>
    <t>Handcrew haakarmbak</t>
  </si>
  <si>
    <t>Haakarmbak met middelen voor Handcrew.</t>
  </si>
  <si>
    <t>Natuurbrandbestrijdingsvoertuig terreinvaardig.</t>
  </si>
  <si>
    <t>Natuurbrandbestrijdingsvoertuig haakarmbak uitvoering</t>
  </si>
  <si>
    <r>
      <t xml:space="preserve">Natuurbrandbestrijding haakarmbak die samen met HAT een NBT vormt. Uitgerust conform NBB branche richtlijn. </t>
    </r>
    <r>
      <rPr>
        <b/>
        <sz val="11"/>
        <color theme="1"/>
        <rFont val="Calibri"/>
        <family val="2"/>
      </rPr>
      <t>Geen bak voor diverse uitrusting in te zetten bij NBB.</t>
    </r>
  </si>
  <si>
    <t>Terreinvaardige branche conforme TS natuurbrandbestrijding</t>
  </si>
  <si>
    <t>Verkenning vliegtuig natuurbrand</t>
  </si>
  <si>
    <t>Verkenningsvoertuig terreinvaardig natuurbrandbestrijding</t>
  </si>
  <si>
    <t>Verkenningsvoertuig/eenheid specifiek voor inzetbaar voor verkenning in het terrein bij natuurbrandbestrijding.</t>
  </si>
  <si>
    <t xml:space="preserve"> - Redding</t>
  </si>
  <si>
    <t xml:space="preserve">Auto ladder van elke arm lengte. </t>
  </si>
  <si>
    <t>Alleen Pri soort</t>
  </si>
  <si>
    <t>Hoogwerker van elke lengte. De lengte kan aangegeven worden bij de bijzonderheden van het voertuig.</t>
  </si>
  <si>
    <t>Een redvoertuig is Autoladder of Hoogwerker</t>
  </si>
  <si>
    <t xml:space="preserve">Redvoertuig inzetbaar t.b.v. afhijsen </t>
  </si>
  <si>
    <t>Ondersteuningsteam voertuig t.b.v. afhijsen tuilijnen</t>
  </si>
  <si>
    <t>Voertuig voor vervoer ploeg voor afhijsen tuilijnen</t>
  </si>
  <si>
    <t>Redteam hoogteverschillen voertuig</t>
  </si>
  <si>
    <t>Voertuig specialistische eenheid voor reddingen waarbij grotere hoogte verschillen overbrugd moeten worden. Dit kan zowel in de diepte als op grote hoogte zijn.</t>
  </si>
  <si>
    <t xml:space="preserve"> - Brandbestrijding 
   niet TS of NBT</t>
  </si>
  <si>
    <t>Brandbestrijdingsvoertuig met tank &lt; 1500l en/of pompcapaciteit &lt; 2400 l/m lagedruk en/of ontbreken hoge druk pomp en/of ontbreken HV gereedschappen.</t>
  </si>
  <si>
    <r>
      <t xml:space="preserve">Prim./Alt. 
</t>
    </r>
    <r>
      <rPr>
        <b/>
        <sz val="10"/>
        <color theme="1"/>
        <rFont val="Calibri"/>
        <family val="2"/>
      </rPr>
      <t>Kan geen rol TS hebben.</t>
    </r>
  </si>
  <si>
    <t>Autospuit industriële brandbestrijding</t>
  </si>
  <si>
    <t>AS specifiek gebouwd en uitgerust voor industriebrand bestrijding</t>
  </si>
  <si>
    <t>Snel Inzetbaar voertuig</t>
  </si>
  <si>
    <t>Snel inzetbaar voertuig</t>
  </si>
  <si>
    <t>Nog vast te stellen aan welke eisen dit uit UoM afkomstige type in basis moet voldoen. Het betreft in elk geval voertuig substantieel kleiner dan TS met beperkte mogelijkheden tot zelfstandige bestrijding incidenten dan bij TS en met meestal 2 tot maximaal 4 mans bezetting.</t>
  </si>
  <si>
    <t>Bijzondere uitrusting: blusrobot elke capaciteit</t>
  </si>
  <si>
    <t xml:space="preserve">Blusrobot elke capaciteit. Ze zijn meestal voorzien van water/schuimkanon en soms van camera en andere waarnemings-middelen. </t>
  </si>
  <si>
    <t>Voertuig met 1 of meerdere blusrobots</t>
  </si>
  <si>
    <t>Haakarmbak met 1 of meerdere blus robots</t>
  </si>
  <si>
    <t>Pri.soort</t>
  </si>
  <si>
    <t>Ondersteuningsteam voertuig t.b.v. blusrobot</t>
  </si>
  <si>
    <t>Voertuig voor vervoer ploeg voor bediening bijzondere blusrobot.</t>
  </si>
  <si>
    <t>Bijzondere uitrusting: druklucht schuim systeem</t>
  </si>
  <si>
    <t>Systeem voor het blussen met drukluchtschuim.</t>
  </si>
  <si>
    <t>Alleen Primair</t>
  </si>
  <si>
    <t>Haakarmbak met scheepsbrand bestrijding materieel</t>
  </si>
  <si>
    <t>Haakarmbak voor scheepsbrand bestrijding materieel</t>
  </si>
  <si>
    <t>Ondersteuningsteam voertuig t.b.v.  scheepsbrand bestrijding</t>
  </si>
  <si>
    <t>BU Waterschermsysteem</t>
  </si>
  <si>
    <t>Bijzondere uitrusting: waterschermsysteem</t>
  </si>
  <si>
    <t>Bijzondere uitrusting in de vorm van een systeem waarmee een lang gerekt waterscherm opgebouwd kan worden.</t>
  </si>
  <si>
    <t>Rietdak brandbestrijdingsteam voertuig</t>
  </si>
  <si>
    <t>Prim./Alt. Indien Prim. Dan mogelijk met andere rollen.</t>
  </si>
  <si>
    <t>Ondersteuningsteam voertuig Rietdak brandbestrijding</t>
  </si>
  <si>
    <t>Rietdak brandbestrijding Aanh.</t>
  </si>
  <si>
    <t>Rietdak brandbestrijdingsteam aanhanger</t>
  </si>
  <si>
    <t>Aanhanger primair uitgerust met materieel voor rietdak brandbestrijding.</t>
  </si>
  <si>
    <t>Poeder blus aanhanger</t>
  </si>
  <si>
    <t>Ondersteuningsteam voertuig specialistische blussing</t>
  </si>
  <si>
    <t>Ondersteuningsteam voertuig t.b.v. schuimbluseenheid</t>
  </si>
  <si>
    <t>Pri.soort tenzij van defensie dan CT-DF prim. En CT alt.</t>
  </si>
  <si>
    <t xml:space="preserve">Schuimblusvoertuig </t>
  </si>
  <si>
    <t>Schuimblusvoertuig elke capaciteit. Prim. Soort voor SB's &lt; 250l SVM Alt. Soort voor SB's  met 250l en meer liter SVM.</t>
  </si>
  <si>
    <t>Schuimblus aanhanger</t>
  </si>
  <si>
    <t>Prim. Soort</t>
  </si>
  <si>
    <t>Schuimblus haakarmbak</t>
  </si>
  <si>
    <t>Schuimblusvoertuig terreinvaardig</t>
  </si>
  <si>
    <t>Schuimblusvoertuig groot 250 - 1000 l schuimvormend middel</t>
  </si>
  <si>
    <t>primair indien het om deze maat gaat</t>
  </si>
  <si>
    <t>Schuimblus haakarmbak groot 250 - 1000l schuimvormend middel</t>
  </si>
  <si>
    <t>Schuimblusvoertuig zeer groot &gt; 1000l schuimvormend middel</t>
  </si>
  <si>
    <t>Schuimblus haakarmbak zeer groot &gt; 1000l schuimvormend middel</t>
  </si>
  <si>
    <t>Schuimvormend middel Aanh.</t>
  </si>
  <si>
    <t xml:space="preserve">Schuimvormend middel haakarmbak
</t>
  </si>
  <si>
    <t>Schuimvormend middel haakarmbak elke inhoud. Dit kan zowel een als HAB uitgevoerde tank betreffen als een bak met aantal schuimcontainers op pallet.</t>
  </si>
  <si>
    <t>Ondersteuningsteam voertuig t.b.v. aanvoer schuimvormend middel</t>
  </si>
  <si>
    <t>Bron-/buispomp Aanhanger</t>
  </si>
  <si>
    <t>Bron-/buispomp aanhanger</t>
  </si>
  <si>
    <t>Aanhanger met pompsysteem specifiek geschikt voor waterwinning uit geboorde/geslagen putten.</t>
  </si>
  <si>
    <t>Bron-/buispomp Haakarmbak</t>
  </si>
  <si>
    <t>Bron-/buispomp haakarmbak</t>
  </si>
  <si>
    <t>Haakarmbak met pompsysteem specifiek geschikt voor waterwinning uit geboorde/geslagen putten.</t>
  </si>
  <si>
    <t xml:space="preserve">Kleinschalige watervoorziening </t>
  </si>
  <si>
    <t>Kleinschalige Watervoorziening  Kan speciaal voertuig zijn, extra TS, voertuig met motorspuit aanhanger en voldoende slangen of watertankwagen.</t>
  </si>
  <si>
    <t>Motorspuitaanhanger elke capaciteit</t>
  </si>
  <si>
    <t>Slangenvoertuig met niet nader bepaalde lengte en diameter slangen voor kleinschalige water voorziening</t>
  </si>
  <si>
    <t xml:space="preserve">Slangenvoertuig met niet nader bepaalde lengte en diameter slaggen. Maar niet voor GW of TPB daarvoor zijn speciale versies opgenomen. </t>
  </si>
  <si>
    <t>Slangen aanhanger met niet nader bepaalde lengte en diameter slangen voor kleinschalige water voorziening</t>
  </si>
  <si>
    <t xml:space="preserve">Slangenaanhanger met niet nader bepaalde lengte en diameter slaggen. Maar niet voor GW of TPB daarvoor zijn speciale versies opgenomen. </t>
  </si>
  <si>
    <t>Haakarmbak met extra hulpmiddelen voor gebruik bij grootschalige watervoorziening.</t>
  </si>
  <si>
    <t>Bijzonder uitrusting: dompelpomp uitv.  Voor Grootschalige  watervoorziening elke capaciteit</t>
  </si>
  <si>
    <t>Bijzondere uitrusting dompelpomp  uitvoering Grootschalige watervoorziening elke capaciteit.  
Bij toekenning als rol wordt er niet om bepaalde capaciteit gevraagd.</t>
  </si>
  <si>
    <t>Alleen rol bij vervoermiddel tenzij losse pomp</t>
  </si>
  <si>
    <t xml:space="preserve">Dompelpomp haakarmbak uitvoering  kleine capaciteit tot 4.000l@1000-6” </t>
  </si>
  <si>
    <t>Alleen rol bij vervoermiddel</t>
  </si>
  <si>
    <t>Ak stc</t>
  </si>
  <si>
    <t>DP HAB uitv. Middel cap.</t>
  </si>
  <si>
    <t>Dompelpomp haakarmbak uitvoering grootschalige watervoorziening middel capaciteit 4.000l@1000-6" of @1500-8" slang.</t>
  </si>
  <si>
    <t>Dompelpomp verplaatsbaar met haakarm t.b.v. grootschalige watervoorziening middel capaciteit 4.000l@1000-6" of @1500-8" slang.</t>
  </si>
  <si>
    <t>Dompelpomp haakarmbak uitvoering grootschalige watervoorziening grote capaciteit 8.000l@1500-8" slang</t>
  </si>
  <si>
    <t>Dompelpomp verplaatsbaar met haakarm t.b.v. grootschalige watervoorziening  grote  capaciteit: 8.000l@1500-8" slang</t>
  </si>
  <si>
    <t>Bijzondere uitrusting: slangen opneem apparaat</t>
  </si>
  <si>
    <t>Slangen opneem apparaat</t>
  </si>
  <si>
    <t>Kan op termijn vervallen als alle GW standaard uitgerust is met SO.</t>
  </si>
  <si>
    <t>Voertuig met dompelpomp voor grootschalige watervoorziening minimaal capaciteit 4.000l/min @1000-6”</t>
  </si>
  <si>
    <t>Van dompelpomp voorzien voertuig t.b.v. grootschalige watervoorziening. Dus minimum capaciteit 4.000l@1000-6” 
Bij toekenning als rol wordt er niet om nog specifiekere capaciteit gevraagd.</t>
  </si>
  <si>
    <r>
      <t>Soms primair of 
als</t>
    </r>
    <r>
      <rPr>
        <b/>
        <sz val="11"/>
        <rFont val="Calibri"/>
        <family val="2"/>
      </rPr>
      <t xml:space="preserve"> rol bij DPH-GW</t>
    </r>
  </si>
  <si>
    <t>DP-GW voertuig dient afhankelijk gesteld te worden van SL-GW voertuig om voor GW ingezet te kunnen worden op basis selectie DP-GW</t>
  </si>
  <si>
    <t>Aanhanger met dompelpomp voor grootschalige watervoorziening minimaal capaciteit 4.000l/min @1000-6”</t>
  </si>
  <si>
    <t>Van dompelpomp voorziene aanhanger t.b.v.  grootschalige watervoorziening Dus minimum capaciteit 4.000l@1000-6”.  Bij toekenning als rol wordt er niet om bepaalde capaciteit gevraagd.</t>
  </si>
  <si>
    <t>Alleen primair</t>
  </si>
  <si>
    <t>Haakarmbak met dompelpomp voor grootschalige watervoorziening met slangen minimaal  4000l/@1000-6 en 1000 meter 6"</t>
  </si>
  <si>
    <t>Haakarmbak met dompelpomp voor grootschalige watervoorziening met slangen minimaal  4000l/@1000-6 en 1000 meter 6" Dus 4.000l@1500-8 met 1500 meter 8" slangen of 8000l@1500-8" met 1500 meter 8"slangen kan ook.</t>
  </si>
  <si>
    <t>Slangen voertuig grootschalige watervoorziening</t>
  </si>
  <si>
    <t>Slangen haakarmbak  met slangen voor grootschalige water voorziening t.b.v. oproep dichtstbijzijnde extra slangen ongeacht of dit nu 1/1,5 of 2,5/3Km lengte bevat.</t>
  </si>
  <si>
    <r>
      <t xml:space="preserve">Soms primair meest als </t>
    </r>
    <r>
      <rPr>
        <b/>
        <sz val="11"/>
        <color theme="1"/>
        <rFont val="Calibri"/>
        <family val="2"/>
      </rPr>
      <t>rol bij alles met slangen voor GW</t>
    </r>
  </si>
  <si>
    <t>Slangen haakarmbak grootschalige watervoorziening met mimimaal 2500 m 6"of 3000 m 8".</t>
  </si>
  <si>
    <t>Ondersteuningsteam voertuig t.b.v. grootschalige watervoorziening</t>
  </si>
  <si>
    <t xml:space="preserve">Voertuig voor vervoer ploeg ondersteuning inzet grootschalige watervoorziening. </t>
  </si>
  <si>
    <t>Ondersteuningsteam voertuig t.b.v. tank(put) brandbestrijding</t>
  </si>
  <si>
    <t>Voertuig voor vervoer ploeg  t.b.v. tank(put) brandbestrijding</t>
  </si>
  <si>
    <t>Dompelpomp vaartuig uitvoering zeer grote capaciteit tank(put)brandbestrijding.</t>
  </si>
  <si>
    <t>Motorspuit/boosterpomp haakarmbak uitvoering zeer grote capaciteit t.b.v. tank(put) brandbestrijding eenheden.</t>
  </si>
  <si>
    <t>Motospuit/boosterpomp haakarmbak uitvoering t.b.v. grootschalige watervoorziening zeer grote capaciteit bij tank(put) brandbestrijding eenheden.</t>
  </si>
  <si>
    <t xml:space="preserve">Slangen opneem haakarmbak voor opnemen Slangen tank(put)brandbestrijding
</t>
  </si>
  <si>
    <t>Ondersteuningsteam voertuig t.b.v. inzet (grote) ventilator.</t>
  </si>
  <si>
    <t>Bijzondere uitrusting: ventilator</t>
  </si>
  <si>
    <t>Bijzondere uitrusting in de vorm van een ventilator.</t>
  </si>
  <si>
    <t>Ventilator op aanhanger</t>
  </si>
  <si>
    <t xml:space="preserve">Grote ventilator met voorziening watermist te verspreiden op primair daarvoor uitgevoerde aanhanger. </t>
  </si>
  <si>
    <t>Waterbassin haakarmbak minimum capaciteit  &gt; of = 3.000 l.</t>
  </si>
  <si>
    <t>Open waterbassin haakarmbak die vaak langdurig op dezelfde locatie staat als voorraadbak. Minimum capaciteit  3000 l.</t>
  </si>
  <si>
    <t>Watertankwagen elke mogelijke capaciteit</t>
  </si>
  <si>
    <t>Watertankwagen  terreinvaardig elke mogelijke capaciteit</t>
  </si>
  <si>
    <t>Indien WT terrein vaardig dan prim. en inhoud Alt.</t>
  </si>
  <si>
    <t>Watertankwagen grote inhoud minimaal 10.000 l</t>
  </si>
  <si>
    <t>Prim. Srt / Alt. Bij andere soort met G cap.</t>
  </si>
  <si>
    <t>Watertank haakarmbak elke mogelijke capaciteit</t>
  </si>
  <si>
    <t>Haakarmbak met gesloten tank die gebruikt wordt voor vervoer water. Elke mogelijke capaciteit. Rol tenzij inh. &lt; 10.000l dan prim.</t>
  </si>
  <si>
    <t>Alleen prim. Soort</t>
  </si>
  <si>
    <t>Watertank Aanh. Groot &gt;= 10 m3</t>
  </si>
  <si>
    <t>Watertank aanhanger Groot inhoud minimaal 10.000 l</t>
  </si>
  <si>
    <t>Aanhanger/oplegger met gesloten tank die gebruikt wordt voor vervoer water. Groot inhoud minimaal 10.000 l</t>
  </si>
  <si>
    <t>Watertank haakarmbak Groot inhoud minimaal 10.000 l</t>
  </si>
  <si>
    <t>Haakarmbak met gesloten tank die gebruikt wordt voor vervoer water. Groot inhoud minimaal 10.000 l</t>
  </si>
  <si>
    <t>Watertank natuurbrandbestrijding</t>
  </si>
  <si>
    <t xml:space="preserve"> - Hulpverlening</t>
  </si>
  <si>
    <t>First responder brandweer</t>
  </si>
  <si>
    <t>Rol bij eenheid die als First Responder op kan treden voor de brandweer. Bij vele posten zijn dit voertuigen die voor reanimaties opgeroepen worden.</t>
  </si>
  <si>
    <t>Voertuig geschikt voor medische assistentie</t>
  </si>
  <si>
    <t>T.b.v. eenheden die meer kunnen op gebied van medische assistentie dan alleen AED/FR-B taak.</t>
  </si>
  <si>
    <t>Terreinvaardig voertuig voor patiënten vervoer</t>
  </si>
  <si>
    <t>(Rol voor) Terreinvaardig voertuig voor patiënten vervoer. Wordt ingezet voor vervoer patiënten van ruw terrein zoals strand/duinen naar ambu op de weg.</t>
  </si>
  <si>
    <t>Hulpverleningsvoertuig terreinvaardig</t>
  </si>
  <si>
    <t>Zie HV maar dan op basis van terreinvaardige voertuig.</t>
  </si>
  <si>
    <t xml:space="preserve">Prim. Srt. </t>
  </si>
  <si>
    <t>Hulpverleningsvoertuig met kraan</t>
  </si>
  <si>
    <t>Zie HV maar dan met kraan met minimaal branche conforme hijs capaciteit.</t>
  </si>
  <si>
    <t>Hulpverleningshaakarmbak samenwerking verband IJsselmeer (SAMIJ)</t>
  </si>
  <si>
    <t>Speciale door het Samenwerking verband IJsselmeer beschikbaar gestelde op hulpverlening op het water gerichte bak.</t>
  </si>
  <si>
    <t>Ondersteuningsteam voertuig t.b.v. hulpverleningsvoertuig</t>
  </si>
  <si>
    <t>Aanhanger spoorsloot overbruggingsmiddelen.</t>
  </si>
  <si>
    <t>Haakarmbak Spoorsloot overbruggingsmiddelen</t>
  </si>
  <si>
    <t>Ondersteuningsteam voertuig t.b.v. spoorsloot overbrugging</t>
  </si>
  <si>
    <t>Ondersteuningsteam voertuig langstransport</t>
  </si>
  <si>
    <t>Bijzondere uitrusting: rampterrein verlichting</t>
  </si>
  <si>
    <t>Speciale versie van verlichting primair bedoeld voor rampterrein verlichting.</t>
  </si>
  <si>
    <t>Verlichtingsvoertuig</t>
  </si>
  <si>
    <t>Voertuig primair uitgerust voor verzorging verlichting.</t>
  </si>
  <si>
    <t>Prim.Srt/Alt.Srt.</t>
  </si>
  <si>
    <t>Aanhanger primair uitgerust voor verzorging verlichting.</t>
  </si>
  <si>
    <t>Prim.Srt</t>
  </si>
  <si>
    <t>Haakarmbak primair uitgerust voor verzorging verlichting.</t>
  </si>
  <si>
    <t>Verlichting Haakarmbak specifiek met Ramp Terrein Verlichting</t>
  </si>
  <si>
    <r>
      <t xml:space="preserve">Voertuig </t>
    </r>
    <r>
      <rPr>
        <b/>
        <sz val="11"/>
        <color theme="1"/>
        <rFont val="Calibri"/>
        <family val="2"/>
      </rPr>
      <t>primair uitgerust voor</t>
    </r>
    <r>
      <rPr>
        <sz val="11"/>
        <color theme="1"/>
        <rFont val="Calibri"/>
        <family val="2"/>
      </rPr>
      <t xml:space="preserve"> verzorging RTV verlichting.</t>
    </r>
  </si>
  <si>
    <t>Ondersteuningsteam voertuig t.b.v. verlichting</t>
  </si>
  <si>
    <t>Specialistische technische hulpverlening haakarmbak logistiek</t>
  </si>
  <si>
    <t>Specialistische technische hulpverlening haakarmbak logistiek. O.a. voor vervoer multifunctioneel terreinvoertuig STH.</t>
  </si>
  <si>
    <t>STH Haakarmbak Redding</t>
  </si>
  <si>
    <t xml:space="preserve">Specialistische technische hulpverleningshaakarmbak redding </t>
  </si>
  <si>
    <t>Specialistische technische hulpverleningshaakarmbak stutmaterieel</t>
  </si>
  <si>
    <r>
      <rPr>
        <sz val="11"/>
        <color rgb="FFFF0000"/>
        <rFont val="Calibri"/>
        <family val="2"/>
      </rPr>
      <t>BMH</t>
    </r>
    <r>
      <rPr>
        <sz val="11"/>
        <color theme="1"/>
        <rFont val="Calibri"/>
        <family val="2"/>
      </rPr>
      <t xml:space="preserve"> Stutmaterieel</t>
    </r>
  </si>
  <si>
    <t>Bijzonder materieel haakarmbak stutmaterieel</t>
  </si>
  <si>
    <t>Ondersteuningsteam voertuig specialistische technische hulpverlening</t>
  </si>
  <si>
    <t>Bijzondere uitrusting: Daklijnen set</t>
  </si>
  <si>
    <t>Daklijnen set om voldoende veilig op hellend dak te kunnen werken.</t>
  </si>
  <si>
    <t>Bijzondere uitrusting: Metro Ongeval Redgereedschap</t>
  </si>
  <si>
    <t>Speciaal redgereedschap voor inzet bij metro ongevallen.</t>
  </si>
  <si>
    <t>Bijzondere uitrusting: paardenbroek</t>
  </si>
  <si>
    <t>Bijzondere uitrusting: redding kussen</t>
  </si>
  <si>
    <t>Redding kussen</t>
  </si>
  <si>
    <t>Bijzondere uitrusting: veetakel installatie</t>
  </si>
  <si>
    <t>Voertuig met Veetakel Installatie</t>
  </si>
  <si>
    <t>Ondersteuningsteam voertuig t.b.v. veetakel installatie</t>
  </si>
  <si>
    <t>Bijzondere uitrusting: veiligheidstester 25 KV hoog spanning spoor</t>
  </si>
  <si>
    <t>Bijzondere uitrusting: veiligheidstester laagspanning</t>
  </si>
  <si>
    <t>Veilgheidstester geschikt voor de bij metro, tram en trolleybus gebruikelijke spanning op bovenleiding / stroomrail.</t>
  </si>
  <si>
    <t>Bijzondere uitrusting: zichtscherm</t>
  </si>
  <si>
    <t>Scherm waarmee incident aan het zicht onttrokken kan worden.</t>
  </si>
  <si>
    <t xml:space="preserve"> - Logistiek en overig materieel</t>
  </si>
  <si>
    <t>Adembescherming Haakarmbak</t>
  </si>
  <si>
    <t>Adembescherming haakarmbak</t>
  </si>
  <si>
    <t>Arbeidshygiene voertuig</t>
  </si>
  <si>
    <t>Brandstoftank aanhanger</t>
  </si>
  <si>
    <t>Brandstoftank haakarmbak</t>
  </si>
  <si>
    <t xml:space="preserve">Gereedschap/materieelvoertuig </t>
  </si>
  <si>
    <t>Gereedschap/materieelvoertuig terreinvaardig</t>
  </si>
  <si>
    <t>Terreinvaardige uitvoering van Gereedschap / materieelvoertuig.</t>
  </si>
  <si>
    <t>Gereedschap/materieel haakarmbak</t>
  </si>
  <si>
    <t>Trekker klein</t>
  </si>
  <si>
    <t>Trekker groot</t>
  </si>
  <si>
    <t>Vrachtwagen voorzien van haakarm installatie om haakarmbakken op  vrachtwagen te trekken. Zonder toevoeging  ongeacht lengte of gewicht klasse. Prim. Voor &lt; 15 ton. Rol bij de rest.</t>
  </si>
  <si>
    <t>Prim. Voor &lt; 15 ton. Rol bij de rest.</t>
  </si>
  <si>
    <t>Indien met KR prim. maat alternatief</t>
  </si>
  <si>
    <t>Haakarmvoertuig groot</t>
  </si>
  <si>
    <t>Haakarmvoertuig  groot &gt; 15 ton Gewicht indeling gebaseerd op DIN 30722</t>
  </si>
  <si>
    <t>Prim. Soort tenzij HA-Z dan rol</t>
  </si>
  <si>
    <t>Haakarmvoertuig zwaar</t>
  </si>
  <si>
    <t>Haakarmvoertuig  zwaar &gt; 15 ton Gewicht indeling gebaseerd op DIN 30722</t>
  </si>
  <si>
    <t>Prim. soort</t>
  </si>
  <si>
    <t>Haakarmvoertuig terreinvaardig</t>
  </si>
  <si>
    <t>Zie HA maar dan Terreinvaardige versie . Prim. Voor &lt; 15 ton. Rol bij de rest.</t>
  </si>
  <si>
    <t>Haakarmvoertuig terreinvaardig met kraan</t>
  </si>
  <si>
    <t>Haakarmvoertuig terreinvaardig groot</t>
  </si>
  <si>
    <t>Haakarmbak met materieel nodig voor inzet grote kraan.</t>
  </si>
  <si>
    <t>Ondersteuningsteam voertuig t.b.v. logistiek</t>
  </si>
  <si>
    <t>Voertuig voor vervoer ploeg ondersteuning inzet logistiek</t>
  </si>
  <si>
    <t>Logistiek voertuig</t>
  </si>
  <si>
    <t>Logistiek voertuig niet zijnde een vrachtwagen voor aanvulling niet nader bepaalde middelen.</t>
  </si>
  <si>
    <t>Zie logistiek voertuig maar dan uitvoering met kraan.</t>
  </si>
  <si>
    <t>Haakarmbak logistiek</t>
  </si>
  <si>
    <t>Logistieke haakarmbak voor aanvulling niet nader bepaalde middelen.</t>
  </si>
  <si>
    <t>HAB Logistiek met Kraan</t>
  </si>
  <si>
    <t>Haakarmbak logistiek met kraan</t>
  </si>
  <si>
    <t>Logistieke haakarmbak voor aanvulling niet nader bepaalde middelen met kraan.</t>
  </si>
  <si>
    <t>Haakarmbak logistiek open uitvoering</t>
  </si>
  <si>
    <t>Open niet van huif voorziene Logistieke haakarmbak voor transport niet nader bepaalde middelen.</t>
  </si>
  <si>
    <t>Logistieke haakarmbak grootschalige geneeskundige bijstand</t>
  </si>
  <si>
    <t>Logistieke haakarmbak voor aanvulling middelen grootschalige geneeskundige bijstand. Opgenomen bij de brandweer als die voor het vervoer zorgt.</t>
  </si>
  <si>
    <t>Multifunctioneel terreinvoertuig</t>
  </si>
  <si>
    <t>Multifunctioneel terreinvoertuig verreiker</t>
  </si>
  <si>
    <t>Voertuig t.b.v. een team wat inzetbaar is in situatie met (dreigend) extreem geweld zoals bij drugslap, protesten, gevonden bommen en munitie, terrorisme e.d.</t>
  </si>
  <si>
    <t>Bijzondere uitrusting: stroom aggregaat</t>
  </si>
  <si>
    <t>Stroom Aggregaat haakarmbak</t>
  </si>
  <si>
    <t>Haakarmbak primair uitgerust met 1 of meerdere stroom aggregaten.</t>
  </si>
  <si>
    <t>Test eenheid</t>
  </si>
  <si>
    <t>Test eenheid voor beheer. Kan losse apparatuur zijn maar ook voertuig.</t>
  </si>
  <si>
    <t>Verkenningsvoertuig algemeen</t>
  </si>
  <si>
    <t>Verkenningsvoertuig/team inzetbaar voor allerlei verkenningstaken.</t>
  </si>
  <si>
    <t>Prim.Srt/Alt. Bij vrt met andere prim. Srt</t>
  </si>
  <si>
    <t>Verkenningsvoertuig terreinvaardig algemeen</t>
  </si>
  <si>
    <t>Terreinvaardige versie verkenningsvoertuig.</t>
  </si>
  <si>
    <t>VK-TDV</t>
  </si>
  <si>
    <t>Verkenningsvoertuig TDV</t>
  </si>
  <si>
    <t>Verkenningsvoertuig Team Digitale Verkenning</t>
  </si>
  <si>
    <t>Voertuig voor vervoer Team Digitale Verkenning</t>
  </si>
  <si>
    <t>Op afstand bestuurde vliegende drone die binnen in bouwwerken, grot e.a. ruimtes ingezet kan worden.</t>
  </si>
  <si>
    <t>Bijzondere uitrusting: Verkenningsrobot</t>
  </si>
  <si>
    <t xml:space="preserve">Op afstand bestuurde rijdende robot inzetbaar voor en uitgerust met middelen voor het doen van verkenningen op afstand. </t>
  </si>
  <si>
    <t>Ondersteuningsteam voertuig t.b.v. verzorging</t>
  </si>
  <si>
    <t>Voertuig voor vervoer ploeg ondersteuning  inzet verzorgingsmiddelen.</t>
  </si>
  <si>
    <t>Verzorgingsvoertuig voor personeel bij inzet. Niet voor ademlucht of voorziening schone kleding.</t>
  </si>
  <si>
    <t>Verzorgingsaanhanger</t>
  </si>
  <si>
    <t>Verzorgingsaanhanger voor personeel bij inzet. Niet voor ademlucht of voorziening schone kleding.</t>
  </si>
  <si>
    <t>Verzorgingshaakarmbak voor personeel bij inzet. Niet voor ademlucht of voorziening schone kleding.</t>
  </si>
  <si>
    <t>Verzorgingsvoertuig met kantine</t>
  </si>
  <si>
    <t>Verzorgingshaakarmbak met kantine</t>
  </si>
  <si>
    <t>Verzorging Aanhanger WC</t>
  </si>
  <si>
    <t>Verzorgingsaanhanger met wc's</t>
  </si>
  <si>
    <t>Verzorgingsaanhanger voor personeel bij inzet. Met WC's. Niet voor ademlucht of voorziening schone kleding.</t>
  </si>
  <si>
    <t>Verzorgingshaakarmbak met wc's</t>
  </si>
  <si>
    <t>Verzorgingshaakarmbak voor personeel bij inzet. Met WC's. Niet voor ademlucht of voorziening schone kleding.</t>
  </si>
  <si>
    <t>Bijzondere uitrusting: koelstoel</t>
  </si>
  <si>
    <t xml:space="preserve"> - Commando en coördinatie</t>
  </si>
  <si>
    <t>Commando haakarmbak brandweer</t>
  </si>
  <si>
    <t>Commando haakarmbak specifiek voor commando brandweer</t>
  </si>
  <si>
    <t>Commando voertuig fire bucket operations voertuig</t>
  </si>
  <si>
    <t>CO voertuig van waaruit de inzet van blushelikopter gecoördineerd wordt.</t>
  </si>
  <si>
    <t>CO Leiding en Coordi Multi</t>
  </si>
  <si>
    <t>Aanvullende werkruimte leiding en coördinatie in kader inzet multi opschaling/CoPI</t>
  </si>
  <si>
    <t>Prim.</t>
  </si>
  <si>
    <t>Commando voertuig multidisciplinair t.b.v. coördinatie team plaats incident</t>
  </si>
  <si>
    <t>Dit voertuig/deze bak beidt plaats aan de kern van het CoPI met werkplekken voor de IM-COPI en GIM-COPI.</t>
  </si>
  <si>
    <t>Commando haakarmbak multidisciplinair t.b.v. coördinatie team plaats incident</t>
  </si>
  <si>
    <t>VD Mobiel Opstelpunt C2000</t>
  </si>
  <si>
    <t>Verbindingsdienstvoertuig met mobiel opstelpunt c2000</t>
  </si>
  <si>
    <t xml:space="preserve"> - Functie voertuigen</t>
  </si>
  <si>
    <t>Rol tenzij voertuig prim. voor functie</t>
  </si>
  <si>
    <t>Algemeen commandant brandweer</t>
  </si>
  <si>
    <t>Dienstvoertuig voor algemeen commandant brandweer</t>
  </si>
  <si>
    <t>Dienstvoertuig voor Regionaal Commandant Brandweer</t>
  </si>
  <si>
    <t>Commandant van dienst brandweer</t>
  </si>
  <si>
    <t>Dienstvoertuig voor Regionaal Commandant van dienst brandweer</t>
  </si>
  <si>
    <t>Dienstvoertuig voor Hoofd Sectie Communicatie ROT</t>
  </si>
  <si>
    <t>Algemeen commandant havenbedrijf</t>
  </si>
  <si>
    <t>Dienstvoertuig voor algemeen commandant havenbedrijf</t>
  </si>
  <si>
    <t>Dienstvoertuig voor Airport Fire Officier</t>
  </si>
  <si>
    <t>Dienstvoertuig voor adviseur gevaarlijke stoffen</t>
  </si>
  <si>
    <t>Adviseur gevaarlijke stoffen regionaal operationeel team</t>
  </si>
  <si>
    <t>Dienstvoertuig voor adviseur gevaarlijke stoffen regionaal operationeel team</t>
  </si>
  <si>
    <t>Centralist brandweer</t>
  </si>
  <si>
    <t>Geo informatie medewerker ROT</t>
  </si>
  <si>
    <t>Hoofd grootschalige ontsmetting brandweer</t>
  </si>
  <si>
    <t>Hoofd ondersteuning Brandweer</t>
  </si>
  <si>
    <t>Hoofd Officier van Dienst Brandweer</t>
  </si>
  <si>
    <t>HOvD Havenbedrijf</t>
  </si>
  <si>
    <t>Hoofd Officier van Dienst Havenbedrijf</t>
  </si>
  <si>
    <t>Dienstvoertuig voor Officier van Dienst Havenbedrijf</t>
  </si>
  <si>
    <t>LA-TDV</t>
  </si>
  <si>
    <t>Landelijk adviseur Team Digitale Verkenning</t>
  </si>
  <si>
    <t>Dienstvoertuig voor specialistisch team landelijke faciliteit ontmantelen</t>
  </si>
  <si>
    <t>Dienstvoertuig voor On Scene Commander</t>
  </si>
  <si>
    <t>Dienstvoertuig voor Officier van Dienst Brandweer</t>
  </si>
  <si>
    <t>Officier van Dienst Bevolkingszorg</t>
  </si>
  <si>
    <t>Dienstvoertuig voor Officier van Dienst Bevolkingszorg</t>
  </si>
  <si>
    <t>OvD Havenbedrijf</t>
  </si>
  <si>
    <t>Officier van Dienst Havenbedrijf</t>
  </si>
  <si>
    <t>Officier van Dienst Marine Brandweer</t>
  </si>
  <si>
    <t>Officier van Dienst Rail</t>
  </si>
  <si>
    <t>Dienstvoertuig voor Officier van Dienst Rail</t>
  </si>
  <si>
    <t>Pelotons commandant brandweer</t>
  </si>
  <si>
    <t>Pelotons commandant grootschalige ontsmetting brandweer</t>
  </si>
  <si>
    <t>Pelotons commandant specialisme IBGS</t>
  </si>
  <si>
    <t>Pelotons Commandant grootschalige watervoorziening</t>
  </si>
  <si>
    <t>Dienstvoertuig voor Pelotons Commandant grootschalige watervoorziening</t>
  </si>
  <si>
    <t>Pelotons Commandant grootschalige watervoorziening Natuurbrand</t>
  </si>
  <si>
    <t>Pelotons Commandant Logistiek</t>
  </si>
  <si>
    <t>Pelotons Commandant natuurbrandbestrijding</t>
  </si>
  <si>
    <t>Pelotons Commandant Redding</t>
  </si>
  <si>
    <t>Pelotons Commandant Scheepsbrandbestrijding</t>
  </si>
  <si>
    <t>Dienstvoertuig voor Pelotons Commandant Scheepsbrandbestrijding</t>
  </si>
  <si>
    <t>Pelotons Commandant Specialistische Blussing</t>
  </si>
  <si>
    <t>Regionaal Operationeel leider</t>
  </si>
  <si>
    <t>Dienstvoertuig voor Team Brand Onderzoek</t>
  </si>
  <si>
    <t>Teamleider Handcrew</t>
  </si>
  <si>
    <t>TL-QRT</t>
  </si>
  <si>
    <t>Teamleider Quick Response Team</t>
  </si>
  <si>
    <t>TL-RH</t>
  </si>
  <si>
    <t>Teaml. Redteam Hoogteverschil</t>
  </si>
  <si>
    <t>Teamleider Redteam Hoogteverschillen</t>
  </si>
  <si>
    <t>Dienstvoertuig voor Teamleider STH</t>
  </si>
  <si>
    <t>TL-TDV</t>
  </si>
  <si>
    <t>Teamleider Team Digitale Verk.</t>
  </si>
  <si>
    <t>Teamleider Team Digitale Verkenning</t>
  </si>
  <si>
    <t>Tactisch Officier Meldkamer Brandweer</t>
  </si>
  <si>
    <t xml:space="preserve">Dienstvoertuig voor Tactisch Officier Meldkamer Brandweer </t>
  </si>
  <si>
    <t>Dienstvoertuig voor Verbindingsdienst</t>
  </si>
  <si>
    <t>Dienstvoertuig voor Voorlichter Brandweer</t>
  </si>
  <si>
    <t xml:space="preserve"> - Peloton selectie rollen</t>
  </si>
  <si>
    <t>Tankautospuit t.b.v. Basis peloton</t>
  </si>
  <si>
    <t>Rol t.b.v. selectie TS t.b.v. Basis peloton</t>
  </si>
  <si>
    <t>Hulpverleningsvoertuig t.b.v. basis peloton</t>
  </si>
  <si>
    <t>Rol t.b.v. selectie HV voor inzet in peloton basis</t>
  </si>
  <si>
    <t>Tankautospuit t.b.v. peloton IBGS</t>
  </si>
  <si>
    <t>Rol t.b.v. selectie TS t.b.v. peloton IBGS</t>
  </si>
  <si>
    <t>Hulpverleningsvoertuig t.b.v. peloton IBGS</t>
  </si>
  <si>
    <t>Rol t.b.v. selectie HV voor inzet in peloton IBGS</t>
  </si>
  <si>
    <t>Ondersteuningsteam voertuig t.b.v. peloton Logistiek en Ondersteuning</t>
  </si>
  <si>
    <t>Voertuig voor vervoer ploeg ondersteuning  inzet peloton logistiek en ondersteuning</t>
  </si>
  <si>
    <t>3/4</t>
  </si>
  <si>
    <t>Hulpverleningsvoertuig t.b.v. peloton Redding &amp; THV</t>
  </si>
  <si>
    <t>Ondersteuningsteam voertuig t.b.v. peloton Redding &amp; THV</t>
  </si>
  <si>
    <t>Voertuig voor vervoer ploeg ondersteuning  inzet peloton Redding &amp; THV</t>
  </si>
  <si>
    <t>Tankautospuit t.b.v. peloton Redding &amp; THV</t>
  </si>
  <si>
    <t>Schuimblusvoertuig t.b.v. peloton specialistische blussing</t>
  </si>
  <si>
    <t>Dompelpomp t.b.v. peloton specialistische blussing</t>
  </si>
  <si>
    <t>SL Peloton Spec. Blussing</t>
  </si>
  <si>
    <t>Slangen t.b.v. peloton specialistische blussing</t>
  </si>
  <si>
    <t>Schuimvormend middel haakarmbak t.b.v. specialistische blussing</t>
  </si>
  <si>
    <t>Tankautospuit t.b.v. peloton specialistische blussing</t>
  </si>
  <si>
    <t>Dompelpompvoertuig t.b.v. peloton grootschalige watervoorziening</t>
  </si>
  <si>
    <t>Slangen haakarmbak t.b.v. peloton grootschalige watervoorziening</t>
  </si>
  <si>
    <t>Ondersteuningsteam voertuig t.b.v. peloton grootschalige watervoorziening</t>
  </si>
  <si>
    <t xml:space="preserve"> - Rollen tbv selectie bij noodproc. en noodalarmering</t>
  </si>
  <si>
    <t>brandweervaartuig via noodalarmering</t>
  </si>
  <si>
    <t>Rol om er voor te zorgen dat bij (verwachte) uitval P2000 (koppeling) en zetten karakteristiek automatisch via INS scenario gealarmeerd wordt.</t>
  </si>
  <si>
    <t>brandweervaartuig t.b.v. noodprocedure</t>
  </si>
  <si>
    <t>Rol om er voor te zorgen dat bij het starten van de noodprocedure in GMS los van de reeds ingezette eenheden extra eenheden in de inzetbehoefte naar voren komen.</t>
  </si>
  <si>
    <t>Gaspakteam via noodalarmering</t>
  </si>
  <si>
    <t>Gaspakteam t.b.v. noodprocedure</t>
  </si>
  <si>
    <t>Hulpverleningsvoertuig via noodalarmering</t>
  </si>
  <si>
    <t>Hulpverleningsvoertuig t.b.v. noodprocedure</t>
  </si>
  <si>
    <t>Natuurbrandbestrijdingsvoertuig via noodalarmering</t>
  </si>
  <si>
    <t>Tankautospuit via noodalarmering</t>
  </si>
  <si>
    <t>Tankautospuit t.b.v. noodprocedure</t>
  </si>
  <si>
    <t>Redvoertuig via noodalarmering</t>
  </si>
  <si>
    <t>Redvoertuig t.b.v. noodprocedure</t>
  </si>
  <si>
    <t>Watertankwagen via noodalarmering</t>
  </si>
  <si>
    <t>Oppervlakte reddingsteam voertuig  via noodalarmering</t>
  </si>
  <si>
    <t>Oppervlakte reddingsteam voertuig  t.b.v. noodprocedure</t>
  </si>
  <si>
    <t>Waterongevallen voertuig via noodalarmering</t>
  </si>
  <si>
    <t>Waterongevallen voertuig voor inzet bij noodprocedure</t>
  </si>
  <si>
    <t>Waterongevallen vaartuig via noodalarmering</t>
  </si>
  <si>
    <t>Waterongevallen vaartuig voor inzet bij noodprocedure</t>
  </si>
  <si>
    <t>AGS via Noodalarmering</t>
  </si>
  <si>
    <t>Officier van Dienst Brandweer via noodalarmering</t>
  </si>
  <si>
    <t>Officier van Dienst Brandweer t.b.v. noodprocedure</t>
  </si>
  <si>
    <t>Hoofd Officier van Dienst Brandweer via noodalarmering</t>
  </si>
  <si>
    <t>Hoofd Officier van Dienst Brandweer t.b.v. noodprocedure</t>
  </si>
  <si>
    <t xml:space="preserve"> - KNRM en RB taken gerelateerd</t>
  </si>
  <si>
    <t xml:space="preserve">KNRM en Reddingsbrigade materieel kenmerkt zich doordat er RM resp. RB in opgenomen is. Daarnaast zijn hier paar brandweer zaken opgenomen die zeer nauw gerelateerd zijn aan de KNRM en RB taak op strand en groot water. </t>
  </si>
  <si>
    <t xml:space="preserve">Van de meeste van deze teams is niet bekend hoe zij zich verplaatsen. Dit kan variëren van te voet tot via terreinvoertuig en/of waterscooter/boot. Het kan in elk geval gezien worden als eenheid daar het combinatie vormt van mensen en materieel/middelen.
</t>
  </si>
  <si>
    <t>Surf Rescue Team voertuig terreinvaardig</t>
  </si>
  <si>
    <t xml:space="preserve">Reddingsbrigade voertuig in andere rol dan voor inzet Lifeguards. </t>
  </si>
  <si>
    <t>Reddingsbrigade voertuig terreinvaardig</t>
  </si>
  <si>
    <t>KNRM kust hulpverleningsvoertuig terreinvaardig</t>
  </si>
  <si>
    <t>prim</t>
  </si>
  <si>
    <t>Reddingsbrigade vaartuig</t>
  </si>
  <si>
    <t>Prim. /niet rol bij BRV</t>
  </si>
  <si>
    <t>KNRM reddingboot</t>
  </si>
  <si>
    <t>Reddingsbrigade waterscooter</t>
  </si>
  <si>
    <t>Multifunctioneel terreinvoertuig reddingsbrigade</t>
  </si>
  <si>
    <t>Officier van Dienst Reddingsbrigade</t>
  </si>
  <si>
    <t>Dienstvoertuig voor Officier van Dienst Reddingsbrigade</t>
  </si>
  <si>
    <t xml:space="preserve"> - Defensie materieel en functies</t>
  </si>
  <si>
    <t xml:space="preserve">In principe kan bij elk basis materieel -DF toegevoegd worden ten teken dat het defensie versie betreft. </t>
  </si>
  <si>
    <t>Tankautospuit Defensie</t>
  </si>
  <si>
    <t>Pirm.Srt tenzij 
TST-DF</t>
  </si>
  <si>
    <t>Tankautospuit terreinvaardig Defensie</t>
  </si>
  <si>
    <t>Pirm.Srt</t>
  </si>
  <si>
    <t>Zie crashtender maar dan specifiek 1 van defensie.</t>
  </si>
  <si>
    <t>Zie haakarmvoertuig maar dan van Defensie</t>
  </si>
  <si>
    <t>Dienstvoertuig voor Officier van Dienst Defensie</t>
  </si>
  <si>
    <t xml:space="preserve"> - Bedrijfsbrw mat. en functies</t>
  </si>
  <si>
    <t xml:space="preserve"> - Bedrijfsbrandweer materieel en functies</t>
  </si>
  <si>
    <t>In principe kan bij elk basis materieel -BB toegevoegd worden ten teken dat het bedrijfsbrandweer versie betreft.
Technisch zou dit niet mogen verschillen van dat van de reguliere brandweer maar voor het overzicht van de centralist is het nodig dit specifiek te markeren.</t>
  </si>
  <si>
    <t>Tankautospuit bedrijfsbrandweer</t>
  </si>
  <si>
    <t>Schuimblusvoertuig bedrijfsbrandweer</t>
  </si>
  <si>
    <t>Schuimblusvoertuig elke capaciteit van bedrijfsbrandweer.</t>
  </si>
  <si>
    <t>Hulpverleningsvoertuig bedrijfsbrandweer</t>
  </si>
  <si>
    <t>Zie HV maar dan van bedrijfsbrandweer.</t>
  </si>
  <si>
    <t>Haakarmvoertuig bedrijfsbrandweer</t>
  </si>
  <si>
    <t>Officier van Dienst bedrijfsbrandweer</t>
  </si>
  <si>
    <t xml:space="preserve"> - Opleidings mat. en functies</t>
  </si>
  <si>
    <t xml:space="preserve"> - Opleiding materieel en functies</t>
  </si>
  <si>
    <t>Opleiden, trainen en oefenen</t>
  </si>
  <si>
    <t xml:space="preserve">Materieel met communicatie middel wat zich in kan melden en primair ingezet voor opleiden, trainen en oefenen. </t>
  </si>
  <si>
    <t>Aanhanger met materieel voor USAR team.</t>
  </si>
  <si>
    <t>Als oplegger uitgevoerde aanhanger met materieel voor USAR team.</t>
  </si>
  <si>
    <t>Personeel/materieelvoertuig terreinvaardig USAR</t>
  </si>
  <si>
    <t>PMT's specifiek bedoeld voor vervoer USAR team</t>
  </si>
  <si>
    <t>Regionaal adviseur natuurbrand</t>
  </si>
  <si>
    <t>Landelijk Adv Team Dig. Verken</t>
  </si>
  <si>
    <t xml:space="preserve">       Verplaatsingsmethode</t>
  </si>
  <si>
    <t xml:space="preserve">        functie- / materieel vrt./ ploeg</t>
  </si>
  <si>
    <t xml:space="preserve">       Positie scheiding basis rest</t>
  </si>
  <si>
    <t xml:space="preserve">       Hierna volgen hulp 
       en reken kolommen</t>
  </si>
  <si>
    <t>Verschil tussen GMS en voorstel?</t>
  </si>
  <si>
    <t>Aantal alleen in 1 MK</t>
  </si>
  <si>
    <t>BU-UHD</t>
  </si>
  <si>
    <t>ON-UHD</t>
  </si>
  <si>
    <t>PM-UHD</t>
  </si>
  <si>
    <t>HW-IB</t>
  </si>
  <si>
    <t>HW Industrie Brandbestrijding</t>
  </si>
  <si>
    <t>Hoogwerker Industrie Brandbestrijding</t>
  </si>
  <si>
    <t>Pri soort tenzij HW-IB</t>
  </si>
  <si>
    <t>BU Ultra HD blussysteem</t>
  </si>
  <si>
    <t>Bijzondere uitrusting: Ultra hoge druk blussysteem</t>
  </si>
  <si>
    <t>Bijzondere uitrusting in de vorm van ultra hogedruk blussysteem.</t>
  </si>
  <si>
    <t>Personeel/materieelvoertuig ultra hoge druk blussysteem</t>
  </si>
  <si>
    <t>Personeel/materieelvoertuig primair uitgevoerd en ingericht t.b.v. inzet  ultra hogedruk blussysteem. Niet te gebruiken dus voor voertuigen waarop dit 1 van de uitrustingsstukken is.</t>
  </si>
  <si>
    <t>PM Ultra HD blussysteem</t>
  </si>
  <si>
    <t>ON Ultra HD blussysteem</t>
  </si>
  <si>
    <t>Ondersteuningsteam voertuig ultra hoge druk blussysteem</t>
  </si>
  <si>
    <t>Voertuig t.b.v. bedieningsploeg ultra hoge druk blussysteem</t>
  </si>
  <si>
    <t>Commando Haakarmbak brw</t>
  </si>
  <si>
    <t>Gevaarlijke stoffen eenheid</t>
  </si>
  <si>
    <t>HV met Kraan</t>
  </si>
  <si>
    <t>OVD-B Noodprocedure</t>
  </si>
  <si>
    <t>TS Natuurbrandbestrijding</t>
  </si>
  <si>
    <t>Hoogwerker van elke lengte maar met hogere bluscapaciteit gericht op de inzet bij (agrarische) industriebranden. De lengte en capaciteit kan aangegeven worden bij de bijzonderheden van het voertuig.</t>
  </si>
  <si>
    <t>NL 20231003</t>
  </si>
  <si>
    <t>Pers. materiaalvtg terreinvrdg</t>
  </si>
  <si>
    <t>SB-BA</t>
  </si>
  <si>
    <t>Schuimblusvoertuig met blusarm</t>
  </si>
  <si>
    <t>Schuimblusvoertuig met Blusarm</t>
  </si>
  <si>
    <t>Schuimblusvoertuig elke capaciteit met blusarm. Al dan niet voorzien van piercing nozzle.</t>
  </si>
  <si>
    <t>Kan Primair met diverse rollen erbij of als rol bij  TST-NB</t>
  </si>
  <si>
    <r>
      <t xml:space="preserve">Rol voor TS met voor NBB getrainde bemanning en/of met enig NB specifiek klein blus materieel maar voldoet </t>
    </r>
    <r>
      <rPr>
        <b/>
        <sz val="11"/>
        <color theme="1"/>
        <rFont val="Calibri"/>
        <family val="2"/>
      </rPr>
      <t>niet</t>
    </r>
    <r>
      <rPr>
        <sz val="11"/>
        <color theme="1"/>
        <rFont val="Calibri"/>
        <family val="2"/>
      </rPr>
      <t xml:space="preserve"> aan eis </t>
    </r>
    <r>
      <rPr>
        <b/>
        <sz val="11"/>
        <color theme="1"/>
        <rFont val="Calibri"/>
        <family val="2"/>
      </rPr>
      <t>terreinvaardig.</t>
    </r>
  </si>
  <si>
    <t>NBT-M</t>
  </si>
  <si>
    <t>NB voertuig Terreinv. Middel</t>
  </si>
  <si>
    <t>Pri. Soort</t>
  </si>
  <si>
    <t>NBT-K</t>
  </si>
  <si>
    <t>NB voertuig Terreinv. Klein</t>
  </si>
  <si>
    <t>BRV-WSC</t>
  </si>
  <si>
    <t>Brandweervaartuig type Waterscoorter</t>
  </si>
  <si>
    <t>Brandweer Waterscooter</t>
  </si>
  <si>
    <t>Alleen primaire soort. 
Mag geen rol BRV krijgen</t>
  </si>
  <si>
    <t>Op verzoek van Limburg toegevoegd voor inzet door OVRT op de Maas.</t>
  </si>
  <si>
    <t>NBT-G</t>
  </si>
  <si>
    <t>NB voertuig Terreinv. Groot</t>
  </si>
  <si>
    <t>NBT-Z</t>
  </si>
  <si>
    <t>NB voertuig Terreinv. Zeer gr.</t>
  </si>
  <si>
    <t>Natuurbrandbestrijdingsvoertuig terreinvaardig klein</t>
  </si>
  <si>
    <t>Natuurbrandbestrijdingsvoertuig terreinvaardig middel</t>
  </si>
  <si>
    <t>Natuurbrandbestrijdingsvoertuig terreinvaardig groot</t>
  </si>
  <si>
    <t>Natuurbrandbestrijdingsvoertuig terreinvaardig zeer groot</t>
  </si>
  <si>
    <t>NBT-G/Z</t>
  </si>
  <si>
    <t>Terreinwaardige tankautospuit die inzetbaar is voor zowel de basisbrand-weerzorg als voor natuurbrandbestrijding. Het voertuig beschikt over 4x4-aandrijving. Het voertuig beschikt niet over dak- en/of bumper blus monitoren maar kan wel worden ingezet in onverhard terrein.</t>
  </si>
  <si>
    <t>Combi-voertuig is inzetbaar voor basis-brandweerzorg en voor natuurbrand-bestrijding. Het voertuig beschikt over 4x4-aandrijving, heeft minimaal 3000 liter water, heeft een bandenaflaat-systeem en kan rijdend blussen (middels een dak- of bumpermonitor) in onverhard terrein.</t>
  </si>
  <si>
    <t>Voor natuurbrandbestrijding uitgevoerd/gebouwd terreinvaardig blusvoertuig vanaf 16 ton 28 ton wat rijdend kan blussen met dak- en/of bumper monitor. Meestal betreft dit combi voertuigen met TS taak.</t>
  </si>
  <si>
    <t>Speciaal voor natuurbrandbestrijding gebouwd/uitgevoerd terreinvaardig blusvoertuig vanaf 28 ton wat rijdend kan blussen met dak- en/of bumper monitor. Zeer groot materieel met bijzondere eigenschappen (b.v. zeer grote watertank of specifieke bescherming i.v.m. explosieven).</t>
  </si>
  <si>
    <t>Hoofdofficier van Dienst BRW</t>
  </si>
  <si>
    <t>Ondersteuning bijz. blus mat.</t>
  </si>
  <si>
    <t>NL 20240111</t>
  </si>
  <si>
    <t>SL Pel. Grootsch. Watervoorz.</t>
  </si>
  <si>
    <t>Bijz. Uitr. Ultra HD blussyst.</t>
  </si>
  <si>
    <t>Niet ingevuld</t>
  </si>
  <si>
    <t>NL 20240206</t>
  </si>
  <si>
    <t>VKL-DRG</t>
  </si>
  <si>
    <t>Verkenningsdrone Groot</t>
  </si>
  <si>
    <t>Gebrukte Voertuigsoorten per Meldkamer</t>
  </si>
  <si>
    <t>PM-BBM</t>
  </si>
  <si>
    <t>PC-TPB</t>
  </si>
  <si>
    <t>Haakarmbak met waterkanon/schuimmonitor Zeer grote capaciteit &gt;/= 10m3/min. Tank(put) brandbestrijding.</t>
  </si>
  <si>
    <t>Haakarmbak met  een Waterkanon / schuimmonitor zeer grote capaciteit groter of gelijk aan  10m3/min. Meest ingezet t.b.v. tank(put) brandbestrijding.</t>
  </si>
  <si>
    <t>PC Tank(Put) Brand</t>
  </si>
  <si>
    <t>Pelotons Commandant Tank(put) brandbestrijding</t>
  </si>
  <si>
    <t>Dienstvoertuig voor Pelotons Commandant Tank(put) brandbestrijding</t>
  </si>
  <si>
    <t>IV/CO</t>
  </si>
  <si>
    <t>NIPV:
DH:</t>
  </si>
  <si>
    <t xml:space="preserve">Vanuit het land beschikbaar gestelde en bij de GO regio's ondergebrachte gevaarlijke stoffen haakrambak met persoonlijke beschermingsmiddelen primair voor inzet bij nucleaire incidenten maar mag ook breder ingezet mogen worden.
</t>
  </si>
  <si>
    <t>Redvoertuig/eenheid geschikt / beschik-baar voor afhijsen. Praktisch gezien komt dit er op neer dat er op veilige wijze brancard met patiënt er op omhoog/naar beneden of over sloot of ander obstakel getild moet kunnen worden.</t>
  </si>
  <si>
    <t xml:space="preserve">Voertuig voor vervoer rietdak brand-bestrijdingsteam al dan niet met de specifiek daarvoor bestemde uitrusting. Die uitrusting kan ook op aanhanger zitten.
</t>
  </si>
  <si>
    <t xml:space="preserve">Voertuig voor vervoer ploeg ondersteuning inzet materieel voor rietdak brandbestrijding.
</t>
  </si>
  <si>
    <t>Aanhanger uitgerust met poederblus systeem.</t>
  </si>
  <si>
    <t xml:space="preserve">Voertuig voor vervoer ploeg ondersteuning inzet materieel specialistische blussing.
</t>
  </si>
  <si>
    <t>Voertuig voor vervoer ploeg ondersteuning  inzet schuimbluseenheid.</t>
  </si>
  <si>
    <t xml:space="preserve">Een crashtender is een schuimblusvoertuig  primair ingericht voor het blussen van vliegtuigbranden. Soms zijn ze voorzien van blusarm met of zonder piercingtool. En soms ook nog van grotere poeder en/of CO2 blus capaciteit dan de bekende handblussers.
</t>
  </si>
  <si>
    <t>Schuimblus aanhanger elke capaciteit.</t>
  </si>
  <si>
    <t>Schuimblus haakarmbak elke capaciteit.</t>
  </si>
  <si>
    <t>Schuimblusvoertuig terreinvaardig elke capaciteit.</t>
  </si>
  <si>
    <t>Schuimblusvoertuig groot 250 - 1000 l schuimvormend middel.</t>
  </si>
  <si>
    <t>Schuimblus haakarmbak groot 250 - 1000l schuimvormend middel.</t>
  </si>
  <si>
    <t>Schuimblusvoertuig zeer groot &gt; 1000l schuimvormend middel.</t>
  </si>
  <si>
    <t>Schuimblus haakarmbak zeer groot &gt; 1000l schuimvormend middel.</t>
  </si>
  <si>
    <t>Schuimvormend middel aanhanger elke inhoud</t>
  </si>
  <si>
    <t>Schuimvormend middel aanhanger elke inhoud.</t>
  </si>
  <si>
    <t>Voertuig voor vervoer ploeg t.b.v. aanvoer schuimvormend middel.</t>
  </si>
  <si>
    <t>Motorspuitaanhanger elke capaciteit.</t>
  </si>
  <si>
    <t xml:space="preserve">Haakarmbak met extra hulpmiddelen voor gebruik bij grootschalige watervoorziening systemen. Zoals b.v. extra appendages, slangenbruggen en niet standaard op slangen bak zittend slangen opneem apparaat.
</t>
  </si>
  <si>
    <t xml:space="preserve">Voertuig met gesloten watertank die gebruikt wordt voor vervoer water. Elke mogelijke capaciteit. Rol tenzij inh. &lt; 10.000l dan prim.
</t>
  </si>
  <si>
    <t>Voertuig met gesloten watertank die gebruikt wordt voor vervoer water. Elke mogelijke capaciteit terreinvaardig.</t>
  </si>
  <si>
    <t xml:space="preserve">Er waren dermate weinig WT-K's en WT-M's met inzetbehoefte dat gekozen is geen maat toe te kennen aan kleinere versies en in de maat groot ook de zeer grote mee te nemen. Bij vraag om WT krijg je dus alles van klein tot zeer groot en bij vraag om WT-G groot en zeer groot.
</t>
  </si>
  <si>
    <t>Watertankwagen/HAB/Aanh. inzetbaar voor natuurbrandbestrijding.</t>
  </si>
  <si>
    <t xml:space="preserve">Branche conform uitgevoerd en uitgerust voertuig primair voor inzet bij hulpverlening.
</t>
  </si>
  <si>
    <t xml:space="preserve">De aanhanger moet minimaal dezelfde middelen bevatten als een branche conform HV voertuig m.u.v. die middelen die alleen op trekkend voertuig kunnen zitten zoals een lier.
</t>
  </si>
  <si>
    <t xml:space="preserve">De haakarmbak moet minimaal dezelfde middelen bevatten als een branche conform HV voertuig m.u.v. die middelen die alleen op dragend voertuig kunnen zitten zoals een lier.
</t>
  </si>
  <si>
    <t>Voertuig voor vervoer ploeg ondersteuning inzet HV.</t>
  </si>
  <si>
    <t>Haakarmbak Spoorsloot overbruggingsmiddelen.</t>
  </si>
  <si>
    <t>Voertuig voor vervoer ploeg  onder-steuning inzet spoorsloot overbrugging.</t>
  </si>
  <si>
    <t xml:space="preserve">Voertuig voor vervoer ploeg ondersteuning  inzet Langstransport.
Langstransport betreft het vervoer op de rails, van de plaats van het incident naar een eerste georganiseerde behandel-plaats van de GGB. Het vervoer is alleen bedoeld voor reizigers die zichzelf niet kunnen verplaatsen. In ZHZ ondersteund de Brw ProRail bij dit transport als geen treinen ingezet kunnen worden.
</t>
  </si>
  <si>
    <t>Voertuig voor vervoer ploeg ondersteuning inzet verlichting.</t>
  </si>
  <si>
    <t>Specialistische technische hulpverleningshaakarmbak met hulpmiddelen t.b.v. uitvoering redding.</t>
  </si>
  <si>
    <t>Specialistische technische hulpverleningshaakarmbak stutmaterieel.</t>
  </si>
  <si>
    <t>Bijzonder materieel haakarmbak stutmaterieel. Deze is gelijk aan die van STH.</t>
  </si>
  <si>
    <t>Multifunctioneel terreinvoertuig van team specialistische technische hulpverlening.</t>
  </si>
  <si>
    <t>Vraag aan STH</t>
  </si>
  <si>
    <t>Voertuig voor vervoer ploeg team Specialistische Technische Hulpverlening.</t>
  </si>
  <si>
    <t xml:space="preserve">Tent t.b.v. inzet bij incidenten waarbij  afscherming van weersinvloeden gewenst is en tevens beperking zicht op incident locatie.
</t>
  </si>
  <si>
    <t xml:space="preserve">Demontabele installatie die binnen gebouwen of buiten opgebouwd kan worden om vee uit putten en kelders te halen.
</t>
  </si>
  <si>
    <t>Voertuig wat primair uitgerust is met veetakel installatie.</t>
  </si>
  <si>
    <t>Aanhanger primair uitgerust is met veetakel installatie.</t>
  </si>
  <si>
    <t>Voertuig voor vervoer ploeg ondersteuning inzet veetakel installatie.</t>
  </si>
  <si>
    <t>Veiligheidstester geschikt voor 25KV systeem zoals op de HSL en Betuweroute.</t>
  </si>
  <si>
    <t>Voertuig voorzien van extra adembeschermingsmiddelen.</t>
  </si>
  <si>
    <t>Haakarmbak voorzien van extra adembeschermingsmiddelen.</t>
  </si>
  <si>
    <t xml:space="preserve">Voertuig met voorraad schone pakken e.a. persoonlijke uitrusting om ter plaatse incident schone pakken aan te kunnen trekken.
</t>
  </si>
  <si>
    <t xml:space="preserve">Zie AH maar dan in de vorm van haakarmbak.
</t>
  </si>
  <si>
    <t xml:space="preserve">Motor die ingezet wordt door de brandweer om snel iemand ter plaatse te kunnen krijgen.
</t>
  </si>
  <si>
    <t>Tankwagen voor vervoer brandstof.</t>
  </si>
  <si>
    <t>Aanhanger voor vervoer brandstof.</t>
  </si>
  <si>
    <t>Haakarmbak voor vervoer brandstof.</t>
  </si>
  <si>
    <r>
      <t xml:space="preserve">Gereedschap/materieelvoertuig  is primair bedoeld voor het vervoer van goederen / materieel waarmee meerdere niet sterk samenhangende taken ondersteund kunnen worden maar niet/minder voor aanvulling middelen zoals bij logistiek voertuig.  </t>
    </r>
    <r>
      <rPr>
        <b/>
        <sz val="11"/>
        <rFont val="Calibri"/>
        <family val="2"/>
      </rPr>
      <t>Ze is voorzien van afgescheiden compartiment wat plaats biedt aan maximaal 3 personen.</t>
    </r>
  </si>
  <si>
    <t xml:space="preserve">Gereedschap/materieel haakarmbak is primair bedoeld voor het vervoer van goederen / materieel waarmee niet sterk samenhangende taken ondersteund kunnen worden maar niet/minder voor aanvulling middelen zoals bij logistiek voertuig.
</t>
  </si>
  <si>
    <t>Trekkend voertuig voor kleine aanhangers waarvoor klein rijbewijs toereikend is. Het gaat hierbij om voornamelijk aanhangers die achter een personenauto of busje kunnen en dus vaak ook het team kunnen vervoeren wat bij de aanhanger hoort. Er moet daarom goed bekeken worden wat hier meer passend is ON-... of TK-K.</t>
  </si>
  <si>
    <t>Trekkend voertuig voor grote aanhangers waarvoor groot rijbewijs nodig is. 
Het gaat hierbij om voornamelijk aanhangers die achter een vrachtwagen moeten (bijv. DPA) Een trekkend voertuig kan plaats bieden aan slechts 2 man(b.v. HA en LO)  maar ook aan heel team (b.v. TS) Er moet daarom goed bekeken worden wat hier meer passend is ON-... of TK-G.</t>
  </si>
  <si>
    <t>Zie haakarmvoertuig maar dan met kraan.</t>
  </si>
  <si>
    <t>Zie haakarmvoertuig terreinvaardig maar dan met kraan.</t>
  </si>
  <si>
    <t xml:space="preserve">Haakarmvoertuig terreinvaardig groot &gt; 15 ton Gewicht indeling gebaseerd op DIN 30722.
</t>
  </si>
  <si>
    <r>
      <rPr>
        <b/>
        <sz val="11"/>
        <color theme="1"/>
        <rFont val="Calibri"/>
        <family val="2"/>
      </rPr>
      <t>Let op:</t>
    </r>
    <r>
      <rPr>
        <sz val="11"/>
        <color theme="1"/>
        <rFont val="Calibri"/>
        <family val="2"/>
      </rPr>
      <t xml:space="preserve"> 
Dit is niet een BMH met kraan maar een gereedschap/materieel haakarmbak met materieel nodig voor inzet kraan wat niet op (voertuig met) KR zelf vervoerd kan worden.
</t>
    </r>
  </si>
  <si>
    <t>Voertuig voor ICT afdeling.</t>
  </si>
  <si>
    <t xml:space="preserve">Het gaat om speciale terreinvoertuigen zoals trike, quad, rups, e.d. niet om terreinvaardige versies van voertuigen die ook/vooral in niet terreinvaardige versie voor komen.
</t>
  </si>
  <si>
    <t>Multifunctioneel terreinvoertuig type verreiker.</t>
  </si>
  <si>
    <t>(nood)stroom aggregaat.</t>
  </si>
  <si>
    <t>Aanhanger primair uitgerust met stroom aggregaat.</t>
  </si>
  <si>
    <t>Drone die autonoom naar incident kan vlieden en zo nodig bijgestuurd wordt door landelijk operator drone.</t>
  </si>
  <si>
    <t xml:space="preserve">Verzorgingsvoertuig voor personeel bij inzet. Voorzien van kantine ruimte. Niet voor ademlucht of voorziening schone kleding.
</t>
  </si>
  <si>
    <t xml:space="preserve">Verzorgingshaakarmbak voor personeel bij inzet. Voorzien van kantine ruimte. Niet voor ademlucht of voorziening schone kleding.
</t>
  </si>
  <si>
    <t xml:space="preserve">Hiermee wordt niet alleen de stoel zelf bedoeld waarmee iemand met over-verhitting verschijnselen gekoeld kan worden maar ook de benodigde uitrusting daarbij.
</t>
  </si>
  <si>
    <t>Dienstvoertuig voor Centralist brandweer.</t>
  </si>
  <si>
    <t>Dienstvoertuig voor Coördinator Verkenningseenheid.</t>
  </si>
  <si>
    <t>Dienstvoertuig voor duikadviseur.</t>
  </si>
  <si>
    <t>Dienstvoertuig voor Functionaris Logistiek.</t>
  </si>
  <si>
    <t>Dienstvoertuig voor Geo informatie medewerker CoPI.</t>
  </si>
  <si>
    <t>Dienstvoertuig voor Geo informatie medewerker ROT.</t>
  </si>
  <si>
    <t>Dienstvoertuig voor hoofd bron- en effectbestrijding.</t>
  </si>
  <si>
    <t>Dienstvoertuig voor hoofd grootschalige ontsmetting brandweer.</t>
  </si>
  <si>
    <t>Dienstvoertuig voor Hoofd Informatie Brandweer.</t>
  </si>
  <si>
    <t>Dienstvoertuig voor Hoofd ondersteuning Brandweer.</t>
  </si>
  <si>
    <t>Dienstvoertuig voor Hoofd Officier van Dienst Havenbedrijf.</t>
  </si>
  <si>
    <t>Dienstvoertuig voor Officier van Dienst Havenbedrijf.</t>
  </si>
  <si>
    <t>Dienstvoertuig voor Informatiecoördinator ROT.</t>
  </si>
  <si>
    <t xml:space="preserve">Dienstvoertuig voor Informatiemanager CoPI.
</t>
  </si>
  <si>
    <t xml:space="preserve">Dienstvoertuig voor Informatiemanager ROT.
</t>
  </si>
  <si>
    <t>Dienstvoertuig voor Leider CoPI.</t>
  </si>
  <si>
    <t>Met mogelijk div. rollen PC-xx</t>
  </si>
  <si>
    <t>Dienstvoertuig voor Pelotons Commandant Brandweer.</t>
  </si>
  <si>
    <t>Dienstvoertuig voor pelotons commandant grootschalige ontsmetting brandweer.</t>
  </si>
  <si>
    <t>Dienstvoertuig voor pelotons commandant specialisme IBGS.</t>
  </si>
  <si>
    <t>Dienstvoertuig voor Pelotons Commandant grootschalige watervoorziening Natuurbrand.</t>
  </si>
  <si>
    <t>Dienstvoertuig voor Pelotons Commandant Logistiek.</t>
  </si>
  <si>
    <t>Dienstvoertuig voor Pelotons Commandant natuurbrandbestrijding.</t>
  </si>
  <si>
    <t>Dienstvoertuig voor Pelotons Commandant Redding.</t>
  </si>
  <si>
    <t>Dienstvoertuig voor Pelotons Commandant Specialistische Blussing.</t>
  </si>
  <si>
    <t xml:space="preserve">Dienstvoertuig voor preventie piket. Dienstvoertuigen voor dagelijkse controles en vervoer naar besprekingen kunnen als gewone DA's/DB's beschouwd worden. Het gaat hier om het voertuig voor de inspecteur die bij incidenten opgeroepen kan worden.
</t>
  </si>
  <si>
    <t>Dienstvoertuig voor Regionaal Operationeel leider.</t>
  </si>
  <si>
    <t>Dienstvoertuig voor Taak Commandant Brandweer.</t>
  </si>
  <si>
    <t>Dienstvoertuig voor Technische Dienst.</t>
  </si>
  <si>
    <t>Dienstvoertuig voor Teamleider Handcrew.</t>
  </si>
  <si>
    <t>Dienstvoertuig voor Teamleider Quick Response Team.</t>
  </si>
  <si>
    <t>Dienstvoertuig voor Teamleider Redteam Hoogteverschillen.</t>
  </si>
  <si>
    <t>Rol t.b.v. selectie HV voor inzet in peloton RD.</t>
  </si>
  <si>
    <t>Rol t.b.v. selectie TS t.b.v. peloton Redding &amp; THV.</t>
  </si>
  <si>
    <t>Rol voor schuimblusvoertuig die ingezet mag/kan worden in peloton specialistische blussing.</t>
  </si>
  <si>
    <t>Rol t.b.v. selectie dompelpomp t.b.v. peloton specialistische blussing.</t>
  </si>
  <si>
    <t>Rol voor slangen voertuig/haakarmbak t.b.v. peloton specialistische blussing.</t>
  </si>
  <si>
    <t>Rol t.b.v. schuimvormend middel haakarmbak t.b.v. specialistische blussing.</t>
  </si>
  <si>
    <t>Rol t.b.v. selectie TS t.b.v. peloton specialistische blussing.</t>
  </si>
  <si>
    <t xml:space="preserve">Rol t.b.v. selectie dompelpompvoertuig t.b.v. peloton grootschalige watervoorziening.
</t>
  </si>
  <si>
    <t>Rol voor slangen haakarmbak t.b.v. peloton grootschalige watervoorziening.</t>
  </si>
  <si>
    <t>Voertuig voor vervoer ploeg ondersteuning  inzet peloton grootschalige watervoorziening.</t>
  </si>
  <si>
    <r>
      <t xml:space="preserve">Alle </t>
    </r>
    <r>
      <rPr>
        <b/>
        <sz val="11"/>
        <color theme="1"/>
        <rFont val="Calibri"/>
        <family val="2"/>
      </rPr>
      <t>NA</t>
    </r>
    <r>
      <rPr>
        <sz val="11"/>
        <color theme="1"/>
        <rFont val="Calibri"/>
        <family val="2"/>
      </rPr>
      <t xml:space="preserve"> rollen staan er in omdat GMS anders niet in staat is bij uitval P2000 naar alternatief alarmeringskanaal te switchen.
Alle </t>
    </r>
    <r>
      <rPr>
        <b/>
        <sz val="11"/>
        <color theme="1"/>
        <rFont val="Calibri"/>
        <family val="2"/>
      </rPr>
      <t>NO</t>
    </r>
    <r>
      <rPr>
        <sz val="11"/>
        <color theme="1"/>
        <rFont val="Calibri"/>
        <family val="2"/>
      </rPr>
      <t xml:space="preserve"> rollen staan in GMS omdat het nog geen karakteristieken kent waarbij je krijgt wat je vraagt. Ze maximeren nu alle en kijken daarbij naar wat er al  ingezet is.</t>
    </r>
  </si>
  <si>
    <t xml:space="preserve">Er wordt met KNRM, RB's en BRW met dezelfde taken gesproken over hoe een aantal zaken het beste eenduidig over alle organisaties benoemd kunnen worden. Daarbij wordt ook gekeken naar de nu hier en daar nog opgevoerde vaste post daar die altijd de bereikbaarheid van een functie, team, instantie of object moet zijn.
</t>
  </si>
  <si>
    <t>KNRM kust hulpverleningsvoertuig terreinvaardig.</t>
  </si>
  <si>
    <t>Reddingsbrigade vaartuig.</t>
  </si>
  <si>
    <t>KNRM reddingboot niet nadere gespecifi-ceerd naar grote klasse waar die uit komt.</t>
  </si>
  <si>
    <t>Reddingsbrigade waterscooter.</t>
  </si>
  <si>
    <t>Met KNRM en RB's bespreken waarom slechts enkeling in GMS terwijl er vele zijn?</t>
  </si>
  <si>
    <t>Multifunctioneel terreinvoertuig type zoals trike en Quad maar dan specifiek voor inzet door Reddingsbrigade.</t>
  </si>
  <si>
    <r>
      <t xml:space="preserve">Terreinvaardige tankauto spuit, </t>
    </r>
    <r>
      <rPr>
        <sz val="11"/>
        <color rgb="FFFF0000"/>
        <rFont val="Calibri"/>
        <family val="2"/>
      </rPr>
      <t>tenminste TST-NB</t>
    </r>
    <r>
      <rPr>
        <sz val="11"/>
        <color theme="1"/>
        <rFont val="Calibri"/>
        <family val="2"/>
      </rPr>
      <t xml:space="preserve"> conform uitgevoerd en bepakt maar dan van defensie.</t>
    </r>
  </si>
  <si>
    <t xml:space="preserve">Indien de bedrijfsbrandweer niet over specifiek voor brandweer bestemd voertuig soort beschikt maar wel over C2000 portofoons, dan zo opnemen. Anders materieel soort met toevoeging BB opnemen.
</t>
  </si>
  <si>
    <t xml:space="preserve">Tankauto spuit, tenminste branche conform uitgevoerd en bepakt van bedrijfsbrandweer.
</t>
  </si>
  <si>
    <t>Zie haakarmvoertuig maar dan van bedrijfsbrandweer.</t>
  </si>
  <si>
    <t>Dienstvoertuig voor Officier van Dienst bedrijfsbrandweer.</t>
  </si>
  <si>
    <t xml:space="preserve">In principe kan bij elk basis materieel -OTO toegevoegd worden ten teken dat het voor opleiding training en oefenen  gebruikte versie betreft.
Dit is niet altijd zondermeer ook inzetbaar voor operationeel gebruik maar mag voor training wel onder prio 1 rijden en moet daarom opgenomen kunnen worden in GMS.
</t>
  </si>
  <si>
    <t>RMV-WSC</t>
  </si>
  <si>
    <t>BMH Tank(Put) Brand</t>
  </si>
  <si>
    <t>HAB DP(s) Tank(Put) Brand</t>
  </si>
  <si>
    <t>Slangen HAB Tank(Put) Brand</t>
  </si>
  <si>
    <t>Open waterbassin haakarmbak</t>
  </si>
  <si>
    <t>Crashtender defensie</t>
  </si>
  <si>
    <t>IM-GBT</t>
  </si>
  <si>
    <t>NB voertuig Terreinv. Zeer gr</t>
  </si>
  <si>
    <t>KNRM Waterscooter</t>
  </si>
  <si>
    <t>basis vts afh.
     van uniek</t>
  </si>
  <si>
    <t>code vts afh.
     Van uniek</t>
  </si>
  <si>
    <t>Basis vts
     afh. van</t>
  </si>
  <si>
    <t>Teller Srt</t>
  </si>
  <si>
    <t>Teller afh. Van
       vts</t>
  </si>
  <si>
    <t xml:space="preserve">Teller afh. van
      basis vts </t>
  </si>
  <si>
    <t xml:space="preserve">Dienstvoertuig voor Informatiemanager GBT.
</t>
  </si>
  <si>
    <t>NL 20240515</t>
  </si>
  <si>
    <t>Total</t>
  </si>
  <si>
    <t>Alleen attendering op geen fout. DH:</t>
  </si>
  <si>
    <t>Alleen attendering op geen fout. RT:</t>
  </si>
  <si>
    <t>Alleen attendering op geen fout. NN:</t>
  </si>
  <si>
    <t>Alleen attendering op geen fout. ON:</t>
  </si>
  <si>
    <t>Alleen attendering op geen fout. LB:</t>
  </si>
  <si>
    <t>Alleen attendering op geen fout.
NIPV/ RT:</t>
  </si>
  <si>
    <t>Alleen attendering op geen fout. NH:</t>
  </si>
  <si>
    <t>Alleen attendering op geen fout. OB:</t>
  </si>
  <si>
    <t>Alleen attendering op geen fout. ZB:</t>
  </si>
  <si>
    <t>Alleen attendering op geen fout.RT:</t>
  </si>
  <si>
    <t>Onderst. Ultra HD blussyst.</t>
  </si>
  <si>
    <t>Pers. Mat. Ultra HD-blussyst.</t>
  </si>
  <si>
    <t>NL 20240701</t>
  </si>
  <si>
    <t>NL 20240710</t>
  </si>
  <si>
    <t>VK vrt Team Digtale verkenning</t>
  </si>
  <si>
    <t>Deze wordt niet meer gebruikt. Moet die nog in standaard blijven staan?</t>
  </si>
  <si>
    <t>Er zijn verschillende vormen zoals een slangen systeem met spuitmondjes, gekoppelde beregening installaties en systeem op de zijkant van tankwagen.</t>
  </si>
  <si>
    <t>BUV-OWD</t>
  </si>
  <si>
    <t>BUV Onderwater Drone</t>
  </si>
  <si>
    <t>Bijzondere uitrusting: Onderwater drone/ROV met camera en/of grijparm</t>
  </si>
  <si>
    <t>Bijzondere varende uitrusting: met Sonar</t>
  </si>
  <si>
    <t>BUL-BUD</t>
  </si>
  <si>
    <t>Vanuit project TDV is aangegeven dat minder differentiatie in soorten drones nodig is. We hoeven alleen onderscheid te kunnen maken tussen binnen, buiten en buiten autonoom vliegende drones</t>
  </si>
  <si>
    <t>BUL-BID</t>
  </si>
  <si>
    <t>BUL Buiten Drone</t>
  </si>
  <si>
    <t>Bijzondere uitrusting: Binnen besloten ruimte inzetbare vliegende drone.</t>
  </si>
  <si>
    <t>Bijzondere uitrusting: in buiten lucht inzetbare drone</t>
  </si>
  <si>
    <t xml:space="preserve"> - Functie posten</t>
  </si>
  <si>
    <t>COP-HB</t>
  </si>
  <si>
    <t>COP-DCU</t>
  </si>
  <si>
    <t>COP-RB</t>
  </si>
  <si>
    <t>COP Decentrale Uitgifte</t>
  </si>
  <si>
    <t>COP Havenbedrijf</t>
  </si>
  <si>
    <t>COP Reddingsbrigade</t>
  </si>
  <si>
    <t>PM-BB</t>
  </si>
  <si>
    <t>BrandweerVaartuig Waterscooter</t>
  </si>
  <si>
    <t>NL 20240731</t>
  </si>
  <si>
    <t>PM Bedrijfsbrandweer</t>
  </si>
  <si>
    <t>Personeel/materieelvoertuig bedrijfsbrandweer</t>
  </si>
  <si>
    <r>
      <t xml:space="preserve">Voertuig bedrijfsbrandweer wat ingericht is voor het vervoer van </t>
    </r>
    <r>
      <rPr>
        <b/>
        <sz val="10"/>
        <color theme="1"/>
        <rFont val="Calibri"/>
        <family val="2"/>
      </rPr>
      <t>meer dan 3 personen</t>
    </r>
    <r>
      <rPr>
        <sz val="10"/>
        <color theme="1"/>
        <rFont val="Calibri"/>
        <family val="2"/>
      </rPr>
      <t xml:space="preserve"> met een afgescheiden materieel compartiment wat minstens net zo groot is als personen compartiment. </t>
    </r>
    <r>
      <rPr>
        <i/>
        <sz val="10"/>
        <color theme="1"/>
        <rFont val="Calibri"/>
        <family val="2"/>
      </rPr>
      <t>Een PM dient geen specifieke taak nog is die van voor specifieke bedoelde uitrusting voorzien.</t>
    </r>
    <r>
      <rPr>
        <sz val="10"/>
        <color theme="1"/>
        <rFont val="Calibri"/>
        <family val="2"/>
      </rPr>
      <t xml:space="preserve"> </t>
    </r>
    <r>
      <rPr>
        <i/>
        <sz val="10"/>
        <color theme="1"/>
        <rFont val="Calibri"/>
        <family val="2"/>
      </rPr>
      <t>Ze wordt veel als trekker gebruikt voor aanhangers</t>
    </r>
    <r>
      <rPr>
        <sz val="10"/>
        <color theme="1"/>
        <rFont val="Calibri"/>
        <family val="2"/>
      </rPr>
      <t>.</t>
    </r>
  </si>
  <si>
    <t>WO/RB</t>
  </si>
  <si>
    <t>WO/RM</t>
  </si>
  <si>
    <t>WO/RM/RB</t>
  </si>
  <si>
    <t xml:space="preserve">MK's
met
Soort </t>
  </si>
  <si>
    <t>BM Bijz. Brandbestr. Middelen</t>
  </si>
  <si>
    <t>BMH Bijz. Brandbestr. Middelen</t>
  </si>
  <si>
    <t>PM Bijz. Brandbestr. Middelen</t>
  </si>
  <si>
    <t>ON Bijz. Brandbestr. Middelen</t>
  </si>
  <si>
    <t>Voertuig met bijzondere brandbestrijdingsmiddelen</t>
  </si>
  <si>
    <t>Haakarmbak met bijzondere brandbestrijdingsmiddelen</t>
  </si>
  <si>
    <t>Personeel/materieel voertuig met bijzondere brandbestrijdingsmiddelen</t>
  </si>
  <si>
    <t>Ondersteuningsteam voertuig voor inzet bijzondere brandbestrijdingsmiddelen</t>
  </si>
  <si>
    <t>Bijzondere brandbestrijdingsmiddelen voertuig. I.v.m. niet gespecificeerd zijn uitrusting niet automatisch interregionaal inzetbaar.</t>
  </si>
  <si>
    <t>Bijzondere brandbestrijdingsmiddelen haakarmbak. I.v.m. niet gespecificeerd zijn uitrusting niet automatisch interregionaal inzetbaar.</t>
  </si>
  <si>
    <t>Voertuig met bezetting van meer dan 3 man voor vervoer en de bediening van brandbestrijdingsmiddelen. I.v.m. dat landelijk niet vastgesteld is welke middelen dit moeten zijn is soort niet automatisch interregionaal inzetbaar.</t>
  </si>
  <si>
    <t>Voertuig voor vervoer ploeg voor bediening brandbestrijdingsmiddelen.</t>
  </si>
  <si>
    <t xml:space="preserve">Maar 1 van in heel NL &gt; zeer kwetsbaar. </t>
  </si>
  <si>
    <t>??-??-2024</t>
  </si>
  <si>
    <t>NL 20240820</t>
  </si>
  <si>
    <t>Recent toegevoed nog even afwachten of die gebruikt gaat worden.</t>
  </si>
  <si>
    <t>Alleen attendering op geen fout. AD:</t>
  </si>
  <si>
    <t>Brandweervaartuig Klein</t>
  </si>
  <si>
    <t>BUL Binnen Drone</t>
  </si>
  <si>
    <t>ON Pel.Grootsch. Watervoorz.</t>
  </si>
  <si>
    <t>NL 20240828</t>
  </si>
  <si>
    <t>NL 20240923</t>
  </si>
  <si>
    <t>Commando voertuig Multi Copi</t>
  </si>
  <si>
    <t>DP Grootsch. Watervoorz.</t>
  </si>
  <si>
    <t>HAB DP Tank(Put) Brand</t>
  </si>
  <si>
    <t>Gev.Stoffen team voertuig</t>
  </si>
  <si>
    <t>Hfd Informatie BRW</t>
  </si>
  <si>
    <t>Hulpverlenings Haakarmbak</t>
  </si>
  <si>
    <t>HV Nooprocedure</t>
  </si>
  <si>
    <t>Incidentcoordinator ROT</t>
  </si>
  <si>
    <t>MSH/Boosterp. Z.gr cap. TPB</t>
  </si>
  <si>
    <t>Schuimblusvoertuig Z.gr.cap.</t>
  </si>
  <si>
    <t>Waterkanon Aanh. Z.g. cap TPB</t>
  </si>
  <si>
    <t>Watertank Aanh. Groot &gt;=10m3</t>
  </si>
  <si>
    <t>Watertankwagen Groot &gt;=10m3</t>
  </si>
  <si>
    <t>Watertank HAB Groot &gt;=10m3</t>
  </si>
  <si>
    <t>Basis vts</t>
  </si>
  <si>
    <t>LA-GS</t>
  </si>
  <si>
    <t>LA-STH</t>
  </si>
  <si>
    <t>Landelijk adviseur Specialistische technische Hulpverlening</t>
  </si>
  <si>
    <t>LA-SIB</t>
  </si>
  <si>
    <t>Land. Adv. Scheepsinci. Bestr.</t>
  </si>
  <si>
    <t>Landelijk adviseur Scheepsincident bestrijding</t>
  </si>
  <si>
    <t>NL 20241008</t>
  </si>
  <si>
    <t>KNRM waterscooter</t>
  </si>
  <si>
    <t>KNRM waterscooter.</t>
  </si>
  <si>
    <t xml:space="preserve">is er derde kar </t>
  </si>
  <si>
    <t xml:space="preserve">AD
</t>
  </si>
  <si>
    <t xml:space="preserve">DH
</t>
  </si>
  <si>
    <t xml:space="preserve">LB
</t>
  </si>
  <si>
    <t xml:space="preserve">NH
</t>
  </si>
  <si>
    <t xml:space="preserve">NN
</t>
  </si>
  <si>
    <t xml:space="preserve">OB
</t>
  </si>
  <si>
    <t xml:space="preserve">ON
</t>
  </si>
  <si>
    <t xml:space="preserve">RT
</t>
  </si>
  <si>
    <t xml:space="preserve">ZB
</t>
  </si>
  <si>
    <t>Land. Adv. Gevaarlijke Stof</t>
  </si>
  <si>
    <t>Land. Adv. Spec. Technische HV</t>
  </si>
  <si>
    <t>Landelijk adviseur natuurbrand bestrijding</t>
  </si>
  <si>
    <t>NL 20241121</t>
  </si>
  <si>
    <t>Land. Adv. Natuurbrand Bestr.</t>
  </si>
  <si>
    <t>Land. Adv. Team Dig. Verken</t>
  </si>
  <si>
    <t>CI-B</t>
  </si>
  <si>
    <t>Coor. en Info voorz. Voert Brw</t>
  </si>
  <si>
    <t>CIH-B</t>
  </si>
  <si>
    <t>Coor. en Info voorz. HAB Brw</t>
  </si>
  <si>
    <t>Coördinatie en informatie voorziening voertuig Brandweer</t>
  </si>
  <si>
    <t>Voertuig wat in tegenstelling tot een COH-B meer ingericht is op een plaat biedt aan functies die actief zijn op het valk van informatievoorziening en analyse ter ondersteuning leiding van de brandweer in het veld en al dan niet binnen of buiten het voertuig ook wat ruimte bieden aan coördinatie overleg tussen leiding en IV mensen.</t>
  </si>
  <si>
    <t>Coördinatie en informatie voorziening haakarmbak Brandweer</t>
  </si>
  <si>
    <t>Haakarmbak welke in tegenstelling tot een COH-B meer ingericht is op een plaat biedt aan functies die actief zijn op het valk van informatievoorziening en analyse ter ondersteuning leiding van de brandweer in het veld en al dan niet binnen of buiten het voertuig ook wat ruimte bieden aan coördinatie overleg tussen leiding en IV mensen.</t>
  </si>
  <si>
    <t>Commando voertuig leiding en coördinatie multi opschaling</t>
  </si>
  <si>
    <t>Typenr volgens standaard was 5 gebaseerd op dat RV's 5 hebben. Vanuit BrwNL kwam wens om hier 7 van te maken daar zij meer relatie zien met hulpverleningsvoertuigen dan met RV's + alle bekende RH's hebben al typenr 7 + er hoeven geen kosten voor aanpassing gemaakt te worden.</t>
  </si>
  <si>
    <r>
      <t>Voor natuurbrandbestrijding NBB branche conform uitgevoerd terreinvaardig blusvoertuig</t>
    </r>
    <r>
      <rPr>
        <b/>
        <sz val="11"/>
        <color theme="1"/>
        <rFont val="Calibri"/>
        <family val="2"/>
      </rPr>
      <t xml:space="preserve"> met dak en/of bumper monitort en watertank inhoud van minimaal 3000 l</t>
    </r>
    <r>
      <rPr>
        <sz val="11"/>
        <color theme="1"/>
        <rFont val="Calibri"/>
        <family val="2"/>
      </rPr>
      <t xml:space="preserve"> van elke gewichts klasse.</t>
    </r>
  </si>
  <si>
    <t>NBT-OZM</t>
  </si>
  <si>
    <t>NB voert. ook zonder monitor</t>
  </si>
  <si>
    <t>Natuurbrandbestrijdingsvoertuig terreinvaardig ook zonder monitor</t>
  </si>
  <si>
    <t>Is Pri. Soort 
Past geen rol TS/TST/TST-NB/NBT-K, NBT-G, NBT-Z  bij of omgekeerd.</t>
  </si>
  <si>
    <t>Is Pri. Soort 
Past geen rol TS/TST/TST-NB/NBT-M, NBT-G, NBT-Z  bij of omgekeerd.</t>
  </si>
  <si>
    <t>Is Pri. Soort  of alternatief bij VKT-NB
Past geen rol TS/TST/TST-NB/NBT-M, NBT-G, NBT-Z  bij of omgekeerd.</t>
  </si>
  <si>
    <t>Is Pri. Soort 
Past geen rol TS/TST/TST-NB/NBT-K, NBT-G, NBT-M  bij of omgekeerd.</t>
  </si>
  <si>
    <t>Prim. Soort tenzij van defensie of bedrijfsbrandweer Kan wel rol NBT hebben maar niet NBT-M en NBT-K</t>
  </si>
  <si>
    <t>NBT-G of
NBT-Z</t>
  </si>
  <si>
    <t>OP-TDV</t>
  </si>
  <si>
    <t>Operator TDV</t>
  </si>
  <si>
    <t>Arbeidshygiëne Haakarmbak</t>
  </si>
  <si>
    <t>Natuurbrand voert.Terreinv. M</t>
  </si>
  <si>
    <t>NL 20241209</t>
  </si>
  <si>
    <t>Dit ter vervanging van wat regionaal vaak als vaste post wordt aangeduid. Wat als nadeel heeft dat onduidelijk is wie of wat daar achter zit en waarvoor je die kunt benaderen.</t>
  </si>
  <si>
    <t>Of het voertuig voorzien is van piercing nozzle aangeven in bijzonderheden veld. Zodat indien nodig handmatig geselecteerd kan worden.</t>
  </si>
  <si>
    <t xml:space="preserve">Klein voertuig,  in de 3 tot 7,5 tons gewichtklasse, waarmee snel een eerste klap uitgedeeld kan worden en/of ingezet kan worden op brandstofmanagement (voorbranden, stoplijnen creëren etc.). Biedt plaats aan 2 tot 4 personen en beschikt over (hand)gereedschappen en eventueel een kleine watertank om natuurbranden te kunnen bestrijden. Ook de natuurbrandondersteuningsteams beschikken over een dergelijk voertuig. </t>
  </si>
  <si>
    <t>Voertuig in de 7,5 t/m16 ton gewichtsklasse specifiek opgebouwd en ingericht voor natuurbrandbestrijding. Het voertuig beschikt over 4x4-aandrijving, heeft een grote bodemvrijheid, grote op- en afrijhoeken, cabine bescherming, een bandenaflaatsysteem, zelfbescherming middels sprinklers en een ringleiding voor ademlucht. Het voertuig is geschikt voor rijdend blussen (middels een dak- of bumpermonitor), heeft minimaal 3000 liter water en is inzetbaar in zeer ruig terrein.. In het Frans afgekort CCFM</t>
  </si>
  <si>
    <t>(Voertuig) Operator verkenningsmiddel van een Team Digitale Verkenning</t>
  </si>
  <si>
    <t>Op afstand bestuurde vliegende drone. die in de buitenlucht ingezet kan worden</t>
  </si>
  <si>
    <t xml:space="preserve">Op afstand bestuurde onderwater varende drone/ROV met camera en/of grijparm die ook van sonar voorzien kan zijn voor het opsporen en/of oppakken van  drenkelingen e.a. ander zaken. </t>
  </si>
  <si>
    <t>Kan zowel sonar uitrusting betreffen die vast aan boot bevestigd, getrokken als  op afstand bestuurbare onderwater drone/ROV zit</t>
  </si>
  <si>
    <t>Commando/Coördinatie Post Decentrale Uitgifte Brandweer</t>
  </si>
  <si>
    <t>Commando/Coördinatie Post Havenbedrijf (HCC)</t>
  </si>
  <si>
    <t>Commando/Coördinatie Post Reddingsbrigade</t>
  </si>
  <si>
    <t>(Fictief) Dienstvoertuig voor Landelijk adviseur incident bestrijding gevaarlijke stoffen</t>
  </si>
  <si>
    <t>(Fictief) Dienstvoertuig voor Landelijk adviseur Scheepsincident bestrijding</t>
  </si>
  <si>
    <t>(Fictief) Dienstvoertuig voor Landelijk adviseur Specialistische technische Hulpverlening</t>
  </si>
  <si>
    <t>Dienstvoertuig voor Teamleider Team Digitale Verkenning.</t>
  </si>
  <si>
    <t xml:space="preserve">Technisch zou deze niet mogen verschillen van die van de reguliere brandweer maar voor het overzicht van de centralist is het nodig dit specifiek te markeren.
</t>
  </si>
  <si>
    <t>Commando/Coördinatie Post Decentrale Uitgifte</t>
  </si>
  <si>
    <t>Landelijk adviseur incident bestrijding gevaarlijke stoffen</t>
  </si>
  <si>
    <t>Alleen primair indien als reserve voertuig voor vervoer div. functies/teams inzetbaar of zonder specifieke taak en geen DAT betreft.</t>
  </si>
  <si>
    <t>Alleen primair indien als reserve voertuig voor vervoer div. functies/teams inzetbaar of zonder specifieke taak en het geen DBT.</t>
  </si>
  <si>
    <t>Alleen primair indien als reserve voertuig voor vervoer div. functies/teams inzetbaar of zonder taak op basis ingebouwde uitrusting en het geen PMT betreft.</t>
  </si>
  <si>
    <t>Zie PM</t>
  </si>
  <si>
    <r>
      <t>Voor natuurbrandbestrijding inzetbare terreinvaardige blusvoertuig</t>
    </r>
    <r>
      <rPr>
        <b/>
        <sz val="11"/>
        <color theme="1"/>
        <rFont val="Calibri"/>
        <family val="2"/>
      </rPr>
      <t xml:space="preserve"> ook zonder  dak en/of bumper monitor toegestaan met  watertank inhoud van minimaal 3000 l</t>
    </r>
    <r>
      <rPr>
        <sz val="11"/>
        <color theme="1"/>
        <rFont val="Calibri"/>
        <family val="2"/>
      </rPr>
      <t xml:space="preserve"> van elke gewichts klasse.</t>
    </r>
  </si>
  <si>
    <t>Haakarmbak met 1 of meerdere dompelpompen voor grootschalige watervoorziening zeer grote capaciteit t.b.v. tank(put)brand bestrijding.</t>
  </si>
  <si>
    <t>Haakarmbak met extra hulpmiddelen voor gebruik bij tank(put) brandbestrijding</t>
  </si>
  <si>
    <t>Haakarmbak met extra hulpmiddelen voor gebruik bij  tank(put) brandbestrijding</t>
  </si>
  <si>
    <t>Slangen haakarmbak voor zeer grootschalige watervoorziening t.b.v. tank(put) brandbestrijding</t>
  </si>
  <si>
    <t xml:space="preserve">Rol bij alle meer gespecificeerde typen SLH voor zeer grootschalige watervoorziening bij tank(put) brand bestrijding.
</t>
  </si>
  <si>
    <t>Schuimvormendmiddel aanhanger zeer grote capaciteit t.b.v. tank(put) brandbestrijding</t>
  </si>
  <si>
    <t>Schuimvormendmiddel aanhanger zeer grote capaciteit inzetbaar voor  tank(put)brandbestrijding en vergelijkbare capaciteit vragende incidenten.</t>
  </si>
  <si>
    <t>Schuimvormendmiddel haakarmbak  zeer grote capaciteit t.b.v. tank(put) brandbestrijding</t>
  </si>
  <si>
    <t>Schuimvormendmiddel haakarmbak zeer grote capaciteit inzetbaar voor  tank(put) brandbestrijdingen vergelijkbare capaciteit vragende incidenten.</t>
  </si>
  <si>
    <t>Aanhanger met waterkanon/schuimmonitor Zeer grote capaciteit &gt;/= 10m3/min. Tank(put) brandbestrijding.</t>
  </si>
  <si>
    <t>Aanhanger met  een Waterkanon / schuimmonitor zeer grote capaciteit groter of gelijk aan  10m3/min. Meest ingezet t.b.v. tank(put) brandbestrijding.</t>
  </si>
  <si>
    <t>(Fictief) Dienstvoertuig voor landelijk adviseur natuurbrand bestrijding</t>
  </si>
  <si>
    <t>Reg. Adv. Natuurbrand Bestr.</t>
  </si>
  <si>
    <t>Coor.en Info voorz. Voert Brw</t>
  </si>
  <si>
    <t>NL 20250106</t>
  </si>
  <si>
    <t>Mogelijk is 1 van de als COH-B benoemde bakken wat je nu een CIH-B zou moeten noemen. Hoe zit dat bij u:?</t>
  </si>
  <si>
    <r>
      <rPr>
        <b/>
        <sz val="10"/>
        <color theme="1"/>
        <rFont val="Arial"/>
        <family val="2"/>
      </rPr>
      <t>DH: terkt onderzoek naar hoe RB en RM zaken het beste in GMS gezet kunnen worden.</t>
    </r>
    <r>
      <rPr>
        <sz val="10"/>
        <color theme="1"/>
        <rFont val="Arial"/>
        <family val="2"/>
      </rPr>
      <t xml:space="preserve">
AD: De strandwacht/uitkijk/coordinator op toren
DH: Nu is het nog een RB. 
Voor nu prima.
</t>
    </r>
    <r>
      <rPr>
        <b/>
        <sz val="10"/>
        <color theme="1"/>
        <rFont val="Arial"/>
        <family val="2"/>
      </rPr>
      <t>NH:</t>
    </r>
    <r>
      <rPr>
        <sz val="10"/>
        <color theme="1"/>
        <rFont val="Arial"/>
        <family val="2"/>
      </rPr>
      <t xml:space="preserve"> Wordt aangepast</t>
    </r>
    <r>
      <rPr>
        <b/>
        <sz val="10"/>
        <color theme="1"/>
        <rFont val="Arial"/>
        <family val="2"/>
      </rPr>
      <t>, wanneer?</t>
    </r>
    <r>
      <rPr>
        <sz val="10"/>
        <color theme="1"/>
        <rFont val="Arial"/>
        <family val="2"/>
      </rPr>
      <t xml:space="preserve">
</t>
    </r>
    <r>
      <rPr>
        <b/>
        <sz val="10"/>
        <rFont val="Arial"/>
        <family val="2"/>
      </rPr>
      <t>RT:  Zelf geen RB die er in staat is van de buren.</t>
    </r>
    <r>
      <rPr>
        <sz val="10"/>
        <color rgb="FFFF0000"/>
        <rFont val="Arial"/>
        <family val="2"/>
      </rPr>
      <t xml:space="preserve">
</t>
    </r>
  </si>
  <si>
    <t>Brandweer Vaartuig Noodproced.</t>
  </si>
  <si>
    <t>NL 20250122</t>
  </si>
  <si>
    <t>Haakarmvoertuig Terreinvaard.</t>
  </si>
  <si>
    <t>NL 20250129</t>
  </si>
  <si>
    <t xml:space="preserve">       Aantal MK's 
       met soort gekoppeld</t>
  </si>
  <si>
    <t>3</t>
  </si>
  <si>
    <t>NL 20250320</t>
  </si>
  <si>
    <t>COV-COW</t>
  </si>
  <si>
    <t xml:space="preserve">COV Coor. team op het Water </t>
  </si>
  <si>
    <t xml:space="preserve">Commando vaartuig Coördinatie Team op het Water </t>
  </si>
  <si>
    <r>
      <rPr>
        <b/>
        <sz val="10"/>
        <color theme="1"/>
        <rFont val="Arial"/>
        <family val="2"/>
      </rPr>
      <t xml:space="preserve">AD:
LB:
</t>
    </r>
    <r>
      <rPr>
        <sz val="10"/>
        <color theme="1"/>
        <rFont val="Arial"/>
        <family val="2"/>
      </rPr>
      <t>FLD: Is rol bij COH-MCU</t>
    </r>
    <r>
      <rPr>
        <b/>
        <sz val="10"/>
        <color theme="1"/>
        <rFont val="Arial"/>
        <family val="2"/>
      </rPr>
      <t xml:space="preserve">
NH:
NN:
OB:
ON:
</t>
    </r>
    <r>
      <rPr>
        <sz val="10"/>
        <color theme="1"/>
        <rFont val="Arial"/>
        <family val="2"/>
      </rPr>
      <t>ZB: MWB is geen CIH</t>
    </r>
  </si>
  <si>
    <t>IV/CO/CB</t>
  </si>
  <si>
    <t>CO/IBGS</t>
  </si>
  <si>
    <t>CO/NB</t>
  </si>
  <si>
    <t>CO/WA</t>
  </si>
  <si>
    <t>CO/HV</t>
  </si>
  <si>
    <t>CO/VK</t>
  </si>
  <si>
    <t xml:space="preserve">DH:
NN:
ON: 
</t>
  </si>
  <si>
    <t>Afspraak: MFT-STH's worden niet als zelfstandig materieel opgenomen maar wel als rol bij SSH-LOG. Nog toevoegen in DH en NN en in ON moeten er 2 in GMS staan</t>
  </si>
  <si>
    <t>Hoe kan het dat hier een primaire soort toch ook als alternatieve soort bij staat?</t>
  </si>
  <si>
    <t>NL 20250403</t>
  </si>
  <si>
    <t>landelijk Adviseur Gev. Stof.</t>
  </si>
  <si>
    <t>Indien van DF dan primair CT-DF en CT rol
Waarom missen CT's in andere MK's met vliegvelden/-basis: 
LB: Wat met CT's Maastricht A. Airp.?
OB: Geen alt. Bij CT-DF's Volkel?
ZB:  Geen alt. Bij CT-DF's Gilze-Rije?</t>
  </si>
  <si>
    <r>
      <rPr>
        <b/>
        <sz val="10"/>
        <color theme="1"/>
        <rFont val="Arial"/>
        <family val="2"/>
      </rPr>
      <t xml:space="preserve">LB: </t>
    </r>
    <r>
      <rPr>
        <sz val="10"/>
        <color theme="1"/>
        <rFont val="Arial"/>
        <family val="2"/>
      </rPr>
      <t xml:space="preserve">
</t>
    </r>
    <r>
      <rPr>
        <b/>
        <sz val="10"/>
        <color theme="1"/>
        <rFont val="Arial"/>
        <family val="2"/>
      </rPr>
      <t xml:space="preserve">OB: </t>
    </r>
    <r>
      <rPr>
        <sz val="10"/>
        <color theme="1"/>
        <rFont val="Arial"/>
        <family val="2"/>
      </rPr>
      <t xml:space="preserve">
</t>
    </r>
    <r>
      <rPr>
        <b/>
        <sz val="10"/>
        <color theme="1"/>
        <rFont val="Arial"/>
        <family val="2"/>
      </rPr>
      <t>ZB:</t>
    </r>
    <r>
      <rPr>
        <sz val="10"/>
        <color theme="1"/>
        <rFont val="Arial"/>
        <family val="2"/>
      </rPr>
      <t xml:space="preserve">
</t>
    </r>
  </si>
  <si>
    <t>COV Coord. team op het water</t>
  </si>
  <si>
    <t>HAB Logistiek Kraan</t>
  </si>
  <si>
    <t xml:space="preserve">MD
</t>
  </si>
  <si>
    <t xml:space="preserve">MD
</t>
  </si>
  <si>
    <t>MD:</t>
  </si>
  <si>
    <t>Bron/buispomp Aanhanger</t>
  </si>
  <si>
    <t>Bron/buispomp Haakarmbak</t>
  </si>
  <si>
    <t>BU Ramp Verlichting</t>
  </si>
  <si>
    <t>BU Veiligheidtester Hoogspan.</t>
  </si>
  <si>
    <t>BU Veiligheidtester Laagspan.</t>
  </si>
  <si>
    <t>COV Coor. team op het Water</t>
  </si>
  <si>
    <t>HOvD Brw Noopdprocedure</t>
  </si>
  <si>
    <t>MSH/Boosterp. Z. gr. cap. TPB</t>
  </si>
  <si>
    <t>OvD Noodprocedure</t>
  </si>
  <si>
    <t>SchuimBlus Haakarmbak</t>
  </si>
  <si>
    <t>SchuimVormend middel HAB</t>
  </si>
  <si>
    <t>NL
Tot</t>
  </si>
  <si>
    <t xml:space="preserve"> &lt; f staat voor functievoeruig,  
&lt; m voor materieel</t>
  </si>
  <si>
    <t>NL
Pri</t>
  </si>
  <si>
    <t>NL
Alt</t>
  </si>
  <si>
    <t>in
syst</t>
  </si>
  <si>
    <t>in
geb.</t>
  </si>
  <si>
    <t>Tot
NL</t>
  </si>
  <si>
    <t>MK's
met</t>
  </si>
  <si>
    <t>Alleen attendering op geen fout. MD:</t>
  </si>
  <si>
    <t>Is er afh.</t>
  </si>
  <si>
    <t>NL 20250617</t>
  </si>
  <si>
    <t>BU-GW</t>
  </si>
  <si>
    <t>BU Grootsch. Watervoorz</t>
  </si>
  <si>
    <t>Bijzondere uitrusting:  grootschalige watervoorziening</t>
  </si>
  <si>
    <t>Rol koppelbaar aan vervoermiddel voor aanvullende middelen voor grootschalige watervoorziening (Zoals extra slangen, slangenbrug, afzetmaterialen, etc.)</t>
  </si>
  <si>
    <t>GSH-LS</t>
  </si>
  <si>
    <t>Haakrambak met materieel/uitrusting voor landelijk specialistisch IBGS team</t>
  </si>
  <si>
    <t>GS HAB Lan. Spec. IBGS team</t>
  </si>
  <si>
    <t>In overleg met het project vernieuwing IBGS bepaalde soort.</t>
  </si>
  <si>
    <t>Datum aanvraag aanpassing standaard</t>
  </si>
  <si>
    <t>Datum akkoord aanpassing standaard</t>
  </si>
  <si>
    <t xml:space="preserve">Op basis afspraak dat duidelijk te onderscheiden technische uitvoering als primaire soort gebruikt wordt kan deze meer algemene alleen alternatief/inzetrol zijn.
</t>
  </si>
  <si>
    <t xml:space="preserve">MK/Regio kan er situatie afhankelijke voor kiezen rol BRV-Z/G/M wel of niet te koppelen/actief te zetten.
Alleen als een HBV ook aan de eisen voor een duikplatform/WOV voldoet kunnen ook WOV rollen toegevoegd worden.
</t>
  </si>
  <si>
    <t>Een WOV is een BRV waaraan extra eisen gesteld worden om als duikplatform te kunnen opereren.  Als een BRV als WOV ingezet kan worden is WOV-{K/M/G} dus de primaire soort voor dat vaartuig en niet BRV{-K/M/G/Z}</t>
  </si>
  <si>
    <t>Het LNN heeft vastgesteld dat TST's ZONDER dak en/of bumpermonitor die nu nog typenummer 4 hebben bij voorkeur binnen 5 jaar omgenummerd moeten worden naar typenummer 3.</t>
  </si>
  <si>
    <t>Heeft in praktijd diverse rollen die TS ook vaak krijgt maar lang niet alle. Daarom zijn geen standaard rollen toegevoegd.
Ze moet wel alle basis taken van een TS aan kunnen anders is het AS-IB</t>
  </si>
  <si>
    <t xml:space="preserve">Gedacht moet worden aan vervoer voor teams met vuurzwepen, eventueel rug spuiten en/of die niet snel  bewegelijke  stoplijnen opbouwen vanaf ook met niet terreinvaardige TS begaanbare weg. </t>
  </si>
  <si>
    <t>Er zijn gebieden in NL waar men hoofdzakelijk TST's zonder dak- en/of bumpermonitor(en) inzet maar soms daarnaast ook TST-NB's en/of NBT-M's. Om de dichtstbijzijnde van deze soorten te kunnen selecteren maar de TST's zonder d/b monitor buiten gebieden te houden waar die niet gewenst zijn is deze rol toegevoegd.</t>
  </si>
  <si>
    <t>Het LNN heeft vastgesteld dat er vier soorten NBT zijn op basis van gewichtsklasse  NBT-K, NBT-M, MBT-G en MBT-Z. Dat heeft tot gevolg dat NBT zonder toevoeging alleen nog gebruikt mag worden als inzetrol. De eis met dak- en/of bumpermonitor(en) sluit voor toekenning van deze rol de TST zonder deze uit en de minimum inhoud ook de MBT-K.</t>
  </si>
  <si>
    <t xml:space="preserve">Dit gaat dus specifiek om de middel gewichtsklasse geheel NBB Branche conforme primair voor NBB gebouwde blusvoertuigen. In het Frans Camion Citerne Feux de Forêt Moyen. Letterlijk in het NL vertaald tankauto bosbrand middel. CCFM is de afkorting van de Franse soort naam. In Duits- en Engelstalige landen gebruikt men op die talen gebaseerde soort benamingen. </t>
  </si>
  <si>
    <t>De TST-NB's vallen meestal in deze categorie voor waar het de NBB taak en uitvoering betreft.</t>
  </si>
  <si>
    <t>Hieronder valt b.v. het zware en grote materieel van defensie voor inzet op schietterreinen.</t>
  </si>
  <si>
    <t>Nog geen plaatje gevonden maar gaat vermoedelijk om bakken waarop de monitor(en) op het dak van de bak met tank en pomp staan. Een combinatie van HAT en NBH zal vermoedelijk te zwaar zijn om ook rol NBT-M te mogen krijgen.</t>
  </si>
  <si>
    <t>Ze kan naast de standaard TS rol ook nog allerlei andere rollen hebben die aan standaard TS te koppelen zijn zoals TS-4, TS-OPS, TS-BO e.a.</t>
  </si>
  <si>
    <t>Lengte ladder in bijzonderheden vermelden</t>
  </si>
  <si>
    <t xml:space="preserve">Primaire soort omdat die specifieker uitgevoerd is (met hogere bluscapaciteit) dan de gemiddelde hoogwerker.
</t>
  </si>
  <si>
    <t>Lengte arm kan in bijzonderheden vermeld worden.</t>
  </si>
  <si>
    <t>Dompelpomp verplaatsbaar met haakarm kleine capaciteit: tot 4.000l@1000-6”</t>
  </si>
  <si>
    <t xml:space="preserve">Toegevoegd op verzoek NN om onderscheid te kunnen maken tussen of deze bak van regio of van STH team is.
</t>
  </si>
  <si>
    <t>Multifunctioneel terrein-voertuig specialistische technische hulpverlening</t>
  </si>
  <si>
    <t xml:space="preserve">Hier zouden er net zo veel van in GMS moeten staan als er STH teams zijn. Het is het enige gemotoriseerde onderdeel met chauffeur wat zich over inzetterrein verplaatst. </t>
  </si>
  <si>
    <t xml:space="preserve">In het IGIB-B overleg zijn de verschillende mogelijkheden en onmogelijkheden voor benaming besproken wat nu nog ICU of BCU wordt genoemd in de regio's die er al 1 hebben. 
Daar is uit gekomen dat CI en CIH de best passende soort benamingen zijn voor Coördinatie en Informatievoorzieningsvoertuig / haakarmbak. Daarmee zal dus de soort IV  als standaardsoort komen te vervallen en wordt ook van het veld verwacht in de communicatie af te stappen van ICU en BCU om misverstanden te voorkomen. </t>
  </si>
  <si>
    <t xml:space="preserve">Zie CI-B
</t>
  </si>
  <si>
    <t xml:space="preserve">Wordt ook vaak MCU genoemd maar dat past niet in basis naamgevingssystematiek Brw en het is dan ook onduidelijk of het haakarm of zelfrijdende versie betreft. 
</t>
  </si>
  <si>
    <t xml:space="preserve">Wordt ook vaak MCU genoemd maar dat past niet in basis naamgevingssystematiek Brw en het is dan ook onduidelijk of het haakarm of zelfrijdende versie betreft.
</t>
  </si>
  <si>
    <t>Is boot van RWS met ruimte die voor Coördinatie Team op het Water gebruikt kan worden.</t>
  </si>
  <si>
    <t>Zie COP-DCU</t>
  </si>
  <si>
    <t>??-??-2023</t>
  </si>
  <si>
    <t>(Fictief) Dienstvoertuig voor regionaal adviseur natuurbrand</t>
  </si>
  <si>
    <t>(Fictief) Dienstvoertuig voor landelijk adviseur Team Digitale Verkenning.</t>
  </si>
  <si>
    <t>Deze soort vervangt de soort BV-QR, die daarmee is komen te vervallen.</t>
  </si>
  <si>
    <t>Deze soort vervangt de soorten BV-RH en OVD-RH, die daarmee zijn komen te vervallen.</t>
  </si>
  <si>
    <t>Deze soort vervangt de soort GZ-DR, die daarmee is komen te vervallen.</t>
  </si>
  <si>
    <t>Toepassing soort nog eens met  KNRM en RB's  bespreken. Ze wordt nu niet eenuidig gebruikt. De 1 gebruikt hem echt voor duiding voertuigsoort. De ander voor oproepen RB team ongeacht van welk middel die daarna gebruik gaan maken.</t>
  </si>
  <si>
    <t xml:space="preserve"> 
</t>
  </si>
  <si>
    <t>Of het ook een NBT-G of Z betreft hangt af van de gewichtsklasse lichter of zwaarder dan 28 ton. Er wordt van uitgegaan dat alle TST's van defensie zijn voorzien van dak- en/of bumpermonitor en daarmee inzetbaar zijn als TST-NB met typenr 4.</t>
  </si>
  <si>
    <t xml:space="preserve">      Mat./Functievoert</t>
  </si>
  <si>
    <t>BMA-NB</t>
  </si>
  <si>
    <t>BMA met NB materieel</t>
  </si>
  <si>
    <t>Bijzonder Materieel Aanhanger met Natuurbrandbestrijding materieel</t>
  </si>
  <si>
    <t>Aanhanger bedoeld voor vervoer van (aanvullend) los  natuurbrandbestrijdings materieel.</t>
  </si>
  <si>
    <t>BMH-NB</t>
  </si>
  <si>
    <t>BMH met NB materieel</t>
  </si>
  <si>
    <t>Bijzonder Materieel Haakarmbak met Natuurbrandbestrijding materieel</t>
  </si>
  <si>
    <t>AL-BB</t>
  </si>
  <si>
    <t>Autoladder Bedrijfsbrandweer</t>
  </si>
  <si>
    <t>Auto ladder van elke arm lengte en elke uitvoering van bedrijfsbrandweer</t>
  </si>
  <si>
    <t xml:space="preserve">Lengte ladder e.a. bijzonderheden zoals dat het voor Schiphol b.v. een brede Reddingstrap over een voertuig betreft, vermelden bij de bijzonderheden in GMS.
</t>
  </si>
  <si>
    <t>BU-VVP</t>
  </si>
  <si>
    <t>BU Voertuigverplaatser</t>
  </si>
  <si>
    <t>Bijzondere uitrusting: Voertuigverplaatser</t>
  </si>
  <si>
    <t>Hulpmiddel voor het verplaatsen van voertuigen in/uit lage ruimten zoals parkeergarage waarin je met normale kraan niet kan komen.</t>
  </si>
  <si>
    <t>ON-VVP</t>
  </si>
  <si>
    <t>ON Voertuigverplaatser</t>
  </si>
  <si>
    <t>Ondersteuningsteam voertuig t.b.v. : Voertuigverplaatser</t>
  </si>
  <si>
    <t>Voertuig voor vervoer ploeg ondersteuning inzet Voertuigverplaatser</t>
  </si>
  <si>
    <t>RED</t>
  </si>
  <si>
    <t>Aanmaak datum</t>
  </si>
  <si>
    <t>Laatste mutatie datum</t>
  </si>
  <si>
    <t>Veetakel inrichting</t>
  </si>
  <si>
    <t>NL 20250910</t>
  </si>
  <si>
    <t>Alle:</t>
  </si>
  <si>
    <t>Soort ingebruik in maar 1 MK gebied</t>
  </si>
  <si>
    <t>Alleen attendering geen fout</t>
  </si>
  <si>
    <t>CI-RB</t>
  </si>
  <si>
    <t>Coor. en Info voorz. Voert RB</t>
  </si>
  <si>
    <t>Coördinatie en informatie voorziening voertuig Reddingsbrigades</t>
  </si>
  <si>
    <t>Voertuig wat ingericht is op en plaats biedt aan functies die actief zijn op het valk van informatievoorziening en analyse ter ondersteuning leiding van de Reddingsbrigades in het veld en al dan niet binnen of buiten het voertuig ook wat ruimte biedt aan coördinatie overleg tussen leiding en IV mensen.</t>
  </si>
  <si>
    <t>14-10-205</t>
  </si>
  <si>
    <t>AL-QRT</t>
  </si>
  <si>
    <t>Autoladder QRT</t>
  </si>
  <si>
    <t>Bemensing op het voertuig is specifiek opgeleid voor het werken met QRT. Dit zodat mensen van DSI, Onderhandelaars in wat hoger gevaar spectrum op hoogte gebracht kunnen worden.</t>
  </si>
  <si>
    <t>Autoladder met bemanning getraind voor inzet met het QRT</t>
  </si>
  <si>
    <t>GMS omschrijving materieel type / inzetrol 
(Ingekort i.v.m. max 30 karakters GMS)</t>
  </si>
  <si>
    <t>Status voorstel 
/ Vraag aan</t>
  </si>
  <si>
    <t>BUV-VRB</t>
  </si>
  <si>
    <t>Verzorgings aanhanger</t>
  </si>
  <si>
    <t>NL 20251027</t>
  </si>
  <si>
    <t>HV/LO</t>
  </si>
  <si>
    <t xml:space="preserve">MD: </t>
  </si>
  <si>
    <t>Nieuw toegevoegd nog niet gekoppeld</t>
  </si>
  <si>
    <t>NL 20260113</t>
  </si>
  <si>
    <t>Coord. Verkenning</t>
  </si>
  <si>
    <t>Geen filters toegepast</t>
  </si>
  <si>
    <t>AD
NH
OB
ON
RT</t>
  </si>
  <si>
    <t>De WBH-DF is uit de standaard gehaald wegens langdurig niet gebruik =&gt; uit GMS verwijderen.</t>
  </si>
  <si>
    <t>Deze wordt niet meer gebruikt. Is er nog reden om in standaard te laten staan?</t>
  </si>
  <si>
    <t>Vraag aan: NIPV/DH gaat deze nog in GMS opgenomen worden?</t>
  </si>
  <si>
    <t>Vermoedelijk invoerfoutje. Het is BU-VRB of BUV-OWD</t>
  </si>
  <si>
    <t xml:space="preserve">Voertuig voor vervoer speciaal team voor scheepsbrand brandbestrijding. Indien het om inzet op zee en de Westerschelde gaat van MIRG ofwel de Maritime Incident Response Groep. Dan DB-MIRG gebruiken voor vervoer team.
</t>
  </si>
  <si>
    <t>Ze komt in plaats van de DR voertuigsoort. Het verschilt (nog) per gebied met welke verkennings-middelen dit voertuig ingezet kan worden.</t>
  </si>
  <si>
    <t>Fout
herst.</t>
  </si>
  <si>
    <t>0 sortering / 
sortering op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</si>
</sst>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m\-yyyy\ h:mm:ss"/>
    <numFmt numFmtId="165" formatCode="0.0"/>
    <numFmt numFmtId="166" formatCode="#,##0.0%"/>
    <numFmt numFmtId="167" formatCode="0.0%;\-0.0%;0.0%"/>
  </numFmts>
  <fonts count="150" x14ac:knownFonts="1">
    <font>
      <sz val="10"/>
      <color theme="1"/>
      <name val="Tahoma"/>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222222"/>
      <name val="Arial"/>
      <family val="2"/>
    </font>
    <font>
      <b/>
      <sz val="10"/>
      <color rgb="FF222222"/>
      <name val="Arial"/>
      <family val="2"/>
    </font>
    <font>
      <b/>
      <sz val="10"/>
      <color theme="1"/>
      <name val="Arial"/>
      <family val="2"/>
    </font>
    <font>
      <b/>
      <sz val="14"/>
      <color theme="1"/>
      <name val="Tahoma"/>
      <family val="2"/>
    </font>
    <font>
      <sz val="10"/>
      <name val="Arial"/>
      <family val="2"/>
    </font>
    <font>
      <b/>
      <sz val="10"/>
      <color rgb="FFFF0000"/>
      <name val="Arial"/>
      <family val="2"/>
    </font>
    <font>
      <sz val="10"/>
      <color rgb="FFFF0000"/>
      <name val="Arial"/>
      <family val="2"/>
    </font>
    <font>
      <sz val="8"/>
      <name val="Tahoma"/>
      <family val="2"/>
    </font>
    <font>
      <sz val="10"/>
      <color theme="1"/>
      <name val="Arial"/>
      <family val="2"/>
    </font>
    <font>
      <b/>
      <sz val="12"/>
      <color theme="1"/>
      <name val="Tahoma"/>
      <family val="2"/>
    </font>
    <font>
      <b/>
      <sz val="10"/>
      <name val="Arial"/>
      <family val="2"/>
    </font>
    <font>
      <sz val="10"/>
      <color rgb="FF000000"/>
      <name val="Arial"/>
      <family val="2"/>
    </font>
    <font>
      <b/>
      <sz val="12"/>
      <color rgb="FF222222"/>
      <name val="Arial"/>
      <family val="2"/>
    </font>
    <font>
      <b/>
      <sz val="18"/>
      <color rgb="FF222222"/>
      <name val="Arial"/>
      <family val="2"/>
    </font>
    <font>
      <b/>
      <sz val="10"/>
      <color theme="1"/>
      <name val="Tahoma"/>
      <family val="2"/>
    </font>
    <font>
      <sz val="12"/>
      <color rgb="FF222222"/>
      <name val="Arial"/>
      <family val="2"/>
    </font>
    <font>
      <sz val="12"/>
      <name val="Arial"/>
      <family val="2"/>
    </font>
    <font>
      <sz val="10"/>
      <name val="Tahoma"/>
      <family val="2"/>
    </font>
    <font>
      <sz val="11"/>
      <color rgb="FF222222"/>
      <name val="Arial"/>
      <family val="2"/>
    </font>
    <font>
      <b/>
      <sz val="12"/>
      <color theme="1"/>
      <name val="Arial"/>
      <family val="2"/>
    </font>
    <font>
      <b/>
      <sz val="12"/>
      <name val="Arial"/>
      <family val="2"/>
    </font>
    <font>
      <b/>
      <u/>
      <sz val="10"/>
      <color theme="1"/>
      <name val="Tahoma"/>
      <family val="2"/>
    </font>
    <font>
      <b/>
      <sz val="14"/>
      <color theme="1"/>
      <name val="Calibri"/>
      <family val="2"/>
    </font>
    <font>
      <b/>
      <sz val="12"/>
      <color theme="1"/>
      <name val="Calibri"/>
      <family val="2"/>
    </font>
    <font>
      <b/>
      <u/>
      <sz val="12"/>
      <color theme="1"/>
      <name val="Calibri"/>
      <family val="2"/>
    </font>
    <font>
      <b/>
      <sz val="12"/>
      <name val="Calibri"/>
      <family val="2"/>
    </font>
    <font>
      <b/>
      <sz val="11"/>
      <color theme="1"/>
      <name val="Calibri"/>
      <family val="2"/>
    </font>
    <font>
      <b/>
      <sz val="11"/>
      <name val="Calibri"/>
      <family val="2"/>
    </font>
    <font>
      <sz val="10"/>
      <color theme="1"/>
      <name val="Calibri"/>
      <family val="2"/>
    </font>
    <font>
      <b/>
      <sz val="10"/>
      <color theme="1"/>
      <name val="Calibri"/>
      <family val="2"/>
    </font>
    <font>
      <sz val="11"/>
      <color theme="1"/>
      <name val="Calibri"/>
      <family val="2"/>
    </font>
    <font>
      <b/>
      <u/>
      <sz val="11"/>
      <color theme="1"/>
      <name val="Calibri"/>
      <family val="2"/>
    </font>
    <font>
      <i/>
      <sz val="11"/>
      <color rgb="FFFF0000"/>
      <name val="Calibri"/>
      <family val="2"/>
    </font>
    <font>
      <i/>
      <sz val="10"/>
      <color theme="1"/>
      <name val="Calibri"/>
      <family val="2"/>
    </font>
    <font>
      <b/>
      <sz val="16"/>
      <color rgb="FFFF0000"/>
      <name val="Calibri"/>
      <family val="2"/>
    </font>
    <font>
      <b/>
      <sz val="11"/>
      <color rgb="FFFF0000"/>
      <name val="Calibri"/>
      <family val="2"/>
    </font>
    <font>
      <sz val="11"/>
      <name val="Calibri"/>
      <family val="2"/>
    </font>
    <font>
      <sz val="10"/>
      <name val="Calibri"/>
      <family val="2"/>
    </font>
    <font>
      <b/>
      <i/>
      <u/>
      <sz val="11"/>
      <color theme="1"/>
      <name val="Calibri"/>
      <family val="2"/>
    </font>
    <font>
      <b/>
      <i/>
      <sz val="11"/>
      <color theme="1"/>
      <name val="Calibri"/>
      <family val="2"/>
    </font>
    <font>
      <sz val="11"/>
      <color rgb="FFFF0000"/>
      <name val="Calibri"/>
      <family val="2"/>
    </font>
    <font>
      <b/>
      <i/>
      <sz val="11"/>
      <name val="Calibri"/>
      <family val="2"/>
    </font>
    <font>
      <i/>
      <sz val="11"/>
      <color theme="1"/>
      <name val="Calibri"/>
      <family val="2"/>
    </font>
    <font>
      <sz val="12"/>
      <color theme="1"/>
      <name val="Tahoma"/>
      <family val="2"/>
    </font>
    <font>
      <b/>
      <sz val="12"/>
      <color theme="0"/>
      <name val="Tahoma"/>
      <family val="2"/>
    </font>
    <font>
      <b/>
      <sz val="16"/>
      <color theme="1"/>
      <name val="Calibri"/>
      <family val="2"/>
    </font>
    <font>
      <i/>
      <sz val="11"/>
      <name val="Calibri"/>
      <family val="2"/>
    </font>
    <font>
      <sz val="11"/>
      <name val="Aptos Narrow"/>
      <family val="2"/>
    </font>
    <font>
      <b/>
      <sz val="11"/>
      <name val="Aptos Narrow"/>
      <family val="2"/>
    </font>
    <font>
      <b/>
      <sz val="18"/>
      <color theme="1"/>
      <name val="Calibri"/>
      <family val="2"/>
    </font>
  </fonts>
  <fills count="12">
    <fill>
      <patternFill patternType="none"/>
    </fill>
    <fill>
      <patternFill patternType="gray125"/>
    </fill>
    <fill>
      <patternFill patternType="solid">
        <fgColor rgb="FFE7E5E5"/>
      </patternFill>
    </fill>
    <fill>
      <patternFill patternType="solid">
        <fgColor rgb="FF808080"/>
      </patternFill>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theme="0"/>
        <bgColor indexed="64"/>
      </patternFill>
    </fill>
  </fills>
  <borders count="107">
    <border>
      <left/>
      <right/>
      <top/>
      <bottom/>
      <diagonal/>
    </border>
    <border>
      <left style="medium">
        <color rgb="FFC0C0C0"/>
      </left>
      <right style="medium">
        <color rgb="FFC0C0C0"/>
      </right>
      <top style="medium">
        <color rgb="FFC0C0C0"/>
      </top>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bottom style="medium">
        <color rgb="FFC0C0C0"/>
      </bottom>
      <diagonal/>
    </border>
    <border>
      <left style="medium">
        <color rgb="FFEFEFEF"/>
      </left>
      <right style="medium">
        <color rgb="FFEFEFEF"/>
      </right>
      <top/>
      <bottom style="medium">
        <color rgb="FFEFEFEF"/>
      </bottom>
      <diagonal/>
    </border>
    <border>
      <left style="medium">
        <color rgb="FFEFEFEF"/>
      </left>
      <right/>
      <top/>
      <bottom style="medium">
        <color rgb="FFEFEFEF"/>
      </bottom>
      <diagonal/>
    </border>
    <border>
      <left/>
      <right style="medium">
        <color rgb="FFEFEFEF"/>
      </right>
      <top/>
      <bottom style="medium">
        <color rgb="FFEFEFEF"/>
      </bottom>
      <diagonal/>
    </border>
    <border>
      <left style="medium">
        <color rgb="FFC0C0C0"/>
      </left>
      <right style="medium">
        <color rgb="FFC0C0C0"/>
      </right>
      <top style="medium">
        <color auto="1"/>
      </top>
      <bottom style="medium">
        <color rgb="FFC0C0C0"/>
      </bottom>
      <diagonal/>
    </border>
    <border>
      <left style="medium">
        <color auto="1"/>
      </left>
      <right style="medium">
        <color rgb="FFEFEFEF"/>
      </right>
      <top/>
      <bottom style="medium">
        <color rgb="FFEFEFEF"/>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rgb="FFC0C0C0"/>
      </bottom>
      <diagonal/>
    </border>
    <border>
      <left style="medium">
        <color auto="1"/>
      </left>
      <right/>
      <top style="medium">
        <color rgb="FFC0C0C0"/>
      </top>
      <bottom style="medium">
        <color rgb="FFC0C0C0"/>
      </bottom>
      <diagonal/>
    </border>
    <border>
      <left style="medium">
        <color auto="1"/>
      </left>
      <right/>
      <top/>
      <bottom style="medium">
        <color rgb="FFEFEFEF"/>
      </bottom>
      <diagonal/>
    </border>
    <border>
      <left/>
      <right/>
      <top/>
      <bottom style="medium">
        <color rgb="FFEFEFEF"/>
      </bottom>
      <diagonal/>
    </border>
    <border>
      <left/>
      <right style="medium">
        <color auto="1"/>
      </right>
      <top/>
      <bottom style="medium">
        <color rgb="FFEFEFEF"/>
      </bottom>
      <diagonal/>
    </border>
    <border>
      <left style="medium">
        <color rgb="FF93B1CD"/>
      </left>
      <right style="medium">
        <color rgb="FF93B1CD"/>
      </right>
      <top style="medium">
        <color rgb="FF93B1CD"/>
      </top>
      <bottom style="medium">
        <color rgb="FF93B1CD"/>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E2E2E2"/>
      </right>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rgb="FFC0C0C0"/>
      </bottom>
      <diagonal/>
    </border>
    <border>
      <left style="medium">
        <color auto="1"/>
      </left>
      <right style="thin">
        <color auto="1"/>
      </right>
      <top/>
      <bottom style="medium">
        <color auto="1"/>
      </bottom>
      <diagonal/>
    </border>
    <border>
      <left style="medium">
        <color rgb="FFC0C0C0"/>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rgb="FFC0C0C0"/>
      </left>
      <right style="hair">
        <color rgb="FFC0C0C0"/>
      </right>
      <top style="thin">
        <color rgb="FFC0C0C0"/>
      </top>
      <bottom style="hair">
        <color rgb="FFC0C0C0"/>
      </bottom>
      <diagonal/>
    </border>
    <border>
      <left style="hair">
        <color rgb="FFC0C0C0"/>
      </left>
      <right style="thin">
        <color rgb="FFC0C0C0"/>
      </right>
      <top style="thin">
        <color rgb="FFC0C0C0"/>
      </top>
      <bottom style="hair">
        <color rgb="FFC0C0C0"/>
      </bottom>
      <diagonal/>
    </border>
    <border>
      <left style="hair">
        <color rgb="FFC0C0C0"/>
      </left>
      <right style="hair">
        <color rgb="FFC0C0C0"/>
      </right>
      <top style="hair">
        <color rgb="FFC0C0C0"/>
      </top>
      <bottom style="hair">
        <color rgb="FFC0C0C0"/>
      </bottom>
      <diagonal/>
    </border>
    <border>
      <left style="hair">
        <color rgb="FFC0C0C0"/>
      </left>
      <right style="thin">
        <color rgb="FFC0C0C0"/>
      </right>
      <top style="hair">
        <color rgb="FFC0C0C0"/>
      </top>
      <bottom style="hair">
        <color rgb="FFC0C0C0"/>
      </bottom>
      <diagonal/>
    </border>
    <border>
      <left style="hair">
        <color rgb="FFC0C0C0"/>
      </left>
      <right style="hair">
        <color rgb="FFC0C0C0"/>
      </right>
      <top style="hair">
        <color rgb="FFC0C0C0"/>
      </top>
      <bottom style="thin">
        <color rgb="FFC0C0C0"/>
      </bottom>
      <diagonal/>
    </border>
    <border>
      <left style="hair">
        <color rgb="FFC0C0C0"/>
      </left>
      <right style="thin">
        <color rgb="FFC0C0C0"/>
      </right>
      <top style="hair">
        <color rgb="FFC0C0C0"/>
      </top>
      <bottom style="thin">
        <color rgb="FFC0C0C0"/>
      </bottom>
      <diagonal/>
    </border>
    <border>
      <left style="medium">
        <color rgb="FFC0C0C0"/>
      </left>
      <right style="medium">
        <color auto="1"/>
      </right>
      <top style="medium">
        <color auto="1"/>
      </top>
      <bottom style="medium">
        <color rgb="FFC0C0C0"/>
      </bottom>
      <diagonal/>
    </border>
    <border>
      <left style="medium">
        <color rgb="FFC0C0C0"/>
      </left>
      <right style="medium">
        <color auto="1"/>
      </right>
      <top style="medium">
        <color rgb="FFC0C0C0"/>
      </top>
      <bottom style="medium">
        <color rgb="FFC0C0C0"/>
      </bottom>
      <diagonal/>
    </border>
    <border>
      <left style="medium">
        <color rgb="FFEFEFEF"/>
      </left>
      <right style="medium">
        <color auto="1"/>
      </right>
      <top/>
      <bottom style="medium">
        <color rgb="FFEFEFEF"/>
      </bottom>
      <diagonal/>
    </border>
    <border>
      <left style="medium">
        <color auto="1"/>
      </left>
      <right/>
      <top/>
      <bottom style="medium">
        <color rgb="FFC0C0C0"/>
      </bottom>
      <diagonal/>
    </border>
    <border>
      <left/>
      <right/>
      <top/>
      <bottom style="medium">
        <color rgb="FFC0C0C0"/>
      </bottom>
      <diagonal/>
    </border>
    <border>
      <left/>
      <right style="medium">
        <color rgb="FFC0C0C0"/>
      </right>
      <top style="medium">
        <color auto="1"/>
      </top>
      <bottom/>
      <diagonal/>
    </border>
    <border>
      <left style="medium">
        <color rgb="FFC0C0C0"/>
      </left>
      <right/>
      <top style="medium">
        <color auto="1"/>
      </top>
      <bottom/>
      <diagonal/>
    </border>
    <border>
      <left style="medium">
        <color rgb="FFC0C0C0"/>
      </left>
      <right style="medium">
        <color auto="1"/>
      </right>
      <top style="medium">
        <color auto="1"/>
      </top>
      <bottom/>
      <diagonal/>
    </border>
    <border>
      <left/>
      <right style="medium">
        <color auto="1"/>
      </right>
      <top/>
      <bottom style="medium">
        <color rgb="FFC0C0C0"/>
      </bottom>
      <diagonal/>
    </border>
    <border>
      <left/>
      <right style="medium">
        <color rgb="FFC0C0C0"/>
      </right>
      <top/>
      <bottom style="medium">
        <color rgb="FFC0C0C0"/>
      </bottom>
      <diagonal/>
    </border>
    <border>
      <left style="medium">
        <color rgb="FFC0C0C0"/>
      </left>
      <right/>
      <top/>
      <bottom style="medium">
        <color rgb="FFC0C0C0"/>
      </bottom>
      <diagonal/>
    </border>
    <border>
      <left style="medium">
        <color rgb="FFC0C0C0"/>
      </left>
      <right style="medium">
        <color auto="1"/>
      </right>
      <top/>
      <bottom style="medium">
        <color rgb="FFC0C0C0"/>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medium">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hair">
        <color auto="1"/>
      </left>
      <right style="hair">
        <color auto="1"/>
      </right>
      <top style="medium">
        <color auto="1"/>
      </top>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hair">
        <color auto="1"/>
      </right>
      <top style="hair">
        <color auto="1"/>
      </top>
      <bottom style="hair">
        <color auto="1"/>
      </bottom>
      <diagonal/>
    </border>
    <border>
      <left/>
      <right style="hair">
        <color auto="1"/>
      </right>
      <top style="medium">
        <color auto="1"/>
      </top>
      <bottom/>
      <diagonal/>
    </border>
    <border>
      <left/>
      <right style="hair">
        <color auto="1"/>
      </right>
      <top/>
      <bottom/>
      <diagonal/>
    </border>
    <border>
      <left/>
      <right style="hair">
        <color auto="1"/>
      </right>
      <top/>
      <bottom style="medium">
        <color auto="1"/>
      </bottom>
      <diagonal/>
    </border>
    <border>
      <left style="thick">
        <color auto="1"/>
      </left>
      <right style="hair">
        <color auto="1"/>
      </right>
      <top style="thick">
        <color auto="1"/>
      </top>
      <bottom style="medium">
        <color auto="1"/>
      </bottom>
      <diagonal/>
    </border>
    <border>
      <left style="hair">
        <color auto="1"/>
      </left>
      <right style="hair">
        <color auto="1"/>
      </right>
      <top style="thick">
        <color auto="1"/>
      </top>
      <bottom style="medium">
        <color auto="1"/>
      </bottom>
      <diagonal/>
    </border>
    <border>
      <left style="hair">
        <color auto="1"/>
      </left>
      <right style="thin">
        <color auto="1"/>
      </right>
      <top style="thick">
        <color auto="1"/>
      </top>
      <bottom style="medium">
        <color auto="1"/>
      </bottom>
      <diagonal/>
    </border>
    <border>
      <left style="thin">
        <color auto="1"/>
      </left>
      <right style="hair">
        <color auto="1"/>
      </right>
      <top style="thick">
        <color auto="1"/>
      </top>
      <bottom style="medium">
        <color auto="1"/>
      </bottom>
      <diagonal/>
    </border>
    <border>
      <left style="hair">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n">
        <color auto="1"/>
      </left>
      <right style="medium">
        <color auto="1"/>
      </right>
      <top style="medium">
        <color auto="1"/>
      </top>
      <bottom style="medium">
        <color auto="1"/>
      </bottom>
      <diagonal/>
    </border>
    <border>
      <left style="thick">
        <color auto="1"/>
      </left>
      <right style="hair">
        <color auto="1"/>
      </right>
      <top/>
      <bottom style="hair">
        <color auto="1"/>
      </bottom>
      <diagonal/>
    </border>
    <border>
      <left style="hair">
        <color auto="1"/>
      </left>
      <right style="thick">
        <color auto="1"/>
      </right>
      <top/>
      <bottom style="hair">
        <color auto="1"/>
      </bottom>
      <diagonal/>
    </border>
    <border>
      <left/>
      <right style="thick">
        <color auto="1"/>
      </right>
      <top/>
      <bottom style="hair">
        <color auto="1"/>
      </bottom>
      <diagonal/>
    </border>
    <border>
      <left style="thin">
        <color auto="1"/>
      </left>
      <right style="medium">
        <color auto="1"/>
      </right>
      <top/>
      <bottom style="hair">
        <color auto="1"/>
      </bottom>
      <diagonal/>
    </border>
    <border>
      <left style="thick">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right style="thick">
        <color auto="1"/>
      </right>
      <top style="hair">
        <color auto="1"/>
      </top>
      <bottom style="hair">
        <color auto="1"/>
      </bottom>
      <diagonal/>
    </border>
    <border>
      <left style="thin">
        <color auto="1"/>
      </left>
      <right style="hair">
        <color auto="1"/>
      </right>
      <top/>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n">
        <color auto="1"/>
      </right>
      <top style="hair">
        <color auto="1"/>
      </top>
      <bottom style="thick">
        <color auto="1"/>
      </bottom>
      <diagonal/>
    </border>
    <border>
      <left style="thin">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right style="thick">
        <color auto="1"/>
      </right>
      <top style="hair">
        <color auto="1"/>
      </top>
      <bottom style="thick">
        <color auto="1"/>
      </bottom>
      <diagonal/>
    </border>
    <border>
      <left style="thin">
        <color auto="1"/>
      </left>
      <right style="medium">
        <color auto="1"/>
      </right>
      <top style="hair">
        <color auto="1"/>
      </top>
      <bottom style="thick">
        <color auto="1"/>
      </bottom>
      <diagonal/>
    </border>
  </borders>
  <cellStyleXfs count="19">
    <xf numFmtId="0" fontId="0" fillId="0" borderId="0"/>
    <xf numFmtId="0" fontId="111" fillId="0" borderId="0"/>
    <xf numFmtId="0" fontId="99" fillId="0" borderId="0"/>
    <xf numFmtId="0" fontId="98" fillId="0" borderId="0"/>
    <xf numFmtId="0" fontId="98" fillId="0" borderId="0"/>
    <xf numFmtId="0" fontId="97" fillId="0" borderId="0"/>
    <xf numFmtId="0" fontId="97" fillId="0" borderId="0"/>
    <xf numFmtId="0" fontId="96" fillId="0" borderId="0"/>
    <xf numFmtId="0" fontId="96" fillId="0" borderId="0"/>
    <xf numFmtId="0" fontId="95" fillId="0" borderId="0"/>
    <xf numFmtId="0" fontId="95" fillId="0" borderId="0"/>
    <xf numFmtId="0" fontId="94" fillId="0" borderId="0"/>
    <xf numFmtId="0" fontId="92" fillId="0" borderId="0"/>
    <xf numFmtId="0" fontId="104" fillId="0" borderId="0"/>
    <xf numFmtId="0" fontId="71" fillId="0" borderId="0"/>
    <xf numFmtId="0" fontId="71" fillId="0" borderId="0"/>
    <xf numFmtId="0" fontId="71" fillId="0" borderId="0"/>
    <xf numFmtId="0" fontId="71" fillId="0" borderId="0"/>
    <xf numFmtId="0" fontId="147" fillId="0" borderId="0"/>
  </cellStyleXfs>
  <cellXfs count="689">
    <xf numFmtId="0" fontId="0" fillId="0" borderId="0" xfId="0"/>
    <xf numFmtId="0" fontId="100" fillId="2" borderId="3" xfId="0" applyFont="1" applyFill="1" applyBorder="1" applyAlignment="1">
      <alignment horizontal="left" vertical="top"/>
    </xf>
    <xf numFmtId="0" fontId="0" fillId="0" borderId="0" xfId="0" applyAlignment="1">
      <alignment vertical="top"/>
    </xf>
    <xf numFmtId="3" fontId="100" fillId="0" borderId="0" xfId="0" applyNumberFormat="1" applyFont="1" applyAlignment="1">
      <alignment horizontal="center" vertical="top"/>
    </xf>
    <xf numFmtId="0" fontId="100" fillId="0" borderId="0" xfId="0" applyFont="1" applyAlignment="1">
      <alignment horizontal="left" vertical="center"/>
    </xf>
    <xf numFmtId="0" fontId="100" fillId="2" borderId="7" xfId="0" applyFont="1" applyFill="1" applyBorder="1" applyAlignment="1">
      <alignment horizontal="center" vertical="top"/>
    </xf>
    <xf numFmtId="0" fontId="0" fillId="0" borderId="0" xfId="0" applyAlignment="1">
      <alignment horizontal="center" vertical="top"/>
    </xf>
    <xf numFmtId="0" fontId="100" fillId="0" borderId="16" xfId="0" applyFont="1" applyBorder="1" applyAlignment="1">
      <alignment vertical="top" wrapText="1"/>
    </xf>
    <xf numFmtId="0" fontId="100" fillId="0" borderId="17" xfId="0" applyFont="1" applyBorder="1" applyAlignment="1">
      <alignment vertical="top" wrapText="1"/>
    </xf>
    <xf numFmtId="0" fontId="100" fillId="0" borderId="17" xfId="0" applyFont="1" applyBorder="1" applyAlignment="1">
      <alignment horizontal="left" vertical="top" wrapText="1"/>
    </xf>
    <xf numFmtId="0" fontId="108" fillId="0" borderId="0" xfId="0" applyFont="1" applyAlignment="1">
      <alignment vertical="top"/>
    </xf>
    <xf numFmtId="0" fontId="108" fillId="0" borderId="12" xfId="0" applyFont="1" applyBorder="1" applyAlignment="1">
      <alignment vertical="top"/>
    </xf>
    <xf numFmtId="0" fontId="0" fillId="0" borderId="0" xfId="0" applyAlignment="1">
      <alignment vertical="top" wrapText="1"/>
    </xf>
    <xf numFmtId="3" fontId="100" fillId="0" borderId="4" xfId="0" applyNumberFormat="1" applyFont="1" applyBorder="1" applyAlignment="1">
      <alignment horizontal="right" vertical="top"/>
    </xf>
    <xf numFmtId="0" fontId="100" fillId="2" borderId="18" xfId="0" applyFont="1" applyFill="1" applyBorder="1" applyAlignment="1">
      <alignment horizontal="center" vertical="top" wrapText="1"/>
    </xf>
    <xf numFmtId="0" fontId="108" fillId="0" borderId="11" xfId="0" applyFont="1" applyBorder="1" applyAlignment="1">
      <alignment vertical="top"/>
    </xf>
    <xf numFmtId="0" fontId="108" fillId="0" borderId="12" xfId="0" applyFont="1" applyBorder="1" applyAlignment="1">
      <alignment vertical="top" wrapText="1"/>
    </xf>
    <xf numFmtId="3" fontId="100" fillId="0" borderId="11" xfId="0" applyNumberFormat="1" applyFont="1" applyBorder="1" applyAlignment="1">
      <alignment horizontal="center" vertical="top"/>
    </xf>
    <xf numFmtId="3" fontId="100" fillId="0" borderId="12" xfId="0" applyNumberFormat="1" applyFont="1" applyBorder="1" applyAlignment="1">
      <alignment horizontal="center" vertical="top"/>
    </xf>
    <xf numFmtId="0" fontId="100" fillId="0" borderId="25" xfId="0" applyFont="1" applyBorder="1" applyAlignment="1">
      <alignment horizontal="left" vertical="top"/>
    </xf>
    <xf numFmtId="0" fontId="114" fillId="0" borderId="0" xfId="0" applyFont="1"/>
    <xf numFmtId="0" fontId="100" fillId="2" borderId="0" xfId="0" applyFont="1" applyFill="1" applyAlignment="1">
      <alignment horizontal="left" vertical="top"/>
    </xf>
    <xf numFmtId="165" fontId="0" fillId="0" borderId="0" xfId="0" applyNumberFormat="1" applyAlignment="1">
      <alignment horizontal="right" vertical="top" wrapText="1"/>
    </xf>
    <xf numFmtId="0" fontId="100" fillId="0" borderId="16" xfId="0" applyFont="1" applyBorder="1" applyAlignment="1">
      <alignment horizontal="left" vertical="top" wrapText="1"/>
    </xf>
    <xf numFmtId="0" fontId="100" fillId="0" borderId="27" xfId="0" applyFont="1" applyBorder="1" applyAlignment="1">
      <alignment horizontal="left" vertical="top" wrapText="1"/>
    </xf>
    <xf numFmtId="0" fontId="108" fillId="0" borderId="13" xfId="0" applyFont="1" applyBorder="1" applyAlignment="1">
      <alignment vertical="top"/>
    </xf>
    <xf numFmtId="0" fontId="0" fillId="0" borderId="0" xfId="0" applyAlignment="1">
      <alignment horizontal="center"/>
    </xf>
    <xf numFmtId="0" fontId="0" fillId="0" borderId="0" xfId="0" applyAlignment="1">
      <alignment textRotation="90" wrapText="1"/>
    </xf>
    <xf numFmtId="0" fontId="101" fillId="0" borderId="0" xfId="0" applyFont="1" applyAlignment="1">
      <alignment horizontal="left" vertical="top"/>
    </xf>
    <xf numFmtId="0" fontId="101" fillId="0" borderId="0" xfId="0" applyFont="1" applyAlignment="1">
      <alignment horizontal="left" vertical="center"/>
    </xf>
    <xf numFmtId="3" fontId="114" fillId="0" borderId="0" xfId="0" applyNumberFormat="1" applyFont="1"/>
    <xf numFmtId="0" fontId="100" fillId="0" borderId="0" xfId="0" applyFont="1" applyAlignment="1">
      <alignment horizontal="left" vertical="top"/>
    </xf>
    <xf numFmtId="166" fontId="100" fillId="0" borderId="0" xfId="0" applyNumberFormat="1" applyFont="1" applyAlignment="1">
      <alignment horizontal="right" vertical="top"/>
    </xf>
    <xf numFmtId="0" fontId="116" fillId="4" borderId="17" xfId="0" applyFont="1" applyFill="1" applyBorder="1" applyAlignment="1">
      <alignment horizontal="left" vertical="top" wrapText="1"/>
    </xf>
    <xf numFmtId="0" fontId="117" fillId="0" borderId="0" xfId="0" applyFont="1" applyAlignment="1">
      <alignment vertical="top" wrapText="1"/>
    </xf>
    <xf numFmtId="0" fontId="0" fillId="4" borderId="0" xfId="0" applyFill="1"/>
    <xf numFmtId="0" fontId="100" fillId="2" borderId="1" xfId="0" applyFont="1" applyFill="1" applyBorder="1" applyAlignment="1">
      <alignment horizontal="center" textRotation="90" wrapText="1"/>
    </xf>
    <xf numFmtId="0" fontId="0" fillId="0" borderId="0" xfId="0" applyAlignment="1">
      <alignment horizontal="center" textRotation="90" wrapText="1"/>
    </xf>
    <xf numFmtId="0" fontId="114" fillId="0" borderId="0" xfId="0" applyFont="1" applyAlignment="1">
      <alignment horizontal="center"/>
    </xf>
    <xf numFmtId="166" fontId="101" fillId="0" borderId="0" xfId="0" applyNumberFormat="1" applyFont="1" applyAlignment="1">
      <alignment horizontal="right" vertical="top"/>
    </xf>
    <xf numFmtId="3" fontId="100" fillId="0" borderId="0" xfId="0" applyNumberFormat="1" applyFont="1" applyAlignment="1">
      <alignment horizontal="right" vertical="top"/>
    </xf>
    <xf numFmtId="0" fontId="100" fillId="0" borderId="26" xfId="0" applyFont="1" applyBorder="1" applyAlignment="1">
      <alignment horizontal="left" vertical="top"/>
    </xf>
    <xf numFmtId="166" fontId="100" fillId="0" borderId="26" xfId="0" applyNumberFormat="1" applyFont="1" applyBorder="1" applyAlignment="1">
      <alignment horizontal="right" vertical="top"/>
    </xf>
    <xf numFmtId="0" fontId="0" fillId="0" borderId="0" xfId="0" applyAlignment="1">
      <alignment horizontal="left"/>
    </xf>
    <xf numFmtId="0" fontId="108" fillId="0" borderId="15" xfId="0" applyFont="1" applyBorder="1" applyAlignment="1">
      <alignment vertical="top"/>
    </xf>
    <xf numFmtId="0" fontId="101" fillId="0" borderId="29" xfId="0" applyFont="1" applyBorder="1" applyAlignment="1">
      <alignment vertical="top" wrapText="1"/>
    </xf>
    <xf numFmtId="0" fontId="108" fillId="0" borderId="32" xfId="0" applyFont="1" applyBorder="1" applyAlignment="1">
      <alignment vertical="top"/>
    </xf>
    <xf numFmtId="1" fontId="0" fillId="0" borderId="0" xfId="0" applyNumberFormat="1" applyAlignment="1">
      <alignment horizontal="right" vertical="top" wrapText="1"/>
    </xf>
    <xf numFmtId="0" fontId="94" fillId="0" borderId="0" xfId="11" applyAlignment="1">
      <alignment vertical="top" wrapText="1"/>
    </xf>
    <xf numFmtId="49" fontId="94" fillId="0" borderId="0" xfId="11" applyNumberFormat="1" applyAlignment="1">
      <alignment vertical="top" wrapText="1"/>
    </xf>
    <xf numFmtId="0" fontId="94" fillId="0" borderId="0" xfId="11" applyAlignment="1">
      <alignment horizontal="center" vertical="top" textRotation="90" wrapText="1"/>
    </xf>
    <xf numFmtId="0" fontId="94" fillId="0" borderId="0" xfId="11" applyAlignment="1">
      <alignment vertical="top"/>
    </xf>
    <xf numFmtId="49" fontId="94" fillId="0" borderId="0" xfId="11" applyNumberFormat="1" applyAlignment="1">
      <alignment vertical="top"/>
    </xf>
    <xf numFmtId="0" fontId="94" fillId="0" borderId="0" xfId="11" applyAlignment="1">
      <alignment horizontal="center" vertical="top"/>
    </xf>
    <xf numFmtId="49" fontId="94" fillId="0" borderId="0" xfId="11" quotePrefix="1" applyNumberFormat="1" applyAlignment="1">
      <alignment vertical="top"/>
    </xf>
    <xf numFmtId="49" fontId="94" fillId="6" borderId="0" xfId="11" applyNumberFormat="1" applyFill="1" applyAlignment="1">
      <alignment vertical="top"/>
    </xf>
    <xf numFmtId="49" fontId="94" fillId="8" borderId="0" xfId="11" applyNumberFormat="1" applyFill="1" applyAlignment="1">
      <alignment vertical="top"/>
    </xf>
    <xf numFmtId="0" fontId="94" fillId="4" borderId="0" xfId="11" applyFill="1" applyAlignment="1">
      <alignment horizontal="center" vertical="top"/>
    </xf>
    <xf numFmtId="0" fontId="94" fillId="6" borderId="0" xfId="11" applyFill="1" applyAlignment="1">
      <alignment vertical="top"/>
    </xf>
    <xf numFmtId="49" fontId="94" fillId="6" borderId="0" xfId="11" quotePrefix="1" applyNumberFormat="1" applyFill="1" applyAlignment="1">
      <alignment vertical="top"/>
    </xf>
    <xf numFmtId="49" fontId="94" fillId="4" borderId="0" xfId="11" quotePrefix="1" applyNumberFormat="1" applyFill="1" applyAlignment="1">
      <alignment vertical="top"/>
    </xf>
    <xf numFmtId="49" fontId="94" fillId="4" borderId="0" xfId="11" applyNumberFormat="1" applyFill="1" applyAlignment="1">
      <alignment vertical="top"/>
    </xf>
    <xf numFmtId="0" fontId="94" fillId="4" borderId="0" xfId="11" applyFill="1" applyAlignment="1">
      <alignment vertical="top"/>
    </xf>
    <xf numFmtId="0" fontId="102" fillId="3" borderId="3" xfId="0" applyFont="1" applyFill="1" applyBorder="1" applyAlignment="1">
      <alignment horizontal="left"/>
    </xf>
    <xf numFmtId="3" fontId="100" fillId="0" borderId="13" xfId="0" applyNumberFormat="1" applyFont="1" applyBorder="1" applyAlignment="1">
      <alignment horizontal="center" vertical="top"/>
    </xf>
    <xf numFmtId="0" fontId="113" fillId="0" borderId="0" xfId="0" applyFont="1" applyAlignment="1">
      <alignment horizontal="left" vertical="center"/>
    </xf>
    <xf numFmtId="9" fontId="0" fillId="0" borderId="0" xfId="0" applyNumberFormat="1"/>
    <xf numFmtId="9" fontId="114" fillId="0" borderId="0" xfId="0" applyNumberFormat="1" applyFont="1"/>
    <xf numFmtId="0" fontId="104" fillId="2" borderId="1" xfId="0" applyFont="1" applyFill="1" applyBorder="1" applyAlignment="1">
      <alignment horizontal="center" textRotation="90" wrapText="1"/>
    </xf>
    <xf numFmtId="1" fontId="0" fillId="0" borderId="0" xfId="0" applyNumberFormat="1"/>
    <xf numFmtId="9" fontId="100" fillId="0" borderId="24" xfId="0" applyNumberFormat="1" applyFont="1" applyBorder="1" applyAlignment="1">
      <alignment horizontal="center" vertical="top"/>
    </xf>
    <xf numFmtId="9" fontId="100" fillId="0" borderId="0" xfId="0" applyNumberFormat="1" applyFont="1" applyAlignment="1">
      <alignment horizontal="center" vertical="top"/>
    </xf>
    <xf numFmtId="0" fontId="112" fillId="4" borderId="0" xfId="0" applyFont="1" applyFill="1" applyAlignment="1">
      <alignment horizontal="left" vertical="center"/>
    </xf>
    <xf numFmtId="0" fontId="100" fillId="2" borderId="33" xfId="0" applyFont="1" applyFill="1" applyBorder="1" applyAlignment="1">
      <alignment horizontal="center" textRotation="90" wrapText="1"/>
    </xf>
    <xf numFmtId="0" fontId="0" fillId="7" borderId="0" xfId="0" applyFill="1"/>
    <xf numFmtId="9" fontId="0" fillId="7" borderId="0" xfId="0" applyNumberFormat="1" applyFill="1"/>
    <xf numFmtId="0" fontId="112" fillId="7" borderId="0" xfId="0" applyFont="1" applyFill="1" applyAlignment="1">
      <alignment horizontal="left" vertical="center"/>
    </xf>
    <xf numFmtId="0" fontId="0" fillId="7" borderId="0" xfId="0" applyFill="1" applyAlignment="1">
      <alignment horizontal="center"/>
    </xf>
    <xf numFmtId="0" fontId="100" fillId="0" borderId="38" xfId="0" applyFont="1" applyBorder="1" applyAlignment="1">
      <alignment horizontal="left" vertical="center"/>
    </xf>
    <xf numFmtId="3" fontId="100" fillId="0" borderId="39" xfId="0" applyNumberFormat="1" applyFont="1" applyBorder="1" applyAlignment="1">
      <alignment horizontal="center" vertical="top"/>
    </xf>
    <xf numFmtId="0" fontId="0" fillId="0" borderId="39" xfId="0" applyBorder="1"/>
    <xf numFmtId="9" fontId="100" fillId="0" borderId="39" xfId="0" applyNumberFormat="1" applyFont="1" applyBorder="1" applyAlignment="1">
      <alignment horizontal="center" vertical="top"/>
    </xf>
    <xf numFmtId="9" fontId="100" fillId="0" borderId="40" xfId="0" applyNumberFormat="1" applyFont="1" applyBorder="1" applyAlignment="1">
      <alignment vertical="top"/>
    </xf>
    <xf numFmtId="3" fontId="0" fillId="0" borderId="39" xfId="0" applyNumberFormat="1" applyBorder="1"/>
    <xf numFmtId="0" fontId="100" fillId="2" borderId="41" xfId="0" applyFont="1" applyFill="1" applyBorder="1" applyAlignment="1">
      <alignment horizontal="center" textRotation="90" wrapText="1"/>
    </xf>
    <xf numFmtId="0" fontId="100" fillId="2" borderId="42" xfId="0" applyFont="1" applyFill="1" applyBorder="1" applyAlignment="1">
      <alignment horizontal="center" textRotation="90" wrapText="1"/>
    </xf>
    <xf numFmtId="0" fontId="0" fillId="0" borderId="43" xfId="0" applyBorder="1"/>
    <xf numFmtId="3" fontId="0" fillId="0" borderId="43" xfId="0" applyNumberFormat="1" applyBorder="1"/>
    <xf numFmtId="9" fontId="0" fillId="0" borderId="44" xfId="0" applyNumberFormat="1" applyBorder="1"/>
    <xf numFmtId="3" fontId="114" fillId="0" borderId="43" xfId="0" applyNumberFormat="1" applyFont="1" applyBorder="1"/>
    <xf numFmtId="9" fontId="114" fillId="0" borderId="44" xfId="0" applyNumberFormat="1" applyFont="1" applyBorder="1"/>
    <xf numFmtId="0" fontId="0" fillId="0" borderId="45" xfId="0" applyBorder="1"/>
    <xf numFmtId="1" fontId="0" fillId="0" borderId="45" xfId="0" applyNumberFormat="1" applyBorder="1"/>
    <xf numFmtId="9" fontId="0" fillId="0" borderId="46" xfId="0" applyNumberFormat="1" applyBorder="1"/>
    <xf numFmtId="0" fontId="104" fillId="2" borderId="42" xfId="0" applyFont="1" applyFill="1" applyBorder="1" applyAlignment="1">
      <alignment horizontal="center" textRotation="90" wrapText="1"/>
    </xf>
    <xf numFmtId="3" fontId="0" fillId="0" borderId="44" xfId="0" applyNumberFormat="1" applyBorder="1"/>
    <xf numFmtId="165" fontId="100" fillId="0" borderId="24" xfId="0" applyNumberFormat="1" applyFont="1" applyBorder="1" applyAlignment="1">
      <alignment horizontal="center" vertical="top"/>
    </xf>
    <xf numFmtId="0" fontId="93" fillId="0" borderId="0" xfId="11" applyFont="1" applyAlignment="1">
      <alignment vertical="top"/>
    </xf>
    <xf numFmtId="0" fontId="100" fillId="0" borderId="24" xfId="0" applyFont="1" applyBorder="1" applyAlignment="1">
      <alignment horizontal="left" vertical="top"/>
    </xf>
    <xf numFmtId="3" fontId="100" fillId="0" borderId="25" xfId="0" applyNumberFormat="1" applyFont="1" applyBorder="1" applyAlignment="1">
      <alignment horizontal="right" vertical="top"/>
    </xf>
    <xf numFmtId="166" fontId="100" fillId="0" borderId="25" xfId="0" applyNumberFormat="1" applyFont="1" applyBorder="1" applyAlignment="1">
      <alignment horizontal="right" vertical="top"/>
    </xf>
    <xf numFmtId="3" fontId="0" fillId="0" borderId="0" xfId="0" applyNumberFormat="1"/>
    <xf numFmtId="0" fontId="100" fillId="0" borderId="0" xfId="0" applyFont="1" applyAlignment="1">
      <alignment horizontal="center" textRotation="90" wrapText="1"/>
    </xf>
    <xf numFmtId="0" fontId="104" fillId="0" borderId="0" xfId="0" applyFont="1" applyAlignment="1">
      <alignment horizontal="center" textRotation="90" wrapText="1"/>
    </xf>
    <xf numFmtId="0" fontId="100" fillId="2" borderId="47" xfId="0" applyFont="1" applyFill="1" applyBorder="1" applyAlignment="1">
      <alignment horizontal="center" vertical="top"/>
    </xf>
    <xf numFmtId="0" fontId="0" fillId="0" borderId="0" xfId="0" applyAlignment="1">
      <alignment horizontal="left" vertical="top"/>
    </xf>
    <xf numFmtId="9" fontId="0" fillId="0" borderId="43" xfId="0" applyNumberFormat="1" applyBorder="1"/>
    <xf numFmtId="0" fontId="101" fillId="2" borderId="3" xfId="0" applyFont="1" applyFill="1" applyBorder="1" applyAlignment="1">
      <alignment horizontal="center" vertical="top"/>
    </xf>
    <xf numFmtId="0" fontId="101" fillId="0" borderId="59" xfId="0" applyFont="1" applyBorder="1" applyAlignment="1">
      <alignment horizontal="left" vertical="center"/>
    </xf>
    <xf numFmtId="3" fontId="100" fillId="0" borderId="60" xfId="0" applyNumberFormat="1" applyFont="1" applyBorder="1" applyAlignment="1">
      <alignment horizontal="center" vertical="top"/>
    </xf>
    <xf numFmtId="0" fontId="0" fillId="0" borderId="60" xfId="0" applyBorder="1"/>
    <xf numFmtId="9" fontId="100" fillId="0" borderId="60" xfId="0" applyNumberFormat="1" applyFont="1" applyBorder="1" applyAlignment="1">
      <alignment horizontal="center" vertical="top"/>
    </xf>
    <xf numFmtId="3" fontId="114" fillId="0" borderId="60" xfId="0" applyNumberFormat="1" applyFont="1" applyBorder="1"/>
    <xf numFmtId="9" fontId="100" fillId="0" borderId="61" xfId="0" applyNumberFormat="1" applyFont="1" applyBorder="1" applyAlignment="1">
      <alignment vertical="top"/>
    </xf>
    <xf numFmtId="0" fontId="0" fillId="0" borderId="0" xfId="0" applyAlignment="1">
      <alignment horizontal="right"/>
    </xf>
    <xf numFmtId="0" fontId="0" fillId="0" borderId="4" xfId="0" applyBorder="1" applyAlignment="1">
      <alignment horizontal="right"/>
    </xf>
    <xf numFmtId="0" fontId="101" fillId="0" borderId="16" xfId="0" applyFont="1" applyBorder="1" applyAlignment="1">
      <alignment horizontal="center" vertical="top" wrapText="1"/>
    </xf>
    <xf numFmtId="0" fontId="114" fillId="2" borderId="4" xfId="0" applyFont="1" applyFill="1" applyBorder="1" applyAlignment="1">
      <alignment horizontal="center" vertical="top"/>
    </xf>
    <xf numFmtId="0" fontId="101" fillId="2" borderId="4" xfId="0" applyFont="1" applyFill="1" applyBorder="1" applyAlignment="1">
      <alignment horizontal="center" vertical="top"/>
    </xf>
    <xf numFmtId="0" fontId="114" fillId="0" borderId="0" xfId="0" applyFont="1" applyAlignment="1">
      <alignment horizontal="center" vertical="top"/>
    </xf>
    <xf numFmtId="0" fontId="108" fillId="4" borderId="3" xfId="0" applyFont="1" applyFill="1" applyBorder="1" applyAlignment="1">
      <alignment horizontal="center" vertical="top"/>
    </xf>
    <xf numFmtId="0" fontId="0" fillId="2" borderId="4" xfId="0" applyFill="1" applyBorder="1" applyAlignment="1">
      <alignment horizontal="center" vertical="top"/>
    </xf>
    <xf numFmtId="0" fontId="100" fillId="0" borderId="59" xfId="0" applyFont="1" applyBorder="1" applyAlignment="1">
      <alignment horizontal="left" vertical="center"/>
    </xf>
    <xf numFmtId="3" fontId="0" fillId="0" borderId="60" xfId="0" applyNumberFormat="1" applyBorder="1"/>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101" fillId="4" borderId="62" xfId="0" applyFont="1" applyFill="1" applyBorder="1" applyAlignment="1">
      <alignment horizontal="left" vertical="top" wrapText="1"/>
    </xf>
    <xf numFmtId="0" fontId="101" fillId="4" borderId="63" xfId="0" applyFont="1" applyFill="1" applyBorder="1" applyAlignment="1">
      <alignment horizontal="left" vertical="top" wrapText="1"/>
    </xf>
    <xf numFmtId="0" fontId="108" fillId="0" borderId="66" xfId="0" applyFont="1" applyBorder="1" applyAlignment="1">
      <alignment vertical="top"/>
    </xf>
    <xf numFmtId="0" fontId="108" fillId="0" borderId="67" xfId="0" applyFont="1" applyBorder="1" applyAlignment="1">
      <alignment vertical="top"/>
    </xf>
    <xf numFmtId="1" fontId="100" fillId="4" borderId="62" xfId="0" applyNumberFormat="1" applyFont="1" applyFill="1" applyBorder="1" applyAlignment="1">
      <alignment horizontal="center" vertical="top" wrapText="1"/>
    </xf>
    <xf numFmtId="0" fontId="108" fillId="0" borderId="69" xfId="0" applyFont="1" applyBorder="1" applyAlignment="1">
      <alignment vertical="top"/>
    </xf>
    <xf numFmtId="0" fontId="100" fillId="4" borderId="70" xfId="0" applyFont="1" applyFill="1" applyBorder="1" applyAlignment="1">
      <alignment horizontal="center" vertical="top" wrapText="1"/>
    </xf>
    <xf numFmtId="165" fontId="108" fillId="0" borderId="72" xfId="0" applyNumberFormat="1" applyFont="1" applyBorder="1" applyAlignment="1">
      <alignment vertical="top"/>
    </xf>
    <xf numFmtId="0" fontId="101" fillId="4" borderId="63" xfId="0" applyFont="1" applyFill="1" applyBorder="1" applyAlignment="1">
      <alignment vertical="top" textRotation="90" wrapText="1"/>
    </xf>
    <xf numFmtId="165" fontId="108" fillId="0" borderId="66" xfId="0" applyNumberFormat="1" applyFont="1" applyBorder="1" applyAlignment="1">
      <alignment vertical="top"/>
    </xf>
    <xf numFmtId="0" fontId="0" fillId="0" borderId="75" xfId="0" applyBorder="1" applyAlignment="1">
      <alignment horizontal="center" vertical="top"/>
    </xf>
    <xf numFmtId="0" fontId="0" fillId="0" borderId="76" xfId="0" applyBorder="1" applyAlignment="1">
      <alignment horizontal="center" vertical="top"/>
    </xf>
    <xf numFmtId="0" fontId="0" fillId="0" borderId="75" xfId="0" applyBorder="1" applyAlignment="1">
      <alignment vertical="top"/>
    </xf>
    <xf numFmtId="0" fontId="0" fillId="0" borderId="76" xfId="0" applyBorder="1" applyAlignment="1">
      <alignment vertical="top"/>
    </xf>
    <xf numFmtId="0" fontId="0" fillId="0" borderId="77" xfId="0" applyBorder="1" applyAlignment="1">
      <alignment vertical="top"/>
    </xf>
    <xf numFmtId="0" fontId="0" fillId="0" borderId="78" xfId="0" applyBorder="1" applyAlignment="1">
      <alignment vertical="top"/>
    </xf>
    <xf numFmtId="0" fontId="109" fillId="0" borderId="0" xfId="0" applyFont="1"/>
    <xf numFmtId="0" fontId="0" fillId="0" borderId="0" xfId="0" applyAlignment="1">
      <alignment horizontal="center" vertical="top" wrapText="1"/>
    </xf>
    <xf numFmtId="0" fontId="101" fillId="0" borderId="28" xfId="0" applyFont="1" applyBorder="1" applyAlignment="1">
      <alignment horizontal="center" vertical="top" textRotation="90" wrapText="1"/>
    </xf>
    <xf numFmtId="1" fontId="100" fillId="0" borderId="61" xfId="0" applyNumberFormat="1" applyFont="1" applyBorder="1" applyAlignment="1">
      <alignment vertical="top"/>
    </xf>
    <xf numFmtId="0" fontId="0" fillId="0" borderId="15" xfId="0" applyBorder="1" applyAlignment="1">
      <alignment vertical="top"/>
    </xf>
    <xf numFmtId="0" fontId="66" fillId="0" borderId="12" xfId="0" applyFont="1" applyBorder="1" applyAlignment="1">
      <alignment vertical="top" wrapText="1"/>
    </xf>
    <xf numFmtId="0" fontId="59" fillId="0" borderId="15" xfId="0" applyFont="1" applyBorder="1" applyAlignment="1">
      <alignment horizontal="center" vertical="top"/>
    </xf>
    <xf numFmtId="0" fontId="0" fillId="0" borderId="12" xfId="0" applyBorder="1" applyAlignment="1">
      <alignment vertical="top"/>
    </xf>
    <xf numFmtId="0" fontId="112" fillId="6" borderId="0" xfId="0" applyFont="1" applyFill="1" applyAlignment="1">
      <alignment horizontal="left" vertical="top"/>
    </xf>
    <xf numFmtId="0" fontId="0" fillId="6" borderId="0" xfId="0" applyFill="1" applyAlignment="1">
      <alignment horizontal="left" vertical="top"/>
    </xf>
    <xf numFmtId="9" fontId="0" fillId="6" borderId="0" xfId="0" applyNumberFormat="1" applyFill="1" applyAlignment="1">
      <alignment horizontal="left" vertical="top"/>
    </xf>
    <xf numFmtId="165" fontId="100" fillId="0" borderId="0" xfId="0" applyNumberFormat="1" applyFont="1" applyAlignment="1">
      <alignment horizontal="center" vertical="top"/>
    </xf>
    <xf numFmtId="0" fontId="114" fillId="0" borderId="0" xfId="0" applyFont="1" applyAlignment="1">
      <alignment vertical="top" wrapText="1"/>
    </xf>
    <xf numFmtId="0" fontId="108" fillId="0" borderId="15" xfId="0" applyFont="1" applyBorder="1" applyAlignment="1">
      <alignment horizontal="center" vertical="top"/>
    </xf>
    <xf numFmtId="0" fontId="115" fillId="5" borderId="70" xfId="0" applyFont="1" applyFill="1" applyBorder="1" applyAlignment="1">
      <alignment horizontal="left" vertical="top" wrapText="1"/>
    </xf>
    <xf numFmtId="0" fontId="108" fillId="0" borderId="72" xfId="0" applyFont="1" applyBorder="1" applyAlignment="1">
      <alignment vertical="top"/>
    </xf>
    <xf numFmtId="0" fontId="101" fillId="7" borderId="0" xfId="0" applyFont="1" applyFill="1" applyAlignment="1">
      <alignment vertical="top" textRotation="90" wrapText="1"/>
    </xf>
    <xf numFmtId="0" fontId="108" fillId="7" borderId="0" xfId="0" applyFont="1" applyFill="1" applyAlignment="1">
      <alignment vertical="top"/>
    </xf>
    <xf numFmtId="0" fontId="0" fillId="7" borderId="0" xfId="0" applyFill="1" applyAlignment="1">
      <alignment vertical="top"/>
    </xf>
    <xf numFmtId="0" fontId="114" fillId="5" borderId="0" xfId="0" applyFont="1" applyFill="1" applyAlignment="1">
      <alignment vertical="top" wrapText="1"/>
    </xf>
    <xf numFmtId="0" fontId="0" fillId="5" borderId="0" xfId="0" applyFill="1" applyAlignment="1">
      <alignment vertical="top"/>
    </xf>
    <xf numFmtId="0" fontId="100" fillId="2" borderId="7" xfId="0" applyFont="1" applyFill="1" applyBorder="1" applyAlignment="1">
      <alignment horizontal="center" vertical="top" wrapText="1"/>
    </xf>
    <xf numFmtId="0" fontId="115" fillId="5" borderId="28" xfId="0" applyFont="1" applyFill="1" applyBorder="1" applyAlignment="1">
      <alignment horizontal="center" textRotation="90" wrapText="1"/>
    </xf>
    <xf numFmtId="1" fontId="118" fillId="4" borderId="62" xfId="0" applyNumberFormat="1" applyFont="1" applyFill="1" applyBorder="1" applyAlignment="1">
      <alignment horizontal="center" textRotation="90" wrapText="1"/>
    </xf>
    <xf numFmtId="0" fontId="119" fillId="0" borderId="30" xfId="0" applyFont="1" applyBorder="1" applyAlignment="1">
      <alignment horizontal="left"/>
    </xf>
    <xf numFmtId="0" fontId="119" fillId="0" borderId="14" xfId="0" applyFont="1" applyBorder="1" applyAlignment="1">
      <alignment horizontal="left"/>
    </xf>
    <xf numFmtId="0" fontId="119" fillId="0" borderId="64" xfId="0" applyFont="1" applyBorder="1"/>
    <xf numFmtId="0" fontId="119" fillId="0" borderId="65" xfId="0" applyFont="1" applyBorder="1"/>
    <xf numFmtId="0" fontId="119" fillId="0" borderId="71" xfId="0" applyFont="1" applyBorder="1" applyAlignment="1">
      <alignment horizontal="center"/>
    </xf>
    <xf numFmtId="0" fontId="119" fillId="0" borderId="14" xfId="0" applyFont="1" applyBorder="1" applyAlignment="1">
      <alignment horizontal="center"/>
    </xf>
    <xf numFmtId="3" fontId="112" fillId="0" borderId="64" xfId="0" applyNumberFormat="1" applyFont="1" applyBorder="1" applyAlignment="1">
      <alignment horizontal="center" textRotation="90"/>
    </xf>
    <xf numFmtId="3" fontId="112" fillId="0" borderId="68" xfId="0" applyNumberFormat="1" applyFont="1" applyBorder="1" applyAlignment="1">
      <alignment horizontal="center" textRotation="90"/>
    </xf>
    <xf numFmtId="3" fontId="112" fillId="0" borderId="65" xfId="0" applyNumberFormat="1" applyFont="1" applyBorder="1" applyAlignment="1">
      <alignment horizontal="center" textRotation="90"/>
    </xf>
    <xf numFmtId="0" fontId="119" fillId="0" borderId="0" xfId="0" applyFont="1" applyAlignment="1">
      <alignment horizontal="left" wrapText="1"/>
    </xf>
    <xf numFmtId="0" fontId="109" fillId="0" borderId="75" xfId="0" applyFont="1" applyBorder="1" applyAlignment="1">
      <alignment horizontal="center"/>
    </xf>
    <xf numFmtId="0" fontId="109" fillId="0" borderId="76" xfId="0" applyFont="1" applyBorder="1" applyAlignment="1">
      <alignment horizontal="center"/>
    </xf>
    <xf numFmtId="0" fontId="109" fillId="0" borderId="0" xfId="0" applyFont="1" applyAlignment="1">
      <alignment horizontal="center"/>
    </xf>
    <xf numFmtId="0" fontId="119" fillId="3" borderId="9" xfId="0" applyFont="1" applyFill="1" applyBorder="1" applyAlignment="1">
      <alignment horizontal="left"/>
    </xf>
    <xf numFmtId="0" fontId="119" fillId="3" borderId="0" xfId="0" applyFont="1" applyFill="1" applyAlignment="1">
      <alignment horizontal="left"/>
    </xf>
    <xf numFmtId="0" fontId="119" fillId="3" borderId="10" xfId="0" applyFont="1" applyFill="1" applyBorder="1" applyAlignment="1">
      <alignment horizontal="left"/>
    </xf>
    <xf numFmtId="0" fontId="120" fillId="0" borderId="0" xfId="0" applyFont="1" applyAlignment="1">
      <alignment horizontal="center"/>
    </xf>
    <xf numFmtId="165" fontId="119" fillId="0" borderId="64" xfId="0" applyNumberFormat="1" applyFont="1" applyBorder="1" applyAlignment="1">
      <alignment horizontal="left"/>
    </xf>
    <xf numFmtId="165" fontId="119" fillId="0" borderId="71" xfId="0" applyNumberFormat="1" applyFont="1" applyBorder="1" applyAlignment="1">
      <alignment horizontal="left"/>
    </xf>
    <xf numFmtId="3" fontId="119" fillId="0" borderId="65" xfId="0" applyNumberFormat="1" applyFont="1" applyBorder="1" applyAlignment="1">
      <alignment horizontal="left"/>
    </xf>
    <xf numFmtId="3" fontId="119" fillId="7" borderId="0" xfId="0" applyNumberFormat="1" applyFont="1" applyFill="1" applyAlignment="1">
      <alignment horizontal="left"/>
    </xf>
    <xf numFmtId="0" fontId="0" fillId="0" borderId="81" xfId="0" applyBorder="1" applyAlignment="1">
      <alignment horizontal="center" vertical="top"/>
    </xf>
    <xf numFmtId="0" fontId="109" fillId="0" borderId="81" xfId="0" applyFont="1" applyBorder="1" applyAlignment="1">
      <alignment horizontal="center"/>
    </xf>
    <xf numFmtId="0" fontId="0" fillId="0" borderId="82" xfId="0" applyBorder="1" applyAlignment="1">
      <alignment vertical="top"/>
    </xf>
    <xf numFmtId="1" fontId="101" fillId="0" borderId="61" xfId="0" applyNumberFormat="1" applyFont="1" applyBorder="1" applyAlignment="1">
      <alignment vertical="top"/>
    </xf>
    <xf numFmtId="0" fontId="122" fillId="0" borderId="83" xfId="14" applyFont="1" applyBorder="1" applyAlignment="1">
      <alignment vertical="top" wrapText="1"/>
    </xf>
    <xf numFmtId="0" fontId="122" fillId="0" borderId="84" xfId="14" applyFont="1" applyBorder="1" applyAlignment="1">
      <alignment vertical="top" wrapText="1"/>
    </xf>
    <xf numFmtId="49" fontId="123" fillId="0" borderId="85" xfId="14" applyNumberFormat="1" applyFont="1" applyBorder="1" applyAlignment="1">
      <alignment horizontal="center" vertical="top" textRotation="90" wrapText="1"/>
    </xf>
    <xf numFmtId="0" fontId="122" fillId="0" borderId="86" xfId="14" applyFont="1" applyBorder="1" applyAlignment="1">
      <alignment vertical="top" wrapText="1"/>
    </xf>
    <xf numFmtId="0" fontId="122" fillId="0" borderId="86" xfId="14" applyFont="1" applyBorder="1" applyAlignment="1">
      <alignment horizontal="center" vertical="top" wrapText="1"/>
    </xf>
    <xf numFmtId="0" fontId="125" fillId="0" borderId="84" xfId="15" applyFont="1" applyBorder="1" applyAlignment="1">
      <alignment horizontal="center" vertical="top" textRotation="90" wrapText="1"/>
    </xf>
    <xf numFmtId="0" fontId="125" fillId="0" borderId="87" xfId="15" applyFont="1" applyBorder="1" applyAlignment="1">
      <alignment horizontal="center" vertical="top" textRotation="90" wrapText="1"/>
    </xf>
    <xf numFmtId="0" fontId="123" fillId="0" borderId="88" xfId="16" applyFont="1" applyBorder="1" applyAlignment="1">
      <alignment vertical="top" wrapText="1"/>
    </xf>
    <xf numFmtId="14" fontId="125" fillId="0" borderId="84" xfId="15" applyNumberFormat="1" applyFont="1" applyBorder="1" applyAlignment="1">
      <alignment horizontal="center" vertical="top" wrapText="1"/>
    </xf>
    <xf numFmtId="0" fontId="123" fillId="0" borderId="89" xfId="14" applyFont="1" applyBorder="1" applyAlignment="1">
      <alignment horizontal="center" vertical="top" textRotation="90" wrapText="1"/>
    </xf>
    <xf numFmtId="0" fontId="128" fillId="0" borderId="0" xfId="0" applyFont="1" applyAlignment="1">
      <alignment vertical="top"/>
    </xf>
    <xf numFmtId="0" fontId="126" fillId="4" borderId="90" xfId="14" applyFont="1" applyFill="1" applyBorder="1" applyAlignment="1">
      <alignment vertical="top" wrapText="1"/>
    </xf>
    <xf numFmtId="0" fontId="124" fillId="4" borderId="60" xfId="14" applyFont="1" applyFill="1" applyBorder="1" applyAlignment="1">
      <alignment vertical="top" wrapText="1"/>
    </xf>
    <xf numFmtId="0" fontId="124" fillId="4" borderId="61" xfId="14" applyFont="1" applyFill="1" applyBorder="1" applyAlignment="1">
      <alignment horizontal="center" vertical="top" wrapText="1"/>
    </xf>
    <xf numFmtId="0" fontId="124" fillId="4" borderId="59" xfId="14" applyFont="1" applyFill="1" applyBorder="1" applyAlignment="1">
      <alignment vertical="top" wrapText="1"/>
    </xf>
    <xf numFmtId="0" fontId="126" fillId="4" borderId="60" xfId="14" applyFont="1" applyFill="1" applyBorder="1" applyAlignment="1">
      <alignment vertical="top" wrapText="1"/>
    </xf>
    <xf numFmtId="0" fontId="128" fillId="4" borderId="61" xfId="0" applyFont="1" applyFill="1" applyBorder="1" applyAlignment="1">
      <alignment horizontal="center" vertical="top"/>
    </xf>
    <xf numFmtId="0" fontId="126" fillId="4" borderId="59" xfId="14" applyFont="1" applyFill="1" applyBorder="1" applyAlignment="1">
      <alignment vertical="top" wrapText="1"/>
    </xf>
    <xf numFmtId="0" fontId="126" fillId="4" borderId="91" xfId="14" applyFont="1" applyFill="1" applyBorder="1" applyAlignment="1">
      <alignment vertical="top" wrapText="1"/>
    </xf>
    <xf numFmtId="0" fontId="129" fillId="4" borderId="92" xfId="16" applyFont="1" applyFill="1" applyBorder="1" applyAlignment="1">
      <alignment vertical="top" wrapText="1"/>
    </xf>
    <xf numFmtId="14" fontId="126" fillId="4" borderId="60" xfId="14" applyNumberFormat="1" applyFont="1" applyFill="1" applyBorder="1" applyAlignment="1">
      <alignment vertical="top" wrapText="1"/>
    </xf>
    <xf numFmtId="0" fontId="128" fillId="0" borderId="37" xfId="0" applyFont="1" applyBorder="1" applyAlignment="1">
      <alignment vertical="top"/>
    </xf>
    <xf numFmtId="0" fontId="130" fillId="0" borderId="94" xfId="14" applyFont="1" applyBorder="1" applyAlignment="1">
      <alignment vertical="top" wrapText="1"/>
    </xf>
    <xf numFmtId="0" fontId="130" fillId="0" borderId="37" xfId="14" applyFont="1" applyBorder="1" applyAlignment="1">
      <alignment vertical="top" wrapText="1"/>
    </xf>
    <xf numFmtId="0" fontId="131" fillId="0" borderId="95" xfId="14" applyFont="1" applyBorder="1" applyAlignment="1">
      <alignment horizontal="center" vertical="top" wrapText="1"/>
    </xf>
    <xf numFmtId="0" fontId="130" fillId="0" borderId="96" xfId="14" applyFont="1" applyBorder="1" applyAlignment="1">
      <alignment vertical="top" wrapText="1"/>
    </xf>
    <xf numFmtId="0" fontId="128" fillId="0" borderId="95" xfId="0" applyFont="1" applyBorder="1" applyAlignment="1">
      <alignment horizontal="center" vertical="top"/>
    </xf>
    <xf numFmtId="0" fontId="132" fillId="0" borderId="37" xfId="14" applyFont="1" applyBorder="1" applyAlignment="1">
      <alignment vertical="top" wrapText="1"/>
    </xf>
    <xf numFmtId="0" fontId="130" fillId="0" borderId="97" xfId="14" applyFont="1" applyBorder="1" applyAlignment="1">
      <alignment vertical="top" wrapText="1"/>
    </xf>
    <xf numFmtId="0" fontId="130" fillId="0" borderId="98" xfId="16" applyFont="1" applyBorder="1" applyAlignment="1">
      <alignment vertical="top" wrapText="1"/>
    </xf>
    <xf numFmtId="14" fontId="130" fillId="0" borderId="37" xfId="14" applyNumberFormat="1" applyFont="1" applyBorder="1" applyAlignment="1">
      <alignment vertical="top" wrapText="1"/>
    </xf>
    <xf numFmtId="0" fontId="130" fillId="0" borderId="65" xfId="16" applyFont="1" applyBorder="1" applyAlignment="1">
      <alignment vertical="top" wrapText="1"/>
    </xf>
    <xf numFmtId="0" fontId="126" fillId="0" borderId="95" xfId="14" applyFont="1" applyBorder="1" applyAlignment="1">
      <alignment horizontal="center" vertical="top" wrapText="1"/>
    </xf>
    <xf numFmtId="0" fontId="128" fillId="0" borderId="37" xfId="14" applyFont="1" applyBorder="1" applyAlignment="1">
      <alignment vertical="top" wrapText="1"/>
    </xf>
    <xf numFmtId="0" fontId="128" fillId="0" borderId="96" xfId="14" applyFont="1" applyBorder="1" applyAlignment="1">
      <alignment vertical="top" wrapText="1"/>
    </xf>
    <xf numFmtId="0" fontId="128" fillId="0" borderId="97" xfId="14" applyFont="1" applyBorder="1" applyAlignment="1">
      <alignment vertical="top" wrapText="1"/>
    </xf>
    <xf numFmtId="14" fontId="128" fillId="0" borderId="37" xfId="14" applyNumberFormat="1" applyFont="1" applyBorder="1" applyAlignment="1">
      <alignment vertical="top" wrapText="1"/>
    </xf>
    <xf numFmtId="14" fontId="128" fillId="0" borderId="37" xfId="0" applyNumberFormat="1" applyFont="1" applyBorder="1" applyAlignment="1">
      <alignment vertical="top"/>
    </xf>
    <xf numFmtId="0" fontId="128" fillId="0" borderId="97" xfId="0" applyFont="1" applyBorder="1" applyAlignment="1">
      <alignment vertical="top"/>
    </xf>
    <xf numFmtId="0" fontId="126" fillId="4" borderId="94" xfId="14" applyFont="1" applyFill="1" applyBorder="1" applyAlignment="1">
      <alignment vertical="top" wrapText="1"/>
    </xf>
    <xf numFmtId="0" fontId="124" fillId="4" borderId="37" xfId="14" applyFont="1" applyFill="1" applyBorder="1" applyAlignment="1">
      <alignment vertical="top" wrapText="1"/>
    </xf>
    <xf numFmtId="0" fontId="124" fillId="4" borderId="95" xfId="14" applyFont="1" applyFill="1" applyBorder="1" applyAlignment="1">
      <alignment horizontal="center" vertical="top" wrapText="1"/>
    </xf>
    <xf numFmtId="0" fontId="124" fillId="4" borderId="96" xfId="14" applyFont="1" applyFill="1" applyBorder="1" applyAlignment="1">
      <alignment vertical="top" wrapText="1"/>
    </xf>
    <xf numFmtId="0" fontId="126" fillId="4" borderId="37" xfId="14" applyFont="1" applyFill="1" applyBorder="1" applyAlignment="1">
      <alignment vertical="top" wrapText="1"/>
    </xf>
    <xf numFmtId="0" fontId="128" fillId="4" borderId="95" xfId="0" applyFont="1" applyFill="1" applyBorder="1" applyAlignment="1">
      <alignment horizontal="center" vertical="top"/>
    </xf>
    <xf numFmtId="0" fontId="126" fillId="4" borderId="96" xfId="14" applyFont="1" applyFill="1" applyBorder="1" applyAlignment="1">
      <alignment vertical="top" wrapText="1"/>
    </xf>
    <xf numFmtId="0" fontId="126" fillId="4" borderId="97" xfId="14" applyFont="1" applyFill="1" applyBorder="1" applyAlignment="1">
      <alignment vertical="top" wrapText="1"/>
    </xf>
    <xf numFmtId="0" fontId="126" fillId="4" borderId="98" xfId="16" applyFont="1" applyFill="1" applyBorder="1" applyAlignment="1">
      <alignment vertical="top" wrapText="1"/>
    </xf>
    <xf numFmtId="14" fontId="126" fillId="4" borderId="37" xfId="14" applyNumberFormat="1" applyFont="1" applyFill="1" applyBorder="1" applyAlignment="1">
      <alignment vertical="top" wrapText="1"/>
    </xf>
    <xf numFmtId="0" fontId="128" fillId="4" borderId="0" xfId="0" applyFont="1" applyFill="1" applyAlignment="1">
      <alignment vertical="top"/>
    </xf>
    <xf numFmtId="0" fontId="136" fillId="0" borderId="94" xfId="14" applyFont="1" applyBorder="1" applyAlignment="1">
      <alignment vertical="top" wrapText="1"/>
    </xf>
    <xf numFmtId="0" fontId="136" fillId="0" borderId="37" xfId="14" applyFont="1" applyBorder="1" applyAlignment="1">
      <alignment vertical="top" wrapText="1"/>
    </xf>
    <xf numFmtId="0" fontId="127" fillId="0" borderId="95" xfId="14" applyFont="1" applyBorder="1" applyAlignment="1">
      <alignment horizontal="center" vertical="top" wrapText="1"/>
    </xf>
    <xf numFmtId="0" fontId="136" fillId="0" borderId="96" xfId="14" applyFont="1" applyBorder="1" applyAlignment="1">
      <alignment vertical="top" wrapText="1"/>
    </xf>
    <xf numFmtId="0" fontId="136" fillId="0" borderId="97" xfId="14" applyFont="1" applyBorder="1" applyAlignment="1">
      <alignment vertical="top" wrapText="1"/>
    </xf>
    <xf numFmtId="0" fontId="136" fillId="0" borderId="98" xfId="14" applyFont="1" applyBorder="1" applyAlignment="1">
      <alignment vertical="top" wrapText="1"/>
    </xf>
    <xf numFmtId="14" fontId="136" fillId="0" borderId="37" xfId="14" applyNumberFormat="1" applyFont="1" applyBorder="1" applyAlignment="1">
      <alignment vertical="top" wrapText="1"/>
    </xf>
    <xf numFmtId="0" fontId="136" fillId="0" borderId="65" xfId="16" applyFont="1" applyBorder="1" applyAlignment="1">
      <alignment vertical="top" wrapText="1"/>
    </xf>
    <xf numFmtId="0" fontId="137" fillId="0" borderId="37" xfId="0" applyFont="1" applyBorder="1" applyAlignment="1">
      <alignment vertical="top"/>
    </xf>
    <xf numFmtId="0" fontId="137" fillId="0" borderId="0" xfId="0" applyFont="1" applyAlignment="1">
      <alignment vertical="top"/>
    </xf>
    <xf numFmtId="49" fontId="126" fillId="0" borderId="95" xfId="14" applyNumberFormat="1" applyFont="1" applyBorder="1" applyAlignment="1">
      <alignment horizontal="center" vertical="top" wrapText="1"/>
    </xf>
    <xf numFmtId="0" fontId="136" fillId="0" borderId="98" xfId="16" applyFont="1" applyBorder="1" applyAlignment="1">
      <alignment vertical="top" wrapText="1"/>
    </xf>
    <xf numFmtId="0" fontId="130" fillId="0" borderId="98" xfId="14" applyFont="1" applyBorder="1" applyAlignment="1">
      <alignment vertical="top" wrapText="1"/>
    </xf>
    <xf numFmtId="0" fontId="138" fillId="0" borderId="95" xfId="14" applyFont="1" applyBorder="1" applyAlignment="1">
      <alignment horizontal="center" vertical="top" wrapText="1"/>
    </xf>
    <xf numFmtId="0" fontId="126" fillId="0" borderId="98" xfId="16" applyFont="1" applyBorder="1" applyAlignment="1">
      <alignment vertical="top" wrapText="1"/>
    </xf>
    <xf numFmtId="0" fontId="126" fillId="0" borderId="65" xfId="16" applyFont="1" applyBorder="1" applyAlignment="1">
      <alignment vertical="top" wrapText="1"/>
    </xf>
    <xf numFmtId="0" fontId="130" fillId="4" borderId="37" xfId="14" applyFont="1" applyFill="1" applyBorder="1" applyAlignment="1">
      <alignment vertical="top" wrapText="1"/>
    </xf>
    <xf numFmtId="0" fontId="130" fillId="4" borderId="98" xfId="16" applyFont="1" applyFill="1" applyBorder="1" applyAlignment="1">
      <alignment vertical="top" wrapText="1"/>
    </xf>
    <xf numFmtId="0" fontId="126" fillId="0" borderId="96" xfId="14" applyFont="1" applyBorder="1" applyAlignment="1">
      <alignment vertical="top" wrapText="1"/>
    </xf>
    <xf numFmtId="49" fontId="138" fillId="0" borderId="95" xfId="14" applyNumberFormat="1" applyFont="1" applyBorder="1" applyAlignment="1">
      <alignment horizontal="center" vertical="top" wrapText="1"/>
    </xf>
    <xf numFmtId="0" fontId="129" fillId="0" borderId="37" xfId="14" applyFont="1" applyBorder="1" applyAlignment="1">
      <alignment vertical="top" wrapText="1"/>
    </xf>
    <xf numFmtId="14" fontId="137" fillId="0" borderId="37" xfId="0" applyNumberFormat="1" applyFont="1" applyBorder="1" applyAlignment="1">
      <alignment vertical="top"/>
    </xf>
    <xf numFmtId="0" fontId="139" fillId="0" borderId="95" xfId="14" applyFont="1" applyBorder="1" applyAlignment="1">
      <alignment horizontal="center" vertical="top" wrapText="1"/>
    </xf>
    <xf numFmtId="0" fontId="130" fillId="0" borderId="98" xfId="0" applyFont="1" applyBorder="1" applyAlignment="1">
      <alignment vertical="top" wrapText="1"/>
    </xf>
    <xf numFmtId="0" fontId="132" fillId="0" borderId="97" xfId="14" applyFont="1" applyBorder="1" applyAlignment="1">
      <alignment vertical="top" wrapText="1"/>
    </xf>
    <xf numFmtId="14" fontId="132" fillId="0" borderId="37" xfId="14" applyNumberFormat="1" applyFont="1" applyBorder="1" applyAlignment="1">
      <alignment vertical="top" wrapText="1"/>
    </xf>
    <xf numFmtId="0" fontId="127" fillId="0" borderId="96" xfId="14" applyFont="1" applyBorder="1" applyAlignment="1">
      <alignment vertical="top" wrapText="1"/>
    </xf>
    <xf numFmtId="0" fontId="130" fillId="0" borderId="99" xfId="14" applyFont="1" applyBorder="1" applyAlignment="1">
      <alignment vertical="top" wrapText="1"/>
    </xf>
    <xf numFmtId="0" fontId="130" fillId="4" borderId="94" xfId="14" applyFont="1" applyFill="1" applyBorder="1" applyAlignment="1">
      <alignment vertical="top" wrapText="1"/>
    </xf>
    <xf numFmtId="0" fontId="130" fillId="4" borderId="96" xfId="14" applyFont="1" applyFill="1" applyBorder="1" applyAlignment="1">
      <alignment vertical="top" wrapText="1"/>
    </xf>
    <xf numFmtId="0" fontId="130" fillId="4" borderId="65" xfId="16" applyFont="1" applyFill="1" applyBorder="1" applyAlignment="1">
      <alignment vertical="top" wrapText="1"/>
    </xf>
    <xf numFmtId="0" fontId="141" fillId="0" borderId="95" xfId="14" applyFont="1" applyBorder="1" applyAlignment="1">
      <alignment horizontal="center" vertical="top" wrapText="1"/>
    </xf>
    <xf numFmtId="0" fontId="128" fillId="0" borderId="96" xfId="0" applyFont="1" applyBorder="1" applyAlignment="1">
      <alignment horizontal="center" vertical="top"/>
    </xf>
    <xf numFmtId="0" fontId="136" fillId="4" borderId="98" xfId="16" applyFont="1" applyFill="1" applyBorder="1" applyAlignment="1">
      <alignment vertical="top" wrapText="1"/>
    </xf>
    <xf numFmtId="0" fontId="142" fillId="0" borderId="94" xfId="14" applyFont="1" applyBorder="1" applyAlignment="1">
      <alignment vertical="top" wrapText="1"/>
    </xf>
    <xf numFmtId="0" fontId="142" fillId="0" borderId="37" xfId="14" applyFont="1" applyBorder="1" applyAlignment="1">
      <alignment vertical="top" wrapText="1"/>
    </xf>
    <xf numFmtId="0" fontId="142" fillId="0" borderId="96" xfId="14" applyFont="1" applyBorder="1" applyAlignment="1">
      <alignment vertical="top" wrapText="1"/>
    </xf>
    <xf numFmtId="0" fontId="142" fillId="0" borderId="97" xfId="14" applyFont="1" applyBorder="1" applyAlignment="1">
      <alignment vertical="top" wrapText="1"/>
    </xf>
    <xf numFmtId="14" fontId="142" fillId="0" borderId="37" xfId="14" applyNumberFormat="1" applyFont="1" applyBorder="1" applyAlignment="1">
      <alignment vertical="top" wrapText="1"/>
    </xf>
    <xf numFmtId="49" fontId="127" fillId="0" borderId="95" xfId="14" applyNumberFormat="1" applyFont="1" applyBorder="1" applyAlignment="1">
      <alignment horizontal="center" vertical="top" wrapText="1"/>
    </xf>
    <xf numFmtId="0" fontId="137" fillId="0" borderId="37" xfId="14" applyFont="1" applyBorder="1" applyAlignment="1">
      <alignment vertical="top" wrapText="1"/>
    </xf>
    <xf numFmtId="0" fontId="142" fillId="0" borderId="95" xfId="14" applyFont="1" applyBorder="1" applyAlignment="1">
      <alignment horizontal="center" vertical="top" wrapText="1"/>
    </xf>
    <xf numFmtId="0" fontId="136" fillId="4" borderId="94" xfId="14" applyFont="1" applyFill="1" applyBorder="1" applyAlignment="1">
      <alignment vertical="top" wrapText="1"/>
    </xf>
    <xf numFmtId="0" fontId="137" fillId="0" borderId="96" xfId="0" applyFont="1" applyBorder="1" applyAlignment="1">
      <alignment vertical="top"/>
    </xf>
    <xf numFmtId="0" fontId="137" fillId="0" borderId="95" xfId="0" applyFont="1" applyBorder="1" applyAlignment="1">
      <alignment horizontal="center" vertical="top"/>
    </xf>
    <xf numFmtId="0" fontId="128" fillId="0" borderId="100" xfId="0" applyFont="1" applyBorder="1" applyAlignment="1">
      <alignment vertical="top"/>
    </xf>
    <xf numFmtId="0" fontId="128" fillId="0" borderId="101" xfId="0" applyFont="1" applyBorder="1" applyAlignment="1">
      <alignment vertical="top"/>
    </xf>
    <xf numFmtId="0" fontId="129" fillId="0" borderId="102" xfId="0" applyFont="1" applyBorder="1" applyAlignment="1">
      <alignment vertical="top"/>
    </xf>
    <xf numFmtId="0" fontId="128" fillId="0" borderId="103" xfId="0" applyFont="1" applyBorder="1" applyAlignment="1">
      <alignment vertical="top"/>
    </xf>
    <xf numFmtId="0" fontId="128" fillId="0" borderId="102" xfId="0" applyFont="1" applyBorder="1" applyAlignment="1">
      <alignment horizontal="center" vertical="top"/>
    </xf>
    <xf numFmtId="0" fontId="128" fillId="0" borderId="104" xfId="0" applyFont="1" applyBorder="1" applyAlignment="1">
      <alignment vertical="top"/>
    </xf>
    <xf numFmtId="0" fontId="130" fillId="0" borderId="105" xfId="0" applyFont="1" applyBorder="1" applyAlignment="1">
      <alignment vertical="top"/>
    </xf>
    <xf numFmtId="14" fontId="128" fillId="0" borderId="101" xfId="0" applyNumberFormat="1" applyFont="1" applyBorder="1" applyAlignment="1">
      <alignment vertical="top"/>
    </xf>
    <xf numFmtId="0" fontId="129" fillId="0" borderId="0" xfId="0" applyFont="1" applyAlignment="1">
      <alignment vertical="top"/>
    </xf>
    <xf numFmtId="14" fontId="128" fillId="0" borderId="0" xfId="0" applyNumberFormat="1" applyFont="1" applyAlignment="1">
      <alignment vertical="top"/>
    </xf>
    <xf numFmtId="0" fontId="130" fillId="5" borderId="65" xfId="16" applyFont="1" applyFill="1" applyBorder="1" applyAlignment="1">
      <alignment vertical="top" wrapText="1"/>
    </xf>
    <xf numFmtId="3" fontId="126" fillId="4" borderId="93" xfId="16" applyNumberFormat="1" applyFont="1" applyFill="1" applyBorder="1" applyAlignment="1">
      <alignment vertical="top" wrapText="1"/>
    </xf>
    <xf numFmtId="3" fontId="126" fillId="0" borderId="93" xfId="16" applyNumberFormat="1" applyFont="1" applyBorder="1" applyAlignment="1">
      <alignment vertical="top" wrapText="1"/>
    </xf>
    <xf numFmtId="0" fontId="0" fillId="0" borderId="77" xfId="0" applyBorder="1" applyAlignment="1">
      <alignment horizontal="center" vertical="top"/>
    </xf>
    <xf numFmtId="0" fontId="143" fillId="0" borderId="80" xfId="0" applyFont="1" applyBorder="1" applyAlignment="1">
      <alignment horizontal="center" textRotation="90" wrapText="1"/>
    </xf>
    <xf numFmtId="0" fontId="143" fillId="0" borderId="73" xfId="0" applyFont="1" applyBorder="1" applyAlignment="1">
      <alignment horizontal="center" textRotation="90" wrapText="1"/>
    </xf>
    <xf numFmtId="0" fontId="143" fillId="0" borderId="74" xfId="0" applyFont="1" applyBorder="1" applyAlignment="1">
      <alignment horizontal="center" textRotation="90" wrapText="1"/>
    </xf>
    <xf numFmtId="0" fontId="143" fillId="0" borderId="17" xfId="0" applyFont="1" applyBorder="1" applyAlignment="1">
      <alignment horizontal="center" textRotation="90" wrapText="1"/>
    </xf>
    <xf numFmtId="0" fontId="144" fillId="9" borderId="28" xfId="0" applyFont="1" applyFill="1" applyBorder="1" applyAlignment="1">
      <alignment horizontal="center" textRotation="90" wrapText="1"/>
    </xf>
    <xf numFmtId="0" fontId="0" fillId="9" borderId="14" xfId="0" applyFill="1" applyBorder="1" applyAlignment="1">
      <alignment horizontal="center" vertical="top"/>
    </xf>
    <xf numFmtId="0" fontId="109" fillId="9" borderId="14" xfId="0" applyFont="1" applyFill="1" applyBorder="1" applyAlignment="1">
      <alignment horizontal="center"/>
    </xf>
    <xf numFmtId="0" fontId="0" fillId="9" borderId="15" xfId="0" applyFill="1" applyBorder="1" applyAlignment="1">
      <alignment vertical="top"/>
    </xf>
    <xf numFmtId="0" fontId="101" fillId="4" borderId="28" xfId="0" applyFont="1" applyFill="1" applyBorder="1" applyAlignment="1">
      <alignment vertical="top" textRotation="90" wrapText="1"/>
    </xf>
    <xf numFmtId="0" fontId="115" fillId="4" borderId="28" xfId="0" applyFont="1" applyFill="1" applyBorder="1" applyAlignment="1">
      <alignment horizontal="center" textRotation="90" wrapText="1"/>
    </xf>
    <xf numFmtId="0" fontId="143" fillId="4" borderId="28" xfId="0" applyFont="1" applyFill="1" applyBorder="1" applyAlignment="1">
      <alignment horizontal="center" textRotation="90" wrapText="1"/>
    </xf>
    <xf numFmtId="0" fontId="115" fillId="4" borderId="17" xfId="0" applyFont="1" applyFill="1" applyBorder="1" applyAlignment="1">
      <alignment horizontal="left" vertical="top" wrapText="1"/>
    </xf>
    <xf numFmtId="0" fontId="112" fillId="4" borderId="17" xfId="0" applyFont="1" applyFill="1" applyBorder="1" applyAlignment="1">
      <alignment horizontal="left" vertical="top" wrapText="1"/>
    </xf>
    <xf numFmtId="0" fontId="100" fillId="4" borderId="35" xfId="0" applyFont="1" applyFill="1" applyBorder="1" applyAlignment="1">
      <alignment horizontal="center" vertical="top"/>
    </xf>
    <xf numFmtId="0" fontId="100" fillId="2" borderId="35" xfId="0" applyFont="1" applyFill="1" applyBorder="1" applyAlignment="1">
      <alignment vertical="top"/>
    </xf>
    <xf numFmtId="0" fontId="114" fillId="7" borderId="35" xfId="0" applyFont="1" applyFill="1" applyBorder="1"/>
    <xf numFmtId="0" fontId="114" fillId="7" borderId="36" xfId="0" applyFont="1" applyFill="1" applyBorder="1"/>
    <xf numFmtId="0" fontId="128" fillId="0" borderId="106" xfId="0" applyFont="1" applyBorder="1" applyAlignment="1">
      <alignment vertical="top"/>
    </xf>
    <xf numFmtId="0" fontId="29" fillId="5" borderId="0" xfId="0" applyFont="1" applyFill="1" applyAlignment="1">
      <alignment vertical="top"/>
    </xf>
    <xf numFmtId="0" fontId="29" fillId="0" borderId="64" xfId="0" applyFont="1" applyBorder="1" applyAlignment="1">
      <alignment vertical="top"/>
    </xf>
    <xf numFmtId="0" fontId="29" fillId="0" borderId="65" xfId="0" applyFont="1" applyBorder="1" applyAlignment="1">
      <alignment vertical="top"/>
    </xf>
    <xf numFmtId="0" fontId="29" fillId="0" borderId="71" xfId="0" applyFont="1" applyBorder="1" applyAlignment="1">
      <alignment horizontal="center" vertical="top"/>
    </xf>
    <xf numFmtId="0" fontId="29" fillId="0" borderId="14" xfId="0" applyFont="1" applyBorder="1" applyAlignment="1">
      <alignment horizontal="center" vertical="top"/>
    </xf>
    <xf numFmtId="0" fontId="29" fillId="0" borderId="9" xfId="0" applyFont="1" applyBorder="1" applyAlignment="1">
      <alignment vertical="top"/>
    </xf>
    <xf numFmtId="0" fontId="29" fillId="0" borderId="10" xfId="0" applyFont="1" applyBorder="1" applyAlignment="1">
      <alignment vertical="top"/>
    </xf>
    <xf numFmtId="165" fontId="29" fillId="0" borderId="71" xfId="0" applyNumberFormat="1" applyFont="1" applyBorder="1" applyAlignment="1">
      <alignment horizontal="center" vertical="top"/>
    </xf>
    <xf numFmtId="0" fontId="29" fillId="7" borderId="0" xfId="0" applyFont="1" applyFill="1" applyAlignment="1">
      <alignment vertical="top"/>
    </xf>
    <xf numFmtId="0" fontId="29" fillId="0" borderId="30" xfId="0" applyFont="1" applyBorder="1" applyAlignment="1">
      <alignment vertical="top" wrapText="1"/>
    </xf>
    <xf numFmtId="0" fontId="29" fillId="0" borderId="14" xfId="0" applyFont="1" applyBorder="1" applyAlignment="1">
      <alignment vertical="top"/>
    </xf>
    <xf numFmtId="0" fontId="134" fillId="4" borderId="95" xfId="14" applyFont="1" applyFill="1" applyBorder="1" applyAlignment="1">
      <alignment horizontal="center" vertical="top" wrapText="1"/>
    </xf>
    <xf numFmtId="0" fontId="29" fillId="0" borderId="0" xfId="0" applyFont="1" applyAlignment="1">
      <alignment horizontal="center" vertical="top"/>
    </xf>
    <xf numFmtId="0" fontId="101" fillId="0" borderId="25" xfId="0" applyFont="1" applyBorder="1" applyAlignment="1">
      <alignment horizontal="left" vertical="top"/>
    </xf>
    <xf numFmtId="0" fontId="136" fillId="5" borderId="65" xfId="16" applyFont="1" applyFill="1" applyBorder="1" applyAlignment="1">
      <alignment vertical="top" wrapText="1"/>
    </xf>
    <xf numFmtId="0" fontId="137" fillId="0" borderId="96" xfId="0" applyFont="1" applyBorder="1" applyAlignment="1">
      <alignment vertical="top" wrapText="1"/>
    </xf>
    <xf numFmtId="0" fontId="134" fillId="0" borderId="95" xfId="14" applyFont="1" applyBorder="1" applyAlignment="1">
      <alignment horizontal="center" vertical="top" wrapText="1"/>
    </xf>
    <xf numFmtId="0" fontId="135" fillId="0" borderId="95" xfId="14" applyFont="1" applyBorder="1" applyAlignment="1">
      <alignment horizontal="center" vertical="top" wrapText="1"/>
    </xf>
    <xf numFmtId="3" fontId="101" fillId="0" borderId="60" xfId="0" applyNumberFormat="1" applyFont="1" applyBorder="1" applyAlignment="1">
      <alignment horizontal="center" vertical="top"/>
    </xf>
    <xf numFmtId="0" fontId="100" fillId="4" borderId="1" xfId="0" applyFont="1" applyFill="1" applyBorder="1" applyAlignment="1">
      <alignment horizontal="center" vertical="top" textRotation="90" wrapText="1"/>
    </xf>
    <xf numFmtId="0" fontId="100" fillId="4" borderId="1" xfId="0" applyFont="1" applyFill="1" applyBorder="1" applyAlignment="1">
      <alignment horizontal="left" vertical="top" textRotation="90" wrapText="1"/>
    </xf>
    <xf numFmtId="0" fontId="17" fillId="0" borderId="0" xfId="0" applyFont="1" applyAlignment="1">
      <alignment vertical="top" wrapText="1"/>
    </xf>
    <xf numFmtId="0" fontId="17" fillId="0" borderId="0" xfId="0" applyFont="1" applyAlignment="1">
      <alignment vertical="top"/>
    </xf>
    <xf numFmtId="0" fontId="100" fillId="0" borderId="16" xfId="0" applyFont="1" applyBorder="1" applyAlignment="1">
      <alignment horizontal="center" wrapText="1"/>
    </xf>
    <xf numFmtId="0" fontId="100" fillId="0" borderId="17" xfId="0" applyFont="1" applyBorder="1" applyAlignment="1">
      <alignment horizontal="center"/>
    </xf>
    <xf numFmtId="0" fontId="100" fillId="0" borderId="27" xfId="0" applyFont="1" applyBorder="1" applyAlignment="1">
      <alignment horizontal="center"/>
    </xf>
    <xf numFmtId="0" fontId="100" fillId="0" borderId="17" xfId="0" applyFont="1" applyBorder="1" applyAlignment="1">
      <alignment horizontal="center" wrapText="1"/>
    </xf>
    <xf numFmtId="0" fontId="100" fillId="0" borderId="52" xfId="0" applyFont="1" applyBorder="1" applyAlignment="1">
      <alignment horizontal="center"/>
    </xf>
    <xf numFmtId="0" fontId="100" fillId="0" borderId="53" xfId="0" applyFont="1" applyBorder="1" applyAlignment="1">
      <alignment horizontal="center"/>
    </xf>
    <xf numFmtId="0" fontId="100" fillId="0" borderId="54" xfId="0" applyFont="1" applyBorder="1" applyAlignment="1">
      <alignment horizontal="center"/>
    </xf>
    <xf numFmtId="0" fontId="100" fillId="0" borderId="1" xfId="0" applyFont="1" applyBorder="1" applyAlignment="1">
      <alignment horizontal="center" vertical="top" wrapText="1"/>
    </xf>
    <xf numFmtId="0" fontId="100" fillId="0" borderId="1" xfId="0" applyFont="1" applyBorder="1" applyAlignment="1">
      <alignment horizontal="left" vertical="top" textRotation="90" wrapText="1"/>
    </xf>
    <xf numFmtId="0" fontId="100" fillId="0" borderId="1" xfId="0" applyFont="1" applyBorder="1" applyAlignment="1">
      <alignment horizontal="center" vertical="top" textRotation="90" wrapText="1"/>
    </xf>
    <xf numFmtId="0" fontId="100" fillId="0" borderId="1" xfId="0" applyFont="1" applyBorder="1" applyAlignment="1">
      <alignment horizontal="center" vertical="top"/>
    </xf>
    <xf numFmtId="0" fontId="17" fillId="0" borderId="25" xfId="0" applyFont="1" applyBorder="1" applyAlignment="1">
      <alignment vertical="top"/>
    </xf>
    <xf numFmtId="164" fontId="100" fillId="0" borderId="0" xfId="0" applyNumberFormat="1" applyFont="1" applyAlignment="1">
      <alignment horizontal="left" vertical="top"/>
    </xf>
    <xf numFmtId="0" fontId="100" fillId="0" borderId="25" xfId="0" applyFont="1" applyBorder="1" applyAlignment="1">
      <alignment horizontal="center" vertical="top"/>
    </xf>
    <xf numFmtId="0" fontId="17" fillId="0" borderId="25" xfId="0" applyFont="1" applyBorder="1" applyAlignment="1">
      <alignment horizontal="center" vertical="top"/>
    </xf>
    <xf numFmtId="3" fontId="100" fillId="0" borderId="25" xfId="0" applyNumberFormat="1" applyFont="1" applyBorder="1" applyAlignment="1">
      <alignment horizontal="left" vertical="top"/>
    </xf>
    <xf numFmtId="3" fontId="100" fillId="0" borderId="0" xfId="0" applyNumberFormat="1" applyFont="1" applyAlignment="1">
      <alignment horizontal="left" vertical="top"/>
    </xf>
    <xf numFmtId="0" fontId="17" fillId="0" borderId="0" xfId="0" applyFont="1" applyAlignment="1">
      <alignment horizontal="center" vertical="top"/>
    </xf>
    <xf numFmtId="0" fontId="145" fillId="4" borderId="96" xfId="14" applyFont="1" applyFill="1" applyBorder="1" applyAlignment="1">
      <alignment vertical="top" wrapText="1"/>
    </xf>
    <xf numFmtId="0" fontId="126" fillId="0" borderId="37" xfId="14" applyFont="1" applyBorder="1" applyAlignment="1">
      <alignment vertical="top" wrapText="1"/>
    </xf>
    <xf numFmtId="49" fontId="139" fillId="0" borderId="95" xfId="14" applyNumberFormat="1" applyFont="1" applyBorder="1" applyAlignment="1">
      <alignment horizontal="center" vertical="top" wrapText="1"/>
    </xf>
    <xf numFmtId="14" fontId="146" fillId="0" borderId="37" xfId="14" applyNumberFormat="1" applyFont="1" applyBorder="1" applyAlignment="1">
      <alignment vertical="top" wrapText="1"/>
    </xf>
    <xf numFmtId="0" fontId="41" fillId="0" borderId="30" xfId="0" applyFont="1" applyBorder="1" applyAlignment="1">
      <alignment vertical="center"/>
    </xf>
    <xf numFmtId="0" fontId="108" fillId="0" borderId="14" xfId="0" applyFont="1" applyBorder="1" applyAlignment="1">
      <alignment vertical="center"/>
    </xf>
    <xf numFmtId="0" fontId="15" fillId="0" borderId="64" xfId="0" applyFont="1" applyBorder="1" applyAlignment="1">
      <alignment vertical="center"/>
    </xf>
    <xf numFmtId="0" fontId="108" fillId="0" borderId="65" xfId="0" applyFont="1" applyBorder="1" applyAlignment="1">
      <alignment vertical="center"/>
    </xf>
    <xf numFmtId="0" fontId="108" fillId="0" borderId="71" xfId="0" applyFont="1" applyBorder="1" applyAlignment="1">
      <alignment vertical="center"/>
    </xf>
    <xf numFmtId="0" fontId="108" fillId="0" borderId="14" xfId="0" applyFont="1" applyBorder="1" applyAlignment="1">
      <alignment horizontal="center" vertical="center"/>
    </xf>
    <xf numFmtId="1" fontId="108" fillId="0" borderId="64" xfId="0" applyNumberFormat="1" applyFont="1" applyBorder="1" applyAlignment="1">
      <alignment vertical="center"/>
    </xf>
    <xf numFmtId="1" fontId="108" fillId="0" borderId="68" xfId="0" applyNumberFormat="1" applyFont="1" applyBorder="1" applyAlignment="1">
      <alignment vertical="center"/>
    </xf>
    <xf numFmtId="1" fontId="108" fillId="0" borderId="65" xfId="0" applyNumberFormat="1" applyFont="1" applyBorder="1" applyAlignment="1">
      <alignment vertical="center"/>
    </xf>
    <xf numFmtId="0" fontId="0" fillId="0" borderId="14" xfId="0" applyBorder="1" applyAlignment="1">
      <alignment vertical="center"/>
    </xf>
    <xf numFmtId="0" fontId="108" fillId="0" borderId="0" xfId="0" applyFont="1" applyAlignment="1">
      <alignment vertical="center" wrapText="1"/>
    </xf>
    <xf numFmtId="0" fontId="66" fillId="0" borderId="0" xfId="0" applyFont="1" applyAlignment="1">
      <alignment vertical="center" wrapText="1"/>
    </xf>
    <xf numFmtId="0" fontId="108" fillId="0" borderId="30" xfId="0" applyFont="1" applyBorder="1" applyAlignment="1">
      <alignment vertical="center"/>
    </xf>
    <xf numFmtId="3" fontId="100" fillId="0" borderId="20" xfId="0" applyNumberFormat="1" applyFont="1" applyBorder="1" applyAlignment="1">
      <alignment horizontal="center" vertical="center"/>
    </xf>
    <xf numFmtId="3" fontId="100" fillId="0" borderId="21" xfId="0" applyNumberFormat="1" applyFont="1" applyBorder="1" applyAlignment="1">
      <alignment horizontal="center" vertical="center"/>
    </xf>
    <xf numFmtId="3" fontId="100" fillId="0" borderId="22" xfId="0" applyNumberFormat="1" applyFont="1" applyBorder="1" applyAlignment="1">
      <alignment horizontal="center" vertical="center"/>
    </xf>
    <xf numFmtId="3" fontId="100" fillId="0" borderId="6" xfId="0" applyNumberFormat="1" applyFont="1" applyBorder="1" applyAlignment="1">
      <alignment horizontal="center" vertical="center"/>
    </xf>
    <xf numFmtId="3" fontId="100" fillId="0" borderId="5" xfId="0" applyNumberFormat="1" applyFont="1" applyBorder="1" applyAlignment="1">
      <alignment horizontal="center" vertical="center"/>
    </xf>
    <xf numFmtId="3" fontId="100" fillId="0" borderId="49" xfId="0" applyNumberFormat="1"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03" fillId="9" borderId="14" xfId="0" applyFont="1" applyFill="1" applyBorder="1" applyAlignment="1">
      <alignment vertical="center"/>
    </xf>
    <xf numFmtId="0" fontId="0" fillId="0" borderId="81" xfId="0" applyBorder="1" applyAlignment="1">
      <alignment vertical="center"/>
    </xf>
    <xf numFmtId="0" fontId="0" fillId="0" borderId="75" xfId="0" applyBorder="1" applyAlignment="1">
      <alignment vertical="center"/>
    </xf>
    <xf numFmtId="0" fontId="0" fillId="0" borderId="75" xfId="0" applyBorder="1" applyAlignment="1">
      <alignment horizontal="center" vertical="center"/>
    </xf>
    <xf numFmtId="0" fontId="0" fillId="0" borderId="76" xfId="0" applyBorder="1" applyAlignment="1">
      <alignment vertical="center"/>
    </xf>
    <xf numFmtId="0" fontId="0" fillId="0" borderId="0" xfId="0" applyAlignment="1">
      <alignment vertical="center"/>
    </xf>
    <xf numFmtId="0" fontId="108" fillId="0" borderId="9" xfId="0" applyFont="1" applyBorder="1" applyAlignment="1">
      <alignment vertical="center"/>
    </xf>
    <xf numFmtId="0" fontId="108" fillId="0" borderId="0" xfId="0" applyFont="1" applyAlignment="1">
      <alignment vertical="center"/>
    </xf>
    <xf numFmtId="0" fontId="100" fillId="2" borderId="3" xfId="0" applyFont="1" applyFill="1" applyBorder="1" applyAlignment="1">
      <alignment horizontal="left" vertical="center"/>
    </xf>
    <xf numFmtId="0" fontId="108" fillId="0" borderId="10" xfId="0" applyFont="1" applyBorder="1" applyAlignment="1">
      <alignment vertical="center"/>
    </xf>
    <xf numFmtId="0" fontId="108" fillId="0" borderId="64" xfId="0" applyFont="1" applyBorder="1" applyAlignment="1">
      <alignment vertical="center"/>
    </xf>
    <xf numFmtId="165" fontId="108" fillId="0" borderId="71" xfId="0" applyNumberFormat="1" applyFont="1" applyBorder="1" applyAlignment="1">
      <alignment vertical="center"/>
    </xf>
    <xf numFmtId="0" fontId="108" fillId="7" borderId="0" xfId="0" applyFont="1" applyFill="1" applyAlignment="1">
      <alignment vertical="center"/>
    </xf>
    <xf numFmtId="0" fontId="103" fillId="0" borderId="0" xfId="0" applyFont="1" applyAlignment="1">
      <alignment vertical="center"/>
    </xf>
    <xf numFmtId="0" fontId="25" fillId="0" borderId="0" xfId="0" applyFont="1" applyAlignment="1">
      <alignment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9" borderId="14" xfId="0" applyFill="1" applyBorder="1" applyAlignment="1">
      <alignment vertical="center"/>
    </xf>
    <xf numFmtId="0" fontId="78" fillId="0" borderId="64" xfId="0" applyFont="1" applyBorder="1" applyAlignment="1">
      <alignment vertical="center"/>
    </xf>
    <xf numFmtId="0" fontId="77" fillId="0" borderId="14" xfId="0" applyFont="1" applyBorder="1" applyAlignment="1">
      <alignment horizontal="center" vertical="center"/>
    </xf>
    <xf numFmtId="0" fontId="0" fillId="0" borderId="49" xfId="0" applyBorder="1" applyAlignment="1">
      <alignment horizontal="center" vertical="center"/>
    </xf>
    <xf numFmtId="0" fontId="39" fillId="0" borderId="64" xfId="0" applyFont="1" applyBorder="1" applyAlignment="1">
      <alignment vertical="center"/>
    </xf>
    <xf numFmtId="0" fontId="39" fillId="0" borderId="14" xfId="0" applyFont="1" applyBorder="1" applyAlignment="1">
      <alignment horizontal="center" vertical="center"/>
    </xf>
    <xf numFmtId="0" fontId="89" fillId="0" borderId="0" xfId="0" applyFont="1" applyAlignment="1">
      <alignment vertical="center" wrapText="1"/>
    </xf>
    <xf numFmtId="0" fontId="90" fillId="0" borderId="14" xfId="0" applyFont="1" applyBorder="1" applyAlignment="1">
      <alignment horizontal="center" vertical="center"/>
    </xf>
    <xf numFmtId="0" fontId="104" fillId="0" borderId="0" xfId="0" applyFont="1" applyAlignment="1">
      <alignment vertical="center" wrapText="1"/>
    </xf>
    <xf numFmtId="0" fontId="74" fillId="0" borderId="0" xfId="0" applyFont="1" applyAlignment="1">
      <alignment vertical="center" wrapText="1"/>
    </xf>
    <xf numFmtId="0" fontId="90" fillId="0" borderId="64" xfId="0" applyFont="1" applyBorder="1" applyAlignment="1">
      <alignment vertical="center"/>
    </xf>
    <xf numFmtId="0" fontId="44" fillId="0" borderId="14" xfId="0" applyFont="1" applyBorder="1" applyAlignment="1">
      <alignment horizontal="center" vertical="center"/>
    </xf>
    <xf numFmtId="0" fontId="102" fillId="0" borderId="0" xfId="0" applyFont="1" applyAlignment="1">
      <alignment vertical="center" wrapText="1"/>
    </xf>
    <xf numFmtId="0" fontId="31" fillId="0" borderId="0" xfId="0" applyFont="1" applyAlignment="1">
      <alignment vertical="center" wrapText="1"/>
    </xf>
    <xf numFmtId="0" fontId="88" fillId="0" borderId="0" xfId="0" applyFont="1" applyAlignment="1">
      <alignment vertical="center" wrapText="1"/>
    </xf>
    <xf numFmtId="0" fontId="80" fillId="0" borderId="64" xfId="0" applyFont="1" applyBorder="1" applyAlignment="1">
      <alignment vertical="center"/>
    </xf>
    <xf numFmtId="0" fontId="50" fillId="0" borderId="14" xfId="0" applyFont="1" applyBorder="1" applyAlignment="1">
      <alignment horizontal="center" vertical="center"/>
    </xf>
    <xf numFmtId="0" fontId="25" fillId="5" borderId="0" xfId="0" applyFont="1" applyFill="1" applyAlignment="1">
      <alignment vertical="center" wrapText="1"/>
    </xf>
    <xf numFmtId="0" fontId="51" fillId="0" borderId="64" xfId="0" applyFont="1" applyBorder="1" applyAlignment="1">
      <alignment vertical="center"/>
    </xf>
    <xf numFmtId="0" fontId="56" fillId="0" borderId="14" xfId="0" applyFont="1" applyBorder="1" applyAlignment="1">
      <alignment horizontal="center" vertical="center"/>
    </xf>
    <xf numFmtId="0" fontId="58" fillId="0" borderId="64" xfId="0" applyFont="1" applyBorder="1" applyAlignment="1">
      <alignment vertical="center"/>
    </xf>
    <xf numFmtId="0" fontId="70" fillId="0" borderId="0" xfId="0" applyFont="1" applyAlignment="1">
      <alignment vertical="center" wrapText="1"/>
    </xf>
    <xf numFmtId="0" fontId="52" fillId="0" borderId="0" xfId="0" applyFont="1" applyAlignment="1">
      <alignment vertical="center" wrapText="1"/>
    </xf>
    <xf numFmtId="0" fontId="34" fillId="0" borderId="64" xfId="0" applyFont="1" applyBorder="1" applyAlignment="1">
      <alignment vertical="center"/>
    </xf>
    <xf numFmtId="0" fontId="49" fillId="0" borderId="0" xfId="0" applyFont="1" applyAlignment="1">
      <alignment vertical="center" wrapText="1"/>
    </xf>
    <xf numFmtId="0" fontId="67" fillId="0" borderId="0" xfId="0" applyFont="1" applyAlignment="1">
      <alignment vertical="center" wrapText="1"/>
    </xf>
    <xf numFmtId="0" fontId="104" fillId="0" borderId="30" xfId="0" applyFont="1" applyBorder="1" applyAlignment="1">
      <alignment vertical="center"/>
    </xf>
    <xf numFmtId="0" fontId="104" fillId="0" borderId="64" xfId="0" applyFont="1" applyBorder="1" applyAlignment="1">
      <alignment vertical="center"/>
    </xf>
    <xf numFmtId="0" fontId="89" fillId="0" borderId="64" xfId="0" applyFont="1" applyBorder="1" applyAlignment="1">
      <alignment vertical="center"/>
    </xf>
    <xf numFmtId="0" fontId="69" fillId="0" borderId="14" xfId="0" applyFont="1" applyBorder="1" applyAlignment="1">
      <alignment horizontal="center" vertical="center"/>
    </xf>
    <xf numFmtId="0" fontId="61" fillId="0" borderId="14" xfId="0" applyFont="1" applyBorder="1" applyAlignment="1">
      <alignment horizontal="center" vertical="center"/>
    </xf>
    <xf numFmtId="0" fontId="81" fillId="0" borderId="14" xfId="0" applyFont="1" applyBorder="1" applyAlignment="1">
      <alignment horizontal="center" vertical="center"/>
    </xf>
    <xf numFmtId="0" fontId="87" fillId="0" borderId="0" xfId="0" applyFont="1" applyAlignment="1">
      <alignment vertical="center" wrapText="1"/>
    </xf>
    <xf numFmtId="0" fontId="65" fillId="0" borderId="64" xfId="0" applyFont="1" applyBorder="1" applyAlignment="1">
      <alignment vertical="center"/>
    </xf>
    <xf numFmtId="0" fontId="63" fillId="0" borderId="0" xfId="0" applyFont="1" applyAlignment="1">
      <alignment vertical="center" wrapText="1"/>
    </xf>
    <xf numFmtId="0" fontId="43" fillId="0" borderId="14" xfId="0" applyFont="1" applyBorder="1" applyAlignment="1">
      <alignment horizontal="center" vertical="center"/>
    </xf>
    <xf numFmtId="0" fontId="20" fillId="5" borderId="0" xfId="0" applyFont="1" applyFill="1" applyAlignment="1">
      <alignment vertical="center" wrapText="1"/>
    </xf>
    <xf numFmtId="0" fontId="65" fillId="0" borderId="0" xfId="0" applyFont="1" applyAlignment="1">
      <alignment vertical="center" wrapText="1"/>
    </xf>
    <xf numFmtId="0" fontId="14" fillId="4" borderId="0" xfId="0" applyFont="1" applyFill="1" applyAlignment="1">
      <alignment vertical="center" wrapText="1"/>
    </xf>
    <xf numFmtId="0" fontId="55" fillId="0" borderId="64" xfId="0" applyFont="1" applyBorder="1" applyAlignment="1">
      <alignment vertical="center"/>
    </xf>
    <xf numFmtId="0" fontId="23" fillId="0" borderId="64" xfId="0" applyFont="1" applyBorder="1" applyAlignment="1">
      <alignment vertical="center"/>
    </xf>
    <xf numFmtId="0" fontId="18" fillId="0" borderId="14" xfId="0" applyFont="1" applyBorder="1" applyAlignment="1">
      <alignment horizontal="center" vertical="center"/>
    </xf>
    <xf numFmtId="0" fontId="20" fillId="0" borderId="0" xfId="0" applyFont="1" applyAlignment="1">
      <alignment vertical="center" wrapText="1"/>
    </xf>
    <xf numFmtId="0" fontId="24" fillId="0" borderId="0" xfId="0" applyFont="1" applyAlignment="1">
      <alignment vertical="center" wrapText="1"/>
    </xf>
    <xf numFmtId="0" fontId="0" fillId="4" borderId="20" xfId="0" applyFill="1" applyBorder="1" applyAlignment="1">
      <alignment horizontal="center" vertical="center"/>
    </xf>
    <xf numFmtId="0" fontId="0" fillId="4" borderId="21" xfId="0" applyFill="1" applyBorder="1" applyAlignment="1">
      <alignment horizontal="center" vertical="center"/>
    </xf>
    <xf numFmtId="3" fontId="100" fillId="4" borderId="20" xfId="0" applyNumberFormat="1" applyFont="1" applyFill="1" applyBorder="1" applyAlignment="1">
      <alignment horizontal="center" vertical="center"/>
    </xf>
    <xf numFmtId="3" fontId="100" fillId="4" borderId="21" xfId="0" applyNumberFormat="1" applyFont="1" applyFill="1" applyBorder="1" applyAlignment="1">
      <alignment horizontal="center" vertical="center"/>
    </xf>
    <xf numFmtId="3" fontId="100" fillId="4" borderId="22" xfId="0" applyNumberFormat="1" applyFont="1" applyFill="1" applyBorder="1" applyAlignment="1">
      <alignment horizontal="center" vertical="center"/>
    </xf>
    <xf numFmtId="0" fontId="0" fillId="4" borderId="22" xfId="0" applyFill="1" applyBorder="1" applyAlignment="1">
      <alignment horizontal="center" vertical="center"/>
    </xf>
    <xf numFmtId="0" fontId="105" fillId="0" borderId="0" xfId="0" applyFont="1" applyAlignment="1">
      <alignment vertical="center" wrapText="1"/>
    </xf>
    <xf numFmtId="0" fontId="90" fillId="0" borderId="0" xfId="0" applyFont="1" applyAlignment="1">
      <alignment vertical="center" wrapText="1"/>
    </xf>
    <xf numFmtId="0" fontId="108" fillId="0" borderId="31" xfId="0" applyFont="1" applyBorder="1" applyAlignment="1">
      <alignment vertical="center"/>
    </xf>
    <xf numFmtId="0" fontId="80" fillId="0" borderId="14" xfId="0" applyFont="1" applyBorder="1" applyAlignment="1">
      <alignment horizontal="center" vertical="center"/>
    </xf>
    <xf numFmtId="0" fontId="69" fillId="0" borderId="64" xfId="0" applyFont="1" applyBorder="1" applyAlignment="1">
      <alignment vertical="center"/>
    </xf>
    <xf numFmtId="0" fontId="34" fillId="0" borderId="0" xfId="0" applyFont="1" applyAlignment="1">
      <alignment vertical="center" wrapText="1"/>
    </xf>
    <xf numFmtId="0" fontId="0" fillId="5" borderId="21" xfId="0" applyFill="1" applyBorder="1" applyAlignment="1">
      <alignment horizontal="center" vertical="center"/>
    </xf>
    <xf numFmtId="0" fontId="86" fillId="0" borderId="0" xfId="0" applyFont="1" applyAlignment="1">
      <alignment vertical="center" wrapText="1"/>
    </xf>
    <xf numFmtId="3" fontId="100" fillId="0" borderId="9" xfId="0" applyNumberFormat="1" applyFont="1" applyBorder="1" applyAlignment="1">
      <alignment horizontal="center" vertical="center"/>
    </xf>
    <xf numFmtId="3" fontId="100" fillId="0" borderId="0" xfId="0" applyNumberFormat="1" applyFont="1" applyAlignment="1">
      <alignment horizontal="center" vertical="center"/>
    </xf>
    <xf numFmtId="0" fontId="34" fillId="0" borderId="14" xfId="0" applyFont="1" applyBorder="1" applyAlignment="1">
      <alignment horizontal="center" vertical="center"/>
    </xf>
    <xf numFmtId="0" fontId="27" fillId="0" borderId="64" xfId="0" applyFont="1" applyBorder="1" applyAlignment="1">
      <alignment vertical="center"/>
    </xf>
    <xf numFmtId="0" fontId="27" fillId="0" borderId="14" xfId="0" applyFont="1" applyBorder="1" applyAlignment="1">
      <alignment horizontal="center" vertical="center"/>
    </xf>
    <xf numFmtId="0" fontId="27" fillId="0" borderId="0" xfId="0" applyFont="1" applyAlignment="1">
      <alignment vertical="center" wrapText="1"/>
    </xf>
    <xf numFmtId="0" fontId="33" fillId="0" borderId="30" xfId="0" applyFont="1" applyBorder="1" applyAlignment="1">
      <alignment vertical="center"/>
    </xf>
    <xf numFmtId="0" fontId="45" fillId="0" borderId="64" xfId="0" applyFont="1" applyBorder="1" applyAlignment="1">
      <alignment vertical="center"/>
    </xf>
    <xf numFmtId="0" fontId="22" fillId="0" borderId="14" xfId="0" applyFont="1" applyBorder="1" applyAlignment="1">
      <alignment horizontal="center" vertical="center"/>
    </xf>
    <xf numFmtId="0" fontId="83" fillId="0" borderId="64" xfId="0" applyFont="1" applyBorder="1" applyAlignment="1">
      <alignment vertical="center"/>
    </xf>
    <xf numFmtId="0" fontId="26" fillId="0" borderId="14" xfId="0" applyFont="1" applyBorder="1" applyAlignment="1">
      <alignment horizontal="center" vertical="center"/>
    </xf>
    <xf numFmtId="0" fontId="27" fillId="5" borderId="0" xfId="0" applyFont="1" applyFill="1" applyAlignment="1">
      <alignment vertical="center" wrapText="1"/>
    </xf>
    <xf numFmtId="0" fontId="37" fillId="0" borderId="0" xfId="0" applyFont="1" applyAlignment="1">
      <alignment vertical="center" wrapText="1"/>
    </xf>
    <xf numFmtId="0" fontId="50" fillId="0" borderId="64" xfId="0" applyFont="1" applyBorder="1" applyAlignment="1">
      <alignment vertical="center"/>
    </xf>
    <xf numFmtId="0" fontId="60" fillId="0" borderId="0" xfId="0" applyFont="1" applyAlignment="1">
      <alignment vertical="center" wrapText="1"/>
    </xf>
    <xf numFmtId="0" fontId="75" fillId="0" borderId="0" xfId="0" applyFont="1" applyAlignment="1">
      <alignment vertical="center" wrapText="1"/>
    </xf>
    <xf numFmtId="0" fontId="85" fillId="0" borderId="0" xfId="0" applyFont="1" applyAlignment="1">
      <alignment vertical="center" wrapText="1"/>
    </xf>
    <xf numFmtId="0" fontId="48" fillId="0" borderId="0" xfId="0" applyFont="1" applyAlignment="1">
      <alignment vertical="center" wrapText="1"/>
    </xf>
    <xf numFmtId="0" fontId="82" fillId="0" borderId="64" xfId="0" applyFont="1" applyBorder="1" applyAlignment="1">
      <alignment vertical="center"/>
    </xf>
    <xf numFmtId="0" fontId="91" fillId="0" borderId="64" xfId="0" applyFont="1" applyBorder="1" applyAlignment="1">
      <alignment vertical="center"/>
    </xf>
    <xf numFmtId="0" fontId="91" fillId="0" borderId="14" xfId="0" applyFont="1" applyBorder="1" applyAlignment="1">
      <alignment horizontal="center" vertical="center"/>
    </xf>
    <xf numFmtId="3" fontId="100" fillId="0" borderId="10" xfId="0" applyNumberFormat="1"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106" fillId="0" borderId="0" xfId="0" applyFont="1" applyAlignment="1">
      <alignment vertical="center" wrapText="1"/>
    </xf>
    <xf numFmtId="0" fontId="76" fillId="0" borderId="0" xfId="0" applyFont="1" applyAlignment="1">
      <alignment vertical="center" wrapText="1"/>
    </xf>
    <xf numFmtId="0" fontId="83" fillId="0" borderId="30" xfId="0" applyFont="1" applyBorder="1" applyAlignment="1">
      <alignment vertical="center"/>
    </xf>
    <xf numFmtId="0" fontId="22" fillId="0" borderId="30" xfId="0" applyFont="1" applyBorder="1" applyAlignment="1">
      <alignment vertical="center"/>
    </xf>
    <xf numFmtId="0" fontId="22" fillId="0" borderId="64" xfId="0" applyFont="1" applyBorder="1" applyAlignment="1">
      <alignment vertical="center"/>
    </xf>
    <xf numFmtId="0" fontId="64" fillId="0" borderId="64" xfId="0" applyFont="1" applyBorder="1" applyAlignment="1">
      <alignment vertical="center"/>
    </xf>
    <xf numFmtId="0" fontId="28" fillId="0" borderId="14" xfId="0" applyFont="1" applyBorder="1" applyAlignment="1">
      <alignment horizontal="center" vertical="center"/>
    </xf>
    <xf numFmtId="0" fontId="84" fillId="0" borderId="0" xfId="0" applyFont="1" applyAlignment="1">
      <alignment vertical="center" wrapText="1"/>
    </xf>
    <xf numFmtId="0" fontId="49" fillId="0" borderId="64" xfId="0" applyFont="1" applyBorder="1" applyAlignment="1">
      <alignment vertical="center"/>
    </xf>
    <xf numFmtId="0" fontId="75" fillId="4" borderId="0" xfId="0" applyFont="1" applyFill="1" applyAlignment="1">
      <alignment vertical="center" wrapText="1"/>
    </xf>
    <xf numFmtId="0" fontId="14" fillId="0" borderId="0" xfId="0" applyFont="1" applyAlignment="1">
      <alignment vertical="center" wrapText="1"/>
    </xf>
    <xf numFmtId="0" fontId="76" fillId="0" borderId="64" xfId="0" applyFont="1" applyBorder="1" applyAlignment="1">
      <alignment vertical="center"/>
    </xf>
    <xf numFmtId="0" fontId="18" fillId="0" borderId="64" xfId="0" applyFont="1" applyBorder="1" applyAlignment="1">
      <alignment vertical="center"/>
    </xf>
    <xf numFmtId="0" fontId="102" fillId="6" borderId="0" xfId="0" applyFont="1" applyFill="1" applyAlignment="1">
      <alignment vertical="center" wrapText="1"/>
    </xf>
    <xf numFmtId="0" fontId="40" fillId="0" borderId="0" xfId="0" applyFont="1" applyAlignment="1">
      <alignment vertical="center" wrapText="1"/>
    </xf>
    <xf numFmtId="0" fontId="38" fillId="0" borderId="0" xfId="0" applyFont="1" applyAlignment="1">
      <alignment vertical="center" wrapText="1"/>
    </xf>
    <xf numFmtId="0" fontId="47" fillId="0" borderId="0" xfId="0" applyFont="1" applyAlignment="1">
      <alignment vertical="center" wrapText="1"/>
    </xf>
    <xf numFmtId="3" fontId="100" fillId="6" borderId="21" xfId="0" applyNumberFormat="1" applyFont="1" applyFill="1" applyBorder="1" applyAlignment="1">
      <alignment horizontal="center" vertical="center"/>
    </xf>
    <xf numFmtId="3" fontId="100" fillId="6" borderId="6" xfId="0" applyNumberFormat="1" applyFont="1" applyFill="1" applyBorder="1" applyAlignment="1">
      <alignment horizontal="center" vertical="center"/>
    </xf>
    <xf numFmtId="0" fontId="35" fillId="0" borderId="0" xfId="0" applyFont="1" applyAlignment="1">
      <alignment vertical="center" wrapText="1"/>
    </xf>
    <xf numFmtId="0" fontId="46" fillId="0" borderId="14" xfId="0" applyFont="1" applyBorder="1" applyAlignment="1">
      <alignment horizontal="center" vertical="center"/>
    </xf>
    <xf numFmtId="0" fontId="68" fillId="0" borderId="14" xfId="0" applyFont="1" applyBorder="1" applyAlignment="1">
      <alignment horizontal="center" vertical="center"/>
    </xf>
    <xf numFmtId="0" fontId="40" fillId="0" borderId="64" xfId="0" applyFont="1" applyBorder="1" applyAlignment="1">
      <alignment vertical="center"/>
    </xf>
    <xf numFmtId="0" fontId="42" fillId="0" borderId="14" xfId="0" applyFont="1" applyBorder="1" applyAlignment="1">
      <alignment horizontal="center" vertical="center"/>
    </xf>
    <xf numFmtId="0" fontId="36" fillId="5" borderId="0" xfId="0" applyFont="1" applyFill="1" applyAlignment="1">
      <alignment vertical="center" wrapText="1"/>
    </xf>
    <xf numFmtId="165" fontId="108" fillId="0" borderId="71" xfId="0" applyNumberFormat="1" applyFont="1" applyBorder="1" applyAlignment="1">
      <alignment horizontal="right" vertical="center"/>
    </xf>
    <xf numFmtId="0" fontId="85" fillId="0" borderId="64" xfId="0" applyFont="1" applyBorder="1" applyAlignment="1">
      <alignment vertical="center"/>
    </xf>
    <xf numFmtId="0" fontId="66" fillId="0" borderId="0" xfId="0" applyFont="1" applyAlignment="1">
      <alignment vertical="center"/>
    </xf>
    <xf numFmtId="0" fontId="54" fillId="0" borderId="64" xfId="0" applyFont="1" applyBorder="1" applyAlignment="1">
      <alignment vertical="center"/>
    </xf>
    <xf numFmtId="0" fontId="78" fillId="0" borderId="0" xfId="0" applyFont="1" applyAlignment="1">
      <alignment vertical="center" wrapText="1"/>
    </xf>
    <xf numFmtId="0" fontId="16" fillId="4" borderId="0" xfId="0" applyFont="1" applyFill="1" applyAlignment="1">
      <alignment vertical="center" wrapText="1"/>
    </xf>
    <xf numFmtId="0" fontId="30" fillId="0" borderId="0" xfId="0" applyFont="1" applyAlignment="1">
      <alignment vertical="center" wrapText="1"/>
    </xf>
    <xf numFmtId="0" fontId="30" fillId="0" borderId="64" xfId="0" applyFont="1" applyBorder="1" applyAlignment="1">
      <alignment vertical="center"/>
    </xf>
    <xf numFmtId="0" fontId="45" fillId="0" borderId="0" xfId="0" applyFont="1" applyAlignment="1">
      <alignment vertical="center" wrapText="1"/>
    </xf>
    <xf numFmtId="0" fontId="33" fillId="0" borderId="0" xfId="0" applyFont="1" applyAlignment="1">
      <alignment vertical="center" wrapText="1"/>
    </xf>
    <xf numFmtId="0" fontId="73" fillId="0" borderId="64" xfId="0" applyFont="1" applyBorder="1" applyAlignment="1">
      <alignment vertical="center"/>
    </xf>
    <xf numFmtId="0" fontId="104" fillId="0" borderId="0" xfId="0" applyFont="1" applyAlignment="1">
      <alignment vertical="center"/>
    </xf>
    <xf numFmtId="0" fontId="19" fillId="0" borderId="0" xfId="0" applyFont="1" applyAlignment="1">
      <alignment vertical="center" wrapText="1"/>
    </xf>
    <xf numFmtId="0" fontId="52" fillId="0" borderId="64" xfId="0" applyFont="1" applyBorder="1" applyAlignment="1">
      <alignment vertical="center"/>
    </xf>
    <xf numFmtId="0" fontId="74" fillId="0" borderId="64" xfId="0" applyFont="1" applyBorder="1" applyAlignment="1">
      <alignment vertical="center"/>
    </xf>
    <xf numFmtId="0" fontId="77" fillId="0" borderId="64" xfId="0" applyFont="1" applyBorder="1" applyAlignment="1">
      <alignment vertical="center"/>
    </xf>
    <xf numFmtId="0" fontId="57" fillId="0" borderId="30" xfId="0" applyFont="1" applyBorder="1" applyAlignment="1">
      <alignment vertical="center"/>
    </xf>
    <xf numFmtId="0" fontId="63" fillId="0" borderId="64" xfId="0" applyFont="1" applyBorder="1" applyAlignment="1">
      <alignment vertical="center"/>
    </xf>
    <xf numFmtId="0" fontId="79" fillId="0" borderId="64" xfId="0" applyFont="1" applyBorder="1" applyAlignment="1">
      <alignment vertical="center"/>
    </xf>
    <xf numFmtId="0" fontId="53" fillId="0" borderId="30" xfId="0" applyFont="1" applyBorder="1" applyAlignment="1">
      <alignment vertical="center"/>
    </xf>
    <xf numFmtId="0" fontId="62" fillId="0" borderId="0" xfId="0" applyFont="1" applyAlignment="1">
      <alignment vertical="center" wrapText="1"/>
    </xf>
    <xf numFmtId="0" fontId="72" fillId="0" borderId="64" xfId="0" applyFont="1" applyBorder="1" applyAlignment="1">
      <alignment vertical="center"/>
    </xf>
    <xf numFmtId="0" fontId="53" fillId="0" borderId="0" xfId="0" applyFont="1" applyAlignment="1">
      <alignment vertical="center" wrapText="1"/>
    </xf>
    <xf numFmtId="0" fontId="54" fillId="0" borderId="0" xfId="0" applyFont="1" applyAlignment="1">
      <alignment vertical="center" wrapText="1"/>
    </xf>
    <xf numFmtId="0" fontId="83" fillId="0" borderId="14" xfId="0" applyFont="1" applyBorder="1" applyAlignment="1">
      <alignment horizontal="center" vertical="center"/>
    </xf>
    <xf numFmtId="0" fontId="84" fillId="0" borderId="64" xfId="0" applyFont="1" applyBorder="1" applyAlignment="1">
      <alignment vertical="center"/>
    </xf>
    <xf numFmtId="0" fontId="84" fillId="0" borderId="14" xfId="0" applyFont="1" applyBorder="1" applyAlignment="1">
      <alignment horizontal="center" vertical="center"/>
    </xf>
    <xf numFmtId="0" fontId="104" fillId="0" borderId="65" xfId="0" applyFont="1" applyBorder="1" applyAlignment="1">
      <alignment vertical="center"/>
    </xf>
    <xf numFmtId="0" fontId="105" fillId="0" borderId="30" xfId="0" applyFont="1" applyBorder="1" applyAlignment="1">
      <alignment vertical="center"/>
    </xf>
    <xf numFmtId="1" fontId="100" fillId="0" borderId="64" xfId="0" applyNumberFormat="1" applyFont="1" applyBorder="1" applyAlignment="1">
      <alignment horizontal="right" vertical="center"/>
    </xf>
    <xf numFmtId="1" fontId="100" fillId="0" borderId="68" xfId="0" applyNumberFormat="1" applyFont="1" applyBorder="1" applyAlignment="1">
      <alignment horizontal="right" vertical="center"/>
    </xf>
    <xf numFmtId="1" fontId="100" fillId="0" borderId="65" xfId="0" applyNumberFormat="1" applyFont="1" applyBorder="1" applyAlignment="1">
      <alignment horizontal="right" vertical="center"/>
    </xf>
    <xf numFmtId="165" fontId="100" fillId="0" borderId="71" xfId="0" applyNumberFormat="1" applyFont="1" applyBorder="1" applyAlignment="1">
      <alignment horizontal="right" vertical="center"/>
    </xf>
    <xf numFmtId="0" fontId="100" fillId="4" borderId="3" xfId="0" applyFont="1" applyFill="1" applyBorder="1" applyAlignment="1">
      <alignment horizontal="left" vertical="top"/>
    </xf>
    <xf numFmtId="0" fontId="12" fillId="0" borderId="0" xfId="0" applyFont="1" applyAlignment="1">
      <alignment vertical="center" wrapText="1"/>
    </xf>
    <xf numFmtId="0" fontId="102" fillId="0" borderId="30" xfId="0" applyFont="1" applyBorder="1" applyAlignment="1">
      <alignment vertical="center"/>
    </xf>
    <xf numFmtId="0" fontId="102" fillId="0" borderId="14" xfId="0" applyFont="1" applyBorder="1" applyAlignment="1">
      <alignment vertical="center"/>
    </xf>
    <xf numFmtId="0" fontId="102" fillId="0" borderId="64" xfId="0" applyFont="1" applyBorder="1" applyAlignment="1">
      <alignment vertical="center"/>
    </xf>
    <xf numFmtId="0" fontId="102" fillId="0" borderId="65" xfId="0" applyFont="1" applyBorder="1" applyAlignment="1">
      <alignment vertical="center"/>
    </xf>
    <xf numFmtId="0" fontId="102" fillId="0" borderId="71" xfId="0" applyFont="1" applyBorder="1" applyAlignment="1">
      <alignment vertical="center"/>
    </xf>
    <xf numFmtId="0" fontId="102" fillId="0" borderId="14" xfId="0" applyFont="1" applyBorder="1" applyAlignment="1">
      <alignment horizontal="center" vertical="center"/>
    </xf>
    <xf numFmtId="1" fontId="102" fillId="0" borderId="64" xfId="0" applyNumberFormat="1" applyFont="1" applyBorder="1" applyAlignment="1">
      <alignment vertical="center"/>
    </xf>
    <xf numFmtId="1" fontId="102" fillId="0" borderId="68" xfId="0" applyNumberFormat="1" applyFont="1" applyBorder="1" applyAlignment="1">
      <alignment vertical="center"/>
    </xf>
    <xf numFmtId="1" fontId="102" fillId="0" borderId="65" xfId="0" applyNumberFormat="1" applyFont="1" applyBorder="1" applyAlignment="1">
      <alignment vertical="center"/>
    </xf>
    <xf numFmtId="0" fontId="114" fillId="0" borderId="14" xfId="0" applyFont="1" applyBorder="1" applyAlignment="1">
      <alignment vertical="center"/>
    </xf>
    <xf numFmtId="3" fontId="101" fillId="0" borderId="20" xfId="0" applyNumberFormat="1" applyFont="1" applyBorder="1" applyAlignment="1">
      <alignment horizontal="center" vertical="center"/>
    </xf>
    <xf numFmtId="3" fontId="101" fillId="0" borderId="21" xfId="0" applyNumberFormat="1" applyFont="1" applyBorder="1" applyAlignment="1">
      <alignment horizontal="center" vertical="center"/>
    </xf>
    <xf numFmtId="3" fontId="101" fillId="0" borderId="22" xfId="0" applyNumberFormat="1" applyFont="1" applyBorder="1" applyAlignment="1">
      <alignment horizontal="center" vertical="center"/>
    </xf>
    <xf numFmtId="0" fontId="114" fillId="0" borderId="20" xfId="0" applyFont="1" applyBorder="1" applyAlignment="1">
      <alignment horizontal="center" vertical="center"/>
    </xf>
    <xf numFmtId="0" fontId="114" fillId="0" borderId="21" xfId="0" applyFont="1" applyBorder="1" applyAlignment="1">
      <alignment horizontal="center" vertical="center"/>
    </xf>
    <xf numFmtId="0" fontId="114" fillId="0" borderId="22" xfId="0" applyFont="1" applyBorder="1" applyAlignment="1">
      <alignment horizontal="center" vertical="center"/>
    </xf>
    <xf numFmtId="0" fontId="114" fillId="0" borderId="6" xfId="0" applyFont="1" applyBorder="1" applyAlignment="1">
      <alignment horizontal="center" vertical="center"/>
    </xf>
    <xf numFmtId="0" fontId="114" fillId="0" borderId="5" xfId="0" applyFont="1" applyBorder="1" applyAlignment="1">
      <alignment horizontal="center" vertical="center"/>
    </xf>
    <xf numFmtId="0" fontId="114" fillId="10" borderId="20" xfId="0" applyFont="1" applyFill="1" applyBorder="1" applyAlignment="1">
      <alignment horizontal="center" vertical="center"/>
    </xf>
    <xf numFmtId="0" fontId="114" fillId="10" borderId="21" xfId="0" applyFont="1" applyFill="1" applyBorder="1" applyAlignment="1">
      <alignment horizontal="center" vertical="center"/>
    </xf>
    <xf numFmtId="3" fontId="101" fillId="0" borderId="6" xfId="0" applyNumberFormat="1" applyFont="1" applyBorder="1" applyAlignment="1">
      <alignment horizontal="center" vertical="center"/>
    </xf>
    <xf numFmtId="3" fontId="101" fillId="0" borderId="49" xfId="0" applyNumberFormat="1" applyFont="1" applyBorder="1" applyAlignment="1">
      <alignment horizontal="center" vertical="center"/>
    </xf>
    <xf numFmtId="0" fontId="114" fillId="9" borderId="14" xfId="0" applyFont="1" applyFill="1" applyBorder="1" applyAlignment="1">
      <alignment vertical="center"/>
    </xf>
    <xf numFmtId="0" fontId="114" fillId="0" borderId="81" xfId="0" applyFont="1" applyBorder="1" applyAlignment="1">
      <alignment vertical="center"/>
    </xf>
    <xf numFmtId="0" fontId="114" fillId="0" borderId="75" xfId="0" applyFont="1" applyBorder="1" applyAlignment="1">
      <alignment vertical="center"/>
    </xf>
    <xf numFmtId="0" fontId="114" fillId="0" borderId="75" xfId="0" applyFont="1" applyBorder="1" applyAlignment="1">
      <alignment horizontal="center" vertical="center"/>
    </xf>
    <xf numFmtId="0" fontId="114" fillId="0" borderId="76" xfId="0" applyFont="1" applyBorder="1" applyAlignment="1">
      <alignment vertical="center"/>
    </xf>
    <xf numFmtId="0" fontId="114" fillId="0" borderId="0" xfId="0" applyFont="1" applyAlignment="1">
      <alignment vertical="center"/>
    </xf>
    <xf numFmtId="0" fontId="102" fillId="0" borderId="9" xfId="0" applyFont="1" applyBorder="1" applyAlignment="1">
      <alignment vertical="center"/>
    </xf>
    <xf numFmtId="0" fontId="102" fillId="0" borderId="0" xfId="0" applyFont="1" applyAlignment="1">
      <alignment vertical="center"/>
    </xf>
    <xf numFmtId="0" fontId="101" fillId="2" borderId="3" xfId="0" applyFont="1" applyFill="1" applyBorder="1" applyAlignment="1">
      <alignment horizontal="left" vertical="center"/>
    </xf>
    <xf numFmtId="0" fontId="102" fillId="0" borderId="10" xfId="0" applyFont="1" applyBorder="1" applyAlignment="1">
      <alignment vertical="center"/>
    </xf>
    <xf numFmtId="165" fontId="102" fillId="0" borderId="71" xfId="0" applyNumberFormat="1" applyFont="1" applyBorder="1" applyAlignment="1">
      <alignment vertical="center"/>
    </xf>
    <xf numFmtId="0" fontId="102" fillId="7" borderId="0" xfId="0" applyFont="1" applyFill="1" applyAlignment="1">
      <alignment vertical="center"/>
    </xf>
    <xf numFmtId="0" fontId="114" fillId="0" borderId="49" xfId="0" applyFont="1" applyBorder="1" applyAlignment="1">
      <alignment horizontal="center" vertical="center"/>
    </xf>
    <xf numFmtId="3" fontId="101" fillId="0" borderId="5" xfId="0" applyNumberFormat="1" applyFont="1" applyBorder="1" applyAlignment="1">
      <alignment horizontal="center" vertical="center"/>
    </xf>
    <xf numFmtId="0" fontId="114" fillId="10" borderId="22" xfId="0" applyFont="1" applyFill="1" applyBorder="1" applyAlignment="1">
      <alignment horizontal="center" vertical="center"/>
    </xf>
    <xf numFmtId="3" fontId="101" fillId="10" borderId="20" xfId="0" applyNumberFormat="1" applyFont="1" applyFill="1" applyBorder="1" applyAlignment="1">
      <alignment horizontal="center" vertical="center"/>
    </xf>
    <xf numFmtId="3" fontId="101" fillId="10" borderId="21" xfId="0" applyNumberFormat="1" applyFont="1" applyFill="1" applyBorder="1" applyAlignment="1">
      <alignment horizontal="center" vertical="center"/>
    </xf>
    <xf numFmtId="3" fontId="101" fillId="10" borderId="22" xfId="0" applyNumberFormat="1" applyFont="1" applyFill="1" applyBorder="1" applyAlignment="1">
      <alignment horizontal="center" vertical="center"/>
    </xf>
    <xf numFmtId="0" fontId="11" fillId="0" borderId="14" xfId="0" applyFont="1" applyBorder="1" applyAlignment="1">
      <alignment horizontal="center" vertical="center"/>
    </xf>
    <xf numFmtId="0" fontId="10" fillId="0" borderId="30" xfId="0" applyFont="1" applyBorder="1" applyAlignment="1">
      <alignment vertical="center"/>
    </xf>
    <xf numFmtId="0" fontId="10" fillId="0" borderId="14" xfId="0" applyFont="1" applyBorder="1" applyAlignment="1">
      <alignment vertical="center"/>
    </xf>
    <xf numFmtId="0" fontId="10" fillId="0" borderId="64" xfId="0" applyFont="1" applyBorder="1" applyAlignment="1">
      <alignment vertical="center"/>
    </xf>
    <xf numFmtId="0" fontId="10" fillId="0" borderId="65" xfId="0" applyFont="1" applyBorder="1" applyAlignment="1">
      <alignment vertical="center"/>
    </xf>
    <xf numFmtId="0" fontId="10" fillId="0" borderId="71" xfId="0" applyFont="1" applyBorder="1" applyAlignment="1">
      <alignment vertical="center"/>
    </xf>
    <xf numFmtId="0" fontId="10" fillId="0" borderId="14" xfId="0" applyFont="1" applyBorder="1" applyAlignment="1">
      <alignment horizontal="center" vertical="center"/>
    </xf>
    <xf numFmtId="1" fontId="10" fillId="0" borderId="64" xfId="0" applyNumberFormat="1" applyFont="1" applyBorder="1" applyAlignment="1">
      <alignment vertical="center"/>
    </xf>
    <xf numFmtId="1" fontId="10" fillId="0" borderId="68" xfId="0" applyNumberFormat="1" applyFont="1" applyBorder="1" applyAlignment="1">
      <alignment vertical="center"/>
    </xf>
    <xf numFmtId="1" fontId="10" fillId="0" borderId="65" xfId="0" applyNumberFormat="1" applyFont="1" applyBorder="1" applyAlignment="1">
      <alignment vertical="center"/>
    </xf>
    <xf numFmtId="0" fontId="10" fillId="5" borderId="0" xfId="0" applyFont="1" applyFill="1" applyAlignment="1">
      <alignment vertical="center" wrapText="1"/>
    </xf>
    <xf numFmtId="0" fontId="10" fillId="0" borderId="0" xfId="0" applyFont="1" applyAlignment="1">
      <alignment vertical="center" wrapText="1"/>
    </xf>
    <xf numFmtId="0" fontId="0" fillId="10" borderId="21" xfId="0" applyFill="1" applyBorder="1" applyAlignment="1">
      <alignment horizontal="center" vertical="center"/>
    </xf>
    <xf numFmtId="0" fontId="10" fillId="0" borderId="9" xfId="0" applyFont="1" applyBorder="1" applyAlignment="1">
      <alignment vertical="center"/>
    </xf>
    <xf numFmtId="0" fontId="10" fillId="0" borderId="0" xfId="0" applyFont="1" applyAlignment="1">
      <alignment vertical="center"/>
    </xf>
    <xf numFmtId="0" fontId="10" fillId="0" borderId="10" xfId="0" applyFont="1" applyBorder="1" applyAlignment="1">
      <alignment vertical="center"/>
    </xf>
    <xf numFmtId="165" fontId="10" fillId="0" borderId="71" xfId="0" applyNumberFormat="1" applyFont="1" applyBorder="1" applyAlignment="1">
      <alignment vertical="center"/>
    </xf>
    <xf numFmtId="0" fontId="10" fillId="7" borderId="0" xfId="0" applyFont="1" applyFill="1" applyAlignment="1">
      <alignment vertical="center"/>
    </xf>
    <xf numFmtId="3" fontId="100" fillId="10" borderId="21" xfId="0" applyNumberFormat="1" applyFont="1" applyFill="1" applyBorder="1" applyAlignment="1">
      <alignment horizontal="center" vertical="center"/>
    </xf>
    <xf numFmtId="0" fontId="10" fillId="4" borderId="0" xfId="0" applyFont="1" applyFill="1" applyAlignment="1">
      <alignment vertical="center" wrapText="1"/>
    </xf>
    <xf numFmtId="0" fontId="10" fillId="6" borderId="0" xfId="0" applyFont="1" applyFill="1" applyAlignment="1">
      <alignment vertical="center" wrapText="1"/>
    </xf>
    <xf numFmtId="0" fontId="15" fillId="4" borderId="30" xfId="0" applyFont="1" applyFill="1" applyBorder="1" applyAlignment="1">
      <alignment vertical="center"/>
    </xf>
    <xf numFmtId="0" fontId="32" fillId="0" borderId="0" xfId="0" applyFont="1" applyAlignment="1">
      <alignment vertical="center" wrapText="1"/>
    </xf>
    <xf numFmtId="0" fontId="13" fillId="0" borderId="0" xfId="0" applyFont="1" applyAlignment="1">
      <alignment vertical="center" wrapText="1"/>
    </xf>
    <xf numFmtId="0" fontId="9" fillId="4" borderId="0" xfId="0" applyFont="1" applyFill="1" applyAlignment="1">
      <alignment vertical="center" wrapText="1"/>
    </xf>
    <xf numFmtId="0" fontId="8" fillId="5" borderId="0" xfId="0" applyFont="1" applyFill="1" applyAlignment="1">
      <alignment vertical="top" wrapText="1"/>
    </xf>
    <xf numFmtId="1" fontId="101" fillId="0" borderId="64" xfId="0" applyNumberFormat="1" applyFont="1" applyBorder="1" applyAlignment="1">
      <alignment vertical="top" wrapText="1"/>
    </xf>
    <xf numFmtId="1" fontId="101" fillId="0" borderId="65" xfId="0" applyNumberFormat="1" applyFont="1" applyBorder="1" applyAlignment="1">
      <alignment vertical="top" wrapText="1"/>
    </xf>
    <xf numFmtId="1" fontId="101" fillId="0" borderId="68" xfId="0" applyNumberFormat="1" applyFont="1" applyBorder="1" applyAlignment="1">
      <alignment vertical="top" wrapText="1"/>
    </xf>
    <xf numFmtId="0" fontId="7" fillId="0" borderId="30" xfId="0" applyFont="1" applyBorder="1" applyAlignment="1">
      <alignment vertical="top" wrapText="1"/>
    </xf>
    <xf numFmtId="0" fontId="114" fillId="2" borderId="4" xfId="0" applyFont="1" applyFill="1" applyBorder="1" applyAlignment="1">
      <alignment horizontal="center" vertical="top" wrapText="1"/>
    </xf>
    <xf numFmtId="0" fontId="101" fillId="2" borderId="4" xfId="0" applyFont="1" applyFill="1" applyBorder="1" applyAlignment="1">
      <alignment horizontal="center" vertical="top" wrapText="1"/>
    </xf>
    <xf numFmtId="0" fontId="100" fillId="5" borderId="16" xfId="0" applyFont="1" applyFill="1" applyBorder="1" applyAlignment="1">
      <alignment horizontal="center" wrapText="1"/>
    </xf>
    <xf numFmtId="0" fontId="7" fillId="0" borderId="0" xfId="0" applyFont="1" applyAlignment="1">
      <alignment vertical="center" wrapText="1"/>
    </xf>
    <xf numFmtId="0" fontId="100" fillId="0" borderId="0" xfId="0" applyFont="1" applyAlignment="1">
      <alignment horizontal="center" vertical="top"/>
    </xf>
    <xf numFmtId="0" fontId="147" fillId="0" borderId="0" xfId="18"/>
    <xf numFmtId="0" fontId="148" fillId="0" borderId="0" xfId="18" applyFont="1"/>
    <xf numFmtId="1" fontId="147" fillId="0" borderId="0" xfId="18" applyNumberFormat="1"/>
    <xf numFmtId="167" fontId="147" fillId="0" borderId="0" xfId="18" applyNumberFormat="1"/>
    <xf numFmtId="1" fontId="148" fillId="0" borderId="0" xfId="18" applyNumberFormat="1" applyFont="1"/>
    <xf numFmtId="167" fontId="148" fillId="0" borderId="0" xfId="18" applyNumberFormat="1" applyFont="1"/>
    <xf numFmtId="0" fontId="126" fillId="4" borderId="95" xfId="14" applyFont="1" applyFill="1" applyBorder="1" applyAlignment="1">
      <alignment horizontal="center" vertical="top" wrapText="1"/>
    </xf>
    <xf numFmtId="0" fontId="149" fillId="4" borderId="96" xfId="14" applyFont="1" applyFill="1" applyBorder="1" applyAlignment="1">
      <alignment vertical="top" wrapText="1"/>
    </xf>
    <xf numFmtId="0" fontId="130" fillId="11" borderId="65" xfId="16" applyFont="1" applyFill="1" applyBorder="1" applyAlignment="1">
      <alignment vertical="top" wrapText="1"/>
    </xf>
    <xf numFmtId="0" fontId="130" fillId="11" borderId="98" xfId="16" applyFont="1" applyFill="1" applyBorder="1" applyAlignment="1">
      <alignment vertical="top" wrapText="1"/>
    </xf>
    <xf numFmtId="14" fontId="130" fillId="11" borderId="37" xfId="14" applyNumberFormat="1" applyFont="1" applyFill="1" applyBorder="1" applyAlignment="1">
      <alignment vertical="top" wrapText="1"/>
    </xf>
    <xf numFmtId="0" fontId="125" fillId="0" borderId="85" xfId="15" applyFont="1" applyBorder="1" applyAlignment="1">
      <alignment horizontal="center" textRotation="90" wrapText="1"/>
    </xf>
    <xf numFmtId="0" fontId="6" fillId="0" borderId="64" xfId="0" applyFont="1" applyBorder="1" applyAlignment="1">
      <alignment vertical="center"/>
    </xf>
    <xf numFmtId="0" fontId="6" fillId="0" borderId="14" xfId="0" applyFont="1" applyBorder="1" applyAlignment="1">
      <alignment horizontal="center" vertical="center"/>
    </xf>
    <xf numFmtId="0" fontId="5" fillId="5" borderId="0" xfId="0" applyFont="1" applyFill="1" applyAlignment="1">
      <alignment vertical="center" wrapText="1"/>
    </xf>
    <xf numFmtId="0" fontId="101" fillId="10" borderId="62" xfId="0" applyFont="1" applyFill="1" applyBorder="1" applyAlignment="1">
      <alignment vertical="top" textRotation="90" wrapText="1"/>
    </xf>
    <xf numFmtId="0" fontId="100" fillId="4" borderId="17" xfId="0" applyFont="1" applyFill="1" applyBorder="1" applyAlignment="1">
      <alignment vertical="top" wrapText="1"/>
    </xf>
    <xf numFmtId="0" fontId="4" fillId="0" borderId="30" xfId="0" applyFont="1" applyBorder="1" applyAlignment="1">
      <alignment vertical="center"/>
    </xf>
    <xf numFmtId="0" fontId="4" fillId="0" borderId="14"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71" xfId="0" applyFont="1" applyBorder="1" applyAlignment="1">
      <alignment vertical="center"/>
    </xf>
    <xf numFmtId="0" fontId="7" fillId="0" borderId="0" xfId="0" applyFont="1" applyAlignment="1">
      <alignment horizontal="left" vertical="top" wrapText="1"/>
    </xf>
    <xf numFmtId="0" fontId="29" fillId="0" borderId="0" xfId="0" applyFont="1" applyAlignment="1">
      <alignment horizontal="left" vertical="top"/>
    </xf>
    <xf numFmtId="0" fontId="29" fillId="0" borderId="0" xfId="0" applyFont="1" applyAlignment="1">
      <alignment vertical="top"/>
    </xf>
    <xf numFmtId="0" fontId="104" fillId="0" borderId="0" xfId="0" applyFont="1" applyAlignment="1">
      <alignment horizontal="center" vertical="top"/>
    </xf>
    <xf numFmtId="0" fontId="102" fillId="0" borderId="0" xfId="0" applyFont="1" applyAlignment="1">
      <alignment horizontal="center" vertical="top"/>
    </xf>
    <xf numFmtId="0" fontId="3" fillId="5" borderId="0" xfId="0" applyFont="1" applyFill="1" applyAlignment="1">
      <alignment vertical="center" wrapText="1"/>
    </xf>
    <xf numFmtId="0" fontId="3" fillId="0" borderId="64" xfId="0" applyFont="1" applyBorder="1" applyAlignment="1">
      <alignment vertical="center"/>
    </xf>
    <xf numFmtId="0" fontId="137" fillId="0" borderId="97" xfId="14" applyFont="1" applyBorder="1" applyAlignment="1">
      <alignment vertical="top" wrapText="1"/>
    </xf>
    <xf numFmtId="14" fontId="137" fillId="0" borderId="37" xfId="14" applyNumberFormat="1" applyFont="1" applyBorder="1" applyAlignment="1">
      <alignment vertical="top" wrapText="1"/>
    </xf>
    <xf numFmtId="0" fontId="0" fillId="4" borderId="5" xfId="0" applyFill="1" applyBorder="1" applyAlignment="1">
      <alignment horizontal="center" vertical="center"/>
    </xf>
    <xf numFmtId="0" fontId="101" fillId="2" borderId="19" xfId="0" applyFont="1" applyFill="1" applyBorder="1" applyAlignment="1">
      <alignment horizontal="center" vertical="top" wrapText="1"/>
    </xf>
    <xf numFmtId="3" fontId="112" fillId="0" borderId="8" xfId="0" applyNumberFormat="1" applyFont="1" applyBorder="1" applyAlignment="1">
      <alignment horizontal="center" textRotation="90"/>
    </xf>
    <xf numFmtId="0" fontId="101" fillId="2" borderId="2" xfId="0" applyFont="1" applyFill="1" applyBorder="1" applyAlignment="1">
      <alignment horizontal="center" vertical="top" wrapText="1"/>
    </xf>
    <xf numFmtId="3" fontId="112" fillId="0" borderId="4" xfId="0" applyNumberFormat="1" applyFont="1" applyBorder="1" applyAlignment="1">
      <alignment horizontal="center" textRotation="90"/>
    </xf>
    <xf numFmtId="3" fontId="100" fillId="6" borderId="0" xfId="0" applyNumberFormat="1" applyFont="1" applyFill="1" applyAlignment="1">
      <alignment horizontal="center" vertical="center"/>
    </xf>
    <xf numFmtId="0" fontId="101" fillId="2" borderId="48" xfId="0" applyFont="1" applyFill="1" applyBorder="1" applyAlignment="1">
      <alignment horizontal="center" vertical="top" wrapText="1"/>
    </xf>
    <xf numFmtId="3" fontId="112" fillId="0" borderId="5" xfId="0" applyNumberFormat="1" applyFont="1" applyBorder="1" applyAlignment="1">
      <alignment horizontal="center" textRotation="90"/>
    </xf>
    <xf numFmtId="0" fontId="101" fillId="2" borderId="19" xfId="0" applyFont="1" applyFill="1" applyBorder="1" applyAlignment="1">
      <alignment vertical="top" wrapText="1"/>
    </xf>
    <xf numFmtId="3" fontId="112" fillId="0" borderId="20" xfId="0" applyNumberFormat="1" applyFont="1" applyBorder="1" applyAlignment="1">
      <alignment horizontal="center" textRotation="90"/>
    </xf>
    <xf numFmtId="0" fontId="101" fillId="2" borderId="2" xfId="0" applyFont="1" applyFill="1" applyBorder="1" applyAlignment="1">
      <alignment vertical="top" wrapText="1"/>
    </xf>
    <xf numFmtId="3" fontId="112" fillId="0" borderId="21" xfId="0" applyNumberFormat="1" applyFont="1" applyBorder="1" applyAlignment="1">
      <alignment horizontal="center" textRotation="90"/>
    </xf>
    <xf numFmtId="0" fontId="100" fillId="0" borderId="50" xfId="0" applyFont="1" applyBorder="1" applyAlignment="1">
      <alignment horizontal="center" vertical="top"/>
    </xf>
    <xf numFmtId="0" fontId="100" fillId="0" borderId="51" xfId="0" applyFont="1" applyBorder="1" applyAlignment="1">
      <alignment horizontal="center" vertical="top"/>
    </xf>
    <xf numFmtId="0" fontId="100" fillId="0" borderId="55" xfId="0" applyFont="1" applyBorder="1" applyAlignment="1">
      <alignment horizontal="center" vertical="top"/>
    </xf>
    <xf numFmtId="3" fontId="112" fillId="0" borderId="22" xfId="0" applyNumberFormat="1" applyFont="1" applyBorder="1" applyAlignment="1">
      <alignment horizontal="center" textRotation="90"/>
    </xf>
    <xf numFmtId="0" fontId="100" fillId="0" borderId="56" xfId="0" applyFont="1" applyBorder="1" applyAlignment="1">
      <alignment horizontal="center" vertical="top"/>
    </xf>
    <xf numFmtId="3" fontId="112" fillId="0" borderId="6" xfId="0" applyNumberFormat="1" applyFont="1" applyBorder="1" applyAlignment="1">
      <alignment horizontal="center" textRotation="90"/>
    </xf>
    <xf numFmtId="0" fontId="100" fillId="0" borderId="57" xfId="0" applyFont="1" applyBorder="1" applyAlignment="1">
      <alignment horizontal="center" vertical="top"/>
    </xf>
    <xf numFmtId="0" fontId="100" fillId="0" borderId="58" xfId="0" applyFont="1" applyBorder="1" applyAlignment="1">
      <alignment horizontal="center" vertical="top"/>
    </xf>
    <xf numFmtId="3" fontId="112" fillId="0" borderId="49" xfId="0" applyNumberFormat="1" applyFont="1" applyBorder="1" applyAlignment="1">
      <alignment horizontal="center" textRotation="90"/>
    </xf>
    <xf numFmtId="0" fontId="119" fillId="3" borderId="23" xfId="0" applyFont="1" applyFill="1" applyBorder="1" applyAlignment="1">
      <alignment horizontal="left"/>
    </xf>
    <xf numFmtId="0" fontId="21" fillId="5" borderId="0" xfId="0" applyFont="1" applyFill="1" applyAlignment="1">
      <alignment vertical="center" wrapText="1"/>
    </xf>
    <xf numFmtId="0" fontId="102" fillId="4" borderId="0" xfId="0" applyFont="1" applyFill="1" applyAlignment="1">
      <alignment vertical="center" wrapText="1"/>
    </xf>
    <xf numFmtId="0" fontId="16" fillId="5" borderId="0" xfId="0" applyFont="1" applyFill="1" applyAlignment="1">
      <alignment vertical="center" wrapText="1"/>
    </xf>
    <xf numFmtId="0" fontId="7" fillId="5" borderId="0" xfId="0" applyFont="1" applyFill="1" applyAlignment="1">
      <alignment vertical="center" wrapText="1"/>
    </xf>
    <xf numFmtId="0" fontId="2" fillId="4" borderId="0" xfId="0" applyFont="1" applyFill="1" applyAlignment="1">
      <alignment vertical="center" wrapText="1"/>
    </xf>
    <xf numFmtId="0" fontId="2" fillId="6" borderId="0" xfId="0" applyFont="1" applyFill="1" applyAlignment="1">
      <alignment vertical="center" wrapText="1"/>
    </xf>
    <xf numFmtId="0" fontId="114" fillId="4" borderId="0" xfId="0" applyFont="1" applyFill="1" applyAlignment="1">
      <alignment horizontal="center" vertical="top" wrapText="1"/>
    </xf>
    <xf numFmtId="0" fontId="113" fillId="7" borderId="0" xfId="0" applyFont="1" applyFill="1" applyAlignment="1">
      <alignment horizontal="left" vertical="center"/>
    </xf>
    <xf numFmtId="0" fontId="0" fillId="7" borderId="0" xfId="0" applyFill="1"/>
    <xf numFmtId="0" fontId="100" fillId="2" borderId="34" xfId="0" applyFont="1" applyFill="1" applyBorder="1" applyAlignment="1">
      <alignment horizontal="center" vertical="top"/>
    </xf>
    <xf numFmtId="0" fontId="100" fillId="2" borderId="35" xfId="0" applyFont="1" applyFill="1" applyBorder="1" applyAlignment="1">
      <alignment horizontal="center" vertical="top"/>
    </xf>
    <xf numFmtId="0" fontId="100" fillId="6" borderId="35" xfId="0" applyFont="1" applyFill="1" applyBorder="1" applyAlignment="1">
      <alignment horizontal="center" vertical="top"/>
    </xf>
    <xf numFmtId="0" fontId="0" fillId="0" borderId="0" xfId="0"/>
    <xf numFmtId="0" fontId="126" fillId="0" borderId="37" xfId="14" applyFont="1" applyFill="1" applyBorder="1" applyAlignment="1">
      <alignment vertical="top" wrapText="1"/>
    </xf>
    <xf numFmtId="0" fontId="136" fillId="0" borderId="79" xfId="17" applyFont="1" applyBorder="1" applyAlignment="1">
      <alignment horizontal="right" vertical="top" textRotation="90" wrapText="1"/>
    </xf>
  </cellXfs>
  <cellStyles count="19">
    <cellStyle name="Standaard" xfId="0" builtinId="0"/>
    <cellStyle name="Standaard 2" xfId="1" xr:uid="{2F15AC55-8175-4030-9D93-B82320F31DB2}"/>
    <cellStyle name="Standaard 3" xfId="2" xr:uid="{79C226CB-4B46-48D2-8BFA-7F229B88276B}"/>
    <cellStyle name="Standaard 3 2" xfId="4" xr:uid="{C5FB7185-47A4-4F2B-B844-530DC080A25A}"/>
    <cellStyle name="Standaard 3 2 2" xfId="6" xr:uid="{B053BE66-2A8B-4269-874A-D064BEDCB2FB}"/>
    <cellStyle name="Standaard 3 2 3" xfId="8" xr:uid="{B82B7249-9FA8-440C-A5D7-AEA8A01C7FCA}"/>
    <cellStyle name="Standaard 3 2 3 2" xfId="17" xr:uid="{4CFF9111-D534-4D5C-8ABB-C23D7B22E5F7}"/>
    <cellStyle name="Standaard 3 2 4" xfId="10" xr:uid="{977D01CB-BEE8-42B3-B836-DBBB40BCED26}"/>
    <cellStyle name="Standaard 3 2 4 2" xfId="15" xr:uid="{169ED460-ED1B-4BAE-9328-7F95B477DA5C}"/>
    <cellStyle name="Standaard 4" xfId="3" xr:uid="{8394B0E9-8360-4C81-B96A-D6269973EE42}"/>
    <cellStyle name="Standaard 4 2" xfId="5" xr:uid="{4B7A1708-28C4-4468-AB72-0617419F9747}"/>
    <cellStyle name="Standaard 4 3" xfId="7" xr:uid="{E0C364AC-37E8-4D2A-8346-5DC9E34A5263}"/>
    <cellStyle name="Standaard 4 3 2" xfId="16" xr:uid="{6C03771E-A85F-4E9F-97CF-3472EB16F12F}"/>
    <cellStyle name="Standaard 4 4" xfId="9" xr:uid="{98573328-DB89-44AB-B3C6-4E34FCB35F9C}"/>
    <cellStyle name="Standaard 4 4 2" xfId="14" xr:uid="{FE3857FA-AC70-4089-8617-A7229101CD74}"/>
    <cellStyle name="Standaard 4 5" xfId="12" xr:uid="{DC06D82D-A5E8-4E86-A189-371E109BD522}"/>
    <cellStyle name="Standaard 5" xfId="11" xr:uid="{410D7797-C20A-40E1-9C88-724B16C298BD}"/>
    <cellStyle name="Standaard 6" xfId="13" xr:uid="{3A14290B-C2EF-4A83-BBA0-490A1491F5C9}"/>
    <cellStyle name="Standaard 7" xfId="18" xr:uid="{B9AA4F5B-2C06-4802-A971-AF62516C7410}"/>
  </cellStyles>
  <dxfs count="169">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00B0F0"/>
        </patternFill>
      </fill>
    </dxf>
    <dxf>
      <fill>
        <patternFill>
          <bgColor theme="4" tint="0.59996337778862885"/>
        </patternFill>
      </fill>
    </dxf>
    <dxf>
      <fill>
        <patternFill>
          <bgColor rgb="FF00B0F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C0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C0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C0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79998168889431442"/>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theme="9" tint="0.79998168889431442"/>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7999816888943144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theme="8" tint="0.79998168889431442"/>
        </patternFill>
      </fill>
    </dxf>
    <dxf>
      <fill>
        <patternFill>
          <bgColor rgb="FFFFC000"/>
        </patternFill>
      </fill>
    </dxf>
    <dxf>
      <fill>
        <patternFill>
          <bgColor rgb="FFFFFF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FF00"/>
        </patternFill>
      </fill>
    </dxf>
    <dxf>
      <fill>
        <patternFill>
          <bgColor rgb="FFFFC000"/>
        </patternFill>
      </fill>
    </dxf>
    <dxf>
      <fill>
        <patternFill>
          <bgColor theme="8" tint="0.59996337778862885"/>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C000"/>
        </patternFill>
      </fill>
    </dxf>
    <dxf>
      <fill>
        <patternFill>
          <bgColor rgb="FF92D050"/>
        </patternFill>
      </fill>
    </dxf>
    <dxf>
      <fill>
        <patternFill>
          <bgColor theme="9" tint="0.39994506668294322"/>
        </patternFill>
      </fill>
    </dxf>
    <dxf>
      <fill>
        <patternFill>
          <bgColor theme="9" tint="0.59996337778862885"/>
        </patternFill>
      </fill>
    </dxf>
    <dxf>
      <fill>
        <patternFill>
          <bgColor rgb="FFFFFF00"/>
        </patternFill>
      </fill>
    </dxf>
    <dxf>
      <fill>
        <patternFill>
          <bgColor rgb="FFFFC000"/>
        </patternFill>
      </fill>
    </dxf>
    <dxf>
      <fill>
        <patternFill>
          <bgColor rgb="FFFFC000"/>
        </patternFill>
      </fill>
    </dxf>
    <dxf>
      <fill>
        <patternFill>
          <bgColor theme="0" tint="-0.3499862666707357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keren gekoppeld</a:t>
            </a:r>
            <a:r>
              <a:rPr lang="en-US" baseline="0"/>
              <a:t> per MK</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95769028871392"/>
          <c:y val="0.12283490644146382"/>
          <c:w val="0.8217089763779527"/>
          <c:h val="0.68134292453383716"/>
        </c:manualLayout>
      </c:layout>
      <c:barChart>
        <c:barDir val="col"/>
        <c:grouping val="clustered"/>
        <c:varyColors val="0"/>
        <c:ser>
          <c:idx val="0"/>
          <c:order val="0"/>
          <c:tx>
            <c:strRef>
              <c:f>'Hulp blad grafieken en tabellen'!$L$1</c:f>
              <c:strCache>
                <c:ptCount val="1"/>
                <c:pt idx="0">
                  <c:v>J. Totaal aantal keren gebruikt (I+H)</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'Hulp blad grafieken en tabellen'!$A$2:$B$13</c:f>
              <c:strCache>
                <c:ptCount val="11"/>
                <c:pt idx="0">
                  <c:v>AD</c:v>
                </c:pt>
                <c:pt idx="1">
                  <c:v>DH</c:v>
                </c:pt>
                <c:pt idx="2">
                  <c:v>LB</c:v>
                </c:pt>
                <c:pt idx="3">
                  <c:v>MD</c:v>
                </c:pt>
                <c:pt idx="4">
                  <c:v>NH</c:v>
                </c:pt>
                <c:pt idx="5">
                  <c:v>NN</c:v>
                </c:pt>
                <c:pt idx="6">
                  <c:v>OB</c:v>
                </c:pt>
                <c:pt idx="7">
                  <c:v>ON</c:v>
                </c:pt>
                <c:pt idx="8">
                  <c:v>RT</c:v>
                </c:pt>
                <c:pt idx="9">
                  <c:v>ZB</c:v>
                </c:pt>
                <c:pt idx="10">
                  <c:v>Total</c:v>
                </c:pt>
              </c:strCache>
            </c:strRef>
          </c:cat>
          <c:val>
            <c:numRef>
              <c:f>'Hulp blad grafieken en tabellen'!$L$2:$L$13</c:f>
              <c:numCache>
                <c:formatCode>0</c:formatCode>
                <c:ptCount val="12"/>
                <c:pt idx="0">
                  <c:v>1866</c:v>
                </c:pt>
                <c:pt idx="1">
                  <c:v>1764</c:v>
                </c:pt>
                <c:pt idx="2">
                  <c:v>1647</c:v>
                </c:pt>
                <c:pt idx="3">
                  <c:v>3298</c:v>
                </c:pt>
                <c:pt idx="4">
                  <c:v>3169</c:v>
                </c:pt>
                <c:pt idx="5">
                  <c:v>1764</c:v>
                </c:pt>
                <c:pt idx="6">
                  <c:v>2342</c:v>
                </c:pt>
                <c:pt idx="7">
                  <c:v>6436</c:v>
                </c:pt>
                <c:pt idx="8">
                  <c:v>3237</c:v>
                </c:pt>
                <c:pt idx="9">
                  <c:v>2990</c:v>
                </c:pt>
                <c:pt idx="10">
                  <c:v>28513</c:v>
                </c:pt>
              </c:numCache>
            </c:numRef>
          </c:val>
          <c:extLst>
            <c:ext xmlns:c16="http://schemas.microsoft.com/office/drawing/2014/chart" uri="{C3380CC4-5D6E-409C-BE32-E72D297353CC}">
              <c16:uniqueId val="{00000000-8D24-461C-85C7-A74EDAFBF6E2}"/>
            </c:ext>
          </c:extLst>
        </c:ser>
        <c:dLbls>
          <c:dLblPos val="outEnd"/>
          <c:showLegendKey val="0"/>
          <c:showVal val="1"/>
          <c:showCatName val="0"/>
          <c:showSerName val="0"/>
          <c:showPercent val="0"/>
          <c:showBubbleSize val="0"/>
        </c:dLbls>
        <c:gapWidth val="150"/>
        <c:axId val="640178816"/>
        <c:axId val="640179144"/>
      </c:barChart>
      <c:catAx>
        <c:axId val="6401788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000" b="1" i="0" baseline="0">
                    <a:effectLst/>
                    <a:latin typeface="Arial" panose="020B0604020202020204" pitchFamily="34" charset="0"/>
                    <a:cs typeface="Arial" panose="020B0604020202020204" pitchFamily="34" charset="0"/>
                  </a:rPr>
                  <a:t>MK:</a:t>
                </a:r>
                <a:endParaRPr lang="nl-NL" sz="1000">
                  <a:effectLst/>
                  <a:latin typeface="Arial" panose="020B0604020202020204" pitchFamily="34" charset="0"/>
                  <a:cs typeface="Arial" panose="020B0604020202020204" pitchFamily="34" charset="0"/>
                </a:endParaRPr>
              </a:p>
            </c:rich>
          </c:tx>
          <c:layout>
            <c:manualLayout>
              <c:xMode val="edge"/>
              <c:yMode val="edge"/>
              <c:x val="8.8983081437020769E-3"/>
              <c:y val="0.806745537404839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640179144"/>
        <c:crosses val="autoZero"/>
        <c:auto val="1"/>
        <c:lblAlgn val="ctr"/>
        <c:lblOffset val="100"/>
        <c:noMultiLvlLbl val="0"/>
      </c:catAx>
      <c:valAx>
        <c:axId val="640179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b="1">
                    <a:latin typeface="Arial" panose="020B0604020202020204" pitchFamily="34" charset="0"/>
                    <a:cs typeface="Arial" panose="020B0604020202020204" pitchFamily="34" charset="0"/>
                  </a:rPr>
                  <a:t>Aantal keren soort gebruikt</a:t>
                </a:r>
              </a:p>
            </c:rich>
          </c:tx>
          <c:layout>
            <c:manualLayout>
              <c:xMode val="edge"/>
              <c:yMode val="edge"/>
              <c:x val="1.4640985391295542E-2"/>
              <c:y val="0.19920990092065829"/>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40178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 Niet in voorstel update gevonden soorten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Graf.'!$A$20:$A$31</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Graf.'!$E$20:$E$31</c:f>
              <c:numCache>
                <c:formatCode>0%</c:formatCode>
                <c:ptCount val="12"/>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44D-4B92-B53F-1C5D3A64E63A}"/>
            </c:ext>
          </c:extLst>
        </c:ser>
        <c:dLbls>
          <c:dLblPos val="outEnd"/>
          <c:showLegendKey val="0"/>
          <c:showVal val="1"/>
          <c:showCatName val="0"/>
          <c:showSerName val="0"/>
          <c:showPercent val="0"/>
          <c:showBubbleSize val="0"/>
        </c:dLbls>
        <c:gapWidth val="150"/>
        <c:axId val="1164794368"/>
        <c:axId val="1164800600"/>
      </c:barChart>
      <c:catAx>
        <c:axId val="116479436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b="1">
                    <a:latin typeface="Arial" panose="020B0604020202020204" pitchFamily="34" charset="0"/>
                    <a:cs typeface="Arial" panose="020B0604020202020204" pitchFamily="34" charset="0"/>
                  </a:rPr>
                  <a:t>MK</a:t>
                </a:r>
              </a:p>
            </c:rich>
          </c:tx>
          <c:layout>
            <c:manualLayout>
              <c:xMode val="edge"/>
              <c:yMode val="edge"/>
              <c:x val="1.0117616486058077E-2"/>
              <c:y val="0.8183008675724341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1164800600"/>
        <c:crosses val="autoZero"/>
        <c:auto val="1"/>
        <c:lblAlgn val="ctr"/>
        <c:lblOffset val="100"/>
        <c:noMultiLvlLbl val="0"/>
      </c:catAx>
      <c:valAx>
        <c:axId val="1164800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b="1">
                    <a:latin typeface="Arial" panose="020B0604020202020204" pitchFamily="34" charset="0"/>
                    <a:cs typeface="Arial" panose="020B0604020202020204" pitchFamily="34" charset="0"/>
                  </a:rPr>
                  <a:t>%  soorten</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64794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Gem. aant. alternatieven bij primaire soort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'Totalen Tab. &amp; Graf.'!$E$104</c:f>
              <c:strCache>
                <c:ptCount val="1"/>
                <c:pt idx="0">
                  <c:v>Alternatieven per primaire soort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'Hulp blad grafieken en tabellen'!$A$2:$B$13</c:f>
              <c:strCache>
                <c:ptCount val="11"/>
                <c:pt idx="0">
                  <c:v>AD</c:v>
                </c:pt>
                <c:pt idx="1">
                  <c:v>DH</c:v>
                </c:pt>
                <c:pt idx="2">
                  <c:v>LB</c:v>
                </c:pt>
                <c:pt idx="3">
                  <c:v>MD</c:v>
                </c:pt>
                <c:pt idx="4">
                  <c:v>NH</c:v>
                </c:pt>
                <c:pt idx="5">
                  <c:v>NN</c:v>
                </c:pt>
                <c:pt idx="6">
                  <c:v>OB</c:v>
                </c:pt>
                <c:pt idx="7">
                  <c:v>ON</c:v>
                </c:pt>
                <c:pt idx="8">
                  <c:v>RT</c:v>
                </c:pt>
                <c:pt idx="9">
                  <c:v>ZB</c:v>
                </c:pt>
                <c:pt idx="10">
                  <c:v>Total</c:v>
                </c:pt>
              </c:strCache>
            </c:strRef>
          </c:cat>
          <c:val>
            <c:numRef>
              <c:f>'Totalen Tab. &amp; Graf.'!$E$105:$E$116</c:f>
              <c:numCache>
                <c:formatCode>0.0</c:formatCode>
                <c:ptCount val="12"/>
                <c:pt idx="0">
                  <c:v>3.0477223427331888</c:v>
                </c:pt>
                <c:pt idx="1">
                  <c:v>2.1956521739130435</c:v>
                </c:pt>
                <c:pt idx="2">
                  <c:v>2.5649350649350651</c:v>
                </c:pt>
                <c:pt idx="3">
                  <c:v>3.3914780292942743</c:v>
                </c:pt>
                <c:pt idx="4">
                  <c:v>2.440825190010858</c:v>
                </c:pt>
                <c:pt idx="5">
                  <c:v>1.4364640883977902</c:v>
                </c:pt>
                <c:pt idx="6">
                  <c:v>2.9098497495826376</c:v>
                </c:pt>
                <c:pt idx="7">
                  <c:v>2.9148418491484187</c:v>
                </c:pt>
                <c:pt idx="8">
                  <c:v>3.0161290322580645</c:v>
                </c:pt>
                <c:pt idx="9">
                  <c:v>2.9290407358738504</c:v>
                </c:pt>
              </c:numCache>
            </c:numRef>
          </c:val>
          <c:extLst>
            <c:ext xmlns:c16="http://schemas.microsoft.com/office/drawing/2014/chart" uri="{C3380CC4-5D6E-409C-BE32-E72D297353CC}">
              <c16:uniqueId val="{00000000-B85D-4F6F-BAB8-E65E0FFAC6DF}"/>
            </c:ext>
          </c:extLst>
        </c:ser>
        <c:dLbls>
          <c:dLblPos val="outEnd"/>
          <c:showLegendKey val="0"/>
          <c:showVal val="1"/>
          <c:showCatName val="0"/>
          <c:showSerName val="0"/>
          <c:showPercent val="0"/>
          <c:showBubbleSize val="0"/>
        </c:dLbls>
        <c:gapWidth val="150"/>
        <c:axId val="711335608"/>
        <c:axId val="711332656"/>
      </c:barChart>
      <c:catAx>
        <c:axId val="711335608"/>
        <c:scaling>
          <c:orientation val="minMax"/>
        </c:scaling>
        <c:delete val="0"/>
        <c:axPos val="b"/>
        <c:title>
          <c:tx>
            <c:rich>
              <a:bodyPr rot="0" spcFirstLastPara="1" vertOverflow="ellipsis" vert="horz" wrap="square" anchor="ctr" anchorCtr="1"/>
              <a:lstStyle/>
              <a:p>
                <a:pPr algn="ctr" rtl="0">
                  <a:defRPr lang="nl-NL" sz="1000" b="1" i="0" u="none" strike="noStrike" kern="1200" baseline="0">
                    <a:solidFill>
                      <a:sysClr val="windowText" lastClr="000000">
                        <a:lumMod val="65000"/>
                        <a:lumOff val="35000"/>
                      </a:sysClr>
                    </a:solidFill>
                    <a:latin typeface="+mn-lt"/>
                    <a:ea typeface="+mn-ea"/>
                    <a:cs typeface="+mn-cs"/>
                  </a:defRPr>
                </a:pPr>
                <a:r>
                  <a:rPr lang="nl-NL" sz="1000" b="1" i="0" baseline="0">
                    <a:effectLst/>
                    <a:latin typeface="Arial" panose="020B0604020202020204" pitchFamily="34" charset="0"/>
                    <a:cs typeface="Arial" panose="020B0604020202020204" pitchFamily="34" charset="0"/>
                  </a:rPr>
                  <a:t>MK</a:t>
                </a:r>
                <a:endParaRPr lang="nl-NL" sz="1000">
                  <a:effectLst/>
                  <a:latin typeface="Arial" panose="020B0604020202020204" pitchFamily="34" charset="0"/>
                  <a:cs typeface="Arial" panose="020B0604020202020204" pitchFamily="34" charset="0"/>
                </a:endParaRPr>
              </a:p>
            </c:rich>
          </c:tx>
          <c:layout>
            <c:manualLayout>
              <c:xMode val="edge"/>
              <c:yMode val="edge"/>
              <c:x val="2.3080415146913773E-2"/>
              <c:y val="0.86567164179104472"/>
            </c:manualLayout>
          </c:layout>
          <c:overlay val="0"/>
          <c:spPr>
            <a:noFill/>
            <a:ln>
              <a:noFill/>
            </a:ln>
            <a:effectLst/>
          </c:spPr>
          <c:txPr>
            <a:bodyPr rot="0" spcFirstLastPara="1" vertOverflow="ellipsis" vert="horz" wrap="square" anchor="ctr" anchorCtr="1"/>
            <a:lstStyle/>
            <a:p>
              <a:pPr algn="ctr" rtl="0">
                <a:defRPr lang="nl-NL" sz="1000" b="1" i="0" u="none" strike="noStrike" kern="1200" baseline="0">
                  <a:solidFill>
                    <a:sysClr val="windowText" lastClr="000000">
                      <a:lumMod val="65000"/>
                      <a:lumOff val="35000"/>
                    </a:sys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711332656"/>
        <c:crosses val="autoZero"/>
        <c:auto val="1"/>
        <c:lblAlgn val="ctr"/>
        <c:lblOffset val="100"/>
        <c:noMultiLvlLbl val="0"/>
      </c:catAx>
      <c:valAx>
        <c:axId val="7113326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r>
                  <a:rPr lang="nl-NL" sz="1000" b="1"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rPr>
                  <a:t>Agem. aant. alternatieven bij primaire soort</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nl-NL"/>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11335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Aantal Srt per</a:t>
            </a:r>
            <a:r>
              <a:rPr lang="en-US" baseline="0"/>
              <a:t> MK </a:t>
            </a:r>
            <a:r>
              <a:rPr lang="en-US"/>
              <a:t>1x gebruikt in NL (Zeer kwetsbaar)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'Totalen Tab. &amp; Graf.'!$C$40</c:f>
              <c:strCache>
                <c:ptCount val="1"/>
                <c:pt idx="0">
                  <c:v>F. Aantal soorten per MK 1x gebruikt in NL 
(Zeer kwetsbaar)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Graf.'!$A$41:$A$52</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Graf.'!$C$41:$C$52</c:f>
              <c:numCache>
                <c:formatCode>#,##0</c:formatCode>
                <c:ptCount val="12"/>
                <c:pt idx="0">
                  <c:v>0</c:v>
                </c:pt>
                <c:pt idx="1">
                  <c:v>3</c:v>
                </c:pt>
                <c:pt idx="2">
                  <c:v>3</c:v>
                </c:pt>
                <c:pt idx="3">
                  <c:v>1</c:v>
                </c:pt>
                <c:pt idx="4">
                  <c:v>3</c:v>
                </c:pt>
                <c:pt idx="5">
                  <c:v>1</c:v>
                </c:pt>
                <c:pt idx="6">
                  <c:v>2</c:v>
                </c:pt>
                <c:pt idx="7">
                  <c:v>4</c:v>
                </c:pt>
                <c:pt idx="8">
                  <c:v>9</c:v>
                </c:pt>
                <c:pt idx="9">
                  <c:v>3</c:v>
                </c:pt>
              </c:numCache>
            </c:numRef>
          </c:val>
          <c:extLst>
            <c:ext xmlns:c16="http://schemas.microsoft.com/office/drawing/2014/chart" uri="{C3380CC4-5D6E-409C-BE32-E72D297353CC}">
              <c16:uniqueId val="{00000000-9103-4F6F-BE77-D21B2439C462}"/>
            </c:ext>
          </c:extLst>
        </c:ser>
        <c:dLbls>
          <c:dLblPos val="outEnd"/>
          <c:showLegendKey val="0"/>
          <c:showVal val="1"/>
          <c:showCatName val="0"/>
          <c:showSerName val="0"/>
          <c:showPercent val="0"/>
          <c:showBubbleSize val="0"/>
        </c:dLbls>
        <c:gapWidth val="150"/>
        <c:axId val="1067125792"/>
        <c:axId val="1067125464"/>
      </c:barChart>
      <c:catAx>
        <c:axId val="1067125792"/>
        <c:scaling>
          <c:orientation val="minMax"/>
        </c:scaling>
        <c:delete val="0"/>
        <c:axPos val="b"/>
        <c:title>
          <c:tx>
            <c:rich>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a:effectLst/>
                  </a:rPr>
                  <a:t>MK</a:t>
                </a:r>
              </a:p>
            </c:rich>
          </c:tx>
          <c:layout>
            <c:manualLayout>
              <c:xMode val="edge"/>
              <c:yMode val="edge"/>
              <c:x val="2.1410542860224667E-2"/>
              <c:y val="0.82543471539741742"/>
            </c:manualLayout>
          </c:layout>
          <c:overlay val="0"/>
          <c:spPr>
            <a:noFill/>
            <a:ln>
              <a:noFill/>
            </a:ln>
            <a:effectLst/>
          </c:spPr>
          <c:txPr>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rgbClr val="222222"/>
                </a:solidFill>
                <a:latin typeface="Arial"/>
                <a:ea typeface="Arial"/>
                <a:cs typeface="Arial"/>
              </a:defRPr>
            </a:pPr>
            <a:endParaRPr lang="nl-NL"/>
          </a:p>
        </c:txPr>
        <c:crossAx val="1067125464"/>
        <c:crosses val="autoZero"/>
        <c:auto val="1"/>
        <c:lblAlgn val="ctr"/>
        <c:lblOffset val="100"/>
        <c:noMultiLvlLbl val="0"/>
      </c:catAx>
      <c:valAx>
        <c:axId val="1067125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Aantal per MK</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67125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 Srt per MK 1x gebruikt in NL (Zeer kwetsbaar) </a:t>
            </a:r>
            <a:endParaRPr lang="nl-NL"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13688013771887828"/>
          <c:y val="0.11698541329011347"/>
          <c:w val="0.83983396318668446"/>
          <c:h val="0.69189627228525119"/>
        </c:manualLayout>
      </c:layout>
      <c:barChart>
        <c:barDir val="col"/>
        <c:grouping val="clustered"/>
        <c:varyColors val="0"/>
        <c:ser>
          <c:idx val="0"/>
          <c:order val="0"/>
          <c:tx>
            <c:strRef>
              <c:f>'Totalen Tab. &amp; Graf.'!$D$40</c:f>
              <c:strCache>
                <c:ptCount val="1"/>
                <c:pt idx="0">
                  <c:v>F. % Aantal soorten per MK 1x gebruikt in NL 
(Zeer kwetsbaar) (F/B)</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Graf.'!$A$41:$A$52</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Graf.'!$D$41:$D$52</c:f>
              <c:numCache>
                <c:formatCode>0%</c:formatCode>
                <c:ptCount val="12"/>
                <c:pt idx="0">
                  <c:v>0</c:v>
                </c:pt>
                <c:pt idx="1">
                  <c:v>2.3255813953488372E-2</c:v>
                </c:pt>
                <c:pt idx="2">
                  <c:v>2.8571428571428571E-2</c:v>
                </c:pt>
                <c:pt idx="3">
                  <c:v>6.2500000000000003E-3</c:v>
                </c:pt>
                <c:pt idx="4">
                  <c:v>1.4018691588785047E-2</c:v>
                </c:pt>
                <c:pt idx="5">
                  <c:v>8.6956521739130436E-3</c:v>
                </c:pt>
                <c:pt idx="6">
                  <c:v>1.3888888888888888E-2</c:v>
                </c:pt>
                <c:pt idx="7">
                  <c:v>1.6528925619834711E-2</c:v>
                </c:pt>
                <c:pt idx="8">
                  <c:v>3.71900826446281E-2</c:v>
                </c:pt>
                <c:pt idx="9">
                  <c:v>1.7142857142857144E-2</c:v>
                </c:pt>
              </c:numCache>
            </c:numRef>
          </c:val>
          <c:extLst>
            <c:ext xmlns:c16="http://schemas.microsoft.com/office/drawing/2014/chart" uri="{C3380CC4-5D6E-409C-BE32-E72D297353CC}">
              <c16:uniqueId val="{00000000-4036-4F9B-83B7-76BC1C8F44C5}"/>
            </c:ext>
          </c:extLst>
        </c:ser>
        <c:dLbls>
          <c:dLblPos val="outEnd"/>
          <c:showLegendKey val="0"/>
          <c:showVal val="1"/>
          <c:showCatName val="0"/>
          <c:showSerName val="0"/>
          <c:showPercent val="0"/>
          <c:showBubbleSize val="0"/>
        </c:dLbls>
        <c:gapWidth val="150"/>
        <c:axId val="1067110048"/>
        <c:axId val="1067110376"/>
      </c:barChart>
      <c:catAx>
        <c:axId val="1067110048"/>
        <c:scaling>
          <c:orientation val="minMax"/>
        </c:scaling>
        <c:delete val="0"/>
        <c:axPos val="b"/>
        <c:title>
          <c:tx>
            <c:rich>
              <a:bodyPr rot="0" spcFirstLastPara="1" vertOverflow="ellipsis" vert="horz" wrap="square" anchor="ctr" anchorCtr="1"/>
              <a:lstStyle/>
              <a:p>
                <a:pPr algn="ctr" rtl="0">
                  <a:defRPr lang="en-US" sz="1000" b="1" i="0" u="none" strike="noStrike" kern="1200" baseline="0">
                    <a:solidFill>
                      <a:srgbClr val="222222"/>
                    </a:solidFill>
                    <a:latin typeface="Arial"/>
                    <a:ea typeface="Arial"/>
                    <a:cs typeface="Arial"/>
                  </a:defRPr>
                </a:pPr>
                <a:r>
                  <a:rPr lang="nl-NL" sz="1000" b="1" i="0" baseline="0">
                    <a:effectLst/>
                  </a:rPr>
                  <a:t>MK</a:t>
                </a:r>
                <a:endParaRPr lang="nl-NL" sz="1000">
                  <a:effectLst/>
                </a:endParaRPr>
              </a:p>
            </c:rich>
          </c:tx>
          <c:layout>
            <c:manualLayout>
              <c:xMode val="edge"/>
              <c:yMode val="edge"/>
              <c:x val="3.3807099693933612E-2"/>
              <c:y val="0.82160740698779555"/>
            </c:manualLayout>
          </c:layout>
          <c:overlay val="0"/>
          <c:spPr>
            <a:noFill/>
            <a:ln>
              <a:noFill/>
            </a:ln>
            <a:effectLst/>
          </c:spPr>
          <c:txPr>
            <a:bodyPr rot="0" spcFirstLastPara="1" vertOverflow="ellipsis" vert="horz" wrap="square" anchor="ctr" anchorCtr="1"/>
            <a:lstStyle/>
            <a:p>
              <a:pPr algn="ctr" rtl="0">
                <a:defRPr lang="en-US"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rgbClr val="222222"/>
                </a:solidFill>
                <a:latin typeface="Arial"/>
                <a:ea typeface="Arial"/>
                <a:cs typeface="Arial"/>
              </a:defRPr>
            </a:pPr>
            <a:endParaRPr lang="nl-NL"/>
          </a:p>
        </c:txPr>
        <c:crossAx val="1067110376"/>
        <c:crosses val="autoZero"/>
        <c:auto val="1"/>
        <c:lblAlgn val="ctr"/>
        <c:lblOffset val="100"/>
        <c:noMultiLvlLbl val="0"/>
      </c:catAx>
      <c:valAx>
        <c:axId val="1067110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 per MK</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67110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Aantal soorten alleen gekoppeld in betreffende MK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'Totalen Tab. &amp; Graf.'!$C$62</c:f>
              <c:strCache>
                <c:ptCount val="1"/>
                <c:pt idx="0">
                  <c:v>D. Aantal soorten alleen ingebruik in betreffende MK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Graf.'!$A$63:$A$74</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Graf.'!$C$63:$C$74</c:f>
              <c:numCache>
                <c:formatCode>#,##0</c:formatCode>
                <c:ptCount val="12"/>
                <c:pt idx="0">
                  <c:v>0</c:v>
                </c:pt>
                <c:pt idx="1">
                  <c:v>7</c:v>
                </c:pt>
                <c:pt idx="2">
                  <c:v>3</c:v>
                </c:pt>
                <c:pt idx="3">
                  <c:v>2</c:v>
                </c:pt>
                <c:pt idx="4">
                  <c:v>6</c:v>
                </c:pt>
                <c:pt idx="5">
                  <c:v>4</c:v>
                </c:pt>
                <c:pt idx="6">
                  <c:v>3</c:v>
                </c:pt>
                <c:pt idx="7">
                  <c:v>17</c:v>
                </c:pt>
                <c:pt idx="8">
                  <c:v>28</c:v>
                </c:pt>
                <c:pt idx="9">
                  <c:v>7</c:v>
                </c:pt>
              </c:numCache>
            </c:numRef>
          </c:val>
          <c:extLst>
            <c:ext xmlns:c16="http://schemas.microsoft.com/office/drawing/2014/chart" uri="{C3380CC4-5D6E-409C-BE32-E72D297353CC}">
              <c16:uniqueId val="{00000000-0340-4087-97F1-B2F4BA3CBD3B}"/>
            </c:ext>
          </c:extLst>
        </c:ser>
        <c:dLbls>
          <c:dLblPos val="outEnd"/>
          <c:showLegendKey val="0"/>
          <c:showVal val="1"/>
          <c:showCatName val="0"/>
          <c:showSerName val="0"/>
          <c:showPercent val="0"/>
          <c:showBubbleSize val="0"/>
        </c:dLbls>
        <c:gapWidth val="150"/>
        <c:axId val="891388136"/>
        <c:axId val="891388464"/>
      </c:barChart>
      <c:catAx>
        <c:axId val="891388136"/>
        <c:scaling>
          <c:orientation val="minMax"/>
        </c:scaling>
        <c:delete val="0"/>
        <c:axPos val="b"/>
        <c:title>
          <c:tx>
            <c:rich>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MK</a:t>
                </a:r>
              </a:p>
            </c:rich>
          </c:tx>
          <c:layout>
            <c:manualLayout>
              <c:xMode val="edge"/>
              <c:yMode val="edge"/>
              <c:x val="0"/>
              <c:y val="0.87187866546741777"/>
            </c:manualLayout>
          </c:layout>
          <c:overlay val="0"/>
          <c:spPr>
            <a:noFill/>
            <a:ln>
              <a:noFill/>
            </a:ln>
            <a:effectLst/>
          </c:spPr>
          <c:txPr>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rgbClr val="222222"/>
                </a:solidFill>
                <a:latin typeface="Arial"/>
                <a:ea typeface="Arial"/>
                <a:cs typeface="Arial"/>
              </a:defRPr>
            </a:pPr>
            <a:endParaRPr lang="nl-NL"/>
          </a:p>
        </c:txPr>
        <c:crossAx val="891388464"/>
        <c:crosses val="autoZero"/>
        <c:auto val="1"/>
        <c:lblAlgn val="ctr"/>
        <c:lblOffset val="100"/>
        <c:noMultiLvlLbl val="0"/>
      </c:catAx>
      <c:valAx>
        <c:axId val="89138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Aantal per MK</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91388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soorten alleen</a:t>
            </a:r>
            <a:r>
              <a:rPr lang="en-US" baseline="0"/>
              <a:t> gekoppeld in betreffende MK</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'Totalen Tab. &amp; Graf.'!$D$62</c:f>
              <c:strCache>
                <c:ptCount val="1"/>
                <c:pt idx="0">
                  <c:v>E. % soorten alleen ingebruik in betreffende  MK (D/B)</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Graf.'!$A$63:$A$74</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Graf.'!$D$63:$D$74</c:f>
              <c:numCache>
                <c:formatCode>0%</c:formatCode>
                <c:ptCount val="12"/>
                <c:pt idx="0">
                  <c:v>0</c:v>
                </c:pt>
                <c:pt idx="1">
                  <c:v>5.4263565891472867E-2</c:v>
                </c:pt>
                <c:pt idx="2">
                  <c:v>2.8571428571428571E-2</c:v>
                </c:pt>
                <c:pt idx="3">
                  <c:v>1.2500000000000001E-2</c:v>
                </c:pt>
                <c:pt idx="4">
                  <c:v>2.8037383177570093E-2</c:v>
                </c:pt>
                <c:pt idx="5">
                  <c:v>3.4782608695652174E-2</c:v>
                </c:pt>
                <c:pt idx="6">
                  <c:v>2.0833333333333332E-2</c:v>
                </c:pt>
                <c:pt idx="7">
                  <c:v>7.0247933884297523E-2</c:v>
                </c:pt>
                <c:pt idx="8">
                  <c:v>0.11570247933884298</c:v>
                </c:pt>
                <c:pt idx="9">
                  <c:v>0.04</c:v>
                </c:pt>
              </c:numCache>
            </c:numRef>
          </c:val>
          <c:extLst>
            <c:ext xmlns:c16="http://schemas.microsoft.com/office/drawing/2014/chart" uri="{C3380CC4-5D6E-409C-BE32-E72D297353CC}">
              <c16:uniqueId val="{00000000-D99E-4776-BFEA-B6AD8C7279AD}"/>
            </c:ext>
          </c:extLst>
        </c:ser>
        <c:dLbls>
          <c:dLblPos val="outEnd"/>
          <c:showLegendKey val="0"/>
          <c:showVal val="1"/>
          <c:showCatName val="0"/>
          <c:showSerName val="0"/>
          <c:showPercent val="0"/>
          <c:showBubbleSize val="0"/>
        </c:dLbls>
        <c:gapWidth val="150"/>
        <c:axId val="881845160"/>
        <c:axId val="881839256"/>
      </c:barChart>
      <c:catAx>
        <c:axId val="881845160"/>
        <c:scaling>
          <c:orientation val="minMax"/>
        </c:scaling>
        <c:delete val="0"/>
        <c:axPos val="b"/>
        <c:title>
          <c:tx>
            <c:rich>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MK</a:t>
                </a:r>
              </a:p>
            </c:rich>
          </c:tx>
          <c:layout>
            <c:manualLayout>
              <c:xMode val="edge"/>
              <c:yMode val="edge"/>
              <c:x val="2.2396703701935333E-2"/>
              <c:y val="0.86517865126578608"/>
            </c:manualLayout>
          </c:layout>
          <c:overlay val="0"/>
          <c:spPr>
            <a:noFill/>
            <a:ln>
              <a:noFill/>
            </a:ln>
            <a:effectLst/>
          </c:spPr>
          <c:txPr>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rgbClr val="222222"/>
                </a:solidFill>
                <a:latin typeface="Arial"/>
                <a:ea typeface="Arial"/>
                <a:cs typeface="Arial"/>
              </a:defRPr>
            </a:pPr>
            <a:endParaRPr lang="nl-NL"/>
          </a:p>
        </c:txPr>
        <c:crossAx val="881839256"/>
        <c:crosses val="autoZero"/>
        <c:auto val="1"/>
        <c:lblAlgn val="ctr"/>
        <c:lblOffset val="100"/>
        <c:noMultiLvlLbl val="0"/>
      </c:catAx>
      <c:valAx>
        <c:axId val="881839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 per MK</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8184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Aantal gekoppelde voertuigsoorten</a:t>
            </a:r>
            <a:r>
              <a:rPr lang="en-US" baseline="0"/>
              <a:t> per MK</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'Totalen Tab. &amp; Graf.'!$C$85</c:f>
              <c:strCache>
                <c:ptCount val="1"/>
                <c:pt idx="0">
                  <c:v>B. Aantal gebruikte 
Unieke soorten
 per MK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Graf.'!$A$86:$A$96</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Graf.'!$C$86:$C$96</c:f>
              <c:numCache>
                <c:formatCode>General</c:formatCode>
                <c:ptCount val="11"/>
                <c:pt idx="0">
                  <c:v>174</c:v>
                </c:pt>
                <c:pt idx="1">
                  <c:v>129</c:v>
                </c:pt>
                <c:pt idx="2">
                  <c:v>105</c:v>
                </c:pt>
                <c:pt idx="3">
                  <c:v>160</c:v>
                </c:pt>
                <c:pt idx="4">
                  <c:v>214</c:v>
                </c:pt>
                <c:pt idx="5">
                  <c:v>115</c:v>
                </c:pt>
                <c:pt idx="6">
                  <c:v>144</c:v>
                </c:pt>
                <c:pt idx="7">
                  <c:v>242</c:v>
                </c:pt>
                <c:pt idx="8">
                  <c:v>242</c:v>
                </c:pt>
                <c:pt idx="9">
                  <c:v>175</c:v>
                </c:pt>
              </c:numCache>
            </c:numRef>
          </c:val>
          <c:extLst>
            <c:ext xmlns:c16="http://schemas.microsoft.com/office/drawing/2014/chart" uri="{C3380CC4-5D6E-409C-BE32-E72D297353CC}">
              <c16:uniqueId val="{00000000-E862-452F-9B75-F258FB25B97F}"/>
            </c:ext>
          </c:extLst>
        </c:ser>
        <c:dLbls>
          <c:dLblPos val="outEnd"/>
          <c:showLegendKey val="0"/>
          <c:showVal val="1"/>
          <c:showCatName val="0"/>
          <c:showSerName val="0"/>
          <c:showPercent val="0"/>
          <c:showBubbleSize val="0"/>
        </c:dLbls>
        <c:gapWidth val="150"/>
        <c:axId val="721451712"/>
        <c:axId val="721447776"/>
      </c:barChart>
      <c:catAx>
        <c:axId val="721451712"/>
        <c:scaling>
          <c:orientation val="minMax"/>
        </c:scaling>
        <c:delete val="0"/>
        <c:axPos val="b"/>
        <c:title>
          <c:tx>
            <c:rich>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baseline="0">
                    <a:effectLst/>
                  </a:rPr>
                  <a:t>MK</a:t>
                </a:r>
                <a:endParaRPr lang="nl-NL" sz="1000">
                  <a:effectLst/>
                </a:endParaRPr>
              </a:p>
            </c:rich>
          </c:tx>
          <c:layout>
            <c:manualLayout>
              <c:xMode val="edge"/>
              <c:yMode val="edge"/>
              <c:x val="2.298143769022757E-2"/>
              <c:y val="0.86222532263690266"/>
            </c:manualLayout>
          </c:layout>
          <c:overlay val="0"/>
          <c:spPr>
            <a:noFill/>
            <a:ln>
              <a:noFill/>
            </a:ln>
            <a:effectLst/>
          </c:spPr>
          <c:txPr>
            <a:bodyPr rot="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21447776"/>
        <c:crosses val="autoZero"/>
        <c:auto val="1"/>
        <c:lblAlgn val="ctr"/>
        <c:lblOffset val="100"/>
        <c:noMultiLvlLbl val="0"/>
      </c:catAx>
      <c:valAx>
        <c:axId val="72144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r>
                  <a:rPr lang="nl-NL" sz="1000" b="1" i="0" u="none" strike="noStrike" kern="1200" baseline="0">
                    <a:solidFill>
                      <a:srgbClr val="222222"/>
                    </a:solidFill>
                    <a:latin typeface="Arial"/>
                    <a:ea typeface="Arial"/>
                    <a:cs typeface="Arial"/>
                  </a:rPr>
                  <a:t>Aantal per MK</a:t>
                </a:r>
              </a:p>
            </c:rich>
          </c:tx>
          <c:overlay val="0"/>
          <c:spPr>
            <a:noFill/>
            <a:ln>
              <a:noFill/>
            </a:ln>
            <a:effectLst/>
          </c:spPr>
          <c:txPr>
            <a:bodyPr rot="-5400000" spcFirstLastPara="1" vertOverflow="ellipsis" vert="horz" wrap="square" anchor="ctr" anchorCtr="1"/>
            <a:lstStyle/>
            <a:p>
              <a:pPr algn="ctr" rtl="0">
                <a:defRPr lang="nl-NL" sz="1000" b="1" i="0" u="none" strike="noStrike" kern="1200" baseline="0">
                  <a:solidFill>
                    <a:srgbClr val="222222"/>
                  </a:solidFill>
                  <a:latin typeface="Arial"/>
                  <a:ea typeface="Arial"/>
                  <a:cs typeface="Arial"/>
                </a:defRPr>
              </a:pPr>
              <a:endParaRPr lang="nl-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21451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Gekoppelde Voertuigsoorten per MK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'Totalen Tab. &amp; Graf.'!$D$85</c:f>
              <c:strCache>
                <c:ptCount val="1"/>
                <c:pt idx="0">
                  <c:v>C. % Gebruikte 
Voertuigsoorten 
per MK (B/A)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Graf.'!$A$86:$A$96</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Graf.'!$D$86:$D$96</c:f>
              <c:numCache>
                <c:formatCode>0%</c:formatCode>
                <c:ptCount val="11"/>
                <c:pt idx="0">
                  <c:v>0.44387755102040816</c:v>
                </c:pt>
                <c:pt idx="1">
                  <c:v>0.98473282442748089</c:v>
                </c:pt>
                <c:pt idx="2">
                  <c:v>0.875</c:v>
                </c:pt>
                <c:pt idx="3">
                  <c:v>0.95238095238095233</c:v>
                </c:pt>
                <c:pt idx="4">
                  <c:v>0.53634085213032578</c:v>
                </c:pt>
                <c:pt idx="5">
                  <c:v>0.8984375</c:v>
                </c:pt>
                <c:pt idx="6">
                  <c:v>0.36734693877551022</c:v>
                </c:pt>
                <c:pt idx="7">
                  <c:v>0.64021164021164023</c:v>
                </c:pt>
                <c:pt idx="8">
                  <c:v>0.61734693877551017</c:v>
                </c:pt>
                <c:pt idx="9">
                  <c:v>0.96153846153846156</c:v>
                </c:pt>
              </c:numCache>
            </c:numRef>
          </c:val>
          <c:extLst>
            <c:ext xmlns:c16="http://schemas.microsoft.com/office/drawing/2014/chart" uri="{C3380CC4-5D6E-409C-BE32-E72D297353CC}">
              <c16:uniqueId val="{00000000-36B7-4CE6-B468-C7E59992C5DC}"/>
            </c:ext>
          </c:extLst>
        </c:ser>
        <c:dLbls>
          <c:dLblPos val="outEnd"/>
          <c:showLegendKey val="0"/>
          <c:showVal val="1"/>
          <c:showCatName val="0"/>
          <c:showSerName val="0"/>
          <c:showPercent val="0"/>
          <c:showBubbleSize val="0"/>
        </c:dLbls>
        <c:gapWidth val="150"/>
        <c:axId val="811861544"/>
        <c:axId val="811860560"/>
      </c:barChart>
      <c:catAx>
        <c:axId val="8118615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sz="1000" b="1" i="0" baseline="0">
                    <a:effectLst/>
                    <a:latin typeface="Arial" panose="020B0604020202020204" pitchFamily="34" charset="0"/>
                    <a:cs typeface="Arial" panose="020B0604020202020204" pitchFamily="34" charset="0"/>
                  </a:rPr>
                  <a:t>MK</a:t>
                </a:r>
                <a:endParaRPr lang="nl-NL" sz="1000">
                  <a:effectLst/>
                  <a:latin typeface="Arial" panose="020B0604020202020204" pitchFamily="34" charset="0"/>
                  <a:cs typeface="Arial" panose="020B0604020202020204" pitchFamily="34" charset="0"/>
                </a:endParaRPr>
              </a:p>
            </c:rich>
          </c:tx>
          <c:layout>
            <c:manualLayout>
              <c:xMode val="edge"/>
              <c:yMode val="edge"/>
              <c:x val="1.9570550713801756E-2"/>
              <c:y val="0.862847222222222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860560"/>
        <c:crosses val="autoZero"/>
        <c:auto val="1"/>
        <c:lblAlgn val="ctr"/>
        <c:lblOffset val="100"/>
        <c:noMultiLvlLbl val="0"/>
      </c:catAx>
      <c:valAx>
        <c:axId val="811860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 per MK</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861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Niet in voorstel update gevonden soorten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762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'Totalen Tab. &amp; Graf.'!$A$20:$A$31</c:f>
              <c:strCache>
                <c:ptCount val="10"/>
                <c:pt idx="0">
                  <c:v>AD</c:v>
                </c:pt>
                <c:pt idx="1">
                  <c:v>DH</c:v>
                </c:pt>
                <c:pt idx="2">
                  <c:v>LB</c:v>
                </c:pt>
                <c:pt idx="3">
                  <c:v>MD</c:v>
                </c:pt>
                <c:pt idx="4">
                  <c:v>NH</c:v>
                </c:pt>
                <c:pt idx="5">
                  <c:v>NN</c:v>
                </c:pt>
                <c:pt idx="6">
                  <c:v>OB</c:v>
                </c:pt>
                <c:pt idx="7">
                  <c:v>ON</c:v>
                </c:pt>
                <c:pt idx="8">
                  <c:v>RT</c:v>
                </c:pt>
                <c:pt idx="9">
                  <c:v>ZB</c:v>
                </c:pt>
              </c:strCache>
            </c:strRef>
          </c:cat>
          <c:val>
            <c:numRef>
              <c:f>'Totalen Tab. &amp; Graf.'!$D$20:$D$31</c:f>
              <c:numCache>
                <c:formatCode>#,##0</c:formatCode>
                <c:ptCount val="12"/>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0F0-487D-96F6-7F29A4B9E137}"/>
            </c:ext>
          </c:extLst>
        </c:ser>
        <c:dLbls>
          <c:dLblPos val="outEnd"/>
          <c:showLegendKey val="0"/>
          <c:showVal val="1"/>
          <c:showCatName val="0"/>
          <c:showSerName val="0"/>
          <c:showPercent val="0"/>
          <c:showBubbleSize val="0"/>
        </c:dLbls>
        <c:gapWidth val="150"/>
        <c:axId val="1164794368"/>
        <c:axId val="1164800600"/>
      </c:barChart>
      <c:catAx>
        <c:axId val="116479436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b="1">
                    <a:latin typeface="Arial" panose="020B0604020202020204" pitchFamily="34" charset="0"/>
                    <a:cs typeface="Arial" panose="020B0604020202020204" pitchFamily="34" charset="0"/>
                  </a:rPr>
                  <a:t>MK</a:t>
                </a:r>
              </a:p>
            </c:rich>
          </c:tx>
          <c:layout>
            <c:manualLayout>
              <c:xMode val="edge"/>
              <c:yMode val="edge"/>
              <c:x val="1.000543571106869E-2"/>
              <c:y val="0.8172839506172839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1164800600"/>
        <c:crosses val="autoZero"/>
        <c:auto val="1"/>
        <c:lblAlgn val="ctr"/>
        <c:lblOffset val="100"/>
        <c:noMultiLvlLbl val="0"/>
      </c:catAx>
      <c:valAx>
        <c:axId val="1164800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nl-NL" b="1">
                    <a:latin typeface="Arial" panose="020B0604020202020204" pitchFamily="34" charset="0"/>
                    <a:cs typeface="Arial" panose="020B0604020202020204" pitchFamily="34" charset="0"/>
                  </a:rPr>
                  <a:t>Aantal soorten</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64794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85726</xdr:colOff>
      <xdr:row>103</xdr:row>
      <xdr:rowOff>9525</xdr:rowOff>
    </xdr:from>
    <xdr:to>
      <xdr:col>14</xdr:col>
      <xdr:colOff>581026</xdr:colOff>
      <xdr:row>119</xdr:row>
      <xdr:rowOff>9525</xdr:rowOff>
    </xdr:to>
    <xdr:graphicFrame macro="">
      <xdr:nvGraphicFramePr>
        <xdr:cNvPr id="11" name="Grafiek 10">
          <a:extLst>
            <a:ext uri="{FF2B5EF4-FFF2-40B4-BE49-F238E27FC236}">
              <a16:creationId xmlns:a16="http://schemas.microsoft.com/office/drawing/2014/main" id="{9857C1DA-9DC4-47D0-99A8-B1E76883D2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103</xdr:row>
      <xdr:rowOff>0</xdr:rowOff>
    </xdr:from>
    <xdr:to>
      <xdr:col>23</xdr:col>
      <xdr:colOff>0</xdr:colOff>
      <xdr:row>119</xdr:row>
      <xdr:rowOff>0</xdr:rowOff>
    </xdr:to>
    <xdr:graphicFrame macro="">
      <xdr:nvGraphicFramePr>
        <xdr:cNvPr id="14" name="Grafiek 13">
          <a:extLst>
            <a:ext uri="{FF2B5EF4-FFF2-40B4-BE49-F238E27FC236}">
              <a16:creationId xmlns:a16="http://schemas.microsoft.com/office/drawing/2014/main" id="{7C30866B-11FE-4D90-B2B6-2DDE5B21D2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39</xdr:row>
      <xdr:rowOff>19050</xdr:rowOff>
    </xdr:from>
    <xdr:to>
      <xdr:col>14</xdr:col>
      <xdr:colOff>19050</xdr:colOff>
      <xdr:row>54</xdr:row>
      <xdr:rowOff>152400</xdr:rowOff>
    </xdr:to>
    <xdr:graphicFrame macro="">
      <xdr:nvGraphicFramePr>
        <xdr:cNvPr id="15" name="Grafiek 14">
          <a:extLst>
            <a:ext uri="{FF2B5EF4-FFF2-40B4-BE49-F238E27FC236}">
              <a16:creationId xmlns:a16="http://schemas.microsoft.com/office/drawing/2014/main" id="{D37BBCED-004B-4344-92DF-B55A13ED26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339725</xdr:colOff>
      <xdr:row>39</xdr:row>
      <xdr:rowOff>9524</xdr:rowOff>
    </xdr:from>
    <xdr:to>
      <xdr:col>22</xdr:col>
      <xdr:colOff>428625</xdr:colOff>
      <xdr:row>56</xdr:row>
      <xdr:rowOff>22224</xdr:rowOff>
    </xdr:to>
    <xdr:graphicFrame macro="">
      <xdr:nvGraphicFramePr>
        <xdr:cNvPr id="16" name="Grafiek 15">
          <a:extLst>
            <a:ext uri="{FF2B5EF4-FFF2-40B4-BE49-F238E27FC236}">
              <a16:creationId xmlns:a16="http://schemas.microsoft.com/office/drawing/2014/main" id="{AFC81EA7-0D8E-4971-802F-7F217D5101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61</xdr:row>
      <xdr:rowOff>0</xdr:rowOff>
    </xdr:from>
    <xdr:to>
      <xdr:col>14</xdr:col>
      <xdr:colOff>0</xdr:colOff>
      <xdr:row>76</xdr:row>
      <xdr:rowOff>135255</xdr:rowOff>
    </xdr:to>
    <xdr:graphicFrame macro="">
      <xdr:nvGraphicFramePr>
        <xdr:cNvPr id="17" name="Grafiek 16">
          <a:extLst>
            <a:ext uri="{FF2B5EF4-FFF2-40B4-BE49-F238E27FC236}">
              <a16:creationId xmlns:a16="http://schemas.microsoft.com/office/drawing/2014/main" id="{9014C33F-5636-4EE7-9E3C-F31B6E5B0F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427990</xdr:colOff>
      <xdr:row>61</xdr:row>
      <xdr:rowOff>9525</xdr:rowOff>
    </xdr:from>
    <xdr:to>
      <xdr:col>22</xdr:col>
      <xdr:colOff>415925</xdr:colOff>
      <xdr:row>76</xdr:row>
      <xdr:rowOff>144780</xdr:rowOff>
    </xdr:to>
    <xdr:graphicFrame macro="">
      <xdr:nvGraphicFramePr>
        <xdr:cNvPr id="19" name="Grafiek 18">
          <a:extLst>
            <a:ext uri="{FF2B5EF4-FFF2-40B4-BE49-F238E27FC236}">
              <a16:creationId xmlns:a16="http://schemas.microsoft.com/office/drawing/2014/main" id="{944363AA-359B-4D18-928E-AEECB30FA4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15240</xdr:colOff>
      <xdr:row>84</xdr:row>
      <xdr:rowOff>19050</xdr:rowOff>
    </xdr:from>
    <xdr:to>
      <xdr:col>14</xdr:col>
      <xdr:colOff>19050</xdr:colOff>
      <xdr:row>99</xdr:row>
      <xdr:rowOff>129540</xdr:rowOff>
    </xdr:to>
    <xdr:graphicFrame macro="">
      <xdr:nvGraphicFramePr>
        <xdr:cNvPr id="20" name="Grafiek 19">
          <a:extLst>
            <a:ext uri="{FF2B5EF4-FFF2-40B4-BE49-F238E27FC236}">
              <a16:creationId xmlns:a16="http://schemas.microsoft.com/office/drawing/2014/main" id="{180541BE-4DA5-415C-BA83-F9B1B50CB4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421640</xdr:colOff>
      <xdr:row>83</xdr:row>
      <xdr:rowOff>158750</xdr:rowOff>
    </xdr:from>
    <xdr:to>
      <xdr:col>22</xdr:col>
      <xdr:colOff>409575</xdr:colOff>
      <xdr:row>99</xdr:row>
      <xdr:rowOff>123825</xdr:rowOff>
    </xdr:to>
    <xdr:graphicFrame macro="">
      <xdr:nvGraphicFramePr>
        <xdr:cNvPr id="21" name="Grafiek 20">
          <a:extLst>
            <a:ext uri="{FF2B5EF4-FFF2-40B4-BE49-F238E27FC236}">
              <a16:creationId xmlns:a16="http://schemas.microsoft.com/office/drawing/2014/main" id="{587E39FE-228F-4098-9E11-39B11060CD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19050</xdr:colOff>
      <xdr:row>18</xdr:row>
      <xdr:rowOff>0</xdr:rowOff>
    </xdr:from>
    <xdr:to>
      <xdr:col>14</xdr:col>
      <xdr:colOff>0</xdr:colOff>
      <xdr:row>33</xdr:row>
      <xdr:rowOff>152400</xdr:rowOff>
    </xdr:to>
    <xdr:graphicFrame macro="">
      <xdr:nvGraphicFramePr>
        <xdr:cNvPr id="3" name="Grafiek 2">
          <a:extLst>
            <a:ext uri="{FF2B5EF4-FFF2-40B4-BE49-F238E27FC236}">
              <a16:creationId xmlns:a16="http://schemas.microsoft.com/office/drawing/2014/main" id="{4D3DE75C-6803-4EA5-8CD6-D65E162D51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323850</xdr:colOff>
      <xdr:row>18</xdr:row>
      <xdr:rowOff>9525</xdr:rowOff>
    </xdr:from>
    <xdr:to>
      <xdr:col>22</xdr:col>
      <xdr:colOff>257175</xdr:colOff>
      <xdr:row>34</xdr:row>
      <xdr:rowOff>21590</xdr:rowOff>
    </xdr:to>
    <xdr:graphicFrame macro="">
      <xdr:nvGraphicFramePr>
        <xdr:cNvPr id="13" name="Grafiek 12">
          <a:extLst>
            <a:ext uri="{FF2B5EF4-FFF2-40B4-BE49-F238E27FC236}">
              <a16:creationId xmlns:a16="http://schemas.microsoft.com/office/drawing/2014/main" id="{83026039-BD28-49E7-90E2-0EDFEC727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93D5-B47C-4147-804D-884A745DF40D}">
  <sheetPr filterMode="1"/>
  <dimension ref="A1:EO571"/>
  <sheetViews>
    <sheetView zoomScale="70" zoomScaleNormal="70" workbookViewId="0">
      <pane xSplit="15" ySplit="3" topLeftCell="P81" activePane="bottomRight" state="frozen"/>
      <selection pane="topRight" activeCell="O1" sqref="O1"/>
      <selection pane="bottomLeft" activeCell="A5" sqref="A5"/>
      <selection pane="bottomRight" activeCell="E81" sqref="E81"/>
    </sheetView>
  </sheetViews>
  <sheetFormatPr defaultColWidth="8.85546875" defaultRowHeight="12.75" outlineLevelCol="1" x14ac:dyDescent="0.2"/>
  <cols>
    <col min="1" max="1" width="11.140625" style="2" customWidth="1"/>
    <col min="2" max="2" width="3.42578125" style="2" customWidth="1"/>
    <col min="3" max="3" width="11.5703125" style="2" customWidth="1"/>
    <col min="4" max="4" width="0.5703125" style="2" customWidth="1"/>
    <col min="5" max="5" width="30.140625" style="12" customWidth="1"/>
    <col min="6" max="6" width="5.140625" style="144" customWidth="1"/>
    <col min="7" max="9" width="4.85546875" style="47" hidden="1" customWidth="1" outlineLevel="1"/>
    <col min="10" max="10" width="0.42578125" style="2" hidden="1" customWidth="1" outlineLevel="1"/>
    <col min="11" max="11" width="4.85546875" style="47" hidden="1" customWidth="1" outlineLevel="1"/>
    <col min="12" max="12" width="5.42578125" style="6" customWidth="1" collapsed="1"/>
    <col min="13" max="13" width="13.28515625" style="2" customWidth="1"/>
    <col min="14" max="14" width="37.42578125" style="12" customWidth="1" outlineLevel="1"/>
    <col min="15" max="15" width="33.7109375" style="12" customWidth="1" outlineLevel="1"/>
    <col min="16" max="16" width="11.42578125" style="2" customWidth="1" outlineLevel="1"/>
    <col min="17" max="18" width="6.140625" style="6" customWidth="1" outlineLevel="1"/>
    <col min="19" max="19" width="6.5703125" style="6" customWidth="1" outlineLevel="1"/>
    <col min="20" max="21" width="6.140625" style="6" customWidth="1" outlineLevel="1"/>
    <col min="22" max="22" width="4" style="6" customWidth="1"/>
    <col min="23" max="24" width="3.42578125" style="6" customWidth="1"/>
    <col min="25" max="26" width="4.42578125" style="6" customWidth="1"/>
    <col min="27" max="27" width="3.42578125" style="6" customWidth="1"/>
    <col min="28" max="28" width="4.5703125" style="6" customWidth="1"/>
    <col min="29" max="29" width="3.42578125" style="6" customWidth="1"/>
    <col min="30" max="30" width="4" style="6" customWidth="1"/>
    <col min="31" max="31" width="5.5703125" style="6" customWidth="1"/>
    <col min="32" max="32" width="4.42578125" style="6" customWidth="1"/>
    <col min="33" max="33" width="6.140625" style="6" customWidth="1"/>
    <col min="34" max="34" width="4" style="6" customWidth="1"/>
    <col min="35" max="35" width="5" style="6" customWidth="1"/>
    <col min="36" max="36" width="4.42578125" style="6" customWidth="1"/>
    <col min="37" max="37" width="5.42578125" style="6" customWidth="1"/>
    <col min="38" max="38" width="4.42578125" style="6" customWidth="1"/>
    <col min="39" max="40" width="4" style="6" customWidth="1"/>
    <col min="41" max="41" width="5" style="6" customWidth="1"/>
    <col min="42" max="42" width="4.42578125" style="6" customWidth="1"/>
    <col min="43" max="43" width="5.42578125" style="6" customWidth="1"/>
    <col min="44" max="44" width="4.42578125" style="6" customWidth="1"/>
    <col min="45" max="45" width="5" style="6" customWidth="1"/>
    <col min="46" max="46" width="5.42578125" style="6" customWidth="1"/>
    <col min="47" max="47" width="4.42578125" style="6" customWidth="1"/>
    <col min="48" max="48" width="4.5703125" style="6" customWidth="1"/>
    <col min="49" max="49" width="4.42578125" style="6" customWidth="1"/>
    <col min="50" max="50" width="4.85546875" style="6" customWidth="1"/>
    <col min="51" max="51" width="4" style="6" customWidth="1"/>
    <col min="52" max="52" width="7.140625" style="2" customWidth="1"/>
    <col min="53" max="53" width="11.140625" style="139" customWidth="1" outlineLevel="1"/>
    <col min="54" max="54" width="6" style="139" customWidth="1" outlineLevel="1"/>
    <col min="55" max="55" width="4.42578125" style="137" customWidth="1" outlineLevel="1"/>
    <col min="56" max="56" width="8.5703125" style="140" customWidth="1" outlineLevel="1"/>
    <col min="57" max="57" width="5.85546875" style="2" customWidth="1" outlineLevel="1"/>
    <col min="58" max="58" width="11.5703125" style="2" customWidth="1" outlineLevel="1"/>
    <col min="59" max="59" width="10.5703125" style="2" customWidth="1" outlineLevel="1"/>
    <col min="60" max="60" width="11.42578125" customWidth="1" outlineLevel="1"/>
    <col min="61" max="61" width="2.5703125" style="2" customWidth="1" outlineLevel="1"/>
    <col min="62" max="64" width="4.42578125" style="2" customWidth="1" outlineLevel="1"/>
    <col min="65" max="65" width="31.42578125" style="34" customWidth="1" outlineLevel="1"/>
    <col min="66" max="66" width="7" style="2" customWidth="1" outlineLevel="1"/>
    <col min="67" max="67" width="6.42578125" style="22" customWidth="1" outlineLevel="1"/>
    <col min="68" max="69" width="7.42578125" style="47" customWidth="1" outlineLevel="1"/>
    <col min="70" max="71" width="6.85546875" style="47" customWidth="1" outlineLevel="1"/>
    <col min="72" max="72" width="7" style="2" customWidth="1" outlineLevel="1"/>
    <col min="73" max="73" width="2.85546875" style="161" customWidth="1" outlineLevel="1"/>
    <col min="74" max="74" width="9.85546875" style="2" customWidth="1" outlineLevel="1"/>
    <col min="75" max="84" width="4.140625" style="10" customWidth="1" outlineLevel="1"/>
    <col min="85" max="85" width="2.85546875" style="161" customWidth="1" outlineLevel="1"/>
    <col min="86" max="95" width="5.140625" style="2" customWidth="1" outlineLevel="1"/>
    <col min="96" max="96" width="11.85546875" style="2" customWidth="1" outlineLevel="1"/>
    <col min="97" max="97" width="3.5703125" style="10" customWidth="1" outlineLevel="1"/>
    <col min="98" max="98" width="11.85546875" style="2" customWidth="1" outlineLevel="1"/>
    <col min="99" max="108" width="5.140625" style="2" customWidth="1" outlineLevel="1"/>
    <col min="109" max="109" width="2.85546875" style="161" customWidth="1" outlineLevel="1"/>
    <col min="110" max="110" width="11.85546875" style="2" customWidth="1" outlineLevel="1"/>
    <col min="111" max="120" width="5.140625" style="2" customWidth="1" outlineLevel="1"/>
    <col min="121" max="121" width="2.85546875" style="161" customWidth="1" outlineLevel="1"/>
    <col min="122" max="122" width="11.85546875" style="2" customWidth="1" outlineLevel="1"/>
    <col min="123" max="132" width="5.140625" style="2" customWidth="1" outlineLevel="1"/>
    <col min="133" max="133" width="2.85546875" style="161" customWidth="1" outlineLevel="1"/>
    <col min="134" max="134" width="11.85546875" style="2" customWidth="1" outlineLevel="1"/>
    <col min="135" max="144" width="5.140625" style="2" customWidth="1" outlineLevel="1"/>
    <col min="145" max="16384" width="8.85546875" style="2"/>
  </cols>
  <sheetData>
    <row r="1" spans="1:145" ht="87.6" customHeight="1" thickBot="1" x14ac:dyDescent="0.25">
      <c r="A1" s="45" t="s">
        <v>1010</v>
      </c>
      <c r="B1" s="309" t="s">
        <v>1868</v>
      </c>
      <c r="C1" s="127" t="s">
        <v>1009</v>
      </c>
      <c r="D1" s="128" t="s">
        <v>1100</v>
      </c>
      <c r="E1" s="157" t="s">
        <v>1233</v>
      </c>
      <c r="F1" s="165" t="s">
        <v>1247</v>
      </c>
      <c r="G1" s="166" t="s">
        <v>1249</v>
      </c>
      <c r="H1" s="166" t="s">
        <v>1248</v>
      </c>
      <c r="I1" s="166" t="s">
        <v>1250</v>
      </c>
      <c r="J1" s="166" t="s">
        <v>1273</v>
      </c>
      <c r="K1" s="166" t="s">
        <v>2260</v>
      </c>
      <c r="L1" s="310" t="s">
        <v>1865</v>
      </c>
      <c r="M1" s="311" t="s">
        <v>1251</v>
      </c>
      <c r="N1" s="312" t="s">
        <v>946</v>
      </c>
      <c r="O1" s="313" t="s">
        <v>1103</v>
      </c>
      <c r="P1" s="45" t="s">
        <v>1075</v>
      </c>
      <c r="Q1" s="14" t="s">
        <v>3</v>
      </c>
      <c r="R1" s="5" t="s">
        <v>3</v>
      </c>
      <c r="S1" s="104" t="s">
        <v>3</v>
      </c>
      <c r="T1" s="164" t="s">
        <v>1245</v>
      </c>
      <c r="U1" s="164" t="s">
        <v>2128</v>
      </c>
      <c r="V1" s="618" t="s">
        <v>2176</v>
      </c>
      <c r="W1" s="343"/>
      <c r="X1" s="344"/>
      <c r="Y1" s="345" t="s">
        <v>2177</v>
      </c>
      <c r="Z1" s="346"/>
      <c r="AA1" s="347"/>
      <c r="AB1" s="342" t="s">
        <v>2178</v>
      </c>
      <c r="AC1" s="343"/>
      <c r="AD1" s="343"/>
      <c r="AE1" s="342" t="s">
        <v>2283</v>
      </c>
      <c r="AF1" s="346"/>
      <c r="AG1" s="348"/>
      <c r="AH1" s="618" t="s">
        <v>2179</v>
      </c>
      <c r="AI1" s="343"/>
      <c r="AJ1" s="344"/>
      <c r="AK1" s="345" t="s">
        <v>2180</v>
      </c>
      <c r="AL1" s="343"/>
      <c r="AM1" s="343"/>
      <c r="AN1" s="618" t="s">
        <v>2181</v>
      </c>
      <c r="AO1" s="343"/>
      <c r="AP1" s="344"/>
      <c r="AQ1" s="345" t="s">
        <v>2182</v>
      </c>
      <c r="AR1" s="343"/>
      <c r="AS1" s="343"/>
      <c r="AT1" s="618" t="s">
        <v>2183</v>
      </c>
      <c r="AU1" s="343"/>
      <c r="AV1" s="343"/>
      <c r="AW1" s="342" t="s">
        <v>2184</v>
      </c>
      <c r="AX1" s="343"/>
      <c r="AY1" s="344"/>
      <c r="AZ1" s="305" t="s">
        <v>1867</v>
      </c>
      <c r="BA1" s="301" t="s">
        <v>1124</v>
      </c>
      <c r="BB1" s="302" t="s">
        <v>1864</v>
      </c>
      <c r="BC1" s="302" t="s">
        <v>1057</v>
      </c>
      <c r="BD1" s="303" t="s">
        <v>1058</v>
      </c>
      <c r="BE1" s="304" t="s">
        <v>1866</v>
      </c>
      <c r="BF1" s="23" t="s">
        <v>979</v>
      </c>
      <c r="BG1" s="637" t="s">
        <v>1157</v>
      </c>
      <c r="BH1" s="7" t="s">
        <v>1036</v>
      </c>
      <c r="BI1" s="8" t="s">
        <v>0</v>
      </c>
      <c r="BJ1" s="9" t="s">
        <v>1</v>
      </c>
      <c r="BK1" s="9" t="s">
        <v>2</v>
      </c>
      <c r="BL1" s="24" t="s">
        <v>721</v>
      </c>
      <c r="BM1" s="33" t="s">
        <v>947</v>
      </c>
      <c r="BN1" s="636" t="s">
        <v>1119</v>
      </c>
      <c r="BO1" s="133" t="s">
        <v>1011</v>
      </c>
      <c r="BP1" s="131" t="s">
        <v>1120</v>
      </c>
      <c r="BQ1" s="131" t="s">
        <v>1121</v>
      </c>
      <c r="BR1" s="131" t="s">
        <v>1122</v>
      </c>
      <c r="BS1" s="131" t="s">
        <v>1209</v>
      </c>
      <c r="BT1" s="135" t="s">
        <v>1012</v>
      </c>
      <c r="BU1" s="159"/>
      <c r="BV1" s="162" t="s">
        <v>1076</v>
      </c>
      <c r="BW1" s="319" t="s">
        <v>6</v>
      </c>
      <c r="BX1" s="319" t="s">
        <v>7</v>
      </c>
      <c r="BY1" s="319" t="s">
        <v>8</v>
      </c>
      <c r="BZ1" s="611" t="s">
        <v>2282</v>
      </c>
      <c r="CA1" s="319" t="s">
        <v>9</v>
      </c>
      <c r="CB1" s="319" t="s">
        <v>10</v>
      </c>
      <c r="CC1" s="319" t="s">
        <v>11</v>
      </c>
      <c r="CD1" s="319" t="s">
        <v>15</v>
      </c>
      <c r="CE1" s="319" t="s">
        <v>12</v>
      </c>
      <c r="CF1" s="319" t="s">
        <v>13</v>
      </c>
      <c r="CG1" s="159"/>
      <c r="CH1" s="2" t="str">
        <f t="shared" ref="CH1:CQ1" si="0">DS1</f>
        <v>AD</v>
      </c>
      <c r="CI1" s="2" t="str">
        <f t="shared" si="0"/>
        <v>DH</v>
      </c>
      <c r="CJ1" s="2" t="str">
        <f t="shared" si="0"/>
        <v>LB</v>
      </c>
      <c r="CK1" s="2" t="str">
        <f t="shared" si="0"/>
        <v xml:space="preserve">MD
</v>
      </c>
      <c r="CL1" s="2" t="str">
        <f t="shared" si="0"/>
        <v>NH</v>
      </c>
      <c r="CM1" s="2" t="str">
        <f t="shared" si="0"/>
        <v>NN</v>
      </c>
      <c r="CN1" s="2" t="str">
        <f t="shared" si="0"/>
        <v>OB</v>
      </c>
      <c r="CO1" s="2" t="str">
        <f t="shared" si="0"/>
        <v>ON</v>
      </c>
      <c r="CP1" s="2" t="str">
        <f t="shared" si="0"/>
        <v>RT</v>
      </c>
      <c r="CQ1" s="2" t="str">
        <f t="shared" si="0"/>
        <v>ZB</v>
      </c>
      <c r="CR1" s="155" t="s">
        <v>1237</v>
      </c>
      <c r="CS1" s="145" t="s">
        <v>1236</v>
      </c>
      <c r="CT1" s="162" t="s">
        <v>1210</v>
      </c>
      <c r="CU1" s="163" t="str">
        <f t="shared" ref="CU1:DD1" si="1">EE1</f>
        <v>AD</v>
      </c>
      <c r="CV1" s="163" t="str">
        <f t="shared" si="1"/>
        <v>DH</v>
      </c>
      <c r="CW1" s="163" t="str">
        <f t="shared" si="1"/>
        <v>LB</v>
      </c>
      <c r="CX1" s="163" t="str">
        <f t="shared" si="1"/>
        <v xml:space="preserve">MD
</v>
      </c>
      <c r="CY1" s="163" t="str">
        <f t="shared" si="1"/>
        <v>NH</v>
      </c>
      <c r="CZ1" s="163" t="str">
        <f t="shared" si="1"/>
        <v>NN</v>
      </c>
      <c r="DA1" s="163" t="str">
        <f t="shared" si="1"/>
        <v>OB</v>
      </c>
      <c r="DB1" s="163" t="str">
        <f t="shared" si="1"/>
        <v>ON</v>
      </c>
      <c r="DC1" s="163" t="str">
        <f t="shared" si="1"/>
        <v>RT</v>
      </c>
      <c r="DD1" s="2" t="str">
        <f t="shared" si="1"/>
        <v>ZB</v>
      </c>
      <c r="DE1" s="159"/>
      <c r="DF1" s="162" t="s">
        <v>1235</v>
      </c>
      <c r="DG1" s="163" t="str">
        <f t="shared" ref="DG1:DP1" si="2">CU1</f>
        <v>AD</v>
      </c>
      <c r="DH1" s="163" t="str">
        <f t="shared" si="2"/>
        <v>DH</v>
      </c>
      <c r="DI1" s="163" t="str">
        <f t="shared" si="2"/>
        <v>LB</v>
      </c>
      <c r="DJ1" s="163" t="str">
        <f t="shared" si="2"/>
        <v xml:space="preserve">MD
</v>
      </c>
      <c r="DK1" s="163" t="str">
        <f t="shared" si="2"/>
        <v>NH</v>
      </c>
      <c r="DL1" s="163" t="str">
        <f t="shared" si="2"/>
        <v>NN</v>
      </c>
      <c r="DM1" s="163" t="str">
        <f t="shared" si="2"/>
        <v>OB</v>
      </c>
      <c r="DN1" s="163" t="str">
        <f t="shared" si="2"/>
        <v>ON</v>
      </c>
      <c r="DO1" s="163" t="str">
        <f t="shared" si="2"/>
        <v>RT</v>
      </c>
      <c r="DP1" s="163" t="str">
        <f t="shared" si="2"/>
        <v>ZB</v>
      </c>
      <c r="DQ1" s="159"/>
      <c r="DR1" s="155" t="s">
        <v>1207</v>
      </c>
      <c r="DS1" s="2" t="str">
        <f t="shared" ref="DS1:EB1" si="3">BW1</f>
        <v>AD</v>
      </c>
      <c r="DT1" s="2" t="str">
        <f t="shared" si="3"/>
        <v>DH</v>
      </c>
      <c r="DU1" s="2" t="str">
        <f t="shared" si="3"/>
        <v>LB</v>
      </c>
      <c r="DV1" s="2" t="str">
        <f t="shared" si="3"/>
        <v xml:space="preserve">MD
</v>
      </c>
      <c r="DW1" s="2" t="str">
        <f t="shared" si="3"/>
        <v>NH</v>
      </c>
      <c r="DX1" s="2" t="str">
        <f t="shared" si="3"/>
        <v>NN</v>
      </c>
      <c r="DY1" s="2" t="str">
        <f t="shared" si="3"/>
        <v>OB</v>
      </c>
      <c r="DZ1" s="2" t="str">
        <f t="shared" si="3"/>
        <v>ON</v>
      </c>
      <c r="EA1" s="2" t="str">
        <f t="shared" si="3"/>
        <v>RT</v>
      </c>
      <c r="EB1" s="2" t="str">
        <f t="shared" si="3"/>
        <v>ZB</v>
      </c>
      <c r="EC1" s="159"/>
      <c r="ED1" s="162" t="s">
        <v>1208</v>
      </c>
      <c r="EE1" s="163" t="str">
        <f t="shared" ref="EE1:EN1" si="4">DS1</f>
        <v>AD</v>
      </c>
      <c r="EF1" s="163" t="str">
        <f t="shared" si="4"/>
        <v>DH</v>
      </c>
      <c r="EG1" s="163" t="str">
        <f t="shared" si="4"/>
        <v>LB</v>
      </c>
      <c r="EH1" s="163" t="str">
        <f t="shared" si="4"/>
        <v xml:space="preserve">MD
</v>
      </c>
      <c r="EI1" s="163" t="str">
        <f t="shared" si="4"/>
        <v>NH</v>
      </c>
      <c r="EJ1" s="163" t="str">
        <f t="shared" si="4"/>
        <v>NN</v>
      </c>
      <c r="EK1" s="163" t="str">
        <f t="shared" si="4"/>
        <v>OB</v>
      </c>
      <c r="EL1" s="163" t="str">
        <f t="shared" si="4"/>
        <v>ON</v>
      </c>
      <c r="EM1" s="163" t="str">
        <f t="shared" si="4"/>
        <v>RT</v>
      </c>
      <c r="EN1" s="163" t="str">
        <f t="shared" si="4"/>
        <v>ZB</v>
      </c>
    </row>
    <row r="2" spans="1:145" s="6" customFormat="1" ht="39" thickBot="1" x14ac:dyDescent="0.3">
      <c r="A2" s="615" t="s">
        <v>1008</v>
      </c>
      <c r="B2" s="329" t="s">
        <v>19</v>
      </c>
      <c r="C2" s="320" t="s">
        <v>19</v>
      </c>
      <c r="D2" s="321" t="s">
        <v>19</v>
      </c>
      <c r="E2" s="322" t="s">
        <v>19</v>
      </c>
      <c r="F2" s="323" t="s">
        <v>19</v>
      </c>
      <c r="G2" s="612" t="s">
        <v>2296</v>
      </c>
      <c r="H2" s="614" t="s">
        <v>2296</v>
      </c>
      <c r="I2" s="613" t="s">
        <v>2296</v>
      </c>
      <c r="J2" s="321" t="s">
        <v>1008</v>
      </c>
      <c r="K2" s="613" t="s">
        <v>2296</v>
      </c>
      <c r="L2" s="323" t="s">
        <v>19</v>
      </c>
      <c r="M2" s="323" t="s">
        <v>19</v>
      </c>
      <c r="N2" s="643" t="s">
        <v>2297</v>
      </c>
      <c r="O2" s="644" t="s">
        <v>19</v>
      </c>
      <c r="P2" s="328" t="s">
        <v>1125</v>
      </c>
      <c r="Q2" s="653" t="s">
        <v>2296</v>
      </c>
      <c r="R2" s="655" t="s">
        <v>2298</v>
      </c>
      <c r="S2" s="658" t="s">
        <v>2299</v>
      </c>
      <c r="T2" s="660" t="s">
        <v>2301</v>
      </c>
      <c r="U2" s="662" t="s">
        <v>2300</v>
      </c>
      <c r="V2" s="664" t="s">
        <v>3</v>
      </c>
      <c r="W2" s="665" t="s">
        <v>1</v>
      </c>
      <c r="X2" s="666" t="s">
        <v>2</v>
      </c>
      <c r="Y2" s="665" t="s">
        <v>3</v>
      </c>
      <c r="Z2" s="668" t="s">
        <v>1</v>
      </c>
      <c r="AA2" s="670" t="s">
        <v>2</v>
      </c>
      <c r="AB2" s="664" t="s">
        <v>3</v>
      </c>
      <c r="AC2" s="665" t="s">
        <v>1</v>
      </c>
      <c r="AD2" s="665" t="s">
        <v>2</v>
      </c>
      <c r="AE2" s="664" t="s">
        <v>3</v>
      </c>
      <c r="AF2" s="668" t="s">
        <v>1</v>
      </c>
      <c r="AG2" s="671" t="s">
        <v>2</v>
      </c>
      <c r="AH2" s="664" t="s">
        <v>3</v>
      </c>
      <c r="AI2" s="665" t="s">
        <v>1</v>
      </c>
      <c r="AJ2" s="666" t="s">
        <v>2</v>
      </c>
      <c r="AK2" s="665" t="s">
        <v>3</v>
      </c>
      <c r="AL2" s="665" t="s">
        <v>1</v>
      </c>
      <c r="AM2" s="665" t="s">
        <v>2</v>
      </c>
      <c r="AN2" s="664" t="s">
        <v>3</v>
      </c>
      <c r="AO2" s="665" t="s">
        <v>1</v>
      </c>
      <c r="AP2" s="666" t="s">
        <v>2</v>
      </c>
      <c r="AQ2" s="665" t="s">
        <v>3</v>
      </c>
      <c r="AR2" s="665" t="s">
        <v>1</v>
      </c>
      <c r="AS2" s="665" t="s">
        <v>2</v>
      </c>
      <c r="AT2" s="664" t="s">
        <v>3</v>
      </c>
      <c r="AU2" s="665" t="s">
        <v>1</v>
      </c>
      <c r="AV2" s="665" t="s">
        <v>2</v>
      </c>
      <c r="AW2" s="664" t="s">
        <v>3</v>
      </c>
      <c r="AX2" s="665" t="s">
        <v>1</v>
      </c>
      <c r="AY2" s="666" t="s">
        <v>2</v>
      </c>
      <c r="AZ2" s="306"/>
      <c r="BA2" s="188"/>
      <c r="BB2" s="137"/>
      <c r="BC2" s="137"/>
      <c r="BD2" s="138"/>
      <c r="BF2" s="324" t="s">
        <v>4</v>
      </c>
      <c r="BG2" s="645" t="s">
        <v>14</v>
      </c>
      <c r="BH2" s="324" t="s">
        <v>14</v>
      </c>
      <c r="BI2" s="645" t="s">
        <v>5</v>
      </c>
      <c r="BJ2" s="645"/>
      <c r="BK2" s="645"/>
      <c r="BL2" s="325"/>
      <c r="BM2" s="646" t="s">
        <v>19</v>
      </c>
      <c r="BN2" s="320" t="s">
        <v>1008</v>
      </c>
      <c r="BO2" s="326" t="s">
        <v>19</v>
      </c>
      <c r="BP2" s="612" t="s">
        <v>2296</v>
      </c>
      <c r="BQ2" s="614" t="s">
        <v>2296</v>
      </c>
      <c r="BR2" s="613" t="s">
        <v>2296</v>
      </c>
      <c r="BS2" s="613" t="s">
        <v>2296</v>
      </c>
      <c r="BT2" s="321" t="s">
        <v>1008</v>
      </c>
      <c r="BU2" s="187"/>
      <c r="BV2" s="143">
        <f>SUM(BW2:CF2)</f>
        <v>6</v>
      </c>
      <c r="BW2" s="143">
        <f t="shared" ref="BW2:CF2" si="5">SUBTOTAL(9,BW3:BW570)</f>
        <v>1</v>
      </c>
      <c r="BX2" s="143">
        <f t="shared" si="5"/>
        <v>0</v>
      </c>
      <c r="BY2" s="143">
        <f t="shared" si="5"/>
        <v>0</v>
      </c>
      <c r="BZ2" s="143">
        <f t="shared" si="5"/>
        <v>1</v>
      </c>
      <c r="CA2" s="143">
        <f t="shared" si="5"/>
        <v>1</v>
      </c>
      <c r="CB2" s="143">
        <f t="shared" si="5"/>
        <v>0</v>
      </c>
      <c r="CC2" s="143">
        <f t="shared" si="5"/>
        <v>1</v>
      </c>
      <c r="CD2" s="143">
        <f t="shared" si="5"/>
        <v>1</v>
      </c>
      <c r="CE2" s="143">
        <f t="shared" si="5"/>
        <v>1</v>
      </c>
      <c r="CF2" s="143">
        <f t="shared" si="5"/>
        <v>0</v>
      </c>
      <c r="CG2" s="187"/>
      <c r="CH2" s="143">
        <f t="shared" ref="CH2:CQ2" si="6">SUBTOTAL(9,CH3:CH570)</f>
        <v>1</v>
      </c>
      <c r="CI2" s="143">
        <f t="shared" si="6"/>
        <v>0</v>
      </c>
      <c r="CJ2" s="143">
        <f t="shared" si="6"/>
        <v>0</v>
      </c>
      <c r="CK2" s="143">
        <f t="shared" si="6"/>
        <v>1</v>
      </c>
      <c r="CL2" s="143">
        <f t="shared" si="6"/>
        <v>1</v>
      </c>
      <c r="CM2" s="143">
        <f t="shared" si="6"/>
        <v>0</v>
      </c>
      <c r="CN2" s="143">
        <f t="shared" si="6"/>
        <v>1</v>
      </c>
      <c r="CO2" s="143">
        <f t="shared" si="6"/>
        <v>1</v>
      </c>
      <c r="CP2" s="143">
        <f t="shared" si="6"/>
        <v>1</v>
      </c>
      <c r="CQ2" s="143">
        <f t="shared" si="6"/>
        <v>0</v>
      </c>
      <c r="CR2" s="143"/>
      <c r="CS2" s="143"/>
      <c r="CT2" s="143"/>
      <c r="CU2" s="143">
        <f t="shared" ref="CU2:DD2" si="7">SUBTOTAL(9,CU3:CU570)</f>
        <v>0</v>
      </c>
      <c r="CV2" s="143">
        <f t="shared" si="7"/>
        <v>0</v>
      </c>
      <c r="CW2" s="143">
        <f t="shared" si="7"/>
        <v>0</v>
      </c>
      <c r="CX2" s="143">
        <f t="shared" si="7"/>
        <v>0</v>
      </c>
      <c r="CY2" s="143">
        <f t="shared" si="7"/>
        <v>0</v>
      </c>
      <c r="CZ2" s="143">
        <f t="shared" si="7"/>
        <v>0</v>
      </c>
      <c r="DA2" s="143">
        <f t="shared" si="7"/>
        <v>0</v>
      </c>
      <c r="DB2" s="143">
        <f t="shared" si="7"/>
        <v>0</v>
      </c>
      <c r="DC2" s="143">
        <f t="shared" si="7"/>
        <v>0</v>
      </c>
      <c r="DD2" s="143">
        <f t="shared" si="7"/>
        <v>0</v>
      </c>
      <c r="DE2" s="187"/>
      <c r="DF2" s="143">
        <f>SUM(DG2:DP2)</f>
        <v>0</v>
      </c>
      <c r="DG2" s="143">
        <f t="shared" ref="DG2:DP2" si="8">SUBTOTAL(9,DG3:DG570)</f>
        <v>0</v>
      </c>
      <c r="DH2" s="143">
        <f t="shared" si="8"/>
        <v>0</v>
      </c>
      <c r="DI2" s="143">
        <f t="shared" si="8"/>
        <v>0</v>
      </c>
      <c r="DJ2" s="143">
        <f t="shared" si="8"/>
        <v>0</v>
      </c>
      <c r="DK2" s="143">
        <f t="shared" si="8"/>
        <v>0</v>
      </c>
      <c r="DL2" s="143">
        <f t="shared" si="8"/>
        <v>0</v>
      </c>
      <c r="DM2" s="143">
        <f t="shared" si="8"/>
        <v>0</v>
      </c>
      <c r="DN2" s="143">
        <f t="shared" si="8"/>
        <v>0</v>
      </c>
      <c r="DO2" s="143">
        <f t="shared" si="8"/>
        <v>0</v>
      </c>
      <c r="DP2" s="143">
        <f t="shared" si="8"/>
        <v>0</v>
      </c>
      <c r="DQ2" s="187"/>
      <c r="DR2" s="143">
        <f>SUM(DS2:EB2)</f>
        <v>0</v>
      </c>
      <c r="DS2" s="143">
        <f t="shared" ref="DS2:EB2" si="9">SUBTOTAL(9,DS3:DS570)</f>
        <v>0</v>
      </c>
      <c r="DT2" s="143">
        <f t="shared" si="9"/>
        <v>0</v>
      </c>
      <c r="DU2" s="143">
        <f t="shared" si="9"/>
        <v>0</v>
      </c>
      <c r="DV2" s="143">
        <f t="shared" si="9"/>
        <v>0</v>
      </c>
      <c r="DW2" s="143">
        <f t="shared" si="9"/>
        <v>0</v>
      </c>
      <c r="DX2" s="143">
        <f t="shared" si="9"/>
        <v>0</v>
      </c>
      <c r="DY2" s="143">
        <f t="shared" si="9"/>
        <v>0</v>
      </c>
      <c r="DZ2" s="143">
        <f t="shared" si="9"/>
        <v>0</v>
      </c>
      <c r="EA2" s="143">
        <f t="shared" si="9"/>
        <v>0</v>
      </c>
      <c r="EB2" s="143">
        <f t="shared" si="9"/>
        <v>0</v>
      </c>
      <c r="EC2" s="187"/>
      <c r="ED2" s="143">
        <f>SUM(EE2:EN2)</f>
        <v>0</v>
      </c>
      <c r="EE2" s="143">
        <f t="shared" ref="EE2:EN2" si="10">SUBTOTAL(9,EE3:EE570)</f>
        <v>0</v>
      </c>
      <c r="EF2" s="143">
        <f t="shared" si="10"/>
        <v>0</v>
      </c>
      <c r="EG2" s="143">
        <f t="shared" si="10"/>
        <v>0</v>
      </c>
      <c r="EH2" s="143">
        <f t="shared" si="10"/>
        <v>0</v>
      </c>
      <c r="EI2" s="143">
        <f t="shared" si="10"/>
        <v>0</v>
      </c>
      <c r="EJ2" s="143">
        <f t="shared" si="10"/>
        <v>0</v>
      </c>
      <c r="EK2" s="143">
        <f t="shared" si="10"/>
        <v>0</v>
      </c>
      <c r="EL2" s="143">
        <f t="shared" si="10"/>
        <v>0</v>
      </c>
      <c r="EM2" s="143">
        <f t="shared" si="10"/>
        <v>0</v>
      </c>
      <c r="EN2" s="143">
        <f t="shared" si="10"/>
        <v>0</v>
      </c>
      <c r="EO2" s="143"/>
    </row>
    <row r="3" spans="1:145" s="143" customFormat="1" ht="44.25" thickBot="1" x14ac:dyDescent="0.3">
      <c r="A3" s="167" t="s">
        <v>19</v>
      </c>
      <c r="B3" s="168" t="s">
        <v>19</v>
      </c>
      <c r="C3" s="169" t="s">
        <v>19</v>
      </c>
      <c r="D3" s="170" t="s">
        <v>19</v>
      </c>
      <c r="E3" s="171" t="s">
        <v>19</v>
      </c>
      <c r="F3" s="172" t="s">
        <v>19</v>
      </c>
      <c r="G3" s="173">
        <f t="shared" ref="G3:G34" si="11">BP3</f>
        <v>28513</v>
      </c>
      <c r="H3" s="174">
        <f t="shared" ref="H3:H34" si="12">BQ3</f>
        <v>7681</v>
      </c>
      <c r="I3" s="175">
        <f t="shared" ref="I3:I34" si="13">BR3</f>
        <v>20832</v>
      </c>
      <c r="J3" s="170" t="s">
        <v>1008</v>
      </c>
      <c r="K3" s="170" t="s">
        <v>1008</v>
      </c>
      <c r="L3" s="172" t="s">
        <v>19</v>
      </c>
      <c r="M3" s="172" t="s">
        <v>19</v>
      </c>
      <c r="N3" s="176" t="s">
        <v>478</v>
      </c>
      <c r="O3" s="176" t="s">
        <v>1104</v>
      </c>
      <c r="P3" s="167" t="s">
        <v>17</v>
      </c>
      <c r="Q3" s="654">
        <v>28513</v>
      </c>
      <c r="R3" s="656">
        <v>7681</v>
      </c>
      <c r="S3" s="659">
        <v>20832</v>
      </c>
      <c r="T3" s="661"/>
      <c r="U3" s="663"/>
      <c r="V3" s="661">
        <v>1866</v>
      </c>
      <c r="W3" s="663">
        <v>461</v>
      </c>
      <c r="X3" s="667">
        <v>1405</v>
      </c>
      <c r="Y3" s="663">
        <v>1764</v>
      </c>
      <c r="Z3" s="669">
        <v>552</v>
      </c>
      <c r="AA3" s="659">
        <v>1212</v>
      </c>
      <c r="AB3" s="661">
        <v>1647</v>
      </c>
      <c r="AC3" s="663">
        <v>462</v>
      </c>
      <c r="AD3" s="663">
        <v>1185</v>
      </c>
      <c r="AE3" s="661">
        <v>3298</v>
      </c>
      <c r="AF3" s="669">
        <v>751</v>
      </c>
      <c r="AG3" s="672">
        <v>2547</v>
      </c>
      <c r="AH3" s="661">
        <v>3169</v>
      </c>
      <c r="AI3" s="663">
        <v>921</v>
      </c>
      <c r="AJ3" s="667">
        <v>2248</v>
      </c>
      <c r="AK3" s="663">
        <v>1764</v>
      </c>
      <c r="AL3" s="663">
        <v>724</v>
      </c>
      <c r="AM3" s="663">
        <v>1040</v>
      </c>
      <c r="AN3" s="661">
        <v>2342</v>
      </c>
      <c r="AO3" s="663">
        <v>599</v>
      </c>
      <c r="AP3" s="667">
        <v>1743</v>
      </c>
      <c r="AQ3" s="663">
        <v>6436</v>
      </c>
      <c r="AR3" s="663">
        <v>1644</v>
      </c>
      <c r="AS3" s="663">
        <v>4792</v>
      </c>
      <c r="AT3" s="661">
        <v>3237</v>
      </c>
      <c r="AU3" s="663">
        <v>806</v>
      </c>
      <c r="AV3" s="663">
        <v>2431</v>
      </c>
      <c r="AW3" s="661">
        <v>2990</v>
      </c>
      <c r="AX3" s="663">
        <v>761</v>
      </c>
      <c r="AY3" s="667">
        <v>2229</v>
      </c>
      <c r="AZ3" s="307"/>
      <c r="BA3" s="189"/>
      <c r="BB3" s="177"/>
      <c r="BC3" s="177"/>
      <c r="BD3" s="178"/>
      <c r="BE3" s="179"/>
      <c r="BF3" s="180" t="s">
        <v>482</v>
      </c>
      <c r="BG3" s="181" t="s">
        <v>17</v>
      </c>
      <c r="BH3" s="673" t="s">
        <v>17</v>
      </c>
      <c r="BI3" s="181" t="s">
        <v>5</v>
      </c>
      <c r="BJ3" s="181"/>
      <c r="BK3" s="181"/>
      <c r="BL3" s="182"/>
      <c r="BM3" s="183" t="s">
        <v>19</v>
      </c>
      <c r="BN3" s="184" t="s">
        <v>19</v>
      </c>
      <c r="BO3" s="185" t="s">
        <v>19</v>
      </c>
      <c r="BP3" s="173">
        <f>Q3</f>
        <v>28513</v>
      </c>
      <c r="BQ3" s="174">
        <f>R3</f>
        <v>7681</v>
      </c>
      <c r="BR3" s="175">
        <f>S3</f>
        <v>20832</v>
      </c>
      <c r="BS3" s="170" t="s">
        <v>1008</v>
      </c>
      <c r="BT3" s="186" t="s">
        <v>1008</v>
      </c>
      <c r="BU3" s="327"/>
      <c r="BV3" s="6"/>
      <c r="BW3" s="331"/>
      <c r="BX3" s="331"/>
      <c r="BY3" s="331"/>
      <c r="BZ3" s="331"/>
      <c r="CA3" s="331"/>
      <c r="CB3" s="331"/>
      <c r="CC3" s="331"/>
      <c r="CD3" s="331"/>
      <c r="CE3" s="331"/>
      <c r="CF3" s="331"/>
      <c r="CG3" s="327"/>
      <c r="CH3" s="6"/>
      <c r="CI3" s="6"/>
      <c r="CJ3" s="6"/>
      <c r="CK3" s="6"/>
      <c r="CL3" s="6"/>
      <c r="CM3" s="6"/>
      <c r="CN3" s="6"/>
      <c r="CO3" s="6"/>
      <c r="CP3" s="6"/>
      <c r="CQ3" s="6"/>
      <c r="CR3" s="6"/>
      <c r="CS3" s="647"/>
      <c r="CT3" s="6"/>
      <c r="CU3" s="6"/>
      <c r="CV3" s="6"/>
      <c r="CW3" s="6"/>
      <c r="CX3" s="6"/>
      <c r="CY3" s="6"/>
      <c r="CZ3" s="6"/>
      <c r="DA3" s="6"/>
      <c r="DB3" s="6"/>
      <c r="DC3" s="6"/>
      <c r="DD3" s="6"/>
      <c r="DE3" s="327"/>
      <c r="DF3" s="143">
        <f t="shared" ref="DF3:DP3" si="14">DR4+ED4</f>
        <v>0</v>
      </c>
      <c r="DG3" s="143">
        <f t="shared" si="14"/>
        <v>0</v>
      </c>
      <c r="DH3" s="143">
        <f t="shared" si="14"/>
        <v>0</v>
      </c>
      <c r="DI3" s="143">
        <f t="shared" si="14"/>
        <v>0</v>
      </c>
      <c r="DJ3" s="143">
        <f t="shared" si="14"/>
        <v>0</v>
      </c>
      <c r="DK3" s="143">
        <f t="shared" si="14"/>
        <v>0</v>
      </c>
      <c r="DL3" s="143">
        <f t="shared" si="14"/>
        <v>0</v>
      </c>
      <c r="DM3" s="143">
        <f t="shared" si="14"/>
        <v>0</v>
      </c>
      <c r="DN3" s="143">
        <f t="shared" si="14"/>
        <v>0</v>
      </c>
      <c r="DO3" s="143">
        <f t="shared" si="14"/>
        <v>0</v>
      </c>
      <c r="DP3" s="143">
        <f t="shared" si="14"/>
        <v>0</v>
      </c>
      <c r="DQ3" s="327"/>
      <c r="DR3" s="6"/>
      <c r="DS3" s="6"/>
      <c r="DT3" s="6"/>
      <c r="DU3" s="6"/>
      <c r="DV3" s="6"/>
      <c r="DW3" s="6"/>
      <c r="DX3" s="6"/>
      <c r="DY3" s="6"/>
      <c r="DZ3" s="6"/>
      <c r="EA3" s="6"/>
      <c r="EB3" s="6"/>
      <c r="EC3" s="327"/>
      <c r="ED3" s="6"/>
      <c r="EE3" s="6"/>
      <c r="EF3" s="6"/>
      <c r="EG3" s="6"/>
      <c r="EH3" s="6"/>
      <c r="EI3" s="6"/>
      <c r="EJ3" s="6"/>
      <c r="EK3" s="6"/>
      <c r="EL3" s="6"/>
      <c r="EM3" s="6"/>
      <c r="EN3" s="6"/>
      <c r="EO3" s="6"/>
    </row>
    <row r="4" spans="1:145" s="391" customFormat="1" ht="18.75" hidden="1" thickBot="1" x14ac:dyDescent="0.25">
      <c r="A4" s="364" t="str">
        <f t="shared" ref="A4:A35" si="15">IF((P4&gt;"a"),P4,"zzz")</f>
        <v>AB</v>
      </c>
      <c r="B4" s="365" t="str">
        <f>IF((A4&lt;&gt;"ZZZ"),(IF((IFERROR((VLOOKUP(A4,'Standaard+voorstellen '!A$1:B$436,1,FALSE)),"ZZZ"))="ZZZ","v","")),"")</f>
        <v/>
      </c>
      <c r="C4" s="366" t="s">
        <v>320</v>
      </c>
      <c r="D4" s="367" t="str">
        <f t="shared" ref="D4:D67" si="16">IF(C4=C5,"",C4)</f>
        <v>AB</v>
      </c>
      <c r="E4" s="368" t="str">
        <f>IFERROR((VLOOKUP(C4,'Standaard+voorstellen '!A$1:E$568,2,FALSE)),"Nog af te handelen AANVRAAG")</f>
        <v>Adembescherming voertuig</v>
      </c>
      <c r="F4" s="369">
        <f>IFERROR((VLOOKUP(C4,'Standaard+voorstellen '!A$1:E$568,3,FALSE)),"")</f>
        <v>8</v>
      </c>
      <c r="G4" s="370">
        <f t="shared" si="11"/>
        <v>48</v>
      </c>
      <c r="H4" s="371">
        <f t="shared" si="12"/>
        <v>18</v>
      </c>
      <c r="I4" s="372">
        <f t="shared" si="13"/>
        <v>30</v>
      </c>
      <c r="J4" s="367">
        <f t="shared" ref="J4:J67" si="17">IF($C4=$C5,"",BT4)</f>
        <v>107</v>
      </c>
      <c r="K4" s="372">
        <f t="shared" ref="K4:K67" si="18">CT4</f>
        <v>0</v>
      </c>
      <c r="L4" s="369" t="s">
        <v>36</v>
      </c>
      <c r="M4" s="373" t="s">
        <v>331</v>
      </c>
      <c r="N4" s="374"/>
      <c r="O4" s="375"/>
      <c r="P4" s="376" t="s">
        <v>320</v>
      </c>
      <c r="Q4" s="377">
        <v>48</v>
      </c>
      <c r="R4" s="378">
        <v>18</v>
      </c>
      <c r="S4" s="379">
        <v>30</v>
      </c>
      <c r="T4" s="378">
        <v>9</v>
      </c>
      <c r="U4" s="378">
        <v>9</v>
      </c>
      <c r="V4" s="377">
        <v>5</v>
      </c>
      <c r="W4" s="378">
        <v>4</v>
      </c>
      <c r="X4" s="379">
        <v>1</v>
      </c>
      <c r="Y4" s="378">
        <v>5</v>
      </c>
      <c r="Z4" s="380">
        <v>2</v>
      </c>
      <c r="AA4" s="381">
        <v>3</v>
      </c>
      <c r="AB4" s="377">
        <v>2</v>
      </c>
      <c r="AC4" s="378">
        <v>0</v>
      </c>
      <c r="AD4" s="378">
        <v>2</v>
      </c>
      <c r="AE4" s="377">
        <v>2</v>
      </c>
      <c r="AF4" s="380">
        <v>1</v>
      </c>
      <c r="AG4" s="382">
        <v>1</v>
      </c>
      <c r="AH4" s="377">
        <v>9</v>
      </c>
      <c r="AI4" s="378">
        <v>4</v>
      </c>
      <c r="AJ4" s="379">
        <v>5</v>
      </c>
      <c r="AK4" s="378">
        <v>2</v>
      </c>
      <c r="AL4" s="378">
        <v>1</v>
      </c>
      <c r="AM4" s="378">
        <v>1</v>
      </c>
      <c r="AN4" s="377">
        <v>3</v>
      </c>
      <c r="AO4" s="378">
        <v>3</v>
      </c>
      <c r="AP4" s="379">
        <v>0</v>
      </c>
      <c r="AQ4" s="378">
        <v>17</v>
      </c>
      <c r="AR4" s="378">
        <v>3</v>
      </c>
      <c r="AS4" s="378">
        <v>14</v>
      </c>
      <c r="AT4" s="383">
        <v>3</v>
      </c>
      <c r="AU4" s="378">
        <v>0</v>
      </c>
      <c r="AV4" s="378">
        <v>3</v>
      </c>
      <c r="AW4" s="383"/>
      <c r="AX4" s="384"/>
      <c r="AY4" s="385"/>
      <c r="AZ4" s="386"/>
      <c r="BA4" s="387" t="str">
        <f t="shared" ref="BA4:BA67" si="19">IFERROR(((IF(($L4="m"),(MID($C4,1,2)),(LEFT($C4,($BE4-1)))))),"")</f>
        <v>AB</v>
      </c>
      <c r="BB4" s="388" t="str">
        <f t="shared" ref="BB4:BB67" si="20">IF(($L4="m"),(IF(OR(MID($C4,3,1)="A",MID($C4,3,1)="D",MID($C4,3,1)="H",MID($C4,3,1)="L",MID($C4,3,1)="M",MID($C4,3,1)="T",MID($C4,3,1)="V"),MID($C4,3,1),"")),"")</f>
        <v/>
      </c>
      <c r="BC4" s="389" t="str">
        <f t="shared" ref="BC4:BC67" si="21">IFERROR(IF((SEARCH("-",C4,1))&gt;0,"-",""),"")</f>
        <v/>
      </c>
      <c r="BD4" s="390" t="str">
        <f t="shared" ref="BD4:BD67" si="22">IF(($H4="m"),(IF(MID($C4,4,1)&gt;"-",MID($C4,4,4),MID($C4,5,3))),(MID($C4,($BE4+1),7)))</f>
        <v/>
      </c>
      <c r="BE4" s="391">
        <f t="shared" ref="BE4:BE67" si="23">IFERROR((SEARCH("-",$C4,1)),(LEN($C4)+1))</f>
        <v>3</v>
      </c>
      <c r="BF4" s="392" t="str">
        <f>VLOOKUP(C4,'Standaard+voorstellen '!A$1:E$568,1,FALSE)</f>
        <v>AB</v>
      </c>
      <c r="BG4" s="393" t="str">
        <f>VLOOKUP(P4,'Hulpblad Aantal per VrtgSrt &gt;=1'!B$4:C$688,1,FALSE)</f>
        <v>AB</v>
      </c>
      <c r="BH4" s="394" t="s">
        <v>320</v>
      </c>
      <c r="BI4" s="393" t="str">
        <f t="shared" ref="BI4:BI67" si="24">IF(BH4=A4,"g","v")</f>
        <v>g</v>
      </c>
      <c r="BJ4" s="393" t="str">
        <f t="shared" ref="BJ4:BJ67" si="25">IF(R4&gt;0,"P","")</f>
        <v>P</v>
      </c>
      <c r="BK4" s="393" t="str">
        <f t="shared" ref="BK4:BK67" si="26">IF(S4&gt;0,"A","")</f>
        <v>A</v>
      </c>
      <c r="BL4" s="395" t="str">
        <f t="shared" ref="BL4:BL67" si="27">_xlfn.CONCAT(BJ4,BK4)</f>
        <v>PA</v>
      </c>
      <c r="BM4" s="393" t="str">
        <f>IF((B4&gt;"a"),(VLOOKUP(A4,Afhankelijkheid!A$2:O$5530,2,FALSE)),"")</f>
        <v/>
      </c>
      <c r="BN4" s="396">
        <f>IFERROR(VLOOKUP(A4,'Hulpblad IZB en IZE'!A$2:B$750,2,FALSE),0)</f>
        <v>107</v>
      </c>
      <c r="BO4" s="397" t="str">
        <f t="shared" ref="BO4:BO67" si="28">IFERROR(Q4/K4,"")</f>
        <v/>
      </c>
      <c r="BP4" s="370">
        <f t="shared" ref="BP4:BP67" si="29">IF($C4=$C3,BP3+Q4,Q4)</f>
        <v>48</v>
      </c>
      <c r="BQ4" s="371">
        <f t="shared" ref="BQ4:BQ67" si="30">IF($C4=$C3,BQ3+R4,R4)</f>
        <v>18</v>
      </c>
      <c r="BR4" s="372">
        <f>IF($C4=$C3,$BR3+S4,S4)</f>
        <v>30</v>
      </c>
      <c r="BS4" s="372">
        <f>IF($C4=$C3,$BR3+T4,T4)</f>
        <v>9</v>
      </c>
      <c r="BT4" s="367">
        <f t="shared" ref="BT4:BT67" si="31">IF(C4=C3,BT3+BN4,BN4)</f>
        <v>107</v>
      </c>
      <c r="BU4" s="398"/>
      <c r="BW4" s="393">
        <f t="shared" ref="BW4:BW67" si="32">IF((AND($B4="V",(IF(ISBLANK(V4),,1))&gt;0)),1,0)</f>
        <v>0</v>
      </c>
      <c r="BX4" s="393">
        <f t="shared" ref="BX4:BX67" si="33">IF((AND($B4="V",(IF(ISBLANK(Y4),,1))&gt;0)),1,0)</f>
        <v>0</v>
      </c>
      <c r="BY4" s="393">
        <f t="shared" ref="BY4:BY67" si="34">IF((AND($B4="V",(IF(ISBLANK(AB4),,1))&gt;0)),1,0)</f>
        <v>0</v>
      </c>
      <c r="BZ4" s="393">
        <f t="shared" ref="BZ4:BZ67" si="35">IF((AND($B4="V",(IF(ISBLANK(AE4),,1))&gt;0)),1,0)</f>
        <v>0</v>
      </c>
      <c r="CA4" s="393">
        <f t="shared" ref="CA4:CA67" si="36">IF((AND($B4="V",(IF(ISBLANK(AH4),,1))&gt;0)),1,0)</f>
        <v>0</v>
      </c>
      <c r="CB4" s="393">
        <f t="shared" ref="CB4:CB67" si="37">IF((AND($B4="V",(IF(ISBLANK(AK4),,1))&gt;0)),1,0)</f>
        <v>0</v>
      </c>
      <c r="CC4" s="393">
        <f t="shared" ref="CC4:CC67" si="38">IF((AND($B4="V",(IF(ISBLANK(AN4),,1))&gt;0)),1,0)</f>
        <v>0</v>
      </c>
      <c r="CD4" s="393">
        <f t="shared" ref="CD4:CD67" si="39">IF((AND($B4="V",(IF(ISBLANK(AQ4),,1))&gt;0)),1,0)</f>
        <v>0</v>
      </c>
      <c r="CE4" s="393">
        <f t="shared" ref="CE4:CE67" si="40">IF((AND($B4="V",(IF(ISBLANK(AT4),,1))&gt;0)),1,0)</f>
        <v>0</v>
      </c>
      <c r="CF4" s="393">
        <f t="shared" ref="CF4:CF67" si="41">IF((AND($B4="V",(IF(ISBLANK(AW4),,1))&gt;0)),1,0)</f>
        <v>0</v>
      </c>
      <c r="CG4" s="398"/>
      <c r="CH4" s="391">
        <f t="shared" ref="CH4:CH67" si="42">IF(($V4&lt;&gt;""),1,0)</f>
        <v>1</v>
      </c>
      <c r="CI4" s="391">
        <f t="shared" ref="CI4:CI67" si="43">IF(($Y4&lt;&gt;""),1,0)</f>
        <v>1</v>
      </c>
      <c r="CJ4" s="391">
        <f t="shared" ref="CJ4:CJ67" si="44">IF(($AB4&lt;&gt;""),1,0)</f>
        <v>1</v>
      </c>
      <c r="CK4" s="391">
        <f t="shared" ref="CK4:CK67" si="45">IF(($AE4&lt;&gt;""),1,0)</f>
        <v>1</v>
      </c>
      <c r="CL4" s="391">
        <f t="shared" ref="CL4:CL67" si="46">IF(($AH4&lt;&gt;""),1,0)</f>
        <v>1</v>
      </c>
      <c r="CM4" s="391">
        <f t="shared" ref="CM4:CM67" si="47">IF(($AK4&lt;&gt;""),1,0)</f>
        <v>1</v>
      </c>
      <c r="CN4" s="391">
        <f t="shared" ref="CN4:CN67" si="48">IF(($AN4&lt;&gt;""),1,0)</f>
        <v>1</v>
      </c>
      <c r="CO4" s="391">
        <f t="shared" ref="CO4:CO67" si="49">IF(($AQ4&lt;&gt;""),1,0)</f>
        <v>1</v>
      </c>
      <c r="CP4" s="391">
        <f t="shared" ref="CP4:CP67" si="50">IF(($AT4&lt;&gt;""),1,0)</f>
        <v>1</v>
      </c>
      <c r="CQ4" s="391">
        <f t="shared" ref="CQ4:CQ67" si="51">IF(($AW4&lt;&gt;""),1,0)</f>
        <v>0</v>
      </c>
      <c r="CR4" s="391">
        <f t="shared" ref="CR4:CR67" si="52">SUBTOTAL(9,CH4:CQ4)</f>
        <v>0</v>
      </c>
      <c r="CS4" s="393">
        <f t="shared" ref="CS4:CS67" si="53">CR4-CT4</f>
        <v>0</v>
      </c>
      <c r="CT4" s="391">
        <f t="shared" ref="CT4:CT67" si="54">SUBTOTAL(9,CU4:DD4)</f>
        <v>0</v>
      </c>
      <c r="CU4" s="391">
        <f t="shared" ref="CU4:CU67" si="55">IF(($V4&gt;0),1,0)</f>
        <v>1</v>
      </c>
      <c r="CV4" s="391">
        <f t="shared" ref="CV4:CV67" si="56">IF(($Y4&gt;0),1,0)</f>
        <v>1</v>
      </c>
      <c r="CW4" s="391">
        <f t="shared" ref="CW4:CW67" si="57">IF(($AB4&gt;0),1,0)</f>
        <v>1</v>
      </c>
      <c r="CX4" s="391">
        <f t="shared" ref="CX4:CX67" si="58">IF(($AE4&gt;0),1,0)</f>
        <v>1</v>
      </c>
      <c r="CY4" s="391">
        <f t="shared" ref="CY4:CY67" si="59">IF(($AH4&gt;0),1,0)</f>
        <v>1</v>
      </c>
      <c r="CZ4" s="391">
        <f t="shared" ref="CZ4:CZ67" si="60">IF(($AK4&gt;0),1,0)</f>
        <v>1</v>
      </c>
      <c r="DA4" s="391">
        <f t="shared" ref="DA4:DA67" si="61">IF(($AN4&gt;0),1,0)</f>
        <v>1</v>
      </c>
      <c r="DB4" s="391">
        <f t="shared" ref="DB4:DB67" si="62">IF(($AQ4&gt;0),1,0)</f>
        <v>1</v>
      </c>
      <c r="DC4" s="391">
        <f t="shared" ref="DC4:DC67" si="63">IF(($AT4&gt;0),1,0)</f>
        <v>1</v>
      </c>
      <c r="DD4" s="391">
        <f t="shared" ref="DD4:DD67" si="64">IF(($AW4&gt;0),1,0)</f>
        <v>0</v>
      </c>
      <c r="DE4" s="398"/>
      <c r="DF4" s="391">
        <f t="shared" ref="DF4:DF67" si="65">SUM(DG4:DP4)</f>
        <v>0</v>
      </c>
      <c r="DG4" s="391">
        <f t="shared" ref="DG4:DG67" si="66">IF((AND($CT4=1,$V4&gt;=1)),1,0)</f>
        <v>0</v>
      </c>
      <c r="DH4" s="391">
        <f t="shared" ref="DH4:DH67" si="67">IF((AND($CT4=1,$Y4&gt;=1)),1,0)</f>
        <v>0</v>
      </c>
      <c r="DI4" s="391">
        <f t="shared" ref="DI4:DI67" si="68">IF((AND($CT4=1,$AB4&gt;=1)),1,0)</f>
        <v>0</v>
      </c>
      <c r="DJ4" s="391">
        <f t="shared" ref="DJ4:DJ67" si="69">IF((AND($CT4=1,$AE4&gt;=1)),1,0)</f>
        <v>0</v>
      </c>
      <c r="DK4" s="391">
        <f t="shared" ref="DK4:DK67" si="70">IF((AND($CT4=1,$AH4&gt;=1)),1,0)</f>
        <v>0</v>
      </c>
      <c r="DL4" s="391">
        <f t="shared" ref="DL4:DL67" si="71">IF((AND($CT4=1,$AK4&gt;=1)),1,0)</f>
        <v>0</v>
      </c>
      <c r="DM4" s="391">
        <f t="shared" ref="DM4:DM67" si="72">IF((AND($CT4=1,$AN4&gt;=1)),1,0)</f>
        <v>0</v>
      </c>
      <c r="DN4" s="391">
        <f t="shared" ref="DN4:DN67" si="73">IF((AND($CT4=1,$AQ4&gt;=1)),1,0)</f>
        <v>0</v>
      </c>
      <c r="DO4" s="391">
        <f t="shared" ref="DO4:DO67" si="74">IF((AND($CT4=1,$AT4&gt;=1)),1,0)</f>
        <v>0</v>
      </c>
      <c r="DP4" s="391">
        <f t="shared" ref="DP4:DP67" si="75">IF((AND($CT4=1,$AW4&gt;=1)),1,0)</f>
        <v>0</v>
      </c>
      <c r="DQ4" s="398"/>
      <c r="DR4" s="391">
        <f t="shared" ref="DR4:DR67" si="76">SUM(DS4:EB4)</f>
        <v>0</v>
      </c>
      <c r="DS4" s="391">
        <f t="shared" ref="DS4:DS67" si="77">IF((AND($CT4=1,$V4&gt;1)),1,0)</f>
        <v>0</v>
      </c>
      <c r="DT4" s="391">
        <f t="shared" ref="DT4:DT67" si="78">IF((AND($CT4=1,$Y4&gt;1)),1,0)</f>
        <v>0</v>
      </c>
      <c r="DU4" s="391">
        <f t="shared" ref="DU4:DU67" si="79">IF((AND($CT4=1,$AB4&gt;1)),1,0)</f>
        <v>0</v>
      </c>
      <c r="DV4" s="391">
        <f t="shared" ref="DV4:DV67" si="80">IF((AND($CT4=1,$AE4&gt;1)),1,0)</f>
        <v>0</v>
      </c>
      <c r="DW4" s="391">
        <f t="shared" ref="DW4:DW67" si="81">IF((AND($CT4=1,$AH4&gt;1)),1,0)</f>
        <v>0</v>
      </c>
      <c r="DX4" s="391">
        <f t="shared" ref="DX4:DX67" si="82">IF((AND($CT4=1,$AK4&gt;1)),1,0)</f>
        <v>0</v>
      </c>
      <c r="DY4" s="391">
        <f t="shared" ref="DY4:DY67" si="83">IF((AND($CT4=1,$AN4&gt;1)),1,0)</f>
        <v>0</v>
      </c>
      <c r="DZ4" s="391">
        <f t="shared" ref="DZ4:DZ67" si="84">IF((AND($CT4=1,$AQ4&gt;1)),1,0)</f>
        <v>0</v>
      </c>
      <c r="EA4" s="391">
        <f t="shared" ref="EA4:EA67" si="85">IF((AND($CT4=1,$AT4&gt;1)),1,0)</f>
        <v>0</v>
      </c>
      <c r="EB4" s="391">
        <f t="shared" ref="EB4:EB67" si="86">IF((AND($CT4=1,$AW4&gt;1)),1,0)</f>
        <v>0</v>
      </c>
      <c r="EC4" s="398"/>
      <c r="ED4" s="391">
        <f t="shared" ref="ED4:ED67" si="87">SUM(EE4:EN4)</f>
        <v>0</v>
      </c>
      <c r="EE4" s="391">
        <f t="shared" ref="EE4:EE67" si="88">IF((AND($CT4=1,$V4=1)),1,0)</f>
        <v>0</v>
      </c>
      <c r="EF4" s="391">
        <f t="shared" ref="EF4:EF67" si="89">IF((AND($CT4=1,$Y4=1)),1,0)</f>
        <v>0</v>
      </c>
      <c r="EG4" s="391">
        <f t="shared" ref="EG4:EG67" si="90">IF((AND($CT4=1,$AB4=1)),1,0)</f>
        <v>0</v>
      </c>
      <c r="EH4" s="391">
        <f t="shared" ref="EH4:EH67" si="91">IF((AND($CT4=1,$AE4=1)),1,0)</f>
        <v>0</v>
      </c>
      <c r="EI4" s="391">
        <f t="shared" ref="EI4:EI67" si="92">IF((AND($CT4=1,$AH4=1)),1,0)</f>
        <v>0</v>
      </c>
      <c r="EJ4" s="391">
        <f t="shared" ref="EJ4:EJ67" si="93">IF((AND($CT4=1,$AK4=1)),1,0)</f>
        <v>0</v>
      </c>
      <c r="EK4" s="391">
        <f t="shared" ref="EK4:EK67" si="94">IF((AND($CT4=1,$AN4=1)),1,0)</f>
        <v>0</v>
      </c>
      <c r="EL4" s="391">
        <f t="shared" ref="EL4:EL67" si="95">IF((AND($CT4=1,$AQ4=1)),1,0)</f>
        <v>0</v>
      </c>
      <c r="EM4" s="391">
        <f t="shared" ref="EM4:EM67" si="96">IF((AND($CT4=1,$AT4=1)),1,0)</f>
        <v>0</v>
      </c>
      <c r="EN4" s="391">
        <f t="shared" ref="EN4:EN67" si="97">IF((AND($CT4=1,$AW4=1)),1,0)</f>
        <v>0</v>
      </c>
    </row>
    <row r="5" spans="1:145" s="391" customFormat="1" ht="13.5" hidden="1" thickBot="1" x14ac:dyDescent="0.25">
      <c r="A5" s="364" t="str">
        <f t="shared" si="15"/>
        <v>ABH</v>
      </c>
      <c r="B5" s="365" t="str">
        <f>IF((A5&lt;&gt;"ZZZ"),(IF((IFERROR((VLOOKUP(A5,'Standaard+voorstellen '!A$1:B$436,1,FALSE)),"ZZZ"))="ZZZ","v","")),"")</f>
        <v/>
      </c>
      <c r="C5" s="396" t="s">
        <v>321</v>
      </c>
      <c r="D5" s="367" t="str">
        <f t="shared" si="16"/>
        <v>ABH</v>
      </c>
      <c r="E5" s="368" t="str">
        <f>IFERROR((VLOOKUP(C5,'Standaard+voorstellen '!A$1:E$568,2,FALSE)),"Nog af te handelen AANVRAAG")</f>
        <v>Adembescherming Haakarmbak</v>
      </c>
      <c r="F5" s="369">
        <f>IFERROR((VLOOKUP(C5,'Standaard+voorstellen '!A$1:E$568,3,FALSE)),"")</f>
        <v>8</v>
      </c>
      <c r="G5" s="370">
        <f t="shared" si="11"/>
        <v>16</v>
      </c>
      <c r="H5" s="371">
        <f t="shared" si="12"/>
        <v>15</v>
      </c>
      <c r="I5" s="372">
        <f t="shared" si="13"/>
        <v>1</v>
      </c>
      <c r="J5" s="367">
        <f t="shared" si="17"/>
        <v>120</v>
      </c>
      <c r="K5" s="372">
        <f t="shared" si="18"/>
        <v>0</v>
      </c>
      <c r="L5" s="369" t="s">
        <v>36</v>
      </c>
      <c r="M5" s="373" t="s">
        <v>331</v>
      </c>
      <c r="N5" s="400"/>
      <c r="O5" s="375"/>
      <c r="P5" s="376" t="s">
        <v>321</v>
      </c>
      <c r="Q5" s="377">
        <v>16</v>
      </c>
      <c r="R5" s="378">
        <v>15</v>
      </c>
      <c r="S5" s="379">
        <v>1</v>
      </c>
      <c r="T5" s="378">
        <v>8</v>
      </c>
      <c r="U5" s="378">
        <v>8</v>
      </c>
      <c r="V5" s="377">
        <v>2</v>
      </c>
      <c r="W5" s="378">
        <v>2</v>
      </c>
      <c r="X5" s="379">
        <v>0</v>
      </c>
      <c r="Y5" s="384"/>
      <c r="Z5" s="401"/>
      <c r="AA5" s="402"/>
      <c r="AB5" s="377">
        <v>1</v>
      </c>
      <c r="AC5" s="378">
        <v>1</v>
      </c>
      <c r="AD5" s="378">
        <v>0</v>
      </c>
      <c r="AE5" s="377">
        <v>1</v>
      </c>
      <c r="AF5" s="380">
        <v>1</v>
      </c>
      <c r="AG5" s="382">
        <v>0</v>
      </c>
      <c r="AH5" s="377">
        <v>2</v>
      </c>
      <c r="AI5" s="378">
        <v>2</v>
      </c>
      <c r="AJ5" s="379">
        <v>0</v>
      </c>
      <c r="AK5" s="378"/>
      <c r="AL5" s="378"/>
      <c r="AM5" s="378"/>
      <c r="AN5" s="377">
        <v>1</v>
      </c>
      <c r="AO5" s="378">
        <v>0</v>
      </c>
      <c r="AP5" s="379">
        <v>1</v>
      </c>
      <c r="AQ5" s="378">
        <v>3</v>
      </c>
      <c r="AR5" s="378">
        <v>3</v>
      </c>
      <c r="AS5" s="378">
        <v>0</v>
      </c>
      <c r="AT5" s="377">
        <v>3</v>
      </c>
      <c r="AU5" s="378">
        <v>3</v>
      </c>
      <c r="AV5" s="378">
        <v>0</v>
      </c>
      <c r="AW5" s="377">
        <v>3</v>
      </c>
      <c r="AX5" s="378">
        <v>3</v>
      </c>
      <c r="AY5" s="379">
        <v>0</v>
      </c>
      <c r="AZ5" s="403"/>
      <c r="BA5" s="387" t="str">
        <f t="shared" si="19"/>
        <v>AB</v>
      </c>
      <c r="BB5" s="388" t="str">
        <f t="shared" si="20"/>
        <v>H</v>
      </c>
      <c r="BC5" s="389" t="str">
        <f t="shared" si="21"/>
        <v/>
      </c>
      <c r="BD5" s="390" t="str">
        <f t="shared" si="22"/>
        <v/>
      </c>
      <c r="BE5" s="391">
        <f t="shared" si="23"/>
        <v>4</v>
      </c>
      <c r="BF5" s="392" t="str">
        <f>VLOOKUP(C5,'Standaard+voorstellen '!A$1:E$568,1,FALSE)</f>
        <v>ABH</v>
      </c>
      <c r="BG5" s="393" t="str">
        <f>VLOOKUP(P5,'Hulpblad Aantal per VrtgSrt &gt;=1'!B$4:C$688,1,FALSE)</f>
        <v>ABH</v>
      </c>
      <c r="BH5" s="394" t="s">
        <v>321</v>
      </c>
      <c r="BI5" s="393" t="str">
        <f t="shared" si="24"/>
        <v>g</v>
      </c>
      <c r="BJ5" s="393" t="str">
        <f t="shared" si="25"/>
        <v>P</v>
      </c>
      <c r="BK5" s="393" t="str">
        <f t="shared" si="26"/>
        <v>A</v>
      </c>
      <c r="BL5" s="395" t="str">
        <f t="shared" si="27"/>
        <v>PA</v>
      </c>
      <c r="BM5" s="393" t="str">
        <f>IF((B5&gt;"a"),(VLOOKUP(A5,Afhankelijkheid!A$2:O$5530,2,FALSE)),"")</f>
        <v/>
      </c>
      <c r="BN5" s="396">
        <f>IFERROR(VLOOKUP(A5,'Hulpblad IZB en IZE'!A$2:B$750,2,FALSE),0)</f>
        <v>120</v>
      </c>
      <c r="BO5" s="397" t="str">
        <f t="shared" si="28"/>
        <v/>
      </c>
      <c r="BP5" s="370">
        <f t="shared" si="29"/>
        <v>16</v>
      </c>
      <c r="BQ5" s="371">
        <f t="shared" si="30"/>
        <v>15</v>
      </c>
      <c r="BR5" s="372">
        <f t="shared" ref="BR5:BR68" si="98">IF($C5=$C4,BR4+S5,S5)</f>
        <v>1</v>
      </c>
      <c r="BS5" s="372">
        <f t="shared" ref="BS5:BS68" si="99">IF($C5=$C4,$BR4+T5,T5)</f>
        <v>8</v>
      </c>
      <c r="BT5" s="367">
        <f t="shared" si="31"/>
        <v>120</v>
      </c>
      <c r="BU5" s="398"/>
      <c r="BW5" s="393">
        <f t="shared" si="32"/>
        <v>0</v>
      </c>
      <c r="BX5" s="393">
        <f t="shared" si="33"/>
        <v>0</v>
      </c>
      <c r="BY5" s="393">
        <f t="shared" si="34"/>
        <v>0</v>
      </c>
      <c r="BZ5" s="393">
        <f t="shared" si="35"/>
        <v>0</v>
      </c>
      <c r="CA5" s="393">
        <f t="shared" si="36"/>
        <v>0</v>
      </c>
      <c r="CB5" s="393">
        <f t="shared" si="37"/>
        <v>0</v>
      </c>
      <c r="CC5" s="393">
        <f t="shared" si="38"/>
        <v>0</v>
      </c>
      <c r="CD5" s="393">
        <f t="shared" si="39"/>
        <v>0</v>
      </c>
      <c r="CE5" s="393">
        <f t="shared" si="40"/>
        <v>0</v>
      </c>
      <c r="CF5" s="393">
        <f t="shared" si="41"/>
        <v>0</v>
      </c>
      <c r="CG5" s="398"/>
      <c r="CH5" s="391">
        <f t="shared" si="42"/>
        <v>1</v>
      </c>
      <c r="CI5" s="391">
        <f t="shared" si="43"/>
        <v>0</v>
      </c>
      <c r="CJ5" s="391">
        <f t="shared" si="44"/>
        <v>1</v>
      </c>
      <c r="CK5" s="391">
        <f t="shared" si="45"/>
        <v>1</v>
      </c>
      <c r="CL5" s="391">
        <f t="shared" si="46"/>
        <v>1</v>
      </c>
      <c r="CM5" s="391">
        <f t="shared" si="47"/>
        <v>0</v>
      </c>
      <c r="CN5" s="391">
        <f t="shared" si="48"/>
        <v>1</v>
      </c>
      <c r="CO5" s="391">
        <f t="shared" si="49"/>
        <v>1</v>
      </c>
      <c r="CP5" s="391">
        <f t="shared" si="50"/>
        <v>1</v>
      </c>
      <c r="CQ5" s="391">
        <f t="shared" si="51"/>
        <v>1</v>
      </c>
      <c r="CR5" s="391">
        <f t="shared" si="52"/>
        <v>0</v>
      </c>
      <c r="CS5" s="393">
        <f t="shared" si="53"/>
        <v>0</v>
      </c>
      <c r="CT5" s="391">
        <f t="shared" si="54"/>
        <v>0</v>
      </c>
      <c r="CU5" s="391">
        <f t="shared" si="55"/>
        <v>1</v>
      </c>
      <c r="CV5" s="391">
        <f t="shared" si="56"/>
        <v>0</v>
      </c>
      <c r="CW5" s="391">
        <f t="shared" si="57"/>
        <v>1</v>
      </c>
      <c r="CX5" s="391">
        <f t="shared" si="58"/>
        <v>1</v>
      </c>
      <c r="CY5" s="391">
        <f t="shared" si="59"/>
        <v>1</v>
      </c>
      <c r="CZ5" s="391">
        <f t="shared" si="60"/>
        <v>0</v>
      </c>
      <c r="DA5" s="391">
        <f t="shared" si="61"/>
        <v>1</v>
      </c>
      <c r="DB5" s="391">
        <f t="shared" si="62"/>
        <v>1</v>
      </c>
      <c r="DC5" s="391">
        <f t="shared" si="63"/>
        <v>1</v>
      </c>
      <c r="DD5" s="391">
        <f t="shared" si="64"/>
        <v>1</v>
      </c>
      <c r="DE5" s="398"/>
      <c r="DF5" s="391">
        <f t="shared" si="65"/>
        <v>0</v>
      </c>
      <c r="DG5" s="391">
        <f t="shared" si="66"/>
        <v>0</v>
      </c>
      <c r="DH5" s="391">
        <f t="shared" si="67"/>
        <v>0</v>
      </c>
      <c r="DI5" s="391">
        <f t="shared" si="68"/>
        <v>0</v>
      </c>
      <c r="DJ5" s="391">
        <f t="shared" si="69"/>
        <v>0</v>
      </c>
      <c r="DK5" s="391">
        <f t="shared" si="70"/>
        <v>0</v>
      </c>
      <c r="DL5" s="391">
        <f t="shared" si="71"/>
        <v>0</v>
      </c>
      <c r="DM5" s="391">
        <f t="shared" si="72"/>
        <v>0</v>
      </c>
      <c r="DN5" s="391">
        <f t="shared" si="73"/>
        <v>0</v>
      </c>
      <c r="DO5" s="391">
        <f t="shared" si="74"/>
        <v>0</v>
      </c>
      <c r="DP5" s="391">
        <f t="shared" si="75"/>
        <v>0</v>
      </c>
      <c r="DQ5" s="398"/>
      <c r="DR5" s="391">
        <f t="shared" si="76"/>
        <v>0</v>
      </c>
      <c r="DS5" s="391">
        <f t="shared" si="77"/>
        <v>0</v>
      </c>
      <c r="DT5" s="391">
        <f t="shared" si="78"/>
        <v>0</v>
      </c>
      <c r="DU5" s="391">
        <f t="shared" si="79"/>
        <v>0</v>
      </c>
      <c r="DV5" s="391">
        <f t="shared" si="80"/>
        <v>0</v>
      </c>
      <c r="DW5" s="391">
        <f t="shared" si="81"/>
        <v>0</v>
      </c>
      <c r="DX5" s="391">
        <f t="shared" si="82"/>
        <v>0</v>
      </c>
      <c r="DY5" s="391">
        <f t="shared" si="83"/>
        <v>0</v>
      </c>
      <c r="DZ5" s="391">
        <f t="shared" si="84"/>
        <v>0</v>
      </c>
      <c r="EA5" s="391">
        <f t="shared" si="85"/>
        <v>0</v>
      </c>
      <c r="EB5" s="391">
        <f t="shared" si="86"/>
        <v>0</v>
      </c>
      <c r="EC5" s="398"/>
      <c r="ED5" s="391">
        <f t="shared" si="87"/>
        <v>0</v>
      </c>
      <c r="EE5" s="391">
        <f t="shared" si="88"/>
        <v>0</v>
      </c>
      <c r="EF5" s="391">
        <f t="shared" si="89"/>
        <v>0</v>
      </c>
      <c r="EG5" s="391">
        <f t="shared" si="90"/>
        <v>0</v>
      </c>
      <c r="EH5" s="391">
        <f t="shared" si="91"/>
        <v>0</v>
      </c>
      <c r="EI5" s="391">
        <f t="shared" si="92"/>
        <v>0</v>
      </c>
      <c r="EJ5" s="391">
        <f t="shared" si="93"/>
        <v>0</v>
      </c>
      <c r="EK5" s="391">
        <f t="shared" si="94"/>
        <v>0</v>
      </c>
      <c r="EL5" s="391">
        <f t="shared" si="95"/>
        <v>0</v>
      </c>
      <c r="EM5" s="391">
        <f t="shared" si="96"/>
        <v>0</v>
      </c>
      <c r="EN5" s="391">
        <f t="shared" si="97"/>
        <v>0</v>
      </c>
    </row>
    <row r="6" spans="1:145" s="391" customFormat="1" ht="13.5" hidden="1" thickBot="1" x14ac:dyDescent="0.25">
      <c r="A6" s="364" t="str">
        <f t="shared" si="15"/>
        <v>AC-B</v>
      </c>
      <c r="B6" s="365" t="str">
        <f>IF((A6&lt;&gt;"ZZZ"),(IF((IFERROR((VLOOKUP(A6,'Standaard+voorstellen '!A$1:B$436,1,FALSE)),"ZZZ"))="ZZZ","v","")),"")</f>
        <v/>
      </c>
      <c r="C6" s="396" t="s">
        <v>31</v>
      </c>
      <c r="D6" s="367" t="str">
        <f t="shared" si="16"/>
        <v>AC-B</v>
      </c>
      <c r="E6" s="368" t="str">
        <f>IFERROR((VLOOKUP(C6,'Standaard+voorstellen '!A$1:E$568,2,FALSE)),"Nog af te handelen AANVRAAG")</f>
        <v>Alg. Cdt Brandweer</v>
      </c>
      <c r="F6" s="369">
        <f>IFERROR((VLOOKUP(C6,'Standaard+voorstellen '!A$1:E$568,3,FALSE)),"")</f>
        <v>9</v>
      </c>
      <c r="G6" s="370">
        <f t="shared" si="11"/>
        <v>67</v>
      </c>
      <c r="H6" s="371">
        <f t="shared" si="12"/>
        <v>16</v>
      </c>
      <c r="I6" s="372">
        <f t="shared" si="13"/>
        <v>51</v>
      </c>
      <c r="J6" s="367">
        <f t="shared" si="17"/>
        <v>162</v>
      </c>
      <c r="K6" s="372">
        <f t="shared" si="18"/>
        <v>0</v>
      </c>
      <c r="L6" s="369" t="s">
        <v>24</v>
      </c>
      <c r="M6" s="373" t="s">
        <v>1252</v>
      </c>
      <c r="N6" s="374"/>
      <c r="O6" s="375"/>
      <c r="P6" s="376" t="s">
        <v>31</v>
      </c>
      <c r="Q6" s="377">
        <v>67</v>
      </c>
      <c r="R6" s="378">
        <v>16</v>
      </c>
      <c r="S6" s="379">
        <v>51</v>
      </c>
      <c r="T6" s="378">
        <v>9</v>
      </c>
      <c r="U6" s="378">
        <v>8</v>
      </c>
      <c r="V6" s="383">
        <v>6</v>
      </c>
      <c r="W6" s="384">
        <v>2</v>
      </c>
      <c r="X6" s="385">
        <v>4</v>
      </c>
      <c r="Y6" s="384">
        <v>9</v>
      </c>
      <c r="Z6" s="401">
        <v>2</v>
      </c>
      <c r="AA6" s="402">
        <v>7</v>
      </c>
      <c r="AB6" s="383">
        <v>3</v>
      </c>
      <c r="AC6" s="384">
        <v>1</v>
      </c>
      <c r="AD6" s="384">
        <v>2</v>
      </c>
      <c r="AE6" s="377"/>
      <c r="AF6" s="380"/>
      <c r="AG6" s="382"/>
      <c r="AH6" s="383">
        <v>21</v>
      </c>
      <c r="AI6" s="384">
        <v>4</v>
      </c>
      <c r="AJ6" s="385">
        <v>17</v>
      </c>
      <c r="AK6" s="384">
        <v>4</v>
      </c>
      <c r="AL6" s="384">
        <v>2</v>
      </c>
      <c r="AM6" s="384">
        <v>2</v>
      </c>
      <c r="AN6" s="383">
        <v>0</v>
      </c>
      <c r="AO6" s="384">
        <v>0</v>
      </c>
      <c r="AP6" s="385">
        <v>0</v>
      </c>
      <c r="AQ6" s="384">
        <v>8</v>
      </c>
      <c r="AR6" s="384">
        <v>4</v>
      </c>
      <c r="AS6" s="384">
        <v>4</v>
      </c>
      <c r="AT6" s="383">
        <v>14</v>
      </c>
      <c r="AU6" s="384">
        <v>1</v>
      </c>
      <c r="AV6" s="384">
        <v>13</v>
      </c>
      <c r="AW6" s="383">
        <v>2</v>
      </c>
      <c r="AX6" s="384">
        <v>0</v>
      </c>
      <c r="AY6" s="385">
        <v>2</v>
      </c>
      <c r="AZ6" s="403"/>
      <c r="BA6" s="387" t="str">
        <f t="shared" si="19"/>
        <v>AC</v>
      </c>
      <c r="BB6" s="388" t="str">
        <f t="shared" si="20"/>
        <v/>
      </c>
      <c r="BC6" s="389" t="str">
        <f t="shared" si="21"/>
        <v>-</v>
      </c>
      <c r="BD6" s="390" t="str">
        <f t="shared" si="22"/>
        <v>B</v>
      </c>
      <c r="BE6" s="391">
        <f t="shared" si="23"/>
        <v>3</v>
      </c>
      <c r="BF6" s="392" t="str">
        <f>VLOOKUP(C6,'Standaard+voorstellen '!A$1:E$568,1,FALSE)</f>
        <v>AC-B</v>
      </c>
      <c r="BG6" s="393" t="str">
        <f>VLOOKUP(P6,'Hulpblad Aantal per VrtgSrt &gt;=1'!B$4:C$688,1,FALSE)</f>
        <v>AC-B</v>
      </c>
      <c r="BH6" s="394" t="s">
        <v>31</v>
      </c>
      <c r="BI6" s="393" t="str">
        <f t="shared" si="24"/>
        <v>g</v>
      </c>
      <c r="BJ6" s="393" t="str">
        <f t="shared" si="25"/>
        <v>P</v>
      </c>
      <c r="BK6" s="393" t="str">
        <f t="shared" si="26"/>
        <v>A</v>
      </c>
      <c r="BL6" s="395" t="str">
        <f t="shared" si="27"/>
        <v>PA</v>
      </c>
      <c r="BM6" s="393" t="str">
        <f>IF((B6&gt;"a"),(VLOOKUP(A6,Afhankelijkheid!A$2:O$5530,2,FALSE)),"")</f>
        <v/>
      </c>
      <c r="BN6" s="396">
        <f>IFERROR(VLOOKUP(A6,'Hulpblad IZB en IZE'!A$2:B$750,2,FALSE),0)</f>
        <v>162</v>
      </c>
      <c r="BO6" s="397" t="str">
        <f t="shared" si="28"/>
        <v/>
      </c>
      <c r="BP6" s="370">
        <f t="shared" si="29"/>
        <v>67</v>
      </c>
      <c r="BQ6" s="371">
        <f t="shared" si="30"/>
        <v>16</v>
      </c>
      <c r="BR6" s="372">
        <f t="shared" si="98"/>
        <v>51</v>
      </c>
      <c r="BS6" s="372">
        <f t="shared" si="99"/>
        <v>9</v>
      </c>
      <c r="BT6" s="367">
        <f t="shared" si="31"/>
        <v>162</v>
      </c>
      <c r="BU6" s="398"/>
      <c r="BW6" s="393">
        <f t="shared" si="32"/>
        <v>0</v>
      </c>
      <c r="BX6" s="393">
        <f t="shared" si="33"/>
        <v>0</v>
      </c>
      <c r="BY6" s="393">
        <f t="shared" si="34"/>
        <v>0</v>
      </c>
      <c r="BZ6" s="393">
        <f t="shared" si="35"/>
        <v>0</v>
      </c>
      <c r="CA6" s="393">
        <f t="shared" si="36"/>
        <v>0</v>
      </c>
      <c r="CB6" s="393">
        <f t="shared" si="37"/>
        <v>0</v>
      </c>
      <c r="CC6" s="393">
        <f t="shared" si="38"/>
        <v>0</v>
      </c>
      <c r="CD6" s="393">
        <f t="shared" si="39"/>
        <v>0</v>
      </c>
      <c r="CE6" s="393">
        <f t="shared" si="40"/>
        <v>0</v>
      </c>
      <c r="CF6" s="393">
        <f t="shared" si="41"/>
        <v>0</v>
      </c>
      <c r="CG6" s="398"/>
      <c r="CH6" s="391">
        <f t="shared" si="42"/>
        <v>1</v>
      </c>
      <c r="CI6" s="391">
        <f t="shared" si="43"/>
        <v>1</v>
      </c>
      <c r="CJ6" s="391">
        <f t="shared" si="44"/>
        <v>1</v>
      </c>
      <c r="CK6" s="391">
        <f t="shared" si="45"/>
        <v>0</v>
      </c>
      <c r="CL6" s="391">
        <f t="shared" si="46"/>
        <v>1</v>
      </c>
      <c r="CM6" s="391">
        <f t="shared" si="47"/>
        <v>1</v>
      </c>
      <c r="CN6" s="391">
        <f t="shared" si="48"/>
        <v>1</v>
      </c>
      <c r="CO6" s="391">
        <f t="shared" si="49"/>
        <v>1</v>
      </c>
      <c r="CP6" s="391">
        <f t="shared" si="50"/>
        <v>1</v>
      </c>
      <c r="CQ6" s="391">
        <f t="shared" si="51"/>
        <v>1</v>
      </c>
      <c r="CR6" s="391">
        <f t="shared" si="52"/>
        <v>0</v>
      </c>
      <c r="CS6" s="393">
        <f t="shared" si="53"/>
        <v>0</v>
      </c>
      <c r="CT6" s="391">
        <f t="shared" si="54"/>
        <v>0</v>
      </c>
      <c r="CU6" s="391">
        <f t="shared" si="55"/>
        <v>1</v>
      </c>
      <c r="CV6" s="391">
        <f t="shared" si="56"/>
        <v>1</v>
      </c>
      <c r="CW6" s="391">
        <f t="shared" si="57"/>
        <v>1</v>
      </c>
      <c r="CX6" s="391">
        <f t="shared" si="58"/>
        <v>0</v>
      </c>
      <c r="CY6" s="391">
        <f t="shared" si="59"/>
        <v>1</v>
      </c>
      <c r="CZ6" s="391">
        <f t="shared" si="60"/>
        <v>1</v>
      </c>
      <c r="DA6" s="391">
        <f t="shared" si="61"/>
        <v>0</v>
      </c>
      <c r="DB6" s="391">
        <f t="shared" si="62"/>
        <v>1</v>
      </c>
      <c r="DC6" s="391">
        <f t="shared" si="63"/>
        <v>1</v>
      </c>
      <c r="DD6" s="391">
        <f t="shared" si="64"/>
        <v>1</v>
      </c>
      <c r="DE6" s="398"/>
      <c r="DF6" s="391">
        <f t="shared" si="65"/>
        <v>0</v>
      </c>
      <c r="DG6" s="391">
        <f t="shared" si="66"/>
        <v>0</v>
      </c>
      <c r="DH6" s="391">
        <f t="shared" si="67"/>
        <v>0</v>
      </c>
      <c r="DI6" s="391">
        <f t="shared" si="68"/>
        <v>0</v>
      </c>
      <c r="DJ6" s="391">
        <f t="shared" si="69"/>
        <v>0</v>
      </c>
      <c r="DK6" s="391">
        <f t="shared" si="70"/>
        <v>0</v>
      </c>
      <c r="DL6" s="391">
        <f t="shared" si="71"/>
        <v>0</v>
      </c>
      <c r="DM6" s="391">
        <f t="shared" si="72"/>
        <v>0</v>
      </c>
      <c r="DN6" s="391">
        <f t="shared" si="73"/>
        <v>0</v>
      </c>
      <c r="DO6" s="391">
        <f t="shared" si="74"/>
        <v>0</v>
      </c>
      <c r="DP6" s="391">
        <f t="shared" si="75"/>
        <v>0</v>
      </c>
      <c r="DQ6" s="398"/>
      <c r="DR6" s="391">
        <f t="shared" si="76"/>
        <v>0</v>
      </c>
      <c r="DS6" s="391">
        <f t="shared" si="77"/>
        <v>0</v>
      </c>
      <c r="DT6" s="391">
        <f t="shared" si="78"/>
        <v>0</v>
      </c>
      <c r="DU6" s="391">
        <f t="shared" si="79"/>
        <v>0</v>
      </c>
      <c r="DV6" s="391">
        <f t="shared" si="80"/>
        <v>0</v>
      </c>
      <c r="DW6" s="391">
        <f t="shared" si="81"/>
        <v>0</v>
      </c>
      <c r="DX6" s="391">
        <f t="shared" si="82"/>
        <v>0</v>
      </c>
      <c r="DY6" s="391">
        <f t="shared" si="83"/>
        <v>0</v>
      </c>
      <c r="DZ6" s="391">
        <f t="shared" si="84"/>
        <v>0</v>
      </c>
      <c r="EA6" s="391">
        <f t="shared" si="85"/>
        <v>0</v>
      </c>
      <c r="EB6" s="391">
        <f t="shared" si="86"/>
        <v>0</v>
      </c>
      <c r="EC6" s="398"/>
      <c r="ED6" s="391">
        <f t="shared" si="87"/>
        <v>0</v>
      </c>
      <c r="EE6" s="391">
        <f t="shared" si="88"/>
        <v>0</v>
      </c>
      <c r="EF6" s="391">
        <f t="shared" si="89"/>
        <v>0</v>
      </c>
      <c r="EG6" s="391">
        <f t="shared" si="90"/>
        <v>0</v>
      </c>
      <c r="EH6" s="391">
        <f t="shared" si="91"/>
        <v>0</v>
      </c>
      <c r="EI6" s="391">
        <f t="shared" si="92"/>
        <v>0</v>
      </c>
      <c r="EJ6" s="391">
        <f t="shared" si="93"/>
        <v>0</v>
      </c>
      <c r="EK6" s="391">
        <f t="shared" si="94"/>
        <v>0</v>
      </c>
      <c r="EL6" s="391">
        <f t="shared" si="95"/>
        <v>0</v>
      </c>
      <c r="EM6" s="391">
        <f t="shared" si="96"/>
        <v>0</v>
      </c>
      <c r="EN6" s="391">
        <f t="shared" si="97"/>
        <v>0</v>
      </c>
    </row>
    <row r="7" spans="1:145" s="391" customFormat="1" ht="13.5" hidden="1" thickBot="1" x14ac:dyDescent="0.25">
      <c r="A7" s="364" t="str">
        <f t="shared" si="15"/>
        <v>AC-CC</v>
      </c>
      <c r="B7" s="365" t="str">
        <f>IF((A7&lt;&gt;"ZZZ"),(IF((IFERROR((VLOOKUP(A7,'Standaard+voorstellen '!A$1:B$436,1,FALSE)),"ZZZ"))="ZZZ","v","")),"")</f>
        <v/>
      </c>
      <c r="C7" s="404" t="s">
        <v>63</v>
      </c>
      <c r="D7" s="367" t="str">
        <f t="shared" si="16"/>
        <v>AC-CC</v>
      </c>
      <c r="E7" s="368" t="str">
        <f>IFERROR((VLOOKUP(C7,'Standaard+voorstellen '!A$1:E$568,2,FALSE)),"Nog af te handelen AANVRAAG")</f>
        <v>Alg. Cdt Crisiscommunicatie</v>
      </c>
      <c r="F7" s="369">
        <f>IFERROR((VLOOKUP(C7,'Standaard+voorstellen '!A$1:E$568,3,FALSE)),"")</f>
        <v>9</v>
      </c>
      <c r="G7" s="370">
        <f t="shared" si="11"/>
        <v>4</v>
      </c>
      <c r="H7" s="371">
        <f t="shared" si="12"/>
        <v>1</v>
      </c>
      <c r="I7" s="372">
        <f t="shared" si="13"/>
        <v>3</v>
      </c>
      <c r="J7" s="367">
        <f t="shared" si="17"/>
        <v>0</v>
      </c>
      <c r="K7" s="372">
        <f t="shared" si="18"/>
        <v>0</v>
      </c>
      <c r="L7" s="405" t="s">
        <v>24</v>
      </c>
      <c r="M7" s="373" t="s">
        <v>1238</v>
      </c>
      <c r="N7" s="635" t="s">
        <v>2378</v>
      </c>
      <c r="O7" s="635" t="s">
        <v>2379</v>
      </c>
      <c r="P7" s="376" t="s">
        <v>63</v>
      </c>
      <c r="Q7" s="377">
        <v>4</v>
      </c>
      <c r="R7" s="378">
        <v>1</v>
      </c>
      <c r="S7" s="379">
        <v>3</v>
      </c>
      <c r="T7" s="378">
        <v>6</v>
      </c>
      <c r="U7" s="378">
        <v>1</v>
      </c>
      <c r="V7" s="383">
        <v>0</v>
      </c>
      <c r="W7" s="384">
        <v>0</v>
      </c>
      <c r="X7" s="385">
        <v>0</v>
      </c>
      <c r="Y7" s="384"/>
      <c r="Z7" s="401"/>
      <c r="AA7" s="402"/>
      <c r="AB7" s="383">
        <v>0</v>
      </c>
      <c r="AC7" s="384">
        <v>0</v>
      </c>
      <c r="AD7" s="384">
        <v>0</v>
      </c>
      <c r="AE7" s="383"/>
      <c r="AF7" s="401"/>
      <c r="AG7" s="406"/>
      <c r="AH7" s="383">
        <v>0</v>
      </c>
      <c r="AI7" s="384">
        <v>0</v>
      </c>
      <c r="AJ7" s="385">
        <v>0</v>
      </c>
      <c r="AK7" s="384"/>
      <c r="AL7" s="384"/>
      <c r="AM7" s="384"/>
      <c r="AN7" s="383">
        <v>0</v>
      </c>
      <c r="AO7" s="384">
        <v>0</v>
      </c>
      <c r="AP7" s="385">
        <v>0</v>
      </c>
      <c r="AQ7" s="384">
        <v>0</v>
      </c>
      <c r="AR7" s="384">
        <v>0</v>
      </c>
      <c r="AS7" s="384">
        <v>0</v>
      </c>
      <c r="AT7" s="383">
        <v>4</v>
      </c>
      <c r="AU7" s="384">
        <v>1</v>
      </c>
      <c r="AV7" s="384">
        <v>3</v>
      </c>
      <c r="AW7" s="383"/>
      <c r="AX7" s="384"/>
      <c r="AY7" s="385"/>
      <c r="AZ7" s="403"/>
      <c r="BA7" s="387" t="str">
        <f t="shared" si="19"/>
        <v>AC</v>
      </c>
      <c r="BB7" s="388" t="str">
        <f t="shared" si="20"/>
        <v/>
      </c>
      <c r="BC7" s="389" t="str">
        <f t="shared" si="21"/>
        <v>-</v>
      </c>
      <c r="BD7" s="390" t="str">
        <f t="shared" si="22"/>
        <v>CC</v>
      </c>
      <c r="BE7" s="391">
        <f t="shared" si="23"/>
        <v>3</v>
      </c>
      <c r="BF7" s="392" t="str">
        <f>VLOOKUP(C7,'Standaard+voorstellen '!A$1:E$568,1,FALSE)</f>
        <v>AC-CC</v>
      </c>
      <c r="BG7" s="393" t="str">
        <f>VLOOKUP(P7,'Hulpblad Aantal per VrtgSrt &gt;=1'!B$4:C$688,1,FALSE)</f>
        <v>AC-CC</v>
      </c>
      <c r="BH7" s="394" t="s">
        <v>63</v>
      </c>
      <c r="BI7" s="393" t="str">
        <f t="shared" si="24"/>
        <v>g</v>
      </c>
      <c r="BJ7" s="393" t="str">
        <f t="shared" si="25"/>
        <v>P</v>
      </c>
      <c r="BK7" s="393" t="str">
        <f t="shared" si="26"/>
        <v>A</v>
      </c>
      <c r="BL7" s="395" t="str">
        <f t="shared" si="27"/>
        <v>PA</v>
      </c>
      <c r="BM7" s="393" t="str">
        <f>IF((B7&gt;"a"),(VLOOKUP(A7,Afhankelijkheid!A$2:O$5530,2,FALSE)),"")</f>
        <v/>
      </c>
      <c r="BN7" s="396">
        <f>IFERROR(VLOOKUP(A7,'Hulpblad IZB en IZE'!A$2:B$750,2,FALSE),0)</f>
        <v>0</v>
      </c>
      <c r="BO7" s="397" t="str">
        <f t="shared" si="28"/>
        <v/>
      </c>
      <c r="BP7" s="370">
        <f t="shared" si="29"/>
        <v>4</v>
      </c>
      <c r="BQ7" s="371">
        <f t="shared" si="30"/>
        <v>1</v>
      </c>
      <c r="BR7" s="372">
        <f t="shared" si="98"/>
        <v>3</v>
      </c>
      <c r="BS7" s="372">
        <f t="shared" si="99"/>
        <v>6</v>
      </c>
      <c r="BT7" s="367">
        <f t="shared" si="31"/>
        <v>0</v>
      </c>
      <c r="BU7" s="398"/>
      <c r="BW7" s="393">
        <f t="shared" si="32"/>
        <v>0</v>
      </c>
      <c r="BX7" s="393">
        <f t="shared" si="33"/>
        <v>0</v>
      </c>
      <c r="BY7" s="393">
        <f t="shared" si="34"/>
        <v>0</v>
      </c>
      <c r="BZ7" s="393">
        <f t="shared" si="35"/>
        <v>0</v>
      </c>
      <c r="CA7" s="393">
        <f t="shared" si="36"/>
        <v>0</v>
      </c>
      <c r="CB7" s="393">
        <f t="shared" si="37"/>
        <v>0</v>
      </c>
      <c r="CC7" s="393">
        <f t="shared" si="38"/>
        <v>0</v>
      </c>
      <c r="CD7" s="393">
        <f t="shared" si="39"/>
        <v>0</v>
      </c>
      <c r="CE7" s="393">
        <f t="shared" si="40"/>
        <v>0</v>
      </c>
      <c r="CF7" s="393">
        <f t="shared" si="41"/>
        <v>0</v>
      </c>
      <c r="CG7" s="398"/>
      <c r="CH7" s="391">
        <f t="shared" si="42"/>
        <v>1</v>
      </c>
      <c r="CI7" s="391">
        <f t="shared" si="43"/>
        <v>0</v>
      </c>
      <c r="CJ7" s="391">
        <f t="shared" si="44"/>
        <v>1</v>
      </c>
      <c r="CK7" s="391">
        <f t="shared" si="45"/>
        <v>0</v>
      </c>
      <c r="CL7" s="391">
        <f t="shared" si="46"/>
        <v>1</v>
      </c>
      <c r="CM7" s="391">
        <f t="shared" si="47"/>
        <v>0</v>
      </c>
      <c r="CN7" s="391">
        <f t="shared" si="48"/>
        <v>1</v>
      </c>
      <c r="CO7" s="391">
        <f t="shared" si="49"/>
        <v>1</v>
      </c>
      <c r="CP7" s="391">
        <f t="shared" si="50"/>
        <v>1</v>
      </c>
      <c r="CQ7" s="391">
        <f t="shared" si="51"/>
        <v>0</v>
      </c>
      <c r="CR7" s="391">
        <f t="shared" si="52"/>
        <v>0</v>
      </c>
      <c r="CS7" s="393">
        <f t="shared" si="53"/>
        <v>0</v>
      </c>
      <c r="CT7" s="391">
        <f t="shared" si="54"/>
        <v>0</v>
      </c>
      <c r="CU7" s="391">
        <f t="shared" si="55"/>
        <v>0</v>
      </c>
      <c r="CV7" s="391">
        <f t="shared" si="56"/>
        <v>0</v>
      </c>
      <c r="CW7" s="391">
        <f t="shared" si="57"/>
        <v>0</v>
      </c>
      <c r="CX7" s="391">
        <f t="shared" si="58"/>
        <v>0</v>
      </c>
      <c r="CY7" s="391">
        <f t="shared" si="59"/>
        <v>0</v>
      </c>
      <c r="CZ7" s="391">
        <f t="shared" si="60"/>
        <v>0</v>
      </c>
      <c r="DA7" s="391">
        <f t="shared" si="61"/>
        <v>0</v>
      </c>
      <c r="DB7" s="391">
        <f t="shared" si="62"/>
        <v>0</v>
      </c>
      <c r="DC7" s="391">
        <f t="shared" si="63"/>
        <v>1</v>
      </c>
      <c r="DD7" s="391">
        <f t="shared" si="64"/>
        <v>0</v>
      </c>
      <c r="DE7" s="398"/>
      <c r="DF7" s="391">
        <f t="shared" si="65"/>
        <v>0</v>
      </c>
      <c r="DG7" s="391">
        <f t="shared" si="66"/>
        <v>0</v>
      </c>
      <c r="DH7" s="391">
        <f t="shared" si="67"/>
        <v>0</v>
      </c>
      <c r="DI7" s="391">
        <f t="shared" si="68"/>
        <v>0</v>
      </c>
      <c r="DJ7" s="391">
        <f t="shared" si="69"/>
        <v>0</v>
      </c>
      <c r="DK7" s="391">
        <f t="shared" si="70"/>
        <v>0</v>
      </c>
      <c r="DL7" s="391">
        <f t="shared" si="71"/>
        <v>0</v>
      </c>
      <c r="DM7" s="391">
        <f t="shared" si="72"/>
        <v>0</v>
      </c>
      <c r="DN7" s="391">
        <f t="shared" si="73"/>
        <v>0</v>
      </c>
      <c r="DO7" s="391">
        <f t="shared" si="74"/>
        <v>0</v>
      </c>
      <c r="DP7" s="391">
        <f t="shared" si="75"/>
        <v>0</v>
      </c>
      <c r="DQ7" s="398"/>
      <c r="DR7" s="391">
        <f t="shared" si="76"/>
        <v>0</v>
      </c>
      <c r="DS7" s="391">
        <f t="shared" si="77"/>
        <v>0</v>
      </c>
      <c r="DT7" s="391">
        <f t="shared" si="78"/>
        <v>0</v>
      </c>
      <c r="DU7" s="391">
        <f t="shared" si="79"/>
        <v>0</v>
      </c>
      <c r="DV7" s="391">
        <f t="shared" si="80"/>
        <v>0</v>
      </c>
      <c r="DW7" s="391">
        <f t="shared" si="81"/>
        <v>0</v>
      </c>
      <c r="DX7" s="391">
        <f t="shared" si="82"/>
        <v>0</v>
      </c>
      <c r="DY7" s="391">
        <f t="shared" si="83"/>
        <v>0</v>
      </c>
      <c r="DZ7" s="391">
        <f t="shared" si="84"/>
        <v>0</v>
      </c>
      <c r="EA7" s="391">
        <f t="shared" si="85"/>
        <v>0</v>
      </c>
      <c r="EB7" s="391">
        <f t="shared" si="86"/>
        <v>0</v>
      </c>
      <c r="EC7" s="398"/>
      <c r="ED7" s="391">
        <f t="shared" si="87"/>
        <v>0</v>
      </c>
      <c r="EE7" s="391">
        <f t="shared" si="88"/>
        <v>0</v>
      </c>
      <c r="EF7" s="391">
        <f t="shared" si="89"/>
        <v>0</v>
      </c>
      <c r="EG7" s="391">
        <f t="shared" si="90"/>
        <v>0</v>
      </c>
      <c r="EH7" s="391">
        <f t="shared" si="91"/>
        <v>0</v>
      </c>
      <c r="EI7" s="391">
        <f t="shared" si="92"/>
        <v>0</v>
      </c>
      <c r="EJ7" s="391">
        <f t="shared" si="93"/>
        <v>0</v>
      </c>
      <c r="EK7" s="391">
        <f t="shared" si="94"/>
        <v>0</v>
      </c>
      <c r="EL7" s="391">
        <f t="shared" si="95"/>
        <v>0</v>
      </c>
      <c r="EM7" s="391">
        <f t="shared" si="96"/>
        <v>0</v>
      </c>
      <c r="EN7" s="391">
        <f t="shared" si="97"/>
        <v>0</v>
      </c>
    </row>
    <row r="8" spans="1:145" s="391" customFormat="1" ht="13.5" hidden="1" thickBot="1" x14ac:dyDescent="0.25">
      <c r="A8" s="364" t="str">
        <f t="shared" si="15"/>
        <v>AC-HB</v>
      </c>
      <c r="B8" s="365" t="str">
        <f>IF((A8&lt;&gt;"ZZZ"),(IF((IFERROR((VLOOKUP(A8,'Standaard+voorstellen '!A$1:B$436,1,FALSE)),"ZZZ"))="ZZZ","v","")),"")</f>
        <v/>
      </c>
      <c r="C8" s="407" t="s">
        <v>1152</v>
      </c>
      <c r="D8" s="367" t="str">
        <f t="shared" si="16"/>
        <v>AC-HB</v>
      </c>
      <c r="E8" s="368" t="str">
        <f>IFERROR((VLOOKUP(C8,'Standaard+voorstellen '!A$1:E$568,2,FALSE)),"Nog af te handelen AANVRAAG")</f>
        <v>Alg. Cdt Havenbedrijf</v>
      </c>
      <c r="F8" s="369">
        <f>IFERROR((VLOOKUP(C8,'Standaard+voorstellen '!A$1:E$568,3,FALSE)),"")</f>
        <v>9</v>
      </c>
      <c r="G8" s="370">
        <f t="shared" si="11"/>
        <v>2</v>
      </c>
      <c r="H8" s="371">
        <f t="shared" si="12"/>
        <v>0</v>
      </c>
      <c r="I8" s="372">
        <f t="shared" si="13"/>
        <v>2</v>
      </c>
      <c r="J8" s="367">
        <f t="shared" si="17"/>
        <v>0</v>
      </c>
      <c r="K8" s="372">
        <f t="shared" si="18"/>
        <v>0</v>
      </c>
      <c r="L8" s="408" t="s">
        <v>24</v>
      </c>
      <c r="M8" s="373" t="s">
        <v>1274</v>
      </c>
      <c r="N8" s="635" t="s">
        <v>2378</v>
      </c>
      <c r="O8" s="635" t="s">
        <v>2379</v>
      </c>
      <c r="P8" s="376" t="s">
        <v>1152</v>
      </c>
      <c r="Q8" s="377">
        <v>2</v>
      </c>
      <c r="R8" s="378">
        <v>0</v>
      </c>
      <c r="S8" s="379">
        <v>2</v>
      </c>
      <c r="T8" s="378">
        <v>6</v>
      </c>
      <c r="U8" s="378">
        <v>1</v>
      </c>
      <c r="V8" s="383">
        <v>0</v>
      </c>
      <c r="W8" s="384">
        <v>0</v>
      </c>
      <c r="X8" s="385">
        <v>0</v>
      </c>
      <c r="Y8" s="378"/>
      <c r="Z8" s="380"/>
      <c r="AA8" s="381"/>
      <c r="AB8" s="383">
        <v>0</v>
      </c>
      <c r="AC8" s="384">
        <v>0</v>
      </c>
      <c r="AD8" s="384">
        <v>0</v>
      </c>
      <c r="AE8" s="383"/>
      <c r="AF8" s="401"/>
      <c r="AG8" s="406"/>
      <c r="AH8" s="383">
        <v>0</v>
      </c>
      <c r="AI8" s="384">
        <v>0</v>
      </c>
      <c r="AJ8" s="385">
        <v>0</v>
      </c>
      <c r="AK8" s="384"/>
      <c r="AL8" s="384"/>
      <c r="AM8" s="384"/>
      <c r="AN8" s="383">
        <v>0</v>
      </c>
      <c r="AO8" s="384">
        <v>0</v>
      </c>
      <c r="AP8" s="385">
        <v>0</v>
      </c>
      <c r="AQ8" s="384">
        <v>0</v>
      </c>
      <c r="AR8" s="384">
        <v>0</v>
      </c>
      <c r="AS8" s="384">
        <v>0</v>
      </c>
      <c r="AT8" s="383">
        <v>2</v>
      </c>
      <c r="AU8" s="384">
        <v>0</v>
      </c>
      <c r="AV8" s="384">
        <v>2</v>
      </c>
      <c r="AW8" s="383"/>
      <c r="AX8" s="384"/>
      <c r="AY8" s="385"/>
      <c r="AZ8" s="403"/>
      <c r="BA8" s="387" t="str">
        <f t="shared" si="19"/>
        <v>AC</v>
      </c>
      <c r="BB8" s="388" t="str">
        <f t="shared" si="20"/>
        <v/>
      </c>
      <c r="BC8" s="389" t="str">
        <f t="shared" si="21"/>
        <v>-</v>
      </c>
      <c r="BD8" s="390" t="str">
        <f t="shared" si="22"/>
        <v>HB</v>
      </c>
      <c r="BE8" s="391">
        <f t="shared" si="23"/>
        <v>3</v>
      </c>
      <c r="BF8" s="392" t="str">
        <f>VLOOKUP(C8,'Standaard+voorstellen '!A$1:E$568,1,FALSE)</f>
        <v>AC-HB</v>
      </c>
      <c r="BG8" s="393" t="str">
        <f>VLOOKUP(P8,'Hulpblad Aantal per VrtgSrt &gt;=1'!B$4:C$688,1,FALSE)</f>
        <v>AC-HB</v>
      </c>
      <c r="BH8" s="394" t="s">
        <v>1152</v>
      </c>
      <c r="BI8" s="393" t="str">
        <f t="shared" si="24"/>
        <v>g</v>
      </c>
      <c r="BJ8" s="393" t="str">
        <f t="shared" si="25"/>
        <v/>
      </c>
      <c r="BK8" s="393" t="str">
        <f t="shared" si="26"/>
        <v>A</v>
      </c>
      <c r="BL8" s="395" t="str">
        <f t="shared" si="27"/>
        <v>A</v>
      </c>
      <c r="BM8" s="393" t="str">
        <f>IF((B8&gt;"a"),(VLOOKUP(A8,Afhankelijkheid!A$2:O$5530,2,FALSE)),"")</f>
        <v/>
      </c>
      <c r="BN8" s="396">
        <f>IFERROR(VLOOKUP(A8,'Hulpblad IZB en IZE'!A$2:B$750,2,FALSE),0)</f>
        <v>0</v>
      </c>
      <c r="BO8" s="397" t="str">
        <f t="shared" si="28"/>
        <v/>
      </c>
      <c r="BP8" s="370">
        <f t="shared" si="29"/>
        <v>2</v>
      </c>
      <c r="BQ8" s="371">
        <f t="shared" si="30"/>
        <v>0</v>
      </c>
      <c r="BR8" s="372">
        <f t="shared" si="98"/>
        <v>2</v>
      </c>
      <c r="BS8" s="372">
        <f t="shared" si="99"/>
        <v>6</v>
      </c>
      <c r="BT8" s="367">
        <f t="shared" si="31"/>
        <v>0</v>
      </c>
      <c r="BU8" s="398"/>
      <c r="BW8" s="393">
        <f t="shared" si="32"/>
        <v>0</v>
      </c>
      <c r="BX8" s="393">
        <f t="shared" si="33"/>
        <v>0</v>
      </c>
      <c r="BY8" s="393">
        <f t="shared" si="34"/>
        <v>0</v>
      </c>
      <c r="BZ8" s="393">
        <f t="shared" si="35"/>
        <v>0</v>
      </c>
      <c r="CA8" s="393">
        <f t="shared" si="36"/>
        <v>0</v>
      </c>
      <c r="CB8" s="393">
        <f t="shared" si="37"/>
        <v>0</v>
      </c>
      <c r="CC8" s="393">
        <f t="shared" si="38"/>
        <v>0</v>
      </c>
      <c r="CD8" s="393">
        <f t="shared" si="39"/>
        <v>0</v>
      </c>
      <c r="CE8" s="393">
        <f t="shared" si="40"/>
        <v>0</v>
      </c>
      <c r="CF8" s="393">
        <f t="shared" si="41"/>
        <v>0</v>
      </c>
      <c r="CG8" s="398"/>
      <c r="CH8" s="391">
        <f t="shared" si="42"/>
        <v>1</v>
      </c>
      <c r="CI8" s="391">
        <f t="shared" si="43"/>
        <v>0</v>
      </c>
      <c r="CJ8" s="391">
        <f t="shared" si="44"/>
        <v>1</v>
      </c>
      <c r="CK8" s="391">
        <f t="shared" si="45"/>
        <v>0</v>
      </c>
      <c r="CL8" s="391">
        <f t="shared" si="46"/>
        <v>1</v>
      </c>
      <c r="CM8" s="391">
        <f t="shared" si="47"/>
        <v>0</v>
      </c>
      <c r="CN8" s="391">
        <f t="shared" si="48"/>
        <v>1</v>
      </c>
      <c r="CO8" s="391">
        <f t="shared" si="49"/>
        <v>1</v>
      </c>
      <c r="CP8" s="391">
        <f t="shared" si="50"/>
        <v>1</v>
      </c>
      <c r="CQ8" s="391">
        <f t="shared" si="51"/>
        <v>0</v>
      </c>
      <c r="CR8" s="391">
        <f t="shared" si="52"/>
        <v>0</v>
      </c>
      <c r="CS8" s="393">
        <f t="shared" si="53"/>
        <v>0</v>
      </c>
      <c r="CT8" s="391">
        <f t="shared" si="54"/>
        <v>0</v>
      </c>
      <c r="CU8" s="391">
        <f t="shared" si="55"/>
        <v>0</v>
      </c>
      <c r="CV8" s="391">
        <f t="shared" si="56"/>
        <v>0</v>
      </c>
      <c r="CW8" s="391">
        <f t="shared" si="57"/>
        <v>0</v>
      </c>
      <c r="CX8" s="391">
        <f t="shared" si="58"/>
        <v>0</v>
      </c>
      <c r="CY8" s="391">
        <f t="shared" si="59"/>
        <v>0</v>
      </c>
      <c r="CZ8" s="391">
        <f t="shared" si="60"/>
        <v>0</v>
      </c>
      <c r="DA8" s="391">
        <f t="shared" si="61"/>
        <v>0</v>
      </c>
      <c r="DB8" s="391">
        <f t="shared" si="62"/>
        <v>0</v>
      </c>
      <c r="DC8" s="391">
        <f t="shared" si="63"/>
        <v>1</v>
      </c>
      <c r="DD8" s="391">
        <f t="shared" si="64"/>
        <v>0</v>
      </c>
      <c r="DE8" s="398"/>
      <c r="DF8" s="391">
        <f t="shared" si="65"/>
        <v>0</v>
      </c>
      <c r="DG8" s="391">
        <f t="shared" si="66"/>
        <v>0</v>
      </c>
      <c r="DH8" s="391">
        <f t="shared" si="67"/>
        <v>0</v>
      </c>
      <c r="DI8" s="391">
        <f t="shared" si="68"/>
        <v>0</v>
      </c>
      <c r="DJ8" s="391">
        <f t="shared" si="69"/>
        <v>0</v>
      </c>
      <c r="DK8" s="391">
        <f t="shared" si="70"/>
        <v>0</v>
      </c>
      <c r="DL8" s="391">
        <f t="shared" si="71"/>
        <v>0</v>
      </c>
      <c r="DM8" s="391">
        <f t="shared" si="72"/>
        <v>0</v>
      </c>
      <c r="DN8" s="391">
        <f t="shared" si="73"/>
        <v>0</v>
      </c>
      <c r="DO8" s="391">
        <f t="shared" si="74"/>
        <v>0</v>
      </c>
      <c r="DP8" s="391">
        <f t="shared" si="75"/>
        <v>0</v>
      </c>
      <c r="DQ8" s="398"/>
      <c r="DR8" s="391">
        <f t="shared" si="76"/>
        <v>0</v>
      </c>
      <c r="DS8" s="391">
        <f t="shared" si="77"/>
        <v>0</v>
      </c>
      <c r="DT8" s="391">
        <f t="shared" si="78"/>
        <v>0</v>
      </c>
      <c r="DU8" s="391">
        <f t="shared" si="79"/>
        <v>0</v>
      </c>
      <c r="DV8" s="391">
        <f t="shared" si="80"/>
        <v>0</v>
      </c>
      <c r="DW8" s="391">
        <f t="shared" si="81"/>
        <v>0</v>
      </c>
      <c r="DX8" s="391">
        <f t="shared" si="82"/>
        <v>0</v>
      </c>
      <c r="DY8" s="391">
        <f t="shared" si="83"/>
        <v>0</v>
      </c>
      <c r="DZ8" s="391">
        <f t="shared" si="84"/>
        <v>0</v>
      </c>
      <c r="EA8" s="391">
        <f t="shared" si="85"/>
        <v>0</v>
      </c>
      <c r="EB8" s="391">
        <f t="shared" si="86"/>
        <v>0</v>
      </c>
      <c r="EC8" s="398"/>
      <c r="ED8" s="391">
        <f t="shared" si="87"/>
        <v>0</v>
      </c>
      <c r="EE8" s="391">
        <f t="shared" si="88"/>
        <v>0</v>
      </c>
      <c r="EF8" s="391">
        <f t="shared" si="89"/>
        <v>0</v>
      </c>
      <c r="EG8" s="391">
        <f t="shared" si="90"/>
        <v>0</v>
      </c>
      <c r="EH8" s="391">
        <f t="shared" si="91"/>
        <v>0</v>
      </c>
      <c r="EI8" s="391">
        <f t="shared" si="92"/>
        <v>0</v>
      </c>
      <c r="EJ8" s="391">
        <f t="shared" si="93"/>
        <v>0</v>
      </c>
      <c r="EK8" s="391">
        <f t="shared" si="94"/>
        <v>0</v>
      </c>
      <c r="EL8" s="391">
        <f t="shared" si="95"/>
        <v>0</v>
      </c>
      <c r="EM8" s="391">
        <f t="shared" si="96"/>
        <v>0</v>
      </c>
      <c r="EN8" s="391">
        <f t="shared" si="97"/>
        <v>0</v>
      </c>
    </row>
    <row r="9" spans="1:145" s="391" customFormat="1" ht="13.5" hidden="1" thickBot="1" x14ac:dyDescent="0.25">
      <c r="A9" s="364" t="str">
        <f t="shared" si="15"/>
        <v>AFO</v>
      </c>
      <c r="B9" s="365" t="str">
        <f>IF((A9&lt;&gt;"ZZZ"),(IF((IFERROR((VLOOKUP(A9,'Standaard+voorstellen '!A$1:B$436,1,FALSE)),"ZZZ"))="ZZZ","v","")),"")</f>
        <v/>
      </c>
      <c r="C9" s="396" t="s">
        <v>23</v>
      </c>
      <c r="D9" s="367" t="str">
        <f t="shared" si="16"/>
        <v>AFO</v>
      </c>
      <c r="E9" s="368" t="str">
        <f>IFERROR((VLOOKUP(C9,'Standaard+voorstellen '!A$1:E$568,2,FALSE)),"Nog af te handelen AANVRAAG")</f>
        <v>Airport Fire Officer</v>
      </c>
      <c r="F9" s="369">
        <f>IFERROR((VLOOKUP(C9,'Standaard+voorstellen '!A$1:E$568,3,FALSE)),"")</f>
        <v>9</v>
      </c>
      <c r="G9" s="370">
        <f t="shared" si="11"/>
        <v>2</v>
      </c>
      <c r="H9" s="371">
        <f t="shared" si="12"/>
        <v>2</v>
      </c>
      <c r="I9" s="372">
        <f t="shared" si="13"/>
        <v>0</v>
      </c>
      <c r="J9" s="367">
        <f t="shared" si="17"/>
        <v>55</v>
      </c>
      <c r="K9" s="372">
        <f t="shared" si="18"/>
        <v>0</v>
      </c>
      <c r="L9" s="369" t="s">
        <v>24</v>
      </c>
      <c r="M9" s="373" t="s">
        <v>1062</v>
      </c>
      <c r="N9" s="635" t="s">
        <v>2378</v>
      </c>
      <c r="O9" s="635" t="s">
        <v>2379</v>
      </c>
      <c r="P9" s="376" t="s">
        <v>23</v>
      </c>
      <c r="Q9" s="377">
        <v>2</v>
      </c>
      <c r="R9" s="378">
        <v>2</v>
      </c>
      <c r="S9" s="379">
        <v>0</v>
      </c>
      <c r="T9" s="378">
        <v>6</v>
      </c>
      <c r="U9" s="378">
        <v>1</v>
      </c>
      <c r="V9" s="383">
        <v>0</v>
      </c>
      <c r="W9" s="384">
        <v>0</v>
      </c>
      <c r="X9" s="385">
        <v>0</v>
      </c>
      <c r="Y9" s="384"/>
      <c r="Z9" s="401"/>
      <c r="AA9" s="402"/>
      <c r="AB9" s="383">
        <v>0</v>
      </c>
      <c r="AC9" s="384">
        <v>0</v>
      </c>
      <c r="AD9" s="384">
        <v>0</v>
      </c>
      <c r="AE9" s="377"/>
      <c r="AF9" s="380"/>
      <c r="AG9" s="382"/>
      <c r="AH9" s="383">
        <v>2</v>
      </c>
      <c r="AI9" s="384">
        <v>2</v>
      </c>
      <c r="AJ9" s="385">
        <v>0</v>
      </c>
      <c r="AK9" s="384"/>
      <c r="AL9" s="384"/>
      <c r="AM9" s="384"/>
      <c r="AN9" s="383">
        <v>0</v>
      </c>
      <c r="AO9" s="384">
        <v>0</v>
      </c>
      <c r="AP9" s="385">
        <v>0</v>
      </c>
      <c r="AQ9" s="384">
        <v>0</v>
      </c>
      <c r="AR9" s="384">
        <v>0</v>
      </c>
      <c r="AS9" s="384">
        <v>0</v>
      </c>
      <c r="AT9" s="383">
        <v>0</v>
      </c>
      <c r="AU9" s="384">
        <v>0</v>
      </c>
      <c r="AV9" s="384">
        <v>0</v>
      </c>
      <c r="AW9" s="383"/>
      <c r="AX9" s="384"/>
      <c r="AY9" s="385"/>
      <c r="AZ9" s="403"/>
      <c r="BA9" s="387" t="str">
        <f t="shared" si="19"/>
        <v>AFO</v>
      </c>
      <c r="BB9" s="388" t="str">
        <f t="shared" si="20"/>
        <v/>
      </c>
      <c r="BC9" s="389" t="str">
        <f t="shared" si="21"/>
        <v/>
      </c>
      <c r="BD9" s="390" t="str">
        <f t="shared" si="22"/>
        <v/>
      </c>
      <c r="BE9" s="391">
        <f t="shared" si="23"/>
        <v>4</v>
      </c>
      <c r="BF9" s="392" t="str">
        <f>VLOOKUP(C9,'Standaard+voorstellen '!A$1:E$568,1,FALSE)</f>
        <v>AFO</v>
      </c>
      <c r="BG9" s="393" t="str">
        <f>VLOOKUP(P9,'Hulpblad Aantal per VrtgSrt &gt;=1'!B$4:C$688,1,FALSE)</f>
        <v>AFO</v>
      </c>
      <c r="BH9" s="394" t="s">
        <v>23</v>
      </c>
      <c r="BI9" s="393" t="str">
        <f t="shared" si="24"/>
        <v>g</v>
      </c>
      <c r="BJ9" s="393" t="str">
        <f t="shared" si="25"/>
        <v>P</v>
      </c>
      <c r="BK9" s="393" t="str">
        <f t="shared" si="26"/>
        <v/>
      </c>
      <c r="BL9" s="395" t="str">
        <f t="shared" si="27"/>
        <v>P</v>
      </c>
      <c r="BM9" s="393" t="str">
        <f>IF((B9&gt;"a"),(VLOOKUP(A9,Afhankelijkheid!A$2:O$5530,2,FALSE)),"")</f>
        <v/>
      </c>
      <c r="BN9" s="396">
        <f>IFERROR(VLOOKUP(A9,'Hulpblad IZB en IZE'!A$2:B$750,2,FALSE),0)</f>
        <v>55</v>
      </c>
      <c r="BO9" s="397" t="str">
        <f t="shared" si="28"/>
        <v/>
      </c>
      <c r="BP9" s="370">
        <f t="shared" si="29"/>
        <v>2</v>
      </c>
      <c r="BQ9" s="371">
        <f t="shared" si="30"/>
        <v>2</v>
      </c>
      <c r="BR9" s="372">
        <f t="shared" si="98"/>
        <v>0</v>
      </c>
      <c r="BS9" s="372">
        <f t="shared" si="99"/>
        <v>6</v>
      </c>
      <c r="BT9" s="367">
        <f t="shared" si="31"/>
        <v>55</v>
      </c>
      <c r="BU9" s="398"/>
      <c r="BW9" s="393">
        <f t="shared" si="32"/>
        <v>0</v>
      </c>
      <c r="BX9" s="393">
        <f t="shared" si="33"/>
        <v>0</v>
      </c>
      <c r="BY9" s="393">
        <f t="shared" si="34"/>
        <v>0</v>
      </c>
      <c r="BZ9" s="393">
        <f t="shared" si="35"/>
        <v>0</v>
      </c>
      <c r="CA9" s="393">
        <f t="shared" si="36"/>
        <v>0</v>
      </c>
      <c r="CB9" s="393">
        <f t="shared" si="37"/>
        <v>0</v>
      </c>
      <c r="CC9" s="393">
        <f t="shared" si="38"/>
        <v>0</v>
      </c>
      <c r="CD9" s="393">
        <f t="shared" si="39"/>
        <v>0</v>
      </c>
      <c r="CE9" s="393">
        <f t="shared" si="40"/>
        <v>0</v>
      </c>
      <c r="CF9" s="393">
        <f t="shared" si="41"/>
        <v>0</v>
      </c>
      <c r="CG9" s="398"/>
      <c r="CH9" s="391">
        <f t="shared" si="42"/>
        <v>1</v>
      </c>
      <c r="CI9" s="391">
        <f t="shared" si="43"/>
        <v>0</v>
      </c>
      <c r="CJ9" s="391">
        <f t="shared" si="44"/>
        <v>1</v>
      </c>
      <c r="CK9" s="391">
        <f t="shared" si="45"/>
        <v>0</v>
      </c>
      <c r="CL9" s="391">
        <f t="shared" si="46"/>
        <v>1</v>
      </c>
      <c r="CM9" s="391">
        <f t="shared" si="47"/>
        <v>0</v>
      </c>
      <c r="CN9" s="391">
        <f t="shared" si="48"/>
        <v>1</v>
      </c>
      <c r="CO9" s="391">
        <f t="shared" si="49"/>
        <v>1</v>
      </c>
      <c r="CP9" s="391">
        <f t="shared" si="50"/>
        <v>1</v>
      </c>
      <c r="CQ9" s="391">
        <f t="shared" si="51"/>
        <v>0</v>
      </c>
      <c r="CR9" s="391">
        <f t="shared" si="52"/>
        <v>0</v>
      </c>
      <c r="CS9" s="393">
        <f t="shared" si="53"/>
        <v>0</v>
      </c>
      <c r="CT9" s="391">
        <f t="shared" si="54"/>
        <v>0</v>
      </c>
      <c r="CU9" s="391">
        <f t="shared" si="55"/>
        <v>0</v>
      </c>
      <c r="CV9" s="391">
        <f t="shared" si="56"/>
        <v>0</v>
      </c>
      <c r="CW9" s="391">
        <f t="shared" si="57"/>
        <v>0</v>
      </c>
      <c r="CX9" s="391">
        <f t="shared" si="58"/>
        <v>0</v>
      </c>
      <c r="CY9" s="391">
        <f t="shared" si="59"/>
        <v>1</v>
      </c>
      <c r="CZ9" s="391">
        <f t="shared" si="60"/>
        <v>0</v>
      </c>
      <c r="DA9" s="391">
        <f t="shared" si="61"/>
        <v>0</v>
      </c>
      <c r="DB9" s="391">
        <f t="shared" si="62"/>
        <v>0</v>
      </c>
      <c r="DC9" s="391">
        <f t="shared" si="63"/>
        <v>0</v>
      </c>
      <c r="DD9" s="391">
        <f t="shared" si="64"/>
        <v>0</v>
      </c>
      <c r="DE9" s="398"/>
      <c r="DF9" s="391">
        <f t="shared" si="65"/>
        <v>0</v>
      </c>
      <c r="DG9" s="391">
        <f t="shared" si="66"/>
        <v>0</v>
      </c>
      <c r="DH9" s="391">
        <f t="shared" si="67"/>
        <v>0</v>
      </c>
      <c r="DI9" s="391">
        <f t="shared" si="68"/>
        <v>0</v>
      </c>
      <c r="DJ9" s="391">
        <f t="shared" si="69"/>
        <v>0</v>
      </c>
      <c r="DK9" s="391">
        <f t="shared" si="70"/>
        <v>0</v>
      </c>
      <c r="DL9" s="391">
        <f t="shared" si="71"/>
        <v>0</v>
      </c>
      <c r="DM9" s="391">
        <f t="shared" si="72"/>
        <v>0</v>
      </c>
      <c r="DN9" s="391">
        <f t="shared" si="73"/>
        <v>0</v>
      </c>
      <c r="DO9" s="391">
        <f t="shared" si="74"/>
        <v>0</v>
      </c>
      <c r="DP9" s="391">
        <f t="shared" si="75"/>
        <v>0</v>
      </c>
      <c r="DQ9" s="398"/>
      <c r="DR9" s="391">
        <f t="shared" si="76"/>
        <v>0</v>
      </c>
      <c r="DS9" s="391">
        <f t="shared" si="77"/>
        <v>0</v>
      </c>
      <c r="DT9" s="391">
        <f t="shared" si="78"/>
        <v>0</v>
      </c>
      <c r="DU9" s="391">
        <f t="shared" si="79"/>
        <v>0</v>
      </c>
      <c r="DV9" s="391">
        <f t="shared" si="80"/>
        <v>0</v>
      </c>
      <c r="DW9" s="391">
        <f t="shared" si="81"/>
        <v>0</v>
      </c>
      <c r="DX9" s="391">
        <f t="shared" si="82"/>
        <v>0</v>
      </c>
      <c r="DY9" s="391">
        <f t="shared" si="83"/>
        <v>0</v>
      </c>
      <c r="DZ9" s="391">
        <f t="shared" si="84"/>
        <v>0</v>
      </c>
      <c r="EA9" s="391">
        <f t="shared" si="85"/>
        <v>0</v>
      </c>
      <c r="EB9" s="391">
        <f t="shared" si="86"/>
        <v>0</v>
      </c>
      <c r="EC9" s="398"/>
      <c r="ED9" s="391">
        <f t="shared" si="87"/>
        <v>0</v>
      </c>
      <c r="EE9" s="391">
        <f t="shared" si="88"/>
        <v>0</v>
      </c>
      <c r="EF9" s="391">
        <f t="shared" si="89"/>
        <v>0</v>
      </c>
      <c r="EG9" s="391">
        <f t="shared" si="90"/>
        <v>0</v>
      </c>
      <c r="EH9" s="391">
        <f t="shared" si="91"/>
        <v>0</v>
      </c>
      <c r="EI9" s="391">
        <f t="shared" si="92"/>
        <v>0</v>
      </c>
      <c r="EJ9" s="391">
        <f t="shared" si="93"/>
        <v>0</v>
      </c>
      <c r="EK9" s="391">
        <f t="shared" si="94"/>
        <v>0</v>
      </c>
      <c r="EL9" s="391">
        <f t="shared" si="95"/>
        <v>0</v>
      </c>
      <c r="EM9" s="391">
        <f t="shared" si="96"/>
        <v>0</v>
      </c>
      <c r="EN9" s="391">
        <f t="shared" si="97"/>
        <v>0</v>
      </c>
    </row>
    <row r="10" spans="1:145" s="391" customFormat="1" ht="13.5" hidden="1" thickBot="1" x14ac:dyDescent="0.25">
      <c r="A10" s="364" t="str">
        <f t="shared" si="15"/>
        <v>AGS</v>
      </c>
      <c r="B10" s="365" t="str">
        <f>IF((A10&lt;&gt;"ZZZ"),(IF((IFERROR((VLOOKUP(A10,'Standaard+voorstellen '!A$1:B$436,1,FALSE)),"ZZZ"))="ZZZ","v","")),"")</f>
        <v/>
      </c>
      <c r="C10" s="396" t="s">
        <v>154</v>
      </c>
      <c r="D10" s="367" t="str">
        <f t="shared" si="16"/>
        <v>AGS</v>
      </c>
      <c r="E10" s="368" t="str">
        <f>IFERROR((VLOOKUP(C10,'Standaard+voorstellen '!A$1:E$568,2,FALSE)),"Nog af te handelen AANVRAAG")</f>
        <v>Adviseur Gevaarlijke Stoffen</v>
      </c>
      <c r="F10" s="369">
        <f>IFERROR((VLOOKUP(C10,'Standaard+voorstellen '!A$1:E$568,3,FALSE)),"")</f>
        <v>2</v>
      </c>
      <c r="G10" s="370">
        <f t="shared" si="11"/>
        <v>91</v>
      </c>
      <c r="H10" s="371">
        <f t="shared" si="12"/>
        <v>32</v>
      </c>
      <c r="I10" s="372">
        <f t="shared" si="13"/>
        <v>59</v>
      </c>
      <c r="J10" s="367">
        <f t="shared" si="17"/>
        <v>564</v>
      </c>
      <c r="K10" s="372">
        <f t="shared" si="18"/>
        <v>0</v>
      </c>
      <c r="L10" s="369" t="s">
        <v>24</v>
      </c>
      <c r="M10" s="373" t="s">
        <v>1138</v>
      </c>
      <c r="N10" s="374"/>
      <c r="O10" s="375"/>
      <c r="P10" s="376" t="s">
        <v>154</v>
      </c>
      <c r="Q10" s="377">
        <v>91</v>
      </c>
      <c r="R10" s="378">
        <v>32</v>
      </c>
      <c r="S10" s="379">
        <v>59</v>
      </c>
      <c r="T10" s="378">
        <v>10</v>
      </c>
      <c r="U10" s="378">
        <v>10</v>
      </c>
      <c r="V10" s="377">
        <v>5</v>
      </c>
      <c r="W10" s="378">
        <v>4</v>
      </c>
      <c r="X10" s="379">
        <v>1</v>
      </c>
      <c r="Y10" s="384">
        <v>13</v>
      </c>
      <c r="Z10" s="401">
        <v>1</v>
      </c>
      <c r="AA10" s="402">
        <v>12</v>
      </c>
      <c r="AB10" s="377">
        <v>8</v>
      </c>
      <c r="AC10" s="378">
        <v>4</v>
      </c>
      <c r="AD10" s="378">
        <v>4</v>
      </c>
      <c r="AE10" s="377">
        <v>5</v>
      </c>
      <c r="AF10" s="380">
        <v>2</v>
      </c>
      <c r="AG10" s="382">
        <v>3</v>
      </c>
      <c r="AH10" s="377">
        <v>12</v>
      </c>
      <c r="AI10" s="378">
        <v>4</v>
      </c>
      <c r="AJ10" s="379">
        <v>8</v>
      </c>
      <c r="AK10" s="378">
        <v>4</v>
      </c>
      <c r="AL10" s="378">
        <v>3</v>
      </c>
      <c r="AM10" s="378">
        <v>1</v>
      </c>
      <c r="AN10" s="377">
        <v>7</v>
      </c>
      <c r="AO10" s="378">
        <v>3</v>
      </c>
      <c r="AP10" s="379">
        <v>4</v>
      </c>
      <c r="AQ10" s="378">
        <v>14</v>
      </c>
      <c r="AR10" s="378">
        <v>4</v>
      </c>
      <c r="AS10" s="378">
        <v>10</v>
      </c>
      <c r="AT10" s="377">
        <v>18</v>
      </c>
      <c r="AU10" s="378">
        <v>3</v>
      </c>
      <c r="AV10" s="378">
        <v>15</v>
      </c>
      <c r="AW10" s="377">
        <v>5</v>
      </c>
      <c r="AX10" s="378">
        <v>4</v>
      </c>
      <c r="AY10" s="379">
        <v>1</v>
      </c>
      <c r="AZ10" s="403"/>
      <c r="BA10" s="387" t="str">
        <f t="shared" si="19"/>
        <v>AGS</v>
      </c>
      <c r="BB10" s="388" t="str">
        <f t="shared" si="20"/>
        <v/>
      </c>
      <c r="BC10" s="389" t="str">
        <f t="shared" si="21"/>
        <v/>
      </c>
      <c r="BD10" s="390" t="str">
        <f t="shared" si="22"/>
        <v/>
      </c>
      <c r="BE10" s="391">
        <f t="shared" si="23"/>
        <v>4</v>
      </c>
      <c r="BF10" s="392" t="str">
        <f>VLOOKUP(C10,'Standaard+voorstellen '!A$1:E$568,1,FALSE)</f>
        <v>AGS</v>
      </c>
      <c r="BG10" s="393" t="str">
        <f>VLOOKUP(P10,'Hulpblad Aantal per VrtgSrt &gt;=1'!B$4:C$688,1,FALSE)</f>
        <v>AGS</v>
      </c>
      <c r="BH10" s="394" t="s">
        <v>154</v>
      </c>
      <c r="BI10" s="393" t="str">
        <f t="shared" si="24"/>
        <v>g</v>
      </c>
      <c r="BJ10" s="393" t="str">
        <f t="shared" si="25"/>
        <v>P</v>
      </c>
      <c r="BK10" s="393" t="str">
        <f t="shared" si="26"/>
        <v>A</v>
      </c>
      <c r="BL10" s="395" t="str">
        <f t="shared" si="27"/>
        <v>PA</v>
      </c>
      <c r="BM10" s="393" t="str">
        <f>IF((B10&gt;"a"),(VLOOKUP(A10,Afhankelijkheid!A$2:O$5530,2,FALSE)),"")</f>
        <v/>
      </c>
      <c r="BN10" s="396">
        <f>IFERROR(VLOOKUP(A10,'Hulpblad IZB en IZE'!A$2:B$750,2,FALSE),0)</f>
        <v>564</v>
      </c>
      <c r="BO10" s="397" t="str">
        <f t="shared" si="28"/>
        <v/>
      </c>
      <c r="BP10" s="370">
        <f t="shared" si="29"/>
        <v>91</v>
      </c>
      <c r="BQ10" s="371">
        <f t="shared" si="30"/>
        <v>32</v>
      </c>
      <c r="BR10" s="372">
        <f t="shared" si="98"/>
        <v>59</v>
      </c>
      <c r="BS10" s="372">
        <f t="shared" si="99"/>
        <v>10</v>
      </c>
      <c r="BT10" s="367">
        <f t="shared" si="31"/>
        <v>564</v>
      </c>
      <c r="BU10" s="398"/>
      <c r="BW10" s="393">
        <f t="shared" si="32"/>
        <v>0</v>
      </c>
      <c r="BX10" s="393">
        <f t="shared" si="33"/>
        <v>0</v>
      </c>
      <c r="BY10" s="393">
        <f t="shared" si="34"/>
        <v>0</v>
      </c>
      <c r="BZ10" s="393">
        <f t="shared" si="35"/>
        <v>0</v>
      </c>
      <c r="CA10" s="393">
        <f t="shared" si="36"/>
        <v>0</v>
      </c>
      <c r="CB10" s="393">
        <f t="shared" si="37"/>
        <v>0</v>
      </c>
      <c r="CC10" s="393">
        <f t="shared" si="38"/>
        <v>0</v>
      </c>
      <c r="CD10" s="393">
        <f t="shared" si="39"/>
        <v>0</v>
      </c>
      <c r="CE10" s="393">
        <f t="shared" si="40"/>
        <v>0</v>
      </c>
      <c r="CF10" s="393">
        <f t="shared" si="41"/>
        <v>0</v>
      </c>
      <c r="CG10" s="398"/>
      <c r="CH10" s="391">
        <f t="shared" si="42"/>
        <v>1</v>
      </c>
      <c r="CI10" s="391">
        <f t="shared" si="43"/>
        <v>1</v>
      </c>
      <c r="CJ10" s="391">
        <f t="shared" si="44"/>
        <v>1</v>
      </c>
      <c r="CK10" s="391">
        <f t="shared" si="45"/>
        <v>1</v>
      </c>
      <c r="CL10" s="391">
        <f t="shared" si="46"/>
        <v>1</v>
      </c>
      <c r="CM10" s="391">
        <f t="shared" si="47"/>
        <v>1</v>
      </c>
      <c r="CN10" s="391">
        <f t="shared" si="48"/>
        <v>1</v>
      </c>
      <c r="CO10" s="391">
        <f t="shared" si="49"/>
        <v>1</v>
      </c>
      <c r="CP10" s="391">
        <f t="shared" si="50"/>
        <v>1</v>
      </c>
      <c r="CQ10" s="391">
        <f t="shared" si="51"/>
        <v>1</v>
      </c>
      <c r="CR10" s="391">
        <f t="shared" si="52"/>
        <v>0</v>
      </c>
      <c r="CS10" s="393">
        <f t="shared" si="53"/>
        <v>0</v>
      </c>
      <c r="CT10" s="391">
        <f t="shared" si="54"/>
        <v>0</v>
      </c>
      <c r="CU10" s="391">
        <f t="shared" si="55"/>
        <v>1</v>
      </c>
      <c r="CV10" s="391">
        <f t="shared" si="56"/>
        <v>1</v>
      </c>
      <c r="CW10" s="391">
        <f t="shared" si="57"/>
        <v>1</v>
      </c>
      <c r="CX10" s="391">
        <f t="shared" si="58"/>
        <v>1</v>
      </c>
      <c r="CY10" s="391">
        <f t="shared" si="59"/>
        <v>1</v>
      </c>
      <c r="CZ10" s="391">
        <f t="shared" si="60"/>
        <v>1</v>
      </c>
      <c r="DA10" s="391">
        <f t="shared" si="61"/>
        <v>1</v>
      </c>
      <c r="DB10" s="391">
        <f t="shared" si="62"/>
        <v>1</v>
      </c>
      <c r="DC10" s="391">
        <f t="shared" si="63"/>
        <v>1</v>
      </c>
      <c r="DD10" s="391">
        <f t="shared" si="64"/>
        <v>1</v>
      </c>
      <c r="DE10" s="398"/>
      <c r="DF10" s="391">
        <f t="shared" si="65"/>
        <v>0</v>
      </c>
      <c r="DG10" s="391">
        <f t="shared" si="66"/>
        <v>0</v>
      </c>
      <c r="DH10" s="391">
        <f t="shared" si="67"/>
        <v>0</v>
      </c>
      <c r="DI10" s="391">
        <f t="shared" si="68"/>
        <v>0</v>
      </c>
      <c r="DJ10" s="391">
        <f t="shared" si="69"/>
        <v>0</v>
      </c>
      <c r="DK10" s="391">
        <f t="shared" si="70"/>
        <v>0</v>
      </c>
      <c r="DL10" s="391">
        <f t="shared" si="71"/>
        <v>0</v>
      </c>
      <c r="DM10" s="391">
        <f t="shared" si="72"/>
        <v>0</v>
      </c>
      <c r="DN10" s="391">
        <f t="shared" si="73"/>
        <v>0</v>
      </c>
      <c r="DO10" s="391">
        <f t="shared" si="74"/>
        <v>0</v>
      </c>
      <c r="DP10" s="391">
        <f t="shared" si="75"/>
        <v>0</v>
      </c>
      <c r="DQ10" s="398"/>
      <c r="DR10" s="391">
        <f t="shared" si="76"/>
        <v>0</v>
      </c>
      <c r="DS10" s="391">
        <f t="shared" si="77"/>
        <v>0</v>
      </c>
      <c r="DT10" s="391">
        <f t="shared" si="78"/>
        <v>0</v>
      </c>
      <c r="DU10" s="391">
        <f t="shared" si="79"/>
        <v>0</v>
      </c>
      <c r="DV10" s="391">
        <f t="shared" si="80"/>
        <v>0</v>
      </c>
      <c r="DW10" s="391">
        <f t="shared" si="81"/>
        <v>0</v>
      </c>
      <c r="DX10" s="391">
        <f t="shared" si="82"/>
        <v>0</v>
      </c>
      <c r="DY10" s="391">
        <f t="shared" si="83"/>
        <v>0</v>
      </c>
      <c r="DZ10" s="391">
        <f t="shared" si="84"/>
        <v>0</v>
      </c>
      <c r="EA10" s="391">
        <f t="shared" si="85"/>
        <v>0</v>
      </c>
      <c r="EB10" s="391">
        <f t="shared" si="86"/>
        <v>0</v>
      </c>
      <c r="EC10" s="398"/>
      <c r="ED10" s="391">
        <f t="shared" si="87"/>
        <v>0</v>
      </c>
      <c r="EE10" s="391">
        <f t="shared" si="88"/>
        <v>0</v>
      </c>
      <c r="EF10" s="391">
        <f t="shared" si="89"/>
        <v>0</v>
      </c>
      <c r="EG10" s="391">
        <f t="shared" si="90"/>
        <v>0</v>
      </c>
      <c r="EH10" s="391">
        <f t="shared" si="91"/>
        <v>0</v>
      </c>
      <c r="EI10" s="391">
        <f t="shared" si="92"/>
        <v>0</v>
      </c>
      <c r="EJ10" s="391">
        <f t="shared" si="93"/>
        <v>0</v>
      </c>
      <c r="EK10" s="391">
        <f t="shared" si="94"/>
        <v>0</v>
      </c>
      <c r="EL10" s="391">
        <f t="shared" si="95"/>
        <v>0</v>
      </c>
      <c r="EM10" s="391">
        <f t="shared" si="96"/>
        <v>0</v>
      </c>
      <c r="EN10" s="391">
        <f t="shared" si="97"/>
        <v>0</v>
      </c>
    </row>
    <row r="11" spans="1:145" s="391" customFormat="1" ht="13.5" hidden="1" thickBot="1" x14ac:dyDescent="0.25">
      <c r="A11" s="364" t="str">
        <f t="shared" si="15"/>
        <v>AGS-NA</v>
      </c>
      <c r="B11" s="365" t="str">
        <f>IF((A11&lt;&gt;"ZZZ"),(IF((IFERROR((VLOOKUP(A11,'Standaard+voorstellen '!A$1:B$436,1,FALSE)),"ZZZ"))="ZZZ","v","")),"")</f>
        <v/>
      </c>
      <c r="C11" s="396" t="s">
        <v>998</v>
      </c>
      <c r="D11" s="367" t="str">
        <f t="shared" si="16"/>
        <v>AGS-NA</v>
      </c>
      <c r="E11" s="368" t="str">
        <f>IFERROR((VLOOKUP(C11,'Standaard+voorstellen '!A$1:E$568,2,FALSE)),"Nog af te handelen AANVRAAG")</f>
        <v>AGS Noodalarmering</v>
      </c>
      <c r="F11" s="369">
        <f>IFERROR((VLOOKUP(C11,'Standaard+voorstellen '!A$1:E$568,3,FALSE)),"")</f>
        <v>2</v>
      </c>
      <c r="G11" s="370">
        <f t="shared" si="11"/>
        <v>11</v>
      </c>
      <c r="H11" s="371">
        <f t="shared" si="12"/>
        <v>0</v>
      </c>
      <c r="I11" s="372">
        <f t="shared" si="13"/>
        <v>11</v>
      </c>
      <c r="J11" s="367">
        <f t="shared" si="17"/>
        <v>1</v>
      </c>
      <c r="K11" s="372">
        <f t="shared" si="18"/>
        <v>0</v>
      </c>
      <c r="L11" s="410" t="s">
        <v>24</v>
      </c>
      <c r="M11" s="373" t="s">
        <v>1138</v>
      </c>
      <c r="N11" s="635" t="s">
        <v>2378</v>
      </c>
      <c r="O11" s="635" t="s">
        <v>2379</v>
      </c>
      <c r="P11" s="376" t="s">
        <v>998</v>
      </c>
      <c r="Q11" s="377">
        <v>11</v>
      </c>
      <c r="R11" s="378">
        <v>0</v>
      </c>
      <c r="S11" s="379">
        <v>11</v>
      </c>
      <c r="T11" s="378">
        <v>6</v>
      </c>
      <c r="U11" s="378">
        <v>1</v>
      </c>
      <c r="V11" s="383">
        <v>0</v>
      </c>
      <c r="W11" s="384">
        <v>0</v>
      </c>
      <c r="X11" s="385">
        <v>0</v>
      </c>
      <c r="Y11" s="384"/>
      <c r="Z11" s="401"/>
      <c r="AA11" s="402"/>
      <c r="AB11" s="383">
        <v>0</v>
      </c>
      <c r="AC11" s="384">
        <v>0</v>
      </c>
      <c r="AD11" s="384">
        <v>0</v>
      </c>
      <c r="AE11" s="383"/>
      <c r="AF11" s="401"/>
      <c r="AG11" s="406"/>
      <c r="AH11" s="383">
        <v>0</v>
      </c>
      <c r="AI11" s="384">
        <v>0</v>
      </c>
      <c r="AJ11" s="385">
        <v>0</v>
      </c>
      <c r="AK11" s="384"/>
      <c r="AL11" s="384"/>
      <c r="AM11" s="384"/>
      <c r="AN11" s="383">
        <v>0</v>
      </c>
      <c r="AO11" s="384">
        <v>0</v>
      </c>
      <c r="AP11" s="385">
        <v>0</v>
      </c>
      <c r="AQ11" s="384">
        <v>11</v>
      </c>
      <c r="AR11" s="384">
        <v>0</v>
      </c>
      <c r="AS11" s="384">
        <v>11</v>
      </c>
      <c r="AT11" s="377">
        <v>0</v>
      </c>
      <c r="AU11" s="384">
        <v>0</v>
      </c>
      <c r="AV11" s="384">
        <v>0</v>
      </c>
      <c r="AW11" s="377"/>
      <c r="AX11" s="378"/>
      <c r="AY11" s="385"/>
      <c r="AZ11" s="403"/>
      <c r="BA11" s="387" t="str">
        <f t="shared" si="19"/>
        <v>AGS</v>
      </c>
      <c r="BB11" s="388" t="str">
        <f t="shared" si="20"/>
        <v/>
      </c>
      <c r="BC11" s="389" t="str">
        <f t="shared" si="21"/>
        <v>-</v>
      </c>
      <c r="BD11" s="390" t="str">
        <f t="shared" si="22"/>
        <v>NA</v>
      </c>
      <c r="BE11" s="391">
        <f t="shared" si="23"/>
        <v>4</v>
      </c>
      <c r="BF11" s="392" t="str">
        <f>VLOOKUP(C11,'Standaard+voorstellen '!A$1:E$568,1,FALSE)</f>
        <v>AGS-NA</v>
      </c>
      <c r="BG11" s="393" t="str">
        <f>VLOOKUP(P11,'Hulpblad Aantal per VrtgSrt &gt;=1'!B$4:C$688,1,FALSE)</f>
        <v>AGS-NA</v>
      </c>
      <c r="BH11" s="394" t="s">
        <v>998</v>
      </c>
      <c r="BI11" s="393" t="str">
        <f t="shared" si="24"/>
        <v>g</v>
      </c>
      <c r="BJ11" s="393" t="str">
        <f t="shared" si="25"/>
        <v/>
      </c>
      <c r="BK11" s="393" t="str">
        <f t="shared" si="26"/>
        <v>A</v>
      </c>
      <c r="BL11" s="395" t="str">
        <f t="shared" si="27"/>
        <v>A</v>
      </c>
      <c r="BM11" s="393" t="str">
        <f>IF((B11&gt;"a"),(VLOOKUP(A11,Afhankelijkheid!A$2:O$5530,2,FALSE)),"")</f>
        <v/>
      </c>
      <c r="BN11" s="396">
        <f>IFERROR(VLOOKUP(A11,'Hulpblad IZB en IZE'!A$2:B$750,2,FALSE),0)</f>
        <v>1</v>
      </c>
      <c r="BO11" s="397" t="str">
        <f t="shared" si="28"/>
        <v/>
      </c>
      <c r="BP11" s="370">
        <f t="shared" si="29"/>
        <v>11</v>
      </c>
      <c r="BQ11" s="371">
        <f t="shared" si="30"/>
        <v>0</v>
      </c>
      <c r="BR11" s="372">
        <f t="shared" si="98"/>
        <v>11</v>
      </c>
      <c r="BS11" s="372">
        <f t="shared" si="99"/>
        <v>6</v>
      </c>
      <c r="BT11" s="367">
        <f t="shared" si="31"/>
        <v>1</v>
      </c>
      <c r="BU11" s="398"/>
      <c r="BW11" s="393">
        <f t="shared" si="32"/>
        <v>0</v>
      </c>
      <c r="BX11" s="393">
        <f t="shared" si="33"/>
        <v>0</v>
      </c>
      <c r="BY11" s="393">
        <f t="shared" si="34"/>
        <v>0</v>
      </c>
      <c r="BZ11" s="393">
        <f t="shared" si="35"/>
        <v>0</v>
      </c>
      <c r="CA11" s="393">
        <f t="shared" si="36"/>
        <v>0</v>
      </c>
      <c r="CB11" s="393">
        <f t="shared" si="37"/>
        <v>0</v>
      </c>
      <c r="CC11" s="393">
        <f t="shared" si="38"/>
        <v>0</v>
      </c>
      <c r="CD11" s="393">
        <f t="shared" si="39"/>
        <v>0</v>
      </c>
      <c r="CE11" s="393">
        <f t="shared" si="40"/>
        <v>0</v>
      </c>
      <c r="CF11" s="393">
        <f t="shared" si="41"/>
        <v>0</v>
      </c>
      <c r="CG11" s="398"/>
      <c r="CH11" s="391">
        <f t="shared" si="42"/>
        <v>1</v>
      </c>
      <c r="CI11" s="391">
        <f t="shared" si="43"/>
        <v>0</v>
      </c>
      <c r="CJ11" s="391">
        <f t="shared" si="44"/>
        <v>1</v>
      </c>
      <c r="CK11" s="391">
        <f t="shared" si="45"/>
        <v>0</v>
      </c>
      <c r="CL11" s="391">
        <f t="shared" si="46"/>
        <v>1</v>
      </c>
      <c r="CM11" s="391">
        <f t="shared" si="47"/>
        <v>0</v>
      </c>
      <c r="CN11" s="391">
        <f t="shared" si="48"/>
        <v>1</v>
      </c>
      <c r="CO11" s="391">
        <f t="shared" si="49"/>
        <v>1</v>
      </c>
      <c r="CP11" s="391">
        <f t="shared" si="50"/>
        <v>1</v>
      </c>
      <c r="CQ11" s="391">
        <f t="shared" si="51"/>
        <v>0</v>
      </c>
      <c r="CR11" s="391">
        <f t="shared" si="52"/>
        <v>0</v>
      </c>
      <c r="CS11" s="393">
        <f t="shared" si="53"/>
        <v>0</v>
      </c>
      <c r="CT11" s="391">
        <f t="shared" si="54"/>
        <v>0</v>
      </c>
      <c r="CU11" s="391">
        <f t="shared" si="55"/>
        <v>0</v>
      </c>
      <c r="CV11" s="391">
        <f t="shared" si="56"/>
        <v>0</v>
      </c>
      <c r="CW11" s="391">
        <f t="shared" si="57"/>
        <v>0</v>
      </c>
      <c r="CX11" s="391">
        <f t="shared" si="58"/>
        <v>0</v>
      </c>
      <c r="CY11" s="391">
        <f t="shared" si="59"/>
        <v>0</v>
      </c>
      <c r="CZ11" s="391">
        <f t="shared" si="60"/>
        <v>0</v>
      </c>
      <c r="DA11" s="391">
        <f t="shared" si="61"/>
        <v>0</v>
      </c>
      <c r="DB11" s="391">
        <f t="shared" si="62"/>
        <v>1</v>
      </c>
      <c r="DC11" s="391">
        <f t="shared" si="63"/>
        <v>0</v>
      </c>
      <c r="DD11" s="391">
        <f t="shared" si="64"/>
        <v>0</v>
      </c>
      <c r="DE11" s="398"/>
      <c r="DF11" s="391">
        <f t="shared" si="65"/>
        <v>0</v>
      </c>
      <c r="DG11" s="391">
        <f t="shared" si="66"/>
        <v>0</v>
      </c>
      <c r="DH11" s="391">
        <f t="shared" si="67"/>
        <v>0</v>
      </c>
      <c r="DI11" s="391">
        <f t="shared" si="68"/>
        <v>0</v>
      </c>
      <c r="DJ11" s="391">
        <f t="shared" si="69"/>
        <v>0</v>
      </c>
      <c r="DK11" s="391">
        <f t="shared" si="70"/>
        <v>0</v>
      </c>
      <c r="DL11" s="391">
        <f t="shared" si="71"/>
        <v>0</v>
      </c>
      <c r="DM11" s="391">
        <f t="shared" si="72"/>
        <v>0</v>
      </c>
      <c r="DN11" s="391">
        <f t="shared" si="73"/>
        <v>0</v>
      </c>
      <c r="DO11" s="391">
        <f t="shared" si="74"/>
        <v>0</v>
      </c>
      <c r="DP11" s="391">
        <f t="shared" si="75"/>
        <v>0</v>
      </c>
      <c r="DQ11" s="398"/>
      <c r="DR11" s="391">
        <f t="shared" si="76"/>
        <v>0</v>
      </c>
      <c r="DS11" s="391">
        <f t="shared" si="77"/>
        <v>0</v>
      </c>
      <c r="DT11" s="391">
        <f t="shared" si="78"/>
        <v>0</v>
      </c>
      <c r="DU11" s="391">
        <f t="shared" si="79"/>
        <v>0</v>
      </c>
      <c r="DV11" s="391">
        <f t="shared" si="80"/>
        <v>0</v>
      </c>
      <c r="DW11" s="391">
        <f t="shared" si="81"/>
        <v>0</v>
      </c>
      <c r="DX11" s="391">
        <f t="shared" si="82"/>
        <v>0</v>
      </c>
      <c r="DY11" s="391">
        <f t="shared" si="83"/>
        <v>0</v>
      </c>
      <c r="DZ11" s="391">
        <f t="shared" si="84"/>
        <v>0</v>
      </c>
      <c r="EA11" s="391">
        <f t="shared" si="85"/>
        <v>0</v>
      </c>
      <c r="EB11" s="391">
        <f t="shared" si="86"/>
        <v>0</v>
      </c>
      <c r="EC11" s="398"/>
      <c r="ED11" s="391">
        <f t="shared" si="87"/>
        <v>0</v>
      </c>
      <c r="EE11" s="391">
        <f t="shared" si="88"/>
        <v>0</v>
      </c>
      <c r="EF11" s="391">
        <f t="shared" si="89"/>
        <v>0</v>
      </c>
      <c r="EG11" s="391">
        <f t="shared" si="90"/>
        <v>0</v>
      </c>
      <c r="EH11" s="391">
        <f t="shared" si="91"/>
        <v>0</v>
      </c>
      <c r="EI11" s="391">
        <f t="shared" si="92"/>
        <v>0</v>
      </c>
      <c r="EJ11" s="391">
        <f t="shared" si="93"/>
        <v>0</v>
      </c>
      <c r="EK11" s="391">
        <f t="shared" si="94"/>
        <v>0</v>
      </c>
      <c r="EL11" s="391">
        <f t="shared" si="95"/>
        <v>0</v>
      </c>
      <c r="EM11" s="391">
        <f t="shared" si="96"/>
        <v>0</v>
      </c>
      <c r="EN11" s="391">
        <f t="shared" si="97"/>
        <v>0</v>
      </c>
    </row>
    <row r="12" spans="1:145" s="391" customFormat="1" ht="13.5" hidden="1" thickBot="1" x14ac:dyDescent="0.25">
      <c r="A12" s="364" t="str">
        <f t="shared" si="15"/>
        <v>AGS-ROT</v>
      </c>
      <c r="B12" s="365" t="str">
        <f>IF((A12&lt;&gt;"ZZZ"),(IF((IFERROR((VLOOKUP(A12,'Standaard+voorstellen '!A$1:B$436,1,FALSE)),"ZZZ"))="ZZZ","v","")),"")</f>
        <v/>
      </c>
      <c r="C12" s="396" t="s">
        <v>58</v>
      </c>
      <c r="D12" s="367" t="str">
        <f t="shared" si="16"/>
        <v>AGS-ROT</v>
      </c>
      <c r="E12" s="368" t="str">
        <f>IFERROR((VLOOKUP(C12,'Standaard+voorstellen '!A$1:E$568,2,FALSE)),"Nog af te handelen AANVRAAG")</f>
        <v>Adviseur Gevaarlijke Stof. ROT</v>
      </c>
      <c r="F12" s="369">
        <f>IFERROR((VLOOKUP(C12,'Standaard+voorstellen '!A$1:E$568,3,FALSE)),"")</f>
        <v>2</v>
      </c>
      <c r="G12" s="370">
        <f t="shared" si="11"/>
        <v>24</v>
      </c>
      <c r="H12" s="371">
        <f t="shared" si="12"/>
        <v>2</v>
      </c>
      <c r="I12" s="372">
        <f t="shared" si="13"/>
        <v>22</v>
      </c>
      <c r="J12" s="367">
        <f t="shared" si="17"/>
        <v>14</v>
      </c>
      <c r="K12" s="372">
        <f t="shared" si="18"/>
        <v>0</v>
      </c>
      <c r="L12" s="369" t="s">
        <v>24</v>
      </c>
      <c r="M12" s="373" t="s">
        <v>1138</v>
      </c>
      <c r="N12" s="374"/>
      <c r="O12" s="375"/>
      <c r="P12" s="376" t="s">
        <v>58</v>
      </c>
      <c r="Q12" s="377">
        <v>24</v>
      </c>
      <c r="R12" s="378">
        <v>2</v>
      </c>
      <c r="S12" s="379">
        <v>22</v>
      </c>
      <c r="T12" s="378">
        <v>7</v>
      </c>
      <c r="U12" s="378">
        <v>6</v>
      </c>
      <c r="V12" s="383">
        <v>1</v>
      </c>
      <c r="W12" s="384">
        <v>0</v>
      </c>
      <c r="X12" s="385">
        <v>1</v>
      </c>
      <c r="Y12" s="384"/>
      <c r="Z12" s="401"/>
      <c r="AA12" s="402"/>
      <c r="AB12" s="383">
        <v>4</v>
      </c>
      <c r="AC12" s="384">
        <v>0</v>
      </c>
      <c r="AD12" s="384">
        <v>4</v>
      </c>
      <c r="AE12" s="377"/>
      <c r="AF12" s="380"/>
      <c r="AG12" s="382"/>
      <c r="AH12" s="383">
        <v>3</v>
      </c>
      <c r="AI12" s="384">
        <v>0</v>
      </c>
      <c r="AJ12" s="385">
        <v>3</v>
      </c>
      <c r="AK12" s="384"/>
      <c r="AL12" s="384"/>
      <c r="AM12" s="384"/>
      <c r="AN12" s="383">
        <v>0</v>
      </c>
      <c r="AO12" s="384">
        <v>0</v>
      </c>
      <c r="AP12" s="385">
        <v>0</v>
      </c>
      <c r="AQ12" s="384">
        <v>1</v>
      </c>
      <c r="AR12" s="384">
        <v>1</v>
      </c>
      <c r="AS12" s="384">
        <v>0</v>
      </c>
      <c r="AT12" s="383">
        <v>12</v>
      </c>
      <c r="AU12" s="384">
        <v>1</v>
      </c>
      <c r="AV12" s="384">
        <v>11</v>
      </c>
      <c r="AW12" s="383">
        <v>3</v>
      </c>
      <c r="AX12" s="384">
        <v>0</v>
      </c>
      <c r="AY12" s="385">
        <v>3</v>
      </c>
      <c r="AZ12" s="403"/>
      <c r="BA12" s="387" t="str">
        <f t="shared" si="19"/>
        <v>AGS</v>
      </c>
      <c r="BB12" s="388" t="str">
        <f t="shared" si="20"/>
        <v/>
      </c>
      <c r="BC12" s="389" t="str">
        <f t="shared" si="21"/>
        <v>-</v>
      </c>
      <c r="BD12" s="390" t="str">
        <f t="shared" si="22"/>
        <v>ROT</v>
      </c>
      <c r="BE12" s="391">
        <f t="shared" si="23"/>
        <v>4</v>
      </c>
      <c r="BF12" s="392" t="str">
        <f>VLOOKUP(C12,'Standaard+voorstellen '!A$1:E$568,1,FALSE)</f>
        <v>AGS-ROT</v>
      </c>
      <c r="BG12" s="393" t="str">
        <f>VLOOKUP(P12,'Hulpblad Aantal per VrtgSrt &gt;=1'!B$4:C$688,1,FALSE)</f>
        <v>AGS-ROT</v>
      </c>
      <c r="BH12" s="394" t="s">
        <v>58</v>
      </c>
      <c r="BI12" s="393" t="str">
        <f t="shared" si="24"/>
        <v>g</v>
      </c>
      <c r="BJ12" s="393" t="str">
        <f t="shared" si="25"/>
        <v>P</v>
      </c>
      <c r="BK12" s="393" t="str">
        <f t="shared" si="26"/>
        <v>A</v>
      </c>
      <c r="BL12" s="395" t="str">
        <f t="shared" si="27"/>
        <v>PA</v>
      </c>
      <c r="BM12" s="393" t="str">
        <f>IF((B12&gt;"a"),(VLOOKUP(A12,Afhankelijkheid!A$2:O$5530,2,FALSE)),"")</f>
        <v/>
      </c>
      <c r="BN12" s="396">
        <f>IFERROR(VLOOKUP(A12,'Hulpblad IZB en IZE'!A$2:B$750,2,FALSE),0)</f>
        <v>14</v>
      </c>
      <c r="BO12" s="397" t="str">
        <f t="shared" si="28"/>
        <v/>
      </c>
      <c r="BP12" s="370">
        <f t="shared" si="29"/>
        <v>24</v>
      </c>
      <c r="BQ12" s="371">
        <f t="shared" si="30"/>
        <v>2</v>
      </c>
      <c r="BR12" s="372">
        <f t="shared" si="98"/>
        <v>22</v>
      </c>
      <c r="BS12" s="372">
        <f t="shared" si="99"/>
        <v>7</v>
      </c>
      <c r="BT12" s="367">
        <f t="shared" si="31"/>
        <v>14</v>
      </c>
      <c r="BU12" s="398"/>
      <c r="BW12" s="393">
        <f t="shared" si="32"/>
        <v>0</v>
      </c>
      <c r="BX12" s="393">
        <f t="shared" si="33"/>
        <v>0</v>
      </c>
      <c r="BY12" s="393">
        <f t="shared" si="34"/>
        <v>0</v>
      </c>
      <c r="BZ12" s="393">
        <f t="shared" si="35"/>
        <v>0</v>
      </c>
      <c r="CA12" s="393">
        <f t="shared" si="36"/>
        <v>0</v>
      </c>
      <c r="CB12" s="393">
        <f t="shared" si="37"/>
        <v>0</v>
      </c>
      <c r="CC12" s="393">
        <f t="shared" si="38"/>
        <v>0</v>
      </c>
      <c r="CD12" s="393">
        <f t="shared" si="39"/>
        <v>0</v>
      </c>
      <c r="CE12" s="393">
        <f t="shared" si="40"/>
        <v>0</v>
      </c>
      <c r="CF12" s="393">
        <f t="shared" si="41"/>
        <v>0</v>
      </c>
      <c r="CG12" s="398"/>
      <c r="CH12" s="391">
        <f t="shared" si="42"/>
        <v>1</v>
      </c>
      <c r="CI12" s="391">
        <f t="shared" si="43"/>
        <v>0</v>
      </c>
      <c r="CJ12" s="391">
        <f t="shared" si="44"/>
        <v>1</v>
      </c>
      <c r="CK12" s="391">
        <f t="shared" si="45"/>
        <v>0</v>
      </c>
      <c r="CL12" s="391">
        <f t="shared" si="46"/>
        <v>1</v>
      </c>
      <c r="CM12" s="391">
        <f t="shared" si="47"/>
        <v>0</v>
      </c>
      <c r="CN12" s="391">
        <f t="shared" si="48"/>
        <v>1</v>
      </c>
      <c r="CO12" s="391">
        <f t="shared" si="49"/>
        <v>1</v>
      </c>
      <c r="CP12" s="391">
        <f t="shared" si="50"/>
        <v>1</v>
      </c>
      <c r="CQ12" s="391">
        <f t="shared" si="51"/>
        <v>1</v>
      </c>
      <c r="CR12" s="391">
        <f t="shared" si="52"/>
        <v>0</v>
      </c>
      <c r="CS12" s="393">
        <f t="shared" si="53"/>
        <v>0</v>
      </c>
      <c r="CT12" s="391">
        <f t="shared" si="54"/>
        <v>0</v>
      </c>
      <c r="CU12" s="391">
        <f t="shared" si="55"/>
        <v>1</v>
      </c>
      <c r="CV12" s="391">
        <f t="shared" si="56"/>
        <v>0</v>
      </c>
      <c r="CW12" s="391">
        <f t="shared" si="57"/>
        <v>1</v>
      </c>
      <c r="CX12" s="391">
        <f t="shared" si="58"/>
        <v>0</v>
      </c>
      <c r="CY12" s="391">
        <f t="shared" si="59"/>
        <v>1</v>
      </c>
      <c r="CZ12" s="391">
        <f t="shared" si="60"/>
        <v>0</v>
      </c>
      <c r="DA12" s="391">
        <f t="shared" si="61"/>
        <v>0</v>
      </c>
      <c r="DB12" s="391">
        <f t="shared" si="62"/>
        <v>1</v>
      </c>
      <c r="DC12" s="391">
        <f t="shared" si="63"/>
        <v>1</v>
      </c>
      <c r="DD12" s="391">
        <f t="shared" si="64"/>
        <v>1</v>
      </c>
      <c r="DE12" s="398"/>
      <c r="DF12" s="391">
        <f t="shared" si="65"/>
        <v>0</v>
      </c>
      <c r="DG12" s="391">
        <f t="shared" si="66"/>
        <v>0</v>
      </c>
      <c r="DH12" s="391">
        <f t="shared" si="67"/>
        <v>0</v>
      </c>
      <c r="DI12" s="391">
        <f t="shared" si="68"/>
        <v>0</v>
      </c>
      <c r="DJ12" s="391">
        <f t="shared" si="69"/>
        <v>0</v>
      </c>
      <c r="DK12" s="391">
        <f t="shared" si="70"/>
        <v>0</v>
      </c>
      <c r="DL12" s="391">
        <f t="shared" si="71"/>
        <v>0</v>
      </c>
      <c r="DM12" s="391">
        <f t="shared" si="72"/>
        <v>0</v>
      </c>
      <c r="DN12" s="391">
        <f t="shared" si="73"/>
        <v>0</v>
      </c>
      <c r="DO12" s="391">
        <f t="shared" si="74"/>
        <v>0</v>
      </c>
      <c r="DP12" s="391">
        <f t="shared" si="75"/>
        <v>0</v>
      </c>
      <c r="DQ12" s="398"/>
      <c r="DR12" s="391">
        <f t="shared" si="76"/>
        <v>0</v>
      </c>
      <c r="DS12" s="391">
        <f t="shared" si="77"/>
        <v>0</v>
      </c>
      <c r="DT12" s="391">
        <f t="shared" si="78"/>
        <v>0</v>
      </c>
      <c r="DU12" s="391">
        <f t="shared" si="79"/>
        <v>0</v>
      </c>
      <c r="DV12" s="391">
        <f t="shared" si="80"/>
        <v>0</v>
      </c>
      <c r="DW12" s="391">
        <f t="shared" si="81"/>
        <v>0</v>
      </c>
      <c r="DX12" s="391">
        <f t="shared" si="82"/>
        <v>0</v>
      </c>
      <c r="DY12" s="391">
        <f t="shared" si="83"/>
        <v>0</v>
      </c>
      <c r="DZ12" s="391">
        <f t="shared" si="84"/>
        <v>0</v>
      </c>
      <c r="EA12" s="391">
        <f t="shared" si="85"/>
        <v>0</v>
      </c>
      <c r="EB12" s="391">
        <f t="shared" si="86"/>
        <v>0</v>
      </c>
      <c r="EC12" s="398"/>
      <c r="ED12" s="391">
        <f t="shared" si="87"/>
        <v>0</v>
      </c>
      <c r="EE12" s="391">
        <f t="shared" si="88"/>
        <v>0</v>
      </c>
      <c r="EF12" s="391">
        <f t="shared" si="89"/>
        <v>0</v>
      </c>
      <c r="EG12" s="391">
        <f t="shared" si="90"/>
        <v>0</v>
      </c>
      <c r="EH12" s="391">
        <f t="shared" si="91"/>
        <v>0</v>
      </c>
      <c r="EI12" s="391">
        <f t="shared" si="92"/>
        <v>0</v>
      </c>
      <c r="EJ12" s="391">
        <f t="shared" si="93"/>
        <v>0</v>
      </c>
      <c r="EK12" s="391">
        <f t="shared" si="94"/>
        <v>0</v>
      </c>
      <c r="EL12" s="391">
        <f t="shared" si="95"/>
        <v>0</v>
      </c>
      <c r="EM12" s="391">
        <f t="shared" si="96"/>
        <v>0</v>
      </c>
      <c r="EN12" s="391">
        <f t="shared" si="97"/>
        <v>0</v>
      </c>
    </row>
    <row r="13" spans="1:145" s="391" customFormat="1" ht="13.5" hidden="1" thickBot="1" x14ac:dyDescent="0.25">
      <c r="A13" s="364" t="str">
        <f t="shared" si="15"/>
        <v>AH</v>
      </c>
      <c r="B13" s="365" t="str">
        <f>IF((A13&lt;&gt;"ZZZ"),(IF((IFERROR((VLOOKUP(A13,'Standaard+voorstellen '!A$1:B$436,1,FALSE)),"ZZZ"))="ZZZ","v","")),"")</f>
        <v/>
      </c>
      <c r="C13" s="396" t="s">
        <v>326</v>
      </c>
      <c r="D13" s="367" t="str">
        <f t="shared" si="16"/>
        <v>AH</v>
      </c>
      <c r="E13" s="368" t="str">
        <f>IFERROR((VLOOKUP(C13,'Standaard+voorstellen '!A$1:E$568,2,FALSE)),"Nog af te handelen AANVRAAG")</f>
        <v>Arbeidshygiene voertuig</v>
      </c>
      <c r="F13" s="369">
        <f>IFERROR((VLOOKUP(C13,'Standaard+voorstellen '!A$1:E$568,3,FALSE)),"")</f>
        <v>8</v>
      </c>
      <c r="G13" s="370">
        <f t="shared" si="11"/>
        <v>56</v>
      </c>
      <c r="H13" s="371">
        <f t="shared" si="12"/>
        <v>30</v>
      </c>
      <c r="I13" s="372">
        <f t="shared" si="13"/>
        <v>26</v>
      </c>
      <c r="J13" s="367">
        <f t="shared" si="17"/>
        <v>7</v>
      </c>
      <c r="K13" s="372">
        <f t="shared" si="18"/>
        <v>0</v>
      </c>
      <c r="L13" s="369" t="s">
        <v>36</v>
      </c>
      <c r="M13" s="373" t="s">
        <v>331</v>
      </c>
      <c r="N13" s="374"/>
      <c r="O13" s="375"/>
      <c r="P13" s="376" t="s">
        <v>326</v>
      </c>
      <c r="Q13" s="377">
        <v>56</v>
      </c>
      <c r="R13" s="378">
        <v>30</v>
      </c>
      <c r="S13" s="379">
        <v>26</v>
      </c>
      <c r="T13" s="378">
        <v>10</v>
      </c>
      <c r="U13" s="378">
        <v>10</v>
      </c>
      <c r="V13" s="383">
        <v>6</v>
      </c>
      <c r="W13" s="384">
        <v>2</v>
      </c>
      <c r="X13" s="385">
        <v>4</v>
      </c>
      <c r="Y13" s="384">
        <v>3</v>
      </c>
      <c r="Z13" s="401">
        <v>1</v>
      </c>
      <c r="AA13" s="402">
        <v>2</v>
      </c>
      <c r="AB13" s="383">
        <v>3</v>
      </c>
      <c r="AC13" s="384">
        <v>1</v>
      </c>
      <c r="AD13" s="384">
        <v>2</v>
      </c>
      <c r="AE13" s="377">
        <v>2</v>
      </c>
      <c r="AF13" s="380">
        <v>0</v>
      </c>
      <c r="AG13" s="382">
        <v>2</v>
      </c>
      <c r="AH13" s="383">
        <v>10</v>
      </c>
      <c r="AI13" s="384">
        <v>6</v>
      </c>
      <c r="AJ13" s="385">
        <v>4</v>
      </c>
      <c r="AK13" s="384">
        <v>1</v>
      </c>
      <c r="AL13" s="384">
        <v>0</v>
      </c>
      <c r="AM13" s="384">
        <v>1</v>
      </c>
      <c r="AN13" s="383">
        <v>8</v>
      </c>
      <c r="AO13" s="384">
        <v>3</v>
      </c>
      <c r="AP13" s="385">
        <v>5</v>
      </c>
      <c r="AQ13" s="384">
        <v>13</v>
      </c>
      <c r="AR13" s="384">
        <v>11</v>
      </c>
      <c r="AS13" s="384">
        <v>2</v>
      </c>
      <c r="AT13" s="383">
        <v>8</v>
      </c>
      <c r="AU13" s="384">
        <v>6</v>
      </c>
      <c r="AV13" s="384">
        <v>2</v>
      </c>
      <c r="AW13" s="383">
        <v>2</v>
      </c>
      <c r="AX13" s="384">
        <v>0</v>
      </c>
      <c r="AY13" s="385">
        <v>2</v>
      </c>
      <c r="AZ13" s="403"/>
      <c r="BA13" s="387" t="str">
        <f t="shared" si="19"/>
        <v>AH</v>
      </c>
      <c r="BB13" s="388" t="str">
        <f t="shared" si="20"/>
        <v/>
      </c>
      <c r="BC13" s="389" t="str">
        <f t="shared" si="21"/>
        <v/>
      </c>
      <c r="BD13" s="390" t="str">
        <f t="shared" si="22"/>
        <v/>
      </c>
      <c r="BE13" s="391">
        <f t="shared" si="23"/>
        <v>3</v>
      </c>
      <c r="BF13" s="392" t="str">
        <f>VLOOKUP(C13,'Standaard+voorstellen '!A$1:E$568,1,FALSE)</f>
        <v>AH</v>
      </c>
      <c r="BG13" s="393" t="str">
        <f>VLOOKUP(P13,'Hulpblad Aantal per VrtgSrt &gt;=1'!B$4:C$688,1,FALSE)</f>
        <v>AH</v>
      </c>
      <c r="BH13" s="394" t="s">
        <v>326</v>
      </c>
      <c r="BI13" s="393" t="str">
        <f t="shared" si="24"/>
        <v>g</v>
      </c>
      <c r="BJ13" s="393" t="str">
        <f t="shared" si="25"/>
        <v>P</v>
      </c>
      <c r="BK13" s="393" t="str">
        <f t="shared" si="26"/>
        <v>A</v>
      </c>
      <c r="BL13" s="395" t="str">
        <f t="shared" si="27"/>
        <v>PA</v>
      </c>
      <c r="BM13" s="393" t="str">
        <f>IF((B13&gt;"a"),(VLOOKUP(A13,Afhankelijkheid!A$2:O$5530,2,FALSE)),"")</f>
        <v/>
      </c>
      <c r="BN13" s="396">
        <f>IFERROR(VLOOKUP(A13,'Hulpblad IZB en IZE'!A$2:B$750,2,FALSE),0)</f>
        <v>7</v>
      </c>
      <c r="BO13" s="397" t="str">
        <f t="shared" si="28"/>
        <v/>
      </c>
      <c r="BP13" s="370">
        <f t="shared" si="29"/>
        <v>56</v>
      </c>
      <c r="BQ13" s="371">
        <f t="shared" si="30"/>
        <v>30</v>
      </c>
      <c r="BR13" s="372">
        <f t="shared" si="98"/>
        <v>26</v>
      </c>
      <c r="BS13" s="372">
        <f t="shared" si="99"/>
        <v>10</v>
      </c>
      <c r="BT13" s="367">
        <f t="shared" si="31"/>
        <v>7</v>
      </c>
      <c r="BU13" s="398"/>
      <c r="BW13" s="393">
        <f t="shared" si="32"/>
        <v>0</v>
      </c>
      <c r="BX13" s="393">
        <f t="shared" si="33"/>
        <v>0</v>
      </c>
      <c r="BY13" s="393">
        <f t="shared" si="34"/>
        <v>0</v>
      </c>
      <c r="BZ13" s="393">
        <f t="shared" si="35"/>
        <v>0</v>
      </c>
      <c r="CA13" s="393">
        <f t="shared" si="36"/>
        <v>0</v>
      </c>
      <c r="CB13" s="393">
        <f t="shared" si="37"/>
        <v>0</v>
      </c>
      <c r="CC13" s="393">
        <f t="shared" si="38"/>
        <v>0</v>
      </c>
      <c r="CD13" s="393">
        <f t="shared" si="39"/>
        <v>0</v>
      </c>
      <c r="CE13" s="393">
        <f t="shared" si="40"/>
        <v>0</v>
      </c>
      <c r="CF13" s="393">
        <f t="shared" si="41"/>
        <v>0</v>
      </c>
      <c r="CG13" s="398"/>
      <c r="CH13" s="391">
        <f t="shared" si="42"/>
        <v>1</v>
      </c>
      <c r="CI13" s="391">
        <f t="shared" si="43"/>
        <v>1</v>
      </c>
      <c r="CJ13" s="391">
        <f t="shared" si="44"/>
        <v>1</v>
      </c>
      <c r="CK13" s="391">
        <f t="shared" si="45"/>
        <v>1</v>
      </c>
      <c r="CL13" s="391">
        <f t="shared" si="46"/>
        <v>1</v>
      </c>
      <c r="CM13" s="391">
        <f t="shared" si="47"/>
        <v>1</v>
      </c>
      <c r="CN13" s="391">
        <f t="shared" si="48"/>
        <v>1</v>
      </c>
      <c r="CO13" s="391">
        <f t="shared" si="49"/>
        <v>1</v>
      </c>
      <c r="CP13" s="391">
        <f t="shared" si="50"/>
        <v>1</v>
      </c>
      <c r="CQ13" s="391">
        <f t="shared" si="51"/>
        <v>1</v>
      </c>
      <c r="CR13" s="391">
        <f t="shared" si="52"/>
        <v>0</v>
      </c>
      <c r="CS13" s="393">
        <f t="shared" si="53"/>
        <v>0</v>
      </c>
      <c r="CT13" s="391">
        <f t="shared" si="54"/>
        <v>0</v>
      </c>
      <c r="CU13" s="391">
        <f t="shared" si="55"/>
        <v>1</v>
      </c>
      <c r="CV13" s="391">
        <f t="shared" si="56"/>
        <v>1</v>
      </c>
      <c r="CW13" s="391">
        <f t="shared" si="57"/>
        <v>1</v>
      </c>
      <c r="CX13" s="391">
        <f t="shared" si="58"/>
        <v>1</v>
      </c>
      <c r="CY13" s="391">
        <f t="shared" si="59"/>
        <v>1</v>
      </c>
      <c r="CZ13" s="391">
        <f t="shared" si="60"/>
        <v>1</v>
      </c>
      <c r="DA13" s="391">
        <f t="shared" si="61"/>
        <v>1</v>
      </c>
      <c r="DB13" s="391">
        <f t="shared" si="62"/>
        <v>1</v>
      </c>
      <c r="DC13" s="391">
        <f t="shared" si="63"/>
        <v>1</v>
      </c>
      <c r="DD13" s="391">
        <f t="shared" si="64"/>
        <v>1</v>
      </c>
      <c r="DE13" s="398"/>
      <c r="DF13" s="391">
        <f t="shared" si="65"/>
        <v>0</v>
      </c>
      <c r="DG13" s="391">
        <f t="shared" si="66"/>
        <v>0</v>
      </c>
      <c r="DH13" s="391">
        <f t="shared" si="67"/>
        <v>0</v>
      </c>
      <c r="DI13" s="391">
        <f t="shared" si="68"/>
        <v>0</v>
      </c>
      <c r="DJ13" s="391">
        <f t="shared" si="69"/>
        <v>0</v>
      </c>
      <c r="DK13" s="391">
        <f t="shared" si="70"/>
        <v>0</v>
      </c>
      <c r="DL13" s="391">
        <f t="shared" si="71"/>
        <v>0</v>
      </c>
      <c r="DM13" s="391">
        <f t="shared" si="72"/>
        <v>0</v>
      </c>
      <c r="DN13" s="391">
        <f t="shared" si="73"/>
        <v>0</v>
      </c>
      <c r="DO13" s="391">
        <f t="shared" si="74"/>
        <v>0</v>
      </c>
      <c r="DP13" s="391">
        <f t="shared" si="75"/>
        <v>0</v>
      </c>
      <c r="DQ13" s="398"/>
      <c r="DR13" s="391">
        <f t="shared" si="76"/>
        <v>0</v>
      </c>
      <c r="DS13" s="391">
        <f t="shared" si="77"/>
        <v>0</v>
      </c>
      <c r="DT13" s="391">
        <f t="shared" si="78"/>
        <v>0</v>
      </c>
      <c r="DU13" s="391">
        <f t="shared" si="79"/>
        <v>0</v>
      </c>
      <c r="DV13" s="391">
        <f t="shared" si="80"/>
        <v>0</v>
      </c>
      <c r="DW13" s="391">
        <f t="shared" si="81"/>
        <v>0</v>
      </c>
      <c r="DX13" s="391">
        <f t="shared" si="82"/>
        <v>0</v>
      </c>
      <c r="DY13" s="391">
        <f t="shared" si="83"/>
        <v>0</v>
      </c>
      <c r="DZ13" s="391">
        <f t="shared" si="84"/>
        <v>0</v>
      </c>
      <c r="EA13" s="391">
        <f t="shared" si="85"/>
        <v>0</v>
      </c>
      <c r="EB13" s="391">
        <f t="shared" si="86"/>
        <v>0</v>
      </c>
      <c r="EC13" s="398"/>
      <c r="ED13" s="391">
        <f t="shared" si="87"/>
        <v>0</v>
      </c>
      <c r="EE13" s="391">
        <f t="shared" si="88"/>
        <v>0</v>
      </c>
      <c r="EF13" s="391">
        <f t="shared" si="89"/>
        <v>0</v>
      </c>
      <c r="EG13" s="391">
        <f t="shared" si="90"/>
        <v>0</v>
      </c>
      <c r="EH13" s="391">
        <f t="shared" si="91"/>
        <v>0</v>
      </c>
      <c r="EI13" s="391">
        <f t="shared" si="92"/>
        <v>0</v>
      </c>
      <c r="EJ13" s="391">
        <f t="shared" si="93"/>
        <v>0</v>
      </c>
      <c r="EK13" s="391">
        <f t="shared" si="94"/>
        <v>0</v>
      </c>
      <c r="EL13" s="391">
        <f t="shared" si="95"/>
        <v>0</v>
      </c>
      <c r="EM13" s="391">
        <f t="shared" si="96"/>
        <v>0</v>
      </c>
      <c r="EN13" s="391">
        <f t="shared" si="97"/>
        <v>0</v>
      </c>
    </row>
    <row r="14" spans="1:145" s="391" customFormat="1" ht="13.5" hidden="1" thickBot="1" x14ac:dyDescent="0.25">
      <c r="A14" s="364" t="str">
        <f t="shared" si="15"/>
        <v>AHH</v>
      </c>
      <c r="B14" s="365" t="str">
        <f>IF((A14&lt;&gt;"ZZZ"),(IF((IFERROR((VLOOKUP(A14,'Standaard+voorstellen '!A$1:B$436,1,FALSE)),"ZZZ"))="ZZZ","v","")),"")</f>
        <v/>
      </c>
      <c r="C14" s="396" t="s">
        <v>328</v>
      </c>
      <c r="D14" s="367" t="str">
        <f t="shared" si="16"/>
        <v>AHH</v>
      </c>
      <c r="E14" s="368" t="str">
        <f>IFERROR((VLOOKUP(C14,'Standaard+voorstellen '!A$1:E$568,2,FALSE)),"Nog af te handelen AANVRAAG")</f>
        <v>Arbeidshygiene Haakarmbak</v>
      </c>
      <c r="F14" s="369">
        <f>IFERROR((VLOOKUP(C14,'Standaard+voorstellen '!A$1:E$568,3,FALSE)),"")</f>
        <v>8</v>
      </c>
      <c r="G14" s="370">
        <f t="shared" si="11"/>
        <v>10</v>
      </c>
      <c r="H14" s="371">
        <f t="shared" si="12"/>
        <v>6</v>
      </c>
      <c r="I14" s="372">
        <f t="shared" si="13"/>
        <v>4</v>
      </c>
      <c r="J14" s="367">
        <f t="shared" si="17"/>
        <v>5</v>
      </c>
      <c r="K14" s="372">
        <f t="shared" si="18"/>
        <v>0</v>
      </c>
      <c r="L14" s="369" t="s">
        <v>36</v>
      </c>
      <c r="M14" s="373" t="s">
        <v>331</v>
      </c>
      <c r="N14" s="374"/>
      <c r="O14" s="375"/>
      <c r="P14" s="376" t="s">
        <v>328</v>
      </c>
      <c r="Q14" s="377">
        <v>10</v>
      </c>
      <c r="R14" s="378">
        <v>6</v>
      </c>
      <c r="S14" s="379">
        <v>4</v>
      </c>
      <c r="T14" s="378">
        <v>6</v>
      </c>
      <c r="U14" s="378">
        <v>3</v>
      </c>
      <c r="V14" s="383">
        <v>2</v>
      </c>
      <c r="W14" s="384">
        <v>2</v>
      </c>
      <c r="X14" s="385">
        <v>0</v>
      </c>
      <c r="Y14" s="384"/>
      <c r="Z14" s="401"/>
      <c r="AA14" s="402"/>
      <c r="AB14" s="383"/>
      <c r="AC14" s="384"/>
      <c r="AD14" s="384"/>
      <c r="AE14" s="377">
        <v>1</v>
      </c>
      <c r="AF14" s="380">
        <v>1</v>
      </c>
      <c r="AG14" s="382">
        <v>0</v>
      </c>
      <c r="AH14" s="383">
        <v>7</v>
      </c>
      <c r="AI14" s="384">
        <v>3</v>
      </c>
      <c r="AJ14" s="385">
        <v>4</v>
      </c>
      <c r="AK14" s="384"/>
      <c r="AL14" s="384"/>
      <c r="AM14" s="384"/>
      <c r="AN14" s="383">
        <v>0</v>
      </c>
      <c r="AO14" s="384">
        <v>0</v>
      </c>
      <c r="AP14" s="385">
        <v>0</v>
      </c>
      <c r="AQ14" s="384">
        <v>0</v>
      </c>
      <c r="AR14" s="384">
        <v>0</v>
      </c>
      <c r="AS14" s="384">
        <v>0</v>
      </c>
      <c r="AT14" s="383">
        <v>0</v>
      </c>
      <c r="AU14" s="384">
        <v>0</v>
      </c>
      <c r="AV14" s="384">
        <v>0</v>
      </c>
      <c r="AW14" s="383"/>
      <c r="AX14" s="384"/>
      <c r="AY14" s="385"/>
      <c r="AZ14" s="403"/>
      <c r="BA14" s="387" t="str">
        <f t="shared" si="19"/>
        <v>AH</v>
      </c>
      <c r="BB14" s="388" t="str">
        <f t="shared" si="20"/>
        <v>H</v>
      </c>
      <c r="BC14" s="389" t="str">
        <f t="shared" si="21"/>
        <v/>
      </c>
      <c r="BD14" s="390" t="str">
        <f t="shared" si="22"/>
        <v/>
      </c>
      <c r="BE14" s="391">
        <f t="shared" si="23"/>
        <v>4</v>
      </c>
      <c r="BF14" s="392" t="str">
        <f>VLOOKUP(C14,'Standaard+voorstellen '!A$1:E$568,1,FALSE)</f>
        <v>AHH</v>
      </c>
      <c r="BG14" s="393" t="str">
        <f>VLOOKUP(P14,'Hulpblad Aantal per VrtgSrt &gt;=1'!B$4:C$688,1,FALSE)</f>
        <v>AHH</v>
      </c>
      <c r="BH14" s="394" t="s">
        <v>328</v>
      </c>
      <c r="BI14" s="393" t="str">
        <f t="shared" si="24"/>
        <v>g</v>
      </c>
      <c r="BJ14" s="393" t="str">
        <f t="shared" si="25"/>
        <v>P</v>
      </c>
      <c r="BK14" s="393" t="str">
        <f t="shared" si="26"/>
        <v>A</v>
      </c>
      <c r="BL14" s="395" t="str">
        <f t="shared" si="27"/>
        <v>PA</v>
      </c>
      <c r="BM14" s="393" t="str">
        <f>IF((B14&gt;"a"),(VLOOKUP(A14,Afhankelijkheid!A$2:O$5530,2,FALSE)),"")</f>
        <v/>
      </c>
      <c r="BN14" s="396">
        <f>IFERROR(VLOOKUP(A14,'Hulpblad IZB en IZE'!A$2:B$750,2,FALSE),0)</f>
        <v>5</v>
      </c>
      <c r="BO14" s="397" t="str">
        <f t="shared" si="28"/>
        <v/>
      </c>
      <c r="BP14" s="370">
        <f t="shared" si="29"/>
        <v>10</v>
      </c>
      <c r="BQ14" s="371">
        <f t="shared" si="30"/>
        <v>6</v>
      </c>
      <c r="BR14" s="372">
        <f t="shared" si="98"/>
        <v>4</v>
      </c>
      <c r="BS14" s="372">
        <f t="shared" si="99"/>
        <v>6</v>
      </c>
      <c r="BT14" s="367">
        <f t="shared" si="31"/>
        <v>5</v>
      </c>
      <c r="BU14" s="398"/>
      <c r="BW14" s="393">
        <f t="shared" si="32"/>
        <v>0</v>
      </c>
      <c r="BX14" s="393">
        <f t="shared" si="33"/>
        <v>0</v>
      </c>
      <c r="BY14" s="393">
        <f t="shared" si="34"/>
        <v>0</v>
      </c>
      <c r="BZ14" s="393">
        <f t="shared" si="35"/>
        <v>0</v>
      </c>
      <c r="CA14" s="393">
        <f t="shared" si="36"/>
        <v>0</v>
      </c>
      <c r="CB14" s="393">
        <f t="shared" si="37"/>
        <v>0</v>
      </c>
      <c r="CC14" s="393">
        <f t="shared" si="38"/>
        <v>0</v>
      </c>
      <c r="CD14" s="393">
        <f t="shared" si="39"/>
        <v>0</v>
      </c>
      <c r="CE14" s="393">
        <f t="shared" si="40"/>
        <v>0</v>
      </c>
      <c r="CF14" s="393">
        <f t="shared" si="41"/>
        <v>0</v>
      </c>
      <c r="CG14" s="398"/>
      <c r="CH14" s="391">
        <f t="shared" si="42"/>
        <v>1</v>
      </c>
      <c r="CI14" s="391">
        <f t="shared" si="43"/>
        <v>0</v>
      </c>
      <c r="CJ14" s="391">
        <f t="shared" si="44"/>
        <v>0</v>
      </c>
      <c r="CK14" s="391">
        <f t="shared" si="45"/>
        <v>1</v>
      </c>
      <c r="CL14" s="391">
        <f t="shared" si="46"/>
        <v>1</v>
      </c>
      <c r="CM14" s="391">
        <f t="shared" si="47"/>
        <v>0</v>
      </c>
      <c r="CN14" s="391">
        <f t="shared" si="48"/>
        <v>1</v>
      </c>
      <c r="CO14" s="391">
        <f t="shared" si="49"/>
        <v>1</v>
      </c>
      <c r="CP14" s="391">
        <f t="shared" si="50"/>
        <v>1</v>
      </c>
      <c r="CQ14" s="391">
        <f t="shared" si="51"/>
        <v>0</v>
      </c>
      <c r="CR14" s="391">
        <f t="shared" si="52"/>
        <v>0</v>
      </c>
      <c r="CS14" s="393">
        <f t="shared" si="53"/>
        <v>0</v>
      </c>
      <c r="CT14" s="391">
        <f t="shared" si="54"/>
        <v>0</v>
      </c>
      <c r="CU14" s="391">
        <f t="shared" si="55"/>
        <v>1</v>
      </c>
      <c r="CV14" s="391">
        <f t="shared" si="56"/>
        <v>0</v>
      </c>
      <c r="CW14" s="391">
        <f t="shared" si="57"/>
        <v>0</v>
      </c>
      <c r="CX14" s="391">
        <f t="shared" si="58"/>
        <v>1</v>
      </c>
      <c r="CY14" s="391">
        <f t="shared" si="59"/>
        <v>1</v>
      </c>
      <c r="CZ14" s="391">
        <f t="shared" si="60"/>
        <v>0</v>
      </c>
      <c r="DA14" s="391">
        <f t="shared" si="61"/>
        <v>0</v>
      </c>
      <c r="DB14" s="391">
        <f t="shared" si="62"/>
        <v>0</v>
      </c>
      <c r="DC14" s="391">
        <f t="shared" si="63"/>
        <v>0</v>
      </c>
      <c r="DD14" s="391">
        <f t="shared" si="64"/>
        <v>0</v>
      </c>
      <c r="DE14" s="398"/>
      <c r="DF14" s="391">
        <f t="shared" si="65"/>
        <v>0</v>
      </c>
      <c r="DG14" s="391">
        <f t="shared" si="66"/>
        <v>0</v>
      </c>
      <c r="DH14" s="391">
        <f t="shared" si="67"/>
        <v>0</v>
      </c>
      <c r="DI14" s="391">
        <f t="shared" si="68"/>
        <v>0</v>
      </c>
      <c r="DJ14" s="391">
        <f t="shared" si="69"/>
        <v>0</v>
      </c>
      <c r="DK14" s="391">
        <f t="shared" si="70"/>
        <v>0</v>
      </c>
      <c r="DL14" s="391">
        <f t="shared" si="71"/>
        <v>0</v>
      </c>
      <c r="DM14" s="391">
        <f t="shared" si="72"/>
        <v>0</v>
      </c>
      <c r="DN14" s="391">
        <f t="shared" si="73"/>
        <v>0</v>
      </c>
      <c r="DO14" s="391">
        <f t="shared" si="74"/>
        <v>0</v>
      </c>
      <c r="DP14" s="391">
        <f t="shared" si="75"/>
        <v>0</v>
      </c>
      <c r="DQ14" s="398"/>
      <c r="DR14" s="391">
        <f t="shared" si="76"/>
        <v>0</v>
      </c>
      <c r="DS14" s="391">
        <f t="shared" si="77"/>
        <v>0</v>
      </c>
      <c r="DT14" s="391">
        <f t="shared" si="78"/>
        <v>0</v>
      </c>
      <c r="DU14" s="391">
        <f t="shared" si="79"/>
        <v>0</v>
      </c>
      <c r="DV14" s="391">
        <f t="shared" si="80"/>
        <v>0</v>
      </c>
      <c r="DW14" s="391">
        <f t="shared" si="81"/>
        <v>0</v>
      </c>
      <c r="DX14" s="391">
        <f t="shared" si="82"/>
        <v>0</v>
      </c>
      <c r="DY14" s="391">
        <f t="shared" si="83"/>
        <v>0</v>
      </c>
      <c r="DZ14" s="391">
        <f t="shared" si="84"/>
        <v>0</v>
      </c>
      <c r="EA14" s="391">
        <f t="shared" si="85"/>
        <v>0</v>
      </c>
      <c r="EB14" s="391">
        <f t="shared" si="86"/>
        <v>0</v>
      </c>
      <c r="EC14" s="398"/>
      <c r="ED14" s="391">
        <f t="shared" si="87"/>
        <v>0</v>
      </c>
      <c r="EE14" s="391">
        <f t="shared" si="88"/>
        <v>0</v>
      </c>
      <c r="EF14" s="391">
        <f t="shared" si="89"/>
        <v>0</v>
      </c>
      <c r="EG14" s="391">
        <f t="shared" si="90"/>
        <v>0</v>
      </c>
      <c r="EH14" s="391">
        <f t="shared" si="91"/>
        <v>0</v>
      </c>
      <c r="EI14" s="391">
        <f t="shared" si="92"/>
        <v>0</v>
      </c>
      <c r="EJ14" s="391">
        <f t="shared" si="93"/>
        <v>0</v>
      </c>
      <c r="EK14" s="391">
        <f t="shared" si="94"/>
        <v>0</v>
      </c>
      <c r="EL14" s="391">
        <f t="shared" si="95"/>
        <v>0</v>
      </c>
      <c r="EM14" s="391">
        <f t="shared" si="96"/>
        <v>0</v>
      </c>
      <c r="EN14" s="391">
        <f t="shared" si="97"/>
        <v>0</v>
      </c>
    </row>
    <row r="15" spans="1:145" s="391" customFormat="1" ht="13.5" hidden="1" thickBot="1" x14ac:dyDescent="0.25">
      <c r="A15" s="364" t="str">
        <f t="shared" si="15"/>
        <v>AL</v>
      </c>
      <c r="B15" s="365" t="str">
        <f>IF((A15&lt;&gt;"ZZZ"),(IF((IFERROR((VLOOKUP(A15,'Standaard+voorstellen '!A$1:B$436,1,FALSE)),"ZZZ"))="ZZZ","v","")),"")</f>
        <v/>
      </c>
      <c r="C15" s="396" t="s">
        <v>191</v>
      </c>
      <c r="D15" s="367" t="str">
        <f t="shared" si="16"/>
        <v>AL</v>
      </c>
      <c r="E15" s="368" t="str">
        <f>IFERROR((VLOOKUP(C15,'Standaard+voorstellen '!A$1:E$568,2,FALSE)),"Nog af te handelen AANVRAAG")</f>
        <v>Autoladder</v>
      </c>
      <c r="F15" s="369">
        <f>IFERROR((VLOOKUP(C15,'Standaard+voorstellen '!A$1:E$568,3,FALSE)),"")</f>
        <v>5</v>
      </c>
      <c r="G15" s="370">
        <f t="shared" si="11"/>
        <v>147</v>
      </c>
      <c r="H15" s="371">
        <f t="shared" si="12"/>
        <v>147</v>
      </c>
      <c r="I15" s="372">
        <f t="shared" si="13"/>
        <v>0</v>
      </c>
      <c r="J15" s="367">
        <f t="shared" si="17"/>
        <v>24</v>
      </c>
      <c r="K15" s="372">
        <f t="shared" si="18"/>
        <v>0</v>
      </c>
      <c r="L15" s="369" t="s">
        <v>36</v>
      </c>
      <c r="M15" s="373" t="s">
        <v>1253</v>
      </c>
      <c r="N15" s="374"/>
      <c r="O15" s="375"/>
      <c r="P15" s="376" t="s">
        <v>191</v>
      </c>
      <c r="Q15" s="377">
        <v>147</v>
      </c>
      <c r="R15" s="378">
        <v>147</v>
      </c>
      <c r="S15" s="379">
        <v>0</v>
      </c>
      <c r="T15" s="378">
        <v>10</v>
      </c>
      <c r="U15" s="378">
        <v>10</v>
      </c>
      <c r="V15" s="383">
        <v>20</v>
      </c>
      <c r="W15" s="384">
        <v>20</v>
      </c>
      <c r="X15" s="385">
        <v>0</v>
      </c>
      <c r="Y15" s="378">
        <v>11</v>
      </c>
      <c r="Z15" s="380">
        <v>11</v>
      </c>
      <c r="AA15" s="381">
        <v>0</v>
      </c>
      <c r="AB15" s="377">
        <v>9</v>
      </c>
      <c r="AC15" s="378">
        <v>9</v>
      </c>
      <c r="AD15" s="378">
        <v>0</v>
      </c>
      <c r="AE15" s="377">
        <v>29</v>
      </c>
      <c r="AF15" s="380">
        <v>29</v>
      </c>
      <c r="AG15" s="382">
        <v>0</v>
      </c>
      <c r="AH15" s="377">
        <v>23</v>
      </c>
      <c r="AI15" s="378">
        <v>23</v>
      </c>
      <c r="AJ15" s="379">
        <v>0</v>
      </c>
      <c r="AK15" s="378">
        <v>5</v>
      </c>
      <c r="AL15" s="378">
        <v>5</v>
      </c>
      <c r="AM15" s="378">
        <v>0</v>
      </c>
      <c r="AN15" s="377">
        <v>4</v>
      </c>
      <c r="AO15" s="378">
        <v>4</v>
      </c>
      <c r="AP15" s="379">
        <v>0</v>
      </c>
      <c r="AQ15" s="378">
        <v>20</v>
      </c>
      <c r="AR15" s="378">
        <v>20</v>
      </c>
      <c r="AS15" s="378">
        <v>0</v>
      </c>
      <c r="AT15" s="377">
        <v>14</v>
      </c>
      <c r="AU15" s="378">
        <v>14</v>
      </c>
      <c r="AV15" s="378">
        <v>0</v>
      </c>
      <c r="AW15" s="377">
        <v>12</v>
      </c>
      <c r="AX15" s="378">
        <v>12</v>
      </c>
      <c r="AY15" s="379">
        <v>0</v>
      </c>
      <c r="AZ15" s="403"/>
      <c r="BA15" s="387" t="str">
        <f t="shared" si="19"/>
        <v>AL</v>
      </c>
      <c r="BB15" s="388" t="str">
        <f t="shared" si="20"/>
        <v/>
      </c>
      <c r="BC15" s="389" t="str">
        <f t="shared" si="21"/>
        <v/>
      </c>
      <c r="BD15" s="390" t="str">
        <f t="shared" si="22"/>
        <v/>
      </c>
      <c r="BE15" s="391">
        <f t="shared" si="23"/>
        <v>3</v>
      </c>
      <c r="BF15" s="392" t="str">
        <f>VLOOKUP(C15,'Standaard+voorstellen '!A$1:E$568,1,FALSE)</f>
        <v>AL</v>
      </c>
      <c r="BG15" s="393" t="str">
        <f>VLOOKUP(P15,'Hulpblad Aantal per VrtgSrt &gt;=1'!B$4:C$688,1,FALSE)</f>
        <v>AL</v>
      </c>
      <c r="BH15" s="394" t="s">
        <v>191</v>
      </c>
      <c r="BI15" s="393" t="str">
        <f t="shared" si="24"/>
        <v>g</v>
      </c>
      <c r="BJ15" s="393" t="str">
        <f t="shared" si="25"/>
        <v>P</v>
      </c>
      <c r="BK15" s="393" t="str">
        <f t="shared" si="26"/>
        <v/>
      </c>
      <c r="BL15" s="395" t="str">
        <f t="shared" si="27"/>
        <v>P</v>
      </c>
      <c r="BM15" s="393" t="str">
        <f>IF((B15&gt;"a"),(VLOOKUP(A15,Afhankelijkheid!A$2:O$5530,2,FALSE)),"")</f>
        <v/>
      </c>
      <c r="BN15" s="396">
        <f>IFERROR(VLOOKUP(A15,'Hulpblad IZB en IZE'!A$2:B$750,2,FALSE),0)</f>
        <v>24</v>
      </c>
      <c r="BO15" s="397" t="str">
        <f t="shared" si="28"/>
        <v/>
      </c>
      <c r="BP15" s="370">
        <f t="shared" si="29"/>
        <v>147</v>
      </c>
      <c r="BQ15" s="371">
        <f t="shared" si="30"/>
        <v>147</v>
      </c>
      <c r="BR15" s="372">
        <f t="shared" si="98"/>
        <v>0</v>
      </c>
      <c r="BS15" s="372">
        <f t="shared" si="99"/>
        <v>10</v>
      </c>
      <c r="BT15" s="367">
        <f t="shared" si="31"/>
        <v>24</v>
      </c>
      <c r="BU15" s="398"/>
      <c r="BW15" s="393">
        <f t="shared" si="32"/>
        <v>0</v>
      </c>
      <c r="BX15" s="393">
        <f t="shared" si="33"/>
        <v>0</v>
      </c>
      <c r="BY15" s="393">
        <f t="shared" si="34"/>
        <v>0</v>
      </c>
      <c r="BZ15" s="393">
        <f t="shared" si="35"/>
        <v>0</v>
      </c>
      <c r="CA15" s="393">
        <f t="shared" si="36"/>
        <v>0</v>
      </c>
      <c r="CB15" s="393">
        <f t="shared" si="37"/>
        <v>0</v>
      </c>
      <c r="CC15" s="393">
        <f t="shared" si="38"/>
        <v>0</v>
      </c>
      <c r="CD15" s="393">
        <f t="shared" si="39"/>
        <v>0</v>
      </c>
      <c r="CE15" s="393">
        <f t="shared" si="40"/>
        <v>0</v>
      </c>
      <c r="CF15" s="393">
        <f t="shared" si="41"/>
        <v>0</v>
      </c>
      <c r="CG15" s="398"/>
      <c r="CH15" s="391">
        <f t="shared" si="42"/>
        <v>1</v>
      </c>
      <c r="CI15" s="391">
        <f t="shared" si="43"/>
        <v>1</v>
      </c>
      <c r="CJ15" s="391">
        <f t="shared" si="44"/>
        <v>1</v>
      </c>
      <c r="CK15" s="391">
        <f t="shared" si="45"/>
        <v>1</v>
      </c>
      <c r="CL15" s="391">
        <f t="shared" si="46"/>
        <v>1</v>
      </c>
      <c r="CM15" s="391">
        <f t="shared" si="47"/>
        <v>1</v>
      </c>
      <c r="CN15" s="391">
        <f t="shared" si="48"/>
        <v>1</v>
      </c>
      <c r="CO15" s="391">
        <f t="shared" si="49"/>
        <v>1</v>
      </c>
      <c r="CP15" s="391">
        <f t="shared" si="50"/>
        <v>1</v>
      </c>
      <c r="CQ15" s="391">
        <f t="shared" si="51"/>
        <v>1</v>
      </c>
      <c r="CR15" s="391">
        <f t="shared" si="52"/>
        <v>0</v>
      </c>
      <c r="CS15" s="393">
        <f t="shared" si="53"/>
        <v>0</v>
      </c>
      <c r="CT15" s="391">
        <f t="shared" si="54"/>
        <v>0</v>
      </c>
      <c r="CU15" s="391">
        <f t="shared" si="55"/>
        <v>1</v>
      </c>
      <c r="CV15" s="391">
        <f t="shared" si="56"/>
        <v>1</v>
      </c>
      <c r="CW15" s="391">
        <f t="shared" si="57"/>
        <v>1</v>
      </c>
      <c r="CX15" s="391">
        <f t="shared" si="58"/>
        <v>1</v>
      </c>
      <c r="CY15" s="391">
        <f t="shared" si="59"/>
        <v>1</v>
      </c>
      <c r="CZ15" s="391">
        <f t="shared" si="60"/>
        <v>1</v>
      </c>
      <c r="DA15" s="391">
        <f t="shared" si="61"/>
        <v>1</v>
      </c>
      <c r="DB15" s="391">
        <f t="shared" si="62"/>
        <v>1</v>
      </c>
      <c r="DC15" s="391">
        <f t="shared" si="63"/>
        <v>1</v>
      </c>
      <c r="DD15" s="391">
        <f t="shared" si="64"/>
        <v>1</v>
      </c>
      <c r="DE15" s="398"/>
      <c r="DF15" s="391">
        <f t="shared" si="65"/>
        <v>0</v>
      </c>
      <c r="DG15" s="391">
        <f t="shared" si="66"/>
        <v>0</v>
      </c>
      <c r="DH15" s="391">
        <f t="shared" si="67"/>
        <v>0</v>
      </c>
      <c r="DI15" s="391">
        <f t="shared" si="68"/>
        <v>0</v>
      </c>
      <c r="DJ15" s="391">
        <f t="shared" si="69"/>
        <v>0</v>
      </c>
      <c r="DK15" s="391">
        <f t="shared" si="70"/>
        <v>0</v>
      </c>
      <c r="DL15" s="391">
        <f t="shared" si="71"/>
        <v>0</v>
      </c>
      <c r="DM15" s="391">
        <f t="shared" si="72"/>
        <v>0</v>
      </c>
      <c r="DN15" s="391">
        <f t="shared" si="73"/>
        <v>0</v>
      </c>
      <c r="DO15" s="391">
        <f t="shared" si="74"/>
        <v>0</v>
      </c>
      <c r="DP15" s="391">
        <f t="shared" si="75"/>
        <v>0</v>
      </c>
      <c r="DQ15" s="398"/>
      <c r="DR15" s="391">
        <f t="shared" si="76"/>
        <v>0</v>
      </c>
      <c r="DS15" s="391">
        <f t="shared" si="77"/>
        <v>0</v>
      </c>
      <c r="DT15" s="391">
        <f t="shared" si="78"/>
        <v>0</v>
      </c>
      <c r="DU15" s="391">
        <f t="shared" si="79"/>
        <v>0</v>
      </c>
      <c r="DV15" s="391">
        <f t="shared" si="80"/>
        <v>0</v>
      </c>
      <c r="DW15" s="391">
        <f t="shared" si="81"/>
        <v>0</v>
      </c>
      <c r="DX15" s="391">
        <f t="shared" si="82"/>
        <v>0</v>
      </c>
      <c r="DY15" s="391">
        <f t="shared" si="83"/>
        <v>0</v>
      </c>
      <c r="DZ15" s="391">
        <f t="shared" si="84"/>
        <v>0</v>
      </c>
      <c r="EA15" s="391">
        <f t="shared" si="85"/>
        <v>0</v>
      </c>
      <c r="EB15" s="391">
        <f t="shared" si="86"/>
        <v>0</v>
      </c>
      <c r="EC15" s="398"/>
      <c r="ED15" s="391">
        <f t="shared" si="87"/>
        <v>0</v>
      </c>
      <c r="EE15" s="391">
        <f t="shared" si="88"/>
        <v>0</v>
      </c>
      <c r="EF15" s="391">
        <f t="shared" si="89"/>
        <v>0</v>
      </c>
      <c r="EG15" s="391">
        <f t="shared" si="90"/>
        <v>0</v>
      </c>
      <c r="EH15" s="391">
        <f t="shared" si="91"/>
        <v>0</v>
      </c>
      <c r="EI15" s="391">
        <f t="shared" si="92"/>
        <v>0</v>
      </c>
      <c r="EJ15" s="391">
        <f t="shared" si="93"/>
        <v>0</v>
      </c>
      <c r="EK15" s="391">
        <f t="shared" si="94"/>
        <v>0</v>
      </c>
      <c r="EL15" s="391">
        <f t="shared" si="95"/>
        <v>0</v>
      </c>
      <c r="EM15" s="391">
        <f t="shared" si="96"/>
        <v>0</v>
      </c>
      <c r="EN15" s="391">
        <f t="shared" si="97"/>
        <v>0</v>
      </c>
    </row>
    <row r="16" spans="1:145" s="391" customFormat="1" ht="13.5" hidden="1" thickBot="1" x14ac:dyDescent="0.25">
      <c r="A16" s="364" t="str">
        <f t="shared" si="15"/>
        <v>AL-BB</v>
      </c>
      <c r="B16" s="365" t="str">
        <f>IF((A16&lt;&gt;"ZZZ"),(IF((IFERROR((VLOOKUP(A16,'Standaard+voorstellen '!A$1:B$436,1,FALSE)),"ZZZ"))="ZZZ","v","")),"")</f>
        <v/>
      </c>
      <c r="C16" s="633" t="s">
        <v>2360</v>
      </c>
      <c r="D16" s="367" t="str">
        <f t="shared" si="16"/>
        <v>AL-BB</v>
      </c>
      <c r="E16" s="368" t="str">
        <f>IFERROR((VLOOKUP(C16,'Standaard+voorstellen '!A$1:E$568,2,FALSE)),"Nog af te handelen AANVRAAG")</f>
        <v>Autoladder Bedrijfsbrandweer</v>
      </c>
      <c r="F16" s="369">
        <f>IFERROR((VLOOKUP(C16,'Standaard+voorstellen '!A$1:E$568,3,FALSE)),"")</f>
        <v>5</v>
      </c>
      <c r="G16" s="370">
        <f t="shared" si="11"/>
        <v>1</v>
      </c>
      <c r="H16" s="371">
        <f t="shared" si="12"/>
        <v>1</v>
      </c>
      <c r="I16" s="372">
        <f t="shared" si="13"/>
        <v>0</v>
      </c>
      <c r="J16" s="367">
        <f t="shared" si="17"/>
        <v>0</v>
      </c>
      <c r="K16" s="372">
        <f t="shared" si="18"/>
        <v>0</v>
      </c>
      <c r="L16" s="634" t="s">
        <v>36</v>
      </c>
      <c r="M16" s="373" t="s">
        <v>2372</v>
      </c>
      <c r="N16" s="420" t="s">
        <v>2141</v>
      </c>
      <c r="O16" s="648" t="s">
        <v>2091</v>
      </c>
      <c r="P16" s="376" t="s">
        <v>2360</v>
      </c>
      <c r="Q16" s="377">
        <v>1</v>
      </c>
      <c r="R16" s="378">
        <v>1</v>
      </c>
      <c r="S16" s="379">
        <v>0</v>
      </c>
      <c r="T16" s="378">
        <v>1</v>
      </c>
      <c r="U16" s="378">
        <v>1</v>
      </c>
      <c r="V16" s="383"/>
      <c r="W16" s="384"/>
      <c r="X16" s="385"/>
      <c r="Y16" s="378"/>
      <c r="Z16" s="380"/>
      <c r="AA16" s="381"/>
      <c r="AB16" s="383"/>
      <c r="AC16" s="384"/>
      <c r="AD16" s="384"/>
      <c r="AE16" s="383"/>
      <c r="AF16" s="401"/>
      <c r="AG16" s="406"/>
      <c r="AH16" s="383">
        <v>1</v>
      </c>
      <c r="AI16" s="384">
        <v>1</v>
      </c>
      <c r="AJ16" s="385">
        <v>0</v>
      </c>
      <c r="AK16" s="384"/>
      <c r="AL16" s="384"/>
      <c r="AM16" s="384"/>
      <c r="AN16" s="383"/>
      <c r="AO16" s="384"/>
      <c r="AP16" s="385"/>
      <c r="AQ16" s="384"/>
      <c r="AR16" s="384"/>
      <c r="AS16" s="384"/>
      <c r="AT16" s="383"/>
      <c r="AU16" s="384"/>
      <c r="AV16" s="384"/>
      <c r="AW16" s="383"/>
      <c r="AX16" s="384"/>
      <c r="AY16" s="385"/>
      <c r="AZ16" s="403"/>
      <c r="BA16" s="387" t="str">
        <f t="shared" si="19"/>
        <v>AL</v>
      </c>
      <c r="BB16" s="388" t="str">
        <f t="shared" si="20"/>
        <v/>
      </c>
      <c r="BC16" s="389" t="str">
        <f t="shared" si="21"/>
        <v>-</v>
      </c>
      <c r="BD16" s="390" t="str">
        <f t="shared" si="22"/>
        <v>BB</v>
      </c>
      <c r="BE16" s="391">
        <f t="shared" si="23"/>
        <v>3</v>
      </c>
      <c r="BF16" s="392" t="str">
        <f>VLOOKUP(C16,'Standaard+voorstellen '!A$1:E$568,1,FALSE)</f>
        <v>AL-BB</v>
      </c>
      <c r="BG16" s="393" t="str">
        <f>VLOOKUP(P16,'Hulpblad Aantal per VrtgSrt &gt;=1'!B$4:C$688,1,FALSE)</f>
        <v>AL-BB</v>
      </c>
      <c r="BH16" s="394" t="s">
        <v>2360</v>
      </c>
      <c r="BI16" s="393" t="str">
        <f t="shared" si="24"/>
        <v>g</v>
      </c>
      <c r="BJ16" s="393" t="str">
        <f t="shared" si="25"/>
        <v>P</v>
      </c>
      <c r="BK16" s="393" t="str">
        <f t="shared" si="26"/>
        <v/>
      </c>
      <c r="BL16" s="395" t="str">
        <f t="shared" si="27"/>
        <v>P</v>
      </c>
      <c r="BM16" s="393" t="str">
        <f>IF((B16&gt;"a"),(VLOOKUP(A16,Afhankelijkheid!A$2:O$5530,2,FALSE)),"")</f>
        <v/>
      </c>
      <c r="BN16" s="396">
        <f>IFERROR(VLOOKUP(A16,'Hulpblad IZB en IZE'!A$2:B$750,2,FALSE),0)</f>
        <v>0</v>
      </c>
      <c r="BO16" s="397" t="str">
        <f t="shared" si="28"/>
        <v/>
      </c>
      <c r="BP16" s="370">
        <f t="shared" si="29"/>
        <v>1</v>
      </c>
      <c r="BQ16" s="371">
        <f t="shared" si="30"/>
        <v>1</v>
      </c>
      <c r="BR16" s="372">
        <f t="shared" si="98"/>
        <v>0</v>
      </c>
      <c r="BS16" s="372">
        <f t="shared" si="99"/>
        <v>1</v>
      </c>
      <c r="BT16" s="367">
        <f t="shared" si="31"/>
        <v>0</v>
      </c>
      <c r="BU16" s="398"/>
      <c r="BW16" s="393">
        <f t="shared" si="32"/>
        <v>0</v>
      </c>
      <c r="BX16" s="393">
        <f t="shared" si="33"/>
        <v>0</v>
      </c>
      <c r="BY16" s="393">
        <f t="shared" si="34"/>
        <v>0</v>
      </c>
      <c r="BZ16" s="393">
        <f t="shared" si="35"/>
        <v>0</v>
      </c>
      <c r="CA16" s="393">
        <f t="shared" si="36"/>
        <v>0</v>
      </c>
      <c r="CB16" s="393">
        <f t="shared" si="37"/>
        <v>0</v>
      </c>
      <c r="CC16" s="393">
        <f t="shared" si="38"/>
        <v>0</v>
      </c>
      <c r="CD16" s="393">
        <f t="shared" si="39"/>
        <v>0</v>
      </c>
      <c r="CE16" s="393">
        <f t="shared" si="40"/>
        <v>0</v>
      </c>
      <c r="CF16" s="393">
        <f t="shared" si="41"/>
        <v>0</v>
      </c>
      <c r="CG16" s="398"/>
      <c r="CH16" s="391">
        <f t="shared" si="42"/>
        <v>0</v>
      </c>
      <c r="CI16" s="391">
        <f t="shared" si="43"/>
        <v>0</v>
      </c>
      <c r="CJ16" s="391">
        <f t="shared" si="44"/>
        <v>0</v>
      </c>
      <c r="CK16" s="391">
        <f t="shared" si="45"/>
        <v>0</v>
      </c>
      <c r="CL16" s="391">
        <f t="shared" si="46"/>
        <v>1</v>
      </c>
      <c r="CM16" s="391">
        <f t="shared" si="47"/>
        <v>0</v>
      </c>
      <c r="CN16" s="391">
        <f t="shared" si="48"/>
        <v>0</v>
      </c>
      <c r="CO16" s="391">
        <f t="shared" si="49"/>
        <v>0</v>
      </c>
      <c r="CP16" s="391">
        <f t="shared" si="50"/>
        <v>0</v>
      </c>
      <c r="CQ16" s="391">
        <f t="shared" si="51"/>
        <v>0</v>
      </c>
      <c r="CR16" s="391">
        <f t="shared" si="52"/>
        <v>0</v>
      </c>
      <c r="CS16" s="393">
        <f t="shared" si="53"/>
        <v>0</v>
      </c>
      <c r="CT16" s="391">
        <f t="shared" si="54"/>
        <v>0</v>
      </c>
      <c r="CU16" s="391">
        <f t="shared" si="55"/>
        <v>0</v>
      </c>
      <c r="CV16" s="391">
        <f t="shared" si="56"/>
        <v>0</v>
      </c>
      <c r="CW16" s="391">
        <f t="shared" si="57"/>
        <v>0</v>
      </c>
      <c r="CX16" s="391">
        <f t="shared" si="58"/>
        <v>0</v>
      </c>
      <c r="CY16" s="391">
        <f t="shared" si="59"/>
        <v>1</v>
      </c>
      <c r="CZ16" s="391">
        <f t="shared" si="60"/>
        <v>0</v>
      </c>
      <c r="DA16" s="391">
        <f t="shared" si="61"/>
        <v>0</v>
      </c>
      <c r="DB16" s="391">
        <f t="shared" si="62"/>
        <v>0</v>
      </c>
      <c r="DC16" s="391">
        <f t="shared" si="63"/>
        <v>0</v>
      </c>
      <c r="DD16" s="391">
        <f t="shared" si="64"/>
        <v>0</v>
      </c>
      <c r="DE16" s="398"/>
      <c r="DF16" s="391">
        <f t="shared" si="65"/>
        <v>0</v>
      </c>
      <c r="DG16" s="391">
        <f t="shared" si="66"/>
        <v>0</v>
      </c>
      <c r="DH16" s="391">
        <f t="shared" si="67"/>
        <v>0</v>
      </c>
      <c r="DI16" s="391">
        <f t="shared" si="68"/>
        <v>0</v>
      </c>
      <c r="DJ16" s="391">
        <f t="shared" si="69"/>
        <v>0</v>
      </c>
      <c r="DK16" s="391">
        <f t="shared" si="70"/>
        <v>0</v>
      </c>
      <c r="DL16" s="391">
        <f t="shared" si="71"/>
        <v>0</v>
      </c>
      <c r="DM16" s="391">
        <f t="shared" si="72"/>
        <v>0</v>
      </c>
      <c r="DN16" s="391">
        <f t="shared" si="73"/>
        <v>0</v>
      </c>
      <c r="DO16" s="391">
        <f t="shared" si="74"/>
        <v>0</v>
      </c>
      <c r="DP16" s="391">
        <f t="shared" si="75"/>
        <v>0</v>
      </c>
      <c r="DQ16" s="398"/>
      <c r="DR16" s="391">
        <f t="shared" si="76"/>
        <v>0</v>
      </c>
      <c r="DS16" s="391">
        <f t="shared" si="77"/>
        <v>0</v>
      </c>
      <c r="DT16" s="391">
        <f t="shared" si="78"/>
        <v>0</v>
      </c>
      <c r="DU16" s="391">
        <f t="shared" si="79"/>
        <v>0</v>
      </c>
      <c r="DV16" s="391">
        <f t="shared" si="80"/>
        <v>0</v>
      </c>
      <c r="DW16" s="391">
        <f t="shared" si="81"/>
        <v>0</v>
      </c>
      <c r="DX16" s="391">
        <f t="shared" si="82"/>
        <v>0</v>
      </c>
      <c r="DY16" s="391">
        <f t="shared" si="83"/>
        <v>0</v>
      </c>
      <c r="DZ16" s="391">
        <f t="shared" si="84"/>
        <v>0</v>
      </c>
      <c r="EA16" s="391">
        <f t="shared" si="85"/>
        <v>0</v>
      </c>
      <c r="EB16" s="391">
        <f t="shared" si="86"/>
        <v>0</v>
      </c>
      <c r="EC16" s="398"/>
      <c r="ED16" s="391">
        <f t="shared" si="87"/>
        <v>0</v>
      </c>
      <c r="EE16" s="391">
        <f t="shared" si="88"/>
        <v>0</v>
      </c>
      <c r="EF16" s="391">
        <f t="shared" si="89"/>
        <v>0</v>
      </c>
      <c r="EG16" s="391">
        <f t="shared" si="90"/>
        <v>0</v>
      </c>
      <c r="EH16" s="391">
        <f t="shared" si="91"/>
        <v>0</v>
      </c>
      <c r="EI16" s="391">
        <f t="shared" si="92"/>
        <v>0</v>
      </c>
      <c r="EJ16" s="391">
        <f t="shared" si="93"/>
        <v>0</v>
      </c>
      <c r="EK16" s="391">
        <f t="shared" si="94"/>
        <v>0</v>
      </c>
      <c r="EL16" s="391">
        <f t="shared" si="95"/>
        <v>0</v>
      </c>
      <c r="EM16" s="391">
        <f t="shared" si="96"/>
        <v>0</v>
      </c>
      <c r="EN16" s="391">
        <f t="shared" si="97"/>
        <v>0</v>
      </c>
    </row>
    <row r="17" spans="1:144" s="391" customFormat="1" ht="13.5" hidden="1" thickBot="1" x14ac:dyDescent="0.25">
      <c r="A17" s="364" t="str">
        <f t="shared" si="15"/>
        <v>AS</v>
      </c>
      <c r="B17" s="365" t="str">
        <f>IF((A17&lt;&gt;"ZZZ"),(IF((IFERROR((VLOOKUP(A17,'Standaard+voorstellen '!A$1:B$436,1,FALSE)),"ZZZ"))="ZZZ","v","")),"")</f>
        <v/>
      </c>
      <c r="C17" s="396" t="s">
        <v>85</v>
      </c>
      <c r="D17" s="367" t="str">
        <f t="shared" si="16"/>
        <v>AS</v>
      </c>
      <c r="E17" s="368" t="str">
        <f>IFERROR((VLOOKUP(C17,'Standaard+voorstellen '!A$1:E$568,2,FALSE)),"Nog af te handelen AANVRAAG")</f>
        <v>Autospuit</v>
      </c>
      <c r="F17" s="369">
        <f>IFERROR((VLOOKUP(C17,'Standaard+voorstellen '!A$1:E$568,3,FALSE)),"")</f>
        <v>6</v>
      </c>
      <c r="G17" s="370">
        <f t="shared" si="11"/>
        <v>7</v>
      </c>
      <c r="H17" s="371">
        <f t="shared" si="12"/>
        <v>2</v>
      </c>
      <c r="I17" s="372">
        <f t="shared" si="13"/>
        <v>5</v>
      </c>
      <c r="J17" s="367">
        <f t="shared" si="17"/>
        <v>10</v>
      </c>
      <c r="K17" s="372">
        <f t="shared" si="18"/>
        <v>0</v>
      </c>
      <c r="L17" s="369" t="s">
        <v>36</v>
      </c>
      <c r="M17" s="373" t="s">
        <v>1211</v>
      </c>
      <c r="N17" s="411"/>
      <c r="O17" s="375"/>
      <c r="P17" s="376" t="s">
        <v>85</v>
      </c>
      <c r="Q17" s="377">
        <v>7</v>
      </c>
      <c r="R17" s="378">
        <v>2</v>
      </c>
      <c r="S17" s="379">
        <v>5</v>
      </c>
      <c r="T17" s="378">
        <v>7</v>
      </c>
      <c r="U17" s="378">
        <v>3</v>
      </c>
      <c r="V17" s="377">
        <v>0</v>
      </c>
      <c r="W17" s="378">
        <v>0</v>
      </c>
      <c r="X17" s="379">
        <v>0</v>
      </c>
      <c r="Y17" s="384"/>
      <c r="Z17" s="401"/>
      <c r="AA17" s="402"/>
      <c r="AB17" s="383"/>
      <c r="AC17" s="384"/>
      <c r="AD17" s="384"/>
      <c r="AE17" s="377"/>
      <c r="AF17" s="380"/>
      <c r="AG17" s="382"/>
      <c r="AH17" s="383">
        <v>0</v>
      </c>
      <c r="AI17" s="384">
        <v>0</v>
      </c>
      <c r="AJ17" s="385">
        <v>0</v>
      </c>
      <c r="AK17" s="384">
        <v>4</v>
      </c>
      <c r="AL17" s="384">
        <v>1</v>
      </c>
      <c r="AM17" s="384">
        <v>3</v>
      </c>
      <c r="AN17" s="383">
        <v>0</v>
      </c>
      <c r="AO17" s="384">
        <v>0</v>
      </c>
      <c r="AP17" s="385">
        <v>0</v>
      </c>
      <c r="AQ17" s="384">
        <v>0</v>
      </c>
      <c r="AR17" s="384">
        <v>0</v>
      </c>
      <c r="AS17" s="384">
        <v>0</v>
      </c>
      <c r="AT17" s="383">
        <v>2</v>
      </c>
      <c r="AU17" s="384">
        <v>0</v>
      </c>
      <c r="AV17" s="384">
        <v>2</v>
      </c>
      <c r="AW17" s="383">
        <v>1</v>
      </c>
      <c r="AX17" s="384">
        <v>1</v>
      </c>
      <c r="AY17" s="385">
        <v>0</v>
      </c>
      <c r="AZ17" s="403"/>
      <c r="BA17" s="387" t="str">
        <f t="shared" si="19"/>
        <v>AS</v>
      </c>
      <c r="BB17" s="388" t="str">
        <f t="shared" si="20"/>
        <v/>
      </c>
      <c r="BC17" s="389" t="str">
        <f t="shared" si="21"/>
        <v/>
      </c>
      <c r="BD17" s="390" t="str">
        <f t="shared" si="22"/>
        <v/>
      </c>
      <c r="BE17" s="391">
        <f t="shared" si="23"/>
        <v>3</v>
      </c>
      <c r="BF17" s="392" t="str">
        <f>VLOOKUP(C17,'Standaard+voorstellen '!A$1:E$568,1,FALSE)</f>
        <v>AS</v>
      </c>
      <c r="BG17" s="393" t="str">
        <f>VLOOKUP(P17,'Hulpblad Aantal per VrtgSrt &gt;=1'!B$4:C$688,1,FALSE)</f>
        <v>AS</v>
      </c>
      <c r="BH17" s="394" t="s">
        <v>85</v>
      </c>
      <c r="BI17" s="393" t="str">
        <f t="shared" si="24"/>
        <v>g</v>
      </c>
      <c r="BJ17" s="393" t="str">
        <f t="shared" si="25"/>
        <v>P</v>
      </c>
      <c r="BK17" s="393" t="str">
        <f t="shared" si="26"/>
        <v>A</v>
      </c>
      <c r="BL17" s="395" t="str">
        <f t="shared" si="27"/>
        <v>PA</v>
      </c>
      <c r="BM17" s="393" t="str">
        <f>IF((B17&gt;"a"),(VLOOKUP(A17,Afhankelijkheid!A$2:O$5530,2,FALSE)),"")</f>
        <v/>
      </c>
      <c r="BN17" s="396">
        <f>IFERROR(VLOOKUP(A17,'Hulpblad IZB en IZE'!A$2:B$750,2,FALSE),0)</f>
        <v>10</v>
      </c>
      <c r="BO17" s="397" t="str">
        <f t="shared" si="28"/>
        <v/>
      </c>
      <c r="BP17" s="370">
        <f t="shared" si="29"/>
        <v>7</v>
      </c>
      <c r="BQ17" s="371">
        <f t="shared" si="30"/>
        <v>2</v>
      </c>
      <c r="BR17" s="372">
        <f t="shared" si="98"/>
        <v>5</v>
      </c>
      <c r="BS17" s="372">
        <f t="shared" si="99"/>
        <v>7</v>
      </c>
      <c r="BT17" s="367">
        <f t="shared" si="31"/>
        <v>10</v>
      </c>
      <c r="BU17" s="398"/>
      <c r="BW17" s="393">
        <f t="shared" si="32"/>
        <v>0</v>
      </c>
      <c r="BX17" s="393">
        <f t="shared" si="33"/>
        <v>0</v>
      </c>
      <c r="BY17" s="393">
        <f t="shared" si="34"/>
        <v>0</v>
      </c>
      <c r="BZ17" s="393">
        <f t="shared" si="35"/>
        <v>0</v>
      </c>
      <c r="CA17" s="393">
        <f t="shared" si="36"/>
        <v>0</v>
      </c>
      <c r="CB17" s="393">
        <f t="shared" si="37"/>
        <v>0</v>
      </c>
      <c r="CC17" s="393">
        <f t="shared" si="38"/>
        <v>0</v>
      </c>
      <c r="CD17" s="393">
        <f t="shared" si="39"/>
        <v>0</v>
      </c>
      <c r="CE17" s="393">
        <f t="shared" si="40"/>
        <v>0</v>
      </c>
      <c r="CF17" s="393">
        <f t="shared" si="41"/>
        <v>0</v>
      </c>
      <c r="CG17" s="398"/>
      <c r="CH17" s="391">
        <f t="shared" si="42"/>
        <v>1</v>
      </c>
      <c r="CI17" s="391">
        <f t="shared" si="43"/>
        <v>0</v>
      </c>
      <c r="CJ17" s="391">
        <f t="shared" si="44"/>
        <v>0</v>
      </c>
      <c r="CK17" s="391">
        <f t="shared" si="45"/>
        <v>0</v>
      </c>
      <c r="CL17" s="391">
        <f t="shared" si="46"/>
        <v>1</v>
      </c>
      <c r="CM17" s="391">
        <f t="shared" si="47"/>
        <v>1</v>
      </c>
      <c r="CN17" s="391">
        <f t="shared" si="48"/>
        <v>1</v>
      </c>
      <c r="CO17" s="391">
        <f t="shared" si="49"/>
        <v>1</v>
      </c>
      <c r="CP17" s="391">
        <f t="shared" si="50"/>
        <v>1</v>
      </c>
      <c r="CQ17" s="391">
        <f t="shared" si="51"/>
        <v>1</v>
      </c>
      <c r="CR17" s="391">
        <f t="shared" si="52"/>
        <v>0</v>
      </c>
      <c r="CS17" s="393">
        <f t="shared" si="53"/>
        <v>0</v>
      </c>
      <c r="CT17" s="391">
        <f t="shared" si="54"/>
        <v>0</v>
      </c>
      <c r="CU17" s="391">
        <f t="shared" si="55"/>
        <v>0</v>
      </c>
      <c r="CV17" s="391">
        <f t="shared" si="56"/>
        <v>0</v>
      </c>
      <c r="CW17" s="391">
        <f t="shared" si="57"/>
        <v>0</v>
      </c>
      <c r="CX17" s="391">
        <f t="shared" si="58"/>
        <v>0</v>
      </c>
      <c r="CY17" s="391">
        <f t="shared" si="59"/>
        <v>0</v>
      </c>
      <c r="CZ17" s="391">
        <f t="shared" si="60"/>
        <v>1</v>
      </c>
      <c r="DA17" s="391">
        <f t="shared" si="61"/>
        <v>0</v>
      </c>
      <c r="DB17" s="391">
        <f t="shared" si="62"/>
        <v>0</v>
      </c>
      <c r="DC17" s="391">
        <f t="shared" si="63"/>
        <v>1</v>
      </c>
      <c r="DD17" s="391">
        <f t="shared" si="64"/>
        <v>1</v>
      </c>
      <c r="DE17" s="398"/>
      <c r="DF17" s="391">
        <f t="shared" si="65"/>
        <v>0</v>
      </c>
      <c r="DG17" s="391">
        <f t="shared" si="66"/>
        <v>0</v>
      </c>
      <c r="DH17" s="391">
        <f t="shared" si="67"/>
        <v>0</v>
      </c>
      <c r="DI17" s="391">
        <f t="shared" si="68"/>
        <v>0</v>
      </c>
      <c r="DJ17" s="391">
        <f t="shared" si="69"/>
        <v>0</v>
      </c>
      <c r="DK17" s="391">
        <f t="shared" si="70"/>
        <v>0</v>
      </c>
      <c r="DL17" s="391">
        <f t="shared" si="71"/>
        <v>0</v>
      </c>
      <c r="DM17" s="391">
        <f t="shared" si="72"/>
        <v>0</v>
      </c>
      <c r="DN17" s="391">
        <f t="shared" si="73"/>
        <v>0</v>
      </c>
      <c r="DO17" s="391">
        <f t="shared" si="74"/>
        <v>0</v>
      </c>
      <c r="DP17" s="391">
        <f t="shared" si="75"/>
        <v>0</v>
      </c>
      <c r="DQ17" s="398"/>
      <c r="DR17" s="391">
        <f t="shared" si="76"/>
        <v>0</v>
      </c>
      <c r="DS17" s="391">
        <f t="shared" si="77"/>
        <v>0</v>
      </c>
      <c r="DT17" s="391">
        <f t="shared" si="78"/>
        <v>0</v>
      </c>
      <c r="DU17" s="391">
        <f t="shared" si="79"/>
        <v>0</v>
      </c>
      <c r="DV17" s="391">
        <f t="shared" si="80"/>
        <v>0</v>
      </c>
      <c r="DW17" s="391">
        <f t="shared" si="81"/>
        <v>0</v>
      </c>
      <c r="DX17" s="391">
        <f t="shared" si="82"/>
        <v>0</v>
      </c>
      <c r="DY17" s="391">
        <f t="shared" si="83"/>
        <v>0</v>
      </c>
      <c r="DZ17" s="391">
        <f t="shared" si="84"/>
        <v>0</v>
      </c>
      <c r="EA17" s="391">
        <f t="shared" si="85"/>
        <v>0</v>
      </c>
      <c r="EB17" s="391">
        <f t="shared" si="86"/>
        <v>0</v>
      </c>
      <c r="EC17" s="398"/>
      <c r="ED17" s="391">
        <f t="shared" si="87"/>
        <v>0</v>
      </c>
      <c r="EE17" s="391">
        <f t="shared" si="88"/>
        <v>0</v>
      </c>
      <c r="EF17" s="391">
        <f t="shared" si="89"/>
        <v>0</v>
      </c>
      <c r="EG17" s="391">
        <f t="shared" si="90"/>
        <v>0</v>
      </c>
      <c r="EH17" s="391">
        <f t="shared" si="91"/>
        <v>0</v>
      </c>
      <c r="EI17" s="391">
        <f t="shared" si="92"/>
        <v>0</v>
      </c>
      <c r="EJ17" s="391">
        <f t="shared" si="93"/>
        <v>0</v>
      </c>
      <c r="EK17" s="391">
        <f t="shared" si="94"/>
        <v>0</v>
      </c>
      <c r="EL17" s="391">
        <f t="shared" si="95"/>
        <v>0</v>
      </c>
      <c r="EM17" s="391">
        <f t="shared" si="96"/>
        <v>0</v>
      </c>
      <c r="EN17" s="391">
        <f t="shared" si="97"/>
        <v>0</v>
      </c>
    </row>
    <row r="18" spans="1:144" s="391" customFormat="1" ht="13.5" hidden="1" thickBot="1" x14ac:dyDescent="0.25">
      <c r="A18" s="364" t="str">
        <f t="shared" si="15"/>
        <v>AS-IB</v>
      </c>
      <c r="B18" s="365" t="str">
        <f>IF((A18&lt;&gt;"ZZZ"),(IF((IFERROR((VLOOKUP(A18,'Standaard+voorstellen '!A$1:B$436,1,FALSE)),"ZZZ"))="ZZZ","v","")),"")</f>
        <v/>
      </c>
      <c r="C18" s="396" t="s">
        <v>129</v>
      </c>
      <c r="D18" s="367" t="str">
        <f t="shared" si="16"/>
        <v>AS-IB</v>
      </c>
      <c r="E18" s="368" t="str">
        <f>IFERROR((VLOOKUP(C18,'Standaard+voorstellen '!A$1:E$568,2,FALSE)),"Nog af te handelen AANVRAAG")</f>
        <v>AS Industrie Brandbestrijding</v>
      </c>
      <c r="F18" s="369">
        <f>IFERROR((VLOOKUP(C18,'Standaard+voorstellen '!A$1:E$568,3,FALSE)),"")</f>
        <v>6</v>
      </c>
      <c r="G18" s="370">
        <f t="shared" si="11"/>
        <v>17</v>
      </c>
      <c r="H18" s="371">
        <f t="shared" si="12"/>
        <v>14</v>
      </c>
      <c r="I18" s="372">
        <f t="shared" si="13"/>
        <v>3</v>
      </c>
      <c r="J18" s="367">
        <f t="shared" si="17"/>
        <v>23</v>
      </c>
      <c r="K18" s="372">
        <f t="shared" si="18"/>
        <v>0</v>
      </c>
      <c r="L18" s="369" t="s">
        <v>36</v>
      </c>
      <c r="M18" s="373" t="s">
        <v>1255</v>
      </c>
      <c r="N18" s="412"/>
      <c r="O18" s="375"/>
      <c r="P18" s="376" t="s">
        <v>129</v>
      </c>
      <c r="Q18" s="377">
        <v>17</v>
      </c>
      <c r="R18" s="378">
        <v>14</v>
      </c>
      <c r="S18" s="379">
        <v>3</v>
      </c>
      <c r="T18" s="378">
        <v>5</v>
      </c>
      <c r="U18" s="378">
        <v>3</v>
      </c>
      <c r="V18" s="377">
        <v>4</v>
      </c>
      <c r="W18" s="378">
        <v>3</v>
      </c>
      <c r="X18" s="379">
        <v>1</v>
      </c>
      <c r="Y18" s="384"/>
      <c r="Z18" s="401"/>
      <c r="AA18" s="402"/>
      <c r="AB18" s="383"/>
      <c r="AC18" s="384"/>
      <c r="AD18" s="384"/>
      <c r="AE18" s="383"/>
      <c r="AF18" s="401"/>
      <c r="AG18" s="406"/>
      <c r="AH18" s="383">
        <v>4</v>
      </c>
      <c r="AI18" s="384">
        <v>3</v>
      </c>
      <c r="AJ18" s="385">
        <v>1</v>
      </c>
      <c r="AK18" s="384"/>
      <c r="AL18" s="384"/>
      <c r="AM18" s="384"/>
      <c r="AN18" s="383">
        <v>0</v>
      </c>
      <c r="AO18" s="384">
        <v>0</v>
      </c>
      <c r="AP18" s="385">
        <v>0</v>
      </c>
      <c r="AQ18" s="384">
        <v>0</v>
      </c>
      <c r="AR18" s="384">
        <v>0</v>
      </c>
      <c r="AS18" s="384">
        <v>0</v>
      </c>
      <c r="AT18" s="383">
        <v>9</v>
      </c>
      <c r="AU18" s="384">
        <v>8</v>
      </c>
      <c r="AV18" s="384">
        <v>1</v>
      </c>
      <c r="AW18" s="383"/>
      <c r="AX18" s="384"/>
      <c r="AY18" s="385"/>
      <c r="AZ18" s="403"/>
      <c r="BA18" s="387" t="str">
        <f t="shared" si="19"/>
        <v>AS</v>
      </c>
      <c r="BB18" s="388" t="str">
        <f t="shared" si="20"/>
        <v/>
      </c>
      <c r="BC18" s="389" t="str">
        <f t="shared" si="21"/>
        <v>-</v>
      </c>
      <c r="BD18" s="390" t="str">
        <f t="shared" si="22"/>
        <v>IB</v>
      </c>
      <c r="BE18" s="391">
        <f t="shared" si="23"/>
        <v>3</v>
      </c>
      <c r="BF18" s="392" t="str">
        <f>VLOOKUP(C18,'Standaard+voorstellen '!A$1:E$568,1,FALSE)</f>
        <v>AS-IB</v>
      </c>
      <c r="BG18" s="393" t="str">
        <f>VLOOKUP(P18,'Hulpblad Aantal per VrtgSrt &gt;=1'!B$4:C$688,1,FALSE)</f>
        <v>AS-IB</v>
      </c>
      <c r="BH18" s="394" t="s">
        <v>129</v>
      </c>
      <c r="BI18" s="393" t="str">
        <f t="shared" si="24"/>
        <v>g</v>
      </c>
      <c r="BJ18" s="393" t="str">
        <f t="shared" si="25"/>
        <v>P</v>
      </c>
      <c r="BK18" s="393" t="str">
        <f t="shared" si="26"/>
        <v>A</v>
      </c>
      <c r="BL18" s="395" t="str">
        <f t="shared" si="27"/>
        <v>PA</v>
      </c>
      <c r="BM18" s="393" t="str">
        <f>IF((B18&gt;"a"),(VLOOKUP(A18,Afhankelijkheid!A$2:O$5530,2,FALSE)),"")</f>
        <v/>
      </c>
      <c r="BN18" s="396">
        <f>IFERROR(VLOOKUP(A18,'Hulpblad IZB en IZE'!A$2:B$750,2,FALSE),0)</f>
        <v>23</v>
      </c>
      <c r="BO18" s="397" t="str">
        <f t="shared" si="28"/>
        <v/>
      </c>
      <c r="BP18" s="370">
        <f t="shared" si="29"/>
        <v>17</v>
      </c>
      <c r="BQ18" s="371">
        <f t="shared" si="30"/>
        <v>14</v>
      </c>
      <c r="BR18" s="372">
        <f t="shared" si="98"/>
        <v>3</v>
      </c>
      <c r="BS18" s="372">
        <f t="shared" si="99"/>
        <v>5</v>
      </c>
      <c r="BT18" s="367">
        <f t="shared" si="31"/>
        <v>23</v>
      </c>
      <c r="BU18" s="398"/>
      <c r="BW18" s="393">
        <f t="shared" si="32"/>
        <v>0</v>
      </c>
      <c r="BX18" s="393">
        <f t="shared" si="33"/>
        <v>0</v>
      </c>
      <c r="BY18" s="393">
        <f t="shared" si="34"/>
        <v>0</v>
      </c>
      <c r="BZ18" s="393">
        <f t="shared" si="35"/>
        <v>0</v>
      </c>
      <c r="CA18" s="393">
        <f t="shared" si="36"/>
        <v>0</v>
      </c>
      <c r="CB18" s="393">
        <f t="shared" si="37"/>
        <v>0</v>
      </c>
      <c r="CC18" s="393">
        <f t="shared" si="38"/>
        <v>0</v>
      </c>
      <c r="CD18" s="393">
        <f t="shared" si="39"/>
        <v>0</v>
      </c>
      <c r="CE18" s="393">
        <f t="shared" si="40"/>
        <v>0</v>
      </c>
      <c r="CF18" s="393">
        <f t="shared" si="41"/>
        <v>0</v>
      </c>
      <c r="CG18" s="398"/>
      <c r="CH18" s="391">
        <f t="shared" si="42"/>
        <v>1</v>
      </c>
      <c r="CI18" s="391">
        <f t="shared" si="43"/>
        <v>0</v>
      </c>
      <c r="CJ18" s="391">
        <f t="shared" si="44"/>
        <v>0</v>
      </c>
      <c r="CK18" s="391">
        <f t="shared" si="45"/>
        <v>0</v>
      </c>
      <c r="CL18" s="391">
        <f t="shared" si="46"/>
        <v>1</v>
      </c>
      <c r="CM18" s="391">
        <f t="shared" si="47"/>
        <v>0</v>
      </c>
      <c r="CN18" s="391">
        <f t="shared" si="48"/>
        <v>1</v>
      </c>
      <c r="CO18" s="391">
        <f t="shared" si="49"/>
        <v>1</v>
      </c>
      <c r="CP18" s="391">
        <f t="shared" si="50"/>
        <v>1</v>
      </c>
      <c r="CQ18" s="391">
        <f t="shared" si="51"/>
        <v>0</v>
      </c>
      <c r="CR18" s="391">
        <f t="shared" si="52"/>
        <v>0</v>
      </c>
      <c r="CS18" s="393">
        <f t="shared" si="53"/>
        <v>0</v>
      </c>
      <c r="CT18" s="391">
        <f t="shared" si="54"/>
        <v>0</v>
      </c>
      <c r="CU18" s="391">
        <f t="shared" si="55"/>
        <v>1</v>
      </c>
      <c r="CV18" s="391">
        <f t="shared" si="56"/>
        <v>0</v>
      </c>
      <c r="CW18" s="391">
        <f t="shared" si="57"/>
        <v>0</v>
      </c>
      <c r="CX18" s="391">
        <f t="shared" si="58"/>
        <v>0</v>
      </c>
      <c r="CY18" s="391">
        <f t="shared" si="59"/>
        <v>1</v>
      </c>
      <c r="CZ18" s="391">
        <f t="shared" si="60"/>
        <v>0</v>
      </c>
      <c r="DA18" s="391">
        <f t="shared" si="61"/>
        <v>0</v>
      </c>
      <c r="DB18" s="391">
        <f t="shared" si="62"/>
        <v>0</v>
      </c>
      <c r="DC18" s="391">
        <f t="shared" si="63"/>
        <v>1</v>
      </c>
      <c r="DD18" s="391">
        <f t="shared" si="64"/>
        <v>0</v>
      </c>
      <c r="DE18" s="398"/>
      <c r="DF18" s="391">
        <f t="shared" si="65"/>
        <v>0</v>
      </c>
      <c r="DG18" s="391">
        <f t="shared" si="66"/>
        <v>0</v>
      </c>
      <c r="DH18" s="391">
        <f t="shared" si="67"/>
        <v>0</v>
      </c>
      <c r="DI18" s="391">
        <f t="shared" si="68"/>
        <v>0</v>
      </c>
      <c r="DJ18" s="391">
        <f t="shared" si="69"/>
        <v>0</v>
      </c>
      <c r="DK18" s="391">
        <f t="shared" si="70"/>
        <v>0</v>
      </c>
      <c r="DL18" s="391">
        <f t="shared" si="71"/>
        <v>0</v>
      </c>
      <c r="DM18" s="391">
        <f t="shared" si="72"/>
        <v>0</v>
      </c>
      <c r="DN18" s="391">
        <f t="shared" si="73"/>
        <v>0</v>
      </c>
      <c r="DO18" s="391">
        <f t="shared" si="74"/>
        <v>0</v>
      </c>
      <c r="DP18" s="391">
        <f t="shared" si="75"/>
        <v>0</v>
      </c>
      <c r="DQ18" s="398"/>
      <c r="DR18" s="391">
        <f t="shared" si="76"/>
        <v>0</v>
      </c>
      <c r="DS18" s="391">
        <f t="shared" si="77"/>
        <v>0</v>
      </c>
      <c r="DT18" s="391">
        <f t="shared" si="78"/>
        <v>0</v>
      </c>
      <c r="DU18" s="391">
        <f t="shared" si="79"/>
        <v>0</v>
      </c>
      <c r="DV18" s="391">
        <f t="shared" si="80"/>
        <v>0</v>
      </c>
      <c r="DW18" s="391">
        <f t="shared" si="81"/>
        <v>0</v>
      </c>
      <c r="DX18" s="391">
        <f t="shared" si="82"/>
        <v>0</v>
      </c>
      <c r="DY18" s="391">
        <f t="shared" si="83"/>
        <v>0</v>
      </c>
      <c r="DZ18" s="391">
        <f t="shared" si="84"/>
        <v>0</v>
      </c>
      <c r="EA18" s="391">
        <f t="shared" si="85"/>
        <v>0</v>
      </c>
      <c r="EB18" s="391">
        <f t="shared" si="86"/>
        <v>0</v>
      </c>
      <c r="EC18" s="398"/>
      <c r="ED18" s="391">
        <f t="shared" si="87"/>
        <v>0</v>
      </c>
      <c r="EE18" s="391">
        <f t="shared" si="88"/>
        <v>0</v>
      </c>
      <c r="EF18" s="391">
        <f t="shared" si="89"/>
        <v>0</v>
      </c>
      <c r="EG18" s="391">
        <f t="shared" si="90"/>
        <v>0</v>
      </c>
      <c r="EH18" s="391">
        <f t="shared" si="91"/>
        <v>0</v>
      </c>
      <c r="EI18" s="391">
        <f t="shared" si="92"/>
        <v>0</v>
      </c>
      <c r="EJ18" s="391">
        <f t="shared" si="93"/>
        <v>0</v>
      </c>
      <c r="EK18" s="391">
        <f t="shared" si="94"/>
        <v>0</v>
      </c>
      <c r="EL18" s="391">
        <f t="shared" si="95"/>
        <v>0</v>
      </c>
      <c r="EM18" s="391">
        <f t="shared" si="96"/>
        <v>0</v>
      </c>
      <c r="EN18" s="391">
        <f t="shared" si="97"/>
        <v>0</v>
      </c>
    </row>
    <row r="19" spans="1:144" s="391" customFormat="1" ht="13.5" hidden="1" thickBot="1" x14ac:dyDescent="0.25">
      <c r="A19" s="364" t="str">
        <f t="shared" si="15"/>
        <v>AV</v>
      </c>
      <c r="B19" s="365" t="str">
        <f>IF((A19&lt;&gt;"ZZZ"),(IF((IFERROR((VLOOKUP(A19,'Standaard+voorstellen '!A$1:B$436,1,FALSE)),"ZZZ"))="ZZZ","v","")),"")</f>
        <v/>
      </c>
      <c r="C19" s="396" t="s">
        <v>86</v>
      </c>
      <c r="D19" s="367" t="str">
        <f t="shared" si="16"/>
        <v>AV</v>
      </c>
      <c r="E19" s="368" t="str">
        <f>IFERROR((VLOOKUP(C19,'Standaard+voorstellen '!A$1:E$568,2,FALSE)),"Nog af te handelen AANVRAAG")</f>
        <v>Aanvulling bezetting voertuig</v>
      </c>
      <c r="F19" s="369">
        <f>IFERROR((VLOOKUP(C19,'Standaard+voorstellen '!A$1:E$568,3,FALSE)),"")</f>
        <v>0</v>
      </c>
      <c r="G19" s="370">
        <f t="shared" si="11"/>
        <v>10</v>
      </c>
      <c r="H19" s="371">
        <f t="shared" si="12"/>
        <v>0</v>
      </c>
      <c r="I19" s="372">
        <f t="shared" si="13"/>
        <v>10</v>
      </c>
      <c r="J19" s="367">
        <f t="shared" si="17"/>
        <v>4</v>
      </c>
      <c r="K19" s="372">
        <f t="shared" si="18"/>
        <v>0</v>
      </c>
      <c r="L19" s="369" t="s">
        <v>36</v>
      </c>
      <c r="M19" s="373" t="s">
        <v>1214</v>
      </c>
      <c r="N19" s="374"/>
      <c r="O19" s="375"/>
      <c r="P19" s="376" t="s">
        <v>86</v>
      </c>
      <c r="Q19" s="377">
        <v>10</v>
      </c>
      <c r="R19" s="378">
        <v>0</v>
      </c>
      <c r="S19" s="379">
        <v>10</v>
      </c>
      <c r="T19" s="378">
        <v>8</v>
      </c>
      <c r="U19" s="378">
        <v>5</v>
      </c>
      <c r="V19" s="383">
        <v>3</v>
      </c>
      <c r="W19" s="384">
        <v>0</v>
      </c>
      <c r="X19" s="385">
        <v>3</v>
      </c>
      <c r="Y19" s="384"/>
      <c r="Z19" s="401"/>
      <c r="AA19" s="402"/>
      <c r="AB19" s="383">
        <v>0</v>
      </c>
      <c r="AC19" s="384">
        <v>0</v>
      </c>
      <c r="AD19" s="384">
        <v>0</v>
      </c>
      <c r="AE19" s="383">
        <v>2</v>
      </c>
      <c r="AF19" s="401">
        <v>0</v>
      </c>
      <c r="AG19" s="406">
        <v>2</v>
      </c>
      <c r="AH19" s="383">
        <v>3</v>
      </c>
      <c r="AI19" s="384">
        <v>0</v>
      </c>
      <c r="AJ19" s="385">
        <v>3</v>
      </c>
      <c r="AK19" s="384">
        <v>1</v>
      </c>
      <c r="AL19" s="384">
        <v>0</v>
      </c>
      <c r="AM19" s="384">
        <v>1</v>
      </c>
      <c r="AN19" s="383">
        <v>0</v>
      </c>
      <c r="AO19" s="384">
        <v>0</v>
      </c>
      <c r="AP19" s="385">
        <v>0</v>
      </c>
      <c r="AQ19" s="384">
        <v>1</v>
      </c>
      <c r="AR19" s="384">
        <v>0</v>
      </c>
      <c r="AS19" s="384">
        <v>1</v>
      </c>
      <c r="AT19" s="383">
        <v>0</v>
      </c>
      <c r="AU19" s="384">
        <v>0</v>
      </c>
      <c r="AV19" s="384">
        <v>0</v>
      </c>
      <c r="AW19" s="383"/>
      <c r="AX19" s="384"/>
      <c r="AY19" s="385"/>
      <c r="AZ19" s="403"/>
      <c r="BA19" s="387" t="str">
        <f t="shared" si="19"/>
        <v>AV</v>
      </c>
      <c r="BB19" s="388" t="str">
        <f t="shared" si="20"/>
        <v/>
      </c>
      <c r="BC19" s="389" t="str">
        <f t="shared" si="21"/>
        <v/>
      </c>
      <c r="BD19" s="390" t="str">
        <f t="shared" si="22"/>
        <v/>
      </c>
      <c r="BE19" s="391">
        <f t="shared" si="23"/>
        <v>3</v>
      </c>
      <c r="BF19" s="392" t="str">
        <f>VLOOKUP(C19,'Standaard+voorstellen '!A$1:E$568,1,FALSE)</f>
        <v>AV</v>
      </c>
      <c r="BG19" s="393" t="str">
        <f>VLOOKUP(P19,'Hulpblad Aantal per VrtgSrt &gt;=1'!B$4:C$688,1,FALSE)</f>
        <v>AV</v>
      </c>
      <c r="BH19" s="394" t="s">
        <v>86</v>
      </c>
      <c r="BI19" s="393" t="str">
        <f t="shared" si="24"/>
        <v>g</v>
      </c>
      <c r="BJ19" s="393" t="str">
        <f t="shared" si="25"/>
        <v/>
      </c>
      <c r="BK19" s="393" t="str">
        <f t="shared" si="26"/>
        <v>A</v>
      </c>
      <c r="BL19" s="395" t="str">
        <f t="shared" si="27"/>
        <v>A</v>
      </c>
      <c r="BM19" s="393" t="str">
        <f>IF((B19&gt;"a"),(VLOOKUP(A19,Afhankelijkheid!A$2:O$5530,2,FALSE)),"")</f>
        <v/>
      </c>
      <c r="BN19" s="396">
        <f>IFERROR(VLOOKUP(A19,'Hulpblad IZB en IZE'!A$2:B$750,2,FALSE),0)</f>
        <v>4</v>
      </c>
      <c r="BO19" s="397" t="str">
        <f t="shared" si="28"/>
        <v/>
      </c>
      <c r="BP19" s="370">
        <f t="shared" si="29"/>
        <v>10</v>
      </c>
      <c r="BQ19" s="371">
        <f t="shared" si="30"/>
        <v>0</v>
      </c>
      <c r="BR19" s="372">
        <f t="shared" si="98"/>
        <v>10</v>
      </c>
      <c r="BS19" s="372">
        <f t="shared" si="99"/>
        <v>8</v>
      </c>
      <c r="BT19" s="367">
        <f t="shared" si="31"/>
        <v>4</v>
      </c>
      <c r="BU19" s="398"/>
      <c r="BW19" s="393">
        <f t="shared" si="32"/>
        <v>0</v>
      </c>
      <c r="BX19" s="393">
        <f t="shared" si="33"/>
        <v>0</v>
      </c>
      <c r="BY19" s="393">
        <f t="shared" si="34"/>
        <v>0</v>
      </c>
      <c r="BZ19" s="393">
        <f t="shared" si="35"/>
        <v>0</v>
      </c>
      <c r="CA19" s="393">
        <f t="shared" si="36"/>
        <v>0</v>
      </c>
      <c r="CB19" s="393">
        <f t="shared" si="37"/>
        <v>0</v>
      </c>
      <c r="CC19" s="393">
        <f t="shared" si="38"/>
        <v>0</v>
      </c>
      <c r="CD19" s="393">
        <f t="shared" si="39"/>
        <v>0</v>
      </c>
      <c r="CE19" s="393">
        <f t="shared" si="40"/>
        <v>0</v>
      </c>
      <c r="CF19" s="393">
        <f t="shared" si="41"/>
        <v>0</v>
      </c>
      <c r="CG19" s="398"/>
      <c r="CH19" s="391">
        <f t="shared" si="42"/>
        <v>1</v>
      </c>
      <c r="CI19" s="391">
        <f t="shared" si="43"/>
        <v>0</v>
      </c>
      <c r="CJ19" s="391">
        <f t="shared" si="44"/>
        <v>1</v>
      </c>
      <c r="CK19" s="391">
        <f t="shared" si="45"/>
        <v>1</v>
      </c>
      <c r="CL19" s="391">
        <f t="shared" si="46"/>
        <v>1</v>
      </c>
      <c r="CM19" s="391">
        <f t="shared" si="47"/>
        <v>1</v>
      </c>
      <c r="CN19" s="391">
        <f t="shared" si="48"/>
        <v>1</v>
      </c>
      <c r="CO19" s="391">
        <f t="shared" si="49"/>
        <v>1</v>
      </c>
      <c r="CP19" s="391">
        <f t="shared" si="50"/>
        <v>1</v>
      </c>
      <c r="CQ19" s="391">
        <f t="shared" si="51"/>
        <v>0</v>
      </c>
      <c r="CR19" s="391">
        <f t="shared" si="52"/>
        <v>0</v>
      </c>
      <c r="CS19" s="393">
        <f t="shared" si="53"/>
        <v>0</v>
      </c>
      <c r="CT19" s="391">
        <f t="shared" si="54"/>
        <v>0</v>
      </c>
      <c r="CU19" s="391">
        <f t="shared" si="55"/>
        <v>1</v>
      </c>
      <c r="CV19" s="391">
        <f t="shared" si="56"/>
        <v>0</v>
      </c>
      <c r="CW19" s="391">
        <f t="shared" si="57"/>
        <v>0</v>
      </c>
      <c r="CX19" s="391">
        <f t="shared" si="58"/>
        <v>1</v>
      </c>
      <c r="CY19" s="391">
        <f t="shared" si="59"/>
        <v>1</v>
      </c>
      <c r="CZ19" s="391">
        <f t="shared" si="60"/>
        <v>1</v>
      </c>
      <c r="DA19" s="391">
        <f t="shared" si="61"/>
        <v>0</v>
      </c>
      <c r="DB19" s="391">
        <f t="shared" si="62"/>
        <v>1</v>
      </c>
      <c r="DC19" s="391">
        <f t="shared" si="63"/>
        <v>0</v>
      </c>
      <c r="DD19" s="391">
        <f t="shared" si="64"/>
        <v>0</v>
      </c>
      <c r="DE19" s="398"/>
      <c r="DF19" s="391">
        <f t="shared" si="65"/>
        <v>0</v>
      </c>
      <c r="DG19" s="391">
        <f t="shared" si="66"/>
        <v>0</v>
      </c>
      <c r="DH19" s="391">
        <f t="shared" si="67"/>
        <v>0</v>
      </c>
      <c r="DI19" s="391">
        <f t="shared" si="68"/>
        <v>0</v>
      </c>
      <c r="DJ19" s="391">
        <f t="shared" si="69"/>
        <v>0</v>
      </c>
      <c r="DK19" s="391">
        <f t="shared" si="70"/>
        <v>0</v>
      </c>
      <c r="DL19" s="391">
        <f t="shared" si="71"/>
        <v>0</v>
      </c>
      <c r="DM19" s="391">
        <f t="shared" si="72"/>
        <v>0</v>
      </c>
      <c r="DN19" s="391">
        <f t="shared" si="73"/>
        <v>0</v>
      </c>
      <c r="DO19" s="391">
        <f t="shared" si="74"/>
        <v>0</v>
      </c>
      <c r="DP19" s="391">
        <f t="shared" si="75"/>
        <v>0</v>
      </c>
      <c r="DQ19" s="398"/>
      <c r="DR19" s="391">
        <f t="shared" si="76"/>
        <v>0</v>
      </c>
      <c r="DS19" s="391">
        <f t="shared" si="77"/>
        <v>0</v>
      </c>
      <c r="DT19" s="391">
        <f t="shared" si="78"/>
        <v>0</v>
      </c>
      <c r="DU19" s="391">
        <f t="shared" si="79"/>
        <v>0</v>
      </c>
      <c r="DV19" s="391">
        <f t="shared" si="80"/>
        <v>0</v>
      </c>
      <c r="DW19" s="391">
        <f t="shared" si="81"/>
        <v>0</v>
      </c>
      <c r="DX19" s="391">
        <f t="shared" si="82"/>
        <v>0</v>
      </c>
      <c r="DY19" s="391">
        <f t="shared" si="83"/>
        <v>0</v>
      </c>
      <c r="DZ19" s="391">
        <f t="shared" si="84"/>
        <v>0</v>
      </c>
      <c r="EA19" s="391">
        <f t="shared" si="85"/>
        <v>0</v>
      </c>
      <c r="EB19" s="391">
        <f t="shared" si="86"/>
        <v>0</v>
      </c>
      <c r="EC19" s="398"/>
      <c r="ED19" s="391">
        <f t="shared" si="87"/>
        <v>0</v>
      </c>
      <c r="EE19" s="391">
        <f t="shared" si="88"/>
        <v>0</v>
      </c>
      <c r="EF19" s="391">
        <f t="shared" si="89"/>
        <v>0</v>
      </c>
      <c r="EG19" s="391">
        <f t="shared" si="90"/>
        <v>0</v>
      </c>
      <c r="EH19" s="391">
        <f t="shared" si="91"/>
        <v>0</v>
      </c>
      <c r="EI19" s="391">
        <f t="shared" si="92"/>
        <v>0</v>
      </c>
      <c r="EJ19" s="391">
        <f t="shared" si="93"/>
        <v>0</v>
      </c>
      <c r="EK19" s="391">
        <f t="shared" si="94"/>
        <v>0</v>
      </c>
      <c r="EL19" s="391">
        <f t="shared" si="95"/>
        <v>0</v>
      </c>
      <c r="EM19" s="391">
        <f t="shared" si="96"/>
        <v>0</v>
      </c>
      <c r="EN19" s="391">
        <f t="shared" si="97"/>
        <v>0</v>
      </c>
    </row>
    <row r="20" spans="1:144" s="391" customFormat="1" ht="13.5" hidden="1" thickBot="1" x14ac:dyDescent="0.25">
      <c r="A20" s="364" t="str">
        <f t="shared" si="15"/>
        <v>BB</v>
      </c>
      <c r="B20" s="365" t="str">
        <f>IF((A20&lt;&gt;"ZZZ"),(IF((IFERROR((VLOOKUP(A20,'Standaard+voorstellen '!A$1:B$436,1,FALSE)),"ZZZ"))="ZZZ","v","")),"")</f>
        <v/>
      </c>
      <c r="C20" s="396" t="s">
        <v>386</v>
      </c>
      <c r="D20" s="367" t="str">
        <f t="shared" si="16"/>
        <v>BB</v>
      </c>
      <c r="E20" s="368" t="str">
        <f>IFERROR((VLOOKUP(C20,'Standaard+voorstellen '!A$1:E$568,2,FALSE)),"Nog af te handelen AANVRAAG")</f>
        <v>Bedrijfsbrandweer</v>
      </c>
      <c r="F20" s="369">
        <f>IFERROR((VLOOKUP(C20,'Standaard+voorstellen '!A$1:E$568,3,FALSE)),"")</f>
        <v>6</v>
      </c>
      <c r="G20" s="370">
        <f t="shared" si="11"/>
        <v>8</v>
      </c>
      <c r="H20" s="371">
        <f t="shared" si="12"/>
        <v>8</v>
      </c>
      <c r="I20" s="372">
        <f t="shared" si="13"/>
        <v>0</v>
      </c>
      <c r="J20" s="367">
        <f t="shared" si="17"/>
        <v>7</v>
      </c>
      <c r="K20" s="372">
        <f t="shared" si="18"/>
        <v>0</v>
      </c>
      <c r="L20" s="410" t="s">
        <v>36</v>
      </c>
      <c r="M20" s="373" t="s">
        <v>1225</v>
      </c>
      <c r="N20" s="374"/>
      <c r="O20" s="375"/>
      <c r="P20" s="376" t="s">
        <v>386</v>
      </c>
      <c r="Q20" s="377">
        <v>8</v>
      </c>
      <c r="R20" s="378">
        <v>8</v>
      </c>
      <c r="S20" s="379">
        <v>0</v>
      </c>
      <c r="T20" s="378">
        <v>8</v>
      </c>
      <c r="U20" s="378">
        <v>3</v>
      </c>
      <c r="V20" s="383">
        <v>0</v>
      </c>
      <c r="W20" s="384">
        <v>0</v>
      </c>
      <c r="X20" s="385">
        <v>0</v>
      </c>
      <c r="Y20" s="384">
        <v>4</v>
      </c>
      <c r="Z20" s="401">
        <v>4</v>
      </c>
      <c r="AA20" s="402">
        <v>0</v>
      </c>
      <c r="AB20" s="383"/>
      <c r="AC20" s="384"/>
      <c r="AD20" s="384"/>
      <c r="AE20" s="377"/>
      <c r="AF20" s="380"/>
      <c r="AG20" s="382"/>
      <c r="AH20" s="383">
        <v>1</v>
      </c>
      <c r="AI20" s="384">
        <v>1</v>
      </c>
      <c r="AJ20" s="385">
        <v>0</v>
      </c>
      <c r="AK20" s="384">
        <v>0</v>
      </c>
      <c r="AL20" s="384">
        <v>0</v>
      </c>
      <c r="AM20" s="384">
        <v>0</v>
      </c>
      <c r="AN20" s="383">
        <v>0</v>
      </c>
      <c r="AO20" s="384">
        <v>0</v>
      </c>
      <c r="AP20" s="385">
        <v>0</v>
      </c>
      <c r="AQ20" s="384">
        <v>0</v>
      </c>
      <c r="AR20" s="384">
        <v>0</v>
      </c>
      <c r="AS20" s="384">
        <v>0</v>
      </c>
      <c r="AT20" s="383">
        <v>0</v>
      </c>
      <c r="AU20" s="384">
        <v>0</v>
      </c>
      <c r="AV20" s="384">
        <v>0</v>
      </c>
      <c r="AW20" s="383">
        <v>3</v>
      </c>
      <c r="AX20" s="384">
        <v>3</v>
      </c>
      <c r="AY20" s="385">
        <v>0</v>
      </c>
      <c r="AZ20" s="403"/>
      <c r="BA20" s="387" t="str">
        <f t="shared" si="19"/>
        <v>BB</v>
      </c>
      <c r="BB20" s="388" t="str">
        <f t="shared" si="20"/>
        <v/>
      </c>
      <c r="BC20" s="389" t="str">
        <f t="shared" si="21"/>
        <v/>
      </c>
      <c r="BD20" s="390" t="str">
        <f t="shared" si="22"/>
        <v/>
      </c>
      <c r="BE20" s="391">
        <f t="shared" si="23"/>
        <v>3</v>
      </c>
      <c r="BF20" s="392" t="str">
        <f>VLOOKUP(C20,'Standaard+voorstellen '!A$1:E$568,1,FALSE)</f>
        <v>BB</v>
      </c>
      <c r="BG20" s="393" t="str">
        <f>VLOOKUP(P20,'Hulpblad Aantal per VrtgSrt &gt;=1'!B$4:C$688,1,FALSE)</f>
        <v>BB</v>
      </c>
      <c r="BH20" s="394" t="s">
        <v>386</v>
      </c>
      <c r="BI20" s="393" t="str">
        <f t="shared" si="24"/>
        <v>g</v>
      </c>
      <c r="BJ20" s="393" t="str">
        <f t="shared" si="25"/>
        <v>P</v>
      </c>
      <c r="BK20" s="393" t="str">
        <f t="shared" si="26"/>
        <v/>
      </c>
      <c r="BL20" s="395" t="str">
        <f t="shared" si="27"/>
        <v>P</v>
      </c>
      <c r="BM20" s="393" t="str">
        <f>IF((B20&gt;"a"),(VLOOKUP(A20,Afhankelijkheid!A$2:O$5530,2,FALSE)),"")</f>
        <v/>
      </c>
      <c r="BN20" s="396">
        <f>IFERROR(VLOOKUP(A20,'Hulpblad IZB en IZE'!A$2:B$750,2,FALSE),0)</f>
        <v>7</v>
      </c>
      <c r="BO20" s="397" t="str">
        <f t="shared" si="28"/>
        <v/>
      </c>
      <c r="BP20" s="370">
        <f t="shared" si="29"/>
        <v>8</v>
      </c>
      <c r="BQ20" s="371">
        <f t="shared" si="30"/>
        <v>8</v>
      </c>
      <c r="BR20" s="372">
        <f t="shared" si="98"/>
        <v>0</v>
      </c>
      <c r="BS20" s="372">
        <f t="shared" si="99"/>
        <v>8</v>
      </c>
      <c r="BT20" s="367">
        <f t="shared" si="31"/>
        <v>7</v>
      </c>
      <c r="BU20" s="398"/>
      <c r="BW20" s="393">
        <f t="shared" si="32"/>
        <v>0</v>
      </c>
      <c r="BX20" s="393">
        <f t="shared" si="33"/>
        <v>0</v>
      </c>
      <c r="BY20" s="393">
        <f t="shared" si="34"/>
        <v>0</v>
      </c>
      <c r="BZ20" s="393">
        <f t="shared" si="35"/>
        <v>0</v>
      </c>
      <c r="CA20" s="393">
        <f t="shared" si="36"/>
        <v>0</v>
      </c>
      <c r="CB20" s="393">
        <f t="shared" si="37"/>
        <v>0</v>
      </c>
      <c r="CC20" s="393">
        <f t="shared" si="38"/>
        <v>0</v>
      </c>
      <c r="CD20" s="393">
        <f t="shared" si="39"/>
        <v>0</v>
      </c>
      <c r="CE20" s="393">
        <f t="shared" si="40"/>
        <v>0</v>
      </c>
      <c r="CF20" s="393">
        <f t="shared" si="41"/>
        <v>0</v>
      </c>
      <c r="CG20" s="398"/>
      <c r="CH20" s="391">
        <f t="shared" si="42"/>
        <v>1</v>
      </c>
      <c r="CI20" s="391">
        <f t="shared" si="43"/>
        <v>1</v>
      </c>
      <c r="CJ20" s="391">
        <f t="shared" si="44"/>
        <v>0</v>
      </c>
      <c r="CK20" s="391">
        <f t="shared" si="45"/>
        <v>0</v>
      </c>
      <c r="CL20" s="391">
        <f t="shared" si="46"/>
        <v>1</v>
      </c>
      <c r="CM20" s="391">
        <f t="shared" si="47"/>
        <v>1</v>
      </c>
      <c r="CN20" s="391">
        <f t="shared" si="48"/>
        <v>1</v>
      </c>
      <c r="CO20" s="391">
        <f t="shared" si="49"/>
        <v>1</v>
      </c>
      <c r="CP20" s="391">
        <f t="shared" si="50"/>
        <v>1</v>
      </c>
      <c r="CQ20" s="391">
        <f t="shared" si="51"/>
        <v>1</v>
      </c>
      <c r="CR20" s="391">
        <f t="shared" si="52"/>
        <v>0</v>
      </c>
      <c r="CS20" s="393">
        <f t="shared" si="53"/>
        <v>0</v>
      </c>
      <c r="CT20" s="391">
        <f t="shared" si="54"/>
        <v>0</v>
      </c>
      <c r="CU20" s="391">
        <f t="shared" si="55"/>
        <v>0</v>
      </c>
      <c r="CV20" s="391">
        <f t="shared" si="56"/>
        <v>1</v>
      </c>
      <c r="CW20" s="391">
        <f t="shared" si="57"/>
        <v>0</v>
      </c>
      <c r="CX20" s="391">
        <f t="shared" si="58"/>
        <v>0</v>
      </c>
      <c r="CY20" s="391">
        <f t="shared" si="59"/>
        <v>1</v>
      </c>
      <c r="CZ20" s="391">
        <f t="shared" si="60"/>
        <v>0</v>
      </c>
      <c r="DA20" s="391">
        <f t="shared" si="61"/>
        <v>0</v>
      </c>
      <c r="DB20" s="391">
        <f t="shared" si="62"/>
        <v>0</v>
      </c>
      <c r="DC20" s="391">
        <f t="shared" si="63"/>
        <v>0</v>
      </c>
      <c r="DD20" s="391">
        <f t="shared" si="64"/>
        <v>1</v>
      </c>
      <c r="DE20" s="398"/>
      <c r="DF20" s="391">
        <f t="shared" si="65"/>
        <v>0</v>
      </c>
      <c r="DG20" s="391">
        <f t="shared" si="66"/>
        <v>0</v>
      </c>
      <c r="DH20" s="391">
        <f t="shared" si="67"/>
        <v>0</v>
      </c>
      <c r="DI20" s="391">
        <f t="shared" si="68"/>
        <v>0</v>
      </c>
      <c r="DJ20" s="391">
        <f t="shared" si="69"/>
        <v>0</v>
      </c>
      <c r="DK20" s="391">
        <f t="shared" si="70"/>
        <v>0</v>
      </c>
      <c r="DL20" s="391">
        <f t="shared" si="71"/>
        <v>0</v>
      </c>
      <c r="DM20" s="391">
        <f t="shared" si="72"/>
        <v>0</v>
      </c>
      <c r="DN20" s="391">
        <f t="shared" si="73"/>
        <v>0</v>
      </c>
      <c r="DO20" s="391">
        <f t="shared" si="74"/>
        <v>0</v>
      </c>
      <c r="DP20" s="391">
        <f t="shared" si="75"/>
        <v>0</v>
      </c>
      <c r="DQ20" s="398"/>
      <c r="DR20" s="391">
        <f t="shared" si="76"/>
        <v>0</v>
      </c>
      <c r="DS20" s="391">
        <f t="shared" si="77"/>
        <v>0</v>
      </c>
      <c r="DT20" s="391">
        <f t="shared" si="78"/>
        <v>0</v>
      </c>
      <c r="DU20" s="391">
        <f t="shared" si="79"/>
        <v>0</v>
      </c>
      <c r="DV20" s="391">
        <f t="shared" si="80"/>
        <v>0</v>
      </c>
      <c r="DW20" s="391">
        <f t="shared" si="81"/>
        <v>0</v>
      </c>
      <c r="DX20" s="391">
        <f t="shared" si="82"/>
        <v>0</v>
      </c>
      <c r="DY20" s="391">
        <f t="shared" si="83"/>
        <v>0</v>
      </c>
      <c r="DZ20" s="391">
        <f t="shared" si="84"/>
        <v>0</v>
      </c>
      <c r="EA20" s="391">
        <f t="shared" si="85"/>
        <v>0</v>
      </c>
      <c r="EB20" s="391">
        <f t="shared" si="86"/>
        <v>0</v>
      </c>
      <c r="EC20" s="398"/>
      <c r="ED20" s="391">
        <f t="shared" si="87"/>
        <v>0</v>
      </c>
      <c r="EE20" s="391">
        <f t="shared" si="88"/>
        <v>0</v>
      </c>
      <c r="EF20" s="391">
        <f t="shared" si="89"/>
        <v>0</v>
      </c>
      <c r="EG20" s="391">
        <f t="shared" si="90"/>
        <v>0</v>
      </c>
      <c r="EH20" s="391">
        <f t="shared" si="91"/>
        <v>0</v>
      </c>
      <c r="EI20" s="391">
        <f t="shared" si="92"/>
        <v>0</v>
      </c>
      <c r="EJ20" s="391">
        <f t="shared" si="93"/>
        <v>0</v>
      </c>
      <c r="EK20" s="391">
        <f t="shared" si="94"/>
        <v>0</v>
      </c>
      <c r="EL20" s="391">
        <f t="shared" si="95"/>
        <v>0</v>
      </c>
      <c r="EM20" s="391">
        <f t="shared" si="96"/>
        <v>0</v>
      </c>
      <c r="EN20" s="391">
        <f t="shared" si="97"/>
        <v>0</v>
      </c>
    </row>
    <row r="21" spans="1:144" s="391" customFormat="1" ht="13.5" hidden="1" thickBot="1" x14ac:dyDescent="0.25">
      <c r="A21" s="364" t="str">
        <f t="shared" si="15"/>
        <v>BMA-NB</v>
      </c>
      <c r="B21" s="365" t="str">
        <f>IF((A21&lt;&gt;"ZZZ"),(IF((IFERROR((VLOOKUP(A21,'Standaard+voorstellen '!A$1:B$436,1,FALSE)),"ZZZ"))="ZZZ","v","")),"")</f>
        <v/>
      </c>
      <c r="C21" s="633" t="s">
        <v>2353</v>
      </c>
      <c r="D21" s="367" t="str">
        <f t="shared" si="16"/>
        <v>BMA-NB</v>
      </c>
      <c r="E21" s="368" t="str">
        <f>IFERROR((VLOOKUP(C21,'Standaard+voorstellen '!A$1:E$568,2,FALSE)),"Nog af te handelen AANVRAAG")</f>
        <v>BMA met NB materieel</v>
      </c>
      <c r="F21" s="369">
        <f>IFERROR((VLOOKUP(C21,'Standaard+voorstellen '!A$1:E$568,3,FALSE)),"")</f>
        <v>4</v>
      </c>
      <c r="G21" s="370">
        <f t="shared" si="11"/>
        <v>0</v>
      </c>
      <c r="H21" s="371">
        <f t="shared" si="12"/>
        <v>0</v>
      </c>
      <c r="I21" s="372">
        <f t="shared" si="13"/>
        <v>0</v>
      </c>
      <c r="J21" s="367">
        <f t="shared" si="17"/>
        <v>0</v>
      </c>
      <c r="K21" s="372">
        <f t="shared" si="18"/>
        <v>0</v>
      </c>
      <c r="L21" s="634" t="s">
        <v>36</v>
      </c>
      <c r="M21" s="373" t="s">
        <v>1056</v>
      </c>
      <c r="N21" s="648" t="s">
        <v>2396</v>
      </c>
      <c r="O21" s="415"/>
      <c r="P21" s="376" t="s">
        <v>2353</v>
      </c>
      <c r="Q21" s="377">
        <v>0</v>
      </c>
      <c r="R21" s="378">
        <v>0</v>
      </c>
      <c r="S21" s="379">
        <v>0</v>
      </c>
      <c r="T21" s="378">
        <v>2</v>
      </c>
      <c r="U21" s="378">
        <v>0</v>
      </c>
      <c r="V21" s="383"/>
      <c r="W21" s="384"/>
      <c r="X21" s="385"/>
      <c r="Y21" s="384"/>
      <c r="Z21" s="401"/>
      <c r="AA21" s="402"/>
      <c r="AB21" s="383"/>
      <c r="AC21" s="384"/>
      <c r="AD21" s="384"/>
      <c r="AE21" s="377"/>
      <c r="AF21" s="380"/>
      <c r="AG21" s="382"/>
      <c r="AH21" s="383">
        <v>0</v>
      </c>
      <c r="AI21" s="384">
        <v>0</v>
      </c>
      <c r="AJ21" s="385">
        <v>0</v>
      </c>
      <c r="AK21" s="384"/>
      <c r="AL21" s="384"/>
      <c r="AM21" s="384"/>
      <c r="AN21" s="383"/>
      <c r="AO21" s="384"/>
      <c r="AP21" s="385"/>
      <c r="AQ21" s="384">
        <v>0</v>
      </c>
      <c r="AR21" s="384">
        <v>0</v>
      </c>
      <c r="AS21" s="384">
        <v>0</v>
      </c>
      <c r="AT21" s="383"/>
      <c r="AU21" s="384"/>
      <c r="AV21" s="384"/>
      <c r="AW21" s="383"/>
      <c r="AX21" s="384"/>
      <c r="AY21" s="385"/>
      <c r="AZ21" s="403"/>
      <c r="BA21" s="387" t="str">
        <f t="shared" si="19"/>
        <v>BM</v>
      </c>
      <c r="BB21" s="388" t="str">
        <f t="shared" si="20"/>
        <v>A</v>
      </c>
      <c r="BC21" s="389" t="str">
        <f t="shared" si="21"/>
        <v>-</v>
      </c>
      <c r="BD21" s="390" t="str">
        <f t="shared" si="22"/>
        <v>NB</v>
      </c>
      <c r="BE21" s="391">
        <f t="shared" si="23"/>
        <v>4</v>
      </c>
      <c r="BF21" s="392" t="str">
        <f>VLOOKUP(C21,'Standaard+voorstellen '!A$1:E$568,1,FALSE)</f>
        <v>BMA-NB</v>
      </c>
      <c r="BG21" s="393" t="str">
        <f>VLOOKUP(P21,'Hulpblad Aantal per VrtgSrt &gt;=1'!B$4:C$688,1,FALSE)</f>
        <v>BMA-NB</v>
      </c>
      <c r="BH21" s="394" t="s">
        <v>2353</v>
      </c>
      <c r="BI21" s="393" t="str">
        <f t="shared" si="24"/>
        <v>g</v>
      </c>
      <c r="BJ21" s="393" t="str">
        <f t="shared" si="25"/>
        <v/>
      </c>
      <c r="BK21" s="393" t="str">
        <f t="shared" si="26"/>
        <v/>
      </c>
      <c r="BL21" s="395" t="str">
        <f t="shared" si="27"/>
        <v/>
      </c>
      <c r="BM21" s="393" t="str">
        <f>IF((B21&gt;"a"),(VLOOKUP(A21,Afhankelijkheid!A$2:O$5530,2,FALSE)),"")</f>
        <v/>
      </c>
      <c r="BN21" s="396">
        <f>IFERROR(VLOOKUP(A21,'Hulpblad IZB en IZE'!A$2:B$750,2,FALSE),0)</f>
        <v>0</v>
      </c>
      <c r="BO21" s="397" t="str">
        <f t="shared" si="28"/>
        <v/>
      </c>
      <c r="BP21" s="370">
        <f t="shared" si="29"/>
        <v>0</v>
      </c>
      <c r="BQ21" s="371">
        <f t="shared" si="30"/>
        <v>0</v>
      </c>
      <c r="BR21" s="372">
        <f t="shared" si="98"/>
        <v>0</v>
      </c>
      <c r="BS21" s="372">
        <f t="shared" si="99"/>
        <v>2</v>
      </c>
      <c r="BT21" s="367">
        <f t="shared" si="31"/>
        <v>0</v>
      </c>
      <c r="BU21" s="398"/>
      <c r="BW21" s="393">
        <f t="shared" si="32"/>
        <v>0</v>
      </c>
      <c r="BX21" s="393">
        <f t="shared" si="33"/>
        <v>0</v>
      </c>
      <c r="BY21" s="393">
        <f t="shared" si="34"/>
        <v>0</v>
      </c>
      <c r="BZ21" s="393">
        <f t="shared" si="35"/>
        <v>0</v>
      </c>
      <c r="CA21" s="393">
        <f t="shared" si="36"/>
        <v>0</v>
      </c>
      <c r="CB21" s="393">
        <f t="shared" si="37"/>
        <v>0</v>
      </c>
      <c r="CC21" s="393">
        <f t="shared" si="38"/>
        <v>0</v>
      </c>
      <c r="CD21" s="393">
        <f t="shared" si="39"/>
        <v>0</v>
      </c>
      <c r="CE21" s="393">
        <f t="shared" si="40"/>
        <v>0</v>
      </c>
      <c r="CF21" s="393">
        <f t="shared" si="41"/>
        <v>0</v>
      </c>
      <c r="CG21" s="398"/>
      <c r="CH21" s="391">
        <f t="shared" si="42"/>
        <v>0</v>
      </c>
      <c r="CI21" s="391">
        <f t="shared" si="43"/>
        <v>0</v>
      </c>
      <c r="CJ21" s="391">
        <f t="shared" si="44"/>
        <v>0</v>
      </c>
      <c r="CK21" s="391">
        <f t="shared" si="45"/>
        <v>0</v>
      </c>
      <c r="CL21" s="391">
        <f t="shared" si="46"/>
        <v>1</v>
      </c>
      <c r="CM21" s="391">
        <f t="shared" si="47"/>
        <v>0</v>
      </c>
      <c r="CN21" s="391">
        <f t="shared" si="48"/>
        <v>0</v>
      </c>
      <c r="CO21" s="391">
        <f t="shared" si="49"/>
        <v>1</v>
      </c>
      <c r="CP21" s="391">
        <f t="shared" si="50"/>
        <v>0</v>
      </c>
      <c r="CQ21" s="391">
        <f t="shared" si="51"/>
        <v>0</v>
      </c>
      <c r="CR21" s="391">
        <f t="shared" si="52"/>
        <v>0</v>
      </c>
      <c r="CS21" s="393">
        <f t="shared" si="53"/>
        <v>0</v>
      </c>
      <c r="CT21" s="391">
        <f t="shared" si="54"/>
        <v>0</v>
      </c>
      <c r="CU21" s="391">
        <f t="shared" si="55"/>
        <v>0</v>
      </c>
      <c r="CV21" s="391">
        <f t="shared" si="56"/>
        <v>0</v>
      </c>
      <c r="CW21" s="391">
        <f t="shared" si="57"/>
        <v>0</v>
      </c>
      <c r="CX21" s="391">
        <f t="shared" si="58"/>
        <v>0</v>
      </c>
      <c r="CY21" s="391">
        <f t="shared" si="59"/>
        <v>0</v>
      </c>
      <c r="CZ21" s="391">
        <f t="shared" si="60"/>
        <v>0</v>
      </c>
      <c r="DA21" s="391">
        <f t="shared" si="61"/>
        <v>0</v>
      </c>
      <c r="DB21" s="391">
        <f t="shared" si="62"/>
        <v>0</v>
      </c>
      <c r="DC21" s="391">
        <f t="shared" si="63"/>
        <v>0</v>
      </c>
      <c r="DD21" s="391">
        <f t="shared" si="64"/>
        <v>0</v>
      </c>
      <c r="DE21" s="398"/>
      <c r="DF21" s="391">
        <f t="shared" si="65"/>
        <v>0</v>
      </c>
      <c r="DG21" s="391">
        <f t="shared" si="66"/>
        <v>0</v>
      </c>
      <c r="DH21" s="391">
        <f t="shared" si="67"/>
        <v>0</v>
      </c>
      <c r="DI21" s="391">
        <f t="shared" si="68"/>
        <v>0</v>
      </c>
      <c r="DJ21" s="391">
        <f t="shared" si="69"/>
        <v>0</v>
      </c>
      <c r="DK21" s="391">
        <f t="shared" si="70"/>
        <v>0</v>
      </c>
      <c r="DL21" s="391">
        <f t="shared" si="71"/>
        <v>0</v>
      </c>
      <c r="DM21" s="391">
        <f t="shared" si="72"/>
        <v>0</v>
      </c>
      <c r="DN21" s="391">
        <f t="shared" si="73"/>
        <v>0</v>
      </c>
      <c r="DO21" s="391">
        <f t="shared" si="74"/>
        <v>0</v>
      </c>
      <c r="DP21" s="391">
        <f t="shared" si="75"/>
        <v>0</v>
      </c>
      <c r="DQ21" s="398"/>
      <c r="DR21" s="391">
        <f t="shared" si="76"/>
        <v>0</v>
      </c>
      <c r="DS21" s="391">
        <f t="shared" si="77"/>
        <v>0</v>
      </c>
      <c r="DT21" s="391">
        <f t="shared" si="78"/>
        <v>0</v>
      </c>
      <c r="DU21" s="391">
        <f t="shared" si="79"/>
        <v>0</v>
      </c>
      <c r="DV21" s="391">
        <f t="shared" si="80"/>
        <v>0</v>
      </c>
      <c r="DW21" s="391">
        <f t="shared" si="81"/>
        <v>0</v>
      </c>
      <c r="DX21" s="391">
        <f t="shared" si="82"/>
        <v>0</v>
      </c>
      <c r="DY21" s="391">
        <f t="shared" si="83"/>
        <v>0</v>
      </c>
      <c r="DZ21" s="391">
        <f t="shared" si="84"/>
        <v>0</v>
      </c>
      <c r="EA21" s="391">
        <f t="shared" si="85"/>
        <v>0</v>
      </c>
      <c r="EB21" s="391">
        <f t="shared" si="86"/>
        <v>0</v>
      </c>
      <c r="EC21" s="398"/>
      <c r="ED21" s="391">
        <f t="shared" si="87"/>
        <v>0</v>
      </c>
      <c r="EE21" s="391">
        <f t="shared" si="88"/>
        <v>0</v>
      </c>
      <c r="EF21" s="391">
        <f t="shared" si="89"/>
        <v>0</v>
      </c>
      <c r="EG21" s="391">
        <f t="shared" si="90"/>
        <v>0</v>
      </c>
      <c r="EH21" s="391">
        <f t="shared" si="91"/>
        <v>0</v>
      </c>
      <c r="EI21" s="391">
        <f t="shared" si="92"/>
        <v>0</v>
      </c>
      <c r="EJ21" s="391">
        <f t="shared" si="93"/>
        <v>0</v>
      </c>
      <c r="EK21" s="391">
        <f t="shared" si="94"/>
        <v>0</v>
      </c>
      <c r="EL21" s="391">
        <f t="shared" si="95"/>
        <v>0</v>
      </c>
      <c r="EM21" s="391">
        <f t="shared" si="96"/>
        <v>0</v>
      </c>
      <c r="EN21" s="391">
        <f t="shared" si="97"/>
        <v>0</v>
      </c>
    </row>
    <row r="22" spans="1:144" s="391" customFormat="1" ht="13.5" hidden="1" thickBot="1" x14ac:dyDescent="0.25">
      <c r="A22" s="364" t="str">
        <f t="shared" si="15"/>
        <v>BMA-NWS</v>
      </c>
      <c r="B22" s="365" t="str">
        <f>IF((A22&lt;&gt;"ZZZ"),(IF((IFERROR((VLOOKUP(A22,'Standaard+voorstellen '!A$1:B$436,1,FALSE)),"ZZZ"))="ZZZ","v","")),"")</f>
        <v/>
      </c>
      <c r="C22" s="396" t="s">
        <v>1105</v>
      </c>
      <c r="D22" s="367" t="str">
        <f t="shared" si="16"/>
        <v>BMA-NWS</v>
      </c>
      <c r="E22" s="368" t="str">
        <f>IFERROR((VLOOKUP(C22,'Standaard+voorstellen '!A$1:E$568,2,FALSE)),"Nog af te handelen AANVRAAG")</f>
        <v>BMA met NB Waterscherm</v>
      </c>
      <c r="F22" s="369">
        <f>IFERROR((VLOOKUP(C22,'Standaard+voorstellen '!A$1:E$568,3,FALSE)),"")</f>
        <v>4</v>
      </c>
      <c r="G22" s="370">
        <f t="shared" si="11"/>
        <v>2</v>
      </c>
      <c r="H22" s="371">
        <f t="shared" si="12"/>
        <v>2</v>
      </c>
      <c r="I22" s="372">
        <f t="shared" si="13"/>
        <v>0</v>
      </c>
      <c r="J22" s="367">
        <f t="shared" si="17"/>
        <v>0</v>
      </c>
      <c r="K22" s="372">
        <f t="shared" si="18"/>
        <v>0</v>
      </c>
      <c r="L22" s="405" t="s">
        <v>36</v>
      </c>
      <c r="M22" s="373" t="s">
        <v>1056</v>
      </c>
      <c r="N22" s="635" t="s">
        <v>2378</v>
      </c>
      <c r="O22" s="635" t="s">
        <v>2379</v>
      </c>
      <c r="P22" s="376" t="s">
        <v>1105</v>
      </c>
      <c r="Q22" s="377">
        <v>2</v>
      </c>
      <c r="R22" s="378">
        <v>2</v>
      </c>
      <c r="S22" s="379">
        <v>0</v>
      </c>
      <c r="T22" s="378">
        <v>5</v>
      </c>
      <c r="U22" s="378">
        <v>1</v>
      </c>
      <c r="V22" s="383">
        <v>0</v>
      </c>
      <c r="W22" s="384">
        <v>0</v>
      </c>
      <c r="X22" s="385">
        <v>0</v>
      </c>
      <c r="Y22" s="384"/>
      <c r="Z22" s="401"/>
      <c r="AA22" s="402"/>
      <c r="AB22" s="383"/>
      <c r="AC22" s="384"/>
      <c r="AD22" s="384"/>
      <c r="AE22" s="383"/>
      <c r="AF22" s="401"/>
      <c r="AG22" s="406"/>
      <c r="AH22" s="383">
        <v>0</v>
      </c>
      <c r="AI22" s="384">
        <v>0</v>
      </c>
      <c r="AJ22" s="385">
        <v>0</v>
      </c>
      <c r="AK22" s="384"/>
      <c r="AL22" s="384"/>
      <c r="AM22" s="384"/>
      <c r="AN22" s="383">
        <v>0</v>
      </c>
      <c r="AO22" s="384">
        <v>0</v>
      </c>
      <c r="AP22" s="385">
        <v>0</v>
      </c>
      <c r="AQ22" s="384">
        <v>0</v>
      </c>
      <c r="AR22" s="384">
        <v>0</v>
      </c>
      <c r="AS22" s="384">
        <v>0</v>
      </c>
      <c r="AT22" s="383">
        <v>2</v>
      </c>
      <c r="AU22" s="384">
        <v>2</v>
      </c>
      <c r="AV22" s="384">
        <v>0</v>
      </c>
      <c r="AW22" s="383"/>
      <c r="AX22" s="384"/>
      <c r="AY22" s="385"/>
      <c r="AZ22" s="403"/>
      <c r="BA22" s="387" t="str">
        <f t="shared" si="19"/>
        <v>BM</v>
      </c>
      <c r="BB22" s="388" t="str">
        <f t="shared" si="20"/>
        <v>A</v>
      </c>
      <c r="BC22" s="389" t="str">
        <f t="shared" si="21"/>
        <v>-</v>
      </c>
      <c r="BD22" s="390" t="str">
        <f t="shared" si="22"/>
        <v>NWS</v>
      </c>
      <c r="BE22" s="391">
        <f t="shared" si="23"/>
        <v>4</v>
      </c>
      <c r="BF22" s="392" t="str">
        <f>VLOOKUP(C22,'Standaard+voorstellen '!A$1:E$568,1,FALSE)</f>
        <v>BMA-NWS</v>
      </c>
      <c r="BG22" s="393" t="str">
        <f>VLOOKUP(P22,'Hulpblad Aantal per VrtgSrt &gt;=1'!B$4:C$688,1,FALSE)</f>
        <v>BMA-NWS</v>
      </c>
      <c r="BH22" s="394" t="s">
        <v>1105</v>
      </c>
      <c r="BI22" s="393" t="str">
        <f t="shared" si="24"/>
        <v>g</v>
      </c>
      <c r="BJ22" s="393" t="str">
        <f t="shared" si="25"/>
        <v>P</v>
      </c>
      <c r="BK22" s="393" t="str">
        <f t="shared" si="26"/>
        <v/>
      </c>
      <c r="BL22" s="395" t="str">
        <f t="shared" si="27"/>
        <v>P</v>
      </c>
      <c r="BM22" s="393" t="str">
        <f>IF((B22&gt;"a"),(VLOOKUP(A22,Afhankelijkheid!A$2:O$5530,2,FALSE)),"")</f>
        <v/>
      </c>
      <c r="BN22" s="396">
        <f>IFERROR(VLOOKUP(A22,'Hulpblad IZB en IZE'!A$2:B$750,2,FALSE),0)</f>
        <v>0</v>
      </c>
      <c r="BO22" s="397" t="str">
        <f t="shared" si="28"/>
        <v/>
      </c>
      <c r="BP22" s="370">
        <f t="shared" si="29"/>
        <v>2</v>
      </c>
      <c r="BQ22" s="371">
        <f t="shared" si="30"/>
        <v>2</v>
      </c>
      <c r="BR22" s="372">
        <f t="shared" si="98"/>
        <v>0</v>
      </c>
      <c r="BS22" s="372">
        <f t="shared" si="99"/>
        <v>5</v>
      </c>
      <c r="BT22" s="367">
        <f t="shared" si="31"/>
        <v>0</v>
      </c>
      <c r="BU22" s="398"/>
      <c r="BW22" s="393">
        <f t="shared" si="32"/>
        <v>0</v>
      </c>
      <c r="BX22" s="393">
        <f t="shared" si="33"/>
        <v>0</v>
      </c>
      <c r="BY22" s="393">
        <f t="shared" si="34"/>
        <v>0</v>
      </c>
      <c r="BZ22" s="393">
        <f t="shared" si="35"/>
        <v>0</v>
      </c>
      <c r="CA22" s="393">
        <f t="shared" si="36"/>
        <v>0</v>
      </c>
      <c r="CB22" s="393">
        <f t="shared" si="37"/>
        <v>0</v>
      </c>
      <c r="CC22" s="393">
        <f t="shared" si="38"/>
        <v>0</v>
      </c>
      <c r="CD22" s="393">
        <f t="shared" si="39"/>
        <v>0</v>
      </c>
      <c r="CE22" s="393">
        <f t="shared" si="40"/>
        <v>0</v>
      </c>
      <c r="CF22" s="393">
        <f t="shared" si="41"/>
        <v>0</v>
      </c>
      <c r="CG22" s="398"/>
      <c r="CH22" s="391">
        <f t="shared" si="42"/>
        <v>1</v>
      </c>
      <c r="CI22" s="391">
        <f t="shared" si="43"/>
        <v>0</v>
      </c>
      <c r="CJ22" s="391">
        <f t="shared" si="44"/>
        <v>0</v>
      </c>
      <c r="CK22" s="391">
        <f t="shared" si="45"/>
        <v>0</v>
      </c>
      <c r="CL22" s="391">
        <f t="shared" si="46"/>
        <v>1</v>
      </c>
      <c r="CM22" s="391">
        <f t="shared" si="47"/>
        <v>0</v>
      </c>
      <c r="CN22" s="391">
        <f t="shared" si="48"/>
        <v>1</v>
      </c>
      <c r="CO22" s="391">
        <f t="shared" si="49"/>
        <v>1</v>
      </c>
      <c r="CP22" s="391">
        <f t="shared" si="50"/>
        <v>1</v>
      </c>
      <c r="CQ22" s="391">
        <f t="shared" si="51"/>
        <v>0</v>
      </c>
      <c r="CR22" s="391">
        <f t="shared" si="52"/>
        <v>0</v>
      </c>
      <c r="CS22" s="393">
        <f t="shared" si="53"/>
        <v>0</v>
      </c>
      <c r="CT22" s="391">
        <f t="shared" si="54"/>
        <v>0</v>
      </c>
      <c r="CU22" s="391">
        <f t="shared" si="55"/>
        <v>0</v>
      </c>
      <c r="CV22" s="391">
        <f t="shared" si="56"/>
        <v>0</v>
      </c>
      <c r="CW22" s="391">
        <f t="shared" si="57"/>
        <v>0</v>
      </c>
      <c r="CX22" s="391">
        <f t="shared" si="58"/>
        <v>0</v>
      </c>
      <c r="CY22" s="391">
        <f t="shared" si="59"/>
        <v>0</v>
      </c>
      <c r="CZ22" s="391">
        <f t="shared" si="60"/>
        <v>0</v>
      </c>
      <c r="DA22" s="391">
        <f t="shared" si="61"/>
        <v>0</v>
      </c>
      <c r="DB22" s="391">
        <f t="shared" si="62"/>
        <v>0</v>
      </c>
      <c r="DC22" s="391">
        <f t="shared" si="63"/>
        <v>1</v>
      </c>
      <c r="DD22" s="391">
        <f t="shared" si="64"/>
        <v>0</v>
      </c>
      <c r="DE22" s="398"/>
      <c r="DF22" s="391">
        <f t="shared" si="65"/>
        <v>0</v>
      </c>
      <c r="DG22" s="391">
        <f t="shared" si="66"/>
        <v>0</v>
      </c>
      <c r="DH22" s="391">
        <f t="shared" si="67"/>
        <v>0</v>
      </c>
      <c r="DI22" s="391">
        <f t="shared" si="68"/>
        <v>0</v>
      </c>
      <c r="DJ22" s="391">
        <f t="shared" si="69"/>
        <v>0</v>
      </c>
      <c r="DK22" s="391">
        <f t="shared" si="70"/>
        <v>0</v>
      </c>
      <c r="DL22" s="391">
        <f t="shared" si="71"/>
        <v>0</v>
      </c>
      <c r="DM22" s="391">
        <f t="shared" si="72"/>
        <v>0</v>
      </c>
      <c r="DN22" s="391">
        <f t="shared" si="73"/>
        <v>0</v>
      </c>
      <c r="DO22" s="391">
        <f t="shared" si="74"/>
        <v>0</v>
      </c>
      <c r="DP22" s="391">
        <f t="shared" si="75"/>
        <v>0</v>
      </c>
      <c r="DQ22" s="398"/>
      <c r="DR22" s="391">
        <f t="shared" si="76"/>
        <v>0</v>
      </c>
      <c r="DS22" s="391">
        <f t="shared" si="77"/>
        <v>0</v>
      </c>
      <c r="DT22" s="391">
        <f t="shared" si="78"/>
        <v>0</v>
      </c>
      <c r="DU22" s="391">
        <f t="shared" si="79"/>
        <v>0</v>
      </c>
      <c r="DV22" s="391">
        <f t="shared" si="80"/>
        <v>0</v>
      </c>
      <c r="DW22" s="391">
        <f t="shared" si="81"/>
        <v>0</v>
      </c>
      <c r="DX22" s="391">
        <f t="shared" si="82"/>
        <v>0</v>
      </c>
      <c r="DY22" s="391">
        <f t="shared" si="83"/>
        <v>0</v>
      </c>
      <c r="DZ22" s="391">
        <f t="shared" si="84"/>
        <v>0</v>
      </c>
      <c r="EA22" s="391">
        <f t="shared" si="85"/>
        <v>0</v>
      </c>
      <c r="EB22" s="391">
        <f t="shared" si="86"/>
        <v>0</v>
      </c>
      <c r="EC22" s="398"/>
      <c r="ED22" s="391">
        <f t="shared" si="87"/>
        <v>0</v>
      </c>
      <c r="EE22" s="391">
        <f t="shared" si="88"/>
        <v>0</v>
      </c>
      <c r="EF22" s="391">
        <f t="shared" si="89"/>
        <v>0</v>
      </c>
      <c r="EG22" s="391">
        <f t="shared" si="90"/>
        <v>0</v>
      </c>
      <c r="EH22" s="391">
        <f t="shared" si="91"/>
        <v>0</v>
      </c>
      <c r="EI22" s="391">
        <f t="shared" si="92"/>
        <v>0</v>
      </c>
      <c r="EJ22" s="391">
        <f t="shared" si="93"/>
        <v>0</v>
      </c>
      <c r="EK22" s="391">
        <f t="shared" si="94"/>
        <v>0</v>
      </c>
      <c r="EL22" s="391">
        <f t="shared" si="95"/>
        <v>0</v>
      </c>
      <c r="EM22" s="391">
        <f t="shared" si="96"/>
        <v>0</v>
      </c>
      <c r="EN22" s="391">
        <f t="shared" si="97"/>
        <v>0</v>
      </c>
    </row>
    <row r="23" spans="1:144" s="391" customFormat="1" ht="13.5" hidden="1" thickBot="1" x14ac:dyDescent="0.25">
      <c r="A23" s="364" t="str">
        <f t="shared" si="15"/>
        <v>BMA-SOB</v>
      </c>
      <c r="B23" s="365" t="str">
        <f>IF((A23&lt;&gt;"ZZZ"),(IF((IFERROR((VLOOKUP(A23,'Standaard+voorstellen '!A$1:B$436,1,FALSE)),"ZZZ"))="ZZZ","v","")),"")</f>
        <v/>
      </c>
      <c r="C23" s="396" t="s">
        <v>210</v>
      </c>
      <c r="D23" s="367" t="str">
        <f t="shared" si="16"/>
        <v>BMA-SOB</v>
      </c>
      <c r="E23" s="368" t="str">
        <f>IFERROR((VLOOKUP(C23,'Standaard+voorstellen '!A$1:E$568,2,FALSE)),"Nog af te handelen AANVRAAG")</f>
        <v>BMA Spoorsloot Overbrugging</v>
      </c>
      <c r="F23" s="369">
        <f>IFERROR((VLOOKUP(C23,'Standaard+voorstellen '!A$1:E$568,3,FALSE)),"")</f>
        <v>7</v>
      </c>
      <c r="G23" s="370">
        <f t="shared" si="11"/>
        <v>3</v>
      </c>
      <c r="H23" s="371">
        <f t="shared" si="12"/>
        <v>2</v>
      </c>
      <c r="I23" s="372">
        <f t="shared" si="13"/>
        <v>1</v>
      </c>
      <c r="J23" s="367">
        <f t="shared" si="17"/>
        <v>12</v>
      </c>
      <c r="K23" s="372">
        <f t="shared" si="18"/>
        <v>0</v>
      </c>
      <c r="L23" s="369" t="s">
        <v>36</v>
      </c>
      <c r="M23" s="373" t="s">
        <v>203</v>
      </c>
      <c r="N23" s="635" t="s">
        <v>2378</v>
      </c>
      <c r="O23" s="635" t="s">
        <v>2379</v>
      </c>
      <c r="P23" s="376" t="s">
        <v>210</v>
      </c>
      <c r="Q23" s="377">
        <v>3</v>
      </c>
      <c r="R23" s="378">
        <v>2</v>
      </c>
      <c r="S23" s="379">
        <v>1</v>
      </c>
      <c r="T23" s="378">
        <v>5</v>
      </c>
      <c r="U23" s="378">
        <v>1</v>
      </c>
      <c r="V23" s="383">
        <v>0</v>
      </c>
      <c r="W23" s="384">
        <v>0</v>
      </c>
      <c r="X23" s="385">
        <v>0</v>
      </c>
      <c r="Y23" s="384"/>
      <c r="Z23" s="401"/>
      <c r="AA23" s="402"/>
      <c r="AB23" s="383"/>
      <c r="AC23" s="384"/>
      <c r="AD23" s="384"/>
      <c r="AE23" s="383"/>
      <c r="AF23" s="401"/>
      <c r="AG23" s="406"/>
      <c r="AH23" s="383">
        <v>0</v>
      </c>
      <c r="AI23" s="384">
        <v>0</v>
      </c>
      <c r="AJ23" s="385">
        <v>0</v>
      </c>
      <c r="AK23" s="384"/>
      <c r="AL23" s="384"/>
      <c r="AM23" s="384"/>
      <c r="AN23" s="383">
        <v>0</v>
      </c>
      <c r="AO23" s="384">
        <v>0</v>
      </c>
      <c r="AP23" s="385">
        <v>0</v>
      </c>
      <c r="AQ23" s="384">
        <v>0</v>
      </c>
      <c r="AR23" s="384">
        <v>0</v>
      </c>
      <c r="AS23" s="384">
        <v>0</v>
      </c>
      <c r="AT23" s="383">
        <v>3</v>
      </c>
      <c r="AU23" s="384">
        <v>2</v>
      </c>
      <c r="AV23" s="384">
        <v>1</v>
      </c>
      <c r="AW23" s="383"/>
      <c r="AX23" s="384"/>
      <c r="AY23" s="385"/>
      <c r="AZ23" s="403"/>
      <c r="BA23" s="387" t="str">
        <f t="shared" si="19"/>
        <v>BM</v>
      </c>
      <c r="BB23" s="388" t="str">
        <f t="shared" si="20"/>
        <v>A</v>
      </c>
      <c r="BC23" s="389" t="str">
        <f t="shared" si="21"/>
        <v>-</v>
      </c>
      <c r="BD23" s="390" t="str">
        <f t="shared" si="22"/>
        <v>SOB</v>
      </c>
      <c r="BE23" s="391">
        <f t="shared" si="23"/>
        <v>4</v>
      </c>
      <c r="BF23" s="392" t="str">
        <f>VLOOKUP(C23,'Standaard+voorstellen '!A$1:E$568,1,FALSE)</f>
        <v>BMA-SOB</v>
      </c>
      <c r="BG23" s="393" t="str">
        <f>VLOOKUP(P23,'Hulpblad Aantal per VrtgSrt &gt;=1'!B$4:C$688,1,FALSE)</f>
        <v>BMA-SOB</v>
      </c>
      <c r="BH23" s="394" t="s">
        <v>210</v>
      </c>
      <c r="BI23" s="393" t="str">
        <f t="shared" si="24"/>
        <v>g</v>
      </c>
      <c r="BJ23" s="393" t="str">
        <f t="shared" si="25"/>
        <v>P</v>
      </c>
      <c r="BK23" s="393" t="str">
        <f t="shared" si="26"/>
        <v>A</v>
      </c>
      <c r="BL23" s="395" t="str">
        <f t="shared" si="27"/>
        <v>PA</v>
      </c>
      <c r="BM23" s="393" t="str">
        <f>IF((B23&gt;"a"),(VLOOKUP(A23,Afhankelijkheid!A$2:O$5530,2,FALSE)),"")</f>
        <v/>
      </c>
      <c r="BN23" s="396">
        <f>IFERROR(VLOOKUP(A23,'Hulpblad IZB en IZE'!A$2:B$750,2,FALSE),0)</f>
        <v>12</v>
      </c>
      <c r="BO23" s="397" t="str">
        <f t="shared" si="28"/>
        <v/>
      </c>
      <c r="BP23" s="370">
        <f t="shared" si="29"/>
        <v>3</v>
      </c>
      <c r="BQ23" s="371">
        <f t="shared" si="30"/>
        <v>2</v>
      </c>
      <c r="BR23" s="372">
        <f t="shared" si="98"/>
        <v>1</v>
      </c>
      <c r="BS23" s="372">
        <f t="shared" si="99"/>
        <v>5</v>
      </c>
      <c r="BT23" s="367">
        <f t="shared" si="31"/>
        <v>12</v>
      </c>
      <c r="BU23" s="398"/>
      <c r="BW23" s="393">
        <f t="shared" si="32"/>
        <v>0</v>
      </c>
      <c r="BX23" s="393">
        <f t="shared" si="33"/>
        <v>0</v>
      </c>
      <c r="BY23" s="393">
        <f t="shared" si="34"/>
        <v>0</v>
      </c>
      <c r="BZ23" s="393">
        <f t="shared" si="35"/>
        <v>0</v>
      </c>
      <c r="CA23" s="393">
        <f t="shared" si="36"/>
        <v>0</v>
      </c>
      <c r="CB23" s="393">
        <f t="shared" si="37"/>
        <v>0</v>
      </c>
      <c r="CC23" s="393">
        <f t="shared" si="38"/>
        <v>0</v>
      </c>
      <c r="CD23" s="393">
        <f t="shared" si="39"/>
        <v>0</v>
      </c>
      <c r="CE23" s="393">
        <f t="shared" si="40"/>
        <v>0</v>
      </c>
      <c r="CF23" s="393">
        <f t="shared" si="41"/>
        <v>0</v>
      </c>
      <c r="CG23" s="398"/>
      <c r="CH23" s="391">
        <f t="shared" si="42"/>
        <v>1</v>
      </c>
      <c r="CI23" s="391">
        <f t="shared" si="43"/>
        <v>0</v>
      </c>
      <c r="CJ23" s="391">
        <f t="shared" si="44"/>
        <v>0</v>
      </c>
      <c r="CK23" s="391">
        <f t="shared" si="45"/>
        <v>0</v>
      </c>
      <c r="CL23" s="391">
        <f t="shared" si="46"/>
        <v>1</v>
      </c>
      <c r="CM23" s="391">
        <f t="shared" si="47"/>
        <v>0</v>
      </c>
      <c r="CN23" s="391">
        <f t="shared" si="48"/>
        <v>1</v>
      </c>
      <c r="CO23" s="391">
        <f t="shared" si="49"/>
        <v>1</v>
      </c>
      <c r="CP23" s="391">
        <f t="shared" si="50"/>
        <v>1</v>
      </c>
      <c r="CQ23" s="391">
        <f t="shared" si="51"/>
        <v>0</v>
      </c>
      <c r="CR23" s="391">
        <f t="shared" si="52"/>
        <v>0</v>
      </c>
      <c r="CS23" s="393">
        <f t="shared" si="53"/>
        <v>0</v>
      </c>
      <c r="CT23" s="391">
        <f t="shared" si="54"/>
        <v>0</v>
      </c>
      <c r="CU23" s="391">
        <f t="shared" si="55"/>
        <v>0</v>
      </c>
      <c r="CV23" s="391">
        <f t="shared" si="56"/>
        <v>0</v>
      </c>
      <c r="CW23" s="391">
        <f t="shared" si="57"/>
        <v>0</v>
      </c>
      <c r="CX23" s="391">
        <f t="shared" si="58"/>
        <v>0</v>
      </c>
      <c r="CY23" s="391">
        <f t="shared" si="59"/>
        <v>0</v>
      </c>
      <c r="CZ23" s="391">
        <f t="shared" si="60"/>
        <v>0</v>
      </c>
      <c r="DA23" s="391">
        <f t="shared" si="61"/>
        <v>0</v>
      </c>
      <c r="DB23" s="391">
        <f t="shared" si="62"/>
        <v>0</v>
      </c>
      <c r="DC23" s="391">
        <f t="shared" si="63"/>
        <v>1</v>
      </c>
      <c r="DD23" s="391">
        <f t="shared" si="64"/>
        <v>0</v>
      </c>
      <c r="DE23" s="398"/>
      <c r="DF23" s="391">
        <f t="shared" si="65"/>
        <v>0</v>
      </c>
      <c r="DG23" s="391">
        <f t="shared" si="66"/>
        <v>0</v>
      </c>
      <c r="DH23" s="391">
        <f t="shared" si="67"/>
        <v>0</v>
      </c>
      <c r="DI23" s="391">
        <f t="shared" si="68"/>
        <v>0</v>
      </c>
      <c r="DJ23" s="391">
        <f t="shared" si="69"/>
        <v>0</v>
      </c>
      <c r="DK23" s="391">
        <f t="shared" si="70"/>
        <v>0</v>
      </c>
      <c r="DL23" s="391">
        <f t="shared" si="71"/>
        <v>0</v>
      </c>
      <c r="DM23" s="391">
        <f t="shared" si="72"/>
        <v>0</v>
      </c>
      <c r="DN23" s="391">
        <f t="shared" si="73"/>
        <v>0</v>
      </c>
      <c r="DO23" s="391">
        <f t="shared" si="74"/>
        <v>0</v>
      </c>
      <c r="DP23" s="391">
        <f t="shared" si="75"/>
        <v>0</v>
      </c>
      <c r="DQ23" s="398"/>
      <c r="DR23" s="391">
        <f t="shared" si="76"/>
        <v>0</v>
      </c>
      <c r="DS23" s="391">
        <f t="shared" si="77"/>
        <v>0</v>
      </c>
      <c r="DT23" s="391">
        <f t="shared" si="78"/>
        <v>0</v>
      </c>
      <c r="DU23" s="391">
        <f t="shared" si="79"/>
        <v>0</v>
      </c>
      <c r="DV23" s="391">
        <f t="shared" si="80"/>
        <v>0</v>
      </c>
      <c r="DW23" s="391">
        <f t="shared" si="81"/>
        <v>0</v>
      </c>
      <c r="DX23" s="391">
        <f t="shared" si="82"/>
        <v>0</v>
      </c>
      <c r="DY23" s="391">
        <f t="shared" si="83"/>
        <v>0</v>
      </c>
      <c r="DZ23" s="391">
        <f t="shared" si="84"/>
        <v>0</v>
      </c>
      <c r="EA23" s="391">
        <f t="shared" si="85"/>
        <v>0</v>
      </c>
      <c r="EB23" s="391">
        <f t="shared" si="86"/>
        <v>0</v>
      </c>
      <c r="EC23" s="398"/>
      <c r="ED23" s="391">
        <f t="shared" si="87"/>
        <v>0</v>
      </c>
      <c r="EE23" s="391">
        <f t="shared" si="88"/>
        <v>0</v>
      </c>
      <c r="EF23" s="391">
        <f t="shared" si="89"/>
        <v>0</v>
      </c>
      <c r="EG23" s="391">
        <f t="shared" si="90"/>
        <v>0</v>
      </c>
      <c r="EH23" s="391">
        <f t="shared" si="91"/>
        <v>0</v>
      </c>
      <c r="EI23" s="391">
        <f t="shared" si="92"/>
        <v>0</v>
      </c>
      <c r="EJ23" s="391">
        <f t="shared" si="93"/>
        <v>0</v>
      </c>
      <c r="EK23" s="391">
        <f t="shared" si="94"/>
        <v>0</v>
      </c>
      <c r="EL23" s="391">
        <f t="shared" si="95"/>
        <v>0</v>
      </c>
      <c r="EM23" s="391">
        <f t="shared" si="96"/>
        <v>0</v>
      </c>
      <c r="EN23" s="391">
        <f t="shared" si="97"/>
        <v>0</v>
      </c>
    </row>
    <row r="24" spans="1:144" s="391" customFormat="1" ht="26.25" hidden="1" thickBot="1" x14ac:dyDescent="0.25">
      <c r="A24" s="364" t="str">
        <f t="shared" si="15"/>
        <v>BMA-USR</v>
      </c>
      <c r="B24" s="365" t="str">
        <f>IF((A24&lt;&gt;"ZZZ"),(IF((IFERROR((VLOOKUP(A24,'Standaard+voorstellen '!A$1:B$436,1,FALSE)),"ZZZ"))="ZZZ","v","")),"")</f>
        <v/>
      </c>
      <c r="C24" s="413" t="s">
        <v>755</v>
      </c>
      <c r="D24" s="367" t="str">
        <f t="shared" si="16"/>
        <v>BMA-USR</v>
      </c>
      <c r="E24" s="368" t="str">
        <f>IFERROR((VLOOKUP(C24,'Standaard+voorstellen '!A$1:E$568,2,FALSE)),"Nog af te handelen AANVRAAG")</f>
        <v>BMA USAR</v>
      </c>
      <c r="F24" s="369">
        <f>IFERROR((VLOOKUP(C24,'Standaard+voorstellen '!A$1:E$568,3,FALSE)),"")</f>
        <v>5</v>
      </c>
      <c r="G24" s="370">
        <f t="shared" si="11"/>
        <v>0</v>
      </c>
      <c r="H24" s="371">
        <f t="shared" si="12"/>
        <v>0</v>
      </c>
      <c r="I24" s="372">
        <f t="shared" si="13"/>
        <v>0</v>
      </c>
      <c r="J24" s="367">
        <f t="shared" si="17"/>
        <v>0</v>
      </c>
      <c r="K24" s="372">
        <f t="shared" si="18"/>
        <v>0</v>
      </c>
      <c r="L24" s="414" t="s">
        <v>36</v>
      </c>
      <c r="M24" s="373" t="s">
        <v>203</v>
      </c>
      <c r="N24" s="675" t="s">
        <v>2403</v>
      </c>
      <c r="O24" s="675" t="s">
        <v>1941</v>
      </c>
      <c r="P24" s="376" t="s">
        <v>755</v>
      </c>
      <c r="Q24" s="377">
        <v>0</v>
      </c>
      <c r="R24" s="378">
        <v>0</v>
      </c>
      <c r="S24" s="379">
        <v>0</v>
      </c>
      <c r="T24" s="378">
        <v>5</v>
      </c>
      <c r="U24" s="378">
        <v>0</v>
      </c>
      <c r="V24" s="383">
        <v>0</v>
      </c>
      <c r="W24" s="384">
        <v>0</v>
      </c>
      <c r="X24" s="385">
        <v>0</v>
      </c>
      <c r="Y24" s="384"/>
      <c r="Z24" s="401"/>
      <c r="AA24" s="402"/>
      <c r="AB24" s="383"/>
      <c r="AC24" s="384"/>
      <c r="AD24" s="384"/>
      <c r="AE24" s="377"/>
      <c r="AF24" s="380"/>
      <c r="AG24" s="382"/>
      <c r="AH24" s="383">
        <v>0</v>
      </c>
      <c r="AI24" s="384">
        <v>0</v>
      </c>
      <c r="AJ24" s="385">
        <v>0</v>
      </c>
      <c r="AK24" s="384"/>
      <c r="AL24" s="384"/>
      <c r="AM24" s="384"/>
      <c r="AN24" s="383">
        <v>0</v>
      </c>
      <c r="AO24" s="384">
        <v>0</v>
      </c>
      <c r="AP24" s="385">
        <v>0</v>
      </c>
      <c r="AQ24" s="384">
        <v>0</v>
      </c>
      <c r="AR24" s="384">
        <v>0</v>
      </c>
      <c r="AS24" s="384">
        <v>0</v>
      </c>
      <c r="AT24" s="383">
        <v>0</v>
      </c>
      <c r="AU24" s="384">
        <v>0</v>
      </c>
      <c r="AV24" s="384">
        <v>0</v>
      </c>
      <c r="AW24" s="383"/>
      <c r="AX24" s="384"/>
      <c r="AY24" s="385"/>
      <c r="AZ24" s="403"/>
      <c r="BA24" s="387" t="str">
        <f t="shared" si="19"/>
        <v>BM</v>
      </c>
      <c r="BB24" s="388" t="str">
        <f t="shared" si="20"/>
        <v>A</v>
      </c>
      <c r="BC24" s="389" t="str">
        <f t="shared" si="21"/>
        <v>-</v>
      </c>
      <c r="BD24" s="390" t="str">
        <f t="shared" si="22"/>
        <v>USR</v>
      </c>
      <c r="BE24" s="391">
        <f t="shared" si="23"/>
        <v>4</v>
      </c>
      <c r="BF24" s="392" t="str">
        <f>VLOOKUP(C24,'Standaard+voorstellen '!A$1:E$568,1,FALSE)</f>
        <v>BMA-USR</v>
      </c>
      <c r="BG24" s="393" t="str">
        <f>VLOOKUP(P24,'Hulpblad Aantal per VrtgSrt &gt;=1'!B$4:C$688,1,FALSE)</f>
        <v>BMA-USR</v>
      </c>
      <c r="BH24" s="394" t="s">
        <v>755</v>
      </c>
      <c r="BI24" s="393" t="str">
        <f t="shared" si="24"/>
        <v>g</v>
      </c>
      <c r="BJ24" s="393" t="str">
        <f t="shared" si="25"/>
        <v/>
      </c>
      <c r="BK24" s="393" t="str">
        <f t="shared" si="26"/>
        <v/>
      </c>
      <c r="BL24" s="395" t="str">
        <f t="shared" si="27"/>
        <v/>
      </c>
      <c r="BM24" s="393" t="str">
        <f>IF((B24&gt;"a"),(VLOOKUP(A24,Afhankelijkheid!A$2:O$5530,2,FALSE)),"")</f>
        <v/>
      </c>
      <c r="BN24" s="396">
        <f>IFERROR(VLOOKUP(A24,'Hulpblad IZB en IZE'!A$2:B$750,2,FALSE),0)</f>
        <v>0</v>
      </c>
      <c r="BO24" s="397" t="str">
        <f t="shared" si="28"/>
        <v/>
      </c>
      <c r="BP24" s="370">
        <f t="shared" si="29"/>
        <v>0</v>
      </c>
      <c r="BQ24" s="371">
        <f t="shared" si="30"/>
        <v>0</v>
      </c>
      <c r="BR24" s="372">
        <f t="shared" si="98"/>
        <v>0</v>
      </c>
      <c r="BS24" s="372">
        <f t="shared" si="99"/>
        <v>5</v>
      </c>
      <c r="BT24" s="367">
        <f t="shared" si="31"/>
        <v>0</v>
      </c>
      <c r="BU24" s="398"/>
      <c r="BW24" s="393">
        <f t="shared" si="32"/>
        <v>0</v>
      </c>
      <c r="BX24" s="393">
        <f t="shared" si="33"/>
        <v>0</v>
      </c>
      <c r="BY24" s="393">
        <f t="shared" si="34"/>
        <v>0</v>
      </c>
      <c r="BZ24" s="393">
        <f t="shared" si="35"/>
        <v>0</v>
      </c>
      <c r="CA24" s="393">
        <f t="shared" si="36"/>
        <v>0</v>
      </c>
      <c r="CB24" s="393">
        <f t="shared" si="37"/>
        <v>0</v>
      </c>
      <c r="CC24" s="393">
        <f t="shared" si="38"/>
        <v>0</v>
      </c>
      <c r="CD24" s="393">
        <f t="shared" si="39"/>
        <v>0</v>
      </c>
      <c r="CE24" s="393">
        <f t="shared" si="40"/>
        <v>0</v>
      </c>
      <c r="CF24" s="393">
        <f t="shared" si="41"/>
        <v>0</v>
      </c>
      <c r="CG24" s="398"/>
      <c r="CH24" s="391">
        <f t="shared" si="42"/>
        <v>1</v>
      </c>
      <c r="CI24" s="391">
        <f t="shared" si="43"/>
        <v>0</v>
      </c>
      <c r="CJ24" s="391">
        <f t="shared" si="44"/>
        <v>0</v>
      </c>
      <c r="CK24" s="391">
        <f t="shared" si="45"/>
        <v>0</v>
      </c>
      <c r="CL24" s="391">
        <f t="shared" si="46"/>
        <v>1</v>
      </c>
      <c r="CM24" s="391">
        <f t="shared" si="47"/>
        <v>0</v>
      </c>
      <c r="CN24" s="391">
        <f t="shared" si="48"/>
        <v>1</v>
      </c>
      <c r="CO24" s="391">
        <f t="shared" si="49"/>
        <v>1</v>
      </c>
      <c r="CP24" s="391">
        <f t="shared" si="50"/>
        <v>1</v>
      </c>
      <c r="CQ24" s="391">
        <f t="shared" si="51"/>
        <v>0</v>
      </c>
      <c r="CR24" s="391">
        <f t="shared" si="52"/>
        <v>0</v>
      </c>
      <c r="CS24" s="393">
        <f t="shared" si="53"/>
        <v>0</v>
      </c>
      <c r="CT24" s="391">
        <f t="shared" si="54"/>
        <v>0</v>
      </c>
      <c r="CU24" s="391">
        <f t="shared" si="55"/>
        <v>0</v>
      </c>
      <c r="CV24" s="391">
        <f t="shared" si="56"/>
        <v>0</v>
      </c>
      <c r="CW24" s="391">
        <f t="shared" si="57"/>
        <v>0</v>
      </c>
      <c r="CX24" s="391">
        <f t="shared" si="58"/>
        <v>0</v>
      </c>
      <c r="CY24" s="391">
        <f t="shared" si="59"/>
        <v>0</v>
      </c>
      <c r="CZ24" s="391">
        <f t="shared" si="60"/>
        <v>0</v>
      </c>
      <c r="DA24" s="391">
        <f t="shared" si="61"/>
        <v>0</v>
      </c>
      <c r="DB24" s="391">
        <f t="shared" si="62"/>
        <v>0</v>
      </c>
      <c r="DC24" s="391">
        <f t="shared" si="63"/>
        <v>0</v>
      </c>
      <c r="DD24" s="391">
        <f t="shared" si="64"/>
        <v>0</v>
      </c>
      <c r="DE24" s="398"/>
      <c r="DF24" s="391">
        <f t="shared" si="65"/>
        <v>0</v>
      </c>
      <c r="DG24" s="391">
        <f t="shared" si="66"/>
        <v>0</v>
      </c>
      <c r="DH24" s="391">
        <f t="shared" si="67"/>
        <v>0</v>
      </c>
      <c r="DI24" s="391">
        <f t="shared" si="68"/>
        <v>0</v>
      </c>
      <c r="DJ24" s="391">
        <f t="shared" si="69"/>
        <v>0</v>
      </c>
      <c r="DK24" s="391">
        <f t="shared" si="70"/>
        <v>0</v>
      </c>
      <c r="DL24" s="391">
        <f t="shared" si="71"/>
        <v>0</v>
      </c>
      <c r="DM24" s="391">
        <f t="shared" si="72"/>
        <v>0</v>
      </c>
      <c r="DN24" s="391">
        <f t="shared" si="73"/>
        <v>0</v>
      </c>
      <c r="DO24" s="391">
        <f t="shared" si="74"/>
        <v>0</v>
      </c>
      <c r="DP24" s="391">
        <f t="shared" si="75"/>
        <v>0</v>
      </c>
      <c r="DQ24" s="398"/>
      <c r="DR24" s="391">
        <f t="shared" si="76"/>
        <v>0</v>
      </c>
      <c r="DS24" s="391">
        <f t="shared" si="77"/>
        <v>0</v>
      </c>
      <c r="DT24" s="391">
        <f t="shared" si="78"/>
        <v>0</v>
      </c>
      <c r="DU24" s="391">
        <f t="shared" si="79"/>
        <v>0</v>
      </c>
      <c r="DV24" s="391">
        <f t="shared" si="80"/>
        <v>0</v>
      </c>
      <c r="DW24" s="391">
        <f t="shared" si="81"/>
        <v>0</v>
      </c>
      <c r="DX24" s="391">
        <f t="shared" si="82"/>
        <v>0</v>
      </c>
      <c r="DY24" s="391">
        <f t="shared" si="83"/>
        <v>0</v>
      </c>
      <c r="DZ24" s="391">
        <f t="shared" si="84"/>
        <v>0</v>
      </c>
      <c r="EA24" s="391">
        <f t="shared" si="85"/>
        <v>0</v>
      </c>
      <c r="EB24" s="391">
        <f t="shared" si="86"/>
        <v>0</v>
      </c>
      <c r="EC24" s="398"/>
      <c r="ED24" s="391">
        <f t="shared" si="87"/>
        <v>0</v>
      </c>
      <c r="EE24" s="391">
        <f t="shared" si="88"/>
        <v>0</v>
      </c>
      <c r="EF24" s="391">
        <f t="shared" si="89"/>
        <v>0</v>
      </c>
      <c r="EG24" s="391">
        <f t="shared" si="90"/>
        <v>0</v>
      </c>
      <c r="EH24" s="391">
        <f t="shared" si="91"/>
        <v>0</v>
      </c>
      <c r="EI24" s="391">
        <f t="shared" si="92"/>
        <v>0</v>
      </c>
      <c r="EJ24" s="391">
        <f t="shared" si="93"/>
        <v>0</v>
      </c>
      <c r="EK24" s="391">
        <f t="shared" si="94"/>
        <v>0</v>
      </c>
      <c r="EL24" s="391">
        <f t="shared" si="95"/>
        <v>0</v>
      </c>
      <c r="EM24" s="391">
        <f t="shared" si="96"/>
        <v>0</v>
      </c>
      <c r="EN24" s="391">
        <f t="shared" si="97"/>
        <v>0</v>
      </c>
    </row>
    <row r="25" spans="1:144" s="391" customFormat="1" ht="13.5" hidden="1" thickBot="1" x14ac:dyDescent="0.25">
      <c r="A25" s="364" t="str">
        <f t="shared" si="15"/>
        <v>BM-BBM</v>
      </c>
      <c r="B25" s="365" t="str">
        <f>IF((A25&lt;&gt;"ZZZ"),(IF((IFERROR((VLOOKUP(A25,'Standaard+voorstellen '!A$1:B$436,1,FALSE)),"ZZZ"))="ZZZ","v","")),"")</f>
        <v/>
      </c>
      <c r="C25" s="396" t="s">
        <v>676</v>
      </c>
      <c r="D25" s="367" t="str">
        <f t="shared" si="16"/>
        <v>BM-BBM</v>
      </c>
      <c r="E25" s="368" t="str">
        <f>IFERROR((VLOOKUP(C25,'Standaard+voorstellen '!A$1:E$568,2,FALSE)),"Nog af te handelen AANVRAAG")</f>
        <v>BM Bijz. Brandbestr. Middelen</v>
      </c>
      <c r="F25" s="369">
        <f>IFERROR((VLOOKUP(C25,'Standaard+voorstellen '!A$1:E$568,3,FALSE)),"")</f>
        <v>6</v>
      </c>
      <c r="G25" s="370">
        <f t="shared" si="11"/>
        <v>6</v>
      </c>
      <c r="H25" s="371">
        <f t="shared" si="12"/>
        <v>4</v>
      </c>
      <c r="I25" s="372">
        <f t="shared" si="13"/>
        <v>2</v>
      </c>
      <c r="J25" s="367">
        <f t="shared" si="17"/>
        <v>90</v>
      </c>
      <c r="K25" s="372">
        <f t="shared" si="18"/>
        <v>0</v>
      </c>
      <c r="L25" s="410" t="s">
        <v>36</v>
      </c>
      <c r="M25" s="373" t="s">
        <v>1063</v>
      </c>
      <c r="N25" s="416"/>
      <c r="O25" s="375"/>
      <c r="P25" s="376" t="s">
        <v>676</v>
      </c>
      <c r="Q25" s="377">
        <v>6</v>
      </c>
      <c r="R25" s="378">
        <v>4</v>
      </c>
      <c r="S25" s="379">
        <v>2</v>
      </c>
      <c r="T25" s="378">
        <v>6</v>
      </c>
      <c r="U25" s="378">
        <v>4</v>
      </c>
      <c r="V25" s="383">
        <v>0</v>
      </c>
      <c r="W25" s="384">
        <v>0</v>
      </c>
      <c r="X25" s="385">
        <v>0</v>
      </c>
      <c r="Y25" s="384"/>
      <c r="Z25" s="401"/>
      <c r="AA25" s="402"/>
      <c r="AB25" s="383"/>
      <c r="AC25" s="384"/>
      <c r="AD25" s="384"/>
      <c r="AE25" s="383">
        <v>1</v>
      </c>
      <c r="AF25" s="401">
        <v>1</v>
      </c>
      <c r="AG25" s="406">
        <v>0</v>
      </c>
      <c r="AH25" s="383">
        <v>1</v>
      </c>
      <c r="AI25" s="384">
        <v>1</v>
      </c>
      <c r="AJ25" s="385">
        <v>0</v>
      </c>
      <c r="AK25" s="384"/>
      <c r="AL25" s="384"/>
      <c r="AM25" s="384"/>
      <c r="AN25" s="383">
        <v>0</v>
      </c>
      <c r="AO25" s="384">
        <v>0</v>
      </c>
      <c r="AP25" s="385">
        <v>0</v>
      </c>
      <c r="AQ25" s="384">
        <v>3</v>
      </c>
      <c r="AR25" s="384">
        <v>1</v>
      </c>
      <c r="AS25" s="384">
        <v>2</v>
      </c>
      <c r="AT25" s="383">
        <v>1</v>
      </c>
      <c r="AU25" s="384">
        <v>1</v>
      </c>
      <c r="AV25" s="384">
        <v>0</v>
      </c>
      <c r="AW25" s="383"/>
      <c r="AX25" s="384"/>
      <c r="AY25" s="385"/>
      <c r="AZ25" s="403"/>
      <c r="BA25" s="387" t="str">
        <f t="shared" si="19"/>
        <v>BM</v>
      </c>
      <c r="BB25" s="388" t="str">
        <f t="shared" si="20"/>
        <v/>
      </c>
      <c r="BC25" s="389" t="str">
        <f t="shared" si="21"/>
        <v>-</v>
      </c>
      <c r="BD25" s="390" t="str">
        <f t="shared" si="22"/>
        <v>BBM</v>
      </c>
      <c r="BE25" s="391">
        <f t="shared" si="23"/>
        <v>3</v>
      </c>
      <c r="BF25" s="392" t="str">
        <f>VLOOKUP(C25,'Standaard+voorstellen '!A$1:E$568,1,FALSE)</f>
        <v>BM-BBM</v>
      </c>
      <c r="BG25" s="393" t="str">
        <f>VLOOKUP(P25,'Hulpblad Aantal per VrtgSrt &gt;=1'!B$4:C$688,1,FALSE)</f>
        <v>BM-BBM</v>
      </c>
      <c r="BH25" s="394" t="s">
        <v>676</v>
      </c>
      <c r="BI25" s="393" t="str">
        <f t="shared" si="24"/>
        <v>g</v>
      </c>
      <c r="BJ25" s="393" t="str">
        <f t="shared" si="25"/>
        <v>P</v>
      </c>
      <c r="BK25" s="393" t="str">
        <f t="shared" si="26"/>
        <v>A</v>
      </c>
      <c r="BL25" s="395" t="str">
        <f t="shared" si="27"/>
        <v>PA</v>
      </c>
      <c r="BM25" s="393" t="str">
        <f>IF((B25&gt;"a"),(VLOOKUP(A25,Afhankelijkheid!A$2:O$5530,2,FALSE)),"")</f>
        <v/>
      </c>
      <c r="BN25" s="396">
        <f>IFERROR(VLOOKUP(A25,'Hulpblad IZB en IZE'!A$2:B$750,2,FALSE),0)</f>
        <v>90</v>
      </c>
      <c r="BO25" s="397" t="str">
        <f t="shared" si="28"/>
        <v/>
      </c>
      <c r="BP25" s="370">
        <f t="shared" si="29"/>
        <v>6</v>
      </c>
      <c r="BQ25" s="371">
        <f t="shared" si="30"/>
        <v>4</v>
      </c>
      <c r="BR25" s="372">
        <f t="shared" si="98"/>
        <v>2</v>
      </c>
      <c r="BS25" s="372">
        <f t="shared" si="99"/>
        <v>6</v>
      </c>
      <c r="BT25" s="367">
        <f t="shared" si="31"/>
        <v>90</v>
      </c>
      <c r="BU25" s="398"/>
      <c r="BW25" s="393">
        <f t="shared" si="32"/>
        <v>0</v>
      </c>
      <c r="BX25" s="393">
        <f t="shared" si="33"/>
        <v>0</v>
      </c>
      <c r="BY25" s="393">
        <f t="shared" si="34"/>
        <v>0</v>
      </c>
      <c r="BZ25" s="393">
        <f t="shared" si="35"/>
        <v>0</v>
      </c>
      <c r="CA25" s="393">
        <f t="shared" si="36"/>
        <v>0</v>
      </c>
      <c r="CB25" s="393">
        <f t="shared" si="37"/>
        <v>0</v>
      </c>
      <c r="CC25" s="393">
        <f t="shared" si="38"/>
        <v>0</v>
      </c>
      <c r="CD25" s="393">
        <f t="shared" si="39"/>
        <v>0</v>
      </c>
      <c r="CE25" s="393">
        <f t="shared" si="40"/>
        <v>0</v>
      </c>
      <c r="CF25" s="393">
        <f t="shared" si="41"/>
        <v>0</v>
      </c>
      <c r="CG25" s="398"/>
      <c r="CH25" s="391">
        <f t="shared" si="42"/>
        <v>1</v>
      </c>
      <c r="CI25" s="391">
        <f t="shared" si="43"/>
        <v>0</v>
      </c>
      <c r="CJ25" s="391">
        <f t="shared" si="44"/>
        <v>0</v>
      </c>
      <c r="CK25" s="391">
        <f t="shared" si="45"/>
        <v>1</v>
      </c>
      <c r="CL25" s="391">
        <f t="shared" si="46"/>
        <v>1</v>
      </c>
      <c r="CM25" s="391">
        <f t="shared" si="47"/>
        <v>0</v>
      </c>
      <c r="CN25" s="391">
        <f t="shared" si="48"/>
        <v>1</v>
      </c>
      <c r="CO25" s="391">
        <f t="shared" si="49"/>
        <v>1</v>
      </c>
      <c r="CP25" s="391">
        <f t="shared" si="50"/>
        <v>1</v>
      </c>
      <c r="CQ25" s="391">
        <f t="shared" si="51"/>
        <v>0</v>
      </c>
      <c r="CR25" s="391">
        <f t="shared" si="52"/>
        <v>0</v>
      </c>
      <c r="CS25" s="393">
        <f t="shared" si="53"/>
        <v>0</v>
      </c>
      <c r="CT25" s="391">
        <f t="shared" si="54"/>
        <v>0</v>
      </c>
      <c r="CU25" s="391">
        <f t="shared" si="55"/>
        <v>0</v>
      </c>
      <c r="CV25" s="391">
        <f t="shared" si="56"/>
        <v>0</v>
      </c>
      <c r="CW25" s="391">
        <f t="shared" si="57"/>
        <v>0</v>
      </c>
      <c r="CX25" s="391">
        <f t="shared" si="58"/>
        <v>1</v>
      </c>
      <c r="CY25" s="391">
        <f t="shared" si="59"/>
        <v>1</v>
      </c>
      <c r="CZ25" s="391">
        <f t="shared" si="60"/>
        <v>0</v>
      </c>
      <c r="DA25" s="391">
        <f t="shared" si="61"/>
        <v>0</v>
      </c>
      <c r="DB25" s="391">
        <f t="shared" si="62"/>
        <v>1</v>
      </c>
      <c r="DC25" s="391">
        <f t="shared" si="63"/>
        <v>1</v>
      </c>
      <c r="DD25" s="391">
        <f t="shared" si="64"/>
        <v>0</v>
      </c>
      <c r="DE25" s="398"/>
      <c r="DF25" s="391">
        <f t="shared" si="65"/>
        <v>0</v>
      </c>
      <c r="DG25" s="391">
        <f t="shared" si="66"/>
        <v>0</v>
      </c>
      <c r="DH25" s="391">
        <f t="shared" si="67"/>
        <v>0</v>
      </c>
      <c r="DI25" s="391">
        <f t="shared" si="68"/>
        <v>0</v>
      </c>
      <c r="DJ25" s="391">
        <f t="shared" si="69"/>
        <v>0</v>
      </c>
      <c r="DK25" s="391">
        <f t="shared" si="70"/>
        <v>0</v>
      </c>
      <c r="DL25" s="391">
        <f t="shared" si="71"/>
        <v>0</v>
      </c>
      <c r="DM25" s="391">
        <f t="shared" si="72"/>
        <v>0</v>
      </c>
      <c r="DN25" s="391">
        <f t="shared" si="73"/>
        <v>0</v>
      </c>
      <c r="DO25" s="391">
        <f t="shared" si="74"/>
        <v>0</v>
      </c>
      <c r="DP25" s="391">
        <f t="shared" si="75"/>
        <v>0</v>
      </c>
      <c r="DQ25" s="398"/>
      <c r="DR25" s="391">
        <f t="shared" si="76"/>
        <v>0</v>
      </c>
      <c r="DS25" s="391">
        <f t="shared" si="77"/>
        <v>0</v>
      </c>
      <c r="DT25" s="391">
        <f t="shared" si="78"/>
        <v>0</v>
      </c>
      <c r="DU25" s="391">
        <f t="shared" si="79"/>
        <v>0</v>
      </c>
      <c r="DV25" s="391">
        <f t="shared" si="80"/>
        <v>0</v>
      </c>
      <c r="DW25" s="391">
        <f t="shared" si="81"/>
        <v>0</v>
      </c>
      <c r="DX25" s="391">
        <f t="shared" si="82"/>
        <v>0</v>
      </c>
      <c r="DY25" s="391">
        <f t="shared" si="83"/>
        <v>0</v>
      </c>
      <c r="DZ25" s="391">
        <f t="shared" si="84"/>
        <v>0</v>
      </c>
      <c r="EA25" s="391">
        <f t="shared" si="85"/>
        <v>0</v>
      </c>
      <c r="EB25" s="391">
        <f t="shared" si="86"/>
        <v>0</v>
      </c>
      <c r="EC25" s="398"/>
      <c r="ED25" s="391">
        <f t="shared" si="87"/>
        <v>0</v>
      </c>
      <c r="EE25" s="391">
        <f t="shared" si="88"/>
        <v>0</v>
      </c>
      <c r="EF25" s="391">
        <f t="shared" si="89"/>
        <v>0</v>
      </c>
      <c r="EG25" s="391">
        <f t="shared" si="90"/>
        <v>0</v>
      </c>
      <c r="EH25" s="391">
        <f t="shared" si="91"/>
        <v>0</v>
      </c>
      <c r="EI25" s="391">
        <f t="shared" si="92"/>
        <v>0</v>
      </c>
      <c r="EJ25" s="391">
        <f t="shared" si="93"/>
        <v>0</v>
      </c>
      <c r="EK25" s="391">
        <f t="shared" si="94"/>
        <v>0</v>
      </c>
      <c r="EL25" s="391">
        <f t="shared" si="95"/>
        <v>0</v>
      </c>
      <c r="EM25" s="391">
        <f t="shared" si="96"/>
        <v>0</v>
      </c>
      <c r="EN25" s="391">
        <f t="shared" si="97"/>
        <v>0</v>
      </c>
    </row>
    <row r="26" spans="1:144" s="391" customFormat="1" ht="13.5" hidden="1" thickBot="1" x14ac:dyDescent="0.25">
      <c r="A26" s="364" t="str">
        <f t="shared" si="15"/>
        <v>BM-BRB</v>
      </c>
      <c r="B26" s="365" t="str">
        <f>IF((A26&lt;&gt;"ZZZ"),(IF((IFERROR((VLOOKUP(A26,'Standaard+voorstellen '!A$1:B$436,1,FALSE)),"ZZZ"))="ZZZ","v","")),"")</f>
        <v/>
      </c>
      <c r="C26" s="396" t="s">
        <v>122</v>
      </c>
      <c r="D26" s="367" t="str">
        <f t="shared" si="16"/>
        <v>BM-BRB</v>
      </c>
      <c r="E26" s="368" t="str">
        <f>IFERROR((VLOOKUP(C26,'Standaard+voorstellen '!A$1:E$568,2,FALSE)),"Nog af te handelen AANVRAAG")</f>
        <v>BM Blusrobot(s)</v>
      </c>
      <c r="F26" s="369">
        <f>IFERROR((VLOOKUP(C26,'Standaard+voorstellen '!A$1:E$568,3,FALSE)),"")</f>
        <v>6</v>
      </c>
      <c r="G26" s="370">
        <f t="shared" si="11"/>
        <v>3</v>
      </c>
      <c r="H26" s="371">
        <f t="shared" si="12"/>
        <v>2</v>
      </c>
      <c r="I26" s="372">
        <f t="shared" si="13"/>
        <v>1</v>
      </c>
      <c r="J26" s="367">
        <f t="shared" si="17"/>
        <v>1</v>
      </c>
      <c r="K26" s="372">
        <f t="shared" si="18"/>
        <v>0</v>
      </c>
      <c r="L26" s="369" t="s">
        <v>36</v>
      </c>
      <c r="M26" s="373" t="s">
        <v>1139</v>
      </c>
      <c r="N26" s="417"/>
      <c r="O26" s="375"/>
      <c r="P26" s="376" t="s">
        <v>122</v>
      </c>
      <c r="Q26" s="377">
        <v>3</v>
      </c>
      <c r="R26" s="378">
        <v>2</v>
      </c>
      <c r="S26" s="379">
        <v>1</v>
      </c>
      <c r="T26" s="378">
        <v>5</v>
      </c>
      <c r="U26" s="378">
        <v>3</v>
      </c>
      <c r="V26" s="377">
        <v>1</v>
      </c>
      <c r="W26" s="378">
        <v>1</v>
      </c>
      <c r="X26" s="379">
        <v>0</v>
      </c>
      <c r="Y26" s="384"/>
      <c r="Z26" s="401"/>
      <c r="AA26" s="402"/>
      <c r="AB26" s="383"/>
      <c r="AC26" s="384"/>
      <c r="AD26" s="384"/>
      <c r="AE26" s="383"/>
      <c r="AF26" s="401"/>
      <c r="AG26" s="406"/>
      <c r="AH26" s="383">
        <v>1</v>
      </c>
      <c r="AI26" s="384">
        <v>1</v>
      </c>
      <c r="AJ26" s="385">
        <v>0</v>
      </c>
      <c r="AK26" s="384"/>
      <c r="AL26" s="384"/>
      <c r="AM26" s="384"/>
      <c r="AN26" s="383">
        <v>0</v>
      </c>
      <c r="AO26" s="384">
        <v>0</v>
      </c>
      <c r="AP26" s="385">
        <v>0</v>
      </c>
      <c r="AQ26" s="384">
        <v>0</v>
      </c>
      <c r="AR26" s="384">
        <v>0</v>
      </c>
      <c r="AS26" s="384">
        <v>0</v>
      </c>
      <c r="AT26" s="383">
        <v>1</v>
      </c>
      <c r="AU26" s="384">
        <v>0</v>
      </c>
      <c r="AV26" s="384">
        <v>1</v>
      </c>
      <c r="AW26" s="383"/>
      <c r="AX26" s="384"/>
      <c r="AY26" s="385"/>
      <c r="AZ26" s="403"/>
      <c r="BA26" s="387" t="str">
        <f t="shared" si="19"/>
        <v>BM</v>
      </c>
      <c r="BB26" s="388" t="str">
        <f t="shared" si="20"/>
        <v/>
      </c>
      <c r="BC26" s="389" t="str">
        <f t="shared" si="21"/>
        <v>-</v>
      </c>
      <c r="BD26" s="390" t="str">
        <f t="shared" si="22"/>
        <v>BRB</v>
      </c>
      <c r="BE26" s="391">
        <f t="shared" si="23"/>
        <v>3</v>
      </c>
      <c r="BF26" s="392" t="str">
        <f>VLOOKUP(C26,'Standaard+voorstellen '!A$1:E$568,1,FALSE)</f>
        <v>BM-BRB</v>
      </c>
      <c r="BG26" s="393" t="str">
        <f>VLOOKUP(P26,'Hulpblad Aantal per VrtgSrt &gt;=1'!B$4:C$688,1,FALSE)</f>
        <v>BM-BRB</v>
      </c>
      <c r="BH26" s="394" t="s">
        <v>122</v>
      </c>
      <c r="BI26" s="393" t="str">
        <f t="shared" si="24"/>
        <v>g</v>
      </c>
      <c r="BJ26" s="393" t="str">
        <f t="shared" si="25"/>
        <v>P</v>
      </c>
      <c r="BK26" s="393" t="str">
        <f t="shared" si="26"/>
        <v>A</v>
      </c>
      <c r="BL26" s="395" t="str">
        <f t="shared" si="27"/>
        <v>PA</v>
      </c>
      <c r="BM26" s="393" t="str">
        <f>IF((B26&gt;"a"),(VLOOKUP(A26,Afhankelijkheid!A$2:O$5530,2,FALSE)),"")</f>
        <v/>
      </c>
      <c r="BN26" s="396">
        <f>IFERROR(VLOOKUP(A26,'Hulpblad IZB en IZE'!A$2:B$750,2,FALSE),0)</f>
        <v>1</v>
      </c>
      <c r="BO26" s="397" t="str">
        <f t="shared" si="28"/>
        <v/>
      </c>
      <c r="BP26" s="370">
        <f t="shared" si="29"/>
        <v>3</v>
      </c>
      <c r="BQ26" s="371">
        <f t="shared" si="30"/>
        <v>2</v>
      </c>
      <c r="BR26" s="372">
        <f t="shared" si="98"/>
        <v>1</v>
      </c>
      <c r="BS26" s="372">
        <f t="shared" si="99"/>
        <v>5</v>
      </c>
      <c r="BT26" s="367">
        <f t="shared" si="31"/>
        <v>1</v>
      </c>
      <c r="BU26" s="398"/>
      <c r="BW26" s="393">
        <f t="shared" si="32"/>
        <v>0</v>
      </c>
      <c r="BX26" s="393">
        <f t="shared" si="33"/>
        <v>0</v>
      </c>
      <c r="BY26" s="393">
        <f t="shared" si="34"/>
        <v>0</v>
      </c>
      <c r="BZ26" s="393">
        <f t="shared" si="35"/>
        <v>0</v>
      </c>
      <c r="CA26" s="393">
        <f t="shared" si="36"/>
        <v>0</v>
      </c>
      <c r="CB26" s="393">
        <f t="shared" si="37"/>
        <v>0</v>
      </c>
      <c r="CC26" s="393">
        <f t="shared" si="38"/>
        <v>0</v>
      </c>
      <c r="CD26" s="393">
        <f t="shared" si="39"/>
        <v>0</v>
      </c>
      <c r="CE26" s="393">
        <f t="shared" si="40"/>
        <v>0</v>
      </c>
      <c r="CF26" s="393">
        <f t="shared" si="41"/>
        <v>0</v>
      </c>
      <c r="CG26" s="398"/>
      <c r="CH26" s="391">
        <f t="shared" si="42"/>
        <v>1</v>
      </c>
      <c r="CI26" s="391">
        <f t="shared" si="43"/>
        <v>0</v>
      </c>
      <c r="CJ26" s="391">
        <f t="shared" si="44"/>
        <v>0</v>
      </c>
      <c r="CK26" s="391">
        <f t="shared" si="45"/>
        <v>0</v>
      </c>
      <c r="CL26" s="391">
        <f t="shared" si="46"/>
        <v>1</v>
      </c>
      <c r="CM26" s="391">
        <f t="shared" si="47"/>
        <v>0</v>
      </c>
      <c r="CN26" s="391">
        <f t="shared" si="48"/>
        <v>1</v>
      </c>
      <c r="CO26" s="391">
        <f t="shared" si="49"/>
        <v>1</v>
      </c>
      <c r="CP26" s="391">
        <f t="shared" si="50"/>
        <v>1</v>
      </c>
      <c r="CQ26" s="391">
        <f t="shared" si="51"/>
        <v>0</v>
      </c>
      <c r="CR26" s="391">
        <f t="shared" si="52"/>
        <v>0</v>
      </c>
      <c r="CS26" s="393">
        <f t="shared" si="53"/>
        <v>0</v>
      </c>
      <c r="CT26" s="391">
        <f t="shared" si="54"/>
        <v>0</v>
      </c>
      <c r="CU26" s="391">
        <f t="shared" si="55"/>
        <v>1</v>
      </c>
      <c r="CV26" s="391">
        <f t="shared" si="56"/>
        <v>0</v>
      </c>
      <c r="CW26" s="391">
        <f t="shared" si="57"/>
        <v>0</v>
      </c>
      <c r="CX26" s="391">
        <f t="shared" si="58"/>
        <v>0</v>
      </c>
      <c r="CY26" s="391">
        <f t="shared" si="59"/>
        <v>1</v>
      </c>
      <c r="CZ26" s="391">
        <f t="shared" si="60"/>
        <v>0</v>
      </c>
      <c r="DA26" s="391">
        <f t="shared" si="61"/>
        <v>0</v>
      </c>
      <c r="DB26" s="391">
        <f t="shared" si="62"/>
        <v>0</v>
      </c>
      <c r="DC26" s="391">
        <f t="shared" si="63"/>
        <v>1</v>
      </c>
      <c r="DD26" s="391">
        <f t="shared" si="64"/>
        <v>0</v>
      </c>
      <c r="DE26" s="398"/>
      <c r="DF26" s="391">
        <f t="shared" si="65"/>
        <v>0</v>
      </c>
      <c r="DG26" s="391">
        <f t="shared" si="66"/>
        <v>0</v>
      </c>
      <c r="DH26" s="391">
        <f t="shared" si="67"/>
        <v>0</v>
      </c>
      <c r="DI26" s="391">
        <f t="shared" si="68"/>
        <v>0</v>
      </c>
      <c r="DJ26" s="391">
        <f t="shared" si="69"/>
        <v>0</v>
      </c>
      <c r="DK26" s="391">
        <f t="shared" si="70"/>
        <v>0</v>
      </c>
      <c r="DL26" s="391">
        <f t="shared" si="71"/>
        <v>0</v>
      </c>
      <c r="DM26" s="391">
        <f t="shared" si="72"/>
        <v>0</v>
      </c>
      <c r="DN26" s="391">
        <f t="shared" si="73"/>
        <v>0</v>
      </c>
      <c r="DO26" s="391">
        <f t="shared" si="74"/>
        <v>0</v>
      </c>
      <c r="DP26" s="391">
        <f t="shared" si="75"/>
        <v>0</v>
      </c>
      <c r="DQ26" s="398"/>
      <c r="DR26" s="391">
        <f t="shared" si="76"/>
        <v>0</v>
      </c>
      <c r="DS26" s="391">
        <f t="shared" si="77"/>
        <v>0</v>
      </c>
      <c r="DT26" s="391">
        <f t="shared" si="78"/>
        <v>0</v>
      </c>
      <c r="DU26" s="391">
        <f t="shared" si="79"/>
        <v>0</v>
      </c>
      <c r="DV26" s="391">
        <f t="shared" si="80"/>
        <v>0</v>
      </c>
      <c r="DW26" s="391">
        <f t="shared" si="81"/>
        <v>0</v>
      </c>
      <c r="DX26" s="391">
        <f t="shared" si="82"/>
        <v>0</v>
      </c>
      <c r="DY26" s="391">
        <f t="shared" si="83"/>
        <v>0</v>
      </c>
      <c r="DZ26" s="391">
        <f t="shared" si="84"/>
        <v>0</v>
      </c>
      <c r="EA26" s="391">
        <f t="shared" si="85"/>
        <v>0</v>
      </c>
      <c r="EB26" s="391">
        <f t="shared" si="86"/>
        <v>0</v>
      </c>
      <c r="EC26" s="398"/>
      <c r="ED26" s="391">
        <f t="shared" si="87"/>
        <v>0</v>
      </c>
      <c r="EE26" s="391">
        <f t="shared" si="88"/>
        <v>0</v>
      </c>
      <c r="EF26" s="391">
        <f t="shared" si="89"/>
        <v>0</v>
      </c>
      <c r="EG26" s="391">
        <f t="shared" si="90"/>
        <v>0</v>
      </c>
      <c r="EH26" s="391">
        <f t="shared" si="91"/>
        <v>0</v>
      </c>
      <c r="EI26" s="391">
        <f t="shared" si="92"/>
        <v>0</v>
      </c>
      <c r="EJ26" s="391">
        <f t="shared" si="93"/>
        <v>0</v>
      </c>
      <c r="EK26" s="391">
        <f t="shared" si="94"/>
        <v>0</v>
      </c>
      <c r="EL26" s="391">
        <f t="shared" si="95"/>
        <v>0</v>
      </c>
      <c r="EM26" s="391">
        <f t="shared" si="96"/>
        <v>0</v>
      </c>
      <c r="EN26" s="391">
        <f t="shared" si="97"/>
        <v>0</v>
      </c>
    </row>
    <row r="27" spans="1:144" s="391" customFormat="1" ht="18.75" hidden="1" thickBot="1" x14ac:dyDescent="0.25">
      <c r="A27" s="364" t="str">
        <f t="shared" si="15"/>
        <v>BMH-BBM</v>
      </c>
      <c r="B27" s="365" t="str">
        <f>IF((A27&lt;&gt;"ZZZ"),(IF((IFERROR((VLOOKUP(A27,'Standaard+voorstellen '!A$1:B$436,1,FALSE)),"ZZZ"))="ZZZ","v","")),"")</f>
        <v/>
      </c>
      <c r="C27" s="396" t="s">
        <v>111</v>
      </c>
      <c r="D27" s="367" t="str">
        <f t="shared" si="16"/>
        <v>BMH-BBM</v>
      </c>
      <c r="E27" s="368" t="str">
        <f>IFERROR((VLOOKUP(C27,'Standaard+voorstellen '!A$1:E$568,2,FALSE)),"Nog af te handelen AANVRAAG")</f>
        <v>BMH Bijz. Brandbestr. Middelen</v>
      </c>
      <c r="F27" s="369">
        <f>IFERROR((VLOOKUP(C27,'Standaard+voorstellen '!A$1:E$568,3,FALSE)),"")</f>
        <v>6</v>
      </c>
      <c r="G27" s="370">
        <f t="shared" si="11"/>
        <v>8</v>
      </c>
      <c r="H27" s="371">
        <f t="shared" si="12"/>
        <v>7</v>
      </c>
      <c r="I27" s="372">
        <f t="shared" si="13"/>
        <v>1</v>
      </c>
      <c r="J27" s="367">
        <f t="shared" si="17"/>
        <v>40</v>
      </c>
      <c r="K27" s="372">
        <f t="shared" si="18"/>
        <v>0</v>
      </c>
      <c r="L27" s="369" t="s">
        <v>36</v>
      </c>
      <c r="M27" s="373" t="s">
        <v>1063</v>
      </c>
      <c r="N27" s="416"/>
      <c r="O27" s="375"/>
      <c r="P27" s="376" t="s">
        <v>111</v>
      </c>
      <c r="Q27" s="377">
        <v>8</v>
      </c>
      <c r="R27" s="378">
        <v>7</v>
      </c>
      <c r="S27" s="379">
        <v>1</v>
      </c>
      <c r="T27" s="378">
        <v>7</v>
      </c>
      <c r="U27" s="378">
        <v>6</v>
      </c>
      <c r="V27" s="377">
        <v>2</v>
      </c>
      <c r="W27" s="378">
        <v>2</v>
      </c>
      <c r="X27" s="379">
        <v>0</v>
      </c>
      <c r="Y27" s="378">
        <v>1</v>
      </c>
      <c r="Z27" s="380">
        <v>1</v>
      </c>
      <c r="AA27" s="381">
        <v>0</v>
      </c>
      <c r="AB27" s="383">
        <v>1</v>
      </c>
      <c r="AC27" s="384">
        <v>1</v>
      </c>
      <c r="AD27" s="384">
        <v>0</v>
      </c>
      <c r="AE27" s="383"/>
      <c r="AF27" s="401"/>
      <c r="AG27" s="406"/>
      <c r="AH27" s="377">
        <v>2</v>
      </c>
      <c r="AI27" s="378">
        <v>2</v>
      </c>
      <c r="AJ27" s="379">
        <v>0</v>
      </c>
      <c r="AK27" s="384"/>
      <c r="AL27" s="384"/>
      <c r="AM27" s="384"/>
      <c r="AN27" s="377">
        <v>1</v>
      </c>
      <c r="AO27" s="378">
        <v>0</v>
      </c>
      <c r="AP27" s="379">
        <v>1</v>
      </c>
      <c r="AQ27" s="384">
        <v>1</v>
      </c>
      <c r="AR27" s="384">
        <v>1</v>
      </c>
      <c r="AS27" s="384">
        <v>0</v>
      </c>
      <c r="AT27" s="383">
        <v>0</v>
      </c>
      <c r="AU27" s="384">
        <v>0</v>
      </c>
      <c r="AV27" s="384">
        <v>0</v>
      </c>
      <c r="AW27" s="383"/>
      <c r="AX27" s="384"/>
      <c r="AY27" s="379"/>
      <c r="AZ27" s="403"/>
      <c r="BA27" s="387" t="str">
        <f t="shared" si="19"/>
        <v>BM</v>
      </c>
      <c r="BB27" s="388" t="str">
        <f t="shared" si="20"/>
        <v>H</v>
      </c>
      <c r="BC27" s="389" t="str">
        <f t="shared" si="21"/>
        <v>-</v>
      </c>
      <c r="BD27" s="390" t="str">
        <f t="shared" si="22"/>
        <v>BBM</v>
      </c>
      <c r="BE27" s="391">
        <f t="shared" si="23"/>
        <v>4</v>
      </c>
      <c r="BF27" s="392" t="str">
        <f>VLOOKUP(C27,'Standaard+voorstellen '!A$1:E$568,1,FALSE)</f>
        <v>BMH-BBM</v>
      </c>
      <c r="BG27" s="393" t="str">
        <f>VLOOKUP(P27,'Hulpblad Aantal per VrtgSrt &gt;=1'!B$4:C$688,1,FALSE)</f>
        <v>BMH-BBM</v>
      </c>
      <c r="BH27" s="394" t="s">
        <v>111</v>
      </c>
      <c r="BI27" s="393" t="str">
        <f t="shared" si="24"/>
        <v>g</v>
      </c>
      <c r="BJ27" s="393" t="str">
        <f t="shared" si="25"/>
        <v>P</v>
      </c>
      <c r="BK27" s="393" t="str">
        <f t="shared" si="26"/>
        <v>A</v>
      </c>
      <c r="BL27" s="395" t="str">
        <f t="shared" si="27"/>
        <v>PA</v>
      </c>
      <c r="BM27" s="393" t="str">
        <f>IF((B27&gt;"a"),(VLOOKUP(A27,Afhankelijkheid!A$2:O$5530,2,FALSE)),"")</f>
        <v/>
      </c>
      <c r="BN27" s="396">
        <f>IFERROR(VLOOKUP(A27,'Hulpblad IZB en IZE'!A$2:B$750,2,FALSE),0)</f>
        <v>40</v>
      </c>
      <c r="BO27" s="397" t="str">
        <f t="shared" si="28"/>
        <v/>
      </c>
      <c r="BP27" s="370">
        <f t="shared" si="29"/>
        <v>8</v>
      </c>
      <c r="BQ27" s="371">
        <f t="shared" si="30"/>
        <v>7</v>
      </c>
      <c r="BR27" s="372">
        <f t="shared" si="98"/>
        <v>1</v>
      </c>
      <c r="BS27" s="372">
        <f t="shared" si="99"/>
        <v>7</v>
      </c>
      <c r="BT27" s="367">
        <f t="shared" si="31"/>
        <v>40</v>
      </c>
      <c r="BU27" s="398"/>
      <c r="BV27" s="399"/>
      <c r="BW27" s="393">
        <f t="shared" si="32"/>
        <v>0</v>
      </c>
      <c r="BX27" s="393">
        <f t="shared" si="33"/>
        <v>0</v>
      </c>
      <c r="BY27" s="393">
        <f t="shared" si="34"/>
        <v>0</v>
      </c>
      <c r="BZ27" s="393">
        <f t="shared" si="35"/>
        <v>0</v>
      </c>
      <c r="CA27" s="393">
        <f t="shared" si="36"/>
        <v>0</v>
      </c>
      <c r="CB27" s="393">
        <f t="shared" si="37"/>
        <v>0</v>
      </c>
      <c r="CC27" s="393">
        <f t="shared" si="38"/>
        <v>0</v>
      </c>
      <c r="CD27" s="393">
        <f t="shared" si="39"/>
        <v>0</v>
      </c>
      <c r="CE27" s="393">
        <f t="shared" si="40"/>
        <v>0</v>
      </c>
      <c r="CF27" s="393">
        <f t="shared" si="41"/>
        <v>0</v>
      </c>
      <c r="CG27" s="398"/>
      <c r="CH27" s="391">
        <f t="shared" si="42"/>
        <v>1</v>
      </c>
      <c r="CI27" s="391">
        <f t="shared" si="43"/>
        <v>1</v>
      </c>
      <c r="CJ27" s="391">
        <f t="shared" si="44"/>
        <v>1</v>
      </c>
      <c r="CK27" s="391">
        <f t="shared" si="45"/>
        <v>0</v>
      </c>
      <c r="CL27" s="391">
        <f t="shared" si="46"/>
        <v>1</v>
      </c>
      <c r="CM27" s="391">
        <f t="shared" si="47"/>
        <v>0</v>
      </c>
      <c r="CN27" s="391">
        <f t="shared" si="48"/>
        <v>1</v>
      </c>
      <c r="CO27" s="391">
        <f t="shared" si="49"/>
        <v>1</v>
      </c>
      <c r="CP27" s="391">
        <f t="shared" si="50"/>
        <v>1</v>
      </c>
      <c r="CQ27" s="391">
        <f t="shared" si="51"/>
        <v>0</v>
      </c>
      <c r="CR27" s="391">
        <f t="shared" si="52"/>
        <v>0</v>
      </c>
      <c r="CS27" s="393">
        <f t="shared" si="53"/>
        <v>0</v>
      </c>
      <c r="CT27" s="391">
        <f t="shared" si="54"/>
        <v>0</v>
      </c>
      <c r="CU27" s="391">
        <f t="shared" si="55"/>
        <v>1</v>
      </c>
      <c r="CV27" s="391">
        <f t="shared" si="56"/>
        <v>1</v>
      </c>
      <c r="CW27" s="391">
        <f t="shared" si="57"/>
        <v>1</v>
      </c>
      <c r="CX27" s="391">
        <f t="shared" si="58"/>
        <v>0</v>
      </c>
      <c r="CY27" s="391">
        <f t="shared" si="59"/>
        <v>1</v>
      </c>
      <c r="CZ27" s="391">
        <f t="shared" si="60"/>
        <v>0</v>
      </c>
      <c r="DA27" s="391">
        <f t="shared" si="61"/>
        <v>1</v>
      </c>
      <c r="DB27" s="391">
        <f t="shared" si="62"/>
        <v>1</v>
      </c>
      <c r="DC27" s="391">
        <f t="shared" si="63"/>
        <v>0</v>
      </c>
      <c r="DD27" s="391">
        <f t="shared" si="64"/>
        <v>0</v>
      </c>
      <c r="DE27" s="398"/>
      <c r="DF27" s="391">
        <f t="shared" si="65"/>
        <v>0</v>
      </c>
      <c r="DG27" s="391">
        <f t="shared" si="66"/>
        <v>0</v>
      </c>
      <c r="DH27" s="391">
        <f t="shared" si="67"/>
        <v>0</v>
      </c>
      <c r="DI27" s="391">
        <f t="shared" si="68"/>
        <v>0</v>
      </c>
      <c r="DJ27" s="391">
        <f t="shared" si="69"/>
        <v>0</v>
      </c>
      <c r="DK27" s="391">
        <f t="shared" si="70"/>
        <v>0</v>
      </c>
      <c r="DL27" s="391">
        <f t="shared" si="71"/>
        <v>0</v>
      </c>
      <c r="DM27" s="391">
        <f t="shared" si="72"/>
        <v>0</v>
      </c>
      <c r="DN27" s="391">
        <f t="shared" si="73"/>
        <v>0</v>
      </c>
      <c r="DO27" s="391">
        <f t="shared" si="74"/>
        <v>0</v>
      </c>
      <c r="DP27" s="391">
        <f t="shared" si="75"/>
        <v>0</v>
      </c>
      <c r="DQ27" s="398"/>
      <c r="DR27" s="391">
        <f t="shared" si="76"/>
        <v>0</v>
      </c>
      <c r="DS27" s="391">
        <f t="shared" si="77"/>
        <v>0</v>
      </c>
      <c r="DT27" s="391">
        <f t="shared" si="78"/>
        <v>0</v>
      </c>
      <c r="DU27" s="391">
        <f t="shared" si="79"/>
        <v>0</v>
      </c>
      <c r="DV27" s="391">
        <f t="shared" si="80"/>
        <v>0</v>
      </c>
      <c r="DW27" s="391">
        <f t="shared" si="81"/>
        <v>0</v>
      </c>
      <c r="DX27" s="391">
        <f t="shared" si="82"/>
        <v>0</v>
      </c>
      <c r="DY27" s="391">
        <f t="shared" si="83"/>
        <v>0</v>
      </c>
      <c r="DZ27" s="391">
        <f t="shared" si="84"/>
        <v>0</v>
      </c>
      <c r="EA27" s="391">
        <f t="shared" si="85"/>
        <v>0</v>
      </c>
      <c r="EB27" s="391">
        <f t="shared" si="86"/>
        <v>0</v>
      </c>
      <c r="EC27" s="398"/>
      <c r="ED27" s="391">
        <f t="shared" si="87"/>
        <v>0</v>
      </c>
      <c r="EE27" s="391">
        <f t="shared" si="88"/>
        <v>0</v>
      </c>
      <c r="EF27" s="391">
        <f t="shared" si="89"/>
        <v>0</v>
      </c>
      <c r="EG27" s="391">
        <f t="shared" si="90"/>
        <v>0</v>
      </c>
      <c r="EH27" s="391">
        <f t="shared" si="91"/>
        <v>0</v>
      </c>
      <c r="EI27" s="391">
        <f t="shared" si="92"/>
        <v>0</v>
      </c>
      <c r="EJ27" s="391">
        <f t="shared" si="93"/>
        <v>0</v>
      </c>
      <c r="EK27" s="391">
        <f t="shared" si="94"/>
        <v>0</v>
      </c>
      <c r="EL27" s="391">
        <f t="shared" si="95"/>
        <v>0</v>
      </c>
      <c r="EM27" s="391">
        <f t="shared" si="96"/>
        <v>0</v>
      </c>
      <c r="EN27" s="391">
        <f t="shared" si="97"/>
        <v>0</v>
      </c>
    </row>
    <row r="28" spans="1:144" s="391" customFormat="1" ht="13.5" hidden="1" thickBot="1" x14ac:dyDescent="0.25">
      <c r="A28" s="364" t="str">
        <f t="shared" si="15"/>
        <v>BMH-BRB</v>
      </c>
      <c r="B28" s="365" t="str">
        <f>IF((A28&lt;&gt;"ZZZ"),(IF((IFERROR((VLOOKUP(A28,'Standaard+voorstellen '!A$1:B$436,1,FALSE)),"ZZZ"))="ZZZ","v","")),"")</f>
        <v/>
      </c>
      <c r="C28" s="404" t="s">
        <v>758</v>
      </c>
      <c r="D28" s="367" t="str">
        <f t="shared" si="16"/>
        <v>BMH-BRB</v>
      </c>
      <c r="E28" s="368" t="str">
        <f>IFERROR((VLOOKUP(C28,'Standaard+voorstellen '!A$1:E$568,2,FALSE)),"Nog af te handelen AANVRAAG")</f>
        <v>BMH Blusrobot(s)</v>
      </c>
      <c r="F28" s="369">
        <f>IFERROR((VLOOKUP(C28,'Standaard+voorstellen '!A$1:E$568,3,FALSE)),"")</f>
        <v>6</v>
      </c>
      <c r="G28" s="370">
        <f t="shared" si="11"/>
        <v>2</v>
      </c>
      <c r="H28" s="371">
        <f t="shared" si="12"/>
        <v>2</v>
      </c>
      <c r="I28" s="372">
        <f t="shared" si="13"/>
        <v>0</v>
      </c>
      <c r="J28" s="367">
        <f t="shared" si="17"/>
        <v>0</v>
      </c>
      <c r="K28" s="372">
        <f t="shared" si="18"/>
        <v>0</v>
      </c>
      <c r="L28" s="405" t="s">
        <v>36</v>
      </c>
      <c r="M28" s="373" t="s">
        <v>1139</v>
      </c>
      <c r="N28" s="635" t="s">
        <v>2378</v>
      </c>
      <c r="O28" s="635" t="s">
        <v>2379</v>
      </c>
      <c r="P28" s="376" t="s">
        <v>758</v>
      </c>
      <c r="Q28" s="377">
        <v>2</v>
      </c>
      <c r="R28" s="378">
        <v>2</v>
      </c>
      <c r="S28" s="379">
        <v>0</v>
      </c>
      <c r="T28" s="378">
        <v>5</v>
      </c>
      <c r="U28" s="378">
        <v>1</v>
      </c>
      <c r="V28" s="383">
        <v>0</v>
      </c>
      <c r="W28" s="384">
        <v>0</v>
      </c>
      <c r="X28" s="385">
        <v>0</v>
      </c>
      <c r="Y28" s="384"/>
      <c r="Z28" s="401"/>
      <c r="AA28" s="402"/>
      <c r="AB28" s="383"/>
      <c r="AC28" s="384"/>
      <c r="AD28" s="384"/>
      <c r="AE28" s="383"/>
      <c r="AF28" s="401"/>
      <c r="AG28" s="406"/>
      <c r="AH28" s="383">
        <v>0</v>
      </c>
      <c r="AI28" s="384">
        <v>0</v>
      </c>
      <c r="AJ28" s="385">
        <v>0</v>
      </c>
      <c r="AK28" s="384"/>
      <c r="AL28" s="384"/>
      <c r="AM28" s="384"/>
      <c r="AN28" s="383">
        <v>0</v>
      </c>
      <c r="AO28" s="384">
        <v>0</v>
      </c>
      <c r="AP28" s="385">
        <v>0</v>
      </c>
      <c r="AQ28" s="384">
        <v>0</v>
      </c>
      <c r="AR28" s="384">
        <v>0</v>
      </c>
      <c r="AS28" s="384">
        <v>0</v>
      </c>
      <c r="AT28" s="383">
        <v>2</v>
      </c>
      <c r="AU28" s="384">
        <v>2</v>
      </c>
      <c r="AV28" s="384">
        <v>0</v>
      </c>
      <c r="AW28" s="383"/>
      <c r="AX28" s="384"/>
      <c r="AY28" s="385"/>
      <c r="AZ28" s="403"/>
      <c r="BA28" s="387" t="str">
        <f t="shared" si="19"/>
        <v>BM</v>
      </c>
      <c r="BB28" s="388" t="str">
        <f t="shared" si="20"/>
        <v>H</v>
      </c>
      <c r="BC28" s="389" t="str">
        <f t="shared" si="21"/>
        <v>-</v>
      </c>
      <c r="BD28" s="390" t="str">
        <f t="shared" si="22"/>
        <v>BRB</v>
      </c>
      <c r="BE28" s="391">
        <f t="shared" si="23"/>
        <v>4</v>
      </c>
      <c r="BF28" s="392" t="str">
        <f>VLOOKUP(C28,'Standaard+voorstellen '!A$1:E$568,1,FALSE)</f>
        <v>BMH-BRB</v>
      </c>
      <c r="BG28" s="393" t="str">
        <f>VLOOKUP(P28,'Hulpblad Aantal per VrtgSrt &gt;=1'!B$4:C$688,1,FALSE)</f>
        <v>BMH-BRB</v>
      </c>
      <c r="BH28" s="394" t="s">
        <v>758</v>
      </c>
      <c r="BI28" s="393" t="str">
        <f t="shared" si="24"/>
        <v>g</v>
      </c>
      <c r="BJ28" s="393" t="str">
        <f t="shared" si="25"/>
        <v>P</v>
      </c>
      <c r="BK28" s="393" t="str">
        <f t="shared" si="26"/>
        <v/>
      </c>
      <c r="BL28" s="395" t="str">
        <f t="shared" si="27"/>
        <v>P</v>
      </c>
      <c r="BM28" s="393" t="str">
        <f>IF((B28&gt;"a"),(VLOOKUP(A28,Afhankelijkheid!A$2:O$5530,2,FALSE)),"")</f>
        <v/>
      </c>
      <c r="BN28" s="396">
        <f>IFERROR(VLOOKUP(A28,'Hulpblad IZB en IZE'!A$2:B$750,2,FALSE),0)</f>
        <v>0</v>
      </c>
      <c r="BO28" s="397" t="str">
        <f t="shared" si="28"/>
        <v/>
      </c>
      <c r="BP28" s="370">
        <f t="shared" si="29"/>
        <v>2</v>
      </c>
      <c r="BQ28" s="371">
        <f t="shared" si="30"/>
        <v>2</v>
      </c>
      <c r="BR28" s="372">
        <f t="shared" si="98"/>
        <v>0</v>
      </c>
      <c r="BS28" s="372">
        <f t="shared" si="99"/>
        <v>5</v>
      </c>
      <c r="BT28" s="367">
        <f t="shared" si="31"/>
        <v>0</v>
      </c>
      <c r="BU28" s="398"/>
      <c r="BW28" s="393">
        <f t="shared" si="32"/>
        <v>0</v>
      </c>
      <c r="BX28" s="393">
        <f t="shared" si="33"/>
        <v>0</v>
      </c>
      <c r="BY28" s="393">
        <f t="shared" si="34"/>
        <v>0</v>
      </c>
      <c r="BZ28" s="393">
        <f t="shared" si="35"/>
        <v>0</v>
      </c>
      <c r="CA28" s="393">
        <f t="shared" si="36"/>
        <v>0</v>
      </c>
      <c r="CB28" s="393">
        <f t="shared" si="37"/>
        <v>0</v>
      </c>
      <c r="CC28" s="393">
        <f t="shared" si="38"/>
        <v>0</v>
      </c>
      <c r="CD28" s="393">
        <f t="shared" si="39"/>
        <v>0</v>
      </c>
      <c r="CE28" s="393">
        <f t="shared" si="40"/>
        <v>0</v>
      </c>
      <c r="CF28" s="393">
        <f t="shared" si="41"/>
        <v>0</v>
      </c>
      <c r="CG28" s="398"/>
      <c r="CH28" s="391">
        <f t="shared" si="42"/>
        <v>1</v>
      </c>
      <c r="CI28" s="391">
        <f t="shared" si="43"/>
        <v>0</v>
      </c>
      <c r="CJ28" s="391">
        <f t="shared" si="44"/>
        <v>0</v>
      </c>
      <c r="CK28" s="391">
        <f t="shared" si="45"/>
        <v>0</v>
      </c>
      <c r="CL28" s="391">
        <f t="shared" si="46"/>
        <v>1</v>
      </c>
      <c r="CM28" s="391">
        <f t="shared" si="47"/>
        <v>0</v>
      </c>
      <c r="CN28" s="391">
        <f t="shared" si="48"/>
        <v>1</v>
      </c>
      <c r="CO28" s="391">
        <f t="shared" si="49"/>
        <v>1</v>
      </c>
      <c r="CP28" s="391">
        <f t="shared" si="50"/>
        <v>1</v>
      </c>
      <c r="CQ28" s="391">
        <f t="shared" si="51"/>
        <v>0</v>
      </c>
      <c r="CR28" s="391">
        <f t="shared" si="52"/>
        <v>0</v>
      </c>
      <c r="CS28" s="393">
        <f t="shared" si="53"/>
        <v>0</v>
      </c>
      <c r="CT28" s="391">
        <f t="shared" si="54"/>
        <v>0</v>
      </c>
      <c r="CU28" s="391">
        <f t="shared" si="55"/>
        <v>0</v>
      </c>
      <c r="CV28" s="391">
        <f t="shared" si="56"/>
        <v>0</v>
      </c>
      <c r="CW28" s="391">
        <f t="shared" si="57"/>
        <v>0</v>
      </c>
      <c r="CX28" s="391">
        <f t="shared" si="58"/>
        <v>0</v>
      </c>
      <c r="CY28" s="391">
        <f t="shared" si="59"/>
        <v>0</v>
      </c>
      <c r="CZ28" s="391">
        <f t="shared" si="60"/>
        <v>0</v>
      </c>
      <c r="DA28" s="391">
        <f t="shared" si="61"/>
        <v>0</v>
      </c>
      <c r="DB28" s="391">
        <f t="shared" si="62"/>
        <v>0</v>
      </c>
      <c r="DC28" s="391">
        <f t="shared" si="63"/>
        <v>1</v>
      </c>
      <c r="DD28" s="391">
        <f t="shared" si="64"/>
        <v>0</v>
      </c>
      <c r="DE28" s="398"/>
      <c r="DF28" s="391">
        <f t="shared" si="65"/>
        <v>0</v>
      </c>
      <c r="DG28" s="391">
        <f t="shared" si="66"/>
        <v>0</v>
      </c>
      <c r="DH28" s="391">
        <f t="shared" si="67"/>
        <v>0</v>
      </c>
      <c r="DI28" s="391">
        <f t="shared" si="68"/>
        <v>0</v>
      </c>
      <c r="DJ28" s="391">
        <f t="shared" si="69"/>
        <v>0</v>
      </c>
      <c r="DK28" s="391">
        <f t="shared" si="70"/>
        <v>0</v>
      </c>
      <c r="DL28" s="391">
        <f t="shared" si="71"/>
        <v>0</v>
      </c>
      <c r="DM28" s="391">
        <f t="shared" si="72"/>
        <v>0</v>
      </c>
      <c r="DN28" s="391">
        <f t="shared" si="73"/>
        <v>0</v>
      </c>
      <c r="DO28" s="391">
        <f t="shared" si="74"/>
        <v>0</v>
      </c>
      <c r="DP28" s="391">
        <f t="shared" si="75"/>
        <v>0</v>
      </c>
      <c r="DQ28" s="398"/>
      <c r="DR28" s="391">
        <f t="shared" si="76"/>
        <v>0</v>
      </c>
      <c r="DS28" s="391">
        <f t="shared" si="77"/>
        <v>0</v>
      </c>
      <c r="DT28" s="391">
        <f t="shared" si="78"/>
        <v>0</v>
      </c>
      <c r="DU28" s="391">
        <f t="shared" si="79"/>
        <v>0</v>
      </c>
      <c r="DV28" s="391">
        <f t="shared" si="80"/>
        <v>0</v>
      </c>
      <c r="DW28" s="391">
        <f t="shared" si="81"/>
        <v>0</v>
      </c>
      <c r="DX28" s="391">
        <f t="shared" si="82"/>
        <v>0</v>
      </c>
      <c r="DY28" s="391">
        <f t="shared" si="83"/>
        <v>0</v>
      </c>
      <c r="DZ28" s="391">
        <f t="shared" si="84"/>
        <v>0</v>
      </c>
      <c r="EA28" s="391">
        <f t="shared" si="85"/>
        <v>0</v>
      </c>
      <c r="EB28" s="391">
        <f t="shared" si="86"/>
        <v>0</v>
      </c>
      <c r="EC28" s="398"/>
      <c r="ED28" s="391">
        <f t="shared" si="87"/>
        <v>0</v>
      </c>
      <c r="EE28" s="391">
        <f t="shared" si="88"/>
        <v>0</v>
      </c>
      <c r="EF28" s="391">
        <f t="shared" si="89"/>
        <v>0</v>
      </c>
      <c r="EG28" s="391">
        <f t="shared" si="90"/>
        <v>0</v>
      </c>
      <c r="EH28" s="391">
        <f t="shared" si="91"/>
        <v>0</v>
      </c>
      <c r="EI28" s="391">
        <f t="shared" si="92"/>
        <v>0</v>
      </c>
      <c r="EJ28" s="391">
        <f t="shared" si="93"/>
        <v>0</v>
      </c>
      <c r="EK28" s="391">
        <f t="shared" si="94"/>
        <v>0</v>
      </c>
      <c r="EL28" s="391">
        <f t="shared" si="95"/>
        <v>0</v>
      </c>
      <c r="EM28" s="391">
        <f t="shared" si="96"/>
        <v>0</v>
      </c>
      <c r="EN28" s="391">
        <f t="shared" si="97"/>
        <v>0</v>
      </c>
    </row>
    <row r="29" spans="1:144" s="391" customFormat="1" ht="13.5" hidden="1" thickBot="1" x14ac:dyDescent="0.25">
      <c r="A29" s="364" t="str">
        <f t="shared" si="15"/>
        <v>BMH-GW</v>
      </c>
      <c r="B29" s="365" t="str">
        <f>IF((A29&lt;&gt;"ZZZ"),(IF((IFERROR((VLOOKUP(A29,'Standaard+voorstellen '!A$1:B$436,1,FALSE)),"ZZZ"))="ZZZ","v","")),"")</f>
        <v/>
      </c>
      <c r="C29" s="418" t="s">
        <v>707</v>
      </c>
      <c r="D29" s="367" t="str">
        <f t="shared" si="16"/>
        <v>BMH-GW</v>
      </c>
      <c r="E29" s="368" t="str">
        <f>IFERROR((VLOOKUP(C29,'Standaard+voorstellen '!A$1:E$568,2,FALSE)),"Nog af te handelen AANVRAAG")</f>
        <v>BMH Grootschalige watervoorz.</v>
      </c>
      <c r="F29" s="369">
        <f>IFERROR((VLOOKUP(C29,'Standaard+voorstellen '!A$1:E$568,3,FALSE)),"")</f>
        <v>6</v>
      </c>
      <c r="G29" s="370">
        <f t="shared" si="11"/>
        <v>2</v>
      </c>
      <c r="H29" s="371">
        <f t="shared" si="12"/>
        <v>1</v>
      </c>
      <c r="I29" s="372">
        <f t="shared" si="13"/>
        <v>1</v>
      </c>
      <c r="J29" s="367">
        <f t="shared" si="17"/>
        <v>0</v>
      </c>
      <c r="K29" s="372">
        <f t="shared" si="18"/>
        <v>0</v>
      </c>
      <c r="L29" s="369" t="s">
        <v>36</v>
      </c>
      <c r="M29" s="373" t="s">
        <v>1136</v>
      </c>
      <c r="N29" s="374"/>
      <c r="O29" s="375"/>
      <c r="P29" s="376" t="s">
        <v>707</v>
      </c>
      <c r="Q29" s="449">
        <v>2</v>
      </c>
      <c r="R29" s="378">
        <v>1</v>
      </c>
      <c r="S29" s="379">
        <v>1</v>
      </c>
      <c r="T29" s="378">
        <v>6</v>
      </c>
      <c r="U29" s="378">
        <v>2</v>
      </c>
      <c r="V29" s="383">
        <v>0</v>
      </c>
      <c r="W29" s="384">
        <v>0</v>
      </c>
      <c r="X29" s="385">
        <v>0</v>
      </c>
      <c r="Y29" s="384"/>
      <c r="Z29" s="401"/>
      <c r="AA29" s="402"/>
      <c r="AB29" s="383"/>
      <c r="AC29" s="384"/>
      <c r="AD29" s="384"/>
      <c r="AE29" s="383"/>
      <c r="AF29" s="401"/>
      <c r="AG29" s="406"/>
      <c r="AH29" s="383">
        <v>0</v>
      </c>
      <c r="AI29" s="384">
        <v>0</v>
      </c>
      <c r="AJ29" s="385">
        <v>0</v>
      </c>
      <c r="AK29" s="384"/>
      <c r="AL29" s="384"/>
      <c r="AM29" s="384"/>
      <c r="AN29" s="383">
        <v>0</v>
      </c>
      <c r="AO29" s="384">
        <v>0</v>
      </c>
      <c r="AP29" s="385">
        <v>0</v>
      </c>
      <c r="AQ29" s="384">
        <v>0</v>
      </c>
      <c r="AR29" s="384">
        <v>0</v>
      </c>
      <c r="AS29" s="384">
        <v>0</v>
      </c>
      <c r="AT29" s="383">
        <v>1</v>
      </c>
      <c r="AU29" s="384">
        <v>0</v>
      </c>
      <c r="AV29" s="384">
        <v>1</v>
      </c>
      <c r="AW29" s="383">
        <v>1</v>
      </c>
      <c r="AX29" s="384">
        <v>1</v>
      </c>
      <c r="AY29" s="385">
        <v>0</v>
      </c>
      <c r="AZ29" s="403"/>
      <c r="BA29" s="387" t="str">
        <f t="shared" si="19"/>
        <v>BM</v>
      </c>
      <c r="BB29" s="388" t="str">
        <f t="shared" si="20"/>
        <v>H</v>
      </c>
      <c r="BC29" s="389" t="str">
        <f t="shared" si="21"/>
        <v>-</v>
      </c>
      <c r="BD29" s="390" t="str">
        <f t="shared" si="22"/>
        <v>GW</v>
      </c>
      <c r="BE29" s="391">
        <f t="shared" si="23"/>
        <v>4</v>
      </c>
      <c r="BF29" s="392" t="str">
        <f>VLOOKUP(C29,'Standaard+voorstellen '!A$1:E$568,1,FALSE)</f>
        <v>BMH-GW</v>
      </c>
      <c r="BG29" s="393" t="str">
        <f>VLOOKUP(P29,'Hulpblad Aantal per VrtgSrt &gt;=1'!B$4:C$688,1,FALSE)</f>
        <v>BMH-GW</v>
      </c>
      <c r="BH29" s="394" t="s">
        <v>707</v>
      </c>
      <c r="BI29" s="393" t="str">
        <f t="shared" si="24"/>
        <v>g</v>
      </c>
      <c r="BJ29" s="393" t="str">
        <f t="shared" si="25"/>
        <v>P</v>
      </c>
      <c r="BK29" s="393" t="str">
        <f t="shared" si="26"/>
        <v>A</v>
      </c>
      <c r="BL29" s="395" t="str">
        <f t="shared" si="27"/>
        <v>PA</v>
      </c>
      <c r="BM29" s="393" t="str">
        <f>IF((B29&gt;"a"),(VLOOKUP(A29,Afhankelijkheid!A$2:O$5530,2,FALSE)),"")</f>
        <v/>
      </c>
      <c r="BN29" s="396">
        <f>IFERROR(VLOOKUP(A29,'Hulpblad IZB en IZE'!A$2:B$750,2,FALSE),0)</f>
        <v>0</v>
      </c>
      <c r="BO29" s="397" t="str">
        <f t="shared" si="28"/>
        <v/>
      </c>
      <c r="BP29" s="370">
        <f t="shared" si="29"/>
        <v>2</v>
      </c>
      <c r="BQ29" s="371">
        <f t="shared" si="30"/>
        <v>1</v>
      </c>
      <c r="BR29" s="372">
        <f t="shared" si="98"/>
        <v>1</v>
      </c>
      <c r="BS29" s="372">
        <f t="shared" si="99"/>
        <v>6</v>
      </c>
      <c r="BT29" s="367">
        <f t="shared" si="31"/>
        <v>0</v>
      </c>
      <c r="BU29" s="398"/>
      <c r="BW29" s="393">
        <f t="shared" si="32"/>
        <v>0</v>
      </c>
      <c r="BX29" s="393">
        <f t="shared" si="33"/>
        <v>0</v>
      </c>
      <c r="BY29" s="393">
        <f t="shared" si="34"/>
        <v>0</v>
      </c>
      <c r="BZ29" s="393">
        <f t="shared" si="35"/>
        <v>0</v>
      </c>
      <c r="CA29" s="393">
        <f t="shared" si="36"/>
        <v>0</v>
      </c>
      <c r="CB29" s="393">
        <f t="shared" si="37"/>
        <v>0</v>
      </c>
      <c r="CC29" s="393">
        <f t="shared" si="38"/>
        <v>0</v>
      </c>
      <c r="CD29" s="393">
        <f t="shared" si="39"/>
        <v>0</v>
      </c>
      <c r="CE29" s="393">
        <f t="shared" si="40"/>
        <v>0</v>
      </c>
      <c r="CF29" s="393">
        <f t="shared" si="41"/>
        <v>0</v>
      </c>
      <c r="CG29" s="398"/>
      <c r="CH29" s="391">
        <f t="shared" si="42"/>
        <v>1</v>
      </c>
      <c r="CI29" s="391">
        <f t="shared" si="43"/>
        <v>0</v>
      </c>
      <c r="CJ29" s="391">
        <f t="shared" si="44"/>
        <v>0</v>
      </c>
      <c r="CK29" s="391">
        <f t="shared" si="45"/>
        <v>0</v>
      </c>
      <c r="CL29" s="391">
        <f t="shared" si="46"/>
        <v>1</v>
      </c>
      <c r="CM29" s="391">
        <f t="shared" si="47"/>
        <v>0</v>
      </c>
      <c r="CN29" s="391">
        <f t="shared" si="48"/>
        <v>1</v>
      </c>
      <c r="CO29" s="391">
        <f t="shared" si="49"/>
        <v>1</v>
      </c>
      <c r="CP29" s="391">
        <f t="shared" si="50"/>
        <v>1</v>
      </c>
      <c r="CQ29" s="391">
        <f t="shared" si="51"/>
        <v>1</v>
      </c>
      <c r="CR29" s="391">
        <f t="shared" si="52"/>
        <v>0</v>
      </c>
      <c r="CS29" s="393">
        <f t="shared" si="53"/>
        <v>0</v>
      </c>
      <c r="CT29" s="391">
        <f t="shared" si="54"/>
        <v>0</v>
      </c>
      <c r="CU29" s="391">
        <f t="shared" si="55"/>
        <v>0</v>
      </c>
      <c r="CV29" s="391">
        <f t="shared" si="56"/>
        <v>0</v>
      </c>
      <c r="CW29" s="391">
        <f t="shared" si="57"/>
        <v>0</v>
      </c>
      <c r="CX29" s="391">
        <f t="shared" si="58"/>
        <v>0</v>
      </c>
      <c r="CY29" s="391">
        <f t="shared" si="59"/>
        <v>0</v>
      </c>
      <c r="CZ29" s="391">
        <f t="shared" si="60"/>
        <v>0</v>
      </c>
      <c r="DA29" s="391">
        <f t="shared" si="61"/>
        <v>0</v>
      </c>
      <c r="DB29" s="391">
        <f t="shared" si="62"/>
        <v>0</v>
      </c>
      <c r="DC29" s="391">
        <f t="shared" si="63"/>
        <v>1</v>
      </c>
      <c r="DD29" s="391">
        <f t="shared" si="64"/>
        <v>1</v>
      </c>
      <c r="DE29" s="398"/>
      <c r="DF29" s="391">
        <f t="shared" si="65"/>
        <v>0</v>
      </c>
      <c r="DG29" s="391">
        <f t="shared" si="66"/>
        <v>0</v>
      </c>
      <c r="DH29" s="391">
        <f t="shared" si="67"/>
        <v>0</v>
      </c>
      <c r="DI29" s="391">
        <f t="shared" si="68"/>
        <v>0</v>
      </c>
      <c r="DJ29" s="391">
        <f t="shared" si="69"/>
        <v>0</v>
      </c>
      <c r="DK29" s="391">
        <f t="shared" si="70"/>
        <v>0</v>
      </c>
      <c r="DL29" s="391">
        <f t="shared" si="71"/>
        <v>0</v>
      </c>
      <c r="DM29" s="391">
        <f t="shared" si="72"/>
        <v>0</v>
      </c>
      <c r="DN29" s="391">
        <f t="shared" si="73"/>
        <v>0</v>
      </c>
      <c r="DO29" s="391">
        <f t="shared" si="74"/>
        <v>0</v>
      </c>
      <c r="DP29" s="391">
        <f t="shared" si="75"/>
        <v>0</v>
      </c>
      <c r="DQ29" s="398"/>
      <c r="DR29" s="391">
        <f t="shared" si="76"/>
        <v>0</v>
      </c>
      <c r="DS29" s="391">
        <f t="shared" si="77"/>
        <v>0</v>
      </c>
      <c r="DT29" s="391">
        <f t="shared" si="78"/>
        <v>0</v>
      </c>
      <c r="DU29" s="391">
        <f t="shared" si="79"/>
        <v>0</v>
      </c>
      <c r="DV29" s="391">
        <f t="shared" si="80"/>
        <v>0</v>
      </c>
      <c r="DW29" s="391">
        <f t="shared" si="81"/>
        <v>0</v>
      </c>
      <c r="DX29" s="391">
        <f t="shared" si="82"/>
        <v>0</v>
      </c>
      <c r="DY29" s="391">
        <f t="shared" si="83"/>
        <v>0</v>
      </c>
      <c r="DZ29" s="391">
        <f t="shared" si="84"/>
        <v>0</v>
      </c>
      <c r="EA29" s="391">
        <f t="shared" si="85"/>
        <v>0</v>
      </c>
      <c r="EB29" s="391">
        <f t="shared" si="86"/>
        <v>0</v>
      </c>
      <c r="EC29" s="398"/>
      <c r="ED29" s="391">
        <f t="shared" si="87"/>
        <v>0</v>
      </c>
      <c r="EE29" s="391">
        <f t="shared" si="88"/>
        <v>0</v>
      </c>
      <c r="EF29" s="391">
        <f t="shared" si="89"/>
        <v>0</v>
      </c>
      <c r="EG29" s="391">
        <f t="shared" si="90"/>
        <v>0</v>
      </c>
      <c r="EH29" s="391">
        <f t="shared" si="91"/>
        <v>0</v>
      </c>
      <c r="EI29" s="391">
        <f t="shared" si="92"/>
        <v>0</v>
      </c>
      <c r="EJ29" s="391">
        <f t="shared" si="93"/>
        <v>0</v>
      </c>
      <c r="EK29" s="391">
        <f t="shared" si="94"/>
        <v>0</v>
      </c>
      <c r="EL29" s="391">
        <f t="shared" si="95"/>
        <v>0</v>
      </c>
      <c r="EM29" s="391">
        <f t="shared" si="96"/>
        <v>0</v>
      </c>
      <c r="EN29" s="391">
        <f t="shared" si="97"/>
        <v>0</v>
      </c>
    </row>
    <row r="30" spans="1:144" s="391" customFormat="1" ht="13.5" hidden="1" thickBot="1" x14ac:dyDescent="0.25">
      <c r="A30" s="364" t="str">
        <f t="shared" si="15"/>
        <v>BMH-KR</v>
      </c>
      <c r="B30" s="365" t="str">
        <f>IF((A30&lt;&gt;"ZZZ"),(IF((IFERROR((VLOOKUP(A30,'Standaard+voorstellen '!A$1:B$436,1,FALSE)),"ZZZ"))="ZZZ","v","")),"")</f>
        <v/>
      </c>
      <c r="C30" s="396" t="s">
        <v>712</v>
      </c>
      <c r="D30" s="367" t="str">
        <f t="shared" si="16"/>
        <v>BMH-KR</v>
      </c>
      <c r="E30" s="368" t="str">
        <f>IFERROR((VLOOKUP(C30,'Standaard+voorstellen '!A$1:E$568,2,FALSE)),"Nog af te handelen AANVRAAG")</f>
        <v>BMH voor inzet Kraan</v>
      </c>
      <c r="F30" s="369">
        <f>IFERROR((VLOOKUP(C30,'Standaard+voorstellen '!A$1:E$568,3,FALSE)),"")</f>
        <v>8</v>
      </c>
      <c r="G30" s="370">
        <f t="shared" si="11"/>
        <v>1</v>
      </c>
      <c r="H30" s="371">
        <f t="shared" si="12"/>
        <v>1</v>
      </c>
      <c r="I30" s="372">
        <f t="shared" si="13"/>
        <v>0</v>
      </c>
      <c r="J30" s="367">
        <f t="shared" si="17"/>
        <v>0</v>
      </c>
      <c r="K30" s="372">
        <f t="shared" si="18"/>
        <v>0</v>
      </c>
      <c r="L30" s="419" t="s">
        <v>1060</v>
      </c>
      <c r="M30" s="373" t="s">
        <v>443</v>
      </c>
      <c r="N30" s="420" t="s">
        <v>2141</v>
      </c>
      <c r="O30" s="674" t="s">
        <v>2085</v>
      </c>
      <c r="P30" s="376" t="s">
        <v>712</v>
      </c>
      <c r="Q30" s="377">
        <v>1</v>
      </c>
      <c r="R30" s="378">
        <v>1</v>
      </c>
      <c r="S30" s="379">
        <v>0</v>
      </c>
      <c r="T30" s="378">
        <v>6</v>
      </c>
      <c r="U30" s="378">
        <v>1</v>
      </c>
      <c r="V30" s="377">
        <v>0</v>
      </c>
      <c r="W30" s="378">
        <v>0</v>
      </c>
      <c r="X30" s="379">
        <v>0</v>
      </c>
      <c r="Y30" s="378">
        <v>1</v>
      </c>
      <c r="Z30" s="380">
        <v>1</v>
      </c>
      <c r="AA30" s="381">
        <v>0</v>
      </c>
      <c r="AB30" s="383"/>
      <c r="AC30" s="384"/>
      <c r="AD30" s="384"/>
      <c r="AE30" s="377"/>
      <c r="AF30" s="380"/>
      <c r="AG30" s="382"/>
      <c r="AH30" s="383">
        <v>0</v>
      </c>
      <c r="AI30" s="384">
        <v>0</v>
      </c>
      <c r="AJ30" s="385">
        <v>0</v>
      </c>
      <c r="AK30" s="378"/>
      <c r="AL30" s="378"/>
      <c r="AM30" s="378"/>
      <c r="AN30" s="383">
        <v>0</v>
      </c>
      <c r="AO30" s="384">
        <v>0</v>
      </c>
      <c r="AP30" s="385">
        <v>0</v>
      </c>
      <c r="AQ30" s="378">
        <v>0</v>
      </c>
      <c r="AR30" s="378">
        <v>0</v>
      </c>
      <c r="AS30" s="378">
        <v>0</v>
      </c>
      <c r="AT30" s="383">
        <v>0</v>
      </c>
      <c r="AU30" s="378">
        <v>0</v>
      </c>
      <c r="AV30" s="378">
        <v>0</v>
      </c>
      <c r="AW30" s="383"/>
      <c r="AX30" s="384"/>
      <c r="AY30" s="379"/>
      <c r="AZ30" s="403"/>
      <c r="BA30" s="387" t="str">
        <f t="shared" si="19"/>
        <v>BM</v>
      </c>
      <c r="BB30" s="388" t="str">
        <f t="shared" si="20"/>
        <v>H</v>
      </c>
      <c r="BC30" s="389" t="str">
        <f t="shared" si="21"/>
        <v>-</v>
      </c>
      <c r="BD30" s="390" t="str">
        <f t="shared" si="22"/>
        <v>KR</v>
      </c>
      <c r="BE30" s="391">
        <f t="shared" si="23"/>
        <v>4</v>
      </c>
      <c r="BF30" s="392" t="str">
        <f>VLOOKUP(C30,'Standaard+voorstellen '!A$1:E$568,1,FALSE)</f>
        <v>BMH-KR</v>
      </c>
      <c r="BG30" s="393" t="str">
        <f>VLOOKUP(P30,'Hulpblad Aantal per VrtgSrt &gt;=1'!B$4:C$688,1,FALSE)</f>
        <v>BMH-KR</v>
      </c>
      <c r="BH30" s="394" t="s">
        <v>712</v>
      </c>
      <c r="BI30" s="393" t="str">
        <f t="shared" si="24"/>
        <v>g</v>
      </c>
      <c r="BJ30" s="393" t="str">
        <f t="shared" si="25"/>
        <v>P</v>
      </c>
      <c r="BK30" s="393" t="str">
        <f t="shared" si="26"/>
        <v/>
      </c>
      <c r="BL30" s="395" t="str">
        <f t="shared" si="27"/>
        <v>P</v>
      </c>
      <c r="BM30" s="393" t="str">
        <f>IF((B30&gt;"a"),(VLOOKUP(A30,Afhankelijkheid!A$2:O$5530,2,FALSE)),"")</f>
        <v/>
      </c>
      <c r="BN30" s="396">
        <f>IFERROR(VLOOKUP(A30,'Hulpblad IZB en IZE'!A$2:B$750,2,FALSE),0)</f>
        <v>0</v>
      </c>
      <c r="BO30" s="397" t="str">
        <f t="shared" si="28"/>
        <v/>
      </c>
      <c r="BP30" s="370">
        <f t="shared" si="29"/>
        <v>1</v>
      </c>
      <c r="BQ30" s="371">
        <f t="shared" si="30"/>
        <v>1</v>
      </c>
      <c r="BR30" s="372">
        <f t="shared" si="98"/>
        <v>0</v>
      </c>
      <c r="BS30" s="372">
        <f t="shared" si="99"/>
        <v>6</v>
      </c>
      <c r="BT30" s="367">
        <f t="shared" si="31"/>
        <v>0</v>
      </c>
      <c r="BU30" s="398"/>
      <c r="BW30" s="393">
        <f t="shared" si="32"/>
        <v>0</v>
      </c>
      <c r="BX30" s="393">
        <f t="shared" si="33"/>
        <v>0</v>
      </c>
      <c r="BY30" s="393">
        <f t="shared" si="34"/>
        <v>0</v>
      </c>
      <c r="BZ30" s="393">
        <f t="shared" si="35"/>
        <v>0</v>
      </c>
      <c r="CA30" s="393">
        <f t="shared" si="36"/>
        <v>0</v>
      </c>
      <c r="CB30" s="393">
        <f t="shared" si="37"/>
        <v>0</v>
      </c>
      <c r="CC30" s="393">
        <f t="shared" si="38"/>
        <v>0</v>
      </c>
      <c r="CD30" s="393">
        <f t="shared" si="39"/>
        <v>0</v>
      </c>
      <c r="CE30" s="393">
        <f t="shared" si="40"/>
        <v>0</v>
      </c>
      <c r="CF30" s="393">
        <f t="shared" si="41"/>
        <v>0</v>
      </c>
      <c r="CG30" s="398"/>
      <c r="CH30" s="391">
        <f t="shared" si="42"/>
        <v>1</v>
      </c>
      <c r="CI30" s="391">
        <f t="shared" si="43"/>
        <v>1</v>
      </c>
      <c r="CJ30" s="391">
        <f t="shared" si="44"/>
        <v>0</v>
      </c>
      <c r="CK30" s="391">
        <f t="shared" si="45"/>
        <v>0</v>
      </c>
      <c r="CL30" s="391">
        <f t="shared" si="46"/>
        <v>1</v>
      </c>
      <c r="CM30" s="391">
        <f t="shared" si="47"/>
        <v>0</v>
      </c>
      <c r="CN30" s="391">
        <f t="shared" si="48"/>
        <v>1</v>
      </c>
      <c r="CO30" s="391">
        <f t="shared" si="49"/>
        <v>1</v>
      </c>
      <c r="CP30" s="391">
        <f t="shared" si="50"/>
        <v>1</v>
      </c>
      <c r="CQ30" s="391">
        <f t="shared" si="51"/>
        <v>0</v>
      </c>
      <c r="CR30" s="391">
        <f t="shared" si="52"/>
        <v>0</v>
      </c>
      <c r="CS30" s="393">
        <f t="shared" si="53"/>
        <v>0</v>
      </c>
      <c r="CT30" s="391">
        <f t="shared" si="54"/>
        <v>0</v>
      </c>
      <c r="CU30" s="391">
        <f t="shared" si="55"/>
        <v>0</v>
      </c>
      <c r="CV30" s="391">
        <f t="shared" si="56"/>
        <v>1</v>
      </c>
      <c r="CW30" s="391">
        <f t="shared" si="57"/>
        <v>0</v>
      </c>
      <c r="CX30" s="391">
        <f t="shared" si="58"/>
        <v>0</v>
      </c>
      <c r="CY30" s="391">
        <f t="shared" si="59"/>
        <v>0</v>
      </c>
      <c r="CZ30" s="391">
        <f t="shared" si="60"/>
        <v>0</v>
      </c>
      <c r="DA30" s="391">
        <f t="shared" si="61"/>
        <v>0</v>
      </c>
      <c r="DB30" s="391">
        <f t="shared" si="62"/>
        <v>0</v>
      </c>
      <c r="DC30" s="391">
        <f t="shared" si="63"/>
        <v>0</v>
      </c>
      <c r="DD30" s="391">
        <f t="shared" si="64"/>
        <v>0</v>
      </c>
      <c r="DE30" s="398"/>
      <c r="DF30" s="391">
        <f t="shared" si="65"/>
        <v>0</v>
      </c>
      <c r="DG30" s="391">
        <f t="shared" si="66"/>
        <v>0</v>
      </c>
      <c r="DH30" s="391">
        <f t="shared" si="67"/>
        <v>0</v>
      </c>
      <c r="DI30" s="391">
        <f t="shared" si="68"/>
        <v>0</v>
      </c>
      <c r="DJ30" s="391">
        <f t="shared" si="69"/>
        <v>0</v>
      </c>
      <c r="DK30" s="391">
        <f t="shared" si="70"/>
        <v>0</v>
      </c>
      <c r="DL30" s="391">
        <f t="shared" si="71"/>
        <v>0</v>
      </c>
      <c r="DM30" s="391">
        <f t="shared" si="72"/>
        <v>0</v>
      </c>
      <c r="DN30" s="391">
        <f t="shared" si="73"/>
        <v>0</v>
      </c>
      <c r="DO30" s="391">
        <f t="shared" si="74"/>
        <v>0</v>
      </c>
      <c r="DP30" s="391">
        <f t="shared" si="75"/>
        <v>0</v>
      </c>
      <c r="DQ30" s="398"/>
      <c r="DR30" s="391">
        <f t="shared" si="76"/>
        <v>0</v>
      </c>
      <c r="DS30" s="391">
        <f t="shared" si="77"/>
        <v>0</v>
      </c>
      <c r="DT30" s="391">
        <f t="shared" si="78"/>
        <v>0</v>
      </c>
      <c r="DU30" s="391">
        <f t="shared" si="79"/>
        <v>0</v>
      </c>
      <c r="DV30" s="391">
        <f t="shared" si="80"/>
        <v>0</v>
      </c>
      <c r="DW30" s="391">
        <f t="shared" si="81"/>
        <v>0</v>
      </c>
      <c r="DX30" s="391">
        <f t="shared" si="82"/>
        <v>0</v>
      </c>
      <c r="DY30" s="391">
        <f t="shared" si="83"/>
        <v>0</v>
      </c>
      <c r="DZ30" s="391">
        <f t="shared" si="84"/>
        <v>0</v>
      </c>
      <c r="EA30" s="391">
        <f t="shared" si="85"/>
        <v>0</v>
      </c>
      <c r="EB30" s="391">
        <f t="shared" si="86"/>
        <v>0</v>
      </c>
      <c r="EC30" s="398"/>
      <c r="ED30" s="391">
        <f t="shared" si="87"/>
        <v>0</v>
      </c>
      <c r="EE30" s="391">
        <f t="shared" si="88"/>
        <v>0</v>
      </c>
      <c r="EF30" s="391">
        <f t="shared" si="89"/>
        <v>0</v>
      </c>
      <c r="EG30" s="391">
        <f t="shared" si="90"/>
        <v>0</v>
      </c>
      <c r="EH30" s="391">
        <f t="shared" si="91"/>
        <v>0</v>
      </c>
      <c r="EI30" s="391">
        <f t="shared" si="92"/>
        <v>0</v>
      </c>
      <c r="EJ30" s="391">
        <f t="shared" si="93"/>
        <v>0</v>
      </c>
      <c r="EK30" s="391">
        <f t="shared" si="94"/>
        <v>0</v>
      </c>
      <c r="EL30" s="391">
        <f t="shared" si="95"/>
        <v>0</v>
      </c>
      <c r="EM30" s="391">
        <f t="shared" si="96"/>
        <v>0</v>
      </c>
      <c r="EN30" s="391">
        <f t="shared" si="97"/>
        <v>0</v>
      </c>
    </row>
    <row r="31" spans="1:144" s="391" customFormat="1" ht="26.25" hidden="1" thickBot="1" x14ac:dyDescent="0.25">
      <c r="A31" s="364" t="str">
        <f t="shared" si="15"/>
        <v>BMH-NB</v>
      </c>
      <c r="B31" s="365" t="str">
        <f>IF((A31&lt;&gt;"ZZZ"),(IF((IFERROR((VLOOKUP(A31,'Standaard+voorstellen '!A$1:B$436,1,FALSE)),"ZZZ"))="ZZZ","v","")),"")</f>
        <v/>
      </c>
      <c r="C31" s="633" t="s">
        <v>2357</v>
      </c>
      <c r="D31" s="367" t="str">
        <f t="shared" si="16"/>
        <v>BMH-NB</v>
      </c>
      <c r="E31" s="368" t="str">
        <f>IFERROR((VLOOKUP(C31,'Standaard+voorstellen '!A$1:E$568,2,FALSE)),"Nog af te handelen AANVRAAG")</f>
        <v>BMH met NB materieel</v>
      </c>
      <c r="F31" s="369">
        <f>IFERROR((VLOOKUP(C31,'Standaard+voorstellen '!A$1:E$568,3,FALSE)),"")</f>
        <v>4</v>
      </c>
      <c r="G31" s="370">
        <f t="shared" si="11"/>
        <v>0</v>
      </c>
      <c r="H31" s="371">
        <f t="shared" si="12"/>
        <v>0</v>
      </c>
      <c r="I31" s="372">
        <f t="shared" si="13"/>
        <v>0</v>
      </c>
      <c r="J31" s="367">
        <f t="shared" si="17"/>
        <v>0</v>
      </c>
      <c r="K31" s="372">
        <f t="shared" si="18"/>
        <v>0</v>
      </c>
      <c r="L31" s="634" t="s">
        <v>36</v>
      </c>
      <c r="M31" s="373" t="s">
        <v>1056</v>
      </c>
      <c r="N31" s="439" t="s">
        <v>2144</v>
      </c>
      <c r="O31" s="415"/>
      <c r="P31" s="376" t="s">
        <v>2357</v>
      </c>
      <c r="Q31" s="377">
        <v>0</v>
      </c>
      <c r="R31" s="378">
        <v>0</v>
      </c>
      <c r="S31" s="379">
        <v>0</v>
      </c>
      <c r="T31" s="378">
        <v>2</v>
      </c>
      <c r="U31" s="378">
        <v>0</v>
      </c>
      <c r="V31" s="377"/>
      <c r="W31" s="378"/>
      <c r="X31" s="379"/>
      <c r="Y31" s="384"/>
      <c r="Z31" s="401"/>
      <c r="AA31" s="402"/>
      <c r="AB31" s="383"/>
      <c r="AC31" s="384"/>
      <c r="AD31" s="384"/>
      <c r="AE31" s="377"/>
      <c r="AF31" s="380"/>
      <c r="AG31" s="382"/>
      <c r="AH31" s="383">
        <v>0</v>
      </c>
      <c r="AI31" s="384">
        <v>0</v>
      </c>
      <c r="AJ31" s="385">
        <v>0</v>
      </c>
      <c r="AK31" s="384"/>
      <c r="AL31" s="384"/>
      <c r="AM31" s="384"/>
      <c r="AN31" s="383"/>
      <c r="AO31" s="384"/>
      <c r="AP31" s="385"/>
      <c r="AQ31" s="384">
        <v>0</v>
      </c>
      <c r="AR31" s="384">
        <v>0</v>
      </c>
      <c r="AS31" s="384">
        <v>0</v>
      </c>
      <c r="AT31" s="383"/>
      <c r="AU31" s="384"/>
      <c r="AV31" s="384"/>
      <c r="AW31" s="383"/>
      <c r="AX31" s="384"/>
      <c r="AY31" s="385"/>
      <c r="AZ31" s="403"/>
      <c r="BA31" s="387" t="str">
        <f t="shared" si="19"/>
        <v>BM</v>
      </c>
      <c r="BB31" s="388" t="str">
        <f t="shared" si="20"/>
        <v>H</v>
      </c>
      <c r="BC31" s="389" t="str">
        <f t="shared" si="21"/>
        <v>-</v>
      </c>
      <c r="BD31" s="390" t="str">
        <f t="shared" si="22"/>
        <v>NB</v>
      </c>
      <c r="BE31" s="391">
        <f t="shared" si="23"/>
        <v>4</v>
      </c>
      <c r="BF31" s="392" t="str">
        <f>VLOOKUP(C31,'Standaard+voorstellen '!A$1:E$568,1,FALSE)</f>
        <v>BMH-NB</v>
      </c>
      <c r="BG31" s="393" t="str">
        <f>VLOOKUP(P31,'Hulpblad Aantal per VrtgSrt &gt;=1'!B$4:C$688,1,FALSE)</f>
        <v>BMH-NB</v>
      </c>
      <c r="BH31" s="394" t="s">
        <v>2357</v>
      </c>
      <c r="BI31" s="393" t="str">
        <f t="shared" si="24"/>
        <v>g</v>
      </c>
      <c r="BJ31" s="393" t="str">
        <f t="shared" si="25"/>
        <v/>
      </c>
      <c r="BK31" s="393" t="str">
        <f t="shared" si="26"/>
        <v/>
      </c>
      <c r="BL31" s="395" t="str">
        <f t="shared" si="27"/>
        <v/>
      </c>
      <c r="BM31" s="393" t="str">
        <f>IF((B31&gt;"a"),(VLOOKUP(A31,Afhankelijkheid!A$2:O$5530,2,FALSE)),"")</f>
        <v/>
      </c>
      <c r="BN31" s="396">
        <f>IFERROR(VLOOKUP(A31,'Hulpblad IZB en IZE'!A$2:B$750,2,FALSE),0)</f>
        <v>0</v>
      </c>
      <c r="BO31" s="397" t="str">
        <f t="shared" si="28"/>
        <v/>
      </c>
      <c r="BP31" s="370">
        <f t="shared" si="29"/>
        <v>0</v>
      </c>
      <c r="BQ31" s="371">
        <f t="shared" si="30"/>
        <v>0</v>
      </c>
      <c r="BR31" s="372">
        <f t="shared" si="98"/>
        <v>0</v>
      </c>
      <c r="BS31" s="372">
        <f t="shared" si="99"/>
        <v>2</v>
      </c>
      <c r="BT31" s="367">
        <f t="shared" si="31"/>
        <v>0</v>
      </c>
      <c r="BU31" s="398"/>
      <c r="BW31" s="393">
        <f t="shared" si="32"/>
        <v>0</v>
      </c>
      <c r="BX31" s="393">
        <f t="shared" si="33"/>
        <v>0</v>
      </c>
      <c r="BY31" s="393">
        <f t="shared" si="34"/>
        <v>0</v>
      </c>
      <c r="BZ31" s="393">
        <f t="shared" si="35"/>
        <v>0</v>
      </c>
      <c r="CA31" s="393">
        <f t="shared" si="36"/>
        <v>0</v>
      </c>
      <c r="CB31" s="393">
        <f t="shared" si="37"/>
        <v>0</v>
      </c>
      <c r="CC31" s="393">
        <f t="shared" si="38"/>
        <v>0</v>
      </c>
      <c r="CD31" s="393">
        <f t="shared" si="39"/>
        <v>0</v>
      </c>
      <c r="CE31" s="393">
        <f t="shared" si="40"/>
        <v>0</v>
      </c>
      <c r="CF31" s="393">
        <f t="shared" si="41"/>
        <v>0</v>
      </c>
      <c r="CG31" s="398"/>
      <c r="CH31" s="391">
        <f t="shared" si="42"/>
        <v>0</v>
      </c>
      <c r="CI31" s="391">
        <f t="shared" si="43"/>
        <v>0</v>
      </c>
      <c r="CJ31" s="391">
        <f t="shared" si="44"/>
        <v>0</v>
      </c>
      <c r="CK31" s="391">
        <f t="shared" si="45"/>
        <v>0</v>
      </c>
      <c r="CL31" s="391">
        <f t="shared" si="46"/>
        <v>1</v>
      </c>
      <c r="CM31" s="391">
        <f t="shared" si="47"/>
        <v>0</v>
      </c>
      <c r="CN31" s="391">
        <f t="shared" si="48"/>
        <v>0</v>
      </c>
      <c r="CO31" s="391">
        <f t="shared" si="49"/>
        <v>1</v>
      </c>
      <c r="CP31" s="391">
        <f t="shared" si="50"/>
        <v>0</v>
      </c>
      <c r="CQ31" s="391">
        <f t="shared" si="51"/>
        <v>0</v>
      </c>
      <c r="CR31" s="391">
        <f t="shared" si="52"/>
        <v>0</v>
      </c>
      <c r="CS31" s="393">
        <f t="shared" si="53"/>
        <v>0</v>
      </c>
      <c r="CT31" s="391">
        <f t="shared" si="54"/>
        <v>0</v>
      </c>
      <c r="CU31" s="391">
        <f t="shared" si="55"/>
        <v>0</v>
      </c>
      <c r="CV31" s="391">
        <f t="shared" si="56"/>
        <v>0</v>
      </c>
      <c r="CW31" s="391">
        <f t="shared" si="57"/>
        <v>0</v>
      </c>
      <c r="CX31" s="391">
        <f t="shared" si="58"/>
        <v>0</v>
      </c>
      <c r="CY31" s="391">
        <f t="shared" si="59"/>
        <v>0</v>
      </c>
      <c r="CZ31" s="391">
        <f t="shared" si="60"/>
        <v>0</v>
      </c>
      <c r="DA31" s="391">
        <f t="shared" si="61"/>
        <v>0</v>
      </c>
      <c r="DB31" s="391">
        <f t="shared" si="62"/>
        <v>0</v>
      </c>
      <c r="DC31" s="391">
        <f t="shared" si="63"/>
        <v>0</v>
      </c>
      <c r="DD31" s="391">
        <f t="shared" si="64"/>
        <v>0</v>
      </c>
      <c r="DE31" s="398"/>
      <c r="DF31" s="391">
        <f t="shared" si="65"/>
        <v>0</v>
      </c>
      <c r="DG31" s="391">
        <f t="shared" si="66"/>
        <v>0</v>
      </c>
      <c r="DH31" s="391">
        <f t="shared" si="67"/>
        <v>0</v>
      </c>
      <c r="DI31" s="391">
        <f t="shared" si="68"/>
        <v>0</v>
      </c>
      <c r="DJ31" s="391">
        <f t="shared" si="69"/>
        <v>0</v>
      </c>
      <c r="DK31" s="391">
        <f t="shared" si="70"/>
        <v>0</v>
      </c>
      <c r="DL31" s="391">
        <f t="shared" si="71"/>
        <v>0</v>
      </c>
      <c r="DM31" s="391">
        <f t="shared" si="72"/>
        <v>0</v>
      </c>
      <c r="DN31" s="391">
        <f t="shared" si="73"/>
        <v>0</v>
      </c>
      <c r="DO31" s="391">
        <f t="shared" si="74"/>
        <v>0</v>
      </c>
      <c r="DP31" s="391">
        <f t="shared" si="75"/>
        <v>0</v>
      </c>
      <c r="DQ31" s="398"/>
      <c r="DR31" s="391">
        <f t="shared" si="76"/>
        <v>0</v>
      </c>
      <c r="DS31" s="391">
        <f t="shared" si="77"/>
        <v>0</v>
      </c>
      <c r="DT31" s="391">
        <f t="shared" si="78"/>
        <v>0</v>
      </c>
      <c r="DU31" s="391">
        <f t="shared" si="79"/>
        <v>0</v>
      </c>
      <c r="DV31" s="391">
        <f t="shared" si="80"/>
        <v>0</v>
      </c>
      <c r="DW31" s="391">
        <f t="shared" si="81"/>
        <v>0</v>
      </c>
      <c r="DX31" s="391">
        <f t="shared" si="82"/>
        <v>0</v>
      </c>
      <c r="DY31" s="391">
        <f t="shared" si="83"/>
        <v>0</v>
      </c>
      <c r="DZ31" s="391">
        <f t="shared" si="84"/>
        <v>0</v>
      </c>
      <c r="EA31" s="391">
        <f t="shared" si="85"/>
        <v>0</v>
      </c>
      <c r="EB31" s="391">
        <f t="shared" si="86"/>
        <v>0</v>
      </c>
      <c r="EC31" s="398"/>
      <c r="ED31" s="391">
        <f t="shared" si="87"/>
        <v>0</v>
      </c>
      <c r="EE31" s="391">
        <f t="shared" si="88"/>
        <v>0</v>
      </c>
      <c r="EF31" s="391">
        <f t="shared" si="89"/>
        <v>0</v>
      </c>
      <c r="EG31" s="391">
        <f t="shared" si="90"/>
        <v>0</v>
      </c>
      <c r="EH31" s="391">
        <f t="shared" si="91"/>
        <v>0</v>
      </c>
      <c r="EI31" s="391">
        <f t="shared" si="92"/>
        <v>0</v>
      </c>
      <c r="EJ31" s="391">
        <f t="shared" si="93"/>
        <v>0</v>
      </c>
      <c r="EK31" s="391">
        <f t="shared" si="94"/>
        <v>0</v>
      </c>
      <c r="EL31" s="391">
        <f t="shared" si="95"/>
        <v>0</v>
      </c>
      <c r="EM31" s="391">
        <f t="shared" si="96"/>
        <v>0</v>
      </c>
      <c r="EN31" s="391">
        <f t="shared" si="97"/>
        <v>0</v>
      </c>
    </row>
    <row r="32" spans="1:144" s="391" customFormat="1" ht="13.5" hidden="1" thickBot="1" x14ac:dyDescent="0.25">
      <c r="A32" s="364" t="str">
        <f t="shared" si="15"/>
        <v>BMH-SBB</v>
      </c>
      <c r="B32" s="365" t="str">
        <f>IF((A32&lt;&gt;"ZZZ"),(IF((IFERROR((VLOOKUP(A32,'Standaard+voorstellen '!A$1:B$436,1,FALSE)),"ZZZ"))="ZZZ","v","")),"")</f>
        <v/>
      </c>
      <c r="C32" s="396" t="s">
        <v>119</v>
      </c>
      <c r="D32" s="367" t="str">
        <f t="shared" si="16"/>
        <v>BMH-SBB</v>
      </c>
      <c r="E32" s="368" t="str">
        <f>IFERROR((VLOOKUP(C32,'Standaard+voorstellen '!A$1:E$568,2,FALSE)),"Nog af te handelen AANVRAAG")</f>
        <v>BMH Scheepsbrandbestrijding</v>
      </c>
      <c r="F32" s="369">
        <f>IFERROR((VLOOKUP(C32,'Standaard+voorstellen '!A$1:E$568,3,FALSE)),"")</f>
        <v>6</v>
      </c>
      <c r="G32" s="370">
        <f t="shared" si="11"/>
        <v>9</v>
      </c>
      <c r="H32" s="371">
        <f t="shared" si="12"/>
        <v>8</v>
      </c>
      <c r="I32" s="372">
        <f t="shared" si="13"/>
        <v>1</v>
      </c>
      <c r="J32" s="367">
        <f t="shared" si="17"/>
        <v>19</v>
      </c>
      <c r="K32" s="372">
        <f t="shared" si="18"/>
        <v>0</v>
      </c>
      <c r="L32" s="369" t="s">
        <v>36</v>
      </c>
      <c r="M32" s="373" t="s">
        <v>1213</v>
      </c>
      <c r="N32" s="374"/>
      <c r="O32" s="375"/>
      <c r="P32" s="376" t="s">
        <v>119</v>
      </c>
      <c r="Q32" s="377">
        <v>9</v>
      </c>
      <c r="R32" s="378">
        <v>8</v>
      </c>
      <c r="S32" s="379">
        <v>1</v>
      </c>
      <c r="T32" s="378">
        <v>7</v>
      </c>
      <c r="U32" s="378">
        <v>5</v>
      </c>
      <c r="V32" s="383">
        <v>1</v>
      </c>
      <c r="W32" s="384">
        <v>1</v>
      </c>
      <c r="X32" s="385">
        <v>0</v>
      </c>
      <c r="Y32" s="384"/>
      <c r="Z32" s="401"/>
      <c r="AA32" s="402"/>
      <c r="AB32" s="383">
        <v>3</v>
      </c>
      <c r="AC32" s="384">
        <v>3</v>
      </c>
      <c r="AD32" s="384">
        <v>0</v>
      </c>
      <c r="AE32" s="383"/>
      <c r="AF32" s="401"/>
      <c r="AG32" s="406"/>
      <c r="AH32" s="383">
        <v>2</v>
      </c>
      <c r="AI32" s="384">
        <v>1</v>
      </c>
      <c r="AJ32" s="385">
        <v>1</v>
      </c>
      <c r="AK32" s="384"/>
      <c r="AL32" s="384"/>
      <c r="AM32" s="384"/>
      <c r="AN32" s="383">
        <v>0</v>
      </c>
      <c r="AO32" s="384">
        <v>0</v>
      </c>
      <c r="AP32" s="385">
        <v>0</v>
      </c>
      <c r="AQ32" s="384">
        <v>0</v>
      </c>
      <c r="AR32" s="384">
        <v>0</v>
      </c>
      <c r="AS32" s="384">
        <v>0</v>
      </c>
      <c r="AT32" s="383">
        <v>2</v>
      </c>
      <c r="AU32" s="384">
        <v>2</v>
      </c>
      <c r="AV32" s="384">
        <v>0</v>
      </c>
      <c r="AW32" s="383">
        <v>1</v>
      </c>
      <c r="AX32" s="384">
        <v>1</v>
      </c>
      <c r="AY32" s="385">
        <v>0</v>
      </c>
      <c r="AZ32" s="403"/>
      <c r="BA32" s="387" t="str">
        <f t="shared" si="19"/>
        <v>BM</v>
      </c>
      <c r="BB32" s="388" t="str">
        <f t="shared" si="20"/>
        <v>H</v>
      </c>
      <c r="BC32" s="389" t="str">
        <f t="shared" si="21"/>
        <v>-</v>
      </c>
      <c r="BD32" s="390" t="str">
        <f t="shared" si="22"/>
        <v>SBB</v>
      </c>
      <c r="BE32" s="391">
        <f t="shared" si="23"/>
        <v>4</v>
      </c>
      <c r="BF32" s="392" t="str">
        <f>VLOOKUP(C32,'Standaard+voorstellen '!A$1:E$568,1,FALSE)</f>
        <v>BMH-SBB</v>
      </c>
      <c r="BG32" s="393" t="str">
        <f>VLOOKUP(P32,'Hulpblad Aantal per VrtgSrt &gt;=1'!B$4:C$688,1,FALSE)</f>
        <v>BMH-SBB</v>
      </c>
      <c r="BH32" s="394" t="s">
        <v>119</v>
      </c>
      <c r="BI32" s="393" t="str">
        <f t="shared" si="24"/>
        <v>g</v>
      </c>
      <c r="BJ32" s="393" t="str">
        <f t="shared" si="25"/>
        <v>P</v>
      </c>
      <c r="BK32" s="393" t="str">
        <f t="shared" si="26"/>
        <v>A</v>
      </c>
      <c r="BL32" s="395" t="str">
        <f t="shared" si="27"/>
        <v>PA</v>
      </c>
      <c r="BM32" s="393" t="str">
        <f>IF((B32&gt;"a"),(VLOOKUP(A32,Afhankelijkheid!A$2:O$5530,2,FALSE)),"")</f>
        <v/>
      </c>
      <c r="BN32" s="396">
        <f>IFERROR(VLOOKUP(A32,'Hulpblad IZB en IZE'!A$2:B$750,2,FALSE),0)</f>
        <v>19</v>
      </c>
      <c r="BO32" s="397" t="str">
        <f t="shared" si="28"/>
        <v/>
      </c>
      <c r="BP32" s="370">
        <f t="shared" si="29"/>
        <v>9</v>
      </c>
      <c r="BQ32" s="371">
        <f t="shared" si="30"/>
        <v>8</v>
      </c>
      <c r="BR32" s="372">
        <f t="shared" si="98"/>
        <v>1</v>
      </c>
      <c r="BS32" s="372">
        <f t="shared" si="99"/>
        <v>7</v>
      </c>
      <c r="BT32" s="367">
        <f t="shared" si="31"/>
        <v>19</v>
      </c>
      <c r="BU32" s="398"/>
      <c r="BW32" s="393">
        <f t="shared" si="32"/>
        <v>0</v>
      </c>
      <c r="BX32" s="393">
        <f t="shared" si="33"/>
        <v>0</v>
      </c>
      <c r="BY32" s="393">
        <f t="shared" si="34"/>
        <v>0</v>
      </c>
      <c r="BZ32" s="393">
        <f t="shared" si="35"/>
        <v>0</v>
      </c>
      <c r="CA32" s="393">
        <f t="shared" si="36"/>
        <v>0</v>
      </c>
      <c r="CB32" s="393">
        <f t="shared" si="37"/>
        <v>0</v>
      </c>
      <c r="CC32" s="393">
        <f t="shared" si="38"/>
        <v>0</v>
      </c>
      <c r="CD32" s="393">
        <f t="shared" si="39"/>
        <v>0</v>
      </c>
      <c r="CE32" s="393">
        <f t="shared" si="40"/>
        <v>0</v>
      </c>
      <c r="CF32" s="393">
        <f t="shared" si="41"/>
        <v>0</v>
      </c>
      <c r="CG32" s="398"/>
      <c r="CH32" s="391">
        <f t="shared" si="42"/>
        <v>1</v>
      </c>
      <c r="CI32" s="391">
        <f t="shared" si="43"/>
        <v>0</v>
      </c>
      <c r="CJ32" s="391">
        <f t="shared" si="44"/>
        <v>1</v>
      </c>
      <c r="CK32" s="391">
        <f t="shared" si="45"/>
        <v>0</v>
      </c>
      <c r="CL32" s="391">
        <f t="shared" si="46"/>
        <v>1</v>
      </c>
      <c r="CM32" s="391">
        <f t="shared" si="47"/>
        <v>0</v>
      </c>
      <c r="CN32" s="391">
        <f t="shared" si="48"/>
        <v>1</v>
      </c>
      <c r="CO32" s="391">
        <f t="shared" si="49"/>
        <v>1</v>
      </c>
      <c r="CP32" s="391">
        <f t="shared" si="50"/>
        <v>1</v>
      </c>
      <c r="CQ32" s="391">
        <f t="shared" si="51"/>
        <v>1</v>
      </c>
      <c r="CR32" s="391">
        <f t="shared" si="52"/>
        <v>0</v>
      </c>
      <c r="CS32" s="393">
        <f t="shared" si="53"/>
        <v>0</v>
      </c>
      <c r="CT32" s="391">
        <f t="shared" si="54"/>
        <v>0</v>
      </c>
      <c r="CU32" s="391">
        <f t="shared" si="55"/>
        <v>1</v>
      </c>
      <c r="CV32" s="391">
        <f t="shared" si="56"/>
        <v>0</v>
      </c>
      <c r="CW32" s="391">
        <f t="shared" si="57"/>
        <v>1</v>
      </c>
      <c r="CX32" s="391">
        <f t="shared" si="58"/>
        <v>0</v>
      </c>
      <c r="CY32" s="391">
        <f t="shared" si="59"/>
        <v>1</v>
      </c>
      <c r="CZ32" s="391">
        <f t="shared" si="60"/>
        <v>0</v>
      </c>
      <c r="DA32" s="391">
        <f t="shared" si="61"/>
        <v>0</v>
      </c>
      <c r="DB32" s="391">
        <f t="shared" si="62"/>
        <v>0</v>
      </c>
      <c r="DC32" s="391">
        <f t="shared" si="63"/>
        <v>1</v>
      </c>
      <c r="DD32" s="391">
        <f t="shared" si="64"/>
        <v>1</v>
      </c>
      <c r="DE32" s="398"/>
      <c r="DF32" s="391">
        <f t="shared" si="65"/>
        <v>0</v>
      </c>
      <c r="DG32" s="391">
        <f t="shared" si="66"/>
        <v>0</v>
      </c>
      <c r="DH32" s="391">
        <f t="shared" si="67"/>
        <v>0</v>
      </c>
      <c r="DI32" s="391">
        <f t="shared" si="68"/>
        <v>0</v>
      </c>
      <c r="DJ32" s="391">
        <f t="shared" si="69"/>
        <v>0</v>
      </c>
      <c r="DK32" s="391">
        <f t="shared" si="70"/>
        <v>0</v>
      </c>
      <c r="DL32" s="391">
        <f t="shared" si="71"/>
        <v>0</v>
      </c>
      <c r="DM32" s="391">
        <f t="shared" si="72"/>
        <v>0</v>
      </c>
      <c r="DN32" s="391">
        <f t="shared" si="73"/>
        <v>0</v>
      </c>
      <c r="DO32" s="391">
        <f t="shared" si="74"/>
        <v>0</v>
      </c>
      <c r="DP32" s="391">
        <f t="shared" si="75"/>
        <v>0</v>
      </c>
      <c r="DQ32" s="398"/>
      <c r="DR32" s="391">
        <f t="shared" si="76"/>
        <v>0</v>
      </c>
      <c r="DS32" s="391">
        <f t="shared" si="77"/>
        <v>0</v>
      </c>
      <c r="DT32" s="391">
        <f t="shared" si="78"/>
        <v>0</v>
      </c>
      <c r="DU32" s="391">
        <f t="shared" si="79"/>
        <v>0</v>
      </c>
      <c r="DV32" s="391">
        <f t="shared" si="80"/>
        <v>0</v>
      </c>
      <c r="DW32" s="391">
        <f t="shared" si="81"/>
        <v>0</v>
      </c>
      <c r="DX32" s="391">
        <f t="shared" si="82"/>
        <v>0</v>
      </c>
      <c r="DY32" s="391">
        <f t="shared" si="83"/>
        <v>0</v>
      </c>
      <c r="DZ32" s="391">
        <f t="shared" si="84"/>
        <v>0</v>
      </c>
      <c r="EA32" s="391">
        <f t="shared" si="85"/>
        <v>0</v>
      </c>
      <c r="EB32" s="391">
        <f t="shared" si="86"/>
        <v>0</v>
      </c>
      <c r="EC32" s="398"/>
      <c r="ED32" s="391">
        <f t="shared" si="87"/>
        <v>0</v>
      </c>
      <c r="EE32" s="391">
        <f t="shared" si="88"/>
        <v>0</v>
      </c>
      <c r="EF32" s="391">
        <f t="shared" si="89"/>
        <v>0</v>
      </c>
      <c r="EG32" s="391">
        <f t="shared" si="90"/>
        <v>0</v>
      </c>
      <c r="EH32" s="391">
        <f t="shared" si="91"/>
        <v>0</v>
      </c>
      <c r="EI32" s="391">
        <f t="shared" si="92"/>
        <v>0</v>
      </c>
      <c r="EJ32" s="391">
        <f t="shared" si="93"/>
        <v>0</v>
      </c>
      <c r="EK32" s="391">
        <f t="shared" si="94"/>
        <v>0</v>
      </c>
      <c r="EL32" s="391">
        <f t="shared" si="95"/>
        <v>0</v>
      </c>
      <c r="EM32" s="391">
        <f t="shared" si="96"/>
        <v>0</v>
      </c>
      <c r="EN32" s="391">
        <f t="shared" si="97"/>
        <v>0</v>
      </c>
    </row>
    <row r="33" spans="1:145" s="391" customFormat="1" ht="13.5" hidden="1" thickBot="1" x14ac:dyDescent="0.25">
      <c r="A33" s="364" t="str">
        <f t="shared" si="15"/>
        <v>BMH-SOB</v>
      </c>
      <c r="B33" s="365" t="str">
        <f>IF((A33&lt;&gt;"ZZZ"),(IF((IFERROR((VLOOKUP(A33,'Standaard+voorstellen '!A$1:B$436,1,FALSE)),"ZZZ"))="ZZZ","v","")),"")</f>
        <v/>
      </c>
      <c r="C33" s="396" t="s">
        <v>211</v>
      </c>
      <c r="D33" s="367" t="str">
        <f t="shared" si="16"/>
        <v>BMH-SOB</v>
      </c>
      <c r="E33" s="368" t="str">
        <f>IFERROR((VLOOKUP(C33,'Standaard+voorstellen '!A$1:E$568,2,FALSE)),"Nog af te handelen AANVRAAG")</f>
        <v>BMH Spoorsloot Overbrugging</v>
      </c>
      <c r="F33" s="369">
        <f>IFERROR((VLOOKUP(C33,'Standaard+voorstellen '!A$1:E$568,3,FALSE)),"")</f>
        <v>7</v>
      </c>
      <c r="G33" s="370">
        <f t="shared" si="11"/>
        <v>2</v>
      </c>
      <c r="H33" s="371">
        <f t="shared" si="12"/>
        <v>2</v>
      </c>
      <c r="I33" s="372">
        <f t="shared" si="13"/>
        <v>0</v>
      </c>
      <c r="J33" s="367">
        <f t="shared" si="17"/>
        <v>10</v>
      </c>
      <c r="K33" s="372">
        <f t="shared" si="18"/>
        <v>0</v>
      </c>
      <c r="L33" s="369" t="s">
        <v>36</v>
      </c>
      <c r="M33" s="373" t="s">
        <v>203</v>
      </c>
      <c r="N33" s="635" t="s">
        <v>2378</v>
      </c>
      <c r="O33" s="635" t="s">
        <v>2379</v>
      </c>
      <c r="P33" s="376" t="s">
        <v>211</v>
      </c>
      <c r="Q33" s="377">
        <v>2</v>
      </c>
      <c r="R33" s="378">
        <v>2</v>
      </c>
      <c r="S33" s="379">
        <v>0</v>
      </c>
      <c r="T33" s="378">
        <v>5</v>
      </c>
      <c r="U33" s="378">
        <v>1</v>
      </c>
      <c r="V33" s="383">
        <v>0</v>
      </c>
      <c r="W33" s="384">
        <v>0</v>
      </c>
      <c r="X33" s="385">
        <v>0</v>
      </c>
      <c r="Y33" s="384"/>
      <c r="Z33" s="401"/>
      <c r="AA33" s="402"/>
      <c r="AB33" s="383"/>
      <c r="AC33" s="384"/>
      <c r="AD33" s="384"/>
      <c r="AE33" s="383"/>
      <c r="AF33" s="401"/>
      <c r="AG33" s="406"/>
      <c r="AH33" s="383">
        <v>0</v>
      </c>
      <c r="AI33" s="384">
        <v>0</v>
      </c>
      <c r="AJ33" s="385">
        <v>0</v>
      </c>
      <c r="AK33" s="384"/>
      <c r="AL33" s="384"/>
      <c r="AM33" s="384"/>
      <c r="AN33" s="383">
        <v>0</v>
      </c>
      <c r="AO33" s="384">
        <v>0</v>
      </c>
      <c r="AP33" s="385">
        <v>0</v>
      </c>
      <c r="AQ33" s="384">
        <v>0</v>
      </c>
      <c r="AR33" s="384">
        <v>0</v>
      </c>
      <c r="AS33" s="384">
        <v>0</v>
      </c>
      <c r="AT33" s="383">
        <v>2</v>
      </c>
      <c r="AU33" s="384">
        <v>2</v>
      </c>
      <c r="AV33" s="384">
        <v>0</v>
      </c>
      <c r="AW33" s="383"/>
      <c r="AX33" s="384"/>
      <c r="AY33" s="385"/>
      <c r="AZ33" s="403"/>
      <c r="BA33" s="387" t="str">
        <f t="shared" si="19"/>
        <v>BM</v>
      </c>
      <c r="BB33" s="388" t="str">
        <f t="shared" si="20"/>
        <v>H</v>
      </c>
      <c r="BC33" s="389" t="str">
        <f t="shared" si="21"/>
        <v>-</v>
      </c>
      <c r="BD33" s="390" t="str">
        <f t="shared" si="22"/>
        <v>SOB</v>
      </c>
      <c r="BE33" s="391">
        <f t="shared" si="23"/>
        <v>4</v>
      </c>
      <c r="BF33" s="392" t="str">
        <f>VLOOKUP(C33,'Standaard+voorstellen '!A$1:E$568,1,FALSE)</f>
        <v>BMH-SOB</v>
      </c>
      <c r="BG33" s="393" t="str">
        <f>VLOOKUP(P33,'Hulpblad Aantal per VrtgSrt &gt;=1'!B$4:C$688,1,FALSE)</f>
        <v>BMH-SOB</v>
      </c>
      <c r="BH33" s="394" t="s">
        <v>211</v>
      </c>
      <c r="BI33" s="393" t="str">
        <f t="shared" si="24"/>
        <v>g</v>
      </c>
      <c r="BJ33" s="393" t="str">
        <f t="shared" si="25"/>
        <v>P</v>
      </c>
      <c r="BK33" s="393" t="str">
        <f t="shared" si="26"/>
        <v/>
      </c>
      <c r="BL33" s="395" t="str">
        <f t="shared" si="27"/>
        <v>P</v>
      </c>
      <c r="BM33" s="393" t="str">
        <f>IF((B33&gt;"a"),(VLOOKUP(A33,Afhankelijkheid!A$2:O$5530,2,FALSE)),"")</f>
        <v/>
      </c>
      <c r="BN33" s="396">
        <f>IFERROR(VLOOKUP(A33,'Hulpblad IZB en IZE'!A$2:B$750,2,FALSE),0)</f>
        <v>10</v>
      </c>
      <c r="BO33" s="397" t="str">
        <f t="shared" si="28"/>
        <v/>
      </c>
      <c r="BP33" s="370">
        <f t="shared" si="29"/>
        <v>2</v>
      </c>
      <c r="BQ33" s="371">
        <f t="shared" si="30"/>
        <v>2</v>
      </c>
      <c r="BR33" s="372">
        <f t="shared" si="98"/>
        <v>0</v>
      </c>
      <c r="BS33" s="372">
        <f t="shared" si="99"/>
        <v>5</v>
      </c>
      <c r="BT33" s="367">
        <f t="shared" si="31"/>
        <v>10</v>
      </c>
      <c r="BU33" s="398"/>
      <c r="BW33" s="393">
        <f t="shared" si="32"/>
        <v>0</v>
      </c>
      <c r="BX33" s="393">
        <f t="shared" si="33"/>
        <v>0</v>
      </c>
      <c r="BY33" s="393">
        <f t="shared" si="34"/>
        <v>0</v>
      </c>
      <c r="BZ33" s="393">
        <f t="shared" si="35"/>
        <v>0</v>
      </c>
      <c r="CA33" s="393">
        <f t="shared" si="36"/>
        <v>0</v>
      </c>
      <c r="CB33" s="393">
        <f t="shared" si="37"/>
        <v>0</v>
      </c>
      <c r="CC33" s="393">
        <f t="shared" si="38"/>
        <v>0</v>
      </c>
      <c r="CD33" s="393">
        <f t="shared" si="39"/>
        <v>0</v>
      </c>
      <c r="CE33" s="393">
        <f t="shared" si="40"/>
        <v>0</v>
      </c>
      <c r="CF33" s="393">
        <f t="shared" si="41"/>
        <v>0</v>
      </c>
      <c r="CG33" s="398"/>
      <c r="CH33" s="391">
        <f t="shared" si="42"/>
        <v>1</v>
      </c>
      <c r="CI33" s="391">
        <f t="shared" si="43"/>
        <v>0</v>
      </c>
      <c r="CJ33" s="391">
        <f t="shared" si="44"/>
        <v>0</v>
      </c>
      <c r="CK33" s="391">
        <f t="shared" si="45"/>
        <v>0</v>
      </c>
      <c r="CL33" s="391">
        <f t="shared" si="46"/>
        <v>1</v>
      </c>
      <c r="CM33" s="391">
        <f t="shared" si="47"/>
        <v>0</v>
      </c>
      <c r="CN33" s="391">
        <f t="shared" si="48"/>
        <v>1</v>
      </c>
      <c r="CO33" s="391">
        <f t="shared" si="49"/>
        <v>1</v>
      </c>
      <c r="CP33" s="391">
        <f t="shared" si="50"/>
        <v>1</v>
      </c>
      <c r="CQ33" s="391">
        <f t="shared" si="51"/>
        <v>0</v>
      </c>
      <c r="CR33" s="391">
        <f t="shared" si="52"/>
        <v>0</v>
      </c>
      <c r="CS33" s="393">
        <f t="shared" si="53"/>
        <v>0</v>
      </c>
      <c r="CT33" s="391">
        <f t="shared" si="54"/>
        <v>0</v>
      </c>
      <c r="CU33" s="391">
        <f t="shared" si="55"/>
        <v>0</v>
      </c>
      <c r="CV33" s="391">
        <f t="shared" si="56"/>
        <v>0</v>
      </c>
      <c r="CW33" s="391">
        <f t="shared" si="57"/>
        <v>0</v>
      </c>
      <c r="CX33" s="391">
        <f t="shared" si="58"/>
        <v>0</v>
      </c>
      <c r="CY33" s="391">
        <f t="shared" si="59"/>
        <v>0</v>
      </c>
      <c r="CZ33" s="391">
        <f t="shared" si="60"/>
        <v>0</v>
      </c>
      <c r="DA33" s="391">
        <f t="shared" si="61"/>
        <v>0</v>
      </c>
      <c r="DB33" s="391">
        <f t="shared" si="62"/>
        <v>0</v>
      </c>
      <c r="DC33" s="391">
        <f t="shared" si="63"/>
        <v>1</v>
      </c>
      <c r="DD33" s="391">
        <f t="shared" si="64"/>
        <v>0</v>
      </c>
      <c r="DE33" s="398"/>
      <c r="DF33" s="391">
        <f t="shared" si="65"/>
        <v>0</v>
      </c>
      <c r="DG33" s="391">
        <f t="shared" si="66"/>
        <v>0</v>
      </c>
      <c r="DH33" s="391">
        <f t="shared" si="67"/>
        <v>0</v>
      </c>
      <c r="DI33" s="391">
        <f t="shared" si="68"/>
        <v>0</v>
      </c>
      <c r="DJ33" s="391">
        <f t="shared" si="69"/>
        <v>0</v>
      </c>
      <c r="DK33" s="391">
        <f t="shared" si="70"/>
        <v>0</v>
      </c>
      <c r="DL33" s="391">
        <f t="shared" si="71"/>
        <v>0</v>
      </c>
      <c r="DM33" s="391">
        <f t="shared" si="72"/>
        <v>0</v>
      </c>
      <c r="DN33" s="391">
        <f t="shared" si="73"/>
        <v>0</v>
      </c>
      <c r="DO33" s="391">
        <f t="shared" si="74"/>
        <v>0</v>
      </c>
      <c r="DP33" s="391">
        <f t="shared" si="75"/>
        <v>0</v>
      </c>
      <c r="DQ33" s="398"/>
      <c r="DR33" s="391">
        <f t="shared" si="76"/>
        <v>0</v>
      </c>
      <c r="DS33" s="391">
        <f t="shared" si="77"/>
        <v>0</v>
      </c>
      <c r="DT33" s="391">
        <f t="shared" si="78"/>
        <v>0</v>
      </c>
      <c r="DU33" s="391">
        <f t="shared" si="79"/>
        <v>0</v>
      </c>
      <c r="DV33" s="391">
        <f t="shared" si="80"/>
        <v>0</v>
      </c>
      <c r="DW33" s="391">
        <f t="shared" si="81"/>
        <v>0</v>
      </c>
      <c r="DX33" s="391">
        <f t="shared" si="82"/>
        <v>0</v>
      </c>
      <c r="DY33" s="391">
        <f t="shared" si="83"/>
        <v>0</v>
      </c>
      <c r="DZ33" s="391">
        <f t="shared" si="84"/>
        <v>0</v>
      </c>
      <c r="EA33" s="391">
        <f t="shared" si="85"/>
        <v>0</v>
      </c>
      <c r="EB33" s="391">
        <f t="shared" si="86"/>
        <v>0</v>
      </c>
      <c r="EC33" s="398"/>
      <c r="ED33" s="391">
        <f t="shared" si="87"/>
        <v>0</v>
      </c>
      <c r="EE33" s="391">
        <f t="shared" si="88"/>
        <v>0</v>
      </c>
      <c r="EF33" s="391">
        <f t="shared" si="89"/>
        <v>0</v>
      </c>
      <c r="EG33" s="391">
        <f t="shared" si="90"/>
        <v>0</v>
      </c>
      <c r="EH33" s="391">
        <f t="shared" si="91"/>
        <v>0</v>
      </c>
      <c r="EI33" s="391">
        <f t="shared" si="92"/>
        <v>0</v>
      </c>
      <c r="EJ33" s="391">
        <f t="shared" si="93"/>
        <v>0</v>
      </c>
      <c r="EK33" s="391">
        <f t="shared" si="94"/>
        <v>0</v>
      </c>
      <c r="EL33" s="391">
        <f t="shared" si="95"/>
        <v>0</v>
      </c>
      <c r="EM33" s="391">
        <f t="shared" si="96"/>
        <v>0</v>
      </c>
      <c r="EN33" s="391">
        <f t="shared" si="97"/>
        <v>0</v>
      </c>
    </row>
    <row r="34" spans="1:145" s="391" customFormat="1" ht="13.5" hidden="1" thickBot="1" x14ac:dyDescent="0.25">
      <c r="A34" s="364" t="str">
        <f t="shared" si="15"/>
        <v>BMH-ST</v>
      </c>
      <c r="B34" s="365" t="str">
        <f>IF((A34&lt;&gt;"ZZZ"),(IF((IFERROR((VLOOKUP(A34,'Standaard+voorstellen '!A$1:B$436,1,FALSE)),"ZZZ"))="ZZZ","v","")),"")</f>
        <v/>
      </c>
      <c r="C34" s="421" t="s">
        <v>1150</v>
      </c>
      <c r="D34" s="367" t="str">
        <f t="shared" si="16"/>
        <v>BMH-ST</v>
      </c>
      <c r="E34" s="368" t="str">
        <f>IFERROR((VLOOKUP(C34,'Standaard+voorstellen '!A$1:E$568,2,FALSE)),"Nog af te handelen AANVRAAG")</f>
        <v>BMH Stutmaterieel</v>
      </c>
      <c r="F34" s="369">
        <f>IFERROR((VLOOKUP(C34,'Standaard+voorstellen '!A$1:E$568,3,FALSE)),"")</f>
        <v>7</v>
      </c>
      <c r="G34" s="370">
        <f t="shared" si="11"/>
        <v>1</v>
      </c>
      <c r="H34" s="371">
        <f t="shared" si="12"/>
        <v>1</v>
      </c>
      <c r="I34" s="372">
        <f t="shared" si="13"/>
        <v>0</v>
      </c>
      <c r="J34" s="367">
        <f t="shared" si="17"/>
        <v>0</v>
      </c>
      <c r="K34" s="372">
        <f t="shared" si="18"/>
        <v>0</v>
      </c>
      <c r="L34" s="419" t="s">
        <v>36</v>
      </c>
      <c r="M34" s="373" t="s">
        <v>203</v>
      </c>
      <c r="N34" s="420" t="s">
        <v>2141</v>
      </c>
      <c r="O34" s="420" t="s">
        <v>2087</v>
      </c>
      <c r="P34" s="376" t="s">
        <v>1150</v>
      </c>
      <c r="Q34" s="377">
        <v>1</v>
      </c>
      <c r="R34" s="378">
        <v>1</v>
      </c>
      <c r="S34" s="379">
        <v>0</v>
      </c>
      <c r="T34" s="378">
        <v>6</v>
      </c>
      <c r="U34" s="378">
        <v>1</v>
      </c>
      <c r="V34" s="383">
        <v>0</v>
      </c>
      <c r="W34" s="384">
        <v>0</v>
      </c>
      <c r="X34" s="385">
        <v>0</v>
      </c>
      <c r="Y34" s="384"/>
      <c r="Z34" s="401"/>
      <c r="AA34" s="402"/>
      <c r="AB34" s="383"/>
      <c r="AC34" s="384"/>
      <c r="AD34" s="384"/>
      <c r="AE34" s="383"/>
      <c r="AF34" s="401"/>
      <c r="AG34" s="406"/>
      <c r="AH34" s="383">
        <v>0</v>
      </c>
      <c r="AI34" s="384">
        <v>0</v>
      </c>
      <c r="AJ34" s="385">
        <v>0</v>
      </c>
      <c r="AK34" s="384">
        <v>1</v>
      </c>
      <c r="AL34" s="384">
        <v>1</v>
      </c>
      <c r="AM34" s="384">
        <v>0</v>
      </c>
      <c r="AN34" s="383">
        <v>0</v>
      </c>
      <c r="AO34" s="384">
        <v>0</v>
      </c>
      <c r="AP34" s="385">
        <v>0</v>
      </c>
      <c r="AQ34" s="384">
        <v>0</v>
      </c>
      <c r="AR34" s="384">
        <v>0</v>
      </c>
      <c r="AS34" s="384">
        <v>0</v>
      </c>
      <c r="AT34" s="383">
        <v>0</v>
      </c>
      <c r="AU34" s="384">
        <v>0</v>
      </c>
      <c r="AV34" s="384">
        <v>0</v>
      </c>
      <c r="AW34" s="383"/>
      <c r="AX34" s="384"/>
      <c r="AY34" s="385"/>
      <c r="AZ34" s="403"/>
      <c r="BA34" s="387" t="str">
        <f t="shared" si="19"/>
        <v>BM</v>
      </c>
      <c r="BB34" s="388" t="str">
        <f t="shared" si="20"/>
        <v>H</v>
      </c>
      <c r="BC34" s="389" t="str">
        <f t="shared" si="21"/>
        <v>-</v>
      </c>
      <c r="BD34" s="390" t="str">
        <f t="shared" si="22"/>
        <v>ST</v>
      </c>
      <c r="BE34" s="391">
        <f t="shared" si="23"/>
        <v>4</v>
      </c>
      <c r="BF34" s="392" t="str">
        <f>VLOOKUP(C34,'Standaard+voorstellen '!A$1:E$568,1,FALSE)</f>
        <v>BMH-ST</v>
      </c>
      <c r="BG34" s="393" t="str">
        <f>VLOOKUP(P34,'Hulpblad Aantal per VrtgSrt &gt;=1'!B$4:C$688,1,FALSE)</f>
        <v>BMH-ST</v>
      </c>
      <c r="BH34" s="394" t="s">
        <v>1150</v>
      </c>
      <c r="BI34" s="393" t="str">
        <f t="shared" si="24"/>
        <v>g</v>
      </c>
      <c r="BJ34" s="393" t="str">
        <f t="shared" si="25"/>
        <v>P</v>
      </c>
      <c r="BK34" s="393" t="str">
        <f t="shared" si="26"/>
        <v/>
      </c>
      <c r="BL34" s="395" t="str">
        <f t="shared" si="27"/>
        <v>P</v>
      </c>
      <c r="BM34" s="393" t="str">
        <f>IF((B34&gt;"a"),(VLOOKUP(A34,Afhankelijkheid!A$2:O$5530,2,FALSE)),"")</f>
        <v/>
      </c>
      <c r="BN34" s="396">
        <f>IFERROR(VLOOKUP(A34,'Hulpblad IZB en IZE'!A$2:B$750,2,FALSE),0)</f>
        <v>0</v>
      </c>
      <c r="BO34" s="397" t="str">
        <f t="shared" si="28"/>
        <v/>
      </c>
      <c r="BP34" s="370">
        <f t="shared" si="29"/>
        <v>1</v>
      </c>
      <c r="BQ34" s="371">
        <f t="shared" si="30"/>
        <v>1</v>
      </c>
      <c r="BR34" s="372">
        <f t="shared" si="98"/>
        <v>0</v>
      </c>
      <c r="BS34" s="372">
        <f t="shared" si="99"/>
        <v>6</v>
      </c>
      <c r="BT34" s="367">
        <f t="shared" si="31"/>
        <v>0</v>
      </c>
      <c r="BU34" s="398"/>
      <c r="BW34" s="393">
        <f t="shared" si="32"/>
        <v>0</v>
      </c>
      <c r="BX34" s="393">
        <f t="shared" si="33"/>
        <v>0</v>
      </c>
      <c r="BY34" s="393">
        <f t="shared" si="34"/>
        <v>0</v>
      </c>
      <c r="BZ34" s="393">
        <f t="shared" si="35"/>
        <v>0</v>
      </c>
      <c r="CA34" s="393">
        <f t="shared" si="36"/>
        <v>0</v>
      </c>
      <c r="CB34" s="393">
        <f t="shared" si="37"/>
        <v>0</v>
      </c>
      <c r="CC34" s="393">
        <f t="shared" si="38"/>
        <v>0</v>
      </c>
      <c r="CD34" s="393">
        <f t="shared" si="39"/>
        <v>0</v>
      </c>
      <c r="CE34" s="393">
        <f t="shared" si="40"/>
        <v>0</v>
      </c>
      <c r="CF34" s="393">
        <f t="shared" si="41"/>
        <v>0</v>
      </c>
      <c r="CG34" s="398"/>
      <c r="CH34" s="391">
        <f t="shared" si="42"/>
        <v>1</v>
      </c>
      <c r="CI34" s="391">
        <f t="shared" si="43"/>
        <v>0</v>
      </c>
      <c r="CJ34" s="391">
        <f t="shared" si="44"/>
        <v>0</v>
      </c>
      <c r="CK34" s="391">
        <f t="shared" si="45"/>
        <v>0</v>
      </c>
      <c r="CL34" s="391">
        <f t="shared" si="46"/>
        <v>1</v>
      </c>
      <c r="CM34" s="391">
        <f t="shared" si="47"/>
        <v>1</v>
      </c>
      <c r="CN34" s="391">
        <f t="shared" si="48"/>
        <v>1</v>
      </c>
      <c r="CO34" s="391">
        <f t="shared" si="49"/>
        <v>1</v>
      </c>
      <c r="CP34" s="391">
        <f t="shared" si="50"/>
        <v>1</v>
      </c>
      <c r="CQ34" s="391">
        <f t="shared" si="51"/>
        <v>0</v>
      </c>
      <c r="CR34" s="391">
        <f t="shared" si="52"/>
        <v>0</v>
      </c>
      <c r="CS34" s="393">
        <f t="shared" si="53"/>
        <v>0</v>
      </c>
      <c r="CT34" s="391">
        <f t="shared" si="54"/>
        <v>0</v>
      </c>
      <c r="CU34" s="391">
        <f t="shared" si="55"/>
        <v>0</v>
      </c>
      <c r="CV34" s="391">
        <f t="shared" si="56"/>
        <v>0</v>
      </c>
      <c r="CW34" s="391">
        <f t="shared" si="57"/>
        <v>0</v>
      </c>
      <c r="CX34" s="391">
        <f t="shared" si="58"/>
        <v>0</v>
      </c>
      <c r="CY34" s="391">
        <f t="shared" si="59"/>
        <v>0</v>
      </c>
      <c r="CZ34" s="391">
        <f t="shared" si="60"/>
        <v>1</v>
      </c>
      <c r="DA34" s="391">
        <f t="shared" si="61"/>
        <v>0</v>
      </c>
      <c r="DB34" s="391">
        <f t="shared" si="62"/>
        <v>0</v>
      </c>
      <c r="DC34" s="391">
        <f t="shared" si="63"/>
        <v>0</v>
      </c>
      <c r="DD34" s="391">
        <f t="shared" si="64"/>
        <v>0</v>
      </c>
      <c r="DE34" s="398"/>
      <c r="DF34" s="391">
        <f t="shared" si="65"/>
        <v>0</v>
      </c>
      <c r="DG34" s="391">
        <f t="shared" si="66"/>
        <v>0</v>
      </c>
      <c r="DH34" s="391">
        <f t="shared" si="67"/>
        <v>0</v>
      </c>
      <c r="DI34" s="391">
        <f t="shared" si="68"/>
        <v>0</v>
      </c>
      <c r="DJ34" s="391">
        <f t="shared" si="69"/>
        <v>0</v>
      </c>
      <c r="DK34" s="391">
        <f t="shared" si="70"/>
        <v>0</v>
      </c>
      <c r="DL34" s="391">
        <f t="shared" si="71"/>
        <v>0</v>
      </c>
      <c r="DM34" s="391">
        <f t="shared" si="72"/>
        <v>0</v>
      </c>
      <c r="DN34" s="391">
        <f t="shared" si="73"/>
        <v>0</v>
      </c>
      <c r="DO34" s="391">
        <f t="shared" si="74"/>
        <v>0</v>
      </c>
      <c r="DP34" s="391">
        <f t="shared" si="75"/>
        <v>0</v>
      </c>
      <c r="DQ34" s="398"/>
      <c r="DR34" s="391">
        <f t="shared" si="76"/>
        <v>0</v>
      </c>
      <c r="DS34" s="391">
        <f t="shared" si="77"/>
        <v>0</v>
      </c>
      <c r="DT34" s="391">
        <f t="shared" si="78"/>
        <v>0</v>
      </c>
      <c r="DU34" s="391">
        <f t="shared" si="79"/>
        <v>0</v>
      </c>
      <c r="DV34" s="391">
        <f t="shared" si="80"/>
        <v>0</v>
      </c>
      <c r="DW34" s="391">
        <f t="shared" si="81"/>
        <v>0</v>
      </c>
      <c r="DX34" s="391">
        <f t="shared" si="82"/>
        <v>0</v>
      </c>
      <c r="DY34" s="391">
        <f t="shared" si="83"/>
        <v>0</v>
      </c>
      <c r="DZ34" s="391">
        <f t="shared" si="84"/>
        <v>0</v>
      </c>
      <c r="EA34" s="391">
        <f t="shared" si="85"/>
        <v>0</v>
      </c>
      <c r="EB34" s="391">
        <f t="shared" si="86"/>
        <v>0</v>
      </c>
      <c r="EC34" s="398"/>
      <c r="ED34" s="391">
        <f t="shared" si="87"/>
        <v>0</v>
      </c>
      <c r="EE34" s="391">
        <f t="shared" si="88"/>
        <v>0</v>
      </c>
      <c r="EF34" s="391">
        <f t="shared" si="89"/>
        <v>0</v>
      </c>
      <c r="EG34" s="391">
        <f t="shared" si="90"/>
        <v>0</v>
      </c>
      <c r="EH34" s="391">
        <f t="shared" si="91"/>
        <v>0</v>
      </c>
      <c r="EI34" s="391">
        <f t="shared" si="92"/>
        <v>0</v>
      </c>
      <c r="EJ34" s="391">
        <f t="shared" si="93"/>
        <v>0</v>
      </c>
      <c r="EK34" s="391">
        <f t="shared" si="94"/>
        <v>0</v>
      </c>
      <c r="EL34" s="391">
        <f t="shared" si="95"/>
        <v>0</v>
      </c>
      <c r="EM34" s="391">
        <f t="shared" si="96"/>
        <v>0</v>
      </c>
      <c r="EN34" s="391">
        <f t="shared" si="97"/>
        <v>0</v>
      </c>
    </row>
    <row r="35" spans="1:145" s="391" customFormat="1" ht="13.5" hidden="1" thickBot="1" x14ac:dyDescent="0.25">
      <c r="A35" s="364" t="str">
        <f t="shared" si="15"/>
        <v>BMH-TPB</v>
      </c>
      <c r="B35" s="365" t="str">
        <f>IF((A35&lt;&gt;"ZZZ"),(IF((IFERROR((VLOOKUP(A35,'Standaard+voorstellen '!A$1:B$436,1,FALSE)),"ZZZ"))="ZZZ","v","")),"")</f>
        <v/>
      </c>
      <c r="C35" s="396" t="s">
        <v>140</v>
      </c>
      <c r="D35" s="367" t="str">
        <f t="shared" si="16"/>
        <v>BMH-TPB</v>
      </c>
      <c r="E35" s="368" t="str">
        <f>IFERROR((VLOOKUP(C35,'Standaard+voorstellen '!A$1:E$568,2,FALSE)),"Nog af te handelen AANVRAAG")</f>
        <v>BMH Tank(Put) Brand</v>
      </c>
      <c r="F35" s="369">
        <f>IFERROR((VLOOKUP(C35,'Standaard+voorstellen '!A$1:E$568,3,FALSE)),"")</f>
        <v>6</v>
      </c>
      <c r="G35" s="370">
        <f t="shared" ref="G35:G66" si="100">BP35</f>
        <v>8</v>
      </c>
      <c r="H35" s="371">
        <f t="shared" ref="H35:H66" si="101">BQ35</f>
        <v>8</v>
      </c>
      <c r="I35" s="372">
        <f t="shared" ref="I35:I66" si="102">BR35</f>
        <v>0</v>
      </c>
      <c r="J35" s="367">
        <f t="shared" si="17"/>
        <v>4</v>
      </c>
      <c r="K35" s="372">
        <f t="shared" si="18"/>
        <v>0</v>
      </c>
      <c r="L35" s="369" t="s">
        <v>36</v>
      </c>
      <c r="M35" s="373" t="s">
        <v>1139</v>
      </c>
      <c r="N35" s="374"/>
      <c r="O35" s="375"/>
      <c r="P35" s="376" t="s">
        <v>140</v>
      </c>
      <c r="Q35" s="377">
        <v>8</v>
      </c>
      <c r="R35" s="378">
        <v>8</v>
      </c>
      <c r="S35" s="379">
        <v>0</v>
      </c>
      <c r="T35" s="378">
        <v>5</v>
      </c>
      <c r="U35" s="378">
        <v>3</v>
      </c>
      <c r="V35" s="383">
        <v>2</v>
      </c>
      <c r="W35" s="384">
        <v>2</v>
      </c>
      <c r="X35" s="385">
        <v>0</v>
      </c>
      <c r="Y35" s="384"/>
      <c r="Z35" s="401"/>
      <c r="AA35" s="402"/>
      <c r="AB35" s="383"/>
      <c r="AC35" s="384"/>
      <c r="AD35" s="384"/>
      <c r="AE35" s="383"/>
      <c r="AF35" s="401"/>
      <c r="AG35" s="406"/>
      <c r="AH35" s="383">
        <v>2</v>
      </c>
      <c r="AI35" s="384">
        <v>2</v>
      </c>
      <c r="AJ35" s="385">
        <v>0</v>
      </c>
      <c r="AK35" s="384"/>
      <c r="AL35" s="384"/>
      <c r="AM35" s="384"/>
      <c r="AN35" s="383">
        <v>0</v>
      </c>
      <c r="AO35" s="384">
        <v>0</v>
      </c>
      <c r="AP35" s="385">
        <v>0</v>
      </c>
      <c r="AQ35" s="384">
        <v>0</v>
      </c>
      <c r="AR35" s="384">
        <v>0</v>
      </c>
      <c r="AS35" s="384">
        <v>0</v>
      </c>
      <c r="AT35" s="383">
        <v>4</v>
      </c>
      <c r="AU35" s="384">
        <v>4</v>
      </c>
      <c r="AV35" s="384">
        <v>0</v>
      </c>
      <c r="AW35" s="383"/>
      <c r="AX35" s="384"/>
      <c r="AY35" s="385"/>
      <c r="AZ35" s="403"/>
      <c r="BA35" s="387" t="str">
        <f t="shared" si="19"/>
        <v>BM</v>
      </c>
      <c r="BB35" s="388" t="str">
        <f t="shared" si="20"/>
        <v>H</v>
      </c>
      <c r="BC35" s="389" t="str">
        <f t="shared" si="21"/>
        <v>-</v>
      </c>
      <c r="BD35" s="390" t="str">
        <f t="shared" si="22"/>
        <v>TPB</v>
      </c>
      <c r="BE35" s="391">
        <f t="shared" si="23"/>
        <v>4</v>
      </c>
      <c r="BF35" s="392" t="str">
        <f>VLOOKUP(C35,'Standaard+voorstellen '!A$1:E$568,1,FALSE)</f>
        <v>BMH-TPB</v>
      </c>
      <c r="BG35" s="393" t="str">
        <f>VLOOKUP(P35,'Hulpblad Aantal per VrtgSrt &gt;=1'!B$4:C$688,1,FALSE)</f>
        <v>BMH-TPB</v>
      </c>
      <c r="BH35" s="394" t="s">
        <v>140</v>
      </c>
      <c r="BI35" s="393" t="str">
        <f t="shared" si="24"/>
        <v>g</v>
      </c>
      <c r="BJ35" s="393" t="str">
        <f t="shared" si="25"/>
        <v>P</v>
      </c>
      <c r="BK35" s="393" t="str">
        <f t="shared" si="26"/>
        <v/>
      </c>
      <c r="BL35" s="395" t="str">
        <f t="shared" si="27"/>
        <v>P</v>
      </c>
      <c r="BM35" s="393" t="str">
        <f>IF((B35&gt;"a"),(VLOOKUP(A35,Afhankelijkheid!A$2:O$5530,2,FALSE)),"")</f>
        <v/>
      </c>
      <c r="BN35" s="396">
        <f>IFERROR(VLOOKUP(A35,'Hulpblad IZB en IZE'!A$2:B$750,2,FALSE),0)</f>
        <v>4</v>
      </c>
      <c r="BO35" s="397" t="str">
        <f t="shared" si="28"/>
        <v/>
      </c>
      <c r="BP35" s="370">
        <f t="shared" si="29"/>
        <v>8</v>
      </c>
      <c r="BQ35" s="371">
        <f t="shared" si="30"/>
        <v>8</v>
      </c>
      <c r="BR35" s="372">
        <f t="shared" si="98"/>
        <v>0</v>
      </c>
      <c r="BS35" s="372">
        <f t="shared" si="99"/>
        <v>5</v>
      </c>
      <c r="BT35" s="367">
        <f t="shared" si="31"/>
        <v>4</v>
      </c>
      <c r="BU35" s="398"/>
      <c r="BW35" s="393">
        <f t="shared" si="32"/>
        <v>0</v>
      </c>
      <c r="BX35" s="393">
        <f t="shared" si="33"/>
        <v>0</v>
      </c>
      <c r="BY35" s="393">
        <f t="shared" si="34"/>
        <v>0</v>
      </c>
      <c r="BZ35" s="393">
        <f t="shared" si="35"/>
        <v>0</v>
      </c>
      <c r="CA35" s="393">
        <f t="shared" si="36"/>
        <v>0</v>
      </c>
      <c r="CB35" s="393">
        <f t="shared" si="37"/>
        <v>0</v>
      </c>
      <c r="CC35" s="393">
        <f t="shared" si="38"/>
        <v>0</v>
      </c>
      <c r="CD35" s="393">
        <f t="shared" si="39"/>
        <v>0</v>
      </c>
      <c r="CE35" s="393">
        <f t="shared" si="40"/>
        <v>0</v>
      </c>
      <c r="CF35" s="393">
        <f t="shared" si="41"/>
        <v>0</v>
      </c>
      <c r="CG35" s="398"/>
      <c r="CH35" s="391">
        <f t="shared" si="42"/>
        <v>1</v>
      </c>
      <c r="CI35" s="391">
        <f t="shared" si="43"/>
        <v>0</v>
      </c>
      <c r="CJ35" s="391">
        <f t="shared" si="44"/>
        <v>0</v>
      </c>
      <c r="CK35" s="391">
        <f t="shared" si="45"/>
        <v>0</v>
      </c>
      <c r="CL35" s="391">
        <f t="shared" si="46"/>
        <v>1</v>
      </c>
      <c r="CM35" s="391">
        <f t="shared" si="47"/>
        <v>0</v>
      </c>
      <c r="CN35" s="391">
        <f t="shared" si="48"/>
        <v>1</v>
      </c>
      <c r="CO35" s="391">
        <f t="shared" si="49"/>
        <v>1</v>
      </c>
      <c r="CP35" s="391">
        <f t="shared" si="50"/>
        <v>1</v>
      </c>
      <c r="CQ35" s="391">
        <f t="shared" si="51"/>
        <v>0</v>
      </c>
      <c r="CR35" s="391">
        <f t="shared" si="52"/>
        <v>0</v>
      </c>
      <c r="CS35" s="393">
        <f t="shared" si="53"/>
        <v>0</v>
      </c>
      <c r="CT35" s="391">
        <f t="shared" si="54"/>
        <v>0</v>
      </c>
      <c r="CU35" s="391">
        <f t="shared" si="55"/>
        <v>1</v>
      </c>
      <c r="CV35" s="391">
        <f t="shared" si="56"/>
        <v>0</v>
      </c>
      <c r="CW35" s="391">
        <f t="shared" si="57"/>
        <v>0</v>
      </c>
      <c r="CX35" s="391">
        <f t="shared" si="58"/>
        <v>0</v>
      </c>
      <c r="CY35" s="391">
        <f t="shared" si="59"/>
        <v>1</v>
      </c>
      <c r="CZ35" s="391">
        <f t="shared" si="60"/>
        <v>0</v>
      </c>
      <c r="DA35" s="391">
        <f t="shared" si="61"/>
        <v>0</v>
      </c>
      <c r="DB35" s="391">
        <f t="shared" si="62"/>
        <v>0</v>
      </c>
      <c r="DC35" s="391">
        <f t="shared" si="63"/>
        <v>1</v>
      </c>
      <c r="DD35" s="391">
        <f t="shared" si="64"/>
        <v>0</v>
      </c>
      <c r="DE35" s="398"/>
      <c r="DF35" s="391">
        <f t="shared" si="65"/>
        <v>0</v>
      </c>
      <c r="DG35" s="391">
        <f t="shared" si="66"/>
        <v>0</v>
      </c>
      <c r="DH35" s="391">
        <f t="shared" si="67"/>
        <v>0</v>
      </c>
      <c r="DI35" s="391">
        <f t="shared" si="68"/>
        <v>0</v>
      </c>
      <c r="DJ35" s="391">
        <f t="shared" si="69"/>
        <v>0</v>
      </c>
      <c r="DK35" s="391">
        <f t="shared" si="70"/>
        <v>0</v>
      </c>
      <c r="DL35" s="391">
        <f t="shared" si="71"/>
        <v>0</v>
      </c>
      <c r="DM35" s="391">
        <f t="shared" si="72"/>
        <v>0</v>
      </c>
      <c r="DN35" s="391">
        <f t="shared" si="73"/>
        <v>0</v>
      </c>
      <c r="DO35" s="391">
        <f t="shared" si="74"/>
        <v>0</v>
      </c>
      <c r="DP35" s="391">
        <f t="shared" si="75"/>
        <v>0</v>
      </c>
      <c r="DQ35" s="398"/>
      <c r="DR35" s="391">
        <f t="shared" si="76"/>
        <v>0</v>
      </c>
      <c r="DS35" s="391">
        <f t="shared" si="77"/>
        <v>0</v>
      </c>
      <c r="DT35" s="391">
        <f t="shared" si="78"/>
        <v>0</v>
      </c>
      <c r="DU35" s="391">
        <f t="shared" si="79"/>
        <v>0</v>
      </c>
      <c r="DV35" s="391">
        <f t="shared" si="80"/>
        <v>0</v>
      </c>
      <c r="DW35" s="391">
        <f t="shared" si="81"/>
        <v>0</v>
      </c>
      <c r="DX35" s="391">
        <f t="shared" si="82"/>
        <v>0</v>
      </c>
      <c r="DY35" s="391">
        <f t="shared" si="83"/>
        <v>0</v>
      </c>
      <c r="DZ35" s="391">
        <f t="shared" si="84"/>
        <v>0</v>
      </c>
      <c r="EA35" s="391">
        <f t="shared" si="85"/>
        <v>0</v>
      </c>
      <c r="EB35" s="391">
        <f t="shared" si="86"/>
        <v>0</v>
      </c>
      <c r="EC35" s="398"/>
      <c r="ED35" s="391">
        <f t="shared" si="87"/>
        <v>0</v>
      </c>
      <c r="EE35" s="391">
        <f t="shared" si="88"/>
        <v>0</v>
      </c>
      <c r="EF35" s="391">
        <f t="shared" si="89"/>
        <v>0</v>
      </c>
      <c r="EG35" s="391">
        <f t="shared" si="90"/>
        <v>0</v>
      </c>
      <c r="EH35" s="391">
        <f t="shared" si="91"/>
        <v>0</v>
      </c>
      <c r="EI35" s="391">
        <f t="shared" si="92"/>
        <v>0</v>
      </c>
      <c r="EJ35" s="391">
        <f t="shared" si="93"/>
        <v>0</v>
      </c>
      <c r="EK35" s="391">
        <f t="shared" si="94"/>
        <v>0</v>
      </c>
      <c r="EL35" s="391">
        <f t="shared" si="95"/>
        <v>0</v>
      </c>
      <c r="EM35" s="391">
        <f t="shared" si="96"/>
        <v>0</v>
      </c>
      <c r="EN35" s="391">
        <f t="shared" si="97"/>
        <v>0</v>
      </c>
    </row>
    <row r="36" spans="1:145" s="391" customFormat="1" ht="13.5" hidden="1" thickBot="1" x14ac:dyDescent="0.25">
      <c r="A36" s="364" t="str">
        <f t="shared" ref="A36:A71" si="103">IF((P36&gt;"a"),P36,"zzz")</f>
        <v>BM-TES</v>
      </c>
      <c r="B36" s="365" t="str">
        <f>IF((A36&lt;&gt;"ZZZ"),(IF((IFERROR((VLOOKUP(A36,'Standaard+voorstellen '!A$1:B$436,1,FALSE)),"ZZZ"))="ZZZ","v","")),"")</f>
        <v/>
      </c>
      <c r="C36" s="396" t="s">
        <v>493</v>
      </c>
      <c r="D36" s="367" t="str">
        <f t="shared" si="16"/>
        <v>BM-TES</v>
      </c>
      <c r="E36" s="368" t="str">
        <f>IFERROR((VLOOKUP(C36,'Standaard+voorstellen '!A$1:E$568,2,FALSE)),"Nog af te handelen AANVRAAG")</f>
        <v>BM Test eenheid</v>
      </c>
      <c r="F36" s="369">
        <f>IFERROR((VLOOKUP(C36,'Standaard+voorstellen '!A$1:E$568,3,FALSE)),"")</f>
        <v>8</v>
      </c>
      <c r="G36" s="370">
        <f t="shared" si="100"/>
        <v>25</v>
      </c>
      <c r="H36" s="371">
        <f t="shared" si="101"/>
        <v>25</v>
      </c>
      <c r="I36" s="372">
        <f t="shared" si="102"/>
        <v>0</v>
      </c>
      <c r="J36" s="367">
        <f t="shared" si="17"/>
        <v>1</v>
      </c>
      <c r="K36" s="372">
        <f t="shared" si="18"/>
        <v>0</v>
      </c>
      <c r="L36" s="422" t="s">
        <v>36</v>
      </c>
      <c r="M36" s="373" t="s">
        <v>1064</v>
      </c>
      <c r="N36" s="374"/>
      <c r="O36" s="375"/>
      <c r="P36" s="376" t="s">
        <v>493</v>
      </c>
      <c r="Q36" s="377">
        <v>25</v>
      </c>
      <c r="R36" s="378">
        <v>25</v>
      </c>
      <c r="S36" s="379">
        <v>0</v>
      </c>
      <c r="T36" s="378">
        <v>6</v>
      </c>
      <c r="U36" s="378">
        <v>3</v>
      </c>
      <c r="V36" s="377">
        <v>1</v>
      </c>
      <c r="W36" s="378">
        <v>1</v>
      </c>
      <c r="X36" s="379">
        <v>0</v>
      </c>
      <c r="Y36" s="384">
        <v>3</v>
      </c>
      <c r="Z36" s="401">
        <v>3</v>
      </c>
      <c r="AA36" s="402">
        <v>0</v>
      </c>
      <c r="AB36" s="383"/>
      <c r="AC36" s="384"/>
      <c r="AD36" s="384"/>
      <c r="AE36" s="377"/>
      <c r="AF36" s="380"/>
      <c r="AG36" s="382"/>
      <c r="AH36" s="383">
        <v>0</v>
      </c>
      <c r="AI36" s="384">
        <v>0</v>
      </c>
      <c r="AJ36" s="385">
        <v>0</v>
      </c>
      <c r="AK36" s="384"/>
      <c r="AL36" s="384"/>
      <c r="AM36" s="384"/>
      <c r="AN36" s="383">
        <v>0</v>
      </c>
      <c r="AO36" s="384">
        <v>0</v>
      </c>
      <c r="AP36" s="385">
        <v>0</v>
      </c>
      <c r="AQ36" s="384">
        <v>0</v>
      </c>
      <c r="AR36" s="384">
        <v>0</v>
      </c>
      <c r="AS36" s="384">
        <v>0</v>
      </c>
      <c r="AT36" s="383">
        <v>21</v>
      </c>
      <c r="AU36" s="384">
        <v>21</v>
      </c>
      <c r="AV36" s="384">
        <v>0</v>
      </c>
      <c r="AW36" s="383"/>
      <c r="AX36" s="384"/>
      <c r="AY36" s="385"/>
      <c r="AZ36" s="403"/>
      <c r="BA36" s="387" t="str">
        <f t="shared" si="19"/>
        <v>BM</v>
      </c>
      <c r="BB36" s="388" t="str">
        <f t="shared" si="20"/>
        <v/>
      </c>
      <c r="BC36" s="389" t="str">
        <f t="shared" si="21"/>
        <v>-</v>
      </c>
      <c r="BD36" s="390" t="str">
        <f t="shared" si="22"/>
        <v>TES</v>
      </c>
      <c r="BE36" s="391">
        <f t="shared" si="23"/>
        <v>3</v>
      </c>
      <c r="BF36" s="392" t="str">
        <f>VLOOKUP(C36,'Standaard+voorstellen '!A$1:E$568,1,FALSE)</f>
        <v>BM-TES</v>
      </c>
      <c r="BG36" s="393" t="str">
        <f>VLOOKUP(P36,'Hulpblad Aantal per VrtgSrt &gt;=1'!B$4:C$688,1,FALSE)</f>
        <v>BM-TES</v>
      </c>
      <c r="BH36" s="394" t="s">
        <v>493</v>
      </c>
      <c r="BI36" s="393" t="str">
        <f t="shared" si="24"/>
        <v>g</v>
      </c>
      <c r="BJ36" s="393" t="str">
        <f t="shared" si="25"/>
        <v>P</v>
      </c>
      <c r="BK36" s="393" t="str">
        <f t="shared" si="26"/>
        <v/>
      </c>
      <c r="BL36" s="395" t="str">
        <f t="shared" si="27"/>
        <v>P</v>
      </c>
      <c r="BM36" s="393" t="str">
        <f>IF((B36&gt;"a"),(VLOOKUP(A36,Afhankelijkheid!A$2:O$5530,2,FALSE)),"")</f>
        <v/>
      </c>
      <c r="BN36" s="396">
        <f>IFERROR(VLOOKUP(A36,'Hulpblad IZB en IZE'!A$2:B$750,2,FALSE),0)</f>
        <v>1</v>
      </c>
      <c r="BO36" s="397" t="str">
        <f t="shared" si="28"/>
        <v/>
      </c>
      <c r="BP36" s="370">
        <f t="shared" si="29"/>
        <v>25</v>
      </c>
      <c r="BQ36" s="371">
        <f t="shared" si="30"/>
        <v>25</v>
      </c>
      <c r="BR36" s="372">
        <f t="shared" si="98"/>
        <v>0</v>
      </c>
      <c r="BS36" s="372">
        <f t="shared" si="99"/>
        <v>6</v>
      </c>
      <c r="BT36" s="367">
        <f t="shared" si="31"/>
        <v>1</v>
      </c>
      <c r="BU36" s="398"/>
      <c r="BW36" s="393">
        <f t="shared" si="32"/>
        <v>0</v>
      </c>
      <c r="BX36" s="393">
        <f t="shared" si="33"/>
        <v>0</v>
      </c>
      <c r="BY36" s="393">
        <f t="shared" si="34"/>
        <v>0</v>
      </c>
      <c r="BZ36" s="393">
        <f t="shared" si="35"/>
        <v>0</v>
      </c>
      <c r="CA36" s="393">
        <f t="shared" si="36"/>
        <v>0</v>
      </c>
      <c r="CB36" s="393">
        <f t="shared" si="37"/>
        <v>0</v>
      </c>
      <c r="CC36" s="393">
        <f t="shared" si="38"/>
        <v>0</v>
      </c>
      <c r="CD36" s="393">
        <f t="shared" si="39"/>
        <v>0</v>
      </c>
      <c r="CE36" s="393">
        <f t="shared" si="40"/>
        <v>0</v>
      </c>
      <c r="CF36" s="393">
        <f t="shared" si="41"/>
        <v>0</v>
      </c>
      <c r="CG36" s="398"/>
      <c r="CH36" s="391">
        <f t="shared" si="42"/>
        <v>1</v>
      </c>
      <c r="CI36" s="391">
        <f t="shared" si="43"/>
        <v>1</v>
      </c>
      <c r="CJ36" s="391">
        <f t="shared" si="44"/>
        <v>0</v>
      </c>
      <c r="CK36" s="391">
        <f t="shared" si="45"/>
        <v>0</v>
      </c>
      <c r="CL36" s="391">
        <f t="shared" si="46"/>
        <v>1</v>
      </c>
      <c r="CM36" s="391">
        <f t="shared" si="47"/>
        <v>0</v>
      </c>
      <c r="CN36" s="391">
        <f t="shared" si="48"/>
        <v>1</v>
      </c>
      <c r="CO36" s="391">
        <f t="shared" si="49"/>
        <v>1</v>
      </c>
      <c r="CP36" s="391">
        <f t="shared" si="50"/>
        <v>1</v>
      </c>
      <c r="CQ36" s="391">
        <f t="shared" si="51"/>
        <v>0</v>
      </c>
      <c r="CR36" s="391">
        <f t="shared" si="52"/>
        <v>0</v>
      </c>
      <c r="CS36" s="393">
        <f t="shared" si="53"/>
        <v>0</v>
      </c>
      <c r="CT36" s="391">
        <f t="shared" si="54"/>
        <v>0</v>
      </c>
      <c r="CU36" s="391">
        <f t="shared" si="55"/>
        <v>1</v>
      </c>
      <c r="CV36" s="391">
        <f t="shared" si="56"/>
        <v>1</v>
      </c>
      <c r="CW36" s="391">
        <f t="shared" si="57"/>
        <v>0</v>
      </c>
      <c r="CX36" s="391">
        <f t="shared" si="58"/>
        <v>0</v>
      </c>
      <c r="CY36" s="391">
        <f t="shared" si="59"/>
        <v>0</v>
      </c>
      <c r="CZ36" s="391">
        <f t="shared" si="60"/>
        <v>0</v>
      </c>
      <c r="DA36" s="391">
        <f t="shared" si="61"/>
        <v>0</v>
      </c>
      <c r="DB36" s="391">
        <f t="shared" si="62"/>
        <v>0</v>
      </c>
      <c r="DC36" s="391">
        <f t="shared" si="63"/>
        <v>1</v>
      </c>
      <c r="DD36" s="391">
        <f t="shared" si="64"/>
        <v>0</v>
      </c>
      <c r="DE36" s="398"/>
      <c r="DF36" s="391">
        <f t="shared" si="65"/>
        <v>0</v>
      </c>
      <c r="DG36" s="391">
        <f t="shared" si="66"/>
        <v>0</v>
      </c>
      <c r="DH36" s="391">
        <f t="shared" si="67"/>
        <v>0</v>
      </c>
      <c r="DI36" s="391">
        <f t="shared" si="68"/>
        <v>0</v>
      </c>
      <c r="DJ36" s="391">
        <f t="shared" si="69"/>
        <v>0</v>
      </c>
      <c r="DK36" s="391">
        <f t="shared" si="70"/>
        <v>0</v>
      </c>
      <c r="DL36" s="391">
        <f t="shared" si="71"/>
        <v>0</v>
      </c>
      <c r="DM36" s="391">
        <f t="shared" si="72"/>
        <v>0</v>
      </c>
      <c r="DN36" s="391">
        <f t="shared" si="73"/>
        <v>0</v>
      </c>
      <c r="DO36" s="391">
        <f t="shared" si="74"/>
        <v>0</v>
      </c>
      <c r="DP36" s="391">
        <f t="shared" si="75"/>
        <v>0</v>
      </c>
      <c r="DQ36" s="398"/>
      <c r="DR36" s="391">
        <f t="shared" si="76"/>
        <v>0</v>
      </c>
      <c r="DS36" s="391">
        <f t="shared" si="77"/>
        <v>0</v>
      </c>
      <c r="DT36" s="391">
        <f t="shared" si="78"/>
        <v>0</v>
      </c>
      <c r="DU36" s="391">
        <f t="shared" si="79"/>
        <v>0</v>
      </c>
      <c r="DV36" s="391">
        <f t="shared" si="80"/>
        <v>0</v>
      </c>
      <c r="DW36" s="391">
        <f t="shared" si="81"/>
        <v>0</v>
      </c>
      <c r="DX36" s="391">
        <f t="shared" si="82"/>
        <v>0</v>
      </c>
      <c r="DY36" s="391">
        <f t="shared" si="83"/>
        <v>0</v>
      </c>
      <c r="DZ36" s="391">
        <f t="shared" si="84"/>
        <v>0</v>
      </c>
      <c r="EA36" s="391">
        <f t="shared" si="85"/>
        <v>0</v>
      </c>
      <c r="EB36" s="391">
        <f t="shared" si="86"/>
        <v>0</v>
      </c>
      <c r="EC36" s="398"/>
      <c r="ED36" s="391">
        <f t="shared" si="87"/>
        <v>0</v>
      </c>
      <c r="EE36" s="391">
        <f t="shared" si="88"/>
        <v>0</v>
      </c>
      <c r="EF36" s="391">
        <f t="shared" si="89"/>
        <v>0</v>
      </c>
      <c r="EG36" s="391">
        <f t="shared" si="90"/>
        <v>0</v>
      </c>
      <c r="EH36" s="391">
        <f t="shared" si="91"/>
        <v>0</v>
      </c>
      <c r="EI36" s="391">
        <f t="shared" si="92"/>
        <v>0</v>
      </c>
      <c r="EJ36" s="391">
        <f t="shared" si="93"/>
        <v>0</v>
      </c>
      <c r="EK36" s="391">
        <f t="shared" si="94"/>
        <v>0</v>
      </c>
      <c r="EL36" s="391">
        <f t="shared" si="95"/>
        <v>0</v>
      </c>
      <c r="EM36" s="391">
        <f t="shared" si="96"/>
        <v>0</v>
      </c>
      <c r="EN36" s="391">
        <f t="shared" si="97"/>
        <v>0</v>
      </c>
    </row>
    <row r="37" spans="1:145" s="391" customFormat="1" ht="13.5" hidden="1" thickBot="1" x14ac:dyDescent="0.25">
      <c r="A37" s="546" t="str">
        <f t="shared" si="103"/>
        <v>BO-DC</v>
      </c>
      <c r="B37" s="547" t="str">
        <f>IF((A37&lt;&gt;"ZZZ"),(IF((IFERROR((VLOOKUP(A37,'Standaard+voorstellen '!A$1:B$436,1,FALSE)),"ZZZ"))="ZZZ","v","")),"")</f>
        <v/>
      </c>
      <c r="C37" s="548" t="s">
        <v>156</v>
      </c>
      <c r="D37" s="549" t="str">
        <f t="shared" si="16"/>
        <v>BO-DC</v>
      </c>
      <c r="E37" s="550" t="str">
        <f>IFERROR((VLOOKUP(C37,'Standaard+voorstellen '!A$1:E$568,2,FALSE)),"Nog af te handelen AANVRAAG")</f>
        <v>Basis Ontsmettingsvoertuig</v>
      </c>
      <c r="F37" s="369">
        <f>IFERROR((VLOOKUP(C37,'Standaard+voorstellen '!A$1:E$568,3,FALSE)),"")</f>
        <v>2</v>
      </c>
      <c r="G37" s="370">
        <f t="shared" si="100"/>
        <v>7</v>
      </c>
      <c r="H37" s="371">
        <f t="shared" si="101"/>
        <v>0</v>
      </c>
      <c r="I37" s="372">
        <f t="shared" si="102"/>
        <v>7</v>
      </c>
      <c r="J37" s="367">
        <f t="shared" si="17"/>
        <v>2</v>
      </c>
      <c r="K37" s="372">
        <f t="shared" si="18"/>
        <v>0</v>
      </c>
      <c r="L37" s="369" t="s">
        <v>36</v>
      </c>
      <c r="M37" s="373" t="s">
        <v>1138</v>
      </c>
      <c r="N37" s="374"/>
      <c r="O37" s="375"/>
      <c r="P37" s="376" t="s">
        <v>156</v>
      </c>
      <c r="Q37" s="377">
        <v>7</v>
      </c>
      <c r="R37" s="378">
        <v>0</v>
      </c>
      <c r="S37" s="379">
        <v>7</v>
      </c>
      <c r="T37" s="378">
        <v>8</v>
      </c>
      <c r="U37" s="378">
        <v>4</v>
      </c>
      <c r="V37" s="383">
        <v>0</v>
      </c>
      <c r="W37" s="384">
        <v>0</v>
      </c>
      <c r="X37" s="385">
        <v>0</v>
      </c>
      <c r="Y37" s="378">
        <v>0</v>
      </c>
      <c r="Z37" s="380">
        <v>0</v>
      </c>
      <c r="AA37" s="381">
        <v>0</v>
      </c>
      <c r="AB37" s="383">
        <v>3</v>
      </c>
      <c r="AC37" s="384">
        <v>0</v>
      </c>
      <c r="AD37" s="384">
        <v>3</v>
      </c>
      <c r="AE37" s="383">
        <v>1</v>
      </c>
      <c r="AF37" s="401">
        <v>0</v>
      </c>
      <c r="AG37" s="406">
        <v>1</v>
      </c>
      <c r="AH37" s="383">
        <v>0</v>
      </c>
      <c r="AI37" s="384">
        <v>0</v>
      </c>
      <c r="AJ37" s="385">
        <v>0</v>
      </c>
      <c r="AK37" s="384"/>
      <c r="AL37" s="384"/>
      <c r="AM37" s="384"/>
      <c r="AN37" s="383">
        <v>0</v>
      </c>
      <c r="AO37" s="384">
        <v>0</v>
      </c>
      <c r="AP37" s="385">
        <v>0</v>
      </c>
      <c r="AQ37" s="384">
        <v>1</v>
      </c>
      <c r="AR37" s="384">
        <v>0</v>
      </c>
      <c r="AS37" s="384">
        <v>1</v>
      </c>
      <c r="AT37" s="383">
        <v>2</v>
      </c>
      <c r="AU37" s="384">
        <v>0</v>
      </c>
      <c r="AV37" s="384">
        <v>2</v>
      </c>
      <c r="AW37" s="383"/>
      <c r="AX37" s="384"/>
      <c r="AY37" s="385"/>
      <c r="AZ37" s="403"/>
      <c r="BA37" s="387" t="str">
        <f t="shared" si="19"/>
        <v>BO</v>
      </c>
      <c r="BB37" s="388" t="str">
        <f t="shared" si="20"/>
        <v/>
      </c>
      <c r="BC37" s="389" t="str">
        <f t="shared" si="21"/>
        <v>-</v>
      </c>
      <c r="BD37" s="390" t="str">
        <f t="shared" si="22"/>
        <v>DC</v>
      </c>
      <c r="BE37" s="391">
        <f t="shared" si="23"/>
        <v>3</v>
      </c>
      <c r="BF37" s="392" t="str">
        <f>VLOOKUP(C37,'Standaard+voorstellen '!A$1:E$568,1,FALSE)</f>
        <v>BO-DC</v>
      </c>
      <c r="BG37" s="393" t="str">
        <f>VLOOKUP(P37,'Hulpblad Aantal per VrtgSrt &gt;=1'!B$4:C$688,1,FALSE)</f>
        <v>BO-DC</v>
      </c>
      <c r="BH37" s="394" t="s">
        <v>156</v>
      </c>
      <c r="BI37" s="393" t="str">
        <f t="shared" si="24"/>
        <v>g</v>
      </c>
      <c r="BJ37" s="393" t="str">
        <f t="shared" si="25"/>
        <v/>
      </c>
      <c r="BK37" s="393" t="str">
        <f t="shared" si="26"/>
        <v>A</v>
      </c>
      <c r="BL37" s="395" t="str">
        <f t="shared" si="27"/>
        <v>A</v>
      </c>
      <c r="BM37" s="393" t="str">
        <f>IF((B37&gt;"a"),(VLOOKUP(A37,Afhankelijkheid!A$2:O$5530,2,FALSE)),"")</f>
        <v/>
      </c>
      <c r="BN37" s="396">
        <f>IFERROR(VLOOKUP(A37,'Hulpblad IZB en IZE'!A$2:B$750,2,FALSE),0)</f>
        <v>2</v>
      </c>
      <c r="BO37" s="397" t="str">
        <f t="shared" si="28"/>
        <v/>
      </c>
      <c r="BP37" s="370">
        <f t="shared" si="29"/>
        <v>7</v>
      </c>
      <c r="BQ37" s="371">
        <f t="shared" si="30"/>
        <v>0</v>
      </c>
      <c r="BR37" s="372">
        <f t="shared" si="98"/>
        <v>7</v>
      </c>
      <c r="BS37" s="372">
        <f t="shared" si="99"/>
        <v>8</v>
      </c>
      <c r="BT37" s="367">
        <f t="shared" si="31"/>
        <v>2</v>
      </c>
      <c r="BU37" s="398"/>
      <c r="BW37" s="393">
        <f t="shared" si="32"/>
        <v>0</v>
      </c>
      <c r="BX37" s="393">
        <f t="shared" si="33"/>
        <v>0</v>
      </c>
      <c r="BY37" s="393">
        <f t="shared" si="34"/>
        <v>0</v>
      </c>
      <c r="BZ37" s="393">
        <f t="shared" si="35"/>
        <v>0</v>
      </c>
      <c r="CA37" s="393">
        <f t="shared" si="36"/>
        <v>0</v>
      </c>
      <c r="CB37" s="393">
        <f t="shared" si="37"/>
        <v>0</v>
      </c>
      <c r="CC37" s="393">
        <f t="shared" si="38"/>
        <v>0</v>
      </c>
      <c r="CD37" s="393">
        <f t="shared" si="39"/>
        <v>0</v>
      </c>
      <c r="CE37" s="393">
        <f t="shared" si="40"/>
        <v>0</v>
      </c>
      <c r="CF37" s="393">
        <f t="shared" si="41"/>
        <v>0</v>
      </c>
      <c r="CG37" s="398"/>
      <c r="CH37" s="391">
        <f t="shared" si="42"/>
        <v>1</v>
      </c>
      <c r="CI37" s="391">
        <f t="shared" si="43"/>
        <v>1</v>
      </c>
      <c r="CJ37" s="391">
        <f t="shared" si="44"/>
        <v>1</v>
      </c>
      <c r="CK37" s="391">
        <f t="shared" si="45"/>
        <v>1</v>
      </c>
      <c r="CL37" s="391">
        <f t="shared" si="46"/>
        <v>1</v>
      </c>
      <c r="CM37" s="391">
        <f t="shared" si="47"/>
        <v>0</v>
      </c>
      <c r="CN37" s="391">
        <f t="shared" si="48"/>
        <v>1</v>
      </c>
      <c r="CO37" s="391">
        <f t="shared" si="49"/>
        <v>1</v>
      </c>
      <c r="CP37" s="391">
        <f t="shared" si="50"/>
        <v>1</v>
      </c>
      <c r="CQ37" s="391">
        <f t="shared" si="51"/>
        <v>0</v>
      </c>
      <c r="CR37" s="391">
        <f t="shared" si="52"/>
        <v>0</v>
      </c>
      <c r="CS37" s="393">
        <f t="shared" si="53"/>
        <v>0</v>
      </c>
      <c r="CT37" s="391">
        <f t="shared" si="54"/>
        <v>0</v>
      </c>
      <c r="CU37" s="391">
        <f t="shared" si="55"/>
        <v>0</v>
      </c>
      <c r="CV37" s="391">
        <f t="shared" si="56"/>
        <v>0</v>
      </c>
      <c r="CW37" s="391">
        <f t="shared" si="57"/>
        <v>1</v>
      </c>
      <c r="CX37" s="391">
        <f t="shared" si="58"/>
        <v>1</v>
      </c>
      <c r="CY37" s="391">
        <f t="shared" si="59"/>
        <v>0</v>
      </c>
      <c r="CZ37" s="391">
        <f t="shared" si="60"/>
        <v>0</v>
      </c>
      <c r="DA37" s="391">
        <f t="shared" si="61"/>
        <v>0</v>
      </c>
      <c r="DB37" s="391">
        <f t="shared" si="62"/>
        <v>1</v>
      </c>
      <c r="DC37" s="391">
        <f t="shared" si="63"/>
        <v>1</v>
      </c>
      <c r="DD37" s="391">
        <f t="shared" si="64"/>
        <v>0</v>
      </c>
      <c r="DE37" s="398"/>
      <c r="DF37" s="391">
        <f t="shared" si="65"/>
        <v>0</v>
      </c>
      <c r="DG37" s="391">
        <f t="shared" si="66"/>
        <v>0</v>
      </c>
      <c r="DH37" s="391">
        <f t="shared" si="67"/>
        <v>0</v>
      </c>
      <c r="DI37" s="391">
        <f t="shared" si="68"/>
        <v>0</v>
      </c>
      <c r="DJ37" s="391">
        <f t="shared" si="69"/>
        <v>0</v>
      </c>
      <c r="DK37" s="391">
        <f t="shared" si="70"/>
        <v>0</v>
      </c>
      <c r="DL37" s="391">
        <f t="shared" si="71"/>
        <v>0</v>
      </c>
      <c r="DM37" s="391">
        <f t="shared" si="72"/>
        <v>0</v>
      </c>
      <c r="DN37" s="391">
        <f t="shared" si="73"/>
        <v>0</v>
      </c>
      <c r="DO37" s="391">
        <f t="shared" si="74"/>
        <v>0</v>
      </c>
      <c r="DP37" s="391">
        <f t="shared" si="75"/>
        <v>0</v>
      </c>
      <c r="DQ37" s="398"/>
      <c r="DR37" s="391">
        <f t="shared" si="76"/>
        <v>0</v>
      </c>
      <c r="DS37" s="391">
        <f t="shared" si="77"/>
        <v>0</v>
      </c>
      <c r="DT37" s="391">
        <f t="shared" si="78"/>
        <v>0</v>
      </c>
      <c r="DU37" s="391">
        <f t="shared" si="79"/>
        <v>0</v>
      </c>
      <c r="DV37" s="391">
        <f t="shared" si="80"/>
        <v>0</v>
      </c>
      <c r="DW37" s="391">
        <f t="shared" si="81"/>
        <v>0</v>
      </c>
      <c r="DX37" s="391">
        <f t="shared" si="82"/>
        <v>0</v>
      </c>
      <c r="DY37" s="391">
        <f t="shared" si="83"/>
        <v>0</v>
      </c>
      <c r="DZ37" s="391">
        <f t="shared" si="84"/>
        <v>0</v>
      </c>
      <c r="EA37" s="391">
        <f t="shared" si="85"/>
        <v>0</v>
      </c>
      <c r="EB37" s="391">
        <f t="shared" si="86"/>
        <v>0</v>
      </c>
      <c r="EC37" s="398"/>
      <c r="ED37" s="391">
        <f t="shared" si="87"/>
        <v>0</v>
      </c>
      <c r="EE37" s="391">
        <f t="shared" si="88"/>
        <v>0</v>
      </c>
      <c r="EF37" s="391">
        <f t="shared" si="89"/>
        <v>0</v>
      </c>
      <c r="EG37" s="391">
        <f t="shared" si="90"/>
        <v>0</v>
      </c>
      <c r="EH37" s="391">
        <f t="shared" si="91"/>
        <v>0</v>
      </c>
      <c r="EI37" s="391">
        <f t="shared" si="92"/>
        <v>0</v>
      </c>
      <c r="EJ37" s="391">
        <f t="shared" si="93"/>
        <v>0</v>
      </c>
      <c r="EK37" s="391">
        <f t="shared" si="94"/>
        <v>0</v>
      </c>
      <c r="EL37" s="391">
        <f t="shared" si="95"/>
        <v>0</v>
      </c>
      <c r="EM37" s="391">
        <f t="shared" si="96"/>
        <v>0</v>
      </c>
      <c r="EN37" s="391">
        <f t="shared" si="97"/>
        <v>0</v>
      </c>
    </row>
    <row r="38" spans="1:145" s="391" customFormat="1" ht="13.5" hidden="1" thickBot="1" x14ac:dyDescent="0.25">
      <c r="A38" s="364" t="str">
        <f t="shared" si="103"/>
        <v>BOH-DC</v>
      </c>
      <c r="B38" s="365" t="str">
        <f>IF((A38&lt;&gt;"ZZZ"),(IF((IFERROR((VLOOKUP(A38,'Standaard+voorstellen '!A$1:B$436,1,FALSE)),"ZZZ"))="ZZZ","v","")),"")</f>
        <v/>
      </c>
      <c r="C38" s="396" t="s">
        <v>158</v>
      </c>
      <c r="D38" s="367" t="str">
        <f t="shared" si="16"/>
        <v>BOH-DC</v>
      </c>
      <c r="E38" s="368" t="str">
        <f>IFERROR((VLOOKUP(C38,'Standaard+voorstellen '!A$1:E$568,2,FALSE)),"Nog af te handelen AANVRAAG")</f>
        <v>Basis Ontsmetting HAB</v>
      </c>
      <c r="F38" s="369">
        <f>IFERROR((VLOOKUP(C38,'Standaard+voorstellen '!A$1:E$568,3,FALSE)),"")</f>
        <v>2</v>
      </c>
      <c r="G38" s="370">
        <f t="shared" si="100"/>
        <v>27</v>
      </c>
      <c r="H38" s="371">
        <f t="shared" si="101"/>
        <v>27</v>
      </c>
      <c r="I38" s="372">
        <f t="shared" si="102"/>
        <v>0</v>
      </c>
      <c r="J38" s="367">
        <f t="shared" si="17"/>
        <v>108</v>
      </c>
      <c r="K38" s="372">
        <f t="shared" si="18"/>
        <v>0</v>
      </c>
      <c r="L38" s="369" t="s">
        <v>36</v>
      </c>
      <c r="M38" s="373" t="s">
        <v>1138</v>
      </c>
      <c r="N38" s="374"/>
      <c r="O38" s="375"/>
      <c r="P38" s="376" t="s">
        <v>158</v>
      </c>
      <c r="Q38" s="377">
        <v>27</v>
      </c>
      <c r="R38" s="378">
        <v>27</v>
      </c>
      <c r="S38" s="379">
        <v>0</v>
      </c>
      <c r="T38" s="378">
        <v>9</v>
      </c>
      <c r="U38" s="378">
        <v>9</v>
      </c>
      <c r="V38" s="377">
        <v>3</v>
      </c>
      <c r="W38" s="378">
        <v>3</v>
      </c>
      <c r="X38" s="379">
        <v>0</v>
      </c>
      <c r="Y38" s="384"/>
      <c r="Z38" s="401"/>
      <c r="AA38" s="402"/>
      <c r="AB38" s="383">
        <v>4</v>
      </c>
      <c r="AC38" s="384">
        <v>4</v>
      </c>
      <c r="AD38" s="384">
        <v>0</v>
      </c>
      <c r="AE38" s="377">
        <v>1</v>
      </c>
      <c r="AF38" s="380">
        <v>1</v>
      </c>
      <c r="AG38" s="382">
        <v>0</v>
      </c>
      <c r="AH38" s="377">
        <v>2</v>
      </c>
      <c r="AI38" s="378">
        <v>2</v>
      </c>
      <c r="AJ38" s="379">
        <v>0</v>
      </c>
      <c r="AK38" s="378">
        <v>3</v>
      </c>
      <c r="AL38" s="378">
        <v>3</v>
      </c>
      <c r="AM38" s="378">
        <v>0</v>
      </c>
      <c r="AN38" s="377">
        <v>2</v>
      </c>
      <c r="AO38" s="378">
        <v>2</v>
      </c>
      <c r="AP38" s="379">
        <v>0</v>
      </c>
      <c r="AQ38" s="378">
        <v>8</v>
      </c>
      <c r="AR38" s="378">
        <v>8</v>
      </c>
      <c r="AS38" s="378">
        <v>0</v>
      </c>
      <c r="AT38" s="383">
        <v>2</v>
      </c>
      <c r="AU38" s="378">
        <v>2</v>
      </c>
      <c r="AV38" s="378">
        <v>0</v>
      </c>
      <c r="AW38" s="383">
        <v>2</v>
      </c>
      <c r="AX38" s="384">
        <v>2</v>
      </c>
      <c r="AY38" s="379">
        <v>0</v>
      </c>
      <c r="AZ38" s="403"/>
      <c r="BA38" s="387" t="str">
        <f t="shared" si="19"/>
        <v>BO</v>
      </c>
      <c r="BB38" s="388" t="str">
        <f t="shared" si="20"/>
        <v>H</v>
      </c>
      <c r="BC38" s="389" t="str">
        <f t="shared" si="21"/>
        <v>-</v>
      </c>
      <c r="BD38" s="390" t="str">
        <f t="shared" si="22"/>
        <v>DC</v>
      </c>
      <c r="BE38" s="391">
        <f t="shared" si="23"/>
        <v>4</v>
      </c>
      <c r="BF38" s="392" t="str">
        <f>VLOOKUP(C38,'Standaard+voorstellen '!A$1:E$568,1,FALSE)</f>
        <v>BOH-DC</v>
      </c>
      <c r="BG38" s="393" t="str">
        <f>VLOOKUP(P38,'Hulpblad Aantal per VrtgSrt &gt;=1'!B$4:C$688,1,FALSE)</f>
        <v>BOH-DC</v>
      </c>
      <c r="BH38" s="394" t="s">
        <v>158</v>
      </c>
      <c r="BI38" s="393" t="str">
        <f t="shared" si="24"/>
        <v>g</v>
      </c>
      <c r="BJ38" s="393" t="str">
        <f t="shared" si="25"/>
        <v>P</v>
      </c>
      <c r="BK38" s="393" t="str">
        <f t="shared" si="26"/>
        <v/>
      </c>
      <c r="BL38" s="395" t="str">
        <f t="shared" si="27"/>
        <v>P</v>
      </c>
      <c r="BM38" s="393" t="str">
        <f>IF((B38&gt;"a"),(VLOOKUP(A38,Afhankelijkheid!A$2:O$5530,2,FALSE)),"")</f>
        <v/>
      </c>
      <c r="BN38" s="396">
        <f>IFERROR(VLOOKUP(A38,'Hulpblad IZB en IZE'!A$2:B$750,2,FALSE),0)</f>
        <v>108</v>
      </c>
      <c r="BO38" s="397" t="str">
        <f t="shared" si="28"/>
        <v/>
      </c>
      <c r="BP38" s="370">
        <f t="shared" si="29"/>
        <v>27</v>
      </c>
      <c r="BQ38" s="371">
        <f t="shared" si="30"/>
        <v>27</v>
      </c>
      <c r="BR38" s="372">
        <f t="shared" si="98"/>
        <v>0</v>
      </c>
      <c r="BS38" s="372">
        <f t="shared" si="99"/>
        <v>9</v>
      </c>
      <c r="BT38" s="367">
        <f t="shared" si="31"/>
        <v>108</v>
      </c>
      <c r="BU38" s="398"/>
      <c r="BW38" s="393">
        <f t="shared" si="32"/>
        <v>0</v>
      </c>
      <c r="BX38" s="393">
        <f t="shared" si="33"/>
        <v>0</v>
      </c>
      <c r="BY38" s="393">
        <f t="shared" si="34"/>
        <v>0</v>
      </c>
      <c r="BZ38" s="393">
        <f t="shared" si="35"/>
        <v>0</v>
      </c>
      <c r="CA38" s="393">
        <f t="shared" si="36"/>
        <v>0</v>
      </c>
      <c r="CB38" s="393">
        <f t="shared" si="37"/>
        <v>0</v>
      </c>
      <c r="CC38" s="393">
        <f t="shared" si="38"/>
        <v>0</v>
      </c>
      <c r="CD38" s="393">
        <f t="shared" si="39"/>
        <v>0</v>
      </c>
      <c r="CE38" s="393">
        <f t="shared" si="40"/>
        <v>0</v>
      </c>
      <c r="CF38" s="393">
        <f t="shared" si="41"/>
        <v>0</v>
      </c>
      <c r="CG38" s="398"/>
      <c r="CH38" s="391">
        <f t="shared" si="42"/>
        <v>1</v>
      </c>
      <c r="CI38" s="391">
        <f t="shared" si="43"/>
        <v>0</v>
      </c>
      <c r="CJ38" s="391">
        <f t="shared" si="44"/>
        <v>1</v>
      </c>
      <c r="CK38" s="391">
        <f t="shared" si="45"/>
        <v>1</v>
      </c>
      <c r="CL38" s="391">
        <f t="shared" si="46"/>
        <v>1</v>
      </c>
      <c r="CM38" s="391">
        <f t="shared" si="47"/>
        <v>1</v>
      </c>
      <c r="CN38" s="391">
        <f t="shared" si="48"/>
        <v>1</v>
      </c>
      <c r="CO38" s="391">
        <f t="shared" si="49"/>
        <v>1</v>
      </c>
      <c r="CP38" s="391">
        <f t="shared" si="50"/>
        <v>1</v>
      </c>
      <c r="CQ38" s="391">
        <f t="shared" si="51"/>
        <v>1</v>
      </c>
      <c r="CR38" s="391">
        <f t="shared" si="52"/>
        <v>0</v>
      </c>
      <c r="CS38" s="393">
        <f t="shared" si="53"/>
        <v>0</v>
      </c>
      <c r="CT38" s="391">
        <f t="shared" si="54"/>
        <v>0</v>
      </c>
      <c r="CU38" s="391">
        <f t="shared" si="55"/>
        <v>1</v>
      </c>
      <c r="CV38" s="391">
        <f t="shared" si="56"/>
        <v>0</v>
      </c>
      <c r="CW38" s="391">
        <f t="shared" si="57"/>
        <v>1</v>
      </c>
      <c r="CX38" s="391">
        <f t="shared" si="58"/>
        <v>1</v>
      </c>
      <c r="CY38" s="391">
        <f t="shared" si="59"/>
        <v>1</v>
      </c>
      <c r="CZ38" s="391">
        <f t="shared" si="60"/>
        <v>1</v>
      </c>
      <c r="DA38" s="391">
        <f t="shared" si="61"/>
        <v>1</v>
      </c>
      <c r="DB38" s="391">
        <f t="shared" si="62"/>
        <v>1</v>
      </c>
      <c r="DC38" s="391">
        <f t="shared" si="63"/>
        <v>1</v>
      </c>
      <c r="DD38" s="391">
        <f t="shared" si="64"/>
        <v>1</v>
      </c>
      <c r="DE38" s="398"/>
      <c r="DF38" s="391">
        <f t="shared" si="65"/>
        <v>0</v>
      </c>
      <c r="DG38" s="391">
        <f t="shared" si="66"/>
        <v>0</v>
      </c>
      <c r="DH38" s="391">
        <f t="shared" si="67"/>
        <v>0</v>
      </c>
      <c r="DI38" s="391">
        <f t="shared" si="68"/>
        <v>0</v>
      </c>
      <c r="DJ38" s="391">
        <f t="shared" si="69"/>
        <v>0</v>
      </c>
      <c r="DK38" s="391">
        <f t="shared" si="70"/>
        <v>0</v>
      </c>
      <c r="DL38" s="391">
        <f t="shared" si="71"/>
        <v>0</v>
      </c>
      <c r="DM38" s="391">
        <f t="shared" si="72"/>
        <v>0</v>
      </c>
      <c r="DN38" s="391">
        <f t="shared" si="73"/>
        <v>0</v>
      </c>
      <c r="DO38" s="391">
        <f t="shared" si="74"/>
        <v>0</v>
      </c>
      <c r="DP38" s="391">
        <f t="shared" si="75"/>
        <v>0</v>
      </c>
      <c r="DQ38" s="398"/>
      <c r="DR38" s="391">
        <f t="shared" si="76"/>
        <v>0</v>
      </c>
      <c r="DS38" s="391">
        <f t="shared" si="77"/>
        <v>0</v>
      </c>
      <c r="DT38" s="391">
        <f t="shared" si="78"/>
        <v>0</v>
      </c>
      <c r="DU38" s="391">
        <f t="shared" si="79"/>
        <v>0</v>
      </c>
      <c r="DV38" s="391">
        <f t="shared" si="80"/>
        <v>0</v>
      </c>
      <c r="DW38" s="391">
        <f t="shared" si="81"/>
        <v>0</v>
      </c>
      <c r="DX38" s="391">
        <f t="shared" si="82"/>
        <v>0</v>
      </c>
      <c r="DY38" s="391">
        <f t="shared" si="83"/>
        <v>0</v>
      </c>
      <c r="DZ38" s="391">
        <f t="shared" si="84"/>
        <v>0</v>
      </c>
      <c r="EA38" s="391">
        <f t="shared" si="85"/>
        <v>0</v>
      </c>
      <c r="EB38" s="391">
        <f t="shared" si="86"/>
        <v>0</v>
      </c>
      <c r="EC38" s="398"/>
      <c r="ED38" s="391">
        <f t="shared" si="87"/>
        <v>0</v>
      </c>
      <c r="EE38" s="391">
        <f t="shared" si="88"/>
        <v>0</v>
      </c>
      <c r="EF38" s="391">
        <f t="shared" si="89"/>
        <v>0</v>
      </c>
      <c r="EG38" s="391">
        <f t="shared" si="90"/>
        <v>0</v>
      </c>
      <c r="EH38" s="391">
        <f t="shared" si="91"/>
        <v>0</v>
      </c>
      <c r="EI38" s="391">
        <f t="shared" si="92"/>
        <v>0</v>
      </c>
      <c r="EJ38" s="391">
        <f t="shared" si="93"/>
        <v>0</v>
      </c>
      <c r="EK38" s="391">
        <f t="shared" si="94"/>
        <v>0</v>
      </c>
      <c r="EL38" s="391">
        <f t="shared" si="95"/>
        <v>0</v>
      </c>
      <c r="EM38" s="391">
        <f t="shared" si="96"/>
        <v>0</v>
      </c>
      <c r="EN38" s="391">
        <f t="shared" si="97"/>
        <v>0</v>
      </c>
    </row>
    <row r="39" spans="1:145" s="391" customFormat="1" ht="13.5" hidden="1" thickBot="1" x14ac:dyDescent="0.25">
      <c r="A39" s="364" t="str">
        <f t="shared" si="103"/>
        <v>BPA</v>
      </c>
      <c r="B39" s="365" t="str">
        <f>IF((A39&lt;&gt;"ZZZ"),(IF((IFERROR((VLOOKUP(A39,'Standaard+voorstellen '!A$1:B$436,1,FALSE)),"ZZZ"))="ZZZ","v","")),"")</f>
        <v/>
      </c>
      <c r="C39" s="423" t="s">
        <v>238</v>
      </c>
      <c r="D39" s="367" t="str">
        <f t="shared" si="16"/>
        <v>BPA</v>
      </c>
      <c r="E39" s="368" t="str">
        <f>IFERROR((VLOOKUP(C39,'Standaard+voorstellen '!A$1:E$568,2,FALSE)),"Nog af te handelen AANVRAAG")</f>
        <v>Bron-/buispomp Aanhanger</v>
      </c>
      <c r="F39" s="369">
        <f>IFERROR((VLOOKUP(C39,'Standaard+voorstellen '!A$1:E$568,3,FALSE)),"")</f>
        <v>6</v>
      </c>
      <c r="G39" s="370">
        <f t="shared" si="100"/>
        <v>3</v>
      </c>
      <c r="H39" s="371">
        <f t="shared" si="101"/>
        <v>3</v>
      </c>
      <c r="I39" s="372">
        <f t="shared" si="102"/>
        <v>0</v>
      </c>
      <c r="J39" s="367">
        <f t="shared" si="17"/>
        <v>10</v>
      </c>
      <c r="K39" s="372">
        <f t="shared" si="18"/>
        <v>0</v>
      </c>
      <c r="L39" s="369" t="s">
        <v>36</v>
      </c>
      <c r="M39" s="373" t="s">
        <v>1259</v>
      </c>
      <c r="N39" s="374"/>
      <c r="O39" s="375"/>
      <c r="P39" s="376" t="s">
        <v>238</v>
      </c>
      <c r="Q39" s="377">
        <v>3</v>
      </c>
      <c r="R39" s="378">
        <v>3</v>
      </c>
      <c r="S39" s="379">
        <v>0</v>
      </c>
      <c r="T39" s="378">
        <v>6</v>
      </c>
      <c r="U39" s="378">
        <v>2</v>
      </c>
      <c r="V39" s="383">
        <v>0</v>
      </c>
      <c r="W39" s="401">
        <v>0</v>
      </c>
      <c r="X39" s="385">
        <v>0</v>
      </c>
      <c r="Y39" s="383"/>
      <c r="Z39" s="401"/>
      <c r="AA39" s="385"/>
      <c r="AB39" s="383"/>
      <c r="AC39" s="401"/>
      <c r="AD39" s="385"/>
      <c r="AE39" s="383"/>
      <c r="AF39" s="401"/>
      <c r="AG39" s="385"/>
      <c r="AH39" s="383">
        <v>0</v>
      </c>
      <c r="AI39" s="401">
        <v>0</v>
      </c>
      <c r="AJ39" s="385">
        <v>0</v>
      </c>
      <c r="AK39" s="377"/>
      <c r="AL39" s="380"/>
      <c r="AM39" s="379"/>
      <c r="AN39" s="383">
        <v>0</v>
      </c>
      <c r="AO39" s="401">
        <v>0</v>
      </c>
      <c r="AP39" s="385">
        <v>0</v>
      </c>
      <c r="AQ39" s="377">
        <v>2</v>
      </c>
      <c r="AR39" s="380">
        <v>2</v>
      </c>
      <c r="AS39" s="379">
        <v>0</v>
      </c>
      <c r="AT39" s="383">
        <v>0</v>
      </c>
      <c r="AU39" s="380">
        <v>0</v>
      </c>
      <c r="AV39" s="379">
        <v>0</v>
      </c>
      <c r="AW39" s="383">
        <v>1</v>
      </c>
      <c r="AX39" s="401">
        <v>1</v>
      </c>
      <c r="AY39" s="385">
        <v>0</v>
      </c>
      <c r="AZ39" s="403"/>
      <c r="BA39" s="387" t="str">
        <f t="shared" si="19"/>
        <v>BP</v>
      </c>
      <c r="BB39" s="388" t="str">
        <f t="shared" si="20"/>
        <v>A</v>
      </c>
      <c r="BC39" s="389" t="str">
        <f t="shared" si="21"/>
        <v/>
      </c>
      <c r="BD39" s="390" t="str">
        <f t="shared" si="22"/>
        <v/>
      </c>
      <c r="BE39" s="391">
        <f t="shared" si="23"/>
        <v>4</v>
      </c>
      <c r="BF39" s="392" t="str">
        <f>VLOOKUP(C39,'Standaard+voorstellen '!A$1:E$568,1,FALSE)</f>
        <v>BPA</v>
      </c>
      <c r="BG39" s="393" t="str">
        <f>VLOOKUP(P39,'Hulpblad Aantal per VrtgSrt &gt;=1'!B$4:C$688,1,FALSE)</f>
        <v>BPA</v>
      </c>
      <c r="BH39" s="394" t="s">
        <v>238</v>
      </c>
      <c r="BI39" s="393" t="str">
        <f t="shared" si="24"/>
        <v>g</v>
      </c>
      <c r="BJ39" s="393" t="str">
        <f t="shared" si="25"/>
        <v>P</v>
      </c>
      <c r="BK39" s="393" t="str">
        <f t="shared" si="26"/>
        <v/>
      </c>
      <c r="BL39" s="395" t="str">
        <f t="shared" si="27"/>
        <v>P</v>
      </c>
      <c r="BM39" s="393" t="str">
        <f>IF((B39&gt;"a"),(VLOOKUP(A39,Afhankelijkheid!A$2:O$5530,2,FALSE)),"")</f>
        <v/>
      </c>
      <c r="BN39" s="396">
        <f>IFERROR(VLOOKUP(A39,'Hulpblad IZB en IZE'!A$2:B$750,2,FALSE),0)</f>
        <v>10</v>
      </c>
      <c r="BO39" s="397" t="str">
        <f t="shared" si="28"/>
        <v/>
      </c>
      <c r="BP39" s="370">
        <f t="shared" si="29"/>
        <v>3</v>
      </c>
      <c r="BQ39" s="371">
        <f t="shared" si="30"/>
        <v>3</v>
      </c>
      <c r="BR39" s="372">
        <f t="shared" si="98"/>
        <v>0</v>
      </c>
      <c r="BS39" s="372">
        <f t="shared" si="99"/>
        <v>6</v>
      </c>
      <c r="BT39" s="367">
        <f t="shared" si="31"/>
        <v>10</v>
      </c>
      <c r="BU39" s="398"/>
      <c r="BW39" s="393">
        <f t="shared" si="32"/>
        <v>0</v>
      </c>
      <c r="BX39" s="393">
        <f t="shared" si="33"/>
        <v>0</v>
      </c>
      <c r="BY39" s="393">
        <f t="shared" si="34"/>
        <v>0</v>
      </c>
      <c r="BZ39" s="393">
        <f t="shared" si="35"/>
        <v>0</v>
      </c>
      <c r="CA39" s="393">
        <f t="shared" si="36"/>
        <v>0</v>
      </c>
      <c r="CB39" s="393">
        <f t="shared" si="37"/>
        <v>0</v>
      </c>
      <c r="CC39" s="393">
        <f t="shared" si="38"/>
        <v>0</v>
      </c>
      <c r="CD39" s="393">
        <f t="shared" si="39"/>
        <v>0</v>
      </c>
      <c r="CE39" s="393">
        <f t="shared" si="40"/>
        <v>0</v>
      </c>
      <c r="CF39" s="393">
        <f t="shared" si="41"/>
        <v>0</v>
      </c>
      <c r="CG39" s="398"/>
      <c r="CH39" s="391">
        <f t="shared" si="42"/>
        <v>1</v>
      </c>
      <c r="CI39" s="391">
        <f t="shared" si="43"/>
        <v>0</v>
      </c>
      <c r="CJ39" s="391">
        <f t="shared" si="44"/>
        <v>0</v>
      </c>
      <c r="CK39" s="391">
        <f t="shared" si="45"/>
        <v>0</v>
      </c>
      <c r="CL39" s="391">
        <f t="shared" si="46"/>
        <v>1</v>
      </c>
      <c r="CM39" s="391">
        <f t="shared" si="47"/>
        <v>0</v>
      </c>
      <c r="CN39" s="391">
        <f t="shared" si="48"/>
        <v>1</v>
      </c>
      <c r="CO39" s="391">
        <f t="shared" si="49"/>
        <v>1</v>
      </c>
      <c r="CP39" s="391">
        <f t="shared" si="50"/>
        <v>1</v>
      </c>
      <c r="CQ39" s="391">
        <f t="shared" si="51"/>
        <v>1</v>
      </c>
      <c r="CR39" s="391">
        <f t="shared" si="52"/>
        <v>0</v>
      </c>
      <c r="CS39" s="393">
        <f t="shared" si="53"/>
        <v>0</v>
      </c>
      <c r="CT39" s="391">
        <f t="shared" si="54"/>
        <v>0</v>
      </c>
      <c r="CU39" s="391">
        <f t="shared" si="55"/>
        <v>0</v>
      </c>
      <c r="CV39" s="391">
        <f t="shared" si="56"/>
        <v>0</v>
      </c>
      <c r="CW39" s="391">
        <f t="shared" si="57"/>
        <v>0</v>
      </c>
      <c r="CX39" s="391">
        <f t="shared" si="58"/>
        <v>0</v>
      </c>
      <c r="CY39" s="391">
        <f t="shared" si="59"/>
        <v>0</v>
      </c>
      <c r="CZ39" s="391">
        <f t="shared" si="60"/>
        <v>0</v>
      </c>
      <c r="DA39" s="391">
        <f t="shared" si="61"/>
        <v>0</v>
      </c>
      <c r="DB39" s="391">
        <f t="shared" si="62"/>
        <v>1</v>
      </c>
      <c r="DC39" s="391">
        <f t="shared" si="63"/>
        <v>0</v>
      </c>
      <c r="DD39" s="391">
        <f t="shared" si="64"/>
        <v>1</v>
      </c>
      <c r="DE39" s="398"/>
      <c r="DF39" s="391">
        <f t="shared" si="65"/>
        <v>0</v>
      </c>
      <c r="DG39" s="391">
        <f t="shared" si="66"/>
        <v>0</v>
      </c>
      <c r="DH39" s="391">
        <f t="shared" si="67"/>
        <v>0</v>
      </c>
      <c r="DI39" s="391">
        <f t="shared" si="68"/>
        <v>0</v>
      </c>
      <c r="DJ39" s="391">
        <f t="shared" si="69"/>
        <v>0</v>
      </c>
      <c r="DK39" s="391">
        <f t="shared" si="70"/>
        <v>0</v>
      </c>
      <c r="DL39" s="391">
        <f t="shared" si="71"/>
        <v>0</v>
      </c>
      <c r="DM39" s="391">
        <f t="shared" si="72"/>
        <v>0</v>
      </c>
      <c r="DN39" s="391">
        <f t="shared" si="73"/>
        <v>0</v>
      </c>
      <c r="DO39" s="391">
        <f t="shared" si="74"/>
        <v>0</v>
      </c>
      <c r="DP39" s="391">
        <f t="shared" si="75"/>
        <v>0</v>
      </c>
      <c r="DQ39" s="398"/>
      <c r="DR39" s="391">
        <f t="shared" si="76"/>
        <v>0</v>
      </c>
      <c r="DS39" s="391">
        <f t="shared" si="77"/>
        <v>0</v>
      </c>
      <c r="DT39" s="391">
        <f t="shared" si="78"/>
        <v>0</v>
      </c>
      <c r="DU39" s="391">
        <f t="shared" si="79"/>
        <v>0</v>
      </c>
      <c r="DV39" s="391">
        <f t="shared" si="80"/>
        <v>0</v>
      </c>
      <c r="DW39" s="391">
        <f t="shared" si="81"/>
        <v>0</v>
      </c>
      <c r="DX39" s="391">
        <f t="shared" si="82"/>
        <v>0</v>
      </c>
      <c r="DY39" s="391">
        <f t="shared" si="83"/>
        <v>0</v>
      </c>
      <c r="DZ39" s="391">
        <f t="shared" si="84"/>
        <v>0</v>
      </c>
      <c r="EA39" s="391">
        <f t="shared" si="85"/>
        <v>0</v>
      </c>
      <c r="EB39" s="391">
        <f t="shared" si="86"/>
        <v>0</v>
      </c>
      <c r="EC39" s="398"/>
      <c r="ED39" s="391">
        <f t="shared" si="87"/>
        <v>0</v>
      </c>
      <c r="EE39" s="391">
        <f t="shared" si="88"/>
        <v>0</v>
      </c>
      <c r="EF39" s="391">
        <f t="shared" si="89"/>
        <v>0</v>
      </c>
      <c r="EG39" s="391">
        <f t="shared" si="90"/>
        <v>0</v>
      </c>
      <c r="EH39" s="391">
        <f t="shared" si="91"/>
        <v>0</v>
      </c>
      <c r="EI39" s="391">
        <f t="shared" si="92"/>
        <v>0</v>
      </c>
      <c r="EJ39" s="391">
        <f t="shared" si="93"/>
        <v>0</v>
      </c>
      <c r="EK39" s="391">
        <f t="shared" si="94"/>
        <v>0</v>
      </c>
      <c r="EL39" s="391">
        <f t="shared" si="95"/>
        <v>0</v>
      </c>
      <c r="EM39" s="391">
        <f t="shared" si="96"/>
        <v>0</v>
      </c>
      <c r="EN39" s="391">
        <f t="shared" si="97"/>
        <v>0</v>
      </c>
    </row>
    <row r="40" spans="1:145" s="399" customFormat="1" ht="18.75" hidden="1" thickBot="1" x14ac:dyDescent="0.25">
      <c r="A40" s="364" t="str">
        <f t="shared" si="103"/>
        <v>BPH</v>
      </c>
      <c r="B40" s="365" t="str">
        <f>IF((A40&lt;&gt;"ZZZ"),(IF((IFERROR((VLOOKUP(A40,'Standaard+voorstellen '!A$1:B$436,1,FALSE)),"ZZZ"))="ZZZ","v","")),"")</f>
        <v/>
      </c>
      <c r="C40" s="396" t="s">
        <v>240</v>
      </c>
      <c r="D40" s="367" t="str">
        <f t="shared" si="16"/>
        <v>BPH</v>
      </c>
      <c r="E40" s="368" t="str">
        <f>IFERROR((VLOOKUP(C40,'Standaard+voorstellen '!A$1:E$568,2,FALSE)),"Nog af te handelen AANVRAAG")</f>
        <v>Bron-/buispomp Haakarmbak</v>
      </c>
      <c r="F40" s="369">
        <f>IFERROR((VLOOKUP(C40,'Standaard+voorstellen '!A$1:E$568,3,FALSE)),"")</f>
        <v>6</v>
      </c>
      <c r="G40" s="370">
        <f t="shared" si="100"/>
        <v>3</v>
      </c>
      <c r="H40" s="371">
        <f t="shared" si="101"/>
        <v>3</v>
      </c>
      <c r="I40" s="372">
        <f t="shared" si="102"/>
        <v>0</v>
      </c>
      <c r="J40" s="367">
        <f t="shared" si="17"/>
        <v>8</v>
      </c>
      <c r="K40" s="372">
        <f t="shared" si="18"/>
        <v>0</v>
      </c>
      <c r="L40" s="369" t="s">
        <v>36</v>
      </c>
      <c r="M40" s="373" t="s">
        <v>1259</v>
      </c>
      <c r="N40" s="374"/>
      <c r="O40" s="375"/>
      <c r="P40" s="376" t="s">
        <v>240</v>
      </c>
      <c r="Q40" s="377">
        <v>3</v>
      </c>
      <c r="R40" s="378">
        <v>3</v>
      </c>
      <c r="S40" s="379">
        <v>0</v>
      </c>
      <c r="T40" s="378">
        <v>6</v>
      </c>
      <c r="U40" s="378">
        <v>2</v>
      </c>
      <c r="V40" s="383">
        <v>0</v>
      </c>
      <c r="W40" s="401">
        <v>0</v>
      </c>
      <c r="X40" s="385">
        <v>0</v>
      </c>
      <c r="Y40" s="384"/>
      <c r="Z40" s="401"/>
      <c r="AA40" s="402"/>
      <c r="AB40" s="383"/>
      <c r="AC40" s="401"/>
      <c r="AD40" s="384"/>
      <c r="AE40" s="383">
        <v>2</v>
      </c>
      <c r="AF40" s="401">
        <v>2</v>
      </c>
      <c r="AG40" s="406">
        <v>0</v>
      </c>
      <c r="AH40" s="383">
        <v>0</v>
      </c>
      <c r="AI40" s="401">
        <v>0</v>
      </c>
      <c r="AJ40" s="385">
        <v>0</v>
      </c>
      <c r="AK40" s="384"/>
      <c r="AL40" s="384"/>
      <c r="AM40" s="384"/>
      <c r="AN40" s="383">
        <v>0</v>
      </c>
      <c r="AO40" s="401">
        <v>0</v>
      </c>
      <c r="AP40" s="385">
        <v>0</v>
      </c>
      <c r="AQ40" s="384">
        <v>1</v>
      </c>
      <c r="AR40" s="401">
        <v>1</v>
      </c>
      <c r="AS40" s="384">
        <v>0</v>
      </c>
      <c r="AT40" s="377">
        <v>0</v>
      </c>
      <c r="AU40" s="401">
        <v>0</v>
      </c>
      <c r="AV40" s="384">
        <v>0</v>
      </c>
      <c r="AW40" s="377"/>
      <c r="AX40" s="380"/>
      <c r="AY40" s="385"/>
      <c r="AZ40" s="386"/>
      <c r="BA40" s="387" t="str">
        <f t="shared" si="19"/>
        <v>BP</v>
      </c>
      <c r="BB40" s="388" t="str">
        <f t="shared" si="20"/>
        <v>H</v>
      </c>
      <c r="BC40" s="389" t="str">
        <f t="shared" si="21"/>
        <v/>
      </c>
      <c r="BD40" s="390" t="str">
        <f t="shared" si="22"/>
        <v/>
      </c>
      <c r="BE40" s="391">
        <f t="shared" si="23"/>
        <v>4</v>
      </c>
      <c r="BF40" s="392" t="str">
        <f>VLOOKUP(C40,'Standaard+voorstellen '!A$1:E$568,1,FALSE)</f>
        <v>BPH</v>
      </c>
      <c r="BG40" s="393" t="str">
        <f>VLOOKUP(P40,'Hulpblad Aantal per VrtgSrt &gt;=1'!B$4:C$688,1,FALSE)</f>
        <v>BPH</v>
      </c>
      <c r="BH40" s="394" t="s">
        <v>240</v>
      </c>
      <c r="BI40" s="393" t="str">
        <f t="shared" si="24"/>
        <v>g</v>
      </c>
      <c r="BJ40" s="393" t="str">
        <f t="shared" si="25"/>
        <v>P</v>
      </c>
      <c r="BK40" s="393" t="str">
        <f t="shared" si="26"/>
        <v/>
      </c>
      <c r="BL40" s="395" t="str">
        <f t="shared" si="27"/>
        <v>P</v>
      </c>
      <c r="BM40" s="393" t="str">
        <f>IF((B40&gt;"a"),(VLOOKUP(A40,Afhankelijkheid!A$2:O$5530,2,FALSE)),"")</f>
        <v/>
      </c>
      <c r="BN40" s="396">
        <f>IFERROR(VLOOKUP(A40,'Hulpblad IZB en IZE'!A$2:B$750,2,FALSE),0)</f>
        <v>8</v>
      </c>
      <c r="BO40" s="397" t="str">
        <f t="shared" si="28"/>
        <v/>
      </c>
      <c r="BP40" s="370">
        <f t="shared" si="29"/>
        <v>3</v>
      </c>
      <c r="BQ40" s="371">
        <f t="shared" si="30"/>
        <v>3</v>
      </c>
      <c r="BR40" s="372">
        <f t="shared" si="98"/>
        <v>0</v>
      </c>
      <c r="BS40" s="372">
        <f t="shared" si="99"/>
        <v>6</v>
      </c>
      <c r="BT40" s="367">
        <f t="shared" si="31"/>
        <v>8</v>
      </c>
      <c r="BU40" s="398"/>
      <c r="BV40" s="391"/>
      <c r="BW40" s="393">
        <f t="shared" si="32"/>
        <v>0</v>
      </c>
      <c r="BX40" s="393">
        <f t="shared" si="33"/>
        <v>0</v>
      </c>
      <c r="BY40" s="393">
        <f t="shared" si="34"/>
        <v>0</v>
      </c>
      <c r="BZ40" s="393">
        <f t="shared" si="35"/>
        <v>0</v>
      </c>
      <c r="CA40" s="393">
        <f t="shared" si="36"/>
        <v>0</v>
      </c>
      <c r="CB40" s="393">
        <f t="shared" si="37"/>
        <v>0</v>
      </c>
      <c r="CC40" s="393">
        <f t="shared" si="38"/>
        <v>0</v>
      </c>
      <c r="CD40" s="393">
        <f t="shared" si="39"/>
        <v>0</v>
      </c>
      <c r="CE40" s="393">
        <f t="shared" si="40"/>
        <v>0</v>
      </c>
      <c r="CF40" s="393">
        <f t="shared" si="41"/>
        <v>0</v>
      </c>
      <c r="CG40" s="398"/>
      <c r="CH40" s="391">
        <f t="shared" si="42"/>
        <v>1</v>
      </c>
      <c r="CI40" s="391">
        <f t="shared" si="43"/>
        <v>0</v>
      </c>
      <c r="CJ40" s="391">
        <f t="shared" si="44"/>
        <v>0</v>
      </c>
      <c r="CK40" s="391">
        <f t="shared" si="45"/>
        <v>1</v>
      </c>
      <c r="CL40" s="391">
        <f t="shared" si="46"/>
        <v>1</v>
      </c>
      <c r="CM40" s="391">
        <f t="shared" si="47"/>
        <v>0</v>
      </c>
      <c r="CN40" s="391">
        <f t="shared" si="48"/>
        <v>1</v>
      </c>
      <c r="CO40" s="391">
        <f t="shared" si="49"/>
        <v>1</v>
      </c>
      <c r="CP40" s="391">
        <f t="shared" si="50"/>
        <v>1</v>
      </c>
      <c r="CQ40" s="391">
        <f t="shared" si="51"/>
        <v>0</v>
      </c>
      <c r="CR40" s="391">
        <f t="shared" si="52"/>
        <v>0</v>
      </c>
      <c r="CS40" s="393">
        <f t="shared" si="53"/>
        <v>0</v>
      </c>
      <c r="CT40" s="391">
        <f t="shared" si="54"/>
        <v>0</v>
      </c>
      <c r="CU40" s="391">
        <f t="shared" si="55"/>
        <v>0</v>
      </c>
      <c r="CV40" s="391">
        <f t="shared" si="56"/>
        <v>0</v>
      </c>
      <c r="CW40" s="391">
        <f t="shared" si="57"/>
        <v>0</v>
      </c>
      <c r="CX40" s="391">
        <f t="shared" si="58"/>
        <v>1</v>
      </c>
      <c r="CY40" s="391">
        <f t="shared" si="59"/>
        <v>0</v>
      </c>
      <c r="CZ40" s="391">
        <f t="shared" si="60"/>
        <v>0</v>
      </c>
      <c r="DA40" s="391">
        <f t="shared" si="61"/>
        <v>0</v>
      </c>
      <c r="DB40" s="391">
        <f t="shared" si="62"/>
        <v>1</v>
      </c>
      <c r="DC40" s="391">
        <f t="shared" si="63"/>
        <v>0</v>
      </c>
      <c r="DD40" s="391">
        <f t="shared" si="64"/>
        <v>0</v>
      </c>
      <c r="DE40" s="398"/>
      <c r="DF40" s="391">
        <f t="shared" si="65"/>
        <v>0</v>
      </c>
      <c r="DG40" s="391">
        <f t="shared" si="66"/>
        <v>0</v>
      </c>
      <c r="DH40" s="391">
        <f t="shared" si="67"/>
        <v>0</v>
      </c>
      <c r="DI40" s="391">
        <f t="shared" si="68"/>
        <v>0</v>
      </c>
      <c r="DJ40" s="391">
        <f t="shared" si="69"/>
        <v>0</v>
      </c>
      <c r="DK40" s="391">
        <f t="shared" si="70"/>
        <v>0</v>
      </c>
      <c r="DL40" s="391">
        <f t="shared" si="71"/>
        <v>0</v>
      </c>
      <c r="DM40" s="391">
        <f t="shared" si="72"/>
        <v>0</v>
      </c>
      <c r="DN40" s="391">
        <f t="shared" si="73"/>
        <v>0</v>
      </c>
      <c r="DO40" s="391">
        <f t="shared" si="74"/>
        <v>0</v>
      </c>
      <c r="DP40" s="391">
        <f t="shared" si="75"/>
        <v>0</v>
      </c>
      <c r="DQ40" s="398"/>
      <c r="DR40" s="391">
        <f t="shared" si="76"/>
        <v>0</v>
      </c>
      <c r="DS40" s="391">
        <f t="shared" si="77"/>
        <v>0</v>
      </c>
      <c r="DT40" s="391">
        <f t="shared" si="78"/>
        <v>0</v>
      </c>
      <c r="DU40" s="391">
        <f t="shared" si="79"/>
        <v>0</v>
      </c>
      <c r="DV40" s="391">
        <f t="shared" si="80"/>
        <v>0</v>
      </c>
      <c r="DW40" s="391">
        <f t="shared" si="81"/>
        <v>0</v>
      </c>
      <c r="DX40" s="391">
        <f t="shared" si="82"/>
        <v>0</v>
      </c>
      <c r="DY40" s="391">
        <f t="shared" si="83"/>
        <v>0</v>
      </c>
      <c r="DZ40" s="391">
        <f t="shared" si="84"/>
        <v>0</v>
      </c>
      <c r="EA40" s="391">
        <f t="shared" si="85"/>
        <v>0</v>
      </c>
      <c r="EB40" s="391">
        <f t="shared" si="86"/>
        <v>0</v>
      </c>
      <c r="EC40" s="398"/>
      <c r="ED40" s="391">
        <f t="shared" si="87"/>
        <v>0</v>
      </c>
      <c r="EE40" s="391">
        <f t="shared" si="88"/>
        <v>0</v>
      </c>
      <c r="EF40" s="391">
        <f t="shared" si="89"/>
        <v>0</v>
      </c>
      <c r="EG40" s="391">
        <f t="shared" si="90"/>
        <v>0</v>
      </c>
      <c r="EH40" s="391">
        <f t="shared" si="91"/>
        <v>0</v>
      </c>
      <c r="EI40" s="391">
        <f t="shared" si="92"/>
        <v>0</v>
      </c>
      <c r="EJ40" s="391">
        <f t="shared" si="93"/>
        <v>0</v>
      </c>
      <c r="EK40" s="391">
        <f t="shared" si="94"/>
        <v>0</v>
      </c>
      <c r="EL40" s="391">
        <f t="shared" si="95"/>
        <v>0</v>
      </c>
      <c r="EM40" s="391">
        <f t="shared" si="96"/>
        <v>0</v>
      </c>
      <c r="EN40" s="391">
        <f t="shared" si="97"/>
        <v>0</v>
      </c>
      <c r="EO40" s="391"/>
    </row>
    <row r="41" spans="1:145" s="391" customFormat="1" ht="13.5" hidden="1" thickBot="1" x14ac:dyDescent="0.25">
      <c r="A41" s="364" t="str">
        <f t="shared" si="103"/>
        <v>BRM</v>
      </c>
      <c r="B41" s="365" t="str">
        <f>IF((A41&lt;&gt;"ZZZ"),(IF((IFERROR((VLOOKUP(A41,'Standaard+voorstellen '!A$1:B$436,1,FALSE)),"ZZZ"))="ZZZ","v","")),"")</f>
        <v/>
      </c>
      <c r="C41" s="396" t="s">
        <v>708</v>
      </c>
      <c r="D41" s="367" t="str">
        <f t="shared" si="16"/>
        <v>BRM</v>
      </c>
      <c r="E41" s="368" t="str">
        <f>IFERROR((VLOOKUP(C41,'Standaard+voorstellen '!A$1:E$568,2,FALSE)),"Nog af te handelen AANVRAAG")</f>
        <v>Brandweer motor</v>
      </c>
      <c r="F41" s="369">
        <f>IFERROR((VLOOKUP(C41,'Standaard+voorstellen '!A$1:E$568,3,FALSE)),"")</f>
        <v>8</v>
      </c>
      <c r="G41" s="370">
        <f t="shared" si="100"/>
        <v>11</v>
      </c>
      <c r="H41" s="371">
        <f t="shared" si="101"/>
        <v>5</v>
      </c>
      <c r="I41" s="372">
        <f t="shared" si="102"/>
        <v>6</v>
      </c>
      <c r="J41" s="367">
        <f t="shared" si="17"/>
        <v>0</v>
      </c>
      <c r="K41" s="372">
        <f t="shared" si="18"/>
        <v>0</v>
      </c>
      <c r="L41" s="419" t="s">
        <v>36</v>
      </c>
      <c r="M41" s="373" t="s">
        <v>1214</v>
      </c>
      <c r="N41" s="424"/>
      <c r="O41" s="425"/>
      <c r="P41" s="376" t="s">
        <v>708</v>
      </c>
      <c r="Q41" s="377">
        <v>11</v>
      </c>
      <c r="R41" s="378">
        <v>5</v>
      </c>
      <c r="S41" s="379">
        <v>6</v>
      </c>
      <c r="T41" s="378">
        <v>7</v>
      </c>
      <c r="U41" s="378">
        <v>2</v>
      </c>
      <c r="V41" s="377">
        <v>0</v>
      </c>
      <c r="W41" s="378">
        <v>0</v>
      </c>
      <c r="X41" s="379">
        <v>0</v>
      </c>
      <c r="Y41" s="377">
        <v>9</v>
      </c>
      <c r="Z41" s="378">
        <v>3</v>
      </c>
      <c r="AA41" s="379">
        <v>6</v>
      </c>
      <c r="AB41" s="377"/>
      <c r="AC41" s="378"/>
      <c r="AD41" s="379"/>
      <c r="AE41" s="377"/>
      <c r="AF41" s="378"/>
      <c r="AG41" s="379"/>
      <c r="AH41" s="377">
        <v>0</v>
      </c>
      <c r="AI41" s="378">
        <v>0</v>
      </c>
      <c r="AJ41" s="379">
        <v>0</v>
      </c>
      <c r="AK41" s="377"/>
      <c r="AL41" s="378"/>
      <c r="AM41" s="379"/>
      <c r="AN41" s="377">
        <v>0</v>
      </c>
      <c r="AO41" s="378">
        <v>0</v>
      </c>
      <c r="AP41" s="379">
        <v>0</v>
      </c>
      <c r="AQ41" s="377">
        <v>0</v>
      </c>
      <c r="AR41" s="378">
        <v>0</v>
      </c>
      <c r="AS41" s="379">
        <v>0</v>
      </c>
      <c r="AT41" s="377">
        <v>0</v>
      </c>
      <c r="AU41" s="378">
        <v>0</v>
      </c>
      <c r="AV41" s="379">
        <v>0</v>
      </c>
      <c r="AW41" s="377">
        <v>2</v>
      </c>
      <c r="AX41" s="378">
        <v>2</v>
      </c>
      <c r="AY41" s="379">
        <v>0</v>
      </c>
      <c r="AZ41" s="403"/>
      <c r="BA41" s="387" t="str">
        <f t="shared" si="19"/>
        <v>BR</v>
      </c>
      <c r="BB41" s="388" t="str">
        <f t="shared" si="20"/>
        <v>M</v>
      </c>
      <c r="BC41" s="389" t="str">
        <f t="shared" si="21"/>
        <v/>
      </c>
      <c r="BD41" s="390" t="str">
        <f t="shared" si="22"/>
        <v/>
      </c>
      <c r="BE41" s="391">
        <f t="shared" si="23"/>
        <v>4</v>
      </c>
      <c r="BF41" s="392" t="str">
        <f>VLOOKUP(C41,'Standaard+voorstellen '!A$1:E$568,1,FALSE)</f>
        <v>BRM</v>
      </c>
      <c r="BG41" s="393" t="str">
        <f>VLOOKUP(P41,'Hulpblad Aantal per VrtgSrt &gt;=1'!B$4:C$688,1,FALSE)</f>
        <v>BRM</v>
      </c>
      <c r="BH41" s="394" t="s">
        <v>708</v>
      </c>
      <c r="BI41" s="393" t="str">
        <f t="shared" si="24"/>
        <v>g</v>
      </c>
      <c r="BJ41" s="393" t="str">
        <f t="shared" si="25"/>
        <v>P</v>
      </c>
      <c r="BK41" s="393" t="str">
        <f t="shared" si="26"/>
        <v>A</v>
      </c>
      <c r="BL41" s="395" t="str">
        <f t="shared" si="27"/>
        <v>PA</v>
      </c>
      <c r="BM41" s="393" t="str">
        <f>IF((B41&gt;"a"),(VLOOKUP(A41,Afhankelijkheid!A$2:O$5530,2,FALSE)),"")</f>
        <v/>
      </c>
      <c r="BN41" s="396">
        <f>IFERROR(VLOOKUP(A41,'Hulpblad IZB en IZE'!A$2:B$750,2,FALSE),0)</f>
        <v>0</v>
      </c>
      <c r="BO41" s="397" t="str">
        <f t="shared" si="28"/>
        <v/>
      </c>
      <c r="BP41" s="370">
        <f t="shared" si="29"/>
        <v>11</v>
      </c>
      <c r="BQ41" s="371">
        <f t="shared" si="30"/>
        <v>5</v>
      </c>
      <c r="BR41" s="372">
        <f t="shared" si="98"/>
        <v>6</v>
      </c>
      <c r="BS41" s="372">
        <f t="shared" si="99"/>
        <v>7</v>
      </c>
      <c r="BT41" s="367">
        <f t="shared" si="31"/>
        <v>0</v>
      </c>
      <c r="BU41" s="398"/>
      <c r="BW41" s="393">
        <f t="shared" si="32"/>
        <v>0</v>
      </c>
      <c r="BX41" s="393">
        <f t="shared" si="33"/>
        <v>0</v>
      </c>
      <c r="BY41" s="393">
        <f t="shared" si="34"/>
        <v>0</v>
      </c>
      <c r="BZ41" s="393">
        <f t="shared" si="35"/>
        <v>0</v>
      </c>
      <c r="CA41" s="393">
        <f t="shared" si="36"/>
        <v>0</v>
      </c>
      <c r="CB41" s="393">
        <f t="shared" si="37"/>
        <v>0</v>
      </c>
      <c r="CC41" s="393">
        <f t="shared" si="38"/>
        <v>0</v>
      </c>
      <c r="CD41" s="393">
        <f t="shared" si="39"/>
        <v>0</v>
      </c>
      <c r="CE41" s="393">
        <f t="shared" si="40"/>
        <v>0</v>
      </c>
      <c r="CF41" s="393">
        <f t="shared" si="41"/>
        <v>0</v>
      </c>
      <c r="CG41" s="398"/>
      <c r="CH41" s="391">
        <f t="shared" si="42"/>
        <v>1</v>
      </c>
      <c r="CI41" s="391">
        <f t="shared" si="43"/>
        <v>1</v>
      </c>
      <c r="CJ41" s="391">
        <f t="shared" si="44"/>
        <v>0</v>
      </c>
      <c r="CK41" s="391">
        <f t="shared" si="45"/>
        <v>0</v>
      </c>
      <c r="CL41" s="391">
        <f t="shared" si="46"/>
        <v>1</v>
      </c>
      <c r="CM41" s="391">
        <f t="shared" si="47"/>
        <v>0</v>
      </c>
      <c r="CN41" s="391">
        <f t="shared" si="48"/>
        <v>1</v>
      </c>
      <c r="CO41" s="391">
        <f t="shared" si="49"/>
        <v>1</v>
      </c>
      <c r="CP41" s="391">
        <f t="shared" si="50"/>
        <v>1</v>
      </c>
      <c r="CQ41" s="391">
        <f t="shared" si="51"/>
        <v>1</v>
      </c>
      <c r="CR41" s="391">
        <f t="shared" si="52"/>
        <v>0</v>
      </c>
      <c r="CS41" s="393">
        <f t="shared" si="53"/>
        <v>0</v>
      </c>
      <c r="CT41" s="391">
        <f t="shared" si="54"/>
        <v>0</v>
      </c>
      <c r="CU41" s="391">
        <f t="shared" si="55"/>
        <v>0</v>
      </c>
      <c r="CV41" s="391">
        <f t="shared" si="56"/>
        <v>1</v>
      </c>
      <c r="CW41" s="391">
        <f t="shared" si="57"/>
        <v>0</v>
      </c>
      <c r="CX41" s="391">
        <f t="shared" si="58"/>
        <v>0</v>
      </c>
      <c r="CY41" s="391">
        <f t="shared" si="59"/>
        <v>0</v>
      </c>
      <c r="CZ41" s="391">
        <f t="shared" si="60"/>
        <v>0</v>
      </c>
      <c r="DA41" s="391">
        <f t="shared" si="61"/>
        <v>0</v>
      </c>
      <c r="DB41" s="391">
        <f t="shared" si="62"/>
        <v>0</v>
      </c>
      <c r="DC41" s="391">
        <f t="shared" si="63"/>
        <v>0</v>
      </c>
      <c r="DD41" s="391">
        <f t="shared" si="64"/>
        <v>1</v>
      </c>
      <c r="DE41" s="398"/>
      <c r="DF41" s="391">
        <f t="shared" si="65"/>
        <v>0</v>
      </c>
      <c r="DG41" s="391">
        <f t="shared" si="66"/>
        <v>0</v>
      </c>
      <c r="DH41" s="391">
        <f t="shared" si="67"/>
        <v>0</v>
      </c>
      <c r="DI41" s="391">
        <f t="shared" si="68"/>
        <v>0</v>
      </c>
      <c r="DJ41" s="391">
        <f t="shared" si="69"/>
        <v>0</v>
      </c>
      <c r="DK41" s="391">
        <f t="shared" si="70"/>
        <v>0</v>
      </c>
      <c r="DL41" s="391">
        <f t="shared" si="71"/>
        <v>0</v>
      </c>
      <c r="DM41" s="391">
        <f t="shared" si="72"/>
        <v>0</v>
      </c>
      <c r="DN41" s="391">
        <f t="shared" si="73"/>
        <v>0</v>
      </c>
      <c r="DO41" s="391">
        <f t="shared" si="74"/>
        <v>0</v>
      </c>
      <c r="DP41" s="391">
        <f t="shared" si="75"/>
        <v>0</v>
      </c>
      <c r="DQ41" s="398"/>
      <c r="DR41" s="391">
        <f t="shared" si="76"/>
        <v>0</v>
      </c>
      <c r="DS41" s="391">
        <f t="shared" si="77"/>
        <v>0</v>
      </c>
      <c r="DT41" s="391">
        <f t="shared" si="78"/>
        <v>0</v>
      </c>
      <c r="DU41" s="391">
        <f t="shared" si="79"/>
        <v>0</v>
      </c>
      <c r="DV41" s="391">
        <f t="shared" si="80"/>
        <v>0</v>
      </c>
      <c r="DW41" s="391">
        <f t="shared" si="81"/>
        <v>0</v>
      </c>
      <c r="DX41" s="391">
        <f t="shared" si="82"/>
        <v>0</v>
      </c>
      <c r="DY41" s="391">
        <f t="shared" si="83"/>
        <v>0</v>
      </c>
      <c r="DZ41" s="391">
        <f t="shared" si="84"/>
        <v>0</v>
      </c>
      <c r="EA41" s="391">
        <f t="shared" si="85"/>
        <v>0</v>
      </c>
      <c r="EB41" s="391">
        <f t="shared" si="86"/>
        <v>0</v>
      </c>
      <c r="EC41" s="398"/>
      <c r="ED41" s="391">
        <f t="shared" si="87"/>
        <v>0</v>
      </c>
      <c r="EE41" s="391">
        <f t="shared" si="88"/>
        <v>0</v>
      </c>
      <c r="EF41" s="391">
        <f t="shared" si="89"/>
        <v>0</v>
      </c>
      <c r="EG41" s="391">
        <f t="shared" si="90"/>
        <v>0</v>
      </c>
      <c r="EH41" s="391">
        <f t="shared" si="91"/>
        <v>0</v>
      </c>
      <c r="EI41" s="391">
        <f t="shared" si="92"/>
        <v>0</v>
      </c>
      <c r="EJ41" s="391">
        <f t="shared" si="93"/>
        <v>0</v>
      </c>
      <c r="EK41" s="391">
        <f t="shared" si="94"/>
        <v>0</v>
      </c>
      <c r="EL41" s="391">
        <f t="shared" si="95"/>
        <v>0</v>
      </c>
      <c r="EM41" s="391">
        <f t="shared" si="96"/>
        <v>0</v>
      </c>
      <c r="EN41" s="391">
        <f t="shared" si="97"/>
        <v>0</v>
      </c>
    </row>
    <row r="42" spans="1:145" s="391" customFormat="1" ht="13.5" hidden="1" thickBot="1" x14ac:dyDescent="0.25">
      <c r="A42" s="364" t="str">
        <f t="shared" si="103"/>
        <v>BRV</v>
      </c>
      <c r="B42" s="365" t="str">
        <f>IF((A42&lt;&gt;"ZZZ"),(IF((IFERROR((VLOOKUP(A42,'Standaard+voorstellen '!A$1:B$436,1,FALSE)),"ZZZ"))="ZZZ","v","")),"")</f>
        <v/>
      </c>
      <c r="C42" s="396" t="s">
        <v>229</v>
      </c>
      <c r="D42" s="367" t="str">
        <f t="shared" si="16"/>
        <v>BRV</v>
      </c>
      <c r="E42" s="368" t="str">
        <f>IFERROR((VLOOKUP(C42,'Standaard+voorstellen '!A$1:E$568,2,FALSE)),"Nog af te handelen AANVRAAG")</f>
        <v>Brandweer Vaartuig</v>
      </c>
      <c r="F42" s="369">
        <f>IFERROR((VLOOKUP(C42,'Standaard+voorstellen '!A$1:E$568,3,FALSE)),"")</f>
        <v>1</v>
      </c>
      <c r="G42" s="370">
        <f t="shared" si="100"/>
        <v>163</v>
      </c>
      <c r="H42" s="371">
        <f t="shared" si="101"/>
        <v>0</v>
      </c>
      <c r="I42" s="372">
        <f t="shared" si="102"/>
        <v>163</v>
      </c>
      <c r="J42" s="367">
        <f t="shared" si="17"/>
        <v>268</v>
      </c>
      <c r="K42" s="372">
        <f t="shared" si="18"/>
        <v>0</v>
      </c>
      <c r="L42" s="369" t="s">
        <v>36</v>
      </c>
      <c r="M42" s="373" t="s">
        <v>1223</v>
      </c>
      <c r="N42" s="608"/>
      <c r="O42" s="609"/>
      <c r="P42" s="376" t="s">
        <v>229</v>
      </c>
      <c r="Q42" s="377">
        <v>163</v>
      </c>
      <c r="R42" s="378">
        <v>0</v>
      </c>
      <c r="S42" s="379">
        <v>163</v>
      </c>
      <c r="T42" s="378">
        <v>9</v>
      </c>
      <c r="U42" s="378">
        <v>9</v>
      </c>
      <c r="V42" s="377">
        <v>10</v>
      </c>
      <c r="W42" s="378">
        <v>0</v>
      </c>
      <c r="X42" s="379">
        <v>10</v>
      </c>
      <c r="Y42" s="378">
        <v>19</v>
      </c>
      <c r="Z42" s="378">
        <v>0</v>
      </c>
      <c r="AA42" s="381">
        <v>19</v>
      </c>
      <c r="AB42" s="377">
        <v>20</v>
      </c>
      <c r="AC42" s="378">
        <v>0</v>
      </c>
      <c r="AD42" s="378">
        <v>20</v>
      </c>
      <c r="AE42" s="377">
        <v>18</v>
      </c>
      <c r="AF42" s="378">
        <v>0</v>
      </c>
      <c r="AG42" s="382">
        <v>18</v>
      </c>
      <c r="AH42" s="377">
        <v>17</v>
      </c>
      <c r="AI42" s="378">
        <v>0</v>
      </c>
      <c r="AJ42" s="379">
        <v>17</v>
      </c>
      <c r="AK42" s="378"/>
      <c r="AL42" s="378"/>
      <c r="AM42" s="378"/>
      <c r="AN42" s="377">
        <v>15</v>
      </c>
      <c r="AO42" s="378">
        <v>0</v>
      </c>
      <c r="AP42" s="379">
        <v>15</v>
      </c>
      <c r="AQ42" s="378">
        <v>49</v>
      </c>
      <c r="AR42" s="378">
        <v>0</v>
      </c>
      <c r="AS42" s="378">
        <v>49</v>
      </c>
      <c r="AT42" s="377">
        <v>9</v>
      </c>
      <c r="AU42" s="378">
        <v>0</v>
      </c>
      <c r="AV42" s="378">
        <v>9</v>
      </c>
      <c r="AW42" s="377">
        <v>6</v>
      </c>
      <c r="AX42" s="378">
        <v>0</v>
      </c>
      <c r="AY42" s="379">
        <v>6</v>
      </c>
      <c r="AZ42" s="403"/>
      <c r="BA42" s="387" t="str">
        <f t="shared" si="19"/>
        <v>BR</v>
      </c>
      <c r="BB42" s="388" t="str">
        <f t="shared" si="20"/>
        <v>V</v>
      </c>
      <c r="BC42" s="389" t="str">
        <f t="shared" si="21"/>
        <v/>
      </c>
      <c r="BD42" s="390" t="str">
        <f t="shared" si="22"/>
        <v/>
      </c>
      <c r="BE42" s="391">
        <f t="shared" si="23"/>
        <v>4</v>
      </c>
      <c r="BF42" s="392" t="str">
        <f>VLOOKUP(C42,'Standaard+voorstellen '!A$1:E$568,1,FALSE)</f>
        <v>BRV</v>
      </c>
      <c r="BG42" s="393" t="str">
        <f>VLOOKUP(P42,'Hulpblad Aantal per VrtgSrt &gt;=1'!B$4:C$688,1,FALSE)</f>
        <v>BRV</v>
      </c>
      <c r="BH42" s="394" t="s">
        <v>229</v>
      </c>
      <c r="BI42" s="393" t="str">
        <f t="shared" si="24"/>
        <v>g</v>
      </c>
      <c r="BJ42" s="393" t="str">
        <f t="shared" si="25"/>
        <v/>
      </c>
      <c r="BK42" s="393" t="str">
        <f t="shared" si="26"/>
        <v>A</v>
      </c>
      <c r="BL42" s="395" t="str">
        <f t="shared" si="27"/>
        <v>A</v>
      </c>
      <c r="BM42" s="393" t="str">
        <f>IF((B42&gt;"a"),(VLOOKUP(A42,Afhankelijkheid!A$2:O$5530,2,FALSE)),"")</f>
        <v/>
      </c>
      <c r="BN42" s="396">
        <f>IFERROR(VLOOKUP(A42,'Hulpblad IZB en IZE'!A$2:B$750,2,FALSE),0)</f>
        <v>268</v>
      </c>
      <c r="BO42" s="397" t="str">
        <f t="shared" si="28"/>
        <v/>
      </c>
      <c r="BP42" s="370">
        <f t="shared" si="29"/>
        <v>163</v>
      </c>
      <c r="BQ42" s="371">
        <f t="shared" si="30"/>
        <v>0</v>
      </c>
      <c r="BR42" s="372">
        <f t="shared" si="98"/>
        <v>163</v>
      </c>
      <c r="BS42" s="372">
        <f t="shared" si="99"/>
        <v>9</v>
      </c>
      <c r="BT42" s="367">
        <f t="shared" si="31"/>
        <v>268</v>
      </c>
      <c r="BU42" s="398"/>
      <c r="BW42" s="393">
        <f t="shared" si="32"/>
        <v>0</v>
      </c>
      <c r="BX42" s="393">
        <f t="shared" si="33"/>
        <v>0</v>
      </c>
      <c r="BY42" s="393">
        <f t="shared" si="34"/>
        <v>0</v>
      </c>
      <c r="BZ42" s="393">
        <f t="shared" si="35"/>
        <v>0</v>
      </c>
      <c r="CA42" s="393">
        <f t="shared" si="36"/>
        <v>0</v>
      </c>
      <c r="CB42" s="393">
        <f t="shared" si="37"/>
        <v>0</v>
      </c>
      <c r="CC42" s="393">
        <f t="shared" si="38"/>
        <v>0</v>
      </c>
      <c r="CD42" s="393">
        <f t="shared" si="39"/>
        <v>0</v>
      </c>
      <c r="CE42" s="393">
        <f t="shared" si="40"/>
        <v>0</v>
      </c>
      <c r="CF42" s="393">
        <f t="shared" si="41"/>
        <v>0</v>
      </c>
      <c r="CG42" s="398"/>
      <c r="CH42" s="391">
        <f t="shared" si="42"/>
        <v>1</v>
      </c>
      <c r="CI42" s="391">
        <f t="shared" si="43"/>
        <v>1</v>
      </c>
      <c r="CJ42" s="391">
        <f t="shared" si="44"/>
        <v>1</v>
      </c>
      <c r="CK42" s="391">
        <f t="shared" si="45"/>
        <v>1</v>
      </c>
      <c r="CL42" s="391">
        <f t="shared" si="46"/>
        <v>1</v>
      </c>
      <c r="CM42" s="391">
        <f t="shared" si="47"/>
        <v>0</v>
      </c>
      <c r="CN42" s="391">
        <f t="shared" si="48"/>
        <v>1</v>
      </c>
      <c r="CO42" s="391">
        <f t="shared" si="49"/>
        <v>1</v>
      </c>
      <c r="CP42" s="391">
        <f t="shared" si="50"/>
        <v>1</v>
      </c>
      <c r="CQ42" s="391">
        <f t="shared" si="51"/>
        <v>1</v>
      </c>
      <c r="CR42" s="391">
        <f t="shared" si="52"/>
        <v>0</v>
      </c>
      <c r="CS42" s="393">
        <f t="shared" si="53"/>
        <v>0</v>
      </c>
      <c r="CT42" s="391">
        <f t="shared" si="54"/>
        <v>0</v>
      </c>
      <c r="CU42" s="391">
        <f t="shared" si="55"/>
        <v>1</v>
      </c>
      <c r="CV42" s="391">
        <f t="shared" si="56"/>
        <v>1</v>
      </c>
      <c r="CW42" s="391">
        <f t="shared" si="57"/>
        <v>1</v>
      </c>
      <c r="CX42" s="391">
        <f t="shared" si="58"/>
        <v>1</v>
      </c>
      <c r="CY42" s="391">
        <f t="shared" si="59"/>
        <v>1</v>
      </c>
      <c r="CZ42" s="391">
        <f t="shared" si="60"/>
        <v>0</v>
      </c>
      <c r="DA42" s="391">
        <f t="shared" si="61"/>
        <v>1</v>
      </c>
      <c r="DB42" s="391">
        <f t="shared" si="62"/>
        <v>1</v>
      </c>
      <c r="DC42" s="391">
        <f t="shared" si="63"/>
        <v>1</v>
      </c>
      <c r="DD42" s="391">
        <f t="shared" si="64"/>
        <v>1</v>
      </c>
      <c r="DE42" s="398"/>
      <c r="DF42" s="391">
        <f t="shared" si="65"/>
        <v>0</v>
      </c>
      <c r="DG42" s="391">
        <f t="shared" si="66"/>
        <v>0</v>
      </c>
      <c r="DH42" s="391">
        <f t="shared" si="67"/>
        <v>0</v>
      </c>
      <c r="DI42" s="391">
        <f t="shared" si="68"/>
        <v>0</v>
      </c>
      <c r="DJ42" s="391">
        <f t="shared" si="69"/>
        <v>0</v>
      </c>
      <c r="DK42" s="391">
        <f t="shared" si="70"/>
        <v>0</v>
      </c>
      <c r="DL42" s="391">
        <f t="shared" si="71"/>
        <v>0</v>
      </c>
      <c r="DM42" s="391">
        <f t="shared" si="72"/>
        <v>0</v>
      </c>
      <c r="DN42" s="391">
        <f t="shared" si="73"/>
        <v>0</v>
      </c>
      <c r="DO42" s="391">
        <f t="shared" si="74"/>
        <v>0</v>
      </c>
      <c r="DP42" s="391">
        <f t="shared" si="75"/>
        <v>0</v>
      </c>
      <c r="DQ42" s="398"/>
      <c r="DR42" s="391">
        <f t="shared" si="76"/>
        <v>0</v>
      </c>
      <c r="DS42" s="391">
        <f t="shared" si="77"/>
        <v>0</v>
      </c>
      <c r="DT42" s="391">
        <f t="shared" si="78"/>
        <v>0</v>
      </c>
      <c r="DU42" s="391">
        <f t="shared" si="79"/>
        <v>0</v>
      </c>
      <c r="DV42" s="391">
        <f t="shared" si="80"/>
        <v>0</v>
      </c>
      <c r="DW42" s="391">
        <f t="shared" si="81"/>
        <v>0</v>
      </c>
      <c r="DX42" s="391">
        <f t="shared" si="82"/>
        <v>0</v>
      </c>
      <c r="DY42" s="391">
        <f t="shared" si="83"/>
        <v>0</v>
      </c>
      <c r="DZ42" s="391">
        <f t="shared" si="84"/>
        <v>0</v>
      </c>
      <c r="EA42" s="391">
        <f t="shared" si="85"/>
        <v>0</v>
      </c>
      <c r="EB42" s="391">
        <f t="shared" si="86"/>
        <v>0</v>
      </c>
      <c r="EC42" s="398"/>
      <c r="ED42" s="391">
        <f t="shared" si="87"/>
        <v>0</v>
      </c>
      <c r="EE42" s="391">
        <f t="shared" si="88"/>
        <v>0</v>
      </c>
      <c r="EF42" s="391">
        <f t="shared" si="89"/>
        <v>0</v>
      </c>
      <c r="EG42" s="391">
        <f t="shared" si="90"/>
        <v>0</v>
      </c>
      <c r="EH42" s="391">
        <f t="shared" si="91"/>
        <v>0</v>
      </c>
      <c r="EI42" s="391">
        <f t="shared" si="92"/>
        <v>0</v>
      </c>
      <c r="EJ42" s="391">
        <f t="shared" si="93"/>
        <v>0</v>
      </c>
      <c r="EK42" s="391">
        <f t="shared" si="94"/>
        <v>0</v>
      </c>
      <c r="EL42" s="391">
        <f t="shared" si="95"/>
        <v>0</v>
      </c>
      <c r="EM42" s="391">
        <f t="shared" si="96"/>
        <v>0</v>
      </c>
      <c r="EN42" s="391">
        <f t="shared" si="97"/>
        <v>0</v>
      </c>
    </row>
    <row r="43" spans="1:145" s="391" customFormat="1" ht="13.5" hidden="1" thickBot="1" x14ac:dyDescent="0.25">
      <c r="A43" s="364" t="str">
        <f t="shared" si="103"/>
        <v>BRV-G</v>
      </c>
      <c r="B43" s="365" t="str">
        <f>IF((A43&lt;&gt;"ZZZ"),(IF((IFERROR((VLOOKUP(A43,'Standaard+voorstellen '!A$1:B$436,1,FALSE)),"ZZZ"))="ZZZ","v","")),"")</f>
        <v/>
      </c>
      <c r="C43" s="396" t="s">
        <v>233</v>
      </c>
      <c r="D43" s="367" t="str">
        <f t="shared" si="16"/>
        <v>BRV-G</v>
      </c>
      <c r="E43" s="368" t="str">
        <f>IFERROR((VLOOKUP(C43,'Standaard+voorstellen '!A$1:E$568,2,FALSE)),"Nog af te handelen AANVRAAG")</f>
        <v>Brandweer Vaartuig Groot</v>
      </c>
      <c r="F43" s="369">
        <f>IFERROR((VLOOKUP(C43,'Standaard+voorstellen '!A$1:E$568,3,FALSE)),"")</f>
        <v>6</v>
      </c>
      <c r="G43" s="370">
        <f t="shared" si="100"/>
        <v>34</v>
      </c>
      <c r="H43" s="371">
        <f t="shared" si="101"/>
        <v>10</v>
      </c>
      <c r="I43" s="372">
        <f t="shared" si="102"/>
        <v>24</v>
      </c>
      <c r="J43" s="367">
        <f t="shared" si="17"/>
        <v>111</v>
      </c>
      <c r="K43" s="372">
        <f t="shared" si="18"/>
        <v>0</v>
      </c>
      <c r="L43" s="369" t="s">
        <v>36</v>
      </c>
      <c r="M43" s="373" t="s">
        <v>1223</v>
      </c>
      <c r="N43" s="374"/>
      <c r="O43" s="375"/>
      <c r="P43" s="376" t="s">
        <v>233</v>
      </c>
      <c r="Q43" s="377">
        <v>34</v>
      </c>
      <c r="R43" s="378">
        <v>10</v>
      </c>
      <c r="S43" s="379">
        <v>24</v>
      </c>
      <c r="T43" s="378">
        <v>7</v>
      </c>
      <c r="U43" s="378">
        <v>6</v>
      </c>
      <c r="V43" s="377">
        <v>4</v>
      </c>
      <c r="W43" s="378">
        <v>1</v>
      </c>
      <c r="X43" s="379">
        <v>3</v>
      </c>
      <c r="Y43" s="384"/>
      <c r="Z43" s="401"/>
      <c r="AA43" s="402"/>
      <c r="AB43" s="383"/>
      <c r="AC43" s="384"/>
      <c r="AD43" s="384"/>
      <c r="AE43" s="377">
        <v>8</v>
      </c>
      <c r="AF43" s="380">
        <v>0</v>
      </c>
      <c r="AG43" s="382">
        <v>8</v>
      </c>
      <c r="AH43" s="383">
        <v>8</v>
      </c>
      <c r="AI43" s="384">
        <v>1</v>
      </c>
      <c r="AJ43" s="385">
        <v>7</v>
      </c>
      <c r="AK43" s="378"/>
      <c r="AL43" s="378"/>
      <c r="AM43" s="378"/>
      <c r="AN43" s="383">
        <v>0</v>
      </c>
      <c r="AO43" s="384">
        <v>0</v>
      </c>
      <c r="AP43" s="385">
        <v>0</v>
      </c>
      <c r="AQ43" s="378">
        <v>7</v>
      </c>
      <c r="AR43" s="380">
        <v>3</v>
      </c>
      <c r="AS43" s="378">
        <v>4</v>
      </c>
      <c r="AT43" s="383">
        <v>3</v>
      </c>
      <c r="AU43" s="378">
        <v>2</v>
      </c>
      <c r="AV43" s="378">
        <v>1</v>
      </c>
      <c r="AW43" s="383">
        <v>4</v>
      </c>
      <c r="AX43" s="384">
        <v>3</v>
      </c>
      <c r="AY43" s="385">
        <v>1</v>
      </c>
      <c r="AZ43" s="403"/>
      <c r="BA43" s="387" t="str">
        <f t="shared" si="19"/>
        <v>BR</v>
      </c>
      <c r="BB43" s="388" t="str">
        <f t="shared" si="20"/>
        <v>V</v>
      </c>
      <c r="BC43" s="389" t="str">
        <f t="shared" si="21"/>
        <v>-</v>
      </c>
      <c r="BD43" s="390" t="str">
        <f t="shared" si="22"/>
        <v>G</v>
      </c>
      <c r="BE43" s="391">
        <f t="shared" si="23"/>
        <v>4</v>
      </c>
      <c r="BF43" s="392" t="str">
        <f>VLOOKUP(C43,'Standaard+voorstellen '!A$1:E$568,1,FALSE)</f>
        <v>BRV-G</v>
      </c>
      <c r="BG43" s="393" t="str">
        <f>VLOOKUP(P43,'Hulpblad Aantal per VrtgSrt &gt;=1'!B$4:C$688,1,FALSE)</f>
        <v>BRV-G</v>
      </c>
      <c r="BH43" s="394" t="s">
        <v>233</v>
      </c>
      <c r="BI43" s="393" t="str">
        <f t="shared" si="24"/>
        <v>g</v>
      </c>
      <c r="BJ43" s="393" t="str">
        <f t="shared" si="25"/>
        <v>P</v>
      </c>
      <c r="BK43" s="393" t="str">
        <f t="shared" si="26"/>
        <v>A</v>
      </c>
      <c r="BL43" s="395" t="str">
        <f t="shared" si="27"/>
        <v>PA</v>
      </c>
      <c r="BM43" s="393" t="str">
        <f>IF((B43&gt;"a"),(VLOOKUP(A43,Afhankelijkheid!A$2:O$5530,2,FALSE)),"")</f>
        <v/>
      </c>
      <c r="BN43" s="396">
        <f>IFERROR(VLOOKUP(A43,'Hulpblad IZB en IZE'!A$2:B$750,2,FALSE),0)</f>
        <v>111</v>
      </c>
      <c r="BO43" s="397" t="str">
        <f t="shared" si="28"/>
        <v/>
      </c>
      <c r="BP43" s="370">
        <f t="shared" si="29"/>
        <v>34</v>
      </c>
      <c r="BQ43" s="371">
        <f t="shared" si="30"/>
        <v>10</v>
      </c>
      <c r="BR43" s="372">
        <f t="shared" si="98"/>
        <v>24</v>
      </c>
      <c r="BS43" s="372">
        <f t="shared" si="99"/>
        <v>7</v>
      </c>
      <c r="BT43" s="367">
        <f t="shared" si="31"/>
        <v>111</v>
      </c>
      <c r="BU43" s="398"/>
      <c r="BW43" s="393">
        <f t="shared" si="32"/>
        <v>0</v>
      </c>
      <c r="BX43" s="393">
        <f t="shared" si="33"/>
        <v>0</v>
      </c>
      <c r="BY43" s="393">
        <f t="shared" si="34"/>
        <v>0</v>
      </c>
      <c r="BZ43" s="393">
        <f t="shared" si="35"/>
        <v>0</v>
      </c>
      <c r="CA43" s="393">
        <f t="shared" si="36"/>
        <v>0</v>
      </c>
      <c r="CB43" s="393">
        <f t="shared" si="37"/>
        <v>0</v>
      </c>
      <c r="CC43" s="393">
        <f t="shared" si="38"/>
        <v>0</v>
      </c>
      <c r="CD43" s="393">
        <f t="shared" si="39"/>
        <v>0</v>
      </c>
      <c r="CE43" s="393">
        <f t="shared" si="40"/>
        <v>0</v>
      </c>
      <c r="CF43" s="393">
        <f t="shared" si="41"/>
        <v>0</v>
      </c>
      <c r="CG43" s="398"/>
      <c r="CH43" s="391">
        <f t="shared" si="42"/>
        <v>1</v>
      </c>
      <c r="CI43" s="391">
        <f t="shared" si="43"/>
        <v>0</v>
      </c>
      <c r="CJ43" s="391">
        <f t="shared" si="44"/>
        <v>0</v>
      </c>
      <c r="CK43" s="391">
        <f t="shared" si="45"/>
        <v>1</v>
      </c>
      <c r="CL43" s="391">
        <f t="shared" si="46"/>
        <v>1</v>
      </c>
      <c r="CM43" s="391">
        <f t="shared" si="47"/>
        <v>0</v>
      </c>
      <c r="CN43" s="391">
        <f t="shared" si="48"/>
        <v>1</v>
      </c>
      <c r="CO43" s="391">
        <f t="shared" si="49"/>
        <v>1</v>
      </c>
      <c r="CP43" s="391">
        <f t="shared" si="50"/>
        <v>1</v>
      </c>
      <c r="CQ43" s="391">
        <f t="shared" si="51"/>
        <v>1</v>
      </c>
      <c r="CR43" s="391">
        <f t="shared" si="52"/>
        <v>0</v>
      </c>
      <c r="CS43" s="393">
        <f t="shared" si="53"/>
        <v>0</v>
      </c>
      <c r="CT43" s="391">
        <f t="shared" si="54"/>
        <v>0</v>
      </c>
      <c r="CU43" s="391">
        <f t="shared" si="55"/>
        <v>1</v>
      </c>
      <c r="CV43" s="391">
        <f t="shared" si="56"/>
        <v>0</v>
      </c>
      <c r="CW43" s="391">
        <f t="shared" si="57"/>
        <v>0</v>
      </c>
      <c r="CX43" s="391">
        <f t="shared" si="58"/>
        <v>1</v>
      </c>
      <c r="CY43" s="391">
        <f t="shared" si="59"/>
        <v>1</v>
      </c>
      <c r="CZ43" s="391">
        <f t="shared" si="60"/>
        <v>0</v>
      </c>
      <c r="DA43" s="391">
        <f t="shared" si="61"/>
        <v>0</v>
      </c>
      <c r="DB43" s="391">
        <f t="shared" si="62"/>
        <v>1</v>
      </c>
      <c r="DC43" s="391">
        <f t="shared" si="63"/>
        <v>1</v>
      </c>
      <c r="DD43" s="391">
        <f t="shared" si="64"/>
        <v>1</v>
      </c>
      <c r="DE43" s="398"/>
      <c r="DF43" s="391">
        <f t="shared" si="65"/>
        <v>0</v>
      </c>
      <c r="DG43" s="391">
        <f t="shared" si="66"/>
        <v>0</v>
      </c>
      <c r="DH43" s="391">
        <f t="shared" si="67"/>
        <v>0</v>
      </c>
      <c r="DI43" s="391">
        <f t="shared" si="68"/>
        <v>0</v>
      </c>
      <c r="DJ43" s="391">
        <f t="shared" si="69"/>
        <v>0</v>
      </c>
      <c r="DK43" s="391">
        <f t="shared" si="70"/>
        <v>0</v>
      </c>
      <c r="DL43" s="391">
        <f t="shared" si="71"/>
        <v>0</v>
      </c>
      <c r="DM43" s="391">
        <f t="shared" si="72"/>
        <v>0</v>
      </c>
      <c r="DN43" s="391">
        <f t="shared" si="73"/>
        <v>0</v>
      </c>
      <c r="DO43" s="391">
        <f t="shared" si="74"/>
        <v>0</v>
      </c>
      <c r="DP43" s="391">
        <f t="shared" si="75"/>
        <v>0</v>
      </c>
      <c r="DQ43" s="398"/>
      <c r="DR43" s="391">
        <f t="shared" si="76"/>
        <v>0</v>
      </c>
      <c r="DS43" s="391">
        <f t="shared" si="77"/>
        <v>0</v>
      </c>
      <c r="DT43" s="391">
        <f t="shared" si="78"/>
        <v>0</v>
      </c>
      <c r="DU43" s="391">
        <f t="shared" si="79"/>
        <v>0</v>
      </c>
      <c r="DV43" s="391">
        <f t="shared" si="80"/>
        <v>0</v>
      </c>
      <c r="DW43" s="391">
        <f t="shared" si="81"/>
        <v>0</v>
      </c>
      <c r="DX43" s="391">
        <f t="shared" si="82"/>
        <v>0</v>
      </c>
      <c r="DY43" s="391">
        <f t="shared" si="83"/>
        <v>0</v>
      </c>
      <c r="DZ43" s="391">
        <f t="shared" si="84"/>
        <v>0</v>
      </c>
      <c r="EA43" s="391">
        <f t="shared" si="85"/>
        <v>0</v>
      </c>
      <c r="EB43" s="391">
        <f t="shared" si="86"/>
        <v>0</v>
      </c>
      <c r="EC43" s="398"/>
      <c r="ED43" s="391">
        <f t="shared" si="87"/>
        <v>0</v>
      </c>
      <c r="EE43" s="391">
        <f t="shared" si="88"/>
        <v>0</v>
      </c>
      <c r="EF43" s="391">
        <f t="shared" si="89"/>
        <v>0</v>
      </c>
      <c r="EG43" s="391">
        <f t="shared" si="90"/>
        <v>0</v>
      </c>
      <c r="EH43" s="391">
        <f t="shared" si="91"/>
        <v>0</v>
      </c>
      <c r="EI43" s="391">
        <f t="shared" si="92"/>
        <v>0</v>
      </c>
      <c r="EJ43" s="391">
        <f t="shared" si="93"/>
        <v>0</v>
      </c>
      <c r="EK43" s="391">
        <f t="shared" si="94"/>
        <v>0</v>
      </c>
      <c r="EL43" s="391">
        <f t="shared" si="95"/>
        <v>0</v>
      </c>
      <c r="EM43" s="391">
        <f t="shared" si="96"/>
        <v>0</v>
      </c>
      <c r="EN43" s="391">
        <f t="shared" si="97"/>
        <v>0</v>
      </c>
    </row>
    <row r="44" spans="1:145" s="391" customFormat="1" ht="13.5" hidden="1" thickBot="1" x14ac:dyDescent="0.25">
      <c r="A44" s="364" t="str">
        <f t="shared" si="103"/>
        <v>BRV-K</v>
      </c>
      <c r="B44" s="365" t="str">
        <f>IF((A44&lt;&gt;"ZZZ"),(IF((IFERROR((VLOOKUP(A44,'Standaard+voorstellen '!A$1:B$436,1,FALSE)),"ZZZ"))="ZZZ","v","")),"")</f>
        <v/>
      </c>
      <c r="C44" s="396" t="s">
        <v>231</v>
      </c>
      <c r="D44" s="367" t="str">
        <f t="shared" si="16"/>
        <v>BRV-K</v>
      </c>
      <c r="E44" s="368" t="str">
        <f>IFERROR((VLOOKUP(C44,'Standaard+voorstellen '!A$1:E$568,2,FALSE)),"Nog af te handelen AANVRAAG")</f>
        <v>Brandweer Vaartuig Klein</v>
      </c>
      <c r="F44" s="369">
        <f>IFERROR((VLOOKUP(C44,'Standaard+voorstellen '!A$1:E$568,3,FALSE)),"")</f>
        <v>1</v>
      </c>
      <c r="G44" s="370">
        <f t="shared" si="100"/>
        <v>129</v>
      </c>
      <c r="H44" s="371">
        <f t="shared" si="101"/>
        <v>59</v>
      </c>
      <c r="I44" s="372">
        <f t="shared" si="102"/>
        <v>70</v>
      </c>
      <c r="J44" s="367">
        <f t="shared" si="17"/>
        <v>92</v>
      </c>
      <c r="K44" s="372">
        <f t="shared" si="18"/>
        <v>0</v>
      </c>
      <c r="L44" s="369" t="s">
        <v>36</v>
      </c>
      <c r="M44" s="373" t="s">
        <v>1223</v>
      </c>
      <c r="N44" s="374"/>
      <c r="O44" s="375"/>
      <c r="P44" s="376" t="s">
        <v>231</v>
      </c>
      <c r="Q44" s="377">
        <v>129</v>
      </c>
      <c r="R44" s="378">
        <v>59</v>
      </c>
      <c r="S44" s="379">
        <v>70</v>
      </c>
      <c r="T44" s="378">
        <v>9</v>
      </c>
      <c r="U44" s="378">
        <v>9</v>
      </c>
      <c r="V44" s="383">
        <v>9</v>
      </c>
      <c r="W44" s="384">
        <v>4</v>
      </c>
      <c r="X44" s="385">
        <v>5</v>
      </c>
      <c r="Y44" s="384"/>
      <c r="Z44" s="401"/>
      <c r="AA44" s="402"/>
      <c r="AB44" s="383">
        <v>18</v>
      </c>
      <c r="AC44" s="384">
        <v>10</v>
      </c>
      <c r="AD44" s="384">
        <v>8</v>
      </c>
      <c r="AE44" s="377">
        <v>13</v>
      </c>
      <c r="AF44" s="380">
        <v>5</v>
      </c>
      <c r="AG44" s="382">
        <v>8</v>
      </c>
      <c r="AH44" s="377">
        <v>11</v>
      </c>
      <c r="AI44" s="378">
        <v>4</v>
      </c>
      <c r="AJ44" s="379">
        <v>7</v>
      </c>
      <c r="AK44" s="378">
        <v>23</v>
      </c>
      <c r="AL44" s="378">
        <v>8</v>
      </c>
      <c r="AM44" s="378">
        <v>15</v>
      </c>
      <c r="AN44" s="377">
        <v>15</v>
      </c>
      <c r="AO44" s="378">
        <v>8</v>
      </c>
      <c r="AP44" s="379">
        <v>7</v>
      </c>
      <c r="AQ44" s="378">
        <v>36</v>
      </c>
      <c r="AR44" s="378">
        <v>18</v>
      </c>
      <c r="AS44" s="378">
        <v>18</v>
      </c>
      <c r="AT44" s="383">
        <v>3</v>
      </c>
      <c r="AU44" s="378">
        <v>1</v>
      </c>
      <c r="AV44" s="378">
        <v>2</v>
      </c>
      <c r="AW44" s="383">
        <v>1</v>
      </c>
      <c r="AX44" s="384">
        <v>1</v>
      </c>
      <c r="AY44" s="385">
        <v>0</v>
      </c>
      <c r="AZ44" s="403"/>
      <c r="BA44" s="387" t="str">
        <f t="shared" si="19"/>
        <v>BR</v>
      </c>
      <c r="BB44" s="388" t="str">
        <f t="shared" si="20"/>
        <v>V</v>
      </c>
      <c r="BC44" s="389" t="str">
        <f t="shared" si="21"/>
        <v>-</v>
      </c>
      <c r="BD44" s="390" t="str">
        <f t="shared" si="22"/>
        <v>K</v>
      </c>
      <c r="BE44" s="391">
        <f t="shared" si="23"/>
        <v>4</v>
      </c>
      <c r="BF44" s="392" t="str">
        <f>VLOOKUP(C44,'Standaard+voorstellen '!A$1:E$568,1,FALSE)</f>
        <v>BRV-K</v>
      </c>
      <c r="BG44" s="393" t="str">
        <f>VLOOKUP(P44,'Hulpblad Aantal per VrtgSrt &gt;=1'!B$4:C$688,1,FALSE)</f>
        <v>BRV-K</v>
      </c>
      <c r="BH44" s="394" t="s">
        <v>231</v>
      </c>
      <c r="BI44" s="393" t="str">
        <f t="shared" si="24"/>
        <v>g</v>
      </c>
      <c r="BJ44" s="393" t="str">
        <f t="shared" si="25"/>
        <v>P</v>
      </c>
      <c r="BK44" s="393" t="str">
        <f t="shared" si="26"/>
        <v>A</v>
      </c>
      <c r="BL44" s="395" t="str">
        <f t="shared" si="27"/>
        <v>PA</v>
      </c>
      <c r="BM44" s="393" t="str">
        <f>IF((B44&gt;"a"),(VLOOKUP(A44,Afhankelijkheid!A$2:O$5530,2,FALSE)),"")</f>
        <v/>
      </c>
      <c r="BN44" s="396">
        <f>IFERROR(VLOOKUP(A44,'Hulpblad IZB en IZE'!A$2:B$750,2,FALSE),0)</f>
        <v>92</v>
      </c>
      <c r="BO44" s="397" t="str">
        <f t="shared" si="28"/>
        <v/>
      </c>
      <c r="BP44" s="370">
        <f t="shared" si="29"/>
        <v>129</v>
      </c>
      <c r="BQ44" s="371">
        <f t="shared" si="30"/>
        <v>59</v>
      </c>
      <c r="BR44" s="372">
        <f t="shared" si="98"/>
        <v>70</v>
      </c>
      <c r="BS44" s="372">
        <f t="shared" si="99"/>
        <v>9</v>
      </c>
      <c r="BT44" s="367">
        <f t="shared" si="31"/>
        <v>92</v>
      </c>
      <c r="BU44" s="398"/>
      <c r="BW44" s="393">
        <f t="shared" si="32"/>
        <v>0</v>
      </c>
      <c r="BX44" s="393">
        <f t="shared" si="33"/>
        <v>0</v>
      </c>
      <c r="BY44" s="393">
        <f t="shared" si="34"/>
        <v>0</v>
      </c>
      <c r="BZ44" s="393">
        <f t="shared" si="35"/>
        <v>0</v>
      </c>
      <c r="CA44" s="393">
        <f t="shared" si="36"/>
        <v>0</v>
      </c>
      <c r="CB44" s="393">
        <f t="shared" si="37"/>
        <v>0</v>
      </c>
      <c r="CC44" s="393">
        <f t="shared" si="38"/>
        <v>0</v>
      </c>
      <c r="CD44" s="393">
        <f t="shared" si="39"/>
        <v>0</v>
      </c>
      <c r="CE44" s="393">
        <f t="shared" si="40"/>
        <v>0</v>
      </c>
      <c r="CF44" s="393">
        <f t="shared" si="41"/>
        <v>0</v>
      </c>
      <c r="CG44" s="398"/>
      <c r="CH44" s="391">
        <f t="shared" si="42"/>
        <v>1</v>
      </c>
      <c r="CI44" s="391">
        <f t="shared" si="43"/>
        <v>0</v>
      </c>
      <c r="CJ44" s="391">
        <f t="shared" si="44"/>
        <v>1</v>
      </c>
      <c r="CK44" s="391">
        <f t="shared" si="45"/>
        <v>1</v>
      </c>
      <c r="CL44" s="391">
        <f t="shared" si="46"/>
        <v>1</v>
      </c>
      <c r="CM44" s="391">
        <f t="shared" si="47"/>
        <v>1</v>
      </c>
      <c r="CN44" s="391">
        <f t="shared" si="48"/>
        <v>1</v>
      </c>
      <c r="CO44" s="391">
        <f t="shared" si="49"/>
        <v>1</v>
      </c>
      <c r="CP44" s="391">
        <f t="shared" si="50"/>
        <v>1</v>
      </c>
      <c r="CQ44" s="391">
        <f t="shared" si="51"/>
        <v>1</v>
      </c>
      <c r="CR44" s="391">
        <f t="shared" si="52"/>
        <v>0</v>
      </c>
      <c r="CS44" s="393">
        <f t="shared" si="53"/>
        <v>0</v>
      </c>
      <c r="CT44" s="391">
        <f t="shared" si="54"/>
        <v>0</v>
      </c>
      <c r="CU44" s="391">
        <f t="shared" si="55"/>
        <v>1</v>
      </c>
      <c r="CV44" s="391">
        <f t="shared" si="56"/>
        <v>0</v>
      </c>
      <c r="CW44" s="391">
        <f t="shared" si="57"/>
        <v>1</v>
      </c>
      <c r="CX44" s="391">
        <f t="shared" si="58"/>
        <v>1</v>
      </c>
      <c r="CY44" s="391">
        <f t="shared" si="59"/>
        <v>1</v>
      </c>
      <c r="CZ44" s="391">
        <f t="shared" si="60"/>
        <v>1</v>
      </c>
      <c r="DA44" s="391">
        <f t="shared" si="61"/>
        <v>1</v>
      </c>
      <c r="DB44" s="391">
        <f t="shared" si="62"/>
        <v>1</v>
      </c>
      <c r="DC44" s="391">
        <f t="shared" si="63"/>
        <v>1</v>
      </c>
      <c r="DD44" s="391">
        <f t="shared" si="64"/>
        <v>1</v>
      </c>
      <c r="DE44" s="398"/>
      <c r="DF44" s="391">
        <f t="shared" si="65"/>
        <v>0</v>
      </c>
      <c r="DG44" s="391">
        <f t="shared" si="66"/>
        <v>0</v>
      </c>
      <c r="DH44" s="391">
        <f t="shared" si="67"/>
        <v>0</v>
      </c>
      <c r="DI44" s="391">
        <f t="shared" si="68"/>
        <v>0</v>
      </c>
      <c r="DJ44" s="391">
        <f t="shared" si="69"/>
        <v>0</v>
      </c>
      <c r="DK44" s="391">
        <f t="shared" si="70"/>
        <v>0</v>
      </c>
      <c r="DL44" s="391">
        <f t="shared" si="71"/>
        <v>0</v>
      </c>
      <c r="DM44" s="391">
        <f t="shared" si="72"/>
        <v>0</v>
      </c>
      <c r="DN44" s="391">
        <f t="shared" si="73"/>
        <v>0</v>
      </c>
      <c r="DO44" s="391">
        <f t="shared" si="74"/>
        <v>0</v>
      </c>
      <c r="DP44" s="391">
        <f t="shared" si="75"/>
        <v>0</v>
      </c>
      <c r="DQ44" s="398"/>
      <c r="DR44" s="391">
        <f t="shared" si="76"/>
        <v>0</v>
      </c>
      <c r="DS44" s="391">
        <f t="shared" si="77"/>
        <v>0</v>
      </c>
      <c r="DT44" s="391">
        <f t="shared" si="78"/>
        <v>0</v>
      </c>
      <c r="DU44" s="391">
        <f t="shared" si="79"/>
        <v>0</v>
      </c>
      <c r="DV44" s="391">
        <f t="shared" si="80"/>
        <v>0</v>
      </c>
      <c r="DW44" s="391">
        <f t="shared" si="81"/>
        <v>0</v>
      </c>
      <c r="DX44" s="391">
        <f t="shared" si="82"/>
        <v>0</v>
      </c>
      <c r="DY44" s="391">
        <f t="shared" si="83"/>
        <v>0</v>
      </c>
      <c r="DZ44" s="391">
        <f t="shared" si="84"/>
        <v>0</v>
      </c>
      <c r="EA44" s="391">
        <f t="shared" si="85"/>
        <v>0</v>
      </c>
      <c r="EB44" s="391">
        <f t="shared" si="86"/>
        <v>0</v>
      </c>
      <c r="EC44" s="398"/>
      <c r="ED44" s="391">
        <f t="shared" si="87"/>
        <v>0</v>
      </c>
      <c r="EE44" s="391">
        <f t="shared" si="88"/>
        <v>0</v>
      </c>
      <c r="EF44" s="391">
        <f t="shared" si="89"/>
        <v>0</v>
      </c>
      <c r="EG44" s="391">
        <f t="shared" si="90"/>
        <v>0</v>
      </c>
      <c r="EH44" s="391">
        <f t="shared" si="91"/>
        <v>0</v>
      </c>
      <c r="EI44" s="391">
        <f t="shared" si="92"/>
        <v>0</v>
      </c>
      <c r="EJ44" s="391">
        <f t="shared" si="93"/>
        <v>0</v>
      </c>
      <c r="EK44" s="391">
        <f t="shared" si="94"/>
        <v>0</v>
      </c>
      <c r="EL44" s="391">
        <f t="shared" si="95"/>
        <v>0</v>
      </c>
      <c r="EM44" s="391">
        <f t="shared" si="96"/>
        <v>0</v>
      </c>
      <c r="EN44" s="391">
        <f t="shared" si="97"/>
        <v>0</v>
      </c>
    </row>
    <row r="45" spans="1:145" s="391" customFormat="1" ht="13.5" hidden="1" thickBot="1" x14ac:dyDescent="0.25">
      <c r="A45" s="364" t="str">
        <f t="shared" si="103"/>
        <v>BRV-M</v>
      </c>
      <c r="B45" s="365" t="str">
        <f>IF((A45&lt;&gt;"ZZZ"),(IF((IFERROR((VLOOKUP(A45,'Standaard+voorstellen '!A$1:B$436,1,FALSE)),"ZZZ"))="ZZZ","v","")),"")</f>
        <v/>
      </c>
      <c r="C45" s="396" t="s">
        <v>232</v>
      </c>
      <c r="D45" s="367" t="str">
        <f t="shared" si="16"/>
        <v>BRV-M</v>
      </c>
      <c r="E45" s="368" t="str">
        <f>IFERROR((VLOOKUP(C45,'Standaard+voorstellen '!A$1:E$568,2,FALSE)),"Nog af te handelen AANVRAAG")</f>
        <v>Brandweer Vaartuig Middel</v>
      </c>
      <c r="F45" s="369">
        <f>IFERROR((VLOOKUP(C45,'Standaard+voorstellen '!A$1:E$568,3,FALSE)),"")</f>
        <v>1</v>
      </c>
      <c r="G45" s="370">
        <f t="shared" si="100"/>
        <v>94</v>
      </c>
      <c r="H45" s="371">
        <f t="shared" si="101"/>
        <v>50</v>
      </c>
      <c r="I45" s="372">
        <f t="shared" si="102"/>
        <v>44</v>
      </c>
      <c r="J45" s="367">
        <f t="shared" si="17"/>
        <v>298</v>
      </c>
      <c r="K45" s="372">
        <f t="shared" si="18"/>
        <v>0</v>
      </c>
      <c r="L45" s="369" t="s">
        <v>36</v>
      </c>
      <c r="M45" s="373" t="s">
        <v>1223</v>
      </c>
      <c r="N45" s="374"/>
      <c r="O45" s="375"/>
      <c r="P45" s="376" t="s">
        <v>232</v>
      </c>
      <c r="Q45" s="377">
        <v>94</v>
      </c>
      <c r="R45" s="378">
        <v>50</v>
      </c>
      <c r="S45" s="379">
        <v>44</v>
      </c>
      <c r="T45" s="378">
        <v>10</v>
      </c>
      <c r="U45" s="378">
        <v>10</v>
      </c>
      <c r="V45" s="377">
        <v>5</v>
      </c>
      <c r="W45" s="378">
        <v>1</v>
      </c>
      <c r="X45" s="379">
        <v>4</v>
      </c>
      <c r="Y45" s="384">
        <v>3</v>
      </c>
      <c r="Z45" s="401">
        <v>2</v>
      </c>
      <c r="AA45" s="402">
        <v>1</v>
      </c>
      <c r="AB45" s="383">
        <v>7</v>
      </c>
      <c r="AC45" s="384">
        <v>0</v>
      </c>
      <c r="AD45" s="384">
        <v>7</v>
      </c>
      <c r="AE45" s="377">
        <v>14</v>
      </c>
      <c r="AF45" s="380">
        <v>8</v>
      </c>
      <c r="AG45" s="382">
        <v>6</v>
      </c>
      <c r="AH45" s="383">
        <v>11</v>
      </c>
      <c r="AI45" s="384">
        <v>1</v>
      </c>
      <c r="AJ45" s="385">
        <v>10</v>
      </c>
      <c r="AK45" s="378">
        <v>16</v>
      </c>
      <c r="AL45" s="378">
        <v>16</v>
      </c>
      <c r="AM45" s="378">
        <v>0</v>
      </c>
      <c r="AN45" s="383">
        <v>5</v>
      </c>
      <c r="AO45" s="384">
        <v>0</v>
      </c>
      <c r="AP45" s="385">
        <v>5</v>
      </c>
      <c r="AQ45" s="378">
        <v>28</v>
      </c>
      <c r="AR45" s="378">
        <v>20</v>
      </c>
      <c r="AS45" s="378">
        <v>8</v>
      </c>
      <c r="AT45" s="383">
        <v>4</v>
      </c>
      <c r="AU45" s="378">
        <v>2</v>
      </c>
      <c r="AV45" s="378">
        <v>2</v>
      </c>
      <c r="AW45" s="383">
        <v>1</v>
      </c>
      <c r="AX45" s="384">
        <v>0</v>
      </c>
      <c r="AY45" s="385">
        <v>1</v>
      </c>
      <c r="AZ45" s="403"/>
      <c r="BA45" s="387" t="str">
        <f t="shared" si="19"/>
        <v>BR</v>
      </c>
      <c r="BB45" s="388" t="str">
        <f t="shared" si="20"/>
        <v>V</v>
      </c>
      <c r="BC45" s="389" t="str">
        <f t="shared" si="21"/>
        <v>-</v>
      </c>
      <c r="BD45" s="390" t="str">
        <f t="shared" si="22"/>
        <v>M</v>
      </c>
      <c r="BE45" s="391">
        <f t="shared" si="23"/>
        <v>4</v>
      </c>
      <c r="BF45" s="392" t="str">
        <f>VLOOKUP(C45,'Standaard+voorstellen '!A$1:E$568,1,FALSE)</f>
        <v>BRV-M</v>
      </c>
      <c r="BG45" s="393" t="str">
        <f>VLOOKUP(P45,'Hulpblad Aantal per VrtgSrt &gt;=1'!B$4:C$688,1,FALSE)</f>
        <v>BRV-M</v>
      </c>
      <c r="BH45" s="394" t="s">
        <v>232</v>
      </c>
      <c r="BI45" s="393" t="str">
        <f t="shared" si="24"/>
        <v>g</v>
      </c>
      <c r="BJ45" s="393" t="str">
        <f t="shared" si="25"/>
        <v>P</v>
      </c>
      <c r="BK45" s="393" t="str">
        <f t="shared" si="26"/>
        <v>A</v>
      </c>
      <c r="BL45" s="395" t="str">
        <f t="shared" si="27"/>
        <v>PA</v>
      </c>
      <c r="BM45" s="393" t="str">
        <f>IF((B45&gt;"a"),(VLOOKUP(A45,Afhankelijkheid!A$2:O$5530,2,FALSE)),"")</f>
        <v/>
      </c>
      <c r="BN45" s="396">
        <f>IFERROR(VLOOKUP(A45,'Hulpblad IZB en IZE'!A$2:B$750,2,FALSE),0)</f>
        <v>298</v>
      </c>
      <c r="BO45" s="397" t="str">
        <f t="shared" si="28"/>
        <v/>
      </c>
      <c r="BP45" s="370">
        <f t="shared" si="29"/>
        <v>94</v>
      </c>
      <c r="BQ45" s="371">
        <f t="shared" si="30"/>
        <v>50</v>
      </c>
      <c r="BR45" s="372">
        <f t="shared" si="98"/>
        <v>44</v>
      </c>
      <c r="BS45" s="372">
        <f t="shared" si="99"/>
        <v>10</v>
      </c>
      <c r="BT45" s="367">
        <f t="shared" si="31"/>
        <v>298</v>
      </c>
      <c r="BU45" s="398"/>
      <c r="BW45" s="393">
        <f t="shared" si="32"/>
        <v>0</v>
      </c>
      <c r="BX45" s="393">
        <f t="shared" si="33"/>
        <v>0</v>
      </c>
      <c r="BY45" s="393">
        <f t="shared" si="34"/>
        <v>0</v>
      </c>
      <c r="BZ45" s="393">
        <f t="shared" si="35"/>
        <v>0</v>
      </c>
      <c r="CA45" s="393">
        <f t="shared" si="36"/>
        <v>0</v>
      </c>
      <c r="CB45" s="393">
        <f t="shared" si="37"/>
        <v>0</v>
      </c>
      <c r="CC45" s="393">
        <f t="shared" si="38"/>
        <v>0</v>
      </c>
      <c r="CD45" s="393">
        <f t="shared" si="39"/>
        <v>0</v>
      </c>
      <c r="CE45" s="393">
        <f t="shared" si="40"/>
        <v>0</v>
      </c>
      <c r="CF45" s="393">
        <f t="shared" si="41"/>
        <v>0</v>
      </c>
      <c r="CG45" s="398"/>
      <c r="CH45" s="391">
        <f t="shared" si="42"/>
        <v>1</v>
      </c>
      <c r="CI45" s="391">
        <f t="shared" si="43"/>
        <v>1</v>
      </c>
      <c r="CJ45" s="391">
        <f t="shared" si="44"/>
        <v>1</v>
      </c>
      <c r="CK45" s="391">
        <f t="shared" si="45"/>
        <v>1</v>
      </c>
      <c r="CL45" s="391">
        <f t="shared" si="46"/>
        <v>1</v>
      </c>
      <c r="CM45" s="391">
        <f t="shared" si="47"/>
        <v>1</v>
      </c>
      <c r="CN45" s="391">
        <f t="shared" si="48"/>
        <v>1</v>
      </c>
      <c r="CO45" s="391">
        <f t="shared" si="49"/>
        <v>1</v>
      </c>
      <c r="CP45" s="391">
        <f t="shared" si="50"/>
        <v>1</v>
      </c>
      <c r="CQ45" s="391">
        <f t="shared" si="51"/>
        <v>1</v>
      </c>
      <c r="CR45" s="391">
        <f t="shared" si="52"/>
        <v>0</v>
      </c>
      <c r="CS45" s="393">
        <f t="shared" si="53"/>
        <v>0</v>
      </c>
      <c r="CT45" s="391">
        <f t="shared" si="54"/>
        <v>0</v>
      </c>
      <c r="CU45" s="391">
        <f t="shared" si="55"/>
        <v>1</v>
      </c>
      <c r="CV45" s="391">
        <f t="shared" si="56"/>
        <v>1</v>
      </c>
      <c r="CW45" s="391">
        <f t="shared" si="57"/>
        <v>1</v>
      </c>
      <c r="CX45" s="391">
        <f t="shared" si="58"/>
        <v>1</v>
      </c>
      <c r="CY45" s="391">
        <f t="shared" si="59"/>
        <v>1</v>
      </c>
      <c r="CZ45" s="391">
        <f t="shared" si="60"/>
        <v>1</v>
      </c>
      <c r="DA45" s="391">
        <f t="shared" si="61"/>
        <v>1</v>
      </c>
      <c r="DB45" s="391">
        <f t="shared" si="62"/>
        <v>1</v>
      </c>
      <c r="DC45" s="391">
        <f t="shared" si="63"/>
        <v>1</v>
      </c>
      <c r="DD45" s="391">
        <f t="shared" si="64"/>
        <v>1</v>
      </c>
      <c r="DE45" s="398"/>
      <c r="DF45" s="391">
        <f t="shared" si="65"/>
        <v>0</v>
      </c>
      <c r="DG45" s="391">
        <f t="shared" si="66"/>
        <v>0</v>
      </c>
      <c r="DH45" s="391">
        <f t="shared" si="67"/>
        <v>0</v>
      </c>
      <c r="DI45" s="391">
        <f t="shared" si="68"/>
        <v>0</v>
      </c>
      <c r="DJ45" s="391">
        <f t="shared" si="69"/>
        <v>0</v>
      </c>
      <c r="DK45" s="391">
        <f t="shared" si="70"/>
        <v>0</v>
      </c>
      <c r="DL45" s="391">
        <f t="shared" si="71"/>
        <v>0</v>
      </c>
      <c r="DM45" s="391">
        <f t="shared" si="72"/>
        <v>0</v>
      </c>
      <c r="DN45" s="391">
        <f t="shared" si="73"/>
        <v>0</v>
      </c>
      <c r="DO45" s="391">
        <f t="shared" si="74"/>
        <v>0</v>
      </c>
      <c r="DP45" s="391">
        <f t="shared" si="75"/>
        <v>0</v>
      </c>
      <c r="DQ45" s="398"/>
      <c r="DR45" s="391">
        <f t="shared" si="76"/>
        <v>0</v>
      </c>
      <c r="DS45" s="391">
        <f t="shared" si="77"/>
        <v>0</v>
      </c>
      <c r="DT45" s="391">
        <f t="shared" si="78"/>
        <v>0</v>
      </c>
      <c r="DU45" s="391">
        <f t="shared" si="79"/>
        <v>0</v>
      </c>
      <c r="DV45" s="391">
        <f t="shared" si="80"/>
        <v>0</v>
      </c>
      <c r="DW45" s="391">
        <f t="shared" si="81"/>
        <v>0</v>
      </c>
      <c r="DX45" s="391">
        <f t="shared" si="82"/>
        <v>0</v>
      </c>
      <c r="DY45" s="391">
        <f t="shared" si="83"/>
        <v>0</v>
      </c>
      <c r="DZ45" s="391">
        <f t="shared" si="84"/>
        <v>0</v>
      </c>
      <c r="EA45" s="391">
        <f t="shared" si="85"/>
        <v>0</v>
      </c>
      <c r="EB45" s="391">
        <f t="shared" si="86"/>
        <v>0</v>
      </c>
      <c r="EC45" s="398"/>
      <c r="ED45" s="391">
        <f t="shared" si="87"/>
        <v>0</v>
      </c>
      <c r="EE45" s="391">
        <f t="shared" si="88"/>
        <v>0</v>
      </c>
      <c r="EF45" s="391">
        <f t="shared" si="89"/>
        <v>0</v>
      </c>
      <c r="EG45" s="391">
        <f t="shared" si="90"/>
        <v>0</v>
      </c>
      <c r="EH45" s="391">
        <f t="shared" si="91"/>
        <v>0</v>
      </c>
      <c r="EI45" s="391">
        <f t="shared" si="92"/>
        <v>0</v>
      </c>
      <c r="EJ45" s="391">
        <f t="shared" si="93"/>
        <v>0</v>
      </c>
      <c r="EK45" s="391">
        <f t="shared" si="94"/>
        <v>0</v>
      </c>
      <c r="EL45" s="391">
        <f t="shared" si="95"/>
        <v>0</v>
      </c>
      <c r="EM45" s="391">
        <f t="shared" si="96"/>
        <v>0</v>
      </c>
      <c r="EN45" s="391">
        <f t="shared" si="97"/>
        <v>0</v>
      </c>
    </row>
    <row r="46" spans="1:145" s="391" customFormat="1" ht="13.5" hidden="1" thickBot="1" x14ac:dyDescent="0.25">
      <c r="A46" s="364" t="str">
        <f t="shared" si="103"/>
        <v>BRV-NA</v>
      </c>
      <c r="B46" s="365" t="str">
        <f>IF((A46&lt;&gt;"ZZZ"),(IF((IFERROR((VLOOKUP(A46,'Standaard+voorstellen '!A$1:B$436,1,FALSE)),"ZZZ"))="ZZZ","v","")),"")</f>
        <v/>
      </c>
      <c r="C46" s="396" t="s">
        <v>980</v>
      </c>
      <c r="D46" s="367" t="str">
        <f t="shared" si="16"/>
        <v>BRV-NA</v>
      </c>
      <c r="E46" s="368" t="str">
        <f>IFERROR((VLOOKUP(C46,'Standaard+voorstellen '!A$1:E$568,2,FALSE)),"Nog af te handelen AANVRAAG")</f>
        <v>BRV Noodalarmering</v>
      </c>
      <c r="F46" s="369">
        <f>IFERROR((VLOOKUP(C46,'Standaard+voorstellen '!A$1:E$568,3,FALSE)),"")</f>
        <v>1</v>
      </c>
      <c r="G46" s="370">
        <f t="shared" si="100"/>
        <v>35</v>
      </c>
      <c r="H46" s="371">
        <f t="shared" si="101"/>
        <v>0</v>
      </c>
      <c r="I46" s="372">
        <f t="shared" si="102"/>
        <v>35</v>
      </c>
      <c r="J46" s="367">
        <f t="shared" si="17"/>
        <v>1</v>
      </c>
      <c r="K46" s="372">
        <f t="shared" si="18"/>
        <v>0</v>
      </c>
      <c r="L46" s="410" t="s">
        <v>36</v>
      </c>
      <c r="M46" s="373" t="s">
        <v>1223</v>
      </c>
      <c r="N46" s="374"/>
      <c r="O46" s="375"/>
      <c r="P46" s="376" t="s">
        <v>980</v>
      </c>
      <c r="Q46" s="377">
        <v>35</v>
      </c>
      <c r="R46" s="378">
        <v>0</v>
      </c>
      <c r="S46" s="379">
        <v>35</v>
      </c>
      <c r="T46" s="378">
        <v>5</v>
      </c>
      <c r="U46" s="378">
        <v>2</v>
      </c>
      <c r="V46" s="383">
        <v>0</v>
      </c>
      <c r="W46" s="401">
        <v>0</v>
      </c>
      <c r="X46" s="384">
        <v>0</v>
      </c>
      <c r="Y46" s="383"/>
      <c r="Z46" s="401"/>
      <c r="AA46" s="384"/>
      <c r="AB46" s="383"/>
      <c r="AC46" s="401"/>
      <c r="AD46" s="384"/>
      <c r="AE46" s="383"/>
      <c r="AF46" s="401"/>
      <c r="AG46" s="384"/>
      <c r="AH46" s="377">
        <v>0</v>
      </c>
      <c r="AI46" s="380">
        <v>0</v>
      </c>
      <c r="AJ46" s="378">
        <v>0</v>
      </c>
      <c r="AK46" s="383"/>
      <c r="AL46" s="401"/>
      <c r="AM46" s="384"/>
      <c r="AN46" s="377">
        <v>2</v>
      </c>
      <c r="AO46" s="380">
        <v>0</v>
      </c>
      <c r="AP46" s="378">
        <v>2</v>
      </c>
      <c r="AQ46" s="383">
        <v>33</v>
      </c>
      <c r="AR46" s="401">
        <v>0</v>
      </c>
      <c r="AS46" s="384">
        <v>33</v>
      </c>
      <c r="AT46" s="383">
        <v>0</v>
      </c>
      <c r="AU46" s="401">
        <v>0</v>
      </c>
      <c r="AV46" s="384">
        <v>0</v>
      </c>
      <c r="AW46" s="383"/>
      <c r="AX46" s="401"/>
      <c r="AY46" s="384"/>
      <c r="AZ46" s="403"/>
      <c r="BA46" s="387" t="str">
        <f t="shared" si="19"/>
        <v>BR</v>
      </c>
      <c r="BB46" s="388" t="str">
        <f t="shared" si="20"/>
        <v>V</v>
      </c>
      <c r="BC46" s="389" t="str">
        <f t="shared" si="21"/>
        <v>-</v>
      </c>
      <c r="BD46" s="390" t="str">
        <f t="shared" si="22"/>
        <v>NA</v>
      </c>
      <c r="BE46" s="391">
        <f t="shared" si="23"/>
        <v>4</v>
      </c>
      <c r="BF46" s="392" t="str">
        <f>VLOOKUP(C46,'Standaard+voorstellen '!A$1:E$568,1,FALSE)</f>
        <v>BRV-NA</v>
      </c>
      <c r="BG46" s="393" t="str">
        <f>VLOOKUP(P46,'Hulpblad Aantal per VrtgSrt &gt;=1'!B$4:C$688,1,FALSE)</f>
        <v>BRV-NA</v>
      </c>
      <c r="BH46" s="394" t="s">
        <v>980</v>
      </c>
      <c r="BI46" s="393" t="str">
        <f t="shared" si="24"/>
        <v>g</v>
      </c>
      <c r="BJ46" s="393" t="str">
        <f t="shared" si="25"/>
        <v/>
      </c>
      <c r="BK46" s="393" t="str">
        <f t="shared" si="26"/>
        <v>A</v>
      </c>
      <c r="BL46" s="395" t="str">
        <f t="shared" si="27"/>
        <v>A</v>
      </c>
      <c r="BM46" s="393" t="str">
        <f>IF((B46&gt;"a"),(VLOOKUP(A46,Afhankelijkheid!A$2:O$5530,2,FALSE)),"")</f>
        <v/>
      </c>
      <c r="BN46" s="396">
        <f>IFERROR(VLOOKUP(A46,'Hulpblad IZB en IZE'!A$2:B$750,2,FALSE),0)</f>
        <v>1</v>
      </c>
      <c r="BO46" s="397" t="str">
        <f t="shared" si="28"/>
        <v/>
      </c>
      <c r="BP46" s="370">
        <f t="shared" si="29"/>
        <v>35</v>
      </c>
      <c r="BQ46" s="371">
        <f t="shared" si="30"/>
        <v>0</v>
      </c>
      <c r="BR46" s="372">
        <f t="shared" si="98"/>
        <v>35</v>
      </c>
      <c r="BS46" s="372">
        <f t="shared" si="99"/>
        <v>5</v>
      </c>
      <c r="BT46" s="367">
        <f t="shared" si="31"/>
        <v>1</v>
      </c>
      <c r="BU46" s="398"/>
      <c r="BW46" s="393">
        <f t="shared" si="32"/>
        <v>0</v>
      </c>
      <c r="BX46" s="393">
        <f t="shared" si="33"/>
        <v>0</v>
      </c>
      <c r="BY46" s="393">
        <f t="shared" si="34"/>
        <v>0</v>
      </c>
      <c r="BZ46" s="393">
        <f t="shared" si="35"/>
        <v>0</v>
      </c>
      <c r="CA46" s="393">
        <f t="shared" si="36"/>
        <v>0</v>
      </c>
      <c r="CB46" s="393">
        <f t="shared" si="37"/>
        <v>0</v>
      </c>
      <c r="CC46" s="393">
        <f t="shared" si="38"/>
        <v>0</v>
      </c>
      <c r="CD46" s="393">
        <f t="shared" si="39"/>
        <v>0</v>
      </c>
      <c r="CE46" s="393">
        <f t="shared" si="40"/>
        <v>0</v>
      </c>
      <c r="CF46" s="393">
        <f t="shared" si="41"/>
        <v>0</v>
      </c>
      <c r="CG46" s="398"/>
      <c r="CH46" s="391">
        <f t="shared" si="42"/>
        <v>1</v>
      </c>
      <c r="CI46" s="391">
        <f t="shared" si="43"/>
        <v>0</v>
      </c>
      <c r="CJ46" s="391">
        <f t="shared" si="44"/>
        <v>0</v>
      </c>
      <c r="CK46" s="391">
        <f t="shared" si="45"/>
        <v>0</v>
      </c>
      <c r="CL46" s="391">
        <f t="shared" si="46"/>
        <v>1</v>
      </c>
      <c r="CM46" s="391">
        <f t="shared" si="47"/>
        <v>0</v>
      </c>
      <c r="CN46" s="391">
        <f t="shared" si="48"/>
        <v>1</v>
      </c>
      <c r="CO46" s="391">
        <f t="shared" si="49"/>
        <v>1</v>
      </c>
      <c r="CP46" s="391">
        <f t="shared" si="50"/>
        <v>1</v>
      </c>
      <c r="CQ46" s="391">
        <f t="shared" si="51"/>
        <v>0</v>
      </c>
      <c r="CR46" s="391">
        <f t="shared" si="52"/>
        <v>0</v>
      </c>
      <c r="CS46" s="393">
        <f t="shared" si="53"/>
        <v>0</v>
      </c>
      <c r="CT46" s="391">
        <f t="shared" si="54"/>
        <v>0</v>
      </c>
      <c r="CU46" s="391">
        <f t="shared" si="55"/>
        <v>0</v>
      </c>
      <c r="CV46" s="391">
        <f t="shared" si="56"/>
        <v>0</v>
      </c>
      <c r="CW46" s="391">
        <f t="shared" si="57"/>
        <v>0</v>
      </c>
      <c r="CX46" s="391">
        <f t="shared" si="58"/>
        <v>0</v>
      </c>
      <c r="CY46" s="391">
        <f t="shared" si="59"/>
        <v>0</v>
      </c>
      <c r="CZ46" s="391">
        <f t="shared" si="60"/>
        <v>0</v>
      </c>
      <c r="DA46" s="391">
        <f t="shared" si="61"/>
        <v>1</v>
      </c>
      <c r="DB46" s="391">
        <f t="shared" si="62"/>
        <v>1</v>
      </c>
      <c r="DC46" s="391">
        <f t="shared" si="63"/>
        <v>0</v>
      </c>
      <c r="DD46" s="391">
        <f t="shared" si="64"/>
        <v>0</v>
      </c>
      <c r="DE46" s="398"/>
      <c r="DF46" s="391">
        <f t="shared" si="65"/>
        <v>0</v>
      </c>
      <c r="DG46" s="391">
        <f t="shared" si="66"/>
        <v>0</v>
      </c>
      <c r="DH46" s="391">
        <f t="shared" si="67"/>
        <v>0</v>
      </c>
      <c r="DI46" s="391">
        <f t="shared" si="68"/>
        <v>0</v>
      </c>
      <c r="DJ46" s="391">
        <f t="shared" si="69"/>
        <v>0</v>
      </c>
      <c r="DK46" s="391">
        <f t="shared" si="70"/>
        <v>0</v>
      </c>
      <c r="DL46" s="391">
        <f t="shared" si="71"/>
        <v>0</v>
      </c>
      <c r="DM46" s="391">
        <f t="shared" si="72"/>
        <v>0</v>
      </c>
      <c r="DN46" s="391">
        <f t="shared" si="73"/>
        <v>0</v>
      </c>
      <c r="DO46" s="391">
        <f t="shared" si="74"/>
        <v>0</v>
      </c>
      <c r="DP46" s="391">
        <f t="shared" si="75"/>
        <v>0</v>
      </c>
      <c r="DQ46" s="398"/>
      <c r="DR46" s="391">
        <f t="shared" si="76"/>
        <v>0</v>
      </c>
      <c r="DS46" s="391">
        <f t="shared" si="77"/>
        <v>0</v>
      </c>
      <c r="DT46" s="391">
        <f t="shared" si="78"/>
        <v>0</v>
      </c>
      <c r="DU46" s="391">
        <f t="shared" si="79"/>
        <v>0</v>
      </c>
      <c r="DV46" s="391">
        <f t="shared" si="80"/>
        <v>0</v>
      </c>
      <c r="DW46" s="391">
        <f t="shared" si="81"/>
        <v>0</v>
      </c>
      <c r="DX46" s="391">
        <f t="shared" si="82"/>
        <v>0</v>
      </c>
      <c r="DY46" s="391">
        <f t="shared" si="83"/>
        <v>0</v>
      </c>
      <c r="DZ46" s="391">
        <f t="shared" si="84"/>
        <v>0</v>
      </c>
      <c r="EA46" s="391">
        <f t="shared" si="85"/>
        <v>0</v>
      </c>
      <c r="EB46" s="391">
        <f t="shared" si="86"/>
        <v>0</v>
      </c>
      <c r="EC46" s="398"/>
      <c r="ED46" s="391">
        <f t="shared" si="87"/>
        <v>0</v>
      </c>
      <c r="EE46" s="391">
        <f t="shared" si="88"/>
        <v>0</v>
      </c>
      <c r="EF46" s="391">
        <f t="shared" si="89"/>
        <v>0</v>
      </c>
      <c r="EG46" s="391">
        <f t="shared" si="90"/>
        <v>0</v>
      </c>
      <c r="EH46" s="391">
        <f t="shared" si="91"/>
        <v>0</v>
      </c>
      <c r="EI46" s="391">
        <f t="shared" si="92"/>
        <v>0</v>
      </c>
      <c r="EJ46" s="391">
        <f t="shared" si="93"/>
        <v>0</v>
      </c>
      <c r="EK46" s="391">
        <f t="shared" si="94"/>
        <v>0</v>
      </c>
      <c r="EL46" s="391">
        <f t="shared" si="95"/>
        <v>0</v>
      </c>
      <c r="EM46" s="391">
        <f t="shared" si="96"/>
        <v>0</v>
      </c>
      <c r="EN46" s="391">
        <f t="shared" si="97"/>
        <v>0</v>
      </c>
    </row>
    <row r="47" spans="1:145" s="391" customFormat="1" ht="13.5" hidden="1" thickBot="1" x14ac:dyDescent="0.25">
      <c r="A47" s="364" t="str">
        <f t="shared" si="103"/>
        <v>BRV-NO</v>
      </c>
      <c r="B47" s="365" t="str">
        <f>IF((A47&lt;&gt;"ZZZ"),(IF((IFERROR((VLOOKUP(A47,'Standaard+voorstellen '!A$1:B$436,1,FALSE)),"ZZZ"))="ZZZ","v","")),"")</f>
        <v/>
      </c>
      <c r="C47" s="396" t="s">
        <v>286</v>
      </c>
      <c r="D47" s="367" t="str">
        <f t="shared" si="16"/>
        <v>BRV-NO</v>
      </c>
      <c r="E47" s="368" t="str">
        <f>IFERROR((VLOOKUP(C47,'Standaard+voorstellen '!A$1:E$568,2,FALSE)),"Nog af te handelen AANVRAAG")</f>
        <v>BRV Noodprocedure</v>
      </c>
      <c r="F47" s="369">
        <f>IFERROR((VLOOKUP(C47,'Standaard+voorstellen '!A$1:E$568,3,FALSE)),"")</f>
        <v>1</v>
      </c>
      <c r="G47" s="370">
        <f t="shared" si="100"/>
        <v>90</v>
      </c>
      <c r="H47" s="371">
        <f t="shared" si="101"/>
        <v>0</v>
      </c>
      <c r="I47" s="372">
        <f t="shared" si="102"/>
        <v>90</v>
      </c>
      <c r="J47" s="367">
        <f t="shared" si="17"/>
        <v>0</v>
      </c>
      <c r="K47" s="372">
        <f t="shared" si="18"/>
        <v>0</v>
      </c>
      <c r="L47" s="369" t="s">
        <v>36</v>
      </c>
      <c r="M47" s="373" t="s">
        <v>1223</v>
      </c>
      <c r="N47" s="374"/>
      <c r="O47" s="375"/>
      <c r="P47" s="376" t="s">
        <v>286</v>
      </c>
      <c r="Q47" s="377">
        <v>90</v>
      </c>
      <c r="R47" s="378">
        <v>0</v>
      </c>
      <c r="S47" s="379">
        <v>90</v>
      </c>
      <c r="T47" s="378">
        <v>8</v>
      </c>
      <c r="U47" s="378">
        <v>7</v>
      </c>
      <c r="V47" s="377">
        <v>9</v>
      </c>
      <c r="W47" s="378">
        <v>0</v>
      </c>
      <c r="X47" s="379">
        <v>9</v>
      </c>
      <c r="Y47" s="384">
        <v>19</v>
      </c>
      <c r="Z47" s="401">
        <v>0</v>
      </c>
      <c r="AA47" s="402">
        <v>19</v>
      </c>
      <c r="AB47" s="377"/>
      <c r="AC47" s="378"/>
      <c r="AD47" s="378"/>
      <c r="AE47" s="377">
        <v>11</v>
      </c>
      <c r="AF47" s="380">
        <v>0</v>
      </c>
      <c r="AG47" s="382">
        <v>11</v>
      </c>
      <c r="AH47" s="377">
        <v>11</v>
      </c>
      <c r="AI47" s="378">
        <v>0</v>
      </c>
      <c r="AJ47" s="379">
        <v>11</v>
      </c>
      <c r="AK47" s="378"/>
      <c r="AL47" s="378"/>
      <c r="AM47" s="378"/>
      <c r="AN47" s="377">
        <v>7</v>
      </c>
      <c r="AO47" s="378">
        <v>0</v>
      </c>
      <c r="AP47" s="379">
        <v>7</v>
      </c>
      <c r="AQ47" s="378">
        <v>28</v>
      </c>
      <c r="AR47" s="378">
        <v>0</v>
      </c>
      <c r="AS47" s="378">
        <v>28</v>
      </c>
      <c r="AT47" s="383">
        <v>5</v>
      </c>
      <c r="AU47" s="378">
        <v>0</v>
      </c>
      <c r="AV47" s="378">
        <v>5</v>
      </c>
      <c r="AW47" s="383">
        <v>0</v>
      </c>
      <c r="AX47" s="384">
        <v>0</v>
      </c>
      <c r="AY47" s="379">
        <v>0</v>
      </c>
      <c r="AZ47" s="403"/>
      <c r="BA47" s="387" t="str">
        <f t="shared" si="19"/>
        <v>BR</v>
      </c>
      <c r="BB47" s="388" t="str">
        <f t="shared" si="20"/>
        <v>V</v>
      </c>
      <c r="BC47" s="389" t="str">
        <f t="shared" si="21"/>
        <v>-</v>
      </c>
      <c r="BD47" s="390" t="str">
        <f t="shared" si="22"/>
        <v>NO</v>
      </c>
      <c r="BE47" s="391">
        <f t="shared" si="23"/>
        <v>4</v>
      </c>
      <c r="BF47" s="392" t="str">
        <f>VLOOKUP(C47,'Standaard+voorstellen '!A$1:E$568,1,FALSE)</f>
        <v>BRV-NO</v>
      </c>
      <c r="BG47" s="393" t="str">
        <f>VLOOKUP(P47,'Hulpblad Aantal per VrtgSrt &gt;=1'!B$4:C$688,1,FALSE)</f>
        <v>BRV-NO</v>
      </c>
      <c r="BH47" s="394" t="s">
        <v>286</v>
      </c>
      <c r="BI47" s="393" t="str">
        <f t="shared" si="24"/>
        <v>g</v>
      </c>
      <c r="BJ47" s="393" t="str">
        <f t="shared" si="25"/>
        <v/>
      </c>
      <c r="BK47" s="393" t="str">
        <f t="shared" si="26"/>
        <v>A</v>
      </c>
      <c r="BL47" s="395" t="str">
        <f t="shared" si="27"/>
        <v>A</v>
      </c>
      <c r="BM47" s="393" t="str">
        <f>IF((B47&gt;"a"),(VLOOKUP(A47,Afhankelijkheid!A$2:O$5530,2,FALSE)),"")</f>
        <v/>
      </c>
      <c r="BN47" s="396">
        <f>IFERROR(VLOOKUP(A47,'Hulpblad IZB en IZE'!A$2:B$750,2,FALSE),0)</f>
        <v>0</v>
      </c>
      <c r="BO47" s="397" t="str">
        <f t="shared" si="28"/>
        <v/>
      </c>
      <c r="BP47" s="370">
        <f t="shared" si="29"/>
        <v>90</v>
      </c>
      <c r="BQ47" s="371">
        <f t="shared" si="30"/>
        <v>0</v>
      </c>
      <c r="BR47" s="372">
        <f t="shared" si="98"/>
        <v>90</v>
      </c>
      <c r="BS47" s="372">
        <f t="shared" si="99"/>
        <v>8</v>
      </c>
      <c r="BT47" s="367">
        <f t="shared" si="31"/>
        <v>0</v>
      </c>
      <c r="BU47" s="398"/>
      <c r="BW47" s="393">
        <f t="shared" si="32"/>
        <v>0</v>
      </c>
      <c r="BX47" s="393">
        <f t="shared" si="33"/>
        <v>0</v>
      </c>
      <c r="BY47" s="393">
        <f t="shared" si="34"/>
        <v>0</v>
      </c>
      <c r="BZ47" s="393">
        <f t="shared" si="35"/>
        <v>0</v>
      </c>
      <c r="CA47" s="393">
        <f t="shared" si="36"/>
        <v>0</v>
      </c>
      <c r="CB47" s="393">
        <f t="shared" si="37"/>
        <v>0</v>
      </c>
      <c r="CC47" s="393">
        <f t="shared" si="38"/>
        <v>0</v>
      </c>
      <c r="CD47" s="393">
        <f t="shared" si="39"/>
        <v>0</v>
      </c>
      <c r="CE47" s="393">
        <f t="shared" si="40"/>
        <v>0</v>
      </c>
      <c r="CF47" s="393">
        <f t="shared" si="41"/>
        <v>0</v>
      </c>
      <c r="CG47" s="398"/>
      <c r="CH47" s="391">
        <f t="shared" si="42"/>
        <v>1</v>
      </c>
      <c r="CI47" s="391">
        <f t="shared" si="43"/>
        <v>1</v>
      </c>
      <c r="CJ47" s="391">
        <f t="shared" si="44"/>
        <v>0</v>
      </c>
      <c r="CK47" s="391">
        <f t="shared" si="45"/>
        <v>1</v>
      </c>
      <c r="CL47" s="391">
        <f t="shared" si="46"/>
        <v>1</v>
      </c>
      <c r="CM47" s="391">
        <f t="shared" si="47"/>
        <v>0</v>
      </c>
      <c r="CN47" s="391">
        <f t="shared" si="48"/>
        <v>1</v>
      </c>
      <c r="CO47" s="391">
        <f t="shared" si="49"/>
        <v>1</v>
      </c>
      <c r="CP47" s="391">
        <f t="shared" si="50"/>
        <v>1</v>
      </c>
      <c r="CQ47" s="391">
        <f t="shared" si="51"/>
        <v>1</v>
      </c>
      <c r="CR47" s="391">
        <f t="shared" si="52"/>
        <v>0</v>
      </c>
      <c r="CS47" s="393">
        <f t="shared" si="53"/>
        <v>0</v>
      </c>
      <c r="CT47" s="391">
        <f t="shared" si="54"/>
        <v>0</v>
      </c>
      <c r="CU47" s="391">
        <f t="shared" si="55"/>
        <v>1</v>
      </c>
      <c r="CV47" s="391">
        <f t="shared" si="56"/>
        <v>1</v>
      </c>
      <c r="CW47" s="391">
        <f t="shared" si="57"/>
        <v>0</v>
      </c>
      <c r="CX47" s="391">
        <f t="shared" si="58"/>
        <v>1</v>
      </c>
      <c r="CY47" s="391">
        <f t="shared" si="59"/>
        <v>1</v>
      </c>
      <c r="CZ47" s="391">
        <f t="shared" si="60"/>
        <v>0</v>
      </c>
      <c r="DA47" s="391">
        <f t="shared" si="61"/>
        <v>1</v>
      </c>
      <c r="DB47" s="391">
        <f t="shared" si="62"/>
        <v>1</v>
      </c>
      <c r="DC47" s="391">
        <f t="shared" si="63"/>
        <v>1</v>
      </c>
      <c r="DD47" s="391">
        <f t="shared" si="64"/>
        <v>0</v>
      </c>
      <c r="DE47" s="398"/>
      <c r="DF47" s="391">
        <f t="shared" si="65"/>
        <v>0</v>
      </c>
      <c r="DG47" s="391">
        <f t="shared" si="66"/>
        <v>0</v>
      </c>
      <c r="DH47" s="391">
        <f t="shared" si="67"/>
        <v>0</v>
      </c>
      <c r="DI47" s="391">
        <f t="shared" si="68"/>
        <v>0</v>
      </c>
      <c r="DJ47" s="391">
        <f t="shared" si="69"/>
        <v>0</v>
      </c>
      <c r="DK47" s="391">
        <f t="shared" si="70"/>
        <v>0</v>
      </c>
      <c r="DL47" s="391">
        <f t="shared" si="71"/>
        <v>0</v>
      </c>
      <c r="DM47" s="391">
        <f t="shared" si="72"/>
        <v>0</v>
      </c>
      <c r="DN47" s="391">
        <f t="shared" si="73"/>
        <v>0</v>
      </c>
      <c r="DO47" s="391">
        <f t="shared" si="74"/>
        <v>0</v>
      </c>
      <c r="DP47" s="391">
        <f t="shared" si="75"/>
        <v>0</v>
      </c>
      <c r="DQ47" s="398"/>
      <c r="DR47" s="391">
        <f t="shared" si="76"/>
        <v>0</v>
      </c>
      <c r="DS47" s="391">
        <f t="shared" si="77"/>
        <v>0</v>
      </c>
      <c r="DT47" s="391">
        <f t="shared" si="78"/>
        <v>0</v>
      </c>
      <c r="DU47" s="391">
        <f t="shared" si="79"/>
        <v>0</v>
      </c>
      <c r="DV47" s="391">
        <f t="shared" si="80"/>
        <v>0</v>
      </c>
      <c r="DW47" s="391">
        <f t="shared" si="81"/>
        <v>0</v>
      </c>
      <c r="DX47" s="391">
        <f t="shared" si="82"/>
        <v>0</v>
      </c>
      <c r="DY47" s="391">
        <f t="shared" si="83"/>
        <v>0</v>
      </c>
      <c r="DZ47" s="391">
        <f t="shared" si="84"/>
        <v>0</v>
      </c>
      <c r="EA47" s="391">
        <f t="shared" si="85"/>
        <v>0</v>
      </c>
      <c r="EB47" s="391">
        <f t="shared" si="86"/>
        <v>0</v>
      </c>
      <c r="EC47" s="398"/>
      <c r="ED47" s="391">
        <f t="shared" si="87"/>
        <v>0</v>
      </c>
      <c r="EE47" s="391">
        <f t="shared" si="88"/>
        <v>0</v>
      </c>
      <c r="EF47" s="391">
        <f t="shared" si="89"/>
        <v>0</v>
      </c>
      <c r="EG47" s="391">
        <f t="shared" si="90"/>
        <v>0</v>
      </c>
      <c r="EH47" s="391">
        <f t="shared" si="91"/>
        <v>0</v>
      </c>
      <c r="EI47" s="391">
        <f t="shared" si="92"/>
        <v>0</v>
      </c>
      <c r="EJ47" s="391">
        <f t="shared" si="93"/>
        <v>0</v>
      </c>
      <c r="EK47" s="391">
        <f t="shared" si="94"/>
        <v>0</v>
      </c>
      <c r="EL47" s="391">
        <f t="shared" si="95"/>
        <v>0</v>
      </c>
      <c r="EM47" s="391">
        <f t="shared" si="96"/>
        <v>0</v>
      </c>
      <c r="EN47" s="391">
        <f t="shared" si="97"/>
        <v>0</v>
      </c>
    </row>
    <row r="48" spans="1:145" s="391" customFormat="1" ht="13.5" hidden="1" thickBot="1" x14ac:dyDescent="0.25">
      <c r="A48" s="364" t="str">
        <f t="shared" si="103"/>
        <v>BRV-WSC</v>
      </c>
      <c r="B48" s="365" t="str">
        <f>IF((A48&lt;&gt;"ZZZ"),(IF((IFERROR((VLOOKUP(A48,'Standaard+voorstellen '!A$1:B$436,1,FALSE)),"ZZZ"))="ZZZ","v","")),"")</f>
        <v/>
      </c>
      <c r="C48" s="426" t="s">
        <v>1905</v>
      </c>
      <c r="D48" s="367" t="str">
        <f t="shared" si="16"/>
        <v>BRV-WSC</v>
      </c>
      <c r="E48" s="368" t="str">
        <f>IFERROR((VLOOKUP(C48,'Standaard+voorstellen '!A$1:E$568,2,FALSE)),"Nog af te handelen AANVRAAG")</f>
        <v>Brandweer Waterscooter</v>
      </c>
      <c r="F48" s="369">
        <f>IFERROR((VLOOKUP(C48,'Standaard+voorstellen '!A$1:E$568,3,FALSE)),"")</f>
        <v>1</v>
      </c>
      <c r="G48" s="370">
        <f t="shared" si="100"/>
        <v>1</v>
      </c>
      <c r="H48" s="371">
        <f t="shared" si="101"/>
        <v>1</v>
      </c>
      <c r="I48" s="372">
        <f t="shared" si="102"/>
        <v>0</v>
      </c>
      <c r="J48" s="367">
        <f t="shared" si="17"/>
        <v>0</v>
      </c>
      <c r="K48" s="372">
        <f t="shared" si="18"/>
        <v>0</v>
      </c>
      <c r="L48" s="586" t="s">
        <v>36</v>
      </c>
      <c r="M48" s="373" t="s">
        <v>2125</v>
      </c>
      <c r="N48" s="420" t="s">
        <v>2141</v>
      </c>
      <c r="O48" s="676" t="s">
        <v>2089</v>
      </c>
      <c r="P48" s="376" t="s">
        <v>1905</v>
      </c>
      <c r="Q48" s="377">
        <v>1</v>
      </c>
      <c r="R48" s="378">
        <v>1</v>
      </c>
      <c r="S48" s="379">
        <v>0</v>
      </c>
      <c r="T48" s="378">
        <v>6</v>
      </c>
      <c r="U48" s="378">
        <v>1</v>
      </c>
      <c r="V48" s="383">
        <v>0</v>
      </c>
      <c r="W48" s="384">
        <v>0</v>
      </c>
      <c r="X48" s="385">
        <v>0</v>
      </c>
      <c r="Y48" s="384"/>
      <c r="Z48" s="401"/>
      <c r="AA48" s="402"/>
      <c r="AB48" s="383">
        <v>1</v>
      </c>
      <c r="AC48" s="384">
        <v>1</v>
      </c>
      <c r="AD48" s="384">
        <v>0</v>
      </c>
      <c r="AE48" s="377"/>
      <c r="AF48" s="380"/>
      <c r="AG48" s="382"/>
      <c r="AH48" s="383">
        <v>0</v>
      </c>
      <c r="AI48" s="384">
        <v>0</v>
      </c>
      <c r="AJ48" s="385">
        <v>0</v>
      </c>
      <c r="AK48" s="384"/>
      <c r="AL48" s="384"/>
      <c r="AM48" s="384"/>
      <c r="AN48" s="383">
        <v>0</v>
      </c>
      <c r="AO48" s="384">
        <v>0</v>
      </c>
      <c r="AP48" s="385">
        <v>0</v>
      </c>
      <c r="AQ48" s="384">
        <v>0</v>
      </c>
      <c r="AR48" s="384">
        <v>0</v>
      </c>
      <c r="AS48" s="384">
        <v>0</v>
      </c>
      <c r="AT48" s="383">
        <v>0</v>
      </c>
      <c r="AU48" s="384">
        <v>0</v>
      </c>
      <c r="AV48" s="384">
        <v>0</v>
      </c>
      <c r="AW48" s="383"/>
      <c r="AX48" s="384"/>
      <c r="AY48" s="385"/>
      <c r="AZ48" s="403"/>
      <c r="BA48" s="387" t="str">
        <f t="shared" si="19"/>
        <v>BR</v>
      </c>
      <c r="BB48" s="388" t="str">
        <f t="shared" si="20"/>
        <v>V</v>
      </c>
      <c r="BC48" s="389" t="str">
        <f t="shared" si="21"/>
        <v>-</v>
      </c>
      <c r="BD48" s="390" t="str">
        <f t="shared" si="22"/>
        <v>WSC</v>
      </c>
      <c r="BE48" s="391">
        <f t="shared" si="23"/>
        <v>4</v>
      </c>
      <c r="BF48" s="392" t="str">
        <f>VLOOKUP(C48,'Standaard+voorstellen '!A$1:E$568,1,FALSE)</f>
        <v>BRV-WSC</v>
      </c>
      <c r="BG48" s="393" t="str">
        <f>VLOOKUP(P48,'Hulpblad Aantal per VrtgSrt &gt;=1'!B$4:C$688,1,FALSE)</f>
        <v>BRV-WSC</v>
      </c>
      <c r="BH48" s="394" t="s">
        <v>1905</v>
      </c>
      <c r="BI48" s="393" t="str">
        <f t="shared" si="24"/>
        <v>g</v>
      </c>
      <c r="BJ48" s="393" t="str">
        <f t="shared" si="25"/>
        <v>P</v>
      </c>
      <c r="BK48" s="393" t="str">
        <f t="shared" si="26"/>
        <v/>
      </c>
      <c r="BL48" s="395" t="str">
        <f t="shared" si="27"/>
        <v>P</v>
      </c>
      <c r="BM48" s="393" t="str">
        <f>IF((B48&gt;"a"),(VLOOKUP(A48,Afhankelijkheid!A$2:O$5530,2,FALSE)),"")</f>
        <v/>
      </c>
      <c r="BN48" s="396">
        <f>IFERROR(VLOOKUP(A48,'Hulpblad IZB en IZE'!A$2:B$750,2,FALSE),0)</f>
        <v>0</v>
      </c>
      <c r="BO48" s="397" t="str">
        <f t="shared" si="28"/>
        <v/>
      </c>
      <c r="BP48" s="370">
        <f t="shared" si="29"/>
        <v>1</v>
      </c>
      <c r="BQ48" s="371">
        <f t="shared" si="30"/>
        <v>1</v>
      </c>
      <c r="BR48" s="372">
        <f t="shared" si="98"/>
        <v>0</v>
      </c>
      <c r="BS48" s="372">
        <f t="shared" si="99"/>
        <v>6</v>
      </c>
      <c r="BT48" s="367">
        <f t="shared" si="31"/>
        <v>0</v>
      </c>
      <c r="BU48" s="398"/>
      <c r="BW48" s="393">
        <f t="shared" si="32"/>
        <v>0</v>
      </c>
      <c r="BX48" s="393">
        <f t="shared" si="33"/>
        <v>0</v>
      </c>
      <c r="BY48" s="393">
        <f t="shared" si="34"/>
        <v>0</v>
      </c>
      <c r="BZ48" s="393">
        <f t="shared" si="35"/>
        <v>0</v>
      </c>
      <c r="CA48" s="393">
        <f t="shared" si="36"/>
        <v>0</v>
      </c>
      <c r="CB48" s="393">
        <f t="shared" si="37"/>
        <v>0</v>
      </c>
      <c r="CC48" s="393">
        <f t="shared" si="38"/>
        <v>0</v>
      </c>
      <c r="CD48" s="393">
        <f t="shared" si="39"/>
        <v>0</v>
      </c>
      <c r="CE48" s="393">
        <f t="shared" si="40"/>
        <v>0</v>
      </c>
      <c r="CF48" s="393">
        <f t="shared" si="41"/>
        <v>0</v>
      </c>
      <c r="CG48" s="398"/>
      <c r="CH48" s="391">
        <f t="shared" si="42"/>
        <v>1</v>
      </c>
      <c r="CI48" s="391">
        <f t="shared" si="43"/>
        <v>0</v>
      </c>
      <c r="CJ48" s="391">
        <f t="shared" si="44"/>
        <v>1</v>
      </c>
      <c r="CK48" s="391">
        <f t="shared" si="45"/>
        <v>0</v>
      </c>
      <c r="CL48" s="391">
        <f t="shared" si="46"/>
        <v>1</v>
      </c>
      <c r="CM48" s="391">
        <f t="shared" si="47"/>
        <v>0</v>
      </c>
      <c r="CN48" s="391">
        <f t="shared" si="48"/>
        <v>1</v>
      </c>
      <c r="CO48" s="391">
        <f t="shared" si="49"/>
        <v>1</v>
      </c>
      <c r="CP48" s="391">
        <f t="shared" si="50"/>
        <v>1</v>
      </c>
      <c r="CQ48" s="391">
        <f t="shared" si="51"/>
        <v>0</v>
      </c>
      <c r="CR48" s="391">
        <f t="shared" si="52"/>
        <v>0</v>
      </c>
      <c r="CS48" s="393">
        <f t="shared" si="53"/>
        <v>0</v>
      </c>
      <c r="CT48" s="391">
        <f t="shared" si="54"/>
        <v>0</v>
      </c>
      <c r="CU48" s="391">
        <f t="shared" si="55"/>
        <v>0</v>
      </c>
      <c r="CV48" s="391">
        <f t="shared" si="56"/>
        <v>0</v>
      </c>
      <c r="CW48" s="391">
        <f t="shared" si="57"/>
        <v>1</v>
      </c>
      <c r="CX48" s="391">
        <f t="shared" si="58"/>
        <v>0</v>
      </c>
      <c r="CY48" s="391">
        <f t="shared" si="59"/>
        <v>0</v>
      </c>
      <c r="CZ48" s="391">
        <f t="shared" si="60"/>
        <v>0</v>
      </c>
      <c r="DA48" s="391">
        <f t="shared" si="61"/>
        <v>0</v>
      </c>
      <c r="DB48" s="391">
        <f t="shared" si="62"/>
        <v>0</v>
      </c>
      <c r="DC48" s="391">
        <f t="shared" si="63"/>
        <v>0</v>
      </c>
      <c r="DD48" s="391">
        <f t="shared" si="64"/>
        <v>0</v>
      </c>
      <c r="DE48" s="398"/>
      <c r="DF48" s="391">
        <f t="shared" si="65"/>
        <v>0</v>
      </c>
      <c r="DG48" s="391">
        <f t="shared" si="66"/>
        <v>0</v>
      </c>
      <c r="DH48" s="391">
        <f t="shared" si="67"/>
        <v>0</v>
      </c>
      <c r="DI48" s="391">
        <f t="shared" si="68"/>
        <v>0</v>
      </c>
      <c r="DJ48" s="391">
        <f t="shared" si="69"/>
        <v>0</v>
      </c>
      <c r="DK48" s="391">
        <f t="shared" si="70"/>
        <v>0</v>
      </c>
      <c r="DL48" s="391">
        <f t="shared" si="71"/>
        <v>0</v>
      </c>
      <c r="DM48" s="391">
        <f t="shared" si="72"/>
        <v>0</v>
      </c>
      <c r="DN48" s="391">
        <f t="shared" si="73"/>
        <v>0</v>
      </c>
      <c r="DO48" s="391">
        <f t="shared" si="74"/>
        <v>0</v>
      </c>
      <c r="DP48" s="391">
        <f t="shared" si="75"/>
        <v>0</v>
      </c>
      <c r="DQ48" s="398"/>
      <c r="DR48" s="391">
        <f t="shared" si="76"/>
        <v>0</v>
      </c>
      <c r="DS48" s="391">
        <f t="shared" si="77"/>
        <v>0</v>
      </c>
      <c r="DT48" s="391">
        <f t="shared" si="78"/>
        <v>0</v>
      </c>
      <c r="DU48" s="391">
        <f t="shared" si="79"/>
        <v>0</v>
      </c>
      <c r="DV48" s="391">
        <f t="shared" si="80"/>
        <v>0</v>
      </c>
      <c r="DW48" s="391">
        <f t="shared" si="81"/>
        <v>0</v>
      </c>
      <c r="DX48" s="391">
        <f t="shared" si="82"/>
        <v>0</v>
      </c>
      <c r="DY48" s="391">
        <f t="shared" si="83"/>
        <v>0</v>
      </c>
      <c r="DZ48" s="391">
        <f t="shared" si="84"/>
        <v>0</v>
      </c>
      <c r="EA48" s="391">
        <f t="shared" si="85"/>
        <v>0</v>
      </c>
      <c r="EB48" s="391">
        <f t="shared" si="86"/>
        <v>0</v>
      </c>
      <c r="EC48" s="398"/>
      <c r="ED48" s="391">
        <f t="shared" si="87"/>
        <v>0</v>
      </c>
      <c r="EE48" s="391">
        <f t="shared" si="88"/>
        <v>0</v>
      </c>
      <c r="EF48" s="391">
        <f t="shared" si="89"/>
        <v>0</v>
      </c>
      <c r="EG48" s="391">
        <f t="shared" si="90"/>
        <v>0</v>
      </c>
      <c r="EH48" s="391">
        <f t="shared" si="91"/>
        <v>0</v>
      </c>
      <c r="EI48" s="391">
        <f t="shared" si="92"/>
        <v>0</v>
      </c>
      <c r="EJ48" s="391">
        <f t="shared" si="93"/>
        <v>0</v>
      </c>
      <c r="EK48" s="391">
        <f t="shared" si="94"/>
        <v>0</v>
      </c>
      <c r="EL48" s="391">
        <f t="shared" si="95"/>
        <v>0</v>
      </c>
      <c r="EM48" s="391">
        <f t="shared" si="96"/>
        <v>0</v>
      </c>
      <c r="EN48" s="391">
        <f t="shared" si="97"/>
        <v>0</v>
      </c>
    </row>
    <row r="49" spans="1:144" s="391" customFormat="1" ht="13.5" hidden="1" thickBot="1" x14ac:dyDescent="0.25">
      <c r="A49" s="364" t="str">
        <f t="shared" si="103"/>
        <v>BRV-Z</v>
      </c>
      <c r="B49" s="365" t="str">
        <f>IF((A49&lt;&gt;"ZZZ"),(IF((IFERROR((VLOOKUP(A49,'Standaard+voorstellen '!A$1:B$436,1,FALSE)),"ZZZ"))="ZZZ","v","")),"")</f>
        <v/>
      </c>
      <c r="C49" s="396" t="s">
        <v>234</v>
      </c>
      <c r="D49" s="367" t="str">
        <f t="shared" si="16"/>
        <v>BRV-Z</v>
      </c>
      <c r="E49" s="368" t="str">
        <f>IFERROR((VLOOKUP(C49,'Standaard+voorstellen '!A$1:E$568,2,FALSE)),"Nog af te handelen AANVRAAG")</f>
        <v>Brandweer Vaartuig Zeer groot</v>
      </c>
      <c r="F49" s="369">
        <f>IFERROR((VLOOKUP(C49,'Standaard+voorstellen '!A$1:E$568,3,FALSE)),"")</f>
        <v>6</v>
      </c>
      <c r="G49" s="370">
        <f t="shared" si="100"/>
        <v>6</v>
      </c>
      <c r="H49" s="371">
        <f t="shared" si="101"/>
        <v>5</v>
      </c>
      <c r="I49" s="372">
        <f t="shared" si="102"/>
        <v>1</v>
      </c>
      <c r="J49" s="367">
        <f t="shared" si="17"/>
        <v>36</v>
      </c>
      <c r="K49" s="372">
        <f t="shared" si="18"/>
        <v>0</v>
      </c>
      <c r="L49" s="369" t="s">
        <v>36</v>
      </c>
      <c r="M49" s="373" t="s">
        <v>1223</v>
      </c>
      <c r="N49" s="415"/>
      <c r="O49" s="427"/>
      <c r="P49" s="376" t="s">
        <v>234</v>
      </c>
      <c r="Q49" s="377">
        <v>6</v>
      </c>
      <c r="R49" s="378">
        <v>5</v>
      </c>
      <c r="S49" s="379">
        <v>1</v>
      </c>
      <c r="T49" s="378">
        <v>6</v>
      </c>
      <c r="U49" s="378">
        <v>3</v>
      </c>
      <c r="V49" s="383">
        <v>0</v>
      </c>
      <c r="W49" s="384">
        <v>0</v>
      </c>
      <c r="X49" s="385">
        <v>0</v>
      </c>
      <c r="Y49" s="384"/>
      <c r="Z49" s="401"/>
      <c r="AA49" s="402"/>
      <c r="AB49" s="383"/>
      <c r="AC49" s="384"/>
      <c r="AD49" s="384"/>
      <c r="AE49" s="383"/>
      <c r="AF49" s="401"/>
      <c r="AG49" s="406"/>
      <c r="AH49" s="383">
        <v>0</v>
      </c>
      <c r="AI49" s="384">
        <v>0</v>
      </c>
      <c r="AJ49" s="385">
        <v>0</v>
      </c>
      <c r="AK49" s="384"/>
      <c r="AL49" s="384"/>
      <c r="AM49" s="384"/>
      <c r="AN49" s="383">
        <v>0</v>
      </c>
      <c r="AO49" s="384">
        <v>0</v>
      </c>
      <c r="AP49" s="385">
        <v>0</v>
      </c>
      <c r="AQ49" s="384">
        <v>2</v>
      </c>
      <c r="AR49" s="384">
        <v>2</v>
      </c>
      <c r="AS49" s="384">
        <v>0</v>
      </c>
      <c r="AT49" s="383">
        <v>2</v>
      </c>
      <c r="AU49" s="384">
        <v>1</v>
      </c>
      <c r="AV49" s="384">
        <v>1</v>
      </c>
      <c r="AW49" s="383">
        <v>2</v>
      </c>
      <c r="AX49" s="384">
        <v>2</v>
      </c>
      <c r="AY49" s="385">
        <v>0</v>
      </c>
      <c r="AZ49" s="403"/>
      <c r="BA49" s="387" t="str">
        <f t="shared" si="19"/>
        <v>BR</v>
      </c>
      <c r="BB49" s="388" t="str">
        <f t="shared" si="20"/>
        <v>V</v>
      </c>
      <c r="BC49" s="389" t="str">
        <f t="shared" si="21"/>
        <v>-</v>
      </c>
      <c r="BD49" s="390" t="str">
        <f t="shared" si="22"/>
        <v>Z</v>
      </c>
      <c r="BE49" s="391">
        <f t="shared" si="23"/>
        <v>4</v>
      </c>
      <c r="BF49" s="392" t="str">
        <f>VLOOKUP(C49,'Standaard+voorstellen '!A$1:E$568,1,FALSE)</f>
        <v>BRV-Z</v>
      </c>
      <c r="BG49" s="393" t="str">
        <f>VLOOKUP(P49,'Hulpblad Aantal per VrtgSrt &gt;=1'!B$4:C$688,1,FALSE)</f>
        <v>BRV-Z</v>
      </c>
      <c r="BH49" s="394" t="s">
        <v>234</v>
      </c>
      <c r="BI49" s="393" t="str">
        <f t="shared" si="24"/>
        <v>g</v>
      </c>
      <c r="BJ49" s="393" t="str">
        <f t="shared" si="25"/>
        <v>P</v>
      </c>
      <c r="BK49" s="393" t="str">
        <f t="shared" si="26"/>
        <v>A</v>
      </c>
      <c r="BL49" s="395" t="str">
        <f t="shared" si="27"/>
        <v>PA</v>
      </c>
      <c r="BM49" s="393" t="str">
        <f>IF((B49&gt;"a"),(VLOOKUP(A49,Afhankelijkheid!A$2:O$5530,2,FALSE)),"")</f>
        <v/>
      </c>
      <c r="BN49" s="396">
        <f>IFERROR(VLOOKUP(A49,'Hulpblad IZB en IZE'!A$2:B$750,2,FALSE),0)</f>
        <v>36</v>
      </c>
      <c r="BO49" s="397" t="str">
        <f t="shared" si="28"/>
        <v/>
      </c>
      <c r="BP49" s="370">
        <f t="shared" si="29"/>
        <v>6</v>
      </c>
      <c r="BQ49" s="371">
        <f t="shared" si="30"/>
        <v>5</v>
      </c>
      <c r="BR49" s="372">
        <f t="shared" si="98"/>
        <v>1</v>
      </c>
      <c r="BS49" s="372">
        <f t="shared" si="99"/>
        <v>6</v>
      </c>
      <c r="BT49" s="367">
        <f t="shared" si="31"/>
        <v>36</v>
      </c>
      <c r="BU49" s="398"/>
      <c r="BW49" s="393">
        <f t="shared" si="32"/>
        <v>0</v>
      </c>
      <c r="BX49" s="393">
        <f t="shared" si="33"/>
        <v>0</v>
      </c>
      <c r="BY49" s="393">
        <f t="shared" si="34"/>
        <v>0</v>
      </c>
      <c r="BZ49" s="393">
        <f t="shared" si="35"/>
        <v>0</v>
      </c>
      <c r="CA49" s="393">
        <f t="shared" si="36"/>
        <v>0</v>
      </c>
      <c r="CB49" s="393">
        <f t="shared" si="37"/>
        <v>0</v>
      </c>
      <c r="CC49" s="393">
        <f t="shared" si="38"/>
        <v>0</v>
      </c>
      <c r="CD49" s="393">
        <f t="shared" si="39"/>
        <v>0</v>
      </c>
      <c r="CE49" s="393">
        <f t="shared" si="40"/>
        <v>0</v>
      </c>
      <c r="CF49" s="393">
        <f t="shared" si="41"/>
        <v>0</v>
      </c>
      <c r="CG49" s="398"/>
      <c r="CH49" s="391">
        <f t="shared" si="42"/>
        <v>1</v>
      </c>
      <c r="CI49" s="391">
        <f t="shared" si="43"/>
        <v>0</v>
      </c>
      <c r="CJ49" s="391">
        <f t="shared" si="44"/>
        <v>0</v>
      </c>
      <c r="CK49" s="391">
        <f t="shared" si="45"/>
        <v>0</v>
      </c>
      <c r="CL49" s="391">
        <f t="shared" si="46"/>
        <v>1</v>
      </c>
      <c r="CM49" s="391">
        <f t="shared" si="47"/>
        <v>0</v>
      </c>
      <c r="CN49" s="391">
        <f t="shared" si="48"/>
        <v>1</v>
      </c>
      <c r="CO49" s="391">
        <f t="shared" si="49"/>
        <v>1</v>
      </c>
      <c r="CP49" s="391">
        <f t="shared" si="50"/>
        <v>1</v>
      </c>
      <c r="CQ49" s="391">
        <f t="shared" si="51"/>
        <v>1</v>
      </c>
      <c r="CR49" s="391">
        <f t="shared" si="52"/>
        <v>0</v>
      </c>
      <c r="CS49" s="393">
        <f t="shared" si="53"/>
        <v>0</v>
      </c>
      <c r="CT49" s="391">
        <f t="shared" si="54"/>
        <v>0</v>
      </c>
      <c r="CU49" s="391">
        <f t="shared" si="55"/>
        <v>0</v>
      </c>
      <c r="CV49" s="391">
        <f t="shared" si="56"/>
        <v>0</v>
      </c>
      <c r="CW49" s="391">
        <f t="shared" si="57"/>
        <v>0</v>
      </c>
      <c r="CX49" s="391">
        <f t="shared" si="58"/>
        <v>0</v>
      </c>
      <c r="CY49" s="391">
        <f t="shared" si="59"/>
        <v>0</v>
      </c>
      <c r="CZ49" s="391">
        <f t="shared" si="60"/>
        <v>0</v>
      </c>
      <c r="DA49" s="391">
        <f t="shared" si="61"/>
        <v>0</v>
      </c>
      <c r="DB49" s="391">
        <f t="shared" si="62"/>
        <v>1</v>
      </c>
      <c r="DC49" s="391">
        <f t="shared" si="63"/>
        <v>1</v>
      </c>
      <c r="DD49" s="391">
        <f t="shared" si="64"/>
        <v>1</v>
      </c>
      <c r="DE49" s="398"/>
      <c r="DF49" s="391">
        <f t="shared" si="65"/>
        <v>0</v>
      </c>
      <c r="DG49" s="391">
        <f t="shared" si="66"/>
        <v>0</v>
      </c>
      <c r="DH49" s="391">
        <f t="shared" si="67"/>
        <v>0</v>
      </c>
      <c r="DI49" s="391">
        <f t="shared" si="68"/>
        <v>0</v>
      </c>
      <c r="DJ49" s="391">
        <f t="shared" si="69"/>
        <v>0</v>
      </c>
      <c r="DK49" s="391">
        <f t="shared" si="70"/>
        <v>0</v>
      </c>
      <c r="DL49" s="391">
        <f t="shared" si="71"/>
        <v>0</v>
      </c>
      <c r="DM49" s="391">
        <f t="shared" si="72"/>
        <v>0</v>
      </c>
      <c r="DN49" s="391">
        <f t="shared" si="73"/>
        <v>0</v>
      </c>
      <c r="DO49" s="391">
        <f t="shared" si="74"/>
        <v>0</v>
      </c>
      <c r="DP49" s="391">
        <f t="shared" si="75"/>
        <v>0</v>
      </c>
      <c r="DQ49" s="398"/>
      <c r="DR49" s="391">
        <f t="shared" si="76"/>
        <v>0</v>
      </c>
      <c r="DS49" s="391">
        <f t="shared" si="77"/>
        <v>0</v>
      </c>
      <c r="DT49" s="391">
        <f t="shared" si="78"/>
        <v>0</v>
      </c>
      <c r="DU49" s="391">
        <f t="shared" si="79"/>
        <v>0</v>
      </c>
      <c r="DV49" s="391">
        <f t="shared" si="80"/>
        <v>0</v>
      </c>
      <c r="DW49" s="391">
        <f t="shared" si="81"/>
        <v>0</v>
      </c>
      <c r="DX49" s="391">
        <f t="shared" si="82"/>
        <v>0</v>
      </c>
      <c r="DY49" s="391">
        <f t="shared" si="83"/>
        <v>0</v>
      </c>
      <c r="DZ49" s="391">
        <f t="shared" si="84"/>
        <v>0</v>
      </c>
      <c r="EA49" s="391">
        <f t="shared" si="85"/>
        <v>0</v>
      </c>
      <c r="EB49" s="391">
        <f t="shared" si="86"/>
        <v>0</v>
      </c>
      <c r="EC49" s="398"/>
      <c r="ED49" s="391">
        <f t="shared" si="87"/>
        <v>0</v>
      </c>
      <c r="EE49" s="391">
        <f t="shared" si="88"/>
        <v>0</v>
      </c>
      <c r="EF49" s="391">
        <f t="shared" si="89"/>
        <v>0</v>
      </c>
      <c r="EG49" s="391">
        <f t="shared" si="90"/>
        <v>0</v>
      </c>
      <c r="EH49" s="391">
        <f t="shared" si="91"/>
        <v>0</v>
      </c>
      <c r="EI49" s="391">
        <f t="shared" si="92"/>
        <v>0</v>
      </c>
      <c r="EJ49" s="391">
        <f t="shared" si="93"/>
        <v>0</v>
      </c>
      <c r="EK49" s="391">
        <f t="shared" si="94"/>
        <v>0</v>
      </c>
      <c r="EL49" s="391">
        <f t="shared" si="95"/>
        <v>0</v>
      </c>
      <c r="EM49" s="391">
        <f t="shared" si="96"/>
        <v>0</v>
      </c>
      <c r="EN49" s="391">
        <f t="shared" si="97"/>
        <v>0</v>
      </c>
    </row>
    <row r="50" spans="1:144" s="391" customFormat="1" ht="13.5" hidden="1" thickBot="1" x14ac:dyDescent="0.25">
      <c r="A50" s="364" t="str">
        <f t="shared" si="103"/>
        <v>BS</v>
      </c>
      <c r="B50" s="365" t="str">
        <f>IF((A50&lt;&gt;"ZZZ"),(IF((IFERROR((VLOOKUP(A50,'Standaard+voorstellen '!A$1:B$436,1,FALSE)),"ZZZ"))="ZZZ","v","")),"")</f>
        <v/>
      </c>
      <c r="C50" s="396" t="s">
        <v>323</v>
      </c>
      <c r="D50" s="367" t="str">
        <f t="shared" si="16"/>
        <v>BS</v>
      </c>
      <c r="E50" s="368" t="str">
        <f>IFERROR((VLOOKUP(C50,'Standaard+voorstellen '!A$1:E$568,2,FALSE)),"Nog af te handelen AANVRAAG")</f>
        <v>Brandstoftankwagen</v>
      </c>
      <c r="F50" s="369">
        <f>IFERROR((VLOOKUP(C50,'Standaard+voorstellen '!A$1:E$568,3,FALSE)),"")</f>
        <v>8</v>
      </c>
      <c r="G50" s="370">
        <f t="shared" si="100"/>
        <v>12</v>
      </c>
      <c r="H50" s="371">
        <f t="shared" si="101"/>
        <v>0</v>
      </c>
      <c r="I50" s="372">
        <f t="shared" si="102"/>
        <v>12</v>
      </c>
      <c r="J50" s="367">
        <f t="shared" si="17"/>
        <v>3</v>
      </c>
      <c r="K50" s="372">
        <f t="shared" si="18"/>
        <v>0</v>
      </c>
      <c r="L50" s="369" t="s">
        <v>36</v>
      </c>
      <c r="M50" s="373" t="s">
        <v>443</v>
      </c>
      <c r="N50" s="374"/>
      <c r="O50" s="375"/>
      <c r="P50" s="376" t="s">
        <v>323</v>
      </c>
      <c r="Q50" s="377">
        <v>12</v>
      </c>
      <c r="R50" s="378">
        <v>0</v>
      </c>
      <c r="S50" s="379">
        <v>12</v>
      </c>
      <c r="T50" s="378">
        <v>7</v>
      </c>
      <c r="U50" s="378">
        <v>6</v>
      </c>
      <c r="V50" s="383">
        <v>2</v>
      </c>
      <c r="W50" s="384">
        <v>0</v>
      </c>
      <c r="X50" s="385">
        <v>2</v>
      </c>
      <c r="Y50" s="384"/>
      <c r="Z50" s="401"/>
      <c r="AA50" s="402"/>
      <c r="AB50" s="383"/>
      <c r="AC50" s="384"/>
      <c r="AD50" s="384"/>
      <c r="AE50" s="377">
        <v>3</v>
      </c>
      <c r="AF50" s="380">
        <v>0</v>
      </c>
      <c r="AG50" s="382">
        <v>3</v>
      </c>
      <c r="AH50" s="383">
        <v>3</v>
      </c>
      <c r="AI50" s="384">
        <v>0</v>
      </c>
      <c r="AJ50" s="385">
        <v>3</v>
      </c>
      <c r="AK50" s="384">
        <v>2</v>
      </c>
      <c r="AL50" s="384">
        <v>0</v>
      </c>
      <c r="AM50" s="384">
        <v>2</v>
      </c>
      <c r="AN50" s="383">
        <v>0</v>
      </c>
      <c r="AO50" s="384">
        <v>0</v>
      </c>
      <c r="AP50" s="385">
        <v>0</v>
      </c>
      <c r="AQ50" s="384">
        <v>1</v>
      </c>
      <c r="AR50" s="384">
        <v>0</v>
      </c>
      <c r="AS50" s="384">
        <v>1</v>
      </c>
      <c r="AT50" s="383">
        <v>1</v>
      </c>
      <c r="AU50" s="384">
        <v>0</v>
      </c>
      <c r="AV50" s="384">
        <v>1</v>
      </c>
      <c r="AW50" s="383"/>
      <c r="AX50" s="384"/>
      <c r="AY50" s="385"/>
      <c r="AZ50" s="403"/>
      <c r="BA50" s="387" t="str">
        <f t="shared" si="19"/>
        <v>BS</v>
      </c>
      <c r="BB50" s="388" t="str">
        <f t="shared" si="20"/>
        <v/>
      </c>
      <c r="BC50" s="389" t="str">
        <f t="shared" si="21"/>
        <v/>
      </c>
      <c r="BD50" s="390" t="str">
        <f t="shared" si="22"/>
        <v/>
      </c>
      <c r="BE50" s="391">
        <f t="shared" si="23"/>
        <v>3</v>
      </c>
      <c r="BF50" s="392" t="str">
        <f>VLOOKUP(C50,'Standaard+voorstellen '!A$1:E$568,1,FALSE)</f>
        <v>BS</v>
      </c>
      <c r="BG50" s="393" t="str">
        <f>VLOOKUP(P50,'Hulpblad Aantal per VrtgSrt &gt;=1'!B$4:C$688,1,FALSE)</f>
        <v>BS</v>
      </c>
      <c r="BH50" s="394" t="s">
        <v>323</v>
      </c>
      <c r="BI50" s="393" t="str">
        <f t="shared" si="24"/>
        <v>g</v>
      </c>
      <c r="BJ50" s="393" t="str">
        <f t="shared" si="25"/>
        <v/>
      </c>
      <c r="BK50" s="393" t="str">
        <f t="shared" si="26"/>
        <v>A</v>
      </c>
      <c r="BL50" s="395" t="str">
        <f t="shared" si="27"/>
        <v>A</v>
      </c>
      <c r="BM50" s="393" t="str">
        <f>IF((B50&gt;"a"),(VLOOKUP(A50,Afhankelijkheid!A$2:O$5530,2,FALSE)),"")</f>
        <v/>
      </c>
      <c r="BN50" s="396">
        <f>IFERROR(VLOOKUP(A50,'Hulpblad IZB en IZE'!A$2:B$750,2,FALSE),0)</f>
        <v>3</v>
      </c>
      <c r="BO50" s="397" t="str">
        <f t="shared" si="28"/>
        <v/>
      </c>
      <c r="BP50" s="370">
        <f t="shared" si="29"/>
        <v>12</v>
      </c>
      <c r="BQ50" s="371">
        <f t="shared" si="30"/>
        <v>0</v>
      </c>
      <c r="BR50" s="372">
        <f t="shared" si="98"/>
        <v>12</v>
      </c>
      <c r="BS50" s="372">
        <f t="shared" si="99"/>
        <v>7</v>
      </c>
      <c r="BT50" s="367">
        <f t="shared" si="31"/>
        <v>3</v>
      </c>
      <c r="BU50" s="398"/>
      <c r="BW50" s="393">
        <f t="shared" si="32"/>
        <v>0</v>
      </c>
      <c r="BX50" s="393">
        <f t="shared" si="33"/>
        <v>0</v>
      </c>
      <c r="BY50" s="393">
        <f t="shared" si="34"/>
        <v>0</v>
      </c>
      <c r="BZ50" s="393">
        <f t="shared" si="35"/>
        <v>0</v>
      </c>
      <c r="CA50" s="393">
        <f t="shared" si="36"/>
        <v>0</v>
      </c>
      <c r="CB50" s="393">
        <f t="shared" si="37"/>
        <v>0</v>
      </c>
      <c r="CC50" s="393">
        <f t="shared" si="38"/>
        <v>0</v>
      </c>
      <c r="CD50" s="393">
        <f t="shared" si="39"/>
        <v>0</v>
      </c>
      <c r="CE50" s="393">
        <f t="shared" si="40"/>
        <v>0</v>
      </c>
      <c r="CF50" s="393">
        <f t="shared" si="41"/>
        <v>0</v>
      </c>
      <c r="CG50" s="398"/>
      <c r="CH50" s="391">
        <f t="shared" si="42"/>
        <v>1</v>
      </c>
      <c r="CI50" s="391">
        <f t="shared" si="43"/>
        <v>0</v>
      </c>
      <c r="CJ50" s="391">
        <f t="shared" si="44"/>
        <v>0</v>
      </c>
      <c r="CK50" s="391">
        <f t="shared" si="45"/>
        <v>1</v>
      </c>
      <c r="CL50" s="391">
        <f t="shared" si="46"/>
        <v>1</v>
      </c>
      <c r="CM50" s="391">
        <f t="shared" si="47"/>
        <v>1</v>
      </c>
      <c r="CN50" s="391">
        <f t="shared" si="48"/>
        <v>1</v>
      </c>
      <c r="CO50" s="391">
        <f t="shared" si="49"/>
        <v>1</v>
      </c>
      <c r="CP50" s="391">
        <f t="shared" si="50"/>
        <v>1</v>
      </c>
      <c r="CQ50" s="391">
        <f t="shared" si="51"/>
        <v>0</v>
      </c>
      <c r="CR50" s="391">
        <f t="shared" si="52"/>
        <v>0</v>
      </c>
      <c r="CS50" s="393">
        <f t="shared" si="53"/>
        <v>0</v>
      </c>
      <c r="CT50" s="391">
        <f t="shared" si="54"/>
        <v>0</v>
      </c>
      <c r="CU50" s="391">
        <f t="shared" si="55"/>
        <v>1</v>
      </c>
      <c r="CV50" s="391">
        <f t="shared" si="56"/>
        <v>0</v>
      </c>
      <c r="CW50" s="391">
        <f t="shared" si="57"/>
        <v>0</v>
      </c>
      <c r="CX50" s="391">
        <f t="shared" si="58"/>
        <v>1</v>
      </c>
      <c r="CY50" s="391">
        <f t="shared" si="59"/>
        <v>1</v>
      </c>
      <c r="CZ50" s="391">
        <f t="shared" si="60"/>
        <v>1</v>
      </c>
      <c r="DA50" s="391">
        <f t="shared" si="61"/>
        <v>0</v>
      </c>
      <c r="DB50" s="391">
        <f t="shared" si="62"/>
        <v>1</v>
      </c>
      <c r="DC50" s="391">
        <f t="shared" si="63"/>
        <v>1</v>
      </c>
      <c r="DD50" s="391">
        <f t="shared" si="64"/>
        <v>0</v>
      </c>
      <c r="DE50" s="398"/>
      <c r="DF50" s="391">
        <f t="shared" si="65"/>
        <v>0</v>
      </c>
      <c r="DG50" s="391">
        <f t="shared" si="66"/>
        <v>0</v>
      </c>
      <c r="DH50" s="391">
        <f t="shared" si="67"/>
        <v>0</v>
      </c>
      <c r="DI50" s="391">
        <f t="shared" si="68"/>
        <v>0</v>
      </c>
      <c r="DJ50" s="391">
        <f t="shared" si="69"/>
        <v>0</v>
      </c>
      <c r="DK50" s="391">
        <f t="shared" si="70"/>
        <v>0</v>
      </c>
      <c r="DL50" s="391">
        <f t="shared" si="71"/>
        <v>0</v>
      </c>
      <c r="DM50" s="391">
        <f t="shared" si="72"/>
        <v>0</v>
      </c>
      <c r="DN50" s="391">
        <f t="shared" si="73"/>
        <v>0</v>
      </c>
      <c r="DO50" s="391">
        <f t="shared" si="74"/>
        <v>0</v>
      </c>
      <c r="DP50" s="391">
        <f t="shared" si="75"/>
        <v>0</v>
      </c>
      <c r="DQ50" s="398"/>
      <c r="DR50" s="391">
        <f t="shared" si="76"/>
        <v>0</v>
      </c>
      <c r="DS50" s="391">
        <f t="shared" si="77"/>
        <v>0</v>
      </c>
      <c r="DT50" s="391">
        <f t="shared" si="78"/>
        <v>0</v>
      </c>
      <c r="DU50" s="391">
        <f t="shared" si="79"/>
        <v>0</v>
      </c>
      <c r="DV50" s="391">
        <f t="shared" si="80"/>
        <v>0</v>
      </c>
      <c r="DW50" s="391">
        <f t="shared" si="81"/>
        <v>0</v>
      </c>
      <c r="DX50" s="391">
        <f t="shared" si="82"/>
        <v>0</v>
      </c>
      <c r="DY50" s="391">
        <f t="shared" si="83"/>
        <v>0</v>
      </c>
      <c r="DZ50" s="391">
        <f t="shared" si="84"/>
        <v>0</v>
      </c>
      <c r="EA50" s="391">
        <f t="shared" si="85"/>
        <v>0</v>
      </c>
      <c r="EB50" s="391">
        <f t="shared" si="86"/>
        <v>0</v>
      </c>
      <c r="EC50" s="398"/>
      <c r="ED50" s="391">
        <f t="shared" si="87"/>
        <v>0</v>
      </c>
      <c r="EE50" s="391">
        <f t="shared" si="88"/>
        <v>0</v>
      </c>
      <c r="EF50" s="391">
        <f t="shared" si="89"/>
        <v>0</v>
      </c>
      <c r="EG50" s="391">
        <f t="shared" si="90"/>
        <v>0</v>
      </c>
      <c r="EH50" s="391">
        <f t="shared" si="91"/>
        <v>0</v>
      </c>
      <c r="EI50" s="391">
        <f t="shared" si="92"/>
        <v>0</v>
      </c>
      <c r="EJ50" s="391">
        <f t="shared" si="93"/>
        <v>0</v>
      </c>
      <c r="EK50" s="391">
        <f t="shared" si="94"/>
        <v>0</v>
      </c>
      <c r="EL50" s="391">
        <f t="shared" si="95"/>
        <v>0</v>
      </c>
      <c r="EM50" s="391">
        <f t="shared" si="96"/>
        <v>0</v>
      </c>
      <c r="EN50" s="391">
        <f t="shared" si="97"/>
        <v>0</v>
      </c>
    </row>
    <row r="51" spans="1:144" s="391" customFormat="1" ht="13.5" hidden="1" thickBot="1" x14ac:dyDescent="0.25">
      <c r="A51" s="364" t="str">
        <f t="shared" si="103"/>
        <v>BSA</v>
      </c>
      <c r="B51" s="365" t="str">
        <f>IF((A51&lt;&gt;"ZZZ"),(IF((IFERROR((VLOOKUP(A51,'Standaard+voorstellen '!A$1:B$436,1,FALSE)),"ZZZ"))="ZZZ","v","")),"")</f>
        <v/>
      </c>
      <c r="C51" s="396" t="s">
        <v>324</v>
      </c>
      <c r="D51" s="367" t="str">
        <f t="shared" si="16"/>
        <v>BSA</v>
      </c>
      <c r="E51" s="368" t="str">
        <f>IFERROR((VLOOKUP(C51,'Standaard+voorstellen '!A$1:E$568,2,FALSE)),"Nog af te handelen AANVRAAG")</f>
        <v>Brandstoftank Aanhanger</v>
      </c>
      <c r="F51" s="369">
        <f>IFERROR((VLOOKUP(C51,'Standaard+voorstellen '!A$1:E$568,3,FALSE)),"")</f>
        <v>8</v>
      </c>
      <c r="G51" s="370">
        <f t="shared" si="100"/>
        <v>17</v>
      </c>
      <c r="H51" s="371">
        <f t="shared" si="101"/>
        <v>13</v>
      </c>
      <c r="I51" s="372">
        <f t="shared" si="102"/>
        <v>4</v>
      </c>
      <c r="J51" s="367">
        <f t="shared" si="17"/>
        <v>35</v>
      </c>
      <c r="K51" s="372">
        <f t="shared" si="18"/>
        <v>0</v>
      </c>
      <c r="L51" s="369" t="s">
        <v>36</v>
      </c>
      <c r="M51" s="373" t="s">
        <v>443</v>
      </c>
      <c r="N51" s="374"/>
      <c r="O51" s="375"/>
      <c r="P51" s="376" t="s">
        <v>324</v>
      </c>
      <c r="Q51" s="377">
        <v>17</v>
      </c>
      <c r="R51" s="378">
        <v>13</v>
      </c>
      <c r="S51" s="379">
        <v>4</v>
      </c>
      <c r="T51" s="378">
        <v>7</v>
      </c>
      <c r="U51" s="378">
        <v>6</v>
      </c>
      <c r="V51" s="383">
        <v>0</v>
      </c>
      <c r="W51" s="384">
        <v>0</v>
      </c>
      <c r="X51" s="385">
        <v>0</v>
      </c>
      <c r="Y51" s="378">
        <v>2</v>
      </c>
      <c r="Z51" s="380">
        <v>2</v>
      </c>
      <c r="AA51" s="381">
        <v>0</v>
      </c>
      <c r="AB51" s="383"/>
      <c r="AC51" s="384"/>
      <c r="AD51" s="384"/>
      <c r="AE51" s="377"/>
      <c r="AF51" s="380"/>
      <c r="AG51" s="382"/>
      <c r="AH51" s="377">
        <v>1</v>
      </c>
      <c r="AI51" s="378">
        <v>1</v>
      </c>
      <c r="AJ51" s="379">
        <v>0</v>
      </c>
      <c r="AK51" s="378"/>
      <c r="AL51" s="378"/>
      <c r="AM51" s="378"/>
      <c r="AN51" s="377">
        <v>3</v>
      </c>
      <c r="AO51" s="378">
        <v>2</v>
      </c>
      <c r="AP51" s="379">
        <v>1</v>
      </c>
      <c r="AQ51" s="378">
        <v>7</v>
      </c>
      <c r="AR51" s="378">
        <v>4</v>
      </c>
      <c r="AS51" s="378">
        <v>3</v>
      </c>
      <c r="AT51" s="383">
        <v>2</v>
      </c>
      <c r="AU51" s="378">
        <v>2</v>
      </c>
      <c r="AV51" s="378">
        <v>0</v>
      </c>
      <c r="AW51" s="383">
        <v>2</v>
      </c>
      <c r="AX51" s="384">
        <v>2</v>
      </c>
      <c r="AY51" s="385">
        <v>0</v>
      </c>
      <c r="AZ51" s="403"/>
      <c r="BA51" s="387" t="str">
        <f t="shared" si="19"/>
        <v>BS</v>
      </c>
      <c r="BB51" s="388" t="str">
        <f t="shared" si="20"/>
        <v>A</v>
      </c>
      <c r="BC51" s="389" t="str">
        <f t="shared" si="21"/>
        <v/>
      </c>
      <c r="BD51" s="390" t="str">
        <f t="shared" si="22"/>
        <v/>
      </c>
      <c r="BE51" s="391">
        <f t="shared" si="23"/>
        <v>4</v>
      </c>
      <c r="BF51" s="392" t="str">
        <f>VLOOKUP(C51,'Standaard+voorstellen '!A$1:E$568,1,FALSE)</f>
        <v>BSA</v>
      </c>
      <c r="BG51" s="393" t="str">
        <f>VLOOKUP(P51,'Hulpblad Aantal per VrtgSrt &gt;=1'!B$4:C$688,1,FALSE)</f>
        <v>BSA</v>
      </c>
      <c r="BH51" s="394" t="s">
        <v>324</v>
      </c>
      <c r="BI51" s="393" t="str">
        <f t="shared" si="24"/>
        <v>g</v>
      </c>
      <c r="BJ51" s="393" t="str">
        <f t="shared" si="25"/>
        <v>P</v>
      </c>
      <c r="BK51" s="393" t="str">
        <f t="shared" si="26"/>
        <v>A</v>
      </c>
      <c r="BL51" s="395" t="str">
        <f t="shared" si="27"/>
        <v>PA</v>
      </c>
      <c r="BM51" s="393" t="str">
        <f>IF((B51&gt;"a"),(VLOOKUP(A51,Afhankelijkheid!A$2:O$5530,2,FALSE)),"")</f>
        <v/>
      </c>
      <c r="BN51" s="396">
        <f>IFERROR(VLOOKUP(A51,'Hulpblad IZB en IZE'!A$2:B$750,2,FALSE),0)</f>
        <v>35</v>
      </c>
      <c r="BO51" s="397" t="str">
        <f t="shared" si="28"/>
        <v/>
      </c>
      <c r="BP51" s="370">
        <f t="shared" si="29"/>
        <v>17</v>
      </c>
      <c r="BQ51" s="371">
        <f t="shared" si="30"/>
        <v>13</v>
      </c>
      <c r="BR51" s="372">
        <f t="shared" si="98"/>
        <v>4</v>
      </c>
      <c r="BS51" s="372">
        <f t="shared" si="99"/>
        <v>7</v>
      </c>
      <c r="BT51" s="367">
        <f t="shared" si="31"/>
        <v>35</v>
      </c>
      <c r="BU51" s="398"/>
      <c r="BW51" s="393">
        <f t="shared" si="32"/>
        <v>0</v>
      </c>
      <c r="BX51" s="393">
        <f t="shared" si="33"/>
        <v>0</v>
      </c>
      <c r="BY51" s="393">
        <f t="shared" si="34"/>
        <v>0</v>
      </c>
      <c r="BZ51" s="393">
        <f t="shared" si="35"/>
        <v>0</v>
      </c>
      <c r="CA51" s="393">
        <f t="shared" si="36"/>
        <v>0</v>
      </c>
      <c r="CB51" s="393">
        <f t="shared" si="37"/>
        <v>0</v>
      </c>
      <c r="CC51" s="393">
        <f t="shared" si="38"/>
        <v>0</v>
      </c>
      <c r="CD51" s="393">
        <f t="shared" si="39"/>
        <v>0</v>
      </c>
      <c r="CE51" s="393">
        <f t="shared" si="40"/>
        <v>0</v>
      </c>
      <c r="CF51" s="393">
        <f t="shared" si="41"/>
        <v>0</v>
      </c>
      <c r="CG51" s="398"/>
      <c r="CH51" s="391">
        <f t="shared" si="42"/>
        <v>1</v>
      </c>
      <c r="CI51" s="391">
        <f t="shared" si="43"/>
        <v>1</v>
      </c>
      <c r="CJ51" s="391">
        <f t="shared" si="44"/>
        <v>0</v>
      </c>
      <c r="CK51" s="391">
        <f t="shared" si="45"/>
        <v>0</v>
      </c>
      <c r="CL51" s="391">
        <f t="shared" si="46"/>
        <v>1</v>
      </c>
      <c r="CM51" s="391">
        <f t="shared" si="47"/>
        <v>0</v>
      </c>
      <c r="CN51" s="391">
        <f t="shared" si="48"/>
        <v>1</v>
      </c>
      <c r="CO51" s="391">
        <f t="shared" si="49"/>
        <v>1</v>
      </c>
      <c r="CP51" s="391">
        <f t="shared" si="50"/>
        <v>1</v>
      </c>
      <c r="CQ51" s="391">
        <f t="shared" si="51"/>
        <v>1</v>
      </c>
      <c r="CR51" s="391">
        <f t="shared" si="52"/>
        <v>0</v>
      </c>
      <c r="CS51" s="393">
        <f t="shared" si="53"/>
        <v>0</v>
      </c>
      <c r="CT51" s="391">
        <f t="shared" si="54"/>
        <v>0</v>
      </c>
      <c r="CU51" s="391">
        <f t="shared" si="55"/>
        <v>0</v>
      </c>
      <c r="CV51" s="391">
        <f t="shared" si="56"/>
        <v>1</v>
      </c>
      <c r="CW51" s="391">
        <f t="shared" si="57"/>
        <v>0</v>
      </c>
      <c r="CX51" s="391">
        <f t="shared" si="58"/>
        <v>0</v>
      </c>
      <c r="CY51" s="391">
        <f t="shared" si="59"/>
        <v>1</v>
      </c>
      <c r="CZ51" s="391">
        <f t="shared" si="60"/>
        <v>0</v>
      </c>
      <c r="DA51" s="391">
        <f t="shared" si="61"/>
        <v>1</v>
      </c>
      <c r="DB51" s="391">
        <f t="shared" si="62"/>
        <v>1</v>
      </c>
      <c r="DC51" s="391">
        <f t="shared" si="63"/>
        <v>1</v>
      </c>
      <c r="DD51" s="391">
        <f t="shared" si="64"/>
        <v>1</v>
      </c>
      <c r="DE51" s="398"/>
      <c r="DF51" s="391">
        <f t="shared" si="65"/>
        <v>0</v>
      </c>
      <c r="DG51" s="391">
        <f t="shared" si="66"/>
        <v>0</v>
      </c>
      <c r="DH51" s="391">
        <f t="shared" si="67"/>
        <v>0</v>
      </c>
      <c r="DI51" s="391">
        <f t="shared" si="68"/>
        <v>0</v>
      </c>
      <c r="DJ51" s="391">
        <f t="shared" si="69"/>
        <v>0</v>
      </c>
      <c r="DK51" s="391">
        <f t="shared" si="70"/>
        <v>0</v>
      </c>
      <c r="DL51" s="391">
        <f t="shared" si="71"/>
        <v>0</v>
      </c>
      <c r="DM51" s="391">
        <f t="shared" si="72"/>
        <v>0</v>
      </c>
      <c r="DN51" s="391">
        <f t="shared" si="73"/>
        <v>0</v>
      </c>
      <c r="DO51" s="391">
        <f t="shared" si="74"/>
        <v>0</v>
      </c>
      <c r="DP51" s="391">
        <f t="shared" si="75"/>
        <v>0</v>
      </c>
      <c r="DQ51" s="398"/>
      <c r="DR51" s="391">
        <f t="shared" si="76"/>
        <v>0</v>
      </c>
      <c r="DS51" s="391">
        <f t="shared" si="77"/>
        <v>0</v>
      </c>
      <c r="DT51" s="391">
        <f t="shared" si="78"/>
        <v>0</v>
      </c>
      <c r="DU51" s="391">
        <f t="shared" si="79"/>
        <v>0</v>
      </c>
      <c r="DV51" s="391">
        <f t="shared" si="80"/>
        <v>0</v>
      </c>
      <c r="DW51" s="391">
        <f t="shared" si="81"/>
        <v>0</v>
      </c>
      <c r="DX51" s="391">
        <f t="shared" si="82"/>
        <v>0</v>
      </c>
      <c r="DY51" s="391">
        <f t="shared" si="83"/>
        <v>0</v>
      </c>
      <c r="DZ51" s="391">
        <f t="shared" si="84"/>
        <v>0</v>
      </c>
      <c r="EA51" s="391">
        <f t="shared" si="85"/>
        <v>0</v>
      </c>
      <c r="EB51" s="391">
        <f t="shared" si="86"/>
        <v>0</v>
      </c>
      <c r="EC51" s="398"/>
      <c r="ED51" s="391">
        <f t="shared" si="87"/>
        <v>0</v>
      </c>
      <c r="EE51" s="391">
        <f t="shared" si="88"/>
        <v>0</v>
      </c>
      <c r="EF51" s="391">
        <f t="shared" si="89"/>
        <v>0</v>
      </c>
      <c r="EG51" s="391">
        <f t="shared" si="90"/>
        <v>0</v>
      </c>
      <c r="EH51" s="391">
        <f t="shared" si="91"/>
        <v>0</v>
      </c>
      <c r="EI51" s="391">
        <f t="shared" si="92"/>
        <v>0</v>
      </c>
      <c r="EJ51" s="391">
        <f t="shared" si="93"/>
        <v>0</v>
      </c>
      <c r="EK51" s="391">
        <f t="shared" si="94"/>
        <v>0</v>
      </c>
      <c r="EL51" s="391">
        <f t="shared" si="95"/>
        <v>0</v>
      </c>
      <c r="EM51" s="391">
        <f t="shared" si="96"/>
        <v>0</v>
      </c>
      <c r="EN51" s="391">
        <f t="shared" si="97"/>
        <v>0</v>
      </c>
    </row>
    <row r="52" spans="1:144" s="391" customFormat="1" ht="13.5" hidden="1" thickBot="1" x14ac:dyDescent="0.25">
      <c r="A52" s="364" t="str">
        <f t="shared" si="103"/>
        <v>BSH</v>
      </c>
      <c r="B52" s="365" t="str">
        <f>IF((A52&lt;&gt;"ZZZ"),(IF((IFERROR((VLOOKUP(A52,'Standaard+voorstellen '!A$1:B$436,1,FALSE)),"ZZZ"))="ZZZ","v","")),"")</f>
        <v/>
      </c>
      <c r="C52" s="396" t="s">
        <v>325</v>
      </c>
      <c r="D52" s="367" t="str">
        <f t="shared" si="16"/>
        <v>BSH</v>
      </c>
      <c r="E52" s="368" t="str">
        <f>IFERROR((VLOOKUP(C52,'Standaard+voorstellen '!A$1:E$568,2,FALSE)),"Nog af te handelen AANVRAAG")</f>
        <v>Brandstoftank Haakarmbak</v>
      </c>
      <c r="F52" s="369">
        <f>IFERROR((VLOOKUP(C52,'Standaard+voorstellen '!A$1:E$568,3,FALSE)),"")</f>
        <v>8</v>
      </c>
      <c r="G52" s="370">
        <f t="shared" si="100"/>
        <v>6</v>
      </c>
      <c r="H52" s="371">
        <f t="shared" si="101"/>
        <v>6</v>
      </c>
      <c r="I52" s="372">
        <f t="shared" si="102"/>
        <v>0</v>
      </c>
      <c r="J52" s="367">
        <f t="shared" si="17"/>
        <v>7</v>
      </c>
      <c r="K52" s="372">
        <f t="shared" si="18"/>
        <v>0</v>
      </c>
      <c r="L52" s="369" t="s">
        <v>36</v>
      </c>
      <c r="M52" s="373" t="s">
        <v>443</v>
      </c>
      <c r="N52" s="374"/>
      <c r="O52" s="375"/>
      <c r="P52" s="376" t="s">
        <v>325</v>
      </c>
      <c r="Q52" s="377">
        <v>6</v>
      </c>
      <c r="R52" s="378">
        <v>6</v>
      </c>
      <c r="S52" s="379">
        <v>0</v>
      </c>
      <c r="T52" s="378">
        <v>6</v>
      </c>
      <c r="U52" s="378">
        <v>4</v>
      </c>
      <c r="V52" s="377">
        <v>2</v>
      </c>
      <c r="W52" s="378">
        <v>2</v>
      </c>
      <c r="X52" s="379">
        <v>0</v>
      </c>
      <c r="Y52" s="384"/>
      <c r="Z52" s="401"/>
      <c r="AA52" s="402"/>
      <c r="AB52" s="383"/>
      <c r="AC52" s="384"/>
      <c r="AD52" s="384"/>
      <c r="AE52" s="383">
        <v>1</v>
      </c>
      <c r="AF52" s="401">
        <v>1</v>
      </c>
      <c r="AG52" s="406">
        <v>0</v>
      </c>
      <c r="AH52" s="383">
        <v>2</v>
      </c>
      <c r="AI52" s="384">
        <v>2</v>
      </c>
      <c r="AJ52" s="385">
        <v>0</v>
      </c>
      <c r="AK52" s="384"/>
      <c r="AL52" s="384"/>
      <c r="AM52" s="384"/>
      <c r="AN52" s="383">
        <v>0</v>
      </c>
      <c r="AO52" s="384">
        <v>0</v>
      </c>
      <c r="AP52" s="385">
        <v>0</v>
      </c>
      <c r="AQ52" s="384">
        <v>1</v>
      </c>
      <c r="AR52" s="384">
        <v>1</v>
      </c>
      <c r="AS52" s="384">
        <v>0</v>
      </c>
      <c r="AT52" s="377">
        <v>0</v>
      </c>
      <c r="AU52" s="384">
        <v>0</v>
      </c>
      <c r="AV52" s="384">
        <v>0</v>
      </c>
      <c r="AW52" s="377"/>
      <c r="AX52" s="378"/>
      <c r="AY52" s="379"/>
      <c r="AZ52" s="403"/>
      <c r="BA52" s="387" t="str">
        <f t="shared" si="19"/>
        <v>BS</v>
      </c>
      <c r="BB52" s="388" t="str">
        <f t="shared" si="20"/>
        <v>H</v>
      </c>
      <c r="BC52" s="389" t="str">
        <f t="shared" si="21"/>
        <v/>
      </c>
      <c r="BD52" s="390" t="str">
        <f t="shared" si="22"/>
        <v/>
      </c>
      <c r="BE52" s="391">
        <f t="shared" si="23"/>
        <v>4</v>
      </c>
      <c r="BF52" s="392" t="str">
        <f>VLOOKUP(C52,'Standaard+voorstellen '!A$1:E$568,1,FALSE)</f>
        <v>BSH</v>
      </c>
      <c r="BG52" s="393" t="str">
        <f>VLOOKUP(P52,'Hulpblad Aantal per VrtgSrt &gt;=1'!B$4:C$688,1,FALSE)</f>
        <v>BSH</v>
      </c>
      <c r="BH52" s="394" t="s">
        <v>325</v>
      </c>
      <c r="BI52" s="393" t="str">
        <f t="shared" si="24"/>
        <v>g</v>
      </c>
      <c r="BJ52" s="393" t="str">
        <f t="shared" si="25"/>
        <v>P</v>
      </c>
      <c r="BK52" s="393" t="str">
        <f t="shared" si="26"/>
        <v/>
      </c>
      <c r="BL52" s="395" t="str">
        <f t="shared" si="27"/>
        <v>P</v>
      </c>
      <c r="BM52" s="393" t="str">
        <f>IF((B52&gt;"a"),(VLOOKUP(A52,Afhankelijkheid!A$2:O$5530,2,FALSE)),"")</f>
        <v/>
      </c>
      <c r="BN52" s="396">
        <f>IFERROR(VLOOKUP(A52,'Hulpblad IZB en IZE'!A$2:B$750,2,FALSE),0)</f>
        <v>7</v>
      </c>
      <c r="BO52" s="397" t="str">
        <f t="shared" si="28"/>
        <v/>
      </c>
      <c r="BP52" s="370">
        <f t="shared" si="29"/>
        <v>6</v>
      </c>
      <c r="BQ52" s="371">
        <f t="shared" si="30"/>
        <v>6</v>
      </c>
      <c r="BR52" s="372">
        <f t="shared" si="98"/>
        <v>0</v>
      </c>
      <c r="BS52" s="372">
        <f t="shared" si="99"/>
        <v>6</v>
      </c>
      <c r="BT52" s="367">
        <f t="shared" si="31"/>
        <v>7</v>
      </c>
      <c r="BU52" s="398"/>
      <c r="BW52" s="393">
        <f t="shared" si="32"/>
        <v>0</v>
      </c>
      <c r="BX52" s="393">
        <f t="shared" si="33"/>
        <v>0</v>
      </c>
      <c r="BY52" s="393">
        <f t="shared" si="34"/>
        <v>0</v>
      </c>
      <c r="BZ52" s="393">
        <f t="shared" si="35"/>
        <v>0</v>
      </c>
      <c r="CA52" s="393">
        <f t="shared" si="36"/>
        <v>0</v>
      </c>
      <c r="CB52" s="393">
        <f t="shared" si="37"/>
        <v>0</v>
      </c>
      <c r="CC52" s="393">
        <f t="shared" si="38"/>
        <v>0</v>
      </c>
      <c r="CD52" s="393">
        <f t="shared" si="39"/>
        <v>0</v>
      </c>
      <c r="CE52" s="393">
        <f t="shared" si="40"/>
        <v>0</v>
      </c>
      <c r="CF52" s="393">
        <f t="shared" si="41"/>
        <v>0</v>
      </c>
      <c r="CG52" s="398"/>
      <c r="CH52" s="391">
        <f t="shared" si="42"/>
        <v>1</v>
      </c>
      <c r="CI52" s="391">
        <f t="shared" si="43"/>
        <v>0</v>
      </c>
      <c r="CJ52" s="391">
        <f t="shared" si="44"/>
        <v>0</v>
      </c>
      <c r="CK52" s="391">
        <f t="shared" si="45"/>
        <v>1</v>
      </c>
      <c r="CL52" s="391">
        <f t="shared" si="46"/>
        <v>1</v>
      </c>
      <c r="CM52" s="391">
        <f t="shared" si="47"/>
        <v>0</v>
      </c>
      <c r="CN52" s="391">
        <f t="shared" si="48"/>
        <v>1</v>
      </c>
      <c r="CO52" s="391">
        <f t="shared" si="49"/>
        <v>1</v>
      </c>
      <c r="CP52" s="391">
        <f t="shared" si="50"/>
        <v>1</v>
      </c>
      <c r="CQ52" s="391">
        <f t="shared" si="51"/>
        <v>0</v>
      </c>
      <c r="CR52" s="391">
        <f t="shared" si="52"/>
        <v>0</v>
      </c>
      <c r="CS52" s="393">
        <f t="shared" si="53"/>
        <v>0</v>
      </c>
      <c r="CT52" s="391">
        <f t="shared" si="54"/>
        <v>0</v>
      </c>
      <c r="CU52" s="391">
        <f t="shared" si="55"/>
        <v>1</v>
      </c>
      <c r="CV52" s="391">
        <f t="shared" si="56"/>
        <v>0</v>
      </c>
      <c r="CW52" s="391">
        <f t="shared" si="57"/>
        <v>0</v>
      </c>
      <c r="CX52" s="391">
        <f t="shared" si="58"/>
        <v>1</v>
      </c>
      <c r="CY52" s="391">
        <f t="shared" si="59"/>
        <v>1</v>
      </c>
      <c r="CZ52" s="391">
        <f t="shared" si="60"/>
        <v>0</v>
      </c>
      <c r="DA52" s="391">
        <f t="shared" si="61"/>
        <v>0</v>
      </c>
      <c r="DB52" s="391">
        <f t="shared" si="62"/>
        <v>1</v>
      </c>
      <c r="DC52" s="391">
        <f t="shared" si="63"/>
        <v>0</v>
      </c>
      <c r="DD52" s="391">
        <f t="shared" si="64"/>
        <v>0</v>
      </c>
      <c r="DE52" s="398"/>
      <c r="DF52" s="391">
        <f t="shared" si="65"/>
        <v>0</v>
      </c>
      <c r="DG52" s="391">
        <f t="shared" si="66"/>
        <v>0</v>
      </c>
      <c r="DH52" s="391">
        <f t="shared" si="67"/>
        <v>0</v>
      </c>
      <c r="DI52" s="391">
        <f t="shared" si="68"/>
        <v>0</v>
      </c>
      <c r="DJ52" s="391">
        <f t="shared" si="69"/>
        <v>0</v>
      </c>
      <c r="DK52" s="391">
        <f t="shared" si="70"/>
        <v>0</v>
      </c>
      <c r="DL52" s="391">
        <f t="shared" si="71"/>
        <v>0</v>
      </c>
      <c r="DM52" s="391">
        <f t="shared" si="72"/>
        <v>0</v>
      </c>
      <c r="DN52" s="391">
        <f t="shared" si="73"/>
        <v>0</v>
      </c>
      <c r="DO52" s="391">
        <f t="shared" si="74"/>
        <v>0</v>
      </c>
      <c r="DP52" s="391">
        <f t="shared" si="75"/>
        <v>0</v>
      </c>
      <c r="DQ52" s="398"/>
      <c r="DR52" s="391">
        <f t="shared" si="76"/>
        <v>0</v>
      </c>
      <c r="DS52" s="391">
        <f t="shared" si="77"/>
        <v>0</v>
      </c>
      <c r="DT52" s="391">
        <f t="shared" si="78"/>
        <v>0</v>
      </c>
      <c r="DU52" s="391">
        <f t="shared" si="79"/>
        <v>0</v>
      </c>
      <c r="DV52" s="391">
        <f t="shared" si="80"/>
        <v>0</v>
      </c>
      <c r="DW52" s="391">
        <f t="shared" si="81"/>
        <v>0</v>
      </c>
      <c r="DX52" s="391">
        <f t="shared" si="82"/>
        <v>0</v>
      </c>
      <c r="DY52" s="391">
        <f t="shared" si="83"/>
        <v>0</v>
      </c>
      <c r="DZ52" s="391">
        <f t="shared" si="84"/>
        <v>0</v>
      </c>
      <c r="EA52" s="391">
        <f t="shared" si="85"/>
        <v>0</v>
      </c>
      <c r="EB52" s="391">
        <f t="shared" si="86"/>
        <v>0</v>
      </c>
      <c r="EC52" s="398"/>
      <c r="ED52" s="391">
        <f t="shared" si="87"/>
        <v>0</v>
      </c>
      <c r="EE52" s="391">
        <f t="shared" si="88"/>
        <v>0</v>
      </c>
      <c r="EF52" s="391">
        <f t="shared" si="89"/>
        <v>0</v>
      </c>
      <c r="EG52" s="391">
        <f t="shared" si="90"/>
        <v>0</v>
      </c>
      <c r="EH52" s="391">
        <f t="shared" si="91"/>
        <v>0</v>
      </c>
      <c r="EI52" s="391">
        <f t="shared" si="92"/>
        <v>0</v>
      </c>
      <c r="EJ52" s="391">
        <f t="shared" si="93"/>
        <v>0</v>
      </c>
      <c r="EK52" s="391">
        <f t="shared" si="94"/>
        <v>0</v>
      </c>
      <c r="EL52" s="391">
        <f t="shared" si="95"/>
        <v>0</v>
      </c>
      <c r="EM52" s="391">
        <f t="shared" si="96"/>
        <v>0</v>
      </c>
      <c r="EN52" s="391">
        <f t="shared" si="97"/>
        <v>0</v>
      </c>
    </row>
    <row r="53" spans="1:144" s="391" customFormat="1" ht="13.5" hidden="1" thickBot="1" x14ac:dyDescent="0.25">
      <c r="A53" s="364" t="str">
        <f t="shared" si="103"/>
        <v>BU-BRB</v>
      </c>
      <c r="B53" s="365" t="str">
        <f>IF((A53&lt;&gt;"ZZZ"),(IF((IFERROR((VLOOKUP(A53,'Standaard+voorstellen '!A$1:B$436,1,FALSE)),"ZZZ"))="ZZZ","v","")),"")</f>
        <v/>
      </c>
      <c r="C53" s="396" t="s">
        <v>123</v>
      </c>
      <c r="D53" s="367" t="str">
        <f t="shared" si="16"/>
        <v>BU-BRB</v>
      </c>
      <c r="E53" s="368" t="str">
        <f>IFERROR((VLOOKUP(C53,'Standaard+voorstellen '!A$1:E$568,2,FALSE)),"Nog af te handelen AANVRAAG")</f>
        <v>BU Blusrobot elke capaciteit</v>
      </c>
      <c r="F53" s="369">
        <f>IFERROR((VLOOKUP(C53,'Standaard+voorstellen '!A$1:E$568,3,FALSE)),"")</f>
        <v>6</v>
      </c>
      <c r="G53" s="370">
        <f t="shared" si="100"/>
        <v>4</v>
      </c>
      <c r="H53" s="371">
        <f t="shared" si="101"/>
        <v>3</v>
      </c>
      <c r="I53" s="372">
        <f t="shared" si="102"/>
        <v>1</v>
      </c>
      <c r="J53" s="367">
        <f t="shared" si="17"/>
        <v>10</v>
      </c>
      <c r="K53" s="372">
        <f t="shared" si="18"/>
        <v>0</v>
      </c>
      <c r="L53" s="369" t="s">
        <v>36</v>
      </c>
      <c r="M53" s="373" t="s">
        <v>1139</v>
      </c>
      <c r="N53" s="412"/>
      <c r="O53" s="375"/>
      <c r="P53" s="376" t="s">
        <v>123</v>
      </c>
      <c r="Q53" s="377">
        <v>4</v>
      </c>
      <c r="R53" s="378">
        <v>3</v>
      </c>
      <c r="S53" s="379">
        <v>1</v>
      </c>
      <c r="T53" s="378">
        <v>7</v>
      </c>
      <c r="U53" s="378">
        <v>4</v>
      </c>
      <c r="V53" s="383">
        <v>0</v>
      </c>
      <c r="W53" s="384">
        <v>0</v>
      </c>
      <c r="X53" s="385">
        <v>0</v>
      </c>
      <c r="Y53" s="384">
        <v>1</v>
      </c>
      <c r="Z53" s="401">
        <v>0</v>
      </c>
      <c r="AA53" s="402">
        <v>1</v>
      </c>
      <c r="AB53" s="383">
        <v>1</v>
      </c>
      <c r="AC53" s="384">
        <v>1</v>
      </c>
      <c r="AD53" s="384">
        <v>0</v>
      </c>
      <c r="AE53" s="377"/>
      <c r="AF53" s="380"/>
      <c r="AG53" s="382"/>
      <c r="AH53" s="383">
        <v>1</v>
      </c>
      <c r="AI53" s="384">
        <v>1</v>
      </c>
      <c r="AJ53" s="385">
        <v>0</v>
      </c>
      <c r="AK53" s="384"/>
      <c r="AL53" s="384"/>
      <c r="AM53" s="384"/>
      <c r="AN53" s="383">
        <v>0</v>
      </c>
      <c r="AO53" s="384">
        <v>0</v>
      </c>
      <c r="AP53" s="385">
        <v>0</v>
      </c>
      <c r="AQ53" s="384">
        <v>1</v>
      </c>
      <c r="AR53" s="384">
        <v>1</v>
      </c>
      <c r="AS53" s="384">
        <v>0</v>
      </c>
      <c r="AT53" s="383">
        <v>0</v>
      </c>
      <c r="AU53" s="384">
        <v>0</v>
      </c>
      <c r="AV53" s="384">
        <v>0</v>
      </c>
      <c r="AW53" s="383"/>
      <c r="AX53" s="384"/>
      <c r="AY53" s="385"/>
      <c r="AZ53" s="403"/>
      <c r="BA53" s="387" t="str">
        <f t="shared" si="19"/>
        <v>BU</v>
      </c>
      <c r="BB53" s="388" t="str">
        <f t="shared" si="20"/>
        <v/>
      </c>
      <c r="BC53" s="389" t="str">
        <f t="shared" si="21"/>
        <v>-</v>
      </c>
      <c r="BD53" s="390" t="str">
        <f t="shared" si="22"/>
        <v>BRB</v>
      </c>
      <c r="BE53" s="391">
        <f t="shared" si="23"/>
        <v>3</v>
      </c>
      <c r="BF53" s="392" t="str">
        <f>VLOOKUP(C53,'Standaard+voorstellen '!A$1:E$568,1,FALSE)</f>
        <v>BU-BRB</v>
      </c>
      <c r="BG53" s="393" t="str">
        <f>VLOOKUP(P53,'Hulpblad Aantal per VrtgSrt &gt;=1'!B$4:C$688,1,FALSE)</f>
        <v>BU-BRB</v>
      </c>
      <c r="BH53" s="394" t="s">
        <v>123</v>
      </c>
      <c r="BI53" s="393" t="str">
        <f t="shared" si="24"/>
        <v>g</v>
      </c>
      <c r="BJ53" s="393" t="str">
        <f t="shared" si="25"/>
        <v>P</v>
      </c>
      <c r="BK53" s="393" t="str">
        <f t="shared" si="26"/>
        <v>A</v>
      </c>
      <c r="BL53" s="395" t="str">
        <f t="shared" si="27"/>
        <v>PA</v>
      </c>
      <c r="BM53" s="393" t="str">
        <f>IF((B53&gt;"a"),(VLOOKUP(A53,Afhankelijkheid!A$2:O$5530,2,FALSE)),"")</f>
        <v/>
      </c>
      <c r="BN53" s="396">
        <f>IFERROR(VLOOKUP(A53,'Hulpblad IZB en IZE'!A$2:B$750,2,FALSE),0)</f>
        <v>10</v>
      </c>
      <c r="BO53" s="397" t="str">
        <f t="shared" si="28"/>
        <v/>
      </c>
      <c r="BP53" s="370">
        <f t="shared" si="29"/>
        <v>4</v>
      </c>
      <c r="BQ53" s="371">
        <f t="shared" si="30"/>
        <v>3</v>
      </c>
      <c r="BR53" s="372">
        <f t="shared" si="98"/>
        <v>1</v>
      </c>
      <c r="BS53" s="372">
        <f t="shared" si="99"/>
        <v>7</v>
      </c>
      <c r="BT53" s="367">
        <f t="shared" si="31"/>
        <v>10</v>
      </c>
      <c r="BU53" s="398"/>
      <c r="BW53" s="393">
        <f t="shared" si="32"/>
        <v>0</v>
      </c>
      <c r="BX53" s="393">
        <f t="shared" si="33"/>
        <v>0</v>
      </c>
      <c r="BY53" s="393">
        <f t="shared" si="34"/>
        <v>0</v>
      </c>
      <c r="BZ53" s="393">
        <f t="shared" si="35"/>
        <v>0</v>
      </c>
      <c r="CA53" s="393">
        <f t="shared" si="36"/>
        <v>0</v>
      </c>
      <c r="CB53" s="393">
        <f t="shared" si="37"/>
        <v>0</v>
      </c>
      <c r="CC53" s="393">
        <f t="shared" si="38"/>
        <v>0</v>
      </c>
      <c r="CD53" s="393">
        <f t="shared" si="39"/>
        <v>0</v>
      </c>
      <c r="CE53" s="393">
        <f t="shared" si="40"/>
        <v>0</v>
      </c>
      <c r="CF53" s="393">
        <f t="shared" si="41"/>
        <v>0</v>
      </c>
      <c r="CG53" s="398"/>
      <c r="CH53" s="391">
        <f t="shared" si="42"/>
        <v>1</v>
      </c>
      <c r="CI53" s="391">
        <f t="shared" si="43"/>
        <v>1</v>
      </c>
      <c r="CJ53" s="391">
        <f t="shared" si="44"/>
        <v>1</v>
      </c>
      <c r="CK53" s="391">
        <f t="shared" si="45"/>
        <v>0</v>
      </c>
      <c r="CL53" s="391">
        <f t="shared" si="46"/>
        <v>1</v>
      </c>
      <c r="CM53" s="391">
        <f t="shared" si="47"/>
        <v>0</v>
      </c>
      <c r="CN53" s="391">
        <f t="shared" si="48"/>
        <v>1</v>
      </c>
      <c r="CO53" s="391">
        <f t="shared" si="49"/>
        <v>1</v>
      </c>
      <c r="CP53" s="391">
        <f t="shared" si="50"/>
        <v>1</v>
      </c>
      <c r="CQ53" s="391">
        <f t="shared" si="51"/>
        <v>0</v>
      </c>
      <c r="CR53" s="391">
        <f t="shared" si="52"/>
        <v>0</v>
      </c>
      <c r="CS53" s="393">
        <f t="shared" si="53"/>
        <v>0</v>
      </c>
      <c r="CT53" s="391">
        <f t="shared" si="54"/>
        <v>0</v>
      </c>
      <c r="CU53" s="391">
        <f t="shared" si="55"/>
        <v>0</v>
      </c>
      <c r="CV53" s="391">
        <f t="shared" si="56"/>
        <v>1</v>
      </c>
      <c r="CW53" s="391">
        <f t="shared" si="57"/>
        <v>1</v>
      </c>
      <c r="CX53" s="391">
        <f t="shared" si="58"/>
        <v>0</v>
      </c>
      <c r="CY53" s="391">
        <f t="shared" si="59"/>
        <v>1</v>
      </c>
      <c r="CZ53" s="391">
        <f t="shared" si="60"/>
        <v>0</v>
      </c>
      <c r="DA53" s="391">
        <f t="shared" si="61"/>
        <v>0</v>
      </c>
      <c r="DB53" s="391">
        <f t="shared" si="62"/>
        <v>1</v>
      </c>
      <c r="DC53" s="391">
        <f t="shared" si="63"/>
        <v>0</v>
      </c>
      <c r="DD53" s="391">
        <f t="shared" si="64"/>
        <v>0</v>
      </c>
      <c r="DE53" s="398"/>
      <c r="DF53" s="391">
        <f t="shared" si="65"/>
        <v>0</v>
      </c>
      <c r="DG53" s="391">
        <f t="shared" si="66"/>
        <v>0</v>
      </c>
      <c r="DH53" s="391">
        <f t="shared" si="67"/>
        <v>0</v>
      </c>
      <c r="DI53" s="391">
        <f t="shared" si="68"/>
        <v>0</v>
      </c>
      <c r="DJ53" s="391">
        <f t="shared" si="69"/>
        <v>0</v>
      </c>
      <c r="DK53" s="391">
        <f t="shared" si="70"/>
        <v>0</v>
      </c>
      <c r="DL53" s="391">
        <f t="shared" si="71"/>
        <v>0</v>
      </c>
      <c r="DM53" s="391">
        <f t="shared" si="72"/>
        <v>0</v>
      </c>
      <c r="DN53" s="391">
        <f t="shared" si="73"/>
        <v>0</v>
      </c>
      <c r="DO53" s="391">
        <f t="shared" si="74"/>
        <v>0</v>
      </c>
      <c r="DP53" s="391">
        <f t="shared" si="75"/>
        <v>0</v>
      </c>
      <c r="DQ53" s="398"/>
      <c r="DR53" s="391">
        <f t="shared" si="76"/>
        <v>0</v>
      </c>
      <c r="DS53" s="391">
        <f t="shared" si="77"/>
        <v>0</v>
      </c>
      <c r="DT53" s="391">
        <f t="shared" si="78"/>
        <v>0</v>
      </c>
      <c r="DU53" s="391">
        <f t="shared" si="79"/>
        <v>0</v>
      </c>
      <c r="DV53" s="391">
        <f t="shared" si="80"/>
        <v>0</v>
      </c>
      <c r="DW53" s="391">
        <f t="shared" si="81"/>
        <v>0</v>
      </c>
      <c r="DX53" s="391">
        <f t="shared" si="82"/>
        <v>0</v>
      </c>
      <c r="DY53" s="391">
        <f t="shared" si="83"/>
        <v>0</v>
      </c>
      <c r="DZ53" s="391">
        <f t="shared" si="84"/>
        <v>0</v>
      </c>
      <c r="EA53" s="391">
        <f t="shared" si="85"/>
        <v>0</v>
      </c>
      <c r="EB53" s="391">
        <f t="shared" si="86"/>
        <v>0</v>
      </c>
      <c r="EC53" s="398"/>
      <c r="ED53" s="391">
        <f t="shared" si="87"/>
        <v>0</v>
      </c>
      <c r="EE53" s="391">
        <f t="shared" si="88"/>
        <v>0</v>
      </c>
      <c r="EF53" s="391">
        <f t="shared" si="89"/>
        <v>0</v>
      </c>
      <c r="EG53" s="391">
        <f t="shared" si="90"/>
        <v>0</v>
      </c>
      <c r="EH53" s="391">
        <f t="shared" si="91"/>
        <v>0</v>
      </c>
      <c r="EI53" s="391">
        <f t="shared" si="92"/>
        <v>0</v>
      </c>
      <c r="EJ53" s="391">
        <f t="shared" si="93"/>
        <v>0</v>
      </c>
      <c r="EK53" s="391">
        <f t="shared" si="94"/>
        <v>0</v>
      </c>
      <c r="EL53" s="391">
        <f t="shared" si="95"/>
        <v>0</v>
      </c>
      <c r="EM53" s="391">
        <f t="shared" si="96"/>
        <v>0</v>
      </c>
      <c r="EN53" s="391">
        <f t="shared" si="97"/>
        <v>0</v>
      </c>
    </row>
    <row r="54" spans="1:144" s="391" customFormat="1" ht="13.5" hidden="1" thickBot="1" x14ac:dyDescent="0.25">
      <c r="A54" s="364" t="str">
        <f t="shared" si="103"/>
        <v>BU-DK</v>
      </c>
      <c r="B54" s="365" t="str">
        <f>IF((A54&lt;&gt;"ZZZ"),(IF((IFERROR((VLOOKUP(A54,'Standaard+voorstellen '!A$1:B$436,1,FALSE)),"ZZZ"))="ZZZ","v","")),"")</f>
        <v/>
      </c>
      <c r="C54" s="396" t="s">
        <v>1153</v>
      </c>
      <c r="D54" s="367" t="str">
        <f t="shared" si="16"/>
        <v>BU-DK</v>
      </c>
      <c r="E54" s="368" t="str">
        <f>IFERROR((VLOOKUP(C54,'Standaard+voorstellen '!A$1:E$568,2,FALSE)),"Nog af te handelen AANVRAAG")</f>
        <v>BU Daklijnen set</v>
      </c>
      <c r="F54" s="369">
        <f>IFERROR((VLOOKUP(C54,'Standaard+voorstellen '!A$1:E$568,3,FALSE)),"")</f>
        <v>7</v>
      </c>
      <c r="G54" s="370">
        <f t="shared" si="100"/>
        <v>23</v>
      </c>
      <c r="H54" s="371">
        <f t="shared" si="101"/>
        <v>0</v>
      </c>
      <c r="I54" s="372">
        <f t="shared" si="102"/>
        <v>23</v>
      </c>
      <c r="J54" s="367">
        <f t="shared" si="17"/>
        <v>0</v>
      </c>
      <c r="K54" s="372">
        <f t="shared" si="18"/>
        <v>0</v>
      </c>
      <c r="L54" s="422" t="s">
        <v>36</v>
      </c>
      <c r="M54" s="373" t="s">
        <v>1063</v>
      </c>
      <c r="N54" s="428"/>
      <c r="O54" s="375"/>
      <c r="P54" s="376" t="s">
        <v>1153</v>
      </c>
      <c r="Q54" s="377">
        <v>23</v>
      </c>
      <c r="R54" s="378">
        <v>0</v>
      </c>
      <c r="S54" s="379">
        <v>23</v>
      </c>
      <c r="T54" s="378">
        <v>5</v>
      </c>
      <c r="U54" s="378">
        <v>3</v>
      </c>
      <c r="V54" s="383">
        <v>3</v>
      </c>
      <c r="W54" s="384">
        <v>0</v>
      </c>
      <c r="X54" s="385">
        <v>3</v>
      </c>
      <c r="Y54" s="384"/>
      <c r="Z54" s="401"/>
      <c r="AA54" s="402"/>
      <c r="AB54" s="383"/>
      <c r="AC54" s="384"/>
      <c r="AD54" s="384"/>
      <c r="AE54" s="377"/>
      <c r="AF54" s="380"/>
      <c r="AG54" s="382"/>
      <c r="AH54" s="377">
        <v>3</v>
      </c>
      <c r="AI54" s="378">
        <v>0</v>
      </c>
      <c r="AJ54" s="379">
        <v>3</v>
      </c>
      <c r="AK54" s="378"/>
      <c r="AL54" s="378"/>
      <c r="AM54" s="378"/>
      <c r="AN54" s="377">
        <v>0</v>
      </c>
      <c r="AO54" s="378">
        <v>0</v>
      </c>
      <c r="AP54" s="379">
        <v>0</v>
      </c>
      <c r="AQ54" s="378">
        <v>0</v>
      </c>
      <c r="AR54" s="378">
        <v>0</v>
      </c>
      <c r="AS54" s="378">
        <v>0</v>
      </c>
      <c r="AT54" s="383">
        <v>17</v>
      </c>
      <c r="AU54" s="378">
        <v>0</v>
      </c>
      <c r="AV54" s="378">
        <v>17</v>
      </c>
      <c r="AW54" s="383"/>
      <c r="AX54" s="384"/>
      <c r="AY54" s="385"/>
      <c r="AZ54" s="403"/>
      <c r="BA54" s="387" t="str">
        <f t="shared" si="19"/>
        <v>BU</v>
      </c>
      <c r="BB54" s="388" t="str">
        <f t="shared" si="20"/>
        <v/>
      </c>
      <c r="BC54" s="389" t="str">
        <f t="shared" si="21"/>
        <v>-</v>
      </c>
      <c r="BD54" s="390" t="str">
        <f t="shared" si="22"/>
        <v>DK</v>
      </c>
      <c r="BE54" s="391">
        <f t="shared" si="23"/>
        <v>3</v>
      </c>
      <c r="BF54" s="392" t="str">
        <f>VLOOKUP(C54,'Standaard+voorstellen '!A$1:E$568,1,FALSE)</f>
        <v>BU-DK</v>
      </c>
      <c r="BG54" s="393" t="str">
        <f>VLOOKUP(P54,'Hulpblad Aantal per VrtgSrt &gt;=1'!B$4:C$688,1,FALSE)</f>
        <v>BU-DK</v>
      </c>
      <c r="BH54" s="394" t="s">
        <v>1153</v>
      </c>
      <c r="BI54" s="393" t="str">
        <f t="shared" si="24"/>
        <v>g</v>
      </c>
      <c r="BJ54" s="393" t="str">
        <f t="shared" si="25"/>
        <v/>
      </c>
      <c r="BK54" s="393" t="str">
        <f t="shared" si="26"/>
        <v>A</v>
      </c>
      <c r="BL54" s="395" t="str">
        <f t="shared" si="27"/>
        <v>A</v>
      </c>
      <c r="BM54" s="393" t="str">
        <f>IF((B54&gt;"a"),(VLOOKUP(A54,Afhankelijkheid!A$2:O$5530,2,FALSE)),"")</f>
        <v/>
      </c>
      <c r="BN54" s="396">
        <f>IFERROR(VLOOKUP(A54,'Hulpblad IZB en IZE'!A$2:B$750,2,FALSE),0)</f>
        <v>0</v>
      </c>
      <c r="BO54" s="397" t="str">
        <f t="shared" si="28"/>
        <v/>
      </c>
      <c r="BP54" s="370">
        <f t="shared" si="29"/>
        <v>23</v>
      </c>
      <c r="BQ54" s="371">
        <f t="shared" si="30"/>
        <v>0</v>
      </c>
      <c r="BR54" s="372">
        <f t="shared" si="98"/>
        <v>23</v>
      </c>
      <c r="BS54" s="372">
        <f t="shared" si="99"/>
        <v>5</v>
      </c>
      <c r="BT54" s="367">
        <f t="shared" si="31"/>
        <v>0</v>
      </c>
      <c r="BU54" s="398"/>
      <c r="BW54" s="393">
        <f t="shared" si="32"/>
        <v>0</v>
      </c>
      <c r="BX54" s="393">
        <f t="shared" si="33"/>
        <v>0</v>
      </c>
      <c r="BY54" s="393">
        <f t="shared" si="34"/>
        <v>0</v>
      </c>
      <c r="BZ54" s="393">
        <f t="shared" si="35"/>
        <v>0</v>
      </c>
      <c r="CA54" s="393">
        <f t="shared" si="36"/>
        <v>0</v>
      </c>
      <c r="CB54" s="393">
        <f t="shared" si="37"/>
        <v>0</v>
      </c>
      <c r="CC54" s="393">
        <f t="shared" si="38"/>
        <v>0</v>
      </c>
      <c r="CD54" s="393">
        <f t="shared" si="39"/>
        <v>0</v>
      </c>
      <c r="CE54" s="393">
        <f t="shared" si="40"/>
        <v>0</v>
      </c>
      <c r="CF54" s="393">
        <f t="shared" si="41"/>
        <v>0</v>
      </c>
      <c r="CG54" s="398"/>
      <c r="CH54" s="391">
        <f t="shared" si="42"/>
        <v>1</v>
      </c>
      <c r="CI54" s="391">
        <f t="shared" si="43"/>
        <v>0</v>
      </c>
      <c r="CJ54" s="391">
        <f t="shared" si="44"/>
        <v>0</v>
      </c>
      <c r="CK54" s="391">
        <f t="shared" si="45"/>
        <v>0</v>
      </c>
      <c r="CL54" s="391">
        <f t="shared" si="46"/>
        <v>1</v>
      </c>
      <c r="CM54" s="391">
        <f t="shared" si="47"/>
        <v>0</v>
      </c>
      <c r="CN54" s="391">
        <f t="shared" si="48"/>
        <v>1</v>
      </c>
      <c r="CO54" s="391">
        <f t="shared" si="49"/>
        <v>1</v>
      </c>
      <c r="CP54" s="391">
        <f t="shared" si="50"/>
        <v>1</v>
      </c>
      <c r="CQ54" s="391">
        <f t="shared" si="51"/>
        <v>0</v>
      </c>
      <c r="CR54" s="391">
        <f t="shared" si="52"/>
        <v>0</v>
      </c>
      <c r="CS54" s="393">
        <f t="shared" si="53"/>
        <v>0</v>
      </c>
      <c r="CT54" s="391">
        <f t="shared" si="54"/>
        <v>0</v>
      </c>
      <c r="CU54" s="391">
        <f t="shared" si="55"/>
        <v>1</v>
      </c>
      <c r="CV54" s="391">
        <f t="shared" si="56"/>
        <v>0</v>
      </c>
      <c r="CW54" s="391">
        <f t="shared" si="57"/>
        <v>0</v>
      </c>
      <c r="CX54" s="391">
        <f t="shared" si="58"/>
        <v>0</v>
      </c>
      <c r="CY54" s="391">
        <f t="shared" si="59"/>
        <v>1</v>
      </c>
      <c r="CZ54" s="391">
        <f t="shared" si="60"/>
        <v>0</v>
      </c>
      <c r="DA54" s="391">
        <f t="shared" si="61"/>
        <v>0</v>
      </c>
      <c r="DB54" s="391">
        <f t="shared" si="62"/>
        <v>0</v>
      </c>
      <c r="DC54" s="391">
        <f t="shared" si="63"/>
        <v>1</v>
      </c>
      <c r="DD54" s="391">
        <f t="shared" si="64"/>
        <v>0</v>
      </c>
      <c r="DE54" s="398"/>
      <c r="DF54" s="391">
        <f t="shared" si="65"/>
        <v>0</v>
      </c>
      <c r="DG54" s="391">
        <f t="shared" si="66"/>
        <v>0</v>
      </c>
      <c r="DH54" s="391">
        <f t="shared" si="67"/>
        <v>0</v>
      </c>
      <c r="DI54" s="391">
        <f t="shared" si="68"/>
        <v>0</v>
      </c>
      <c r="DJ54" s="391">
        <f t="shared" si="69"/>
        <v>0</v>
      </c>
      <c r="DK54" s="391">
        <f t="shared" si="70"/>
        <v>0</v>
      </c>
      <c r="DL54" s="391">
        <f t="shared" si="71"/>
        <v>0</v>
      </c>
      <c r="DM54" s="391">
        <f t="shared" si="72"/>
        <v>0</v>
      </c>
      <c r="DN54" s="391">
        <f t="shared" si="73"/>
        <v>0</v>
      </c>
      <c r="DO54" s="391">
        <f t="shared" si="74"/>
        <v>0</v>
      </c>
      <c r="DP54" s="391">
        <f t="shared" si="75"/>
        <v>0</v>
      </c>
      <c r="DQ54" s="398"/>
      <c r="DR54" s="391">
        <f t="shared" si="76"/>
        <v>0</v>
      </c>
      <c r="DS54" s="391">
        <f t="shared" si="77"/>
        <v>0</v>
      </c>
      <c r="DT54" s="391">
        <f t="shared" si="78"/>
        <v>0</v>
      </c>
      <c r="DU54" s="391">
        <f t="shared" si="79"/>
        <v>0</v>
      </c>
      <c r="DV54" s="391">
        <f t="shared" si="80"/>
        <v>0</v>
      </c>
      <c r="DW54" s="391">
        <f t="shared" si="81"/>
        <v>0</v>
      </c>
      <c r="DX54" s="391">
        <f t="shared" si="82"/>
        <v>0</v>
      </c>
      <c r="DY54" s="391">
        <f t="shared" si="83"/>
        <v>0</v>
      </c>
      <c r="DZ54" s="391">
        <f t="shared" si="84"/>
        <v>0</v>
      </c>
      <c r="EA54" s="391">
        <f t="shared" si="85"/>
        <v>0</v>
      </c>
      <c r="EB54" s="391">
        <f t="shared" si="86"/>
        <v>0</v>
      </c>
      <c r="EC54" s="398"/>
      <c r="ED54" s="391">
        <f t="shared" si="87"/>
        <v>0</v>
      </c>
      <c r="EE54" s="391">
        <f t="shared" si="88"/>
        <v>0</v>
      </c>
      <c r="EF54" s="391">
        <f t="shared" si="89"/>
        <v>0</v>
      </c>
      <c r="EG54" s="391">
        <f t="shared" si="90"/>
        <v>0</v>
      </c>
      <c r="EH54" s="391">
        <f t="shared" si="91"/>
        <v>0</v>
      </c>
      <c r="EI54" s="391">
        <f t="shared" si="92"/>
        <v>0</v>
      </c>
      <c r="EJ54" s="391">
        <f t="shared" si="93"/>
        <v>0</v>
      </c>
      <c r="EK54" s="391">
        <f t="shared" si="94"/>
        <v>0</v>
      </c>
      <c r="EL54" s="391">
        <f t="shared" si="95"/>
        <v>0</v>
      </c>
      <c r="EM54" s="391">
        <f t="shared" si="96"/>
        <v>0</v>
      </c>
      <c r="EN54" s="391">
        <f t="shared" si="97"/>
        <v>0</v>
      </c>
    </row>
    <row r="55" spans="1:144" s="391" customFormat="1" ht="13.5" hidden="1" thickBot="1" x14ac:dyDescent="0.25">
      <c r="A55" s="364" t="str">
        <f t="shared" si="103"/>
        <v>BU-DPGW</v>
      </c>
      <c r="B55" s="365" t="str">
        <f>IF((A55&lt;&gt;"ZZZ"),(IF((IFERROR((VLOOKUP(A55,'Standaard+voorstellen '!A$1:B$436,1,FALSE)),"ZZZ"))="ZZZ","v","")),"")</f>
        <v/>
      </c>
      <c r="C55" s="418" t="s">
        <v>1039</v>
      </c>
      <c r="D55" s="367" t="str">
        <f t="shared" si="16"/>
        <v>BU-DPGW</v>
      </c>
      <c r="E55" s="368" t="str">
        <f>IFERROR((VLOOKUP(C55,'Standaard+voorstellen '!A$1:E$568,2,FALSE)),"Nog af te handelen AANVRAAG")</f>
        <v>Dompelpomp uitv. GW</v>
      </c>
      <c r="F55" s="369">
        <f>IFERROR((VLOOKUP(C55,'Standaard+voorstellen '!A$1:E$568,3,FALSE)),"")</f>
        <v>6</v>
      </c>
      <c r="G55" s="370">
        <f t="shared" si="100"/>
        <v>26</v>
      </c>
      <c r="H55" s="371">
        <f t="shared" si="101"/>
        <v>1</v>
      </c>
      <c r="I55" s="372">
        <f t="shared" si="102"/>
        <v>25</v>
      </c>
      <c r="J55" s="367">
        <f t="shared" si="17"/>
        <v>0</v>
      </c>
      <c r="K55" s="372">
        <f t="shared" si="18"/>
        <v>0</v>
      </c>
      <c r="L55" s="369" t="s">
        <v>36</v>
      </c>
      <c r="M55" s="373" t="s">
        <v>1136</v>
      </c>
      <c r="N55" s="374"/>
      <c r="O55" s="375"/>
      <c r="P55" s="429" t="s">
        <v>1039</v>
      </c>
      <c r="Q55" s="377">
        <v>26</v>
      </c>
      <c r="R55" s="378">
        <v>1</v>
      </c>
      <c r="S55" s="379">
        <v>25</v>
      </c>
      <c r="T55" s="378">
        <v>8</v>
      </c>
      <c r="U55" s="378">
        <v>5</v>
      </c>
      <c r="V55" s="383">
        <v>0</v>
      </c>
      <c r="W55" s="384">
        <v>0</v>
      </c>
      <c r="X55" s="385">
        <v>0</v>
      </c>
      <c r="Y55" s="384"/>
      <c r="Z55" s="401"/>
      <c r="AA55" s="402"/>
      <c r="AB55" s="383">
        <v>2</v>
      </c>
      <c r="AC55" s="384">
        <v>0</v>
      </c>
      <c r="AD55" s="384">
        <v>2</v>
      </c>
      <c r="AE55" s="383"/>
      <c r="AF55" s="401"/>
      <c r="AG55" s="406"/>
      <c r="AH55" s="383">
        <v>0</v>
      </c>
      <c r="AI55" s="384">
        <v>0</v>
      </c>
      <c r="AJ55" s="385">
        <v>0</v>
      </c>
      <c r="AK55" s="384">
        <v>12</v>
      </c>
      <c r="AL55" s="384">
        <v>0</v>
      </c>
      <c r="AM55" s="384">
        <v>12</v>
      </c>
      <c r="AN55" s="383">
        <v>3</v>
      </c>
      <c r="AO55" s="384">
        <v>0</v>
      </c>
      <c r="AP55" s="385">
        <v>3</v>
      </c>
      <c r="AQ55" s="384">
        <v>8</v>
      </c>
      <c r="AR55" s="384">
        <v>0</v>
      </c>
      <c r="AS55" s="384">
        <v>8</v>
      </c>
      <c r="AT55" s="383">
        <v>0</v>
      </c>
      <c r="AU55" s="384">
        <v>0</v>
      </c>
      <c r="AV55" s="384">
        <v>0</v>
      </c>
      <c r="AW55" s="383">
        <v>1</v>
      </c>
      <c r="AX55" s="384">
        <v>1</v>
      </c>
      <c r="AY55" s="385">
        <v>0</v>
      </c>
      <c r="AZ55" s="403"/>
      <c r="BA55" s="387" t="str">
        <f t="shared" si="19"/>
        <v>BU</v>
      </c>
      <c r="BB55" s="388" t="str">
        <f t="shared" si="20"/>
        <v/>
      </c>
      <c r="BC55" s="389" t="str">
        <f t="shared" si="21"/>
        <v>-</v>
      </c>
      <c r="BD55" s="390" t="str">
        <f t="shared" si="22"/>
        <v>DPGW</v>
      </c>
      <c r="BE55" s="391">
        <f t="shared" si="23"/>
        <v>3</v>
      </c>
      <c r="BF55" s="392" t="str">
        <f>VLOOKUP(C55,'Standaard+voorstellen '!A$1:E$568,1,FALSE)</f>
        <v>BU-DPGW</v>
      </c>
      <c r="BG55" s="393" t="str">
        <f>VLOOKUP(P55,'Hulpblad Aantal per VrtgSrt &gt;=1'!B$4:C$688,1,FALSE)</f>
        <v>BU-DPGW</v>
      </c>
      <c r="BH55" s="394" t="s">
        <v>1039</v>
      </c>
      <c r="BI55" s="393" t="str">
        <f t="shared" si="24"/>
        <v>g</v>
      </c>
      <c r="BJ55" s="393" t="str">
        <f t="shared" si="25"/>
        <v>P</v>
      </c>
      <c r="BK55" s="393" t="str">
        <f t="shared" si="26"/>
        <v>A</v>
      </c>
      <c r="BL55" s="395" t="str">
        <f t="shared" si="27"/>
        <v>PA</v>
      </c>
      <c r="BM55" s="393" t="str">
        <f>IF((B55&gt;"a"),(VLOOKUP(A55,Afhankelijkheid!A$2:O$5530,2,FALSE)),"")</f>
        <v/>
      </c>
      <c r="BN55" s="430">
        <f>IFERROR(VLOOKUP(A55,'Hulpblad IZB en IZE'!A$2:B$750,2,FALSE),0)</f>
        <v>0</v>
      </c>
      <c r="BO55" s="397" t="str">
        <f t="shared" si="28"/>
        <v/>
      </c>
      <c r="BP55" s="370">
        <f t="shared" si="29"/>
        <v>26</v>
      </c>
      <c r="BQ55" s="371">
        <f t="shared" si="30"/>
        <v>1</v>
      </c>
      <c r="BR55" s="372">
        <f t="shared" si="98"/>
        <v>25</v>
      </c>
      <c r="BS55" s="372">
        <f t="shared" si="99"/>
        <v>8</v>
      </c>
      <c r="BT55" s="367">
        <f t="shared" si="31"/>
        <v>0</v>
      </c>
      <c r="BU55" s="398"/>
      <c r="BW55" s="393">
        <f t="shared" si="32"/>
        <v>0</v>
      </c>
      <c r="BX55" s="393">
        <f t="shared" si="33"/>
        <v>0</v>
      </c>
      <c r="BY55" s="393">
        <f t="shared" si="34"/>
        <v>0</v>
      </c>
      <c r="BZ55" s="393">
        <f t="shared" si="35"/>
        <v>0</v>
      </c>
      <c r="CA55" s="393">
        <f t="shared" si="36"/>
        <v>0</v>
      </c>
      <c r="CB55" s="393">
        <f t="shared" si="37"/>
        <v>0</v>
      </c>
      <c r="CC55" s="393">
        <f t="shared" si="38"/>
        <v>0</v>
      </c>
      <c r="CD55" s="393">
        <f t="shared" si="39"/>
        <v>0</v>
      </c>
      <c r="CE55" s="393">
        <f t="shared" si="40"/>
        <v>0</v>
      </c>
      <c r="CF55" s="393">
        <f t="shared" si="41"/>
        <v>0</v>
      </c>
      <c r="CG55" s="398"/>
      <c r="CH55" s="391">
        <f t="shared" si="42"/>
        <v>1</v>
      </c>
      <c r="CI55" s="391">
        <f t="shared" si="43"/>
        <v>0</v>
      </c>
      <c r="CJ55" s="391">
        <f t="shared" si="44"/>
        <v>1</v>
      </c>
      <c r="CK55" s="391">
        <f t="shared" si="45"/>
        <v>0</v>
      </c>
      <c r="CL55" s="391">
        <f t="shared" si="46"/>
        <v>1</v>
      </c>
      <c r="CM55" s="391">
        <f t="shared" si="47"/>
        <v>1</v>
      </c>
      <c r="CN55" s="391">
        <f t="shared" si="48"/>
        <v>1</v>
      </c>
      <c r="CO55" s="391">
        <f t="shared" si="49"/>
        <v>1</v>
      </c>
      <c r="CP55" s="391">
        <f t="shared" si="50"/>
        <v>1</v>
      </c>
      <c r="CQ55" s="391">
        <f t="shared" si="51"/>
        <v>1</v>
      </c>
      <c r="CR55" s="391">
        <f t="shared" si="52"/>
        <v>0</v>
      </c>
      <c r="CS55" s="393">
        <f t="shared" si="53"/>
        <v>0</v>
      </c>
      <c r="CT55" s="391">
        <f t="shared" si="54"/>
        <v>0</v>
      </c>
      <c r="CU55" s="391">
        <f t="shared" si="55"/>
        <v>0</v>
      </c>
      <c r="CV55" s="391">
        <f t="shared" si="56"/>
        <v>0</v>
      </c>
      <c r="CW55" s="391">
        <f t="shared" si="57"/>
        <v>1</v>
      </c>
      <c r="CX55" s="391">
        <f t="shared" si="58"/>
        <v>0</v>
      </c>
      <c r="CY55" s="391">
        <f t="shared" si="59"/>
        <v>0</v>
      </c>
      <c r="CZ55" s="391">
        <f t="shared" si="60"/>
        <v>1</v>
      </c>
      <c r="DA55" s="391">
        <f t="shared" si="61"/>
        <v>1</v>
      </c>
      <c r="DB55" s="391">
        <f t="shared" si="62"/>
        <v>1</v>
      </c>
      <c r="DC55" s="391">
        <f t="shared" si="63"/>
        <v>0</v>
      </c>
      <c r="DD55" s="391">
        <f t="shared" si="64"/>
        <v>1</v>
      </c>
      <c r="DE55" s="398"/>
      <c r="DF55" s="391">
        <f t="shared" si="65"/>
        <v>0</v>
      </c>
      <c r="DG55" s="391">
        <f t="shared" si="66"/>
        <v>0</v>
      </c>
      <c r="DH55" s="391">
        <f t="shared" si="67"/>
        <v>0</v>
      </c>
      <c r="DI55" s="391">
        <f t="shared" si="68"/>
        <v>0</v>
      </c>
      <c r="DJ55" s="391">
        <f t="shared" si="69"/>
        <v>0</v>
      </c>
      <c r="DK55" s="391">
        <f t="shared" si="70"/>
        <v>0</v>
      </c>
      <c r="DL55" s="391">
        <f t="shared" si="71"/>
        <v>0</v>
      </c>
      <c r="DM55" s="391">
        <f t="shared" si="72"/>
        <v>0</v>
      </c>
      <c r="DN55" s="391">
        <f t="shared" si="73"/>
        <v>0</v>
      </c>
      <c r="DO55" s="391">
        <f t="shared" si="74"/>
        <v>0</v>
      </c>
      <c r="DP55" s="391">
        <f t="shared" si="75"/>
        <v>0</v>
      </c>
      <c r="DQ55" s="398"/>
      <c r="DR55" s="391">
        <f t="shared" si="76"/>
        <v>0</v>
      </c>
      <c r="DS55" s="391">
        <f t="shared" si="77"/>
        <v>0</v>
      </c>
      <c r="DT55" s="391">
        <f t="shared" si="78"/>
        <v>0</v>
      </c>
      <c r="DU55" s="391">
        <f t="shared" si="79"/>
        <v>0</v>
      </c>
      <c r="DV55" s="391">
        <f t="shared" si="80"/>
        <v>0</v>
      </c>
      <c r="DW55" s="391">
        <f t="shared" si="81"/>
        <v>0</v>
      </c>
      <c r="DX55" s="391">
        <f t="shared" si="82"/>
        <v>0</v>
      </c>
      <c r="DY55" s="391">
        <f t="shared" si="83"/>
        <v>0</v>
      </c>
      <c r="DZ55" s="391">
        <f t="shared" si="84"/>
        <v>0</v>
      </c>
      <c r="EA55" s="391">
        <f t="shared" si="85"/>
        <v>0</v>
      </c>
      <c r="EB55" s="391">
        <f t="shared" si="86"/>
        <v>0</v>
      </c>
      <c r="EC55" s="398"/>
      <c r="ED55" s="391">
        <f t="shared" si="87"/>
        <v>0</v>
      </c>
      <c r="EE55" s="391">
        <f t="shared" si="88"/>
        <v>0</v>
      </c>
      <c r="EF55" s="391">
        <f t="shared" si="89"/>
        <v>0</v>
      </c>
      <c r="EG55" s="391">
        <f t="shared" si="90"/>
        <v>0</v>
      </c>
      <c r="EH55" s="391">
        <f t="shared" si="91"/>
        <v>0</v>
      </c>
      <c r="EI55" s="391">
        <f t="shared" si="92"/>
        <v>0</v>
      </c>
      <c r="EJ55" s="391">
        <f t="shared" si="93"/>
        <v>0</v>
      </c>
      <c r="EK55" s="391">
        <f t="shared" si="94"/>
        <v>0</v>
      </c>
      <c r="EL55" s="391">
        <f t="shared" si="95"/>
        <v>0</v>
      </c>
      <c r="EM55" s="391">
        <f t="shared" si="96"/>
        <v>0</v>
      </c>
      <c r="EN55" s="391">
        <f t="shared" si="97"/>
        <v>0</v>
      </c>
    </row>
    <row r="56" spans="1:144" s="391" customFormat="1" ht="13.5" hidden="1" thickBot="1" x14ac:dyDescent="0.25">
      <c r="A56" s="364" t="str">
        <f t="shared" si="103"/>
        <v>BU-DS</v>
      </c>
      <c r="B56" s="365" t="str">
        <f>IF((A56&lt;&gt;"ZZZ"),(IF((IFERROR((VLOOKUP(A56,'Standaard+voorstellen '!A$1:B$436,1,FALSE)),"ZZZ"))="ZZZ","v","")),"")</f>
        <v/>
      </c>
      <c r="C56" s="396" t="s">
        <v>363</v>
      </c>
      <c r="D56" s="367" t="str">
        <f t="shared" si="16"/>
        <v>BU-DS</v>
      </c>
      <c r="E56" s="368" t="str">
        <f>IFERROR((VLOOKUP(C56,'Standaard+voorstellen '!A$1:E$568,2,FALSE)),"Nog af te handelen AANVRAAG")</f>
        <v>BU Druklucht Schuimsysteem</v>
      </c>
      <c r="F56" s="369">
        <f>IFERROR((VLOOKUP(C56,'Standaard+voorstellen '!A$1:E$568,3,FALSE)),"")</f>
        <v>6</v>
      </c>
      <c r="G56" s="370">
        <f t="shared" si="100"/>
        <v>18</v>
      </c>
      <c r="H56" s="371">
        <f t="shared" si="101"/>
        <v>0</v>
      </c>
      <c r="I56" s="372">
        <f t="shared" si="102"/>
        <v>18</v>
      </c>
      <c r="J56" s="367">
        <f t="shared" si="17"/>
        <v>0</v>
      </c>
      <c r="K56" s="372">
        <f t="shared" si="18"/>
        <v>0</v>
      </c>
      <c r="L56" s="410" t="s">
        <v>36</v>
      </c>
      <c r="M56" s="373" t="s">
        <v>1063</v>
      </c>
      <c r="N56" s="374"/>
      <c r="O56" s="375"/>
      <c r="P56" s="376" t="s">
        <v>363</v>
      </c>
      <c r="Q56" s="377">
        <v>18</v>
      </c>
      <c r="R56" s="378">
        <v>0</v>
      </c>
      <c r="S56" s="379">
        <v>18</v>
      </c>
      <c r="T56" s="378">
        <v>8</v>
      </c>
      <c r="U56" s="378">
        <v>4</v>
      </c>
      <c r="V56" s="383">
        <v>0</v>
      </c>
      <c r="W56" s="384">
        <v>0</v>
      </c>
      <c r="X56" s="385">
        <v>0</v>
      </c>
      <c r="Y56" s="384">
        <v>4</v>
      </c>
      <c r="Z56" s="401">
        <v>0</v>
      </c>
      <c r="AA56" s="402">
        <v>4</v>
      </c>
      <c r="AB56" s="383"/>
      <c r="AC56" s="384"/>
      <c r="AD56" s="384"/>
      <c r="AE56" s="383">
        <v>1</v>
      </c>
      <c r="AF56" s="401">
        <v>0</v>
      </c>
      <c r="AG56" s="406">
        <v>1</v>
      </c>
      <c r="AH56" s="383">
        <v>0</v>
      </c>
      <c r="AI56" s="384">
        <v>0</v>
      </c>
      <c r="AJ56" s="385">
        <v>0</v>
      </c>
      <c r="AK56" s="384">
        <v>0</v>
      </c>
      <c r="AL56" s="384">
        <v>0</v>
      </c>
      <c r="AM56" s="384">
        <v>0</v>
      </c>
      <c r="AN56" s="383">
        <v>9</v>
      </c>
      <c r="AO56" s="384">
        <v>0</v>
      </c>
      <c r="AP56" s="385">
        <v>9</v>
      </c>
      <c r="AQ56" s="384">
        <v>0</v>
      </c>
      <c r="AR56" s="384">
        <v>0</v>
      </c>
      <c r="AS56" s="384">
        <v>0</v>
      </c>
      <c r="AT56" s="383">
        <v>4</v>
      </c>
      <c r="AU56" s="384">
        <v>0</v>
      </c>
      <c r="AV56" s="384">
        <v>4</v>
      </c>
      <c r="AW56" s="383"/>
      <c r="AX56" s="384"/>
      <c r="AY56" s="385"/>
      <c r="AZ56" s="403"/>
      <c r="BA56" s="387" t="str">
        <f t="shared" si="19"/>
        <v>BU</v>
      </c>
      <c r="BB56" s="388" t="str">
        <f t="shared" si="20"/>
        <v/>
      </c>
      <c r="BC56" s="389" t="str">
        <f t="shared" si="21"/>
        <v>-</v>
      </c>
      <c r="BD56" s="390" t="str">
        <f t="shared" si="22"/>
        <v>DS</v>
      </c>
      <c r="BE56" s="391">
        <f t="shared" si="23"/>
        <v>3</v>
      </c>
      <c r="BF56" s="392" t="str">
        <f>VLOOKUP(C56,'Standaard+voorstellen '!A$1:E$568,1,FALSE)</f>
        <v>BU-DS</v>
      </c>
      <c r="BG56" s="393" t="str">
        <f>VLOOKUP(P56,'Hulpblad Aantal per VrtgSrt &gt;=1'!B$4:C$688,1,FALSE)</f>
        <v>BU-DS</v>
      </c>
      <c r="BH56" s="394" t="s">
        <v>363</v>
      </c>
      <c r="BI56" s="393" t="str">
        <f t="shared" si="24"/>
        <v>g</v>
      </c>
      <c r="BJ56" s="393" t="str">
        <f t="shared" si="25"/>
        <v/>
      </c>
      <c r="BK56" s="393" t="str">
        <f t="shared" si="26"/>
        <v>A</v>
      </c>
      <c r="BL56" s="395" t="str">
        <f t="shared" si="27"/>
        <v>A</v>
      </c>
      <c r="BM56" s="393" t="str">
        <f>IF((B56&gt;"a"),(VLOOKUP(A56,Afhankelijkheid!A$2:O$5530,2,FALSE)),"")</f>
        <v/>
      </c>
      <c r="BN56" s="396">
        <f>IFERROR(VLOOKUP(A56,'Hulpblad IZB en IZE'!A$2:B$750,2,FALSE),0)</f>
        <v>0</v>
      </c>
      <c r="BO56" s="397" t="str">
        <f t="shared" si="28"/>
        <v/>
      </c>
      <c r="BP56" s="370">
        <f t="shared" si="29"/>
        <v>18</v>
      </c>
      <c r="BQ56" s="371">
        <f t="shared" si="30"/>
        <v>0</v>
      </c>
      <c r="BR56" s="372">
        <f t="shared" si="98"/>
        <v>18</v>
      </c>
      <c r="BS56" s="372">
        <f t="shared" si="99"/>
        <v>8</v>
      </c>
      <c r="BT56" s="367">
        <f t="shared" si="31"/>
        <v>0</v>
      </c>
      <c r="BU56" s="398"/>
      <c r="BW56" s="393">
        <f t="shared" si="32"/>
        <v>0</v>
      </c>
      <c r="BX56" s="393">
        <f t="shared" si="33"/>
        <v>0</v>
      </c>
      <c r="BY56" s="393">
        <f t="shared" si="34"/>
        <v>0</v>
      </c>
      <c r="BZ56" s="393">
        <f t="shared" si="35"/>
        <v>0</v>
      </c>
      <c r="CA56" s="393">
        <f t="shared" si="36"/>
        <v>0</v>
      </c>
      <c r="CB56" s="393">
        <f t="shared" si="37"/>
        <v>0</v>
      </c>
      <c r="CC56" s="393">
        <f t="shared" si="38"/>
        <v>0</v>
      </c>
      <c r="CD56" s="393">
        <f t="shared" si="39"/>
        <v>0</v>
      </c>
      <c r="CE56" s="393">
        <f t="shared" si="40"/>
        <v>0</v>
      </c>
      <c r="CF56" s="393">
        <f t="shared" si="41"/>
        <v>0</v>
      </c>
      <c r="CG56" s="398"/>
      <c r="CH56" s="391">
        <f t="shared" si="42"/>
        <v>1</v>
      </c>
      <c r="CI56" s="391">
        <f t="shared" si="43"/>
        <v>1</v>
      </c>
      <c r="CJ56" s="391">
        <f t="shared" si="44"/>
        <v>0</v>
      </c>
      <c r="CK56" s="391">
        <f t="shared" si="45"/>
        <v>1</v>
      </c>
      <c r="CL56" s="391">
        <f t="shared" si="46"/>
        <v>1</v>
      </c>
      <c r="CM56" s="391">
        <f t="shared" si="47"/>
        <v>1</v>
      </c>
      <c r="CN56" s="391">
        <f t="shared" si="48"/>
        <v>1</v>
      </c>
      <c r="CO56" s="391">
        <f t="shared" si="49"/>
        <v>1</v>
      </c>
      <c r="CP56" s="391">
        <f t="shared" si="50"/>
        <v>1</v>
      </c>
      <c r="CQ56" s="391">
        <f t="shared" si="51"/>
        <v>0</v>
      </c>
      <c r="CR56" s="391">
        <f t="shared" si="52"/>
        <v>0</v>
      </c>
      <c r="CS56" s="393">
        <f t="shared" si="53"/>
        <v>0</v>
      </c>
      <c r="CT56" s="391">
        <f t="shared" si="54"/>
        <v>0</v>
      </c>
      <c r="CU56" s="391">
        <f t="shared" si="55"/>
        <v>0</v>
      </c>
      <c r="CV56" s="391">
        <f t="shared" si="56"/>
        <v>1</v>
      </c>
      <c r="CW56" s="391">
        <f t="shared" si="57"/>
        <v>0</v>
      </c>
      <c r="CX56" s="391">
        <f t="shared" si="58"/>
        <v>1</v>
      </c>
      <c r="CY56" s="391">
        <f t="shared" si="59"/>
        <v>0</v>
      </c>
      <c r="CZ56" s="391">
        <f t="shared" si="60"/>
        <v>0</v>
      </c>
      <c r="DA56" s="391">
        <f t="shared" si="61"/>
        <v>1</v>
      </c>
      <c r="DB56" s="391">
        <f t="shared" si="62"/>
        <v>0</v>
      </c>
      <c r="DC56" s="391">
        <f t="shared" si="63"/>
        <v>1</v>
      </c>
      <c r="DD56" s="391">
        <f t="shared" si="64"/>
        <v>0</v>
      </c>
      <c r="DE56" s="398"/>
      <c r="DF56" s="391">
        <f t="shared" si="65"/>
        <v>0</v>
      </c>
      <c r="DG56" s="391">
        <f t="shared" si="66"/>
        <v>0</v>
      </c>
      <c r="DH56" s="391">
        <f t="shared" si="67"/>
        <v>0</v>
      </c>
      <c r="DI56" s="391">
        <f t="shared" si="68"/>
        <v>0</v>
      </c>
      <c r="DJ56" s="391">
        <f t="shared" si="69"/>
        <v>0</v>
      </c>
      <c r="DK56" s="391">
        <f t="shared" si="70"/>
        <v>0</v>
      </c>
      <c r="DL56" s="391">
        <f t="shared" si="71"/>
        <v>0</v>
      </c>
      <c r="DM56" s="391">
        <f t="shared" si="72"/>
        <v>0</v>
      </c>
      <c r="DN56" s="391">
        <f t="shared" si="73"/>
        <v>0</v>
      </c>
      <c r="DO56" s="391">
        <f t="shared" si="74"/>
        <v>0</v>
      </c>
      <c r="DP56" s="391">
        <f t="shared" si="75"/>
        <v>0</v>
      </c>
      <c r="DQ56" s="398"/>
      <c r="DR56" s="391">
        <f t="shared" si="76"/>
        <v>0</v>
      </c>
      <c r="DS56" s="391">
        <f t="shared" si="77"/>
        <v>0</v>
      </c>
      <c r="DT56" s="391">
        <f t="shared" si="78"/>
        <v>0</v>
      </c>
      <c r="DU56" s="391">
        <f t="shared" si="79"/>
        <v>0</v>
      </c>
      <c r="DV56" s="391">
        <f t="shared" si="80"/>
        <v>0</v>
      </c>
      <c r="DW56" s="391">
        <f t="shared" si="81"/>
        <v>0</v>
      </c>
      <c r="DX56" s="391">
        <f t="shared" si="82"/>
        <v>0</v>
      </c>
      <c r="DY56" s="391">
        <f t="shared" si="83"/>
        <v>0</v>
      </c>
      <c r="DZ56" s="391">
        <f t="shared" si="84"/>
        <v>0</v>
      </c>
      <c r="EA56" s="391">
        <f t="shared" si="85"/>
        <v>0</v>
      </c>
      <c r="EB56" s="391">
        <f t="shared" si="86"/>
        <v>0</v>
      </c>
      <c r="EC56" s="398"/>
      <c r="ED56" s="391">
        <f t="shared" si="87"/>
        <v>0</v>
      </c>
      <c r="EE56" s="391">
        <f t="shared" si="88"/>
        <v>0</v>
      </c>
      <c r="EF56" s="391">
        <f t="shared" si="89"/>
        <v>0</v>
      </c>
      <c r="EG56" s="391">
        <f t="shared" si="90"/>
        <v>0</v>
      </c>
      <c r="EH56" s="391">
        <f t="shared" si="91"/>
        <v>0</v>
      </c>
      <c r="EI56" s="391">
        <f t="shared" si="92"/>
        <v>0</v>
      </c>
      <c r="EJ56" s="391">
        <f t="shared" si="93"/>
        <v>0</v>
      </c>
      <c r="EK56" s="391">
        <f t="shared" si="94"/>
        <v>0</v>
      </c>
      <c r="EL56" s="391">
        <f t="shared" si="95"/>
        <v>0</v>
      </c>
      <c r="EM56" s="391">
        <f t="shared" si="96"/>
        <v>0</v>
      </c>
      <c r="EN56" s="391">
        <f t="shared" si="97"/>
        <v>0</v>
      </c>
    </row>
    <row r="57" spans="1:144" s="391" customFormat="1" ht="13.5" hidden="1" thickBot="1" x14ac:dyDescent="0.25">
      <c r="A57" s="364" t="str">
        <f t="shared" si="103"/>
        <v>BU-GW</v>
      </c>
      <c r="B57" s="365" t="str">
        <f>IF((A57&lt;&gt;"ZZZ"),(IF((IFERROR((VLOOKUP(A57,'Standaard+voorstellen '!A$1:B$436,1,FALSE)),"ZZZ"))="ZZZ","v","")),"")</f>
        <v/>
      </c>
      <c r="C57" s="633" t="s">
        <v>2307</v>
      </c>
      <c r="D57" s="367" t="str">
        <f t="shared" si="16"/>
        <v>BU-GW</v>
      </c>
      <c r="E57" s="368" t="str">
        <f>IFERROR((VLOOKUP(C57,'Standaard+voorstellen '!A$1:E$568,2,FALSE)),"Nog af te handelen AANVRAAG")</f>
        <v>BU Grootsch. Watervoorz</v>
      </c>
      <c r="F57" s="369">
        <f>IFERROR((VLOOKUP(C57,'Standaard+voorstellen '!A$1:E$568,3,FALSE)),"")</f>
        <v>8</v>
      </c>
      <c r="G57" s="370">
        <f t="shared" si="100"/>
        <v>2</v>
      </c>
      <c r="H57" s="371">
        <f t="shared" si="101"/>
        <v>0</v>
      </c>
      <c r="I57" s="372">
        <f t="shared" si="102"/>
        <v>2</v>
      </c>
      <c r="J57" s="367">
        <f t="shared" si="17"/>
        <v>0</v>
      </c>
      <c r="K57" s="372">
        <f t="shared" si="18"/>
        <v>0</v>
      </c>
      <c r="L57" s="634" t="s">
        <v>36</v>
      </c>
      <c r="M57" s="373" t="s">
        <v>1136</v>
      </c>
      <c r="N57" s="374"/>
      <c r="O57" s="375"/>
      <c r="P57" s="376" t="s">
        <v>2307</v>
      </c>
      <c r="Q57" s="377">
        <v>2</v>
      </c>
      <c r="R57" s="378">
        <v>0</v>
      </c>
      <c r="S57" s="379">
        <v>2</v>
      </c>
      <c r="T57" s="378">
        <v>2</v>
      </c>
      <c r="U57" s="378">
        <v>1</v>
      </c>
      <c r="V57" s="383"/>
      <c r="W57" s="384"/>
      <c r="X57" s="385"/>
      <c r="Y57" s="378"/>
      <c r="Z57" s="380"/>
      <c r="AA57" s="381"/>
      <c r="AB57" s="383"/>
      <c r="AC57" s="384"/>
      <c r="AD57" s="384"/>
      <c r="AE57" s="383"/>
      <c r="AF57" s="401"/>
      <c r="AG57" s="406"/>
      <c r="AH57" s="383">
        <v>0</v>
      </c>
      <c r="AI57" s="384">
        <v>0</v>
      </c>
      <c r="AJ57" s="385">
        <v>0</v>
      </c>
      <c r="AK57" s="384"/>
      <c r="AL57" s="384"/>
      <c r="AM57" s="384"/>
      <c r="AN57" s="383"/>
      <c r="AO57" s="384"/>
      <c r="AP57" s="385"/>
      <c r="AQ57" s="384">
        <v>2</v>
      </c>
      <c r="AR57" s="384">
        <v>0</v>
      </c>
      <c r="AS57" s="384">
        <v>2</v>
      </c>
      <c r="AT57" s="383"/>
      <c r="AU57" s="384"/>
      <c r="AV57" s="384"/>
      <c r="AW57" s="383"/>
      <c r="AX57" s="384"/>
      <c r="AY57" s="385"/>
      <c r="AZ57" s="403"/>
      <c r="BA57" s="387" t="str">
        <f t="shared" si="19"/>
        <v>BU</v>
      </c>
      <c r="BB57" s="388" t="str">
        <f t="shared" si="20"/>
        <v/>
      </c>
      <c r="BC57" s="389" t="str">
        <f t="shared" si="21"/>
        <v>-</v>
      </c>
      <c r="BD57" s="390" t="str">
        <f t="shared" si="22"/>
        <v>GW</v>
      </c>
      <c r="BE57" s="391">
        <f t="shared" si="23"/>
        <v>3</v>
      </c>
      <c r="BF57" s="392" t="str">
        <f>VLOOKUP(C57,'Standaard+voorstellen '!A$1:E$568,1,FALSE)</f>
        <v>BU-GW</v>
      </c>
      <c r="BG57" s="393" t="str">
        <f>VLOOKUP(P57,'Hulpblad Aantal per VrtgSrt &gt;=1'!B$4:C$688,1,FALSE)</f>
        <v>BU-GW</v>
      </c>
      <c r="BH57" s="394" t="s">
        <v>2307</v>
      </c>
      <c r="BI57" s="393" t="str">
        <f t="shared" si="24"/>
        <v>g</v>
      </c>
      <c r="BJ57" s="393" t="str">
        <f t="shared" si="25"/>
        <v/>
      </c>
      <c r="BK57" s="393" t="str">
        <f t="shared" si="26"/>
        <v>A</v>
      </c>
      <c r="BL57" s="395" t="str">
        <f t="shared" si="27"/>
        <v>A</v>
      </c>
      <c r="BM57" s="393" t="str">
        <f>IF((B57&gt;"a"),(VLOOKUP(A57,Afhankelijkheid!A$2:O$5530,2,FALSE)),"")</f>
        <v/>
      </c>
      <c r="BN57" s="396">
        <f>IFERROR(VLOOKUP(A57,'Hulpblad IZB en IZE'!A$2:B$750,2,FALSE),0)</f>
        <v>0</v>
      </c>
      <c r="BO57" s="397" t="str">
        <f t="shared" si="28"/>
        <v/>
      </c>
      <c r="BP57" s="370">
        <f t="shared" si="29"/>
        <v>2</v>
      </c>
      <c r="BQ57" s="371">
        <f t="shared" si="30"/>
        <v>0</v>
      </c>
      <c r="BR57" s="372">
        <f t="shared" si="98"/>
        <v>2</v>
      </c>
      <c r="BS57" s="372">
        <f t="shared" si="99"/>
        <v>2</v>
      </c>
      <c r="BT57" s="367">
        <f t="shared" si="31"/>
        <v>0</v>
      </c>
      <c r="BU57" s="398"/>
      <c r="BW57" s="393">
        <f t="shared" si="32"/>
        <v>0</v>
      </c>
      <c r="BX57" s="393">
        <f t="shared" si="33"/>
        <v>0</v>
      </c>
      <c r="BY57" s="393">
        <f t="shared" si="34"/>
        <v>0</v>
      </c>
      <c r="BZ57" s="393">
        <f t="shared" si="35"/>
        <v>0</v>
      </c>
      <c r="CA57" s="393">
        <f t="shared" si="36"/>
        <v>0</v>
      </c>
      <c r="CB57" s="393">
        <f t="shared" si="37"/>
        <v>0</v>
      </c>
      <c r="CC57" s="393">
        <f t="shared" si="38"/>
        <v>0</v>
      </c>
      <c r="CD57" s="393">
        <f t="shared" si="39"/>
        <v>0</v>
      </c>
      <c r="CE57" s="393">
        <f t="shared" si="40"/>
        <v>0</v>
      </c>
      <c r="CF57" s="393">
        <f t="shared" si="41"/>
        <v>0</v>
      </c>
      <c r="CG57" s="398"/>
      <c r="CH57" s="391">
        <f t="shared" si="42"/>
        <v>0</v>
      </c>
      <c r="CI57" s="391">
        <f t="shared" si="43"/>
        <v>0</v>
      </c>
      <c r="CJ57" s="391">
        <f t="shared" si="44"/>
        <v>0</v>
      </c>
      <c r="CK57" s="391">
        <f t="shared" si="45"/>
        <v>0</v>
      </c>
      <c r="CL57" s="391">
        <f t="shared" si="46"/>
        <v>1</v>
      </c>
      <c r="CM57" s="391">
        <f t="shared" si="47"/>
        <v>0</v>
      </c>
      <c r="CN57" s="391">
        <f t="shared" si="48"/>
        <v>0</v>
      </c>
      <c r="CO57" s="391">
        <f t="shared" si="49"/>
        <v>1</v>
      </c>
      <c r="CP57" s="391">
        <f t="shared" si="50"/>
        <v>0</v>
      </c>
      <c r="CQ57" s="391">
        <f t="shared" si="51"/>
        <v>0</v>
      </c>
      <c r="CR57" s="391">
        <f t="shared" si="52"/>
        <v>0</v>
      </c>
      <c r="CS57" s="393">
        <f t="shared" si="53"/>
        <v>0</v>
      </c>
      <c r="CT57" s="391">
        <f t="shared" si="54"/>
        <v>0</v>
      </c>
      <c r="CU57" s="391">
        <f t="shared" si="55"/>
        <v>0</v>
      </c>
      <c r="CV57" s="391">
        <f t="shared" si="56"/>
        <v>0</v>
      </c>
      <c r="CW57" s="391">
        <f t="shared" si="57"/>
        <v>0</v>
      </c>
      <c r="CX57" s="391">
        <f t="shared" si="58"/>
        <v>0</v>
      </c>
      <c r="CY57" s="391">
        <f t="shared" si="59"/>
        <v>0</v>
      </c>
      <c r="CZ57" s="391">
        <f t="shared" si="60"/>
        <v>0</v>
      </c>
      <c r="DA57" s="391">
        <f t="shared" si="61"/>
        <v>0</v>
      </c>
      <c r="DB57" s="391">
        <f t="shared" si="62"/>
        <v>1</v>
      </c>
      <c r="DC57" s="391">
        <f t="shared" si="63"/>
        <v>0</v>
      </c>
      <c r="DD57" s="391">
        <f t="shared" si="64"/>
        <v>0</v>
      </c>
      <c r="DE57" s="398"/>
      <c r="DF57" s="391">
        <f t="shared" si="65"/>
        <v>0</v>
      </c>
      <c r="DG57" s="391">
        <f t="shared" si="66"/>
        <v>0</v>
      </c>
      <c r="DH57" s="391">
        <f t="shared" si="67"/>
        <v>0</v>
      </c>
      <c r="DI57" s="391">
        <f t="shared" si="68"/>
        <v>0</v>
      </c>
      <c r="DJ57" s="391">
        <f t="shared" si="69"/>
        <v>0</v>
      </c>
      <c r="DK57" s="391">
        <f t="shared" si="70"/>
        <v>0</v>
      </c>
      <c r="DL57" s="391">
        <f t="shared" si="71"/>
        <v>0</v>
      </c>
      <c r="DM57" s="391">
        <f t="shared" si="72"/>
        <v>0</v>
      </c>
      <c r="DN57" s="391">
        <f t="shared" si="73"/>
        <v>0</v>
      </c>
      <c r="DO57" s="391">
        <f t="shared" si="74"/>
        <v>0</v>
      </c>
      <c r="DP57" s="391">
        <f t="shared" si="75"/>
        <v>0</v>
      </c>
      <c r="DQ57" s="398"/>
      <c r="DR57" s="391">
        <f t="shared" si="76"/>
        <v>0</v>
      </c>
      <c r="DS57" s="391">
        <f t="shared" si="77"/>
        <v>0</v>
      </c>
      <c r="DT57" s="391">
        <f t="shared" si="78"/>
        <v>0</v>
      </c>
      <c r="DU57" s="391">
        <f t="shared" si="79"/>
        <v>0</v>
      </c>
      <c r="DV57" s="391">
        <f t="shared" si="80"/>
        <v>0</v>
      </c>
      <c r="DW57" s="391">
        <f t="shared" si="81"/>
        <v>0</v>
      </c>
      <c r="DX57" s="391">
        <f t="shared" si="82"/>
        <v>0</v>
      </c>
      <c r="DY57" s="391">
        <f t="shared" si="83"/>
        <v>0</v>
      </c>
      <c r="DZ57" s="391">
        <f t="shared" si="84"/>
        <v>0</v>
      </c>
      <c r="EA57" s="391">
        <f t="shared" si="85"/>
        <v>0</v>
      </c>
      <c r="EB57" s="391">
        <f t="shared" si="86"/>
        <v>0</v>
      </c>
      <c r="EC57" s="398"/>
      <c r="ED57" s="391">
        <f t="shared" si="87"/>
        <v>0</v>
      </c>
      <c r="EE57" s="391">
        <f t="shared" si="88"/>
        <v>0</v>
      </c>
      <c r="EF57" s="391">
        <f t="shared" si="89"/>
        <v>0</v>
      </c>
      <c r="EG57" s="391">
        <f t="shared" si="90"/>
        <v>0</v>
      </c>
      <c r="EH57" s="391">
        <f t="shared" si="91"/>
        <v>0</v>
      </c>
      <c r="EI57" s="391">
        <f t="shared" si="92"/>
        <v>0</v>
      </c>
      <c r="EJ57" s="391">
        <f t="shared" si="93"/>
        <v>0</v>
      </c>
      <c r="EK57" s="391">
        <f t="shared" si="94"/>
        <v>0</v>
      </c>
      <c r="EL57" s="391">
        <f t="shared" si="95"/>
        <v>0</v>
      </c>
      <c r="EM57" s="391">
        <f t="shared" si="96"/>
        <v>0</v>
      </c>
      <c r="EN57" s="391">
        <f t="shared" si="97"/>
        <v>0</v>
      </c>
    </row>
    <row r="58" spans="1:144" s="391" customFormat="1" ht="13.5" hidden="1" thickBot="1" x14ac:dyDescent="0.25">
      <c r="A58" s="364" t="str">
        <f t="shared" si="103"/>
        <v>BUH-DPG</v>
      </c>
      <c r="B58" s="365" t="str">
        <f>IF((A58&lt;&gt;"ZZZ"),(IF((IFERROR((VLOOKUP(A58,'Standaard+voorstellen '!A$1:B$436,1,FALSE)),"ZZZ"))="ZZZ","v","")),"")</f>
        <v/>
      </c>
      <c r="C58" s="431" t="s">
        <v>722</v>
      </c>
      <c r="D58" s="367" t="str">
        <f t="shared" si="16"/>
        <v>BUH-DPG</v>
      </c>
      <c r="E58" s="368" t="str">
        <f>IFERROR((VLOOKUP(C58,'Standaard+voorstellen '!A$1:E$568,2,FALSE)),"Nog af te handelen AANVRAAG")</f>
        <v>DP HAB uitv. Grote cap.</v>
      </c>
      <c r="F58" s="369">
        <f>IFERROR((VLOOKUP(C58,'Standaard+voorstellen '!A$1:E$568,3,FALSE)),"")</f>
        <v>6</v>
      </c>
      <c r="G58" s="370">
        <f t="shared" si="100"/>
        <v>9</v>
      </c>
      <c r="H58" s="371">
        <f t="shared" si="101"/>
        <v>2</v>
      </c>
      <c r="I58" s="372">
        <f t="shared" si="102"/>
        <v>7</v>
      </c>
      <c r="J58" s="367">
        <f t="shared" si="17"/>
        <v>0</v>
      </c>
      <c r="K58" s="372">
        <f t="shared" si="18"/>
        <v>0</v>
      </c>
      <c r="L58" s="432" t="s">
        <v>36</v>
      </c>
      <c r="M58" s="373" t="s">
        <v>1136</v>
      </c>
      <c r="N58" s="412"/>
      <c r="O58" s="375"/>
      <c r="P58" s="376" t="s">
        <v>722</v>
      </c>
      <c r="Q58" s="377">
        <v>9</v>
      </c>
      <c r="R58" s="378">
        <v>2</v>
      </c>
      <c r="S58" s="379">
        <v>7</v>
      </c>
      <c r="T58" s="378">
        <v>7</v>
      </c>
      <c r="U58" s="378">
        <v>4</v>
      </c>
      <c r="V58" s="383">
        <v>0</v>
      </c>
      <c r="W58" s="384">
        <v>0</v>
      </c>
      <c r="X58" s="385">
        <v>0</v>
      </c>
      <c r="Y58" s="384"/>
      <c r="Z58" s="401"/>
      <c r="AA58" s="402"/>
      <c r="AB58" s="383">
        <v>2</v>
      </c>
      <c r="AC58" s="384">
        <v>0</v>
      </c>
      <c r="AD58" s="384">
        <v>2</v>
      </c>
      <c r="AE58" s="377"/>
      <c r="AF58" s="380"/>
      <c r="AG58" s="382"/>
      <c r="AH58" s="383">
        <v>0</v>
      </c>
      <c r="AI58" s="384">
        <v>0</v>
      </c>
      <c r="AJ58" s="385">
        <v>0</v>
      </c>
      <c r="AK58" s="384"/>
      <c r="AL58" s="384"/>
      <c r="AM58" s="384"/>
      <c r="AN58" s="383">
        <v>1</v>
      </c>
      <c r="AO58" s="384">
        <v>0</v>
      </c>
      <c r="AP58" s="385">
        <v>1</v>
      </c>
      <c r="AQ58" s="384">
        <v>4</v>
      </c>
      <c r="AR58" s="384">
        <v>0</v>
      </c>
      <c r="AS58" s="384">
        <v>4</v>
      </c>
      <c r="AT58" s="383">
        <v>0</v>
      </c>
      <c r="AU58" s="384">
        <v>0</v>
      </c>
      <c r="AV58" s="384">
        <v>0</v>
      </c>
      <c r="AW58" s="383">
        <v>2</v>
      </c>
      <c r="AX58" s="384">
        <v>2</v>
      </c>
      <c r="AY58" s="385">
        <v>0</v>
      </c>
      <c r="AZ58" s="403"/>
      <c r="BA58" s="387" t="str">
        <f t="shared" si="19"/>
        <v>BU</v>
      </c>
      <c r="BB58" s="388" t="str">
        <f t="shared" si="20"/>
        <v>H</v>
      </c>
      <c r="BC58" s="389" t="str">
        <f t="shared" si="21"/>
        <v>-</v>
      </c>
      <c r="BD58" s="390" t="str">
        <f t="shared" si="22"/>
        <v>DPG</v>
      </c>
      <c r="BE58" s="391">
        <f t="shared" si="23"/>
        <v>4</v>
      </c>
      <c r="BF58" s="392" t="str">
        <f>VLOOKUP(C58,'Standaard+voorstellen '!A$1:E$568,1,FALSE)</f>
        <v>BUH-DPG</v>
      </c>
      <c r="BG58" s="393" t="str">
        <f>VLOOKUP(P58,'Hulpblad Aantal per VrtgSrt &gt;=1'!B$4:C$688,1,FALSE)</f>
        <v>BUH-DPG</v>
      </c>
      <c r="BH58" s="394" t="s">
        <v>722</v>
      </c>
      <c r="BI58" s="393" t="str">
        <f t="shared" si="24"/>
        <v>g</v>
      </c>
      <c r="BJ58" s="393" t="str">
        <f t="shared" si="25"/>
        <v>P</v>
      </c>
      <c r="BK58" s="393" t="str">
        <f t="shared" si="26"/>
        <v>A</v>
      </c>
      <c r="BL58" s="395" t="str">
        <f t="shared" si="27"/>
        <v>PA</v>
      </c>
      <c r="BM58" s="393" t="str">
        <f>IF((B58&gt;"a"),(VLOOKUP(A58,Afhankelijkheid!A$2:O$5530,2,FALSE)),"")</f>
        <v/>
      </c>
      <c r="BN58" s="396">
        <f>IFERROR(VLOOKUP(A58,'Hulpblad IZB en IZE'!A$2:B$750,2,FALSE),0)</f>
        <v>0</v>
      </c>
      <c r="BO58" s="397" t="str">
        <f t="shared" si="28"/>
        <v/>
      </c>
      <c r="BP58" s="370">
        <f t="shared" si="29"/>
        <v>9</v>
      </c>
      <c r="BQ58" s="371">
        <f t="shared" si="30"/>
        <v>2</v>
      </c>
      <c r="BR58" s="372">
        <f t="shared" si="98"/>
        <v>7</v>
      </c>
      <c r="BS58" s="372">
        <f t="shared" si="99"/>
        <v>7</v>
      </c>
      <c r="BT58" s="367">
        <f t="shared" si="31"/>
        <v>0</v>
      </c>
      <c r="BU58" s="398"/>
      <c r="BW58" s="393">
        <f t="shared" si="32"/>
        <v>0</v>
      </c>
      <c r="BX58" s="393">
        <f t="shared" si="33"/>
        <v>0</v>
      </c>
      <c r="BY58" s="393">
        <f t="shared" si="34"/>
        <v>0</v>
      </c>
      <c r="BZ58" s="393">
        <f t="shared" si="35"/>
        <v>0</v>
      </c>
      <c r="CA58" s="393">
        <f t="shared" si="36"/>
        <v>0</v>
      </c>
      <c r="CB58" s="393">
        <f t="shared" si="37"/>
        <v>0</v>
      </c>
      <c r="CC58" s="393">
        <f t="shared" si="38"/>
        <v>0</v>
      </c>
      <c r="CD58" s="393">
        <f t="shared" si="39"/>
        <v>0</v>
      </c>
      <c r="CE58" s="393">
        <f t="shared" si="40"/>
        <v>0</v>
      </c>
      <c r="CF58" s="393">
        <f t="shared" si="41"/>
        <v>0</v>
      </c>
      <c r="CG58" s="398"/>
      <c r="CH58" s="391">
        <f t="shared" si="42"/>
        <v>1</v>
      </c>
      <c r="CI58" s="391">
        <f t="shared" si="43"/>
        <v>0</v>
      </c>
      <c r="CJ58" s="391">
        <f t="shared" si="44"/>
        <v>1</v>
      </c>
      <c r="CK58" s="391">
        <f t="shared" si="45"/>
        <v>0</v>
      </c>
      <c r="CL58" s="391">
        <f t="shared" si="46"/>
        <v>1</v>
      </c>
      <c r="CM58" s="391">
        <f t="shared" si="47"/>
        <v>0</v>
      </c>
      <c r="CN58" s="391">
        <f t="shared" si="48"/>
        <v>1</v>
      </c>
      <c r="CO58" s="391">
        <f t="shared" si="49"/>
        <v>1</v>
      </c>
      <c r="CP58" s="391">
        <f t="shared" si="50"/>
        <v>1</v>
      </c>
      <c r="CQ58" s="391">
        <f t="shared" si="51"/>
        <v>1</v>
      </c>
      <c r="CR58" s="391">
        <f t="shared" si="52"/>
        <v>0</v>
      </c>
      <c r="CS58" s="393">
        <f t="shared" si="53"/>
        <v>0</v>
      </c>
      <c r="CT58" s="391">
        <f t="shared" si="54"/>
        <v>0</v>
      </c>
      <c r="CU58" s="391">
        <f t="shared" si="55"/>
        <v>0</v>
      </c>
      <c r="CV58" s="391">
        <f t="shared" si="56"/>
        <v>0</v>
      </c>
      <c r="CW58" s="391">
        <f t="shared" si="57"/>
        <v>1</v>
      </c>
      <c r="CX58" s="391">
        <f t="shared" si="58"/>
        <v>0</v>
      </c>
      <c r="CY58" s="391">
        <f t="shared" si="59"/>
        <v>0</v>
      </c>
      <c r="CZ58" s="391">
        <f t="shared" si="60"/>
        <v>0</v>
      </c>
      <c r="DA58" s="391">
        <f t="shared" si="61"/>
        <v>1</v>
      </c>
      <c r="DB58" s="391">
        <f t="shared" si="62"/>
        <v>1</v>
      </c>
      <c r="DC58" s="391">
        <f t="shared" si="63"/>
        <v>0</v>
      </c>
      <c r="DD58" s="391">
        <f t="shared" si="64"/>
        <v>1</v>
      </c>
      <c r="DE58" s="398"/>
      <c r="DF58" s="391">
        <f t="shared" si="65"/>
        <v>0</v>
      </c>
      <c r="DG58" s="391">
        <f t="shared" si="66"/>
        <v>0</v>
      </c>
      <c r="DH58" s="391">
        <f t="shared" si="67"/>
        <v>0</v>
      </c>
      <c r="DI58" s="391">
        <f t="shared" si="68"/>
        <v>0</v>
      </c>
      <c r="DJ58" s="391">
        <f t="shared" si="69"/>
        <v>0</v>
      </c>
      <c r="DK58" s="391">
        <f t="shared" si="70"/>
        <v>0</v>
      </c>
      <c r="DL58" s="391">
        <f t="shared" si="71"/>
        <v>0</v>
      </c>
      <c r="DM58" s="391">
        <f t="shared" si="72"/>
        <v>0</v>
      </c>
      <c r="DN58" s="391">
        <f t="shared" si="73"/>
        <v>0</v>
      </c>
      <c r="DO58" s="391">
        <f t="shared" si="74"/>
        <v>0</v>
      </c>
      <c r="DP58" s="391">
        <f t="shared" si="75"/>
        <v>0</v>
      </c>
      <c r="DQ58" s="398"/>
      <c r="DR58" s="391">
        <f t="shared" si="76"/>
        <v>0</v>
      </c>
      <c r="DS58" s="391">
        <f t="shared" si="77"/>
        <v>0</v>
      </c>
      <c r="DT58" s="391">
        <f t="shared" si="78"/>
        <v>0</v>
      </c>
      <c r="DU58" s="391">
        <f t="shared" si="79"/>
        <v>0</v>
      </c>
      <c r="DV58" s="391">
        <f t="shared" si="80"/>
        <v>0</v>
      </c>
      <c r="DW58" s="391">
        <f t="shared" si="81"/>
        <v>0</v>
      </c>
      <c r="DX58" s="391">
        <f t="shared" si="82"/>
        <v>0</v>
      </c>
      <c r="DY58" s="391">
        <f t="shared" si="83"/>
        <v>0</v>
      </c>
      <c r="DZ58" s="391">
        <f t="shared" si="84"/>
        <v>0</v>
      </c>
      <c r="EA58" s="391">
        <f t="shared" si="85"/>
        <v>0</v>
      </c>
      <c r="EB58" s="391">
        <f t="shared" si="86"/>
        <v>0</v>
      </c>
      <c r="EC58" s="398"/>
      <c r="ED58" s="391">
        <f t="shared" si="87"/>
        <v>0</v>
      </c>
      <c r="EE58" s="391">
        <f t="shared" si="88"/>
        <v>0</v>
      </c>
      <c r="EF58" s="391">
        <f t="shared" si="89"/>
        <v>0</v>
      </c>
      <c r="EG58" s="391">
        <f t="shared" si="90"/>
        <v>0</v>
      </c>
      <c r="EH58" s="391">
        <f t="shared" si="91"/>
        <v>0</v>
      </c>
      <c r="EI58" s="391">
        <f t="shared" si="92"/>
        <v>0</v>
      </c>
      <c r="EJ58" s="391">
        <f t="shared" si="93"/>
        <v>0</v>
      </c>
      <c r="EK58" s="391">
        <f t="shared" si="94"/>
        <v>0</v>
      </c>
      <c r="EL58" s="391">
        <f t="shared" si="95"/>
        <v>0</v>
      </c>
      <c r="EM58" s="391">
        <f t="shared" si="96"/>
        <v>0</v>
      </c>
      <c r="EN58" s="391">
        <f t="shared" si="97"/>
        <v>0</v>
      </c>
    </row>
    <row r="59" spans="1:144" s="391" customFormat="1" ht="13.5" hidden="1" thickBot="1" x14ac:dyDescent="0.25">
      <c r="A59" s="364" t="str">
        <f t="shared" si="103"/>
        <v>BUH-DPK</v>
      </c>
      <c r="B59" s="365" t="str">
        <f>IF((A59&lt;&gt;"ZZZ"),(IF((IFERROR((VLOOKUP(A59,'Standaard+voorstellen '!A$1:B$436,1,FALSE)),"ZZZ"))="ZZZ","v","")),"")</f>
        <v/>
      </c>
      <c r="C59" s="413" t="s">
        <v>766</v>
      </c>
      <c r="D59" s="367" t="str">
        <f t="shared" si="16"/>
        <v>BUH-DPK</v>
      </c>
      <c r="E59" s="368" t="str">
        <f>IFERROR((VLOOKUP(C59,'Standaard+voorstellen '!A$1:E$568,2,FALSE)),"Nog af te handelen AANVRAAG")</f>
        <v>DP HAB uitv. Kleine cap.</v>
      </c>
      <c r="F59" s="369">
        <f>IFERROR((VLOOKUP(C59,'Standaard+voorstellen '!A$1:E$568,3,FALSE)),"")</f>
        <v>6</v>
      </c>
      <c r="G59" s="370">
        <f t="shared" si="100"/>
        <v>1</v>
      </c>
      <c r="H59" s="371">
        <f t="shared" si="101"/>
        <v>0</v>
      </c>
      <c r="I59" s="372">
        <f t="shared" si="102"/>
        <v>1</v>
      </c>
      <c r="J59" s="367">
        <f t="shared" si="17"/>
        <v>0</v>
      </c>
      <c r="K59" s="372">
        <f t="shared" si="18"/>
        <v>0</v>
      </c>
      <c r="L59" s="432" t="s">
        <v>36</v>
      </c>
      <c r="M59" s="373" t="s">
        <v>1136</v>
      </c>
      <c r="N59" s="420" t="s">
        <v>2141</v>
      </c>
      <c r="O59" s="420" t="s">
        <v>2088</v>
      </c>
      <c r="P59" s="376" t="s">
        <v>766</v>
      </c>
      <c r="Q59" s="377">
        <v>1</v>
      </c>
      <c r="R59" s="378">
        <v>0</v>
      </c>
      <c r="S59" s="379">
        <v>1</v>
      </c>
      <c r="T59" s="378">
        <v>5</v>
      </c>
      <c r="U59" s="378">
        <v>1</v>
      </c>
      <c r="V59" s="383">
        <v>0</v>
      </c>
      <c r="W59" s="384">
        <v>0</v>
      </c>
      <c r="X59" s="385">
        <v>0</v>
      </c>
      <c r="Y59" s="384"/>
      <c r="Z59" s="401"/>
      <c r="AA59" s="402"/>
      <c r="AB59" s="383"/>
      <c r="AC59" s="384"/>
      <c r="AD59" s="384"/>
      <c r="AE59" s="377"/>
      <c r="AF59" s="380"/>
      <c r="AG59" s="382"/>
      <c r="AH59" s="383">
        <v>0</v>
      </c>
      <c r="AI59" s="384">
        <v>0</v>
      </c>
      <c r="AJ59" s="385">
        <v>0</v>
      </c>
      <c r="AK59" s="384"/>
      <c r="AL59" s="384"/>
      <c r="AM59" s="384"/>
      <c r="AN59" s="383">
        <v>0</v>
      </c>
      <c r="AO59" s="384">
        <v>0</v>
      </c>
      <c r="AP59" s="385">
        <v>0</v>
      </c>
      <c r="AQ59" s="384">
        <v>1</v>
      </c>
      <c r="AR59" s="384">
        <v>0</v>
      </c>
      <c r="AS59" s="384">
        <v>1</v>
      </c>
      <c r="AT59" s="383">
        <v>0</v>
      </c>
      <c r="AU59" s="384">
        <v>0</v>
      </c>
      <c r="AV59" s="384">
        <v>0</v>
      </c>
      <c r="AW59" s="383"/>
      <c r="AX59" s="384"/>
      <c r="AY59" s="385"/>
      <c r="AZ59" s="403"/>
      <c r="BA59" s="387" t="str">
        <f t="shared" si="19"/>
        <v>BU</v>
      </c>
      <c r="BB59" s="388" t="str">
        <f t="shared" si="20"/>
        <v>H</v>
      </c>
      <c r="BC59" s="389" t="str">
        <f t="shared" si="21"/>
        <v>-</v>
      </c>
      <c r="BD59" s="390" t="str">
        <f t="shared" si="22"/>
        <v>DPK</v>
      </c>
      <c r="BE59" s="391">
        <f t="shared" si="23"/>
        <v>4</v>
      </c>
      <c r="BF59" s="392" t="str">
        <f>VLOOKUP(C59,'Standaard+voorstellen '!A$1:E$568,1,FALSE)</f>
        <v>BUH-DPK</v>
      </c>
      <c r="BG59" s="393" t="str">
        <f>VLOOKUP(P59,'Hulpblad Aantal per VrtgSrt &gt;=1'!B$4:C$688,1,FALSE)</f>
        <v>BUH-DPK</v>
      </c>
      <c r="BH59" s="394" t="s">
        <v>766</v>
      </c>
      <c r="BI59" s="393" t="str">
        <f t="shared" si="24"/>
        <v>g</v>
      </c>
      <c r="BJ59" s="393" t="str">
        <f t="shared" si="25"/>
        <v/>
      </c>
      <c r="BK59" s="393" t="str">
        <f t="shared" si="26"/>
        <v>A</v>
      </c>
      <c r="BL59" s="395" t="str">
        <f t="shared" si="27"/>
        <v>A</v>
      </c>
      <c r="BM59" s="393" t="str">
        <f>IF((B59&gt;"a"),(VLOOKUP(A59,Afhankelijkheid!A$2:O$5530,2,FALSE)),"")</f>
        <v/>
      </c>
      <c r="BN59" s="396">
        <f>IFERROR(VLOOKUP(A59,'Hulpblad IZB en IZE'!A$2:B$750,2,FALSE),0)</f>
        <v>0</v>
      </c>
      <c r="BO59" s="397" t="str">
        <f t="shared" si="28"/>
        <v/>
      </c>
      <c r="BP59" s="370">
        <f t="shared" si="29"/>
        <v>1</v>
      </c>
      <c r="BQ59" s="371">
        <f t="shared" si="30"/>
        <v>0</v>
      </c>
      <c r="BR59" s="372">
        <f t="shared" si="98"/>
        <v>1</v>
      </c>
      <c r="BS59" s="372">
        <f t="shared" si="99"/>
        <v>5</v>
      </c>
      <c r="BT59" s="367">
        <f t="shared" si="31"/>
        <v>0</v>
      </c>
      <c r="BU59" s="398"/>
      <c r="BW59" s="393">
        <f t="shared" si="32"/>
        <v>0</v>
      </c>
      <c r="BX59" s="393">
        <f t="shared" si="33"/>
        <v>0</v>
      </c>
      <c r="BY59" s="393">
        <f t="shared" si="34"/>
        <v>0</v>
      </c>
      <c r="BZ59" s="393">
        <f t="shared" si="35"/>
        <v>0</v>
      </c>
      <c r="CA59" s="393">
        <f t="shared" si="36"/>
        <v>0</v>
      </c>
      <c r="CB59" s="393">
        <f t="shared" si="37"/>
        <v>0</v>
      </c>
      <c r="CC59" s="393">
        <f t="shared" si="38"/>
        <v>0</v>
      </c>
      <c r="CD59" s="393">
        <f t="shared" si="39"/>
        <v>0</v>
      </c>
      <c r="CE59" s="393">
        <f t="shared" si="40"/>
        <v>0</v>
      </c>
      <c r="CF59" s="393">
        <f t="shared" si="41"/>
        <v>0</v>
      </c>
      <c r="CG59" s="398"/>
      <c r="CH59" s="391">
        <f t="shared" si="42"/>
        <v>1</v>
      </c>
      <c r="CI59" s="391">
        <f t="shared" si="43"/>
        <v>0</v>
      </c>
      <c r="CJ59" s="391">
        <f t="shared" si="44"/>
        <v>0</v>
      </c>
      <c r="CK59" s="391">
        <f t="shared" si="45"/>
        <v>0</v>
      </c>
      <c r="CL59" s="391">
        <f t="shared" si="46"/>
        <v>1</v>
      </c>
      <c r="CM59" s="391">
        <f t="shared" si="47"/>
        <v>0</v>
      </c>
      <c r="CN59" s="391">
        <f t="shared" si="48"/>
        <v>1</v>
      </c>
      <c r="CO59" s="391">
        <f t="shared" si="49"/>
        <v>1</v>
      </c>
      <c r="CP59" s="391">
        <f t="shared" si="50"/>
        <v>1</v>
      </c>
      <c r="CQ59" s="391">
        <f t="shared" si="51"/>
        <v>0</v>
      </c>
      <c r="CR59" s="391">
        <f t="shared" si="52"/>
        <v>0</v>
      </c>
      <c r="CS59" s="393">
        <f t="shared" si="53"/>
        <v>0</v>
      </c>
      <c r="CT59" s="391">
        <f t="shared" si="54"/>
        <v>0</v>
      </c>
      <c r="CU59" s="391">
        <f t="shared" si="55"/>
        <v>0</v>
      </c>
      <c r="CV59" s="391">
        <f t="shared" si="56"/>
        <v>0</v>
      </c>
      <c r="CW59" s="391">
        <f t="shared" si="57"/>
        <v>0</v>
      </c>
      <c r="CX59" s="391">
        <f t="shared" si="58"/>
        <v>0</v>
      </c>
      <c r="CY59" s="391">
        <f t="shared" si="59"/>
        <v>0</v>
      </c>
      <c r="CZ59" s="391">
        <f t="shared" si="60"/>
        <v>0</v>
      </c>
      <c r="DA59" s="391">
        <f t="shared" si="61"/>
        <v>0</v>
      </c>
      <c r="DB59" s="391">
        <f t="shared" si="62"/>
        <v>1</v>
      </c>
      <c r="DC59" s="391">
        <f t="shared" si="63"/>
        <v>0</v>
      </c>
      <c r="DD59" s="391">
        <f t="shared" si="64"/>
        <v>0</v>
      </c>
      <c r="DE59" s="398"/>
      <c r="DF59" s="391">
        <f t="shared" si="65"/>
        <v>0</v>
      </c>
      <c r="DG59" s="391">
        <f t="shared" si="66"/>
        <v>0</v>
      </c>
      <c r="DH59" s="391">
        <f t="shared" si="67"/>
        <v>0</v>
      </c>
      <c r="DI59" s="391">
        <f t="shared" si="68"/>
        <v>0</v>
      </c>
      <c r="DJ59" s="391">
        <f t="shared" si="69"/>
        <v>0</v>
      </c>
      <c r="DK59" s="391">
        <f t="shared" si="70"/>
        <v>0</v>
      </c>
      <c r="DL59" s="391">
        <f t="shared" si="71"/>
        <v>0</v>
      </c>
      <c r="DM59" s="391">
        <f t="shared" si="72"/>
        <v>0</v>
      </c>
      <c r="DN59" s="391">
        <f t="shared" si="73"/>
        <v>0</v>
      </c>
      <c r="DO59" s="391">
        <f t="shared" si="74"/>
        <v>0</v>
      </c>
      <c r="DP59" s="391">
        <f t="shared" si="75"/>
        <v>0</v>
      </c>
      <c r="DQ59" s="398"/>
      <c r="DR59" s="391">
        <f t="shared" si="76"/>
        <v>0</v>
      </c>
      <c r="DS59" s="391">
        <f t="shared" si="77"/>
        <v>0</v>
      </c>
      <c r="DT59" s="391">
        <f t="shared" si="78"/>
        <v>0</v>
      </c>
      <c r="DU59" s="391">
        <f t="shared" si="79"/>
        <v>0</v>
      </c>
      <c r="DV59" s="391">
        <f t="shared" si="80"/>
        <v>0</v>
      </c>
      <c r="DW59" s="391">
        <f t="shared" si="81"/>
        <v>0</v>
      </c>
      <c r="DX59" s="391">
        <f t="shared" si="82"/>
        <v>0</v>
      </c>
      <c r="DY59" s="391">
        <f t="shared" si="83"/>
        <v>0</v>
      </c>
      <c r="DZ59" s="391">
        <f t="shared" si="84"/>
        <v>0</v>
      </c>
      <c r="EA59" s="391">
        <f t="shared" si="85"/>
        <v>0</v>
      </c>
      <c r="EB59" s="391">
        <f t="shared" si="86"/>
        <v>0</v>
      </c>
      <c r="EC59" s="398"/>
      <c r="ED59" s="391">
        <f t="shared" si="87"/>
        <v>0</v>
      </c>
      <c r="EE59" s="391">
        <f t="shared" si="88"/>
        <v>0</v>
      </c>
      <c r="EF59" s="391">
        <f t="shared" si="89"/>
        <v>0</v>
      </c>
      <c r="EG59" s="391">
        <f t="shared" si="90"/>
        <v>0</v>
      </c>
      <c r="EH59" s="391">
        <f t="shared" si="91"/>
        <v>0</v>
      </c>
      <c r="EI59" s="391">
        <f t="shared" si="92"/>
        <v>0</v>
      </c>
      <c r="EJ59" s="391">
        <f t="shared" si="93"/>
        <v>0</v>
      </c>
      <c r="EK59" s="391">
        <f t="shared" si="94"/>
        <v>0</v>
      </c>
      <c r="EL59" s="391">
        <f t="shared" si="95"/>
        <v>0</v>
      </c>
      <c r="EM59" s="391">
        <f t="shared" si="96"/>
        <v>0</v>
      </c>
      <c r="EN59" s="391">
        <f t="shared" si="97"/>
        <v>0</v>
      </c>
    </row>
    <row r="60" spans="1:144" s="391" customFormat="1" ht="13.5" hidden="1" thickBot="1" x14ac:dyDescent="0.25">
      <c r="A60" s="364" t="str">
        <f t="shared" si="103"/>
        <v>BUH-DPM</v>
      </c>
      <c r="B60" s="365" t="str">
        <f>IF((A60&lt;&gt;"ZZZ"),(IF((IFERROR((VLOOKUP(A60,'Standaard+voorstellen '!A$1:B$436,1,FALSE)),"ZZZ"))="ZZZ","v","")),"")</f>
        <v/>
      </c>
      <c r="C60" s="396" t="s">
        <v>723</v>
      </c>
      <c r="D60" s="367" t="str">
        <f t="shared" si="16"/>
        <v>BUH-DPM</v>
      </c>
      <c r="E60" s="368" t="str">
        <f>IFERROR((VLOOKUP(C60,'Standaard+voorstellen '!A$1:E$568,2,FALSE)),"Nog af te handelen AANVRAAG")</f>
        <v>DP HAB uitv. Middel cap.</v>
      </c>
      <c r="F60" s="369">
        <f>IFERROR((VLOOKUP(C60,'Standaard+voorstellen '!A$1:E$568,3,FALSE)),"")</f>
        <v>6</v>
      </c>
      <c r="G60" s="370">
        <f t="shared" si="100"/>
        <v>23</v>
      </c>
      <c r="H60" s="371">
        <f t="shared" si="101"/>
        <v>2</v>
      </c>
      <c r="I60" s="372">
        <f t="shared" si="102"/>
        <v>21</v>
      </c>
      <c r="J60" s="367">
        <f t="shared" si="17"/>
        <v>0</v>
      </c>
      <c r="K60" s="372">
        <f t="shared" si="18"/>
        <v>0</v>
      </c>
      <c r="L60" s="432" t="s">
        <v>36</v>
      </c>
      <c r="M60" s="373" t="s">
        <v>1136</v>
      </c>
      <c r="N60" s="412"/>
      <c r="O60" s="375"/>
      <c r="P60" s="376" t="s">
        <v>723</v>
      </c>
      <c r="Q60" s="377">
        <v>23</v>
      </c>
      <c r="R60" s="378">
        <v>2</v>
      </c>
      <c r="S60" s="379">
        <v>21</v>
      </c>
      <c r="T60" s="378">
        <v>6</v>
      </c>
      <c r="U60" s="378">
        <v>3</v>
      </c>
      <c r="V60" s="377">
        <v>0</v>
      </c>
      <c r="W60" s="378">
        <v>0</v>
      </c>
      <c r="X60" s="379">
        <v>0</v>
      </c>
      <c r="Y60" s="384"/>
      <c r="Z60" s="401"/>
      <c r="AA60" s="402"/>
      <c r="AB60" s="377"/>
      <c r="AC60" s="378"/>
      <c r="AD60" s="378"/>
      <c r="AE60" s="377"/>
      <c r="AF60" s="380"/>
      <c r="AG60" s="382"/>
      <c r="AH60" s="377">
        <v>0</v>
      </c>
      <c r="AI60" s="378">
        <v>0</v>
      </c>
      <c r="AJ60" s="379">
        <v>0</v>
      </c>
      <c r="AK60" s="378"/>
      <c r="AL60" s="378"/>
      <c r="AM60" s="378"/>
      <c r="AN60" s="377">
        <v>1</v>
      </c>
      <c r="AO60" s="378">
        <v>0</v>
      </c>
      <c r="AP60" s="379">
        <v>1</v>
      </c>
      <c r="AQ60" s="378">
        <v>14</v>
      </c>
      <c r="AR60" s="378">
        <v>0</v>
      </c>
      <c r="AS60" s="378">
        <v>14</v>
      </c>
      <c r="AT60" s="383">
        <v>0</v>
      </c>
      <c r="AU60" s="378">
        <v>0</v>
      </c>
      <c r="AV60" s="378">
        <v>0</v>
      </c>
      <c r="AW60" s="383">
        <v>8</v>
      </c>
      <c r="AX60" s="384">
        <v>2</v>
      </c>
      <c r="AY60" s="379">
        <v>6</v>
      </c>
      <c r="AZ60" s="403"/>
      <c r="BA60" s="387" t="str">
        <f t="shared" si="19"/>
        <v>BU</v>
      </c>
      <c r="BB60" s="388" t="str">
        <f t="shared" si="20"/>
        <v>H</v>
      </c>
      <c r="BC60" s="389" t="str">
        <f t="shared" si="21"/>
        <v>-</v>
      </c>
      <c r="BD60" s="390" t="str">
        <f t="shared" si="22"/>
        <v>DPM</v>
      </c>
      <c r="BE60" s="391">
        <f t="shared" si="23"/>
        <v>4</v>
      </c>
      <c r="BF60" s="392" t="str">
        <f>VLOOKUP(C60,'Standaard+voorstellen '!A$1:E$568,1,FALSE)</f>
        <v>BUH-DPM</v>
      </c>
      <c r="BG60" s="393" t="str">
        <f>VLOOKUP(P60,'Hulpblad Aantal per VrtgSrt &gt;=1'!B$4:C$688,1,FALSE)</f>
        <v>BUH-DPM</v>
      </c>
      <c r="BH60" s="394" t="s">
        <v>723</v>
      </c>
      <c r="BI60" s="393" t="str">
        <f t="shared" si="24"/>
        <v>g</v>
      </c>
      <c r="BJ60" s="393" t="str">
        <f t="shared" si="25"/>
        <v>P</v>
      </c>
      <c r="BK60" s="393" t="str">
        <f t="shared" si="26"/>
        <v>A</v>
      </c>
      <c r="BL60" s="395" t="str">
        <f t="shared" si="27"/>
        <v>PA</v>
      </c>
      <c r="BM60" s="393" t="str">
        <f>IF((B60&gt;"a"),(VLOOKUP(A60,Afhankelijkheid!A$2:O$5530,2,FALSE)),"")</f>
        <v/>
      </c>
      <c r="BN60" s="396">
        <f>IFERROR(VLOOKUP(A60,'Hulpblad IZB en IZE'!A$2:B$750,2,FALSE),0)</f>
        <v>0</v>
      </c>
      <c r="BO60" s="397" t="str">
        <f t="shared" si="28"/>
        <v/>
      </c>
      <c r="BP60" s="370">
        <f t="shared" si="29"/>
        <v>23</v>
      </c>
      <c r="BQ60" s="371">
        <f t="shared" si="30"/>
        <v>2</v>
      </c>
      <c r="BR60" s="372">
        <f t="shared" si="98"/>
        <v>21</v>
      </c>
      <c r="BS60" s="372">
        <f t="shared" si="99"/>
        <v>6</v>
      </c>
      <c r="BT60" s="367">
        <f t="shared" si="31"/>
        <v>0</v>
      </c>
      <c r="BU60" s="398"/>
      <c r="BW60" s="393">
        <f t="shared" si="32"/>
        <v>0</v>
      </c>
      <c r="BX60" s="393">
        <f t="shared" si="33"/>
        <v>0</v>
      </c>
      <c r="BY60" s="393">
        <f t="shared" si="34"/>
        <v>0</v>
      </c>
      <c r="BZ60" s="393">
        <f t="shared" si="35"/>
        <v>0</v>
      </c>
      <c r="CA60" s="393">
        <f t="shared" si="36"/>
        <v>0</v>
      </c>
      <c r="CB60" s="393">
        <f t="shared" si="37"/>
        <v>0</v>
      </c>
      <c r="CC60" s="393">
        <f t="shared" si="38"/>
        <v>0</v>
      </c>
      <c r="CD60" s="393">
        <f t="shared" si="39"/>
        <v>0</v>
      </c>
      <c r="CE60" s="393">
        <f t="shared" si="40"/>
        <v>0</v>
      </c>
      <c r="CF60" s="393">
        <f t="shared" si="41"/>
        <v>0</v>
      </c>
      <c r="CG60" s="398"/>
      <c r="CH60" s="391">
        <f t="shared" si="42"/>
        <v>1</v>
      </c>
      <c r="CI60" s="391">
        <f t="shared" si="43"/>
        <v>0</v>
      </c>
      <c r="CJ60" s="391">
        <f t="shared" si="44"/>
        <v>0</v>
      </c>
      <c r="CK60" s="391">
        <f t="shared" si="45"/>
        <v>0</v>
      </c>
      <c r="CL60" s="391">
        <f t="shared" si="46"/>
        <v>1</v>
      </c>
      <c r="CM60" s="391">
        <f t="shared" si="47"/>
        <v>0</v>
      </c>
      <c r="CN60" s="391">
        <f t="shared" si="48"/>
        <v>1</v>
      </c>
      <c r="CO60" s="391">
        <f t="shared" si="49"/>
        <v>1</v>
      </c>
      <c r="CP60" s="391">
        <f t="shared" si="50"/>
        <v>1</v>
      </c>
      <c r="CQ60" s="391">
        <f t="shared" si="51"/>
        <v>1</v>
      </c>
      <c r="CR60" s="391">
        <f t="shared" si="52"/>
        <v>0</v>
      </c>
      <c r="CS60" s="393">
        <f t="shared" si="53"/>
        <v>0</v>
      </c>
      <c r="CT60" s="391">
        <f t="shared" si="54"/>
        <v>0</v>
      </c>
      <c r="CU60" s="391">
        <f t="shared" si="55"/>
        <v>0</v>
      </c>
      <c r="CV60" s="391">
        <f t="shared" si="56"/>
        <v>0</v>
      </c>
      <c r="CW60" s="391">
        <f t="shared" si="57"/>
        <v>0</v>
      </c>
      <c r="CX60" s="391">
        <f t="shared" si="58"/>
        <v>0</v>
      </c>
      <c r="CY60" s="391">
        <f t="shared" si="59"/>
        <v>0</v>
      </c>
      <c r="CZ60" s="391">
        <f t="shared" si="60"/>
        <v>0</v>
      </c>
      <c r="DA60" s="391">
        <f t="shared" si="61"/>
        <v>1</v>
      </c>
      <c r="DB60" s="391">
        <f t="shared" si="62"/>
        <v>1</v>
      </c>
      <c r="DC60" s="391">
        <f t="shared" si="63"/>
        <v>0</v>
      </c>
      <c r="DD60" s="391">
        <f t="shared" si="64"/>
        <v>1</v>
      </c>
      <c r="DE60" s="398"/>
      <c r="DF60" s="391">
        <f t="shared" si="65"/>
        <v>0</v>
      </c>
      <c r="DG60" s="391">
        <f t="shared" si="66"/>
        <v>0</v>
      </c>
      <c r="DH60" s="391">
        <f t="shared" si="67"/>
        <v>0</v>
      </c>
      <c r="DI60" s="391">
        <f t="shared" si="68"/>
        <v>0</v>
      </c>
      <c r="DJ60" s="391">
        <f t="shared" si="69"/>
        <v>0</v>
      </c>
      <c r="DK60" s="391">
        <f t="shared" si="70"/>
        <v>0</v>
      </c>
      <c r="DL60" s="391">
        <f t="shared" si="71"/>
        <v>0</v>
      </c>
      <c r="DM60" s="391">
        <f t="shared" si="72"/>
        <v>0</v>
      </c>
      <c r="DN60" s="391">
        <f t="shared" si="73"/>
        <v>0</v>
      </c>
      <c r="DO60" s="391">
        <f t="shared" si="74"/>
        <v>0</v>
      </c>
      <c r="DP60" s="391">
        <f t="shared" si="75"/>
        <v>0</v>
      </c>
      <c r="DQ60" s="398"/>
      <c r="DR60" s="391">
        <f t="shared" si="76"/>
        <v>0</v>
      </c>
      <c r="DS60" s="391">
        <f t="shared" si="77"/>
        <v>0</v>
      </c>
      <c r="DT60" s="391">
        <f t="shared" si="78"/>
        <v>0</v>
      </c>
      <c r="DU60" s="391">
        <f t="shared" si="79"/>
        <v>0</v>
      </c>
      <c r="DV60" s="391">
        <f t="shared" si="80"/>
        <v>0</v>
      </c>
      <c r="DW60" s="391">
        <f t="shared" si="81"/>
        <v>0</v>
      </c>
      <c r="DX60" s="391">
        <f t="shared" si="82"/>
        <v>0</v>
      </c>
      <c r="DY60" s="391">
        <f t="shared" si="83"/>
        <v>0</v>
      </c>
      <c r="DZ60" s="391">
        <f t="shared" si="84"/>
        <v>0</v>
      </c>
      <c r="EA60" s="391">
        <f t="shared" si="85"/>
        <v>0</v>
      </c>
      <c r="EB60" s="391">
        <f t="shared" si="86"/>
        <v>0</v>
      </c>
      <c r="EC60" s="398"/>
      <c r="ED60" s="391">
        <f t="shared" si="87"/>
        <v>0</v>
      </c>
      <c r="EE60" s="391">
        <f t="shared" si="88"/>
        <v>0</v>
      </c>
      <c r="EF60" s="391">
        <f t="shared" si="89"/>
        <v>0</v>
      </c>
      <c r="EG60" s="391">
        <f t="shared" si="90"/>
        <v>0</v>
      </c>
      <c r="EH60" s="391">
        <f t="shared" si="91"/>
        <v>0</v>
      </c>
      <c r="EI60" s="391">
        <f t="shared" si="92"/>
        <v>0</v>
      </c>
      <c r="EJ60" s="391">
        <f t="shared" si="93"/>
        <v>0</v>
      </c>
      <c r="EK60" s="391">
        <f t="shared" si="94"/>
        <v>0</v>
      </c>
      <c r="EL60" s="391">
        <f t="shared" si="95"/>
        <v>0</v>
      </c>
      <c r="EM60" s="391">
        <f t="shared" si="96"/>
        <v>0</v>
      </c>
      <c r="EN60" s="391">
        <f t="shared" si="97"/>
        <v>0</v>
      </c>
    </row>
    <row r="61" spans="1:144" s="391" customFormat="1" ht="13.5" hidden="1" thickBot="1" x14ac:dyDescent="0.25">
      <c r="A61" s="364" t="str">
        <f t="shared" si="103"/>
        <v>BU-KST</v>
      </c>
      <c r="B61" s="365" t="str">
        <f>IF((A61&lt;&gt;"ZZZ"),(IF((IFERROR((VLOOKUP(A61,'Standaard+voorstellen '!A$1:B$436,1,FALSE)),"ZZZ"))="ZZZ","v","")),"")</f>
        <v/>
      </c>
      <c r="C61" s="396" t="s">
        <v>490</v>
      </c>
      <c r="D61" s="367" t="str">
        <f t="shared" si="16"/>
        <v>BU-KST</v>
      </c>
      <c r="E61" s="368" t="str">
        <f>IFERROR((VLOOKUP(C61,'Standaard+voorstellen '!A$1:E$568,2,FALSE)),"Nog af te handelen AANVRAAG")</f>
        <v>BU Koelstoel</v>
      </c>
      <c r="F61" s="369">
        <f>IFERROR((VLOOKUP(C61,'Standaard+voorstellen '!A$1:E$568,3,FALSE)),"")</f>
        <v>8</v>
      </c>
      <c r="G61" s="370">
        <f t="shared" si="100"/>
        <v>17</v>
      </c>
      <c r="H61" s="371">
        <f t="shared" si="101"/>
        <v>0</v>
      </c>
      <c r="I61" s="372">
        <f t="shared" si="102"/>
        <v>17</v>
      </c>
      <c r="J61" s="367">
        <f t="shared" si="17"/>
        <v>2</v>
      </c>
      <c r="K61" s="372">
        <f t="shared" si="18"/>
        <v>0</v>
      </c>
      <c r="L61" s="410" t="s">
        <v>36</v>
      </c>
      <c r="M61" s="373" t="s">
        <v>331</v>
      </c>
      <c r="N61" s="412"/>
      <c r="O61" s="375"/>
      <c r="P61" s="376" t="s">
        <v>490</v>
      </c>
      <c r="Q61" s="377">
        <v>17</v>
      </c>
      <c r="R61" s="378">
        <v>0</v>
      </c>
      <c r="S61" s="379">
        <v>17</v>
      </c>
      <c r="T61" s="378">
        <v>5</v>
      </c>
      <c r="U61" s="378">
        <v>2</v>
      </c>
      <c r="V61" s="383">
        <v>8</v>
      </c>
      <c r="W61" s="384">
        <v>0</v>
      </c>
      <c r="X61" s="385">
        <v>8</v>
      </c>
      <c r="Y61" s="384"/>
      <c r="Z61" s="401"/>
      <c r="AA61" s="402"/>
      <c r="AB61" s="383"/>
      <c r="AC61" s="384"/>
      <c r="AD61" s="384"/>
      <c r="AE61" s="383"/>
      <c r="AF61" s="401"/>
      <c r="AG61" s="406"/>
      <c r="AH61" s="383">
        <v>9</v>
      </c>
      <c r="AI61" s="384">
        <v>0</v>
      </c>
      <c r="AJ61" s="385">
        <v>9</v>
      </c>
      <c r="AK61" s="384"/>
      <c r="AL61" s="384"/>
      <c r="AM61" s="384"/>
      <c r="AN61" s="383">
        <v>0</v>
      </c>
      <c r="AO61" s="384">
        <v>0</v>
      </c>
      <c r="AP61" s="385">
        <v>0</v>
      </c>
      <c r="AQ61" s="384">
        <v>0</v>
      </c>
      <c r="AR61" s="384">
        <v>0</v>
      </c>
      <c r="AS61" s="384">
        <v>0</v>
      </c>
      <c r="AT61" s="383">
        <v>0</v>
      </c>
      <c r="AU61" s="384">
        <v>0</v>
      </c>
      <c r="AV61" s="384">
        <v>0</v>
      </c>
      <c r="AW61" s="383"/>
      <c r="AX61" s="384"/>
      <c r="AY61" s="385"/>
      <c r="AZ61" s="403"/>
      <c r="BA61" s="387" t="str">
        <f t="shared" si="19"/>
        <v>BU</v>
      </c>
      <c r="BB61" s="388" t="str">
        <f t="shared" si="20"/>
        <v/>
      </c>
      <c r="BC61" s="389" t="str">
        <f t="shared" si="21"/>
        <v>-</v>
      </c>
      <c r="BD61" s="390" t="str">
        <f t="shared" si="22"/>
        <v>KST</v>
      </c>
      <c r="BE61" s="391">
        <f t="shared" si="23"/>
        <v>3</v>
      </c>
      <c r="BF61" s="392" t="str">
        <f>VLOOKUP(C61,'Standaard+voorstellen '!A$1:E$568,1,FALSE)</f>
        <v>BU-KST</v>
      </c>
      <c r="BG61" s="393" t="str">
        <f>VLOOKUP(P61,'Hulpblad Aantal per VrtgSrt &gt;=1'!B$4:C$688,1,FALSE)</f>
        <v>BU-KST</v>
      </c>
      <c r="BH61" s="394" t="s">
        <v>490</v>
      </c>
      <c r="BI61" s="393" t="str">
        <f t="shared" si="24"/>
        <v>g</v>
      </c>
      <c r="BJ61" s="393" t="str">
        <f t="shared" si="25"/>
        <v/>
      </c>
      <c r="BK61" s="393" t="str">
        <f t="shared" si="26"/>
        <v>A</v>
      </c>
      <c r="BL61" s="395" t="str">
        <f t="shared" si="27"/>
        <v>A</v>
      </c>
      <c r="BM61" s="393" t="str">
        <f>IF((B61&gt;"a"),(VLOOKUP(A61,Afhankelijkheid!A$2:O$5530,2,FALSE)),"")</f>
        <v/>
      </c>
      <c r="BN61" s="396">
        <f>IFERROR(VLOOKUP(A61,'Hulpblad IZB en IZE'!A$2:B$750,2,FALSE),0)</f>
        <v>2</v>
      </c>
      <c r="BO61" s="397" t="str">
        <f t="shared" si="28"/>
        <v/>
      </c>
      <c r="BP61" s="370">
        <f t="shared" si="29"/>
        <v>17</v>
      </c>
      <c r="BQ61" s="371">
        <f t="shared" si="30"/>
        <v>0</v>
      </c>
      <c r="BR61" s="372">
        <f t="shared" si="98"/>
        <v>17</v>
      </c>
      <c r="BS61" s="372">
        <f t="shared" si="99"/>
        <v>5</v>
      </c>
      <c r="BT61" s="367">
        <f t="shared" si="31"/>
        <v>2</v>
      </c>
      <c r="BU61" s="398"/>
      <c r="BW61" s="393">
        <f t="shared" si="32"/>
        <v>0</v>
      </c>
      <c r="BX61" s="393">
        <f t="shared" si="33"/>
        <v>0</v>
      </c>
      <c r="BY61" s="393">
        <f t="shared" si="34"/>
        <v>0</v>
      </c>
      <c r="BZ61" s="393">
        <f t="shared" si="35"/>
        <v>0</v>
      </c>
      <c r="CA61" s="393">
        <f t="shared" si="36"/>
        <v>0</v>
      </c>
      <c r="CB61" s="393">
        <f t="shared" si="37"/>
        <v>0</v>
      </c>
      <c r="CC61" s="393">
        <f t="shared" si="38"/>
        <v>0</v>
      </c>
      <c r="CD61" s="393">
        <f t="shared" si="39"/>
        <v>0</v>
      </c>
      <c r="CE61" s="393">
        <f t="shared" si="40"/>
        <v>0</v>
      </c>
      <c r="CF61" s="393">
        <f t="shared" si="41"/>
        <v>0</v>
      </c>
      <c r="CG61" s="398"/>
      <c r="CH61" s="391">
        <f t="shared" si="42"/>
        <v>1</v>
      </c>
      <c r="CI61" s="391">
        <f t="shared" si="43"/>
        <v>0</v>
      </c>
      <c r="CJ61" s="391">
        <f t="shared" si="44"/>
        <v>0</v>
      </c>
      <c r="CK61" s="391">
        <f t="shared" si="45"/>
        <v>0</v>
      </c>
      <c r="CL61" s="391">
        <f t="shared" si="46"/>
        <v>1</v>
      </c>
      <c r="CM61" s="391">
        <f t="shared" si="47"/>
        <v>0</v>
      </c>
      <c r="CN61" s="391">
        <f t="shared" si="48"/>
        <v>1</v>
      </c>
      <c r="CO61" s="391">
        <f t="shared" si="49"/>
        <v>1</v>
      </c>
      <c r="CP61" s="391">
        <f t="shared" si="50"/>
        <v>1</v>
      </c>
      <c r="CQ61" s="391">
        <f t="shared" si="51"/>
        <v>0</v>
      </c>
      <c r="CR61" s="391">
        <f t="shared" si="52"/>
        <v>0</v>
      </c>
      <c r="CS61" s="393">
        <f t="shared" si="53"/>
        <v>0</v>
      </c>
      <c r="CT61" s="391">
        <f t="shared" si="54"/>
        <v>0</v>
      </c>
      <c r="CU61" s="391">
        <f t="shared" si="55"/>
        <v>1</v>
      </c>
      <c r="CV61" s="391">
        <f t="shared" si="56"/>
        <v>0</v>
      </c>
      <c r="CW61" s="391">
        <f t="shared" si="57"/>
        <v>0</v>
      </c>
      <c r="CX61" s="391">
        <f t="shared" si="58"/>
        <v>0</v>
      </c>
      <c r="CY61" s="391">
        <f t="shared" si="59"/>
        <v>1</v>
      </c>
      <c r="CZ61" s="391">
        <f t="shared" si="60"/>
        <v>0</v>
      </c>
      <c r="DA61" s="391">
        <f t="shared" si="61"/>
        <v>0</v>
      </c>
      <c r="DB61" s="391">
        <f t="shared" si="62"/>
        <v>0</v>
      </c>
      <c r="DC61" s="391">
        <f t="shared" si="63"/>
        <v>0</v>
      </c>
      <c r="DD61" s="391">
        <f t="shared" si="64"/>
        <v>0</v>
      </c>
      <c r="DE61" s="398"/>
      <c r="DF61" s="391">
        <f t="shared" si="65"/>
        <v>0</v>
      </c>
      <c r="DG61" s="391">
        <f t="shared" si="66"/>
        <v>0</v>
      </c>
      <c r="DH61" s="391">
        <f t="shared" si="67"/>
        <v>0</v>
      </c>
      <c r="DI61" s="391">
        <f t="shared" si="68"/>
        <v>0</v>
      </c>
      <c r="DJ61" s="391">
        <f t="shared" si="69"/>
        <v>0</v>
      </c>
      <c r="DK61" s="391">
        <f t="shared" si="70"/>
        <v>0</v>
      </c>
      <c r="DL61" s="391">
        <f t="shared" si="71"/>
        <v>0</v>
      </c>
      <c r="DM61" s="391">
        <f t="shared" si="72"/>
        <v>0</v>
      </c>
      <c r="DN61" s="391">
        <f t="shared" si="73"/>
        <v>0</v>
      </c>
      <c r="DO61" s="391">
        <f t="shared" si="74"/>
        <v>0</v>
      </c>
      <c r="DP61" s="391">
        <f t="shared" si="75"/>
        <v>0</v>
      </c>
      <c r="DQ61" s="398"/>
      <c r="DR61" s="391">
        <f t="shared" si="76"/>
        <v>0</v>
      </c>
      <c r="DS61" s="391">
        <f t="shared" si="77"/>
        <v>0</v>
      </c>
      <c r="DT61" s="391">
        <f t="shared" si="78"/>
        <v>0</v>
      </c>
      <c r="DU61" s="391">
        <f t="shared" si="79"/>
        <v>0</v>
      </c>
      <c r="DV61" s="391">
        <f t="shared" si="80"/>
        <v>0</v>
      </c>
      <c r="DW61" s="391">
        <f t="shared" si="81"/>
        <v>0</v>
      </c>
      <c r="DX61" s="391">
        <f t="shared" si="82"/>
        <v>0</v>
      </c>
      <c r="DY61" s="391">
        <f t="shared" si="83"/>
        <v>0</v>
      </c>
      <c r="DZ61" s="391">
        <f t="shared" si="84"/>
        <v>0</v>
      </c>
      <c r="EA61" s="391">
        <f t="shared" si="85"/>
        <v>0</v>
      </c>
      <c r="EB61" s="391">
        <f t="shared" si="86"/>
        <v>0</v>
      </c>
      <c r="EC61" s="398"/>
      <c r="ED61" s="391">
        <f t="shared" si="87"/>
        <v>0</v>
      </c>
      <c r="EE61" s="391">
        <f t="shared" si="88"/>
        <v>0</v>
      </c>
      <c r="EF61" s="391">
        <f t="shared" si="89"/>
        <v>0</v>
      </c>
      <c r="EG61" s="391">
        <f t="shared" si="90"/>
        <v>0</v>
      </c>
      <c r="EH61" s="391">
        <f t="shared" si="91"/>
        <v>0</v>
      </c>
      <c r="EI61" s="391">
        <f t="shared" si="92"/>
        <v>0</v>
      </c>
      <c r="EJ61" s="391">
        <f t="shared" si="93"/>
        <v>0</v>
      </c>
      <c r="EK61" s="391">
        <f t="shared" si="94"/>
        <v>0</v>
      </c>
      <c r="EL61" s="391">
        <f t="shared" si="95"/>
        <v>0</v>
      </c>
      <c r="EM61" s="391">
        <f t="shared" si="96"/>
        <v>0</v>
      </c>
      <c r="EN61" s="391">
        <f t="shared" si="97"/>
        <v>0</v>
      </c>
    </row>
    <row r="62" spans="1:144" s="391" customFormat="1" ht="13.5" hidden="1" thickBot="1" x14ac:dyDescent="0.25">
      <c r="A62" s="364" t="str">
        <f t="shared" si="103"/>
        <v>BUL-BID</v>
      </c>
      <c r="B62" s="365" t="str">
        <f>IF((A62&lt;&gt;"ZZZ"),(IF((IFERROR((VLOOKUP(A62,'Standaard+voorstellen '!A$1:B$436,1,FALSE)),"ZZZ"))="ZZZ","v","")),"")</f>
        <v/>
      </c>
      <c r="C62" s="426" t="s">
        <v>2108</v>
      </c>
      <c r="D62" s="367" t="str">
        <f t="shared" si="16"/>
        <v>BUL-BID</v>
      </c>
      <c r="E62" s="368" t="str">
        <f>IFERROR((VLOOKUP(C62,'Standaard+voorstellen '!A$1:E$568,2,FALSE)),"Nog af te handelen AANVRAAG")</f>
        <v>BUL Binnen Drone</v>
      </c>
      <c r="F62" s="369">
        <f>IFERROR((VLOOKUP(C62,'Standaard+voorstellen '!A$1:E$568,3,FALSE)),"")</f>
        <v>8</v>
      </c>
      <c r="G62" s="370">
        <f t="shared" si="100"/>
        <v>1</v>
      </c>
      <c r="H62" s="371">
        <f t="shared" si="101"/>
        <v>0</v>
      </c>
      <c r="I62" s="372">
        <f t="shared" si="102"/>
        <v>1</v>
      </c>
      <c r="J62" s="367">
        <f t="shared" si="17"/>
        <v>0</v>
      </c>
      <c r="K62" s="372">
        <f t="shared" si="18"/>
        <v>0</v>
      </c>
      <c r="L62" s="369" t="s">
        <v>36</v>
      </c>
      <c r="M62" s="373" t="s">
        <v>143</v>
      </c>
      <c r="N62" s="420" t="s">
        <v>2141</v>
      </c>
      <c r="O62" s="676" t="s">
        <v>2089</v>
      </c>
      <c r="P62" s="376" t="s">
        <v>2108</v>
      </c>
      <c r="Q62" s="377">
        <v>1</v>
      </c>
      <c r="R62" s="378">
        <v>0</v>
      </c>
      <c r="S62" s="379">
        <v>1</v>
      </c>
      <c r="T62" s="378">
        <v>7</v>
      </c>
      <c r="U62" s="378">
        <v>1</v>
      </c>
      <c r="V62" s="383">
        <v>0</v>
      </c>
      <c r="W62" s="384">
        <v>0</v>
      </c>
      <c r="X62" s="385">
        <v>0</v>
      </c>
      <c r="Y62" s="384"/>
      <c r="Z62" s="401"/>
      <c r="AA62" s="402"/>
      <c r="AB62" s="383">
        <v>1</v>
      </c>
      <c r="AC62" s="384">
        <v>0</v>
      </c>
      <c r="AD62" s="384">
        <v>1</v>
      </c>
      <c r="AE62" s="383">
        <v>0</v>
      </c>
      <c r="AF62" s="401">
        <v>0</v>
      </c>
      <c r="AG62" s="406">
        <v>0</v>
      </c>
      <c r="AH62" s="383">
        <v>0</v>
      </c>
      <c r="AI62" s="384">
        <v>0</v>
      </c>
      <c r="AJ62" s="385">
        <v>0</v>
      </c>
      <c r="AK62" s="384"/>
      <c r="AL62" s="384"/>
      <c r="AM62" s="384"/>
      <c r="AN62" s="383">
        <v>0</v>
      </c>
      <c r="AO62" s="384">
        <v>0</v>
      </c>
      <c r="AP62" s="385">
        <v>0</v>
      </c>
      <c r="AQ62" s="384">
        <v>0</v>
      </c>
      <c r="AR62" s="384">
        <v>0</v>
      </c>
      <c r="AS62" s="384">
        <v>0</v>
      </c>
      <c r="AT62" s="383">
        <v>0</v>
      </c>
      <c r="AU62" s="384">
        <v>0</v>
      </c>
      <c r="AV62" s="384">
        <v>0</v>
      </c>
      <c r="AW62" s="383"/>
      <c r="AX62" s="384"/>
      <c r="AY62" s="385"/>
      <c r="AZ62" s="403"/>
      <c r="BA62" s="387" t="str">
        <f t="shared" si="19"/>
        <v>BU</v>
      </c>
      <c r="BB62" s="388" t="str">
        <f t="shared" si="20"/>
        <v>L</v>
      </c>
      <c r="BC62" s="389" t="str">
        <f t="shared" si="21"/>
        <v>-</v>
      </c>
      <c r="BD62" s="390" t="str">
        <f t="shared" si="22"/>
        <v>BID</v>
      </c>
      <c r="BE62" s="391">
        <f t="shared" si="23"/>
        <v>4</v>
      </c>
      <c r="BF62" s="392" t="str">
        <f>VLOOKUP(C62,'Standaard+voorstellen '!A$1:E$568,1,FALSE)</f>
        <v>BUL-BID</v>
      </c>
      <c r="BG62" s="393" t="str">
        <f>VLOOKUP(P62,'Hulpblad Aantal per VrtgSrt &gt;=1'!B$4:C$688,1,FALSE)</f>
        <v>BUL-BID</v>
      </c>
      <c r="BH62" s="394" t="s">
        <v>2108</v>
      </c>
      <c r="BI62" s="393" t="str">
        <f t="shared" si="24"/>
        <v>g</v>
      </c>
      <c r="BJ62" s="393" t="str">
        <f t="shared" si="25"/>
        <v/>
      </c>
      <c r="BK62" s="393" t="str">
        <f t="shared" si="26"/>
        <v>A</v>
      </c>
      <c r="BL62" s="395" t="str">
        <f t="shared" si="27"/>
        <v>A</v>
      </c>
      <c r="BM62" s="393" t="str">
        <f>IF((B62&gt;"a"),(VLOOKUP(A62,Afhankelijkheid!A$2:O$5530,2,FALSE)),"")</f>
        <v/>
      </c>
      <c r="BN62" s="396">
        <f>IFERROR(VLOOKUP(A62,'Hulpblad IZB en IZE'!A$2:B$750,2,FALSE),0)</f>
        <v>0</v>
      </c>
      <c r="BO62" s="397" t="str">
        <f t="shared" si="28"/>
        <v/>
      </c>
      <c r="BP62" s="370">
        <f t="shared" si="29"/>
        <v>1</v>
      </c>
      <c r="BQ62" s="371">
        <f t="shared" si="30"/>
        <v>0</v>
      </c>
      <c r="BR62" s="372">
        <f t="shared" si="98"/>
        <v>1</v>
      </c>
      <c r="BS62" s="372">
        <f t="shared" si="99"/>
        <v>7</v>
      </c>
      <c r="BT62" s="367">
        <f t="shared" si="31"/>
        <v>0</v>
      </c>
      <c r="BU62" s="398"/>
      <c r="BW62" s="393">
        <f t="shared" si="32"/>
        <v>0</v>
      </c>
      <c r="BX62" s="393">
        <f t="shared" si="33"/>
        <v>0</v>
      </c>
      <c r="BY62" s="393">
        <f t="shared" si="34"/>
        <v>0</v>
      </c>
      <c r="BZ62" s="393">
        <f t="shared" si="35"/>
        <v>0</v>
      </c>
      <c r="CA62" s="393">
        <f t="shared" si="36"/>
        <v>0</v>
      </c>
      <c r="CB62" s="393">
        <f t="shared" si="37"/>
        <v>0</v>
      </c>
      <c r="CC62" s="393">
        <f t="shared" si="38"/>
        <v>0</v>
      </c>
      <c r="CD62" s="393">
        <f t="shared" si="39"/>
        <v>0</v>
      </c>
      <c r="CE62" s="393">
        <f t="shared" si="40"/>
        <v>0</v>
      </c>
      <c r="CF62" s="393">
        <f t="shared" si="41"/>
        <v>0</v>
      </c>
      <c r="CG62" s="398"/>
      <c r="CH62" s="391">
        <f t="shared" si="42"/>
        <v>1</v>
      </c>
      <c r="CI62" s="391">
        <f t="shared" si="43"/>
        <v>0</v>
      </c>
      <c r="CJ62" s="391">
        <f t="shared" si="44"/>
        <v>1</v>
      </c>
      <c r="CK62" s="391">
        <f t="shared" si="45"/>
        <v>1</v>
      </c>
      <c r="CL62" s="391">
        <f t="shared" si="46"/>
        <v>1</v>
      </c>
      <c r="CM62" s="391">
        <f t="shared" si="47"/>
        <v>0</v>
      </c>
      <c r="CN62" s="391">
        <f t="shared" si="48"/>
        <v>1</v>
      </c>
      <c r="CO62" s="391">
        <f t="shared" si="49"/>
        <v>1</v>
      </c>
      <c r="CP62" s="391">
        <f t="shared" si="50"/>
        <v>1</v>
      </c>
      <c r="CQ62" s="391">
        <f t="shared" si="51"/>
        <v>0</v>
      </c>
      <c r="CR62" s="391">
        <f t="shared" si="52"/>
        <v>0</v>
      </c>
      <c r="CS62" s="393">
        <f t="shared" si="53"/>
        <v>0</v>
      </c>
      <c r="CT62" s="391">
        <f t="shared" si="54"/>
        <v>0</v>
      </c>
      <c r="CU62" s="391">
        <f t="shared" si="55"/>
        <v>0</v>
      </c>
      <c r="CV62" s="391">
        <f t="shared" si="56"/>
        <v>0</v>
      </c>
      <c r="CW62" s="391">
        <f t="shared" si="57"/>
        <v>1</v>
      </c>
      <c r="CX62" s="391">
        <f t="shared" si="58"/>
        <v>0</v>
      </c>
      <c r="CY62" s="391">
        <f t="shared" si="59"/>
        <v>0</v>
      </c>
      <c r="CZ62" s="391">
        <f t="shared" si="60"/>
        <v>0</v>
      </c>
      <c r="DA62" s="391">
        <f t="shared" si="61"/>
        <v>0</v>
      </c>
      <c r="DB62" s="391">
        <f t="shared" si="62"/>
        <v>0</v>
      </c>
      <c r="DC62" s="391">
        <f t="shared" si="63"/>
        <v>0</v>
      </c>
      <c r="DD62" s="391">
        <f t="shared" si="64"/>
        <v>0</v>
      </c>
      <c r="DE62" s="398"/>
      <c r="DF62" s="391">
        <f t="shared" si="65"/>
        <v>0</v>
      </c>
      <c r="DG62" s="391">
        <f t="shared" si="66"/>
        <v>0</v>
      </c>
      <c r="DH62" s="391">
        <f t="shared" si="67"/>
        <v>0</v>
      </c>
      <c r="DI62" s="391">
        <f t="shared" si="68"/>
        <v>0</v>
      </c>
      <c r="DJ62" s="391">
        <f t="shared" si="69"/>
        <v>0</v>
      </c>
      <c r="DK62" s="391">
        <f t="shared" si="70"/>
        <v>0</v>
      </c>
      <c r="DL62" s="391">
        <f t="shared" si="71"/>
        <v>0</v>
      </c>
      <c r="DM62" s="391">
        <f t="shared" si="72"/>
        <v>0</v>
      </c>
      <c r="DN62" s="391">
        <f t="shared" si="73"/>
        <v>0</v>
      </c>
      <c r="DO62" s="391">
        <f t="shared" si="74"/>
        <v>0</v>
      </c>
      <c r="DP62" s="391">
        <f t="shared" si="75"/>
        <v>0</v>
      </c>
      <c r="DQ62" s="398"/>
      <c r="DR62" s="391">
        <f t="shared" si="76"/>
        <v>0</v>
      </c>
      <c r="DS62" s="391">
        <f t="shared" si="77"/>
        <v>0</v>
      </c>
      <c r="DT62" s="391">
        <f t="shared" si="78"/>
        <v>0</v>
      </c>
      <c r="DU62" s="391">
        <f t="shared" si="79"/>
        <v>0</v>
      </c>
      <c r="DV62" s="391">
        <f t="shared" si="80"/>
        <v>0</v>
      </c>
      <c r="DW62" s="391">
        <f t="shared" si="81"/>
        <v>0</v>
      </c>
      <c r="DX62" s="391">
        <f t="shared" si="82"/>
        <v>0</v>
      </c>
      <c r="DY62" s="391">
        <f t="shared" si="83"/>
        <v>0</v>
      </c>
      <c r="DZ62" s="391">
        <f t="shared" si="84"/>
        <v>0</v>
      </c>
      <c r="EA62" s="391">
        <f t="shared" si="85"/>
        <v>0</v>
      </c>
      <c r="EB62" s="391">
        <f t="shared" si="86"/>
        <v>0</v>
      </c>
      <c r="EC62" s="398"/>
      <c r="ED62" s="391">
        <f t="shared" si="87"/>
        <v>0</v>
      </c>
      <c r="EE62" s="391">
        <f t="shared" si="88"/>
        <v>0</v>
      </c>
      <c r="EF62" s="391">
        <f t="shared" si="89"/>
        <v>0</v>
      </c>
      <c r="EG62" s="391">
        <f t="shared" si="90"/>
        <v>0</v>
      </c>
      <c r="EH62" s="391">
        <f t="shared" si="91"/>
        <v>0</v>
      </c>
      <c r="EI62" s="391">
        <f t="shared" si="92"/>
        <v>0</v>
      </c>
      <c r="EJ62" s="391">
        <f t="shared" si="93"/>
        <v>0</v>
      </c>
      <c r="EK62" s="391">
        <f t="shared" si="94"/>
        <v>0</v>
      </c>
      <c r="EL62" s="391">
        <f t="shared" si="95"/>
        <v>0</v>
      </c>
      <c r="EM62" s="391">
        <f t="shared" si="96"/>
        <v>0</v>
      </c>
      <c r="EN62" s="391">
        <f t="shared" si="97"/>
        <v>0</v>
      </c>
    </row>
    <row r="63" spans="1:144" s="391" customFormat="1" ht="13.5" hidden="1" thickBot="1" x14ac:dyDescent="0.25">
      <c r="A63" s="364" t="str">
        <f t="shared" si="103"/>
        <v>BUL-BUD</v>
      </c>
      <c r="B63" s="365" t="str">
        <f>IF((A63&lt;&gt;"ZZZ"),(IF((IFERROR((VLOOKUP(A63,'Standaard+voorstellen '!A$1:B$436,1,FALSE)),"ZZZ"))="ZZZ","v","")),"")</f>
        <v/>
      </c>
      <c r="C63" s="418" t="s">
        <v>2106</v>
      </c>
      <c r="D63" s="367" t="str">
        <f t="shared" si="16"/>
        <v>BUL-BUD</v>
      </c>
      <c r="E63" s="368" t="str">
        <f>IFERROR((VLOOKUP(C63,'Standaard+voorstellen '!A$1:E$568,2,FALSE)),"Nog af te handelen AANVRAAG")</f>
        <v>BUL Buiten Drone</v>
      </c>
      <c r="F63" s="369">
        <f>IFERROR((VLOOKUP(C63,'Standaard+voorstellen '!A$1:E$568,3,FALSE)),"")</f>
        <v>8</v>
      </c>
      <c r="G63" s="370">
        <f t="shared" si="100"/>
        <v>3</v>
      </c>
      <c r="H63" s="371">
        <f t="shared" si="101"/>
        <v>0</v>
      </c>
      <c r="I63" s="372">
        <f t="shared" si="102"/>
        <v>3</v>
      </c>
      <c r="J63" s="367">
        <f t="shared" si="17"/>
        <v>0</v>
      </c>
      <c r="K63" s="372">
        <f t="shared" si="18"/>
        <v>0</v>
      </c>
      <c r="L63" s="369" t="s">
        <v>36</v>
      </c>
      <c r="M63" s="373" t="s">
        <v>143</v>
      </c>
      <c r="N63" s="412"/>
      <c r="O63" s="375"/>
      <c r="P63" s="376" t="s">
        <v>2106</v>
      </c>
      <c r="Q63" s="377">
        <v>3</v>
      </c>
      <c r="R63" s="378">
        <v>0</v>
      </c>
      <c r="S63" s="379">
        <v>3</v>
      </c>
      <c r="T63" s="378">
        <v>7</v>
      </c>
      <c r="U63" s="378">
        <v>2</v>
      </c>
      <c r="V63" s="383">
        <v>0</v>
      </c>
      <c r="W63" s="384">
        <v>0</v>
      </c>
      <c r="X63" s="385">
        <v>0</v>
      </c>
      <c r="Y63" s="384"/>
      <c r="Z63" s="401"/>
      <c r="AA63" s="402"/>
      <c r="AB63" s="383">
        <v>1</v>
      </c>
      <c r="AC63" s="384">
        <v>0</v>
      </c>
      <c r="AD63" s="384">
        <v>1</v>
      </c>
      <c r="AE63" s="383">
        <v>0</v>
      </c>
      <c r="AF63" s="401">
        <v>0</v>
      </c>
      <c r="AG63" s="406">
        <v>0</v>
      </c>
      <c r="AH63" s="383">
        <v>0</v>
      </c>
      <c r="AI63" s="384">
        <v>0</v>
      </c>
      <c r="AJ63" s="385">
        <v>0</v>
      </c>
      <c r="AK63" s="384"/>
      <c r="AL63" s="384"/>
      <c r="AM63" s="384"/>
      <c r="AN63" s="383">
        <v>0</v>
      </c>
      <c r="AO63" s="384">
        <v>0</v>
      </c>
      <c r="AP63" s="385">
        <v>0</v>
      </c>
      <c r="AQ63" s="384">
        <v>2</v>
      </c>
      <c r="AR63" s="384">
        <v>0</v>
      </c>
      <c r="AS63" s="384">
        <v>2</v>
      </c>
      <c r="AT63" s="383">
        <v>0</v>
      </c>
      <c r="AU63" s="384">
        <v>0</v>
      </c>
      <c r="AV63" s="384">
        <v>0</v>
      </c>
      <c r="AW63" s="383"/>
      <c r="AX63" s="384"/>
      <c r="AY63" s="385"/>
      <c r="AZ63" s="403"/>
      <c r="BA63" s="387" t="str">
        <f t="shared" si="19"/>
        <v>BU</v>
      </c>
      <c r="BB63" s="388" t="str">
        <f t="shared" si="20"/>
        <v>L</v>
      </c>
      <c r="BC63" s="389" t="str">
        <f t="shared" si="21"/>
        <v>-</v>
      </c>
      <c r="BD63" s="390" t="str">
        <f t="shared" si="22"/>
        <v>BUD</v>
      </c>
      <c r="BE63" s="391">
        <f t="shared" si="23"/>
        <v>4</v>
      </c>
      <c r="BF63" s="392" t="str">
        <f>VLOOKUP(C63,'Standaard+voorstellen '!A$1:E$568,1,FALSE)</f>
        <v>BUL-BUD</v>
      </c>
      <c r="BG63" s="393" t="str">
        <f>VLOOKUP(P63,'Hulpblad Aantal per VrtgSrt &gt;=1'!B$4:C$688,1,FALSE)</f>
        <v>BUL-BUD</v>
      </c>
      <c r="BH63" s="394" t="s">
        <v>2106</v>
      </c>
      <c r="BI63" s="393" t="str">
        <f t="shared" si="24"/>
        <v>g</v>
      </c>
      <c r="BJ63" s="393" t="str">
        <f t="shared" si="25"/>
        <v/>
      </c>
      <c r="BK63" s="393" t="str">
        <f t="shared" si="26"/>
        <v>A</v>
      </c>
      <c r="BL63" s="395" t="str">
        <f t="shared" si="27"/>
        <v>A</v>
      </c>
      <c r="BM63" s="393" t="str">
        <f>IF((B63&gt;"a"),(VLOOKUP(A63,Afhankelijkheid!A$2:O$5530,2,FALSE)),"")</f>
        <v/>
      </c>
      <c r="BN63" s="396">
        <f>IFERROR(VLOOKUP(A63,'Hulpblad IZB en IZE'!A$2:B$750,2,FALSE),0)</f>
        <v>0</v>
      </c>
      <c r="BO63" s="397" t="str">
        <f t="shared" si="28"/>
        <v/>
      </c>
      <c r="BP63" s="370">
        <f t="shared" si="29"/>
        <v>3</v>
      </c>
      <c r="BQ63" s="371">
        <f t="shared" si="30"/>
        <v>0</v>
      </c>
      <c r="BR63" s="372">
        <f t="shared" si="98"/>
        <v>3</v>
      </c>
      <c r="BS63" s="372">
        <f t="shared" si="99"/>
        <v>7</v>
      </c>
      <c r="BT63" s="367">
        <f t="shared" si="31"/>
        <v>0</v>
      </c>
      <c r="BU63" s="398"/>
      <c r="BW63" s="393">
        <f t="shared" si="32"/>
        <v>0</v>
      </c>
      <c r="BX63" s="393">
        <f t="shared" si="33"/>
        <v>0</v>
      </c>
      <c r="BY63" s="393">
        <f t="shared" si="34"/>
        <v>0</v>
      </c>
      <c r="BZ63" s="393">
        <f t="shared" si="35"/>
        <v>0</v>
      </c>
      <c r="CA63" s="393">
        <f t="shared" si="36"/>
        <v>0</v>
      </c>
      <c r="CB63" s="393">
        <f t="shared" si="37"/>
        <v>0</v>
      </c>
      <c r="CC63" s="393">
        <f t="shared" si="38"/>
        <v>0</v>
      </c>
      <c r="CD63" s="393">
        <f t="shared" si="39"/>
        <v>0</v>
      </c>
      <c r="CE63" s="393">
        <f t="shared" si="40"/>
        <v>0</v>
      </c>
      <c r="CF63" s="393">
        <f t="shared" si="41"/>
        <v>0</v>
      </c>
      <c r="CG63" s="398"/>
      <c r="CH63" s="391">
        <f t="shared" si="42"/>
        <v>1</v>
      </c>
      <c r="CI63" s="391">
        <f t="shared" si="43"/>
        <v>0</v>
      </c>
      <c r="CJ63" s="391">
        <f t="shared" si="44"/>
        <v>1</v>
      </c>
      <c r="CK63" s="391">
        <f t="shared" si="45"/>
        <v>1</v>
      </c>
      <c r="CL63" s="391">
        <f t="shared" si="46"/>
        <v>1</v>
      </c>
      <c r="CM63" s="391">
        <f t="shared" si="47"/>
        <v>0</v>
      </c>
      <c r="CN63" s="391">
        <f t="shared" si="48"/>
        <v>1</v>
      </c>
      <c r="CO63" s="391">
        <f t="shared" si="49"/>
        <v>1</v>
      </c>
      <c r="CP63" s="391">
        <f t="shared" si="50"/>
        <v>1</v>
      </c>
      <c r="CQ63" s="391">
        <f t="shared" si="51"/>
        <v>0</v>
      </c>
      <c r="CR63" s="391">
        <f t="shared" si="52"/>
        <v>0</v>
      </c>
      <c r="CS63" s="393">
        <f t="shared" si="53"/>
        <v>0</v>
      </c>
      <c r="CT63" s="391">
        <f t="shared" si="54"/>
        <v>0</v>
      </c>
      <c r="CU63" s="391">
        <f t="shared" si="55"/>
        <v>0</v>
      </c>
      <c r="CV63" s="391">
        <f t="shared" si="56"/>
        <v>0</v>
      </c>
      <c r="CW63" s="391">
        <f t="shared" si="57"/>
        <v>1</v>
      </c>
      <c r="CX63" s="391">
        <f t="shared" si="58"/>
        <v>0</v>
      </c>
      <c r="CY63" s="391">
        <f t="shared" si="59"/>
        <v>0</v>
      </c>
      <c r="CZ63" s="391">
        <f t="shared" si="60"/>
        <v>0</v>
      </c>
      <c r="DA63" s="391">
        <f t="shared" si="61"/>
        <v>0</v>
      </c>
      <c r="DB63" s="391">
        <f t="shared" si="62"/>
        <v>1</v>
      </c>
      <c r="DC63" s="391">
        <f t="shared" si="63"/>
        <v>0</v>
      </c>
      <c r="DD63" s="391">
        <f t="shared" si="64"/>
        <v>0</v>
      </c>
      <c r="DE63" s="398"/>
      <c r="DF63" s="391">
        <f t="shared" si="65"/>
        <v>0</v>
      </c>
      <c r="DG63" s="391">
        <f t="shared" si="66"/>
        <v>0</v>
      </c>
      <c r="DH63" s="391">
        <f t="shared" si="67"/>
        <v>0</v>
      </c>
      <c r="DI63" s="391">
        <f t="shared" si="68"/>
        <v>0</v>
      </c>
      <c r="DJ63" s="391">
        <f t="shared" si="69"/>
        <v>0</v>
      </c>
      <c r="DK63" s="391">
        <f t="shared" si="70"/>
        <v>0</v>
      </c>
      <c r="DL63" s="391">
        <f t="shared" si="71"/>
        <v>0</v>
      </c>
      <c r="DM63" s="391">
        <f t="shared" si="72"/>
        <v>0</v>
      </c>
      <c r="DN63" s="391">
        <f t="shared" si="73"/>
        <v>0</v>
      </c>
      <c r="DO63" s="391">
        <f t="shared" si="74"/>
        <v>0</v>
      </c>
      <c r="DP63" s="391">
        <f t="shared" si="75"/>
        <v>0</v>
      </c>
      <c r="DQ63" s="398"/>
      <c r="DR63" s="391">
        <f t="shared" si="76"/>
        <v>0</v>
      </c>
      <c r="DS63" s="391">
        <f t="shared" si="77"/>
        <v>0</v>
      </c>
      <c r="DT63" s="391">
        <f t="shared" si="78"/>
        <v>0</v>
      </c>
      <c r="DU63" s="391">
        <f t="shared" si="79"/>
        <v>0</v>
      </c>
      <c r="DV63" s="391">
        <f t="shared" si="80"/>
        <v>0</v>
      </c>
      <c r="DW63" s="391">
        <f t="shared" si="81"/>
        <v>0</v>
      </c>
      <c r="DX63" s="391">
        <f t="shared" si="82"/>
        <v>0</v>
      </c>
      <c r="DY63" s="391">
        <f t="shared" si="83"/>
        <v>0</v>
      </c>
      <c r="DZ63" s="391">
        <f t="shared" si="84"/>
        <v>0</v>
      </c>
      <c r="EA63" s="391">
        <f t="shared" si="85"/>
        <v>0</v>
      </c>
      <c r="EB63" s="391">
        <f t="shared" si="86"/>
        <v>0</v>
      </c>
      <c r="EC63" s="398"/>
      <c r="ED63" s="391">
        <f t="shared" si="87"/>
        <v>0</v>
      </c>
      <c r="EE63" s="391">
        <f t="shared" si="88"/>
        <v>0</v>
      </c>
      <c r="EF63" s="391">
        <f t="shared" si="89"/>
        <v>0</v>
      </c>
      <c r="EG63" s="391">
        <f t="shared" si="90"/>
        <v>0</v>
      </c>
      <c r="EH63" s="391">
        <f t="shared" si="91"/>
        <v>0</v>
      </c>
      <c r="EI63" s="391">
        <f t="shared" si="92"/>
        <v>0</v>
      </c>
      <c r="EJ63" s="391">
        <f t="shared" si="93"/>
        <v>0</v>
      </c>
      <c r="EK63" s="391">
        <f t="shared" si="94"/>
        <v>0</v>
      </c>
      <c r="EL63" s="391">
        <f t="shared" si="95"/>
        <v>0</v>
      </c>
      <c r="EM63" s="391">
        <f t="shared" si="96"/>
        <v>0</v>
      </c>
      <c r="EN63" s="391">
        <f t="shared" si="97"/>
        <v>0</v>
      </c>
    </row>
    <row r="64" spans="1:144" s="391" customFormat="1" ht="13.5" hidden="1" thickBot="1" x14ac:dyDescent="0.25">
      <c r="A64" s="364" t="str">
        <f t="shared" si="103"/>
        <v>BU-MOR</v>
      </c>
      <c r="B64" s="365" t="str">
        <f>IF((A64&lt;&gt;"ZZZ"),(IF((IFERROR((VLOOKUP(A64,'Standaard+voorstellen '!A$1:B$436,1,FALSE)),"ZZZ"))="ZZZ","v","")),"")</f>
        <v/>
      </c>
      <c r="C64" s="396" t="s">
        <v>1147</v>
      </c>
      <c r="D64" s="367" t="str">
        <f t="shared" si="16"/>
        <v>BU-MOR</v>
      </c>
      <c r="E64" s="368" t="str">
        <f>IFERROR((VLOOKUP(C64,'Standaard+voorstellen '!A$1:E$568,2,FALSE)),"Nog af te handelen AANVRAAG")</f>
        <v>BU Metro Ongeval Redgereedsch.</v>
      </c>
      <c r="F64" s="369">
        <f>IFERROR((VLOOKUP(C64,'Standaard+voorstellen '!A$1:E$568,3,FALSE)),"")</f>
        <v>7</v>
      </c>
      <c r="G64" s="370">
        <f t="shared" si="100"/>
        <v>2</v>
      </c>
      <c r="H64" s="371">
        <f t="shared" si="101"/>
        <v>0</v>
      </c>
      <c r="I64" s="372">
        <f t="shared" si="102"/>
        <v>2</v>
      </c>
      <c r="J64" s="367">
        <f t="shared" si="17"/>
        <v>0</v>
      </c>
      <c r="K64" s="372">
        <f t="shared" si="18"/>
        <v>0</v>
      </c>
      <c r="L64" s="433" t="s">
        <v>36</v>
      </c>
      <c r="M64" s="373" t="s">
        <v>203</v>
      </c>
      <c r="N64" s="635" t="s">
        <v>2378</v>
      </c>
      <c r="O64" s="635" t="s">
        <v>2379</v>
      </c>
      <c r="P64" s="376" t="s">
        <v>1147</v>
      </c>
      <c r="Q64" s="377">
        <v>2</v>
      </c>
      <c r="R64" s="378">
        <v>0</v>
      </c>
      <c r="S64" s="379">
        <v>2</v>
      </c>
      <c r="T64" s="378">
        <v>5</v>
      </c>
      <c r="U64" s="378">
        <v>1</v>
      </c>
      <c r="V64" s="383">
        <v>0</v>
      </c>
      <c r="W64" s="384">
        <v>0</v>
      </c>
      <c r="X64" s="385">
        <v>0</v>
      </c>
      <c r="Y64" s="384"/>
      <c r="Z64" s="401"/>
      <c r="AA64" s="402"/>
      <c r="AB64" s="383"/>
      <c r="AC64" s="384"/>
      <c r="AD64" s="384"/>
      <c r="AE64" s="377"/>
      <c r="AF64" s="380"/>
      <c r="AG64" s="382"/>
      <c r="AH64" s="383">
        <v>0</v>
      </c>
      <c r="AI64" s="384">
        <v>0</v>
      </c>
      <c r="AJ64" s="385">
        <v>0</v>
      </c>
      <c r="AK64" s="384"/>
      <c r="AL64" s="384"/>
      <c r="AM64" s="384"/>
      <c r="AN64" s="383">
        <v>0</v>
      </c>
      <c r="AO64" s="384">
        <v>0</v>
      </c>
      <c r="AP64" s="385">
        <v>0</v>
      </c>
      <c r="AQ64" s="384">
        <v>0</v>
      </c>
      <c r="AR64" s="384">
        <v>0</v>
      </c>
      <c r="AS64" s="384">
        <v>0</v>
      </c>
      <c r="AT64" s="383">
        <v>2</v>
      </c>
      <c r="AU64" s="384">
        <v>0</v>
      </c>
      <c r="AV64" s="384">
        <v>2</v>
      </c>
      <c r="AW64" s="383"/>
      <c r="AX64" s="384"/>
      <c r="AY64" s="385"/>
      <c r="AZ64" s="403"/>
      <c r="BA64" s="387" t="str">
        <f t="shared" si="19"/>
        <v>BU</v>
      </c>
      <c r="BB64" s="388" t="str">
        <f t="shared" si="20"/>
        <v/>
      </c>
      <c r="BC64" s="389" t="str">
        <f t="shared" si="21"/>
        <v>-</v>
      </c>
      <c r="BD64" s="390" t="str">
        <f t="shared" si="22"/>
        <v>MOR</v>
      </c>
      <c r="BE64" s="391">
        <f t="shared" si="23"/>
        <v>3</v>
      </c>
      <c r="BF64" s="392" t="str">
        <f>VLOOKUP(C64,'Standaard+voorstellen '!A$1:E$568,1,FALSE)</f>
        <v>BU-MOR</v>
      </c>
      <c r="BG64" s="393" t="str">
        <f>VLOOKUP(P64,'Hulpblad Aantal per VrtgSrt &gt;=1'!B$4:C$688,1,FALSE)</f>
        <v>BU-MOR</v>
      </c>
      <c r="BH64" s="394" t="s">
        <v>1147</v>
      </c>
      <c r="BI64" s="393" t="str">
        <f t="shared" si="24"/>
        <v>g</v>
      </c>
      <c r="BJ64" s="393" t="str">
        <f t="shared" si="25"/>
        <v/>
      </c>
      <c r="BK64" s="393" t="str">
        <f t="shared" si="26"/>
        <v>A</v>
      </c>
      <c r="BL64" s="395" t="str">
        <f t="shared" si="27"/>
        <v>A</v>
      </c>
      <c r="BM64" s="393" t="str">
        <f>IF((B64&gt;"a"),(VLOOKUP(A64,Afhankelijkheid!A$2:O$5530,2,FALSE)),"")</f>
        <v/>
      </c>
      <c r="BN64" s="396">
        <f>IFERROR(VLOOKUP(A64,'Hulpblad IZB en IZE'!A$2:B$750,2,FALSE),0)</f>
        <v>0</v>
      </c>
      <c r="BO64" s="397" t="str">
        <f t="shared" si="28"/>
        <v/>
      </c>
      <c r="BP64" s="370">
        <f t="shared" si="29"/>
        <v>2</v>
      </c>
      <c r="BQ64" s="371">
        <f t="shared" si="30"/>
        <v>0</v>
      </c>
      <c r="BR64" s="372">
        <f t="shared" si="98"/>
        <v>2</v>
      </c>
      <c r="BS64" s="372">
        <f t="shared" si="99"/>
        <v>5</v>
      </c>
      <c r="BT64" s="367">
        <f t="shared" si="31"/>
        <v>0</v>
      </c>
      <c r="BU64" s="398"/>
      <c r="BW64" s="393">
        <f t="shared" si="32"/>
        <v>0</v>
      </c>
      <c r="BX64" s="393">
        <f t="shared" si="33"/>
        <v>0</v>
      </c>
      <c r="BY64" s="393">
        <f t="shared" si="34"/>
        <v>0</v>
      </c>
      <c r="BZ64" s="393">
        <f t="shared" si="35"/>
        <v>0</v>
      </c>
      <c r="CA64" s="393">
        <f t="shared" si="36"/>
        <v>0</v>
      </c>
      <c r="CB64" s="393">
        <f t="shared" si="37"/>
        <v>0</v>
      </c>
      <c r="CC64" s="393">
        <f t="shared" si="38"/>
        <v>0</v>
      </c>
      <c r="CD64" s="393">
        <f t="shared" si="39"/>
        <v>0</v>
      </c>
      <c r="CE64" s="393">
        <f t="shared" si="40"/>
        <v>0</v>
      </c>
      <c r="CF64" s="393">
        <f t="shared" si="41"/>
        <v>0</v>
      </c>
      <c r="CG64" s="398"/>
      <c r="CH64" s="391">
        <f t="shared" si="42"/>
        <v>1</v>
      </c>
      <c r="CI64" s="391">
        <f t="shared" si="43"/>
        <v>0</v>
      </c>
      <c r="CJ64" s="391">
        <f t="shared" si="44"/>
        <v>0</v>
      </c>
      <c r="CK64" s="391">
        <f t="shared" si="45"/>
        <v>0</v>
      </c>
      <c r="CL64" s="391">
        <f t="shared" si="46"/>
        <v>1</v>
      </c>
      <c r="CM64" s="391">
        <f t="shared" si="47"/>
        <v>0</v>
      </c>
      <c r="CN64" s="391">
        <f t="shared" si="48"/>
        <v>1</v>
      </c>
      <c r="CO64" s="391">
        <f t="shared" si="49"/>
        <v>1</v>
      </c>
      <c r="CP64" s="391">
        <f t="shared" si="50"/>
        <v>1</v>
      </c>
      <c r="CQ64" s="391">
        <f t="shared" si="51"/>
        <v>0</v>
      </c>
      <c r="CR64" s="391">
        <f t="shared" si="52"/>
        <v>0</v>
      </c>
      <c r="CS64" s="393">
        <f t="shared" si="53"/>
        <v>0</v>
      </c>
      <c r="CT64" s="391">
        <f t="shared" si="54"/>
        <v>0</v>
      </c>
      <c r="CU64" s="391">
        <f t="shared" si="55"/>
        <v>0</v>
      </c>
      <c r="CV64" s="391">
        <f t="shared" si="56"/>
        <v>0</v>
      </c>
      <c r="CW64" s="391">
        <f t="shared" si="57"/>
        <v>0</v>
      </c>
      <c r="CX64" s="391">
        <f t="shared" si="58"/>
        <v>0</v>
      </c>
      <c r="CY64" s="391">
        <f t="shared" si="59"/>
        <v>0</v>
      </c>
      <c r="CZ64" s="391">
        <f t="shared" si="60"/>
        <v>0</v>
      </c>
      <c r="DA64" s="391">
        <f t="shared" si="61"/>
        <v>0</v>
      </c>
      <c r="DB64" s="391">
        <f t="shared" si="62"/>
        <v>0</v>
      </c>
      <c r="DC64" s="391">
        <f t="shared" si="63"/>
        <v>1</v>
      </c>
      <c r="DD64" s="391">
        <f t="shared" si="64"/>
        <v>0</v>
      </c>
      <c r="DE64" s="398"/>
      <c r="DF64" s="391">
        <f t="shared" si="65"/>
        <v>0</v>
      </c>
      <c r="DG64" s="391">
        <f t="shared" si="66"/>
        <v>0</v>
      </c>
      <c r="DH64" s="391">
        <f t="shared" si="67"/>
        <v>0</v>
      </c>
      <c r="DI64" s="391">
        <f t="shared" si="68"/>
        <v>0</v>
      </c>
      <c r="DJ64" s="391">
        <f t="shared" si="69"/>
        <v>0</v>
      </c>
      <c r="DK64" s="391">
        <f t="shared" si="70"/>
        <v>0</v>
      </c>
      <c r="DL64" s="391">
        <f t="shared" si="71"/>
        <v>0</v>
      </c>
      <c r="DM64" s="391">
        <f t="shared" si="72"/>
        <v>0</v>
      </c>
      <c r="DN64" s="391">
        <f t="shared" si="73"/>
        <v>0</v>
      </c>
      <c r="DO64" s="391">
        <f t="shared" si="74"/>
        <v>0</v>
      </c>
      <c r="DP64" s="391">
        <f t="shared" si="75"/>
        <v>0</v>
      </c>
      <c r="DQ64" s="398"/>
      <c r="DR64" s="391">
        <f t="shared" si="76"/>
        <v>0</v>
      </c>
      <c r="DS64" s="391">
        <f t="shared" si="77"/>
        <v>0</v>
      </c>
      <c r="DT64" s="391">
        <f t="shared" si="78"/>
        <v>0</v>
      </c>
      <c r="DU64" s="391">
        <f t="shared" si="79"/>
        <v>0</v>
      </c>
      <c r="DV64" s="391">
        <f t="shared" si="80"/>
        <v>0</v>
      </c>
      <c r="DW64" s="391">
        <f t="shared" si="81"/>
        <v>0</v>
      </c>
      <c r="DX64" s="391">
        <f t="shared" si="82"/>
        <v>0</v>
      </c>
      <c r="DY64" s="391">
        <f t="shared" si="83"/>
        <v>0</v>
      </c>
      <c r="DZ64" s="391">
        <f t="shared" si="84"/>
        <v>0</v>
      </c>
      <c r="EA64" s="391">
        <f t="shared" si="85"/>
        <v>0</v>
      </c>
      <c r="EB64" s="391">
        <f t="shared" si="86"/>
        <v>0</v>
      </c>
      <c r="EC64" s="398"/>
      <c r="ED64" s="391">
        <f t="shared" si="87"/>
        <v>0</v>
      </c>
      <c r="EE64" s="391">
        <f t="shared" si="88"/>
        <v>0</v>
      </c>
      <c r="EF64" s="391">
        <f t="shared" si="89"/>
        <v>0</v>
      </c>
      <c r="EG64" s="391">
        <f t="shared" si="90"/>
        <v>0</v>
      </c>
      <c r="EH64" s="391">
        <f t="shared" si="91"/>
        <v>0</v>
      </c>
      <c r="EI64" s="391">
        <f t="shared" si="92"/>
        <v>0</v>
      </c>
      <c r="EJ64" s="391">
        <f t="shared" si="93"/>
        <v>0</v>
      </c>
      <c r="EK64" s="391">
        <f t="shared" si="94"/>
        <v>0</v>
      </c>
      <c r="EL64" s="391">
        <f t="shared" si="95"/>
        <v>0</v>
      </c>
      <c r="EM64" s="391">
        <f t="shared" si="96"/>
        <v>0</v>
      </c>
      <c r="EN64" s="391">
        <f t="shared" si="97"/>
        <v>0</v>
      </c>
    </row>
    <row r="65" spans="1:145" s="391" customFormat="1" ht="13.5" hidden="1" thickBot="1" x14ac:dyDescent="0.25">
      <c r="A65" s="364" t="str">
        <f t="shared" si="103"/>
        <v>BU-NWS</v>
      </c>
      <c r="B65" s="365" t="str">
        <f>IF((A65&lt;&gt;"ZZZ"),(IF((IFERROR((VLOOKUP(A65,'Standaard+voorstellen '!A$1:B$436,1,FALSE)),"ZZZ"))="ZZZ","v","")),"")</f>
        <v/>
      </c>
      <c r="C65" s="396" t="s">
        <v>492</v>
      </c>
      <c r="D65" s="367" t="str">
        <f t="shared" si="16"/>
        <v>BU-NWS</v>
      </c>
      <c r="E65" s="368" t="str">
        <f>IFERROR((VLOOKUP(C65,'Standaard+voorstellen '!A$1:E$568,2,FALSE)),"Nog af te handelen AANVRAAG")</f>
        <v>BU Natuurbrand Waterscherm</v>
      </c>
      <c r="F65" s="369">
        <f>IFERROR((VLOOKUP(C65,'Standaard+voorstellen '!A$1:E$568,3,FALSE)),"")</f>
        <v>4</v>
      </c>
      <c r="G65" s="370">
        <f t="shared" si="100"/>
        <v>14</v>
      </c>
      <c r="H65" s="371">
        <f t="shared" si="101"/>
        <v>0</v>
      </c>
      <c r="I65" s="372">
        <f t="shared" si="102"/>
        <v>14</v>
      </c>
      <c r="J65" s="367">
        <f t="shared" si="17"/>
        <v>0</v>
      </c>
      <c r="K65" s="372">
        <f t="shared" si="18"/>
        <v>0</v>
      </c>
      <c r="L65" s="434" t="s">
        <v>36</v>
      </c>
      <c r="M65" s="373" t="s">
        <v>1056</v>
      </c>
      <c r="N65" s="374"/>
      <c r="O65" s="375"/>
      <c r="P65" s="376" t="s">
        <v>492</v>
      </c>
      <c r="Q65" s="377">
        <v>14</v>
      </c>
      <c r="R65" s="378">
        <v>0</v>
      </c>
      <c r="S65" s="379">
        <v>14</v>
      </c>
      <c r="T65" s="378">
        <v>7</v>
      </c>
      <c r="U65" s="378">
        <v>4</v>
      </c>
      <c r="V65" s="377">
        <v>0</v>
      </c>
      <c r="W65" s="378">
        <v>0</v>
      </c>
      <c r="X65" s="379">
        <v>0</v>
      </c>
      <c r="Y65" s="384"/>
      <c r="Z65" s="401"/>
      <c r="AA65" s="402"/>
      <c r="AB65" s="383"/>
      <c r="AC65" s="384"/>
      <c r="AD65" s="384"/>
      <c r="AE65" s="383"/>
      <c r="AF65" s="401"/>
      <c r="AG65" s="406"/>
      <c r="AH65" s="383">
        <v>0</v>
      </c>
      <c r="AI65" s="384">
        <v>0</v>
      </c>
      <c r="AJ65" s="385">
        <v>0</v>
      </c>
      <c r="AK65" s="378">
        <v>3</v>
      </c>
      <c r="AL65" s="378">
        <v>0</v>
      </c>
      <c r="AM65" s="378">
        <v>3</v>
      </c>
      <c r="AN65" s="383">
        <v>3</v>
      </c>
      <c r="AO65" s="384">
        <v>0</v>
      </c>
      <c r="AP65" s="385">
        <v>3</v>
      </c>
      <c r="AQ65" s="378">
        <v>0</v>
      </c>
      <c r="AR65" s="378">
        <v>0</v>
      </c>
      <c r="AS65" s="378">
        <v>0</v>
      </c>
      <c r="AT65" s="383">
        <v>2</v>
      </c>
      <c r="AU65" s="378">
        <v>0</v>
      </c>
      <c r="AV65" s="378">
        <v>2</v>
      </c>
      <c r="AW65" s="383">
        <v>6</v>
      </c>
      <c r="AX65" s="384">
        <v>0</v>
      </c>
      <c r="AY65" s="385">
        <v>6</v>
      </c>
      <c r="AZ65" s="403"/>
      <c r="BA65" s="387" t="str">
        <f t="shared" si="19"/>
        <v>BU</v>
      </c>
      <c r="BB65" s="388" t="str">
        <f t="shared" si="20"/>
        <v/>
      </c>
      <c r="BC65" s="389" t="str">
        <f t="shared" si="21"/>
        <v>-</v>
      </c>
      <c r="BD65" s="390" t="str">
        <f t="shared" si="22"/>
        <v>NWS</v>
      </c>
      <c r="BE65" s="391">
        <f t="shared" si="23"/>
        <v>3</v>
      </c>
      <c r="BF65" s="392" t="str">
        <f>VLOOKUP(C65,'Standaard+voorstellen '!A$1:E$568,1,FALSE)</f>
        <v>BU-NWS</v>
      </c>
      <c r="BG65" s="393" t="str">
        <f>VLOOKUP(P65,'Hulpblad Aantal per VrtgSrt &gt;=1'!B$4:C$688,1,FALSE)</f>
        <v>BU-NWS</v>
      </c>
      <c r="BH65" s="394" t="s">
        <v>492</v>
      </c>
      <c r="BI65" s="393" t="str">
        <f t="shared" si="24"/>
        <v>g</v>
      </c>
      <c r="BJ65" s="393" t="str">
        <f t="shared" si="25"/>
        <v/>
      </c>
      <c r="BK65" s="393" t="str">
        <f t="shared" si="26"/>
        <v>A</v>
      </c>
      <c r="BL65" s="395" t="str">
        <f t="shared" si="27"/>
        <v>A</v>
      </c>
      <c r="BM65" s="393" t="str">
        <f>IF((B65&gt;"a"),(VLOOKUP(A65,Afhankelijkheid!A$2:O$5530,2,FALSE)),"")</f>
        <v/>
      </c>
      <c r="BN65" s="396">
        <f>IFERROR(VLOOKUP(A65,'Hulpblad IZB en IZE'!A$2:B$750,2,FALSE),0)</f>
        <v>0</v>
      </c>
      <c r="BO65" s="397" t="str">
        <f t="shared" si="28"/>
        <v/>
      </c>
      <c r="BP65" s="370">
        <f t="shared" si="29"/>
        <v>14</v>
      </c>
      <c r="BQ65" s="371">
        <f t="shared" si="30"/>
        <v>0</v>
      </c>
      <c r="BR65" s="372">
        <f t="shared" si="98"/>
        <v>14</v>
      </c>
      <c r="BS65" s="372">
        <f t="shared" si="99"/>
        <v>7</v>
      </c>
      <c r="BT65" s="367">
        <f t="shared" si="31"/>
        <v>0</v>
      </c>
      <c r="BU65" s="398"/>
      <c r="BW65" s="393">
        <f t="shared" si="32"/>
        <v>0</v>
      </c>
      <c r="BX65" s="393">
        <f t="shared" si="33"/>
        <v>0</v>
      </c>
      <c r="BY65" s="393">
        <f t="shared" si="34"/>
        <v>0</v>
      </c>
      <c r="BZ65" s="393">
        <f t="shared" si="35"/>
        <v>0</v>
      </c>
      <c r="CA65" s="393">
        <f t="shared" si="36"/>
        <v>0</v>
      </c>
      <c r="CB65" s="393">
        <f t="shared" si="37"/>
        <v>0</v>
      </c>
      <c r="CC65" s="393">
        <f t="shared" si="38"/>
        <v>0</v>
      </c>
      <c r="CD65" s="393">
        <f t="shared" si="39"/>
        <v>0</v>
      </c>
      <c r="CE65" s="393">
        <f t="shared" si="40"/>
        <v>0</v>
      </c>
      <c r="CF65" s="393">
        <f t="shared" si="41"/>
        <v>0</v>
      </c>
      <c r="CG65" s="398"/>
      <c r="CH65" s="391">
        <f t="shared" si="42"/>
        <v>1</v>
      </c>
      <c r="CI65" s="391">
        <f t="shared" si="43"/>
        <v>0</v>
      </c>
      <c r="CJ65" s="391">
        <f t="shared" si="44"/>
        <v>0</v>
      </c>
      <c r="CK65" s="391">
        <f t="shared" si="45"/>
        <v>0</v>
      </c>
      <c r="CL65" s="391">
        <f t="shared" si="46"/>
        <v>1</v>
      </c>
      <c r="CM65" s="391">
        <f t="shared" si="47"/>
        <v>1</v>
      </c>
      <c r="CN65" s="391">
        <f t="shared" si="48"/>
        <v>1</v>
      </c>
      <c r="CO65" s="391">
        <f t="shared" si="49"/>
        <v>1</v>
      </c>
      <c r="CP65" s="391">
        <f t="shared" si="50"/>
        <v>1</v>
      </c>
      <c r="CQ65" s="391">
        <f t="shared" si="51"/>
        <v>1</v>
      </c>
      <c r="CR65" s="391">
        <f t="shared" si="52"/>
        <v>0</v>
      </c>
      <c r="CS65" s="393">
        <f t="shared" si="53"/>
        <v>0</v>
      </c>
      <c r="CT65" s="391">
        <f t="shared" si="54"/>
        <v>0</v>
      </c>
      <c r="CU65" s="391">
        <f t="shared" si="55"/>
        <v>0</v>
      </c>
      <c r="CV65" s="391">
        <f t="shared" si="56"/>
        <v>0</v>
      </c>
      <c r="CW65" s="391">
        <f t="shared" si="57"/>
        <v>0</v>
      </c>
      <c r="CX65" s="391">
        <f t="shared" si="58"/>
        <v>0</v>
      </c>
      <c r="CY65" s="391">
        <f t="shared" si="59"/>
        <v>0</v>
      </c>
      <c r="CZ65" s="391">
        <f t="shared" si="60"/>
        <v>1</v>
      </c>
      <c r="DA65" s="391">
        <f t="shared" si="61"/>
        <v>1</v>
      </c>
      <c r="DB65" s="391">
        <f t="shared" si="62"/>
        <v>0</v>
      </c>
      <c r="DC65" s="391">
        <f t="shared" si="63"/>
        <v>1</v>
      </c>
      <c r="DD65" s="391">
        <f t="shared" si="64"/>
        <v>1</v>
      </c>
      <c r="DE65" s="398"/>
      <c r="DF65" s="391">
        <f t="shared" si="65"/>
        <v>0</v>
      </c>
      <c r="DG65" s="391">
        <f t="shared" si="66"/>
        <v>0</v>
      </c>
      <c r="DH65" s="391">
        <f t="shared" si="67"/>
        <v>0</v>
      </c>
      <c r="DI65" s="391">
        <f t="shared" si="68"/>
        <v>0</v>
      </c>
      <c r="DJ65" s="391">
        <f t="shared" si="69"/>
        <v>0</v>
      </c>
      <c r="DK65" s="391">
        <f t="shared" si="70"/>
        <v>0</v>
      </c>
      <c r="DL65" s="391">
        <f t="shared" si="71"/>
        <v>0</v>
      </c>
      <c r="DM65" s="391">
        <f t="shared" si="72"/>
        <v>0</v>
      </c>
      <c r="DN65" s="391">
        <f t="shared" si="73"/>
        <v>0</v>
      </c>
      <c r="DO65" s="391">
        <f t="shared" si="74"/>
        <v>0</v>
      </c>
      <c r="DP65" s="391">
        <f t="shared" si="75"/>
        <v>0</v>
      </c>
      <c r="DQ65" s="398"/>
      <c r="DR65" s="391">
        <f t="shared" si="76"/>
        <v>0</v>
      </c>
      <c r="DS65" s="391">
        <f t="shared" si="77"/>
        <v>0</v>
      </c>
      <c r="DT65" s="391">
        <f t="shared" si="78"/>
        <v>0</v>
      </c>
      <c r="DU65" s="391">
        <f t="shared" si="79"/>
        <v>0</v>
      </c>
      <c r="DV65" s="391">
        <f t="shared" si="80"/>
        <v>0</v>
      </c>
      <c r="DW65" s="391">
        <f t="shared" si="81"/>
        <v>0</v>
      </c>
      <c r="DX65" s="391">
        <f t="shared" si="82"/>
        <v>0</v>
      </c>
      <c r="DY65" s="391">
        <f t="shared" si="83"/>
        <v>0</v>
      </c>
      <c r="DZ65" s="391">
        <f t="shared" si="84"/>
        <v>0</v>
      </c>
      <c r="EA65" s="391">
        <f t="shared" si="85"/>
        <v>0</v>
      </c>
      <c r="EB65" s="391">
        <f t="shared" si="86"/>
        <v>0</v>
      </c>
      <c r="EC65" s="398"/>
      <c r="ED65" s="391">
        <f t="shared" si="87"/>
        <v>0</v>
      </c>
      <c r="EE65" s="391">
        <f t="shared" si="88"/>
        <v>0</v>
      </c>
      <c r="EF65" s="391">
        <f t="shared" si="89"/>
        <v>0</v>
      </c>
      <c r="EG65" s="391">
        <f t="shared" si="90"/>
        <v>0</v>
      </c>
      <c r="EH65" s="391">
        <f t="shared" si="91"/>
        <v>0</v>
      </c>
      <c r="EI65" s="391">
        <f t="shared" si="92"/>
        <v>0</v>
      </c>
      <c r="EJ65" s="391">
        <f t="shared" si="93"/>
        <v>0</v>
      </c>
      <c r="EK65" s="391">
        <f t="shared" si="94"/>
        <v>0</v>
      </c>
      <c r="EL65" s="391">
        <f t="shared" si="95"/>
        <v>0</v>
      </c>
      <c r="EM65" s="391">
        <f t="shared" si="96"/>
        <v>0</v>
      </c>
      <c r="EN65" s="391">
        <f t="shared" si="97"/>
        <v>0</v>
      </c>
    </row>
    <row r="66" spans="1:145" s="391" customFormat="1" ht="13.5" hidden="1" thickBot="1" x14ac:dyDescent="0.25">
      <c r="A66" s="364" t="str">
        <f t="shared" si="103"/>
        <v>BU-PDB</v>
      </c>
      <c r="B66" s="365" t="str">
        <f>IF((A66&lt;&gt;"ZZZ"),(IF((IFERROR((VLOOKUP(A66,'Standaard+voorstellen '!A$1:B$436,1,FALSE)),"ZZZ"))="ZZZ","v","")),"")</f>
        <v/>
      </c>
      <c r="C66" s="396" t="s">
        <v>357</v>
      </c>
      <c r="D66" s="367" t="str">
        <f t="shared" si="16"/>
        <v>BU-PDB</v>
      </c>
      <c r="E66" s="368" t="str">
        <f>IFERROR((VLOOKUP(C66,'Standaard+voorstellen '!A$1:E$568,2,FALSE)),"Nog af te handelen AANVRAAG")</f>
        <v>BU Paardenbroek</v>
      </c>
      <c r="F66" s="369">
        <f>IFERROR((VLOOKUP(C66,'Standaard+voorstellen '!A$1:E$568,3,FALSE)),"")</f>
        <v>7</v>
      </c>
      <c r="G66" s="370">
        <f t="shared" si="100"/>
        <v>37</v>
      </c>
      <c r="H66" s="371">
        <f t="shared" si="101"/>
        <v>0</v>
      </c>
      <c r="I66" s="372">
        <f t="shared" si="102"/>
        <v>37</v>
      </c>
      <c r="J66" s="367">
        <f t="shared" si="17"/>
        <v>2</v>
      </c>
      <c r="K66" s="372">
        <f t="shared" si="18"/>
        <v>0</v>
      </c>
      <c r="L66" s="369" t="s">
        <v>36</v>
      </c>
      <c r="M66" s="373" t="s">
        <v>1258</v>
      </c>
      <c r="N66" s="435"/>
      <c r="O66" s="375"/>
      <c r="P66" s="376" t="s">
        <v>357</v>
      </c>
      <c r="Q66" s="377">
        <v>37</v>
      </c>
      <c r="R66" s="378">
        <v>0</v>
      </c>
      <c r="S66" s="379">
        <v>37</v>
      </c>
      <c r="T66" s="378">
        <v>6</v>
      </c>
      <c r="U66" s="378">
        <v>5</v>
      </c>
      <c r="V66" s="383">
        <v>7</v>
      </c>
      <c r="W66" s="384">
        <v>0</v>
      </c>
      <c r="X66" s="385">
        <v>7</v>
      </c>
      <c r="Y66" s="384"/>
      <c r="Z66" s="401"/>
      <c r="AA66" s="402"/>
      <c r="AB66" s="383"/>
      <c r="AC66" s="384"/>
      <c r="AD66" s="384"/>
      <c r="AE66" s="383"/>
      <c r="AF66" s="401"/>
      <c r="AG66" s="406"/>
      <c r="AH66" s="383">
        <v>7</v>
      </c>
      <c r="AI66" s="384">
        <v>0</v>
      </c>
      <c r="AJ66" s="385">
        <v>7</v>
      </c>
      <c r="AK66" s="384"/>
      <c r="AL66" s="384"/>
      <c r="AM66" s="384"/>
      <c r="AN66" s="383">
        <v>2</v>
      </c>
      <c r="AO66" s="384">
        <v>0</v>
      </c>
      <c r="AP66" s="385">
        <v>2</v>
      </c>
      <c r="AQ66" s="384">
        <v>0</v>
      </c>
      <c r="AR66" s="384">
        <v>0</v>
      </c>
      <c r="AS66" s="384">
        <v>0</v>
      </c>
      <c r="AT66" s="383">
        <v>9</v>
      </c>
      <c r="AU66" s="384">
        <v>0</v>
      </c>
      <c r="AV66" s="384">
        <v>9</v>
      </c>
      <c r="AW66" s="383">
        <v>12</v>
      </c>
      <c r="AX66" s="384">
        <v>0</v>
      </c>
      <c r="AY66" s="385">
        <v>12</v>
      </c>
      <c r="AZ66" s="403"/>
      <c r="BA66" s="387" t="str">
        <f t="shared" si="19"/>
        <v>BU</v>
      </c>
      <c r="BB66" s="388" t="str">
        <f t="shared" si="20"/>
        <v/>
      </c>
      <c r="BC66" s="389" t="str">
        <f t="shared" si="21"/>
        <v>-</v>
      </c>
      <c r="BD66" s="390" t="str">
        <f t="shared" si="22"/>
        <v>PDB</v>
      </c>
      <c r="BE66" s="391">
        <f t="shared" si="23"/>
        <v>3</v>
      </c>
      <c r="BF66" s="392" t="str">
        <f>VLOOKUP(C66,'Standaard+voorstellen '!A$1:E$568,1,FALSE)</f>
        <v>BU-PDB</v>
      </c>
      <c r="BG66" s="393" t="str">
        <f>VLOOKUP(P66,'Hulpblad Aantal per VrtgSrt &gt;=1'!B$4:C$688,1,FALSE)</f>
        <v>BU-PDB</v>
      </c>
      <c r="BH66" s="394" t="s">
        <v>357</v>
      </c>
      <c r="BI66" s="393" t="str">
        <f t="shared" si="24"/>
        <v>g</v>
      </c>
      <c r="BJ66" s="393" t="str">
        <f t="shared" si="25"/>
        <v/>
      </c>
      <c r="BK66" s="393" t="str">
        <f t="shared" si="26"/>
        <v>A</v>
      </c>
      <c r="BL66" s="395" t="str">
        <f t="shared" si="27"/>
        <v>A</v>
      </c>
      <c r="BM66" s="393" t="str">
        <f>IF((B66&gt;"a"),(VLOOKUP(A66,Afhankelijkheid!A$2:O$5530,2,FALSE)),"")</f>
        <v/>
      </c>
      <c r="BN66" s="396">
        <f>IFERROR(VLOOKUP(A66,'Hulpblad IZB en IZE'!A$2:B$750,2,FALSE),0)</f>
        <v>2</v>
      </c>
      <c r="BO66" s="397" t="str">
        <f t="shared" si="28"/>
        <v/>
      </c>
      <c r="BP66" s="370">
        <f t="shared" si="29"/>
        <v>37</v>
      </c>
      <c r="BQ66" s="371">
        <f t="shared" si="30"/>
        <v>0</v>
      </c>
      <c r="BR66" s="372">
        <f t="shared" si="98"/>
        <v>37</v>
      </c>
      <c r="BS66" s="372">
        <f t="shared" si="99"/>
        <v>6</v>
      </c>
      <c r="BT66" s="367">
        <f t="shared" si="31"/>
        <v>2</v>
      </c>
      <c r="BU66" s="398"/>
      <c r="BW66" s="393">
        <f t="shared" si="32"/>
        <v>0</v>
      </c>
      <c r="BX66" s="393">
        <f t="shared" si="33"/>
        <v>0</v>
      </c>
      <c r="BY66" s="393">
        <f t="shared" si="34"/>
        <v>0</v>
      </c>
      <c r="BZ66" s="393">
        <f t="shared" si="35"/>
        <v>0</v>
      </c>
      <c r="CA66" s="393">
        <f t="shared" si="36"/>
        <v>0</v>
      </c>
      <c r="CB66" s="393">
        <f t="shared" si="37"/>
        <v>0</v>
      </c>
      <c r="CC66" s="393">
        <f t="shared" si="38"/>
        <v>0</v>
      </c>
      <c r="CD66" s="393">
        <f t="shared" si="39"/>
        <v>0</v>
      </c>
      <c r="CE66" s="393">
        <f t="shared" si="40"/>
        <v>0</v>
      </c>
      <c r="CF66" s="393">
        <f t="shared" si="41"/>
        <v>0</v>
      </c>
      <c r="CG66" s="398"/>
      <c r="CH66" s="391">
        <f t="shared" si="42"/>
        <v>1</v>
      </c>
      <c r="CI66" s="391">
        <f t="shared" si="43"/>
        <v>0</v>
      </c>
      <c r="CJ66" s="391">
        <f t="shared" si="44"/>
        <v>0</v>
      </c>
      <c r="CK66" s="391">
        <f t="shared" si="45"/>
        <v>0</v>
      </c>
      <c r="CL66" s="391">
        <f t="shared" si="46"/>
        <v>1</v>
      </c>
      <c r="CM66" s="391">
        <f t="shared" si="47"/>
        <v>0</v>
      </c>
      <c r="CN66" s="391">
        <f t="shared" si="48"/>
        <v>1</v>
      </c>
      <c r="CO66" s="391">
        <f t="shared" si="49"/>
        <v>1</v>
      </c>
      <c r="CP66" s="391">
        <f t="shared" si="50"/>
        <v>1</v>
      </c>
      <c r="CQ66" s="391">
        <f t="shared" si="51"/>
        <v>1</v>
      </c>
      <c r="CR66" s="391">
        <f t="shared" si="52"/>
        <v>0</v>
      </c>
      <c r="CS66" s="393">
        <f t="shared" si="53"/>
        <v>0</v>
      </c>
      <c r="CT66" s="391">
        <f t="shared" si="54"/>
        <v>0</v>
      </c>
      <c r="CU66" s="391">
        <f t="shared" si="55"/>
        <v>1</v>
      </c>
      <c r="CV66" s="391">
        <f t="shared" si="56"/>
        <v>0</v>
      </c>
      <c r="CW66" s="391">
        <f t="shared" si="57"/>
        <v>0</v>
      </c>
      <c r="CX66" s="391">
        <f t="shared" si="58"/>
        <v>0</v>
      </c>
      <c r="CY66" s="391">
        <f t="shared" si="59"/>
        <v>1</v>
      </c>
      <c r="CZ66" s="391">
        <f t="shared" si="60"/>
        <v>0</v>
      </c>
      <c r="DA66" s="391">
        <f t="shared" si="61"/>
        <v>1</v>
      </c>
      <c r="DB66" s="391">
        <f t="shared" si="62"/>
        <v>0</v>
      </c>
      <c r="DC66" s="391">
        <f t="shared" si="63"/>
        <v>1</v>
      </c>
      <c r="DD66" s="391">
        <f t="shared" si="64"/>
        <v>1</v>
      </c>
      <c r="DE66" s="398"/>
      <c r="DF66" s="391">
        <f t="shared" si="65"/>
        <v>0</v>
      </c>
      <c r="DG66" s="391">
        <f t="shared" si="66"/>
        <v>0</v>
      </c>
      <c r="DH66" s="391">
        <f t="shared" si="67"/>
        <v>0</v>
      </c>
      <c r="DI66" s="391">
        <f t="shared" si="68"/>
        <v>0</v>
      </c>
      <c r="DJ66" s="391">
        <f t="shared" si="69"/>
        <v>0</v>
      </c>
      <c r="DK66" s="391">
        <f t="shared" si="70"/>
        <v>0</v>
      </c>
      <c r="DL66" s="391">
        <f t="shared" si="71"/>
        <v>0</v>
      </c>
      <c r="DM66" s="391">
        <f t="shared" si="72"/>
        <v>0</v>
      </c>
      <c r="DN66" s="391">
        <f t="shared" si="73"/>
        <v>0</v>
      </c>
      <c r="DO66" s="391">
        <f t="shared" si="74"/>
        <v>0</v>
      </c>
      <c r="DP66" s="391">
        <f t="shared" si="75"/>
        <v>0</v>
      </c>
      <c r="DQ66" s="398"/>
      <c r="DR66" s="391">
        <f t="shared" si="76"/>
        <v>0</v>
      </c>
      <c r="DS66" s="391">
        <f t="shared" si="77"/>
        <v>0</v>
      </c>
      <c r="DT66" s="391">
        <f t="shared" si="78"/>
        <v>0</v>
      </c>
      <c r="DU66" s="391">
        <f t="shared" si="79"/>
        <v>0</v>
      </c>
      <c r="DV66" s="391">
        <f t="shared" si="80"/>
        <v>0</v>
      </c>
      <c r="DW66" s="391">
        <f t="shared" si="81"/>
        <v>0</v>
      </c>
      <c r="DX66" s="391">
        <f t="shared" si="82"/>
        <v>0</v>
      </c>
      <c r="DY66" s="391">
        <f t="shared" si="83"/>
        <v>0</v>
      </c>
      <c r="DZ66" s="391">
        <f t="shared" si="84"/>
        <v>0</v>
      </c>
      <c r="EA66" s="391">
        <f t="shared" si="85"/>
        <v>0</v>
      </c>
      <c r="EB66" s="391">
        <f t="shared" si="86"/>
        <v>0</v>
      </c>
      <c r="EC66" s="398"/>
      <c r="ED66" s="391">
        <f t="shared" si="87"/>
        <v>0</v>
      </c>
      <c r="EE66" s="391">
        <f t="shared" si="88"/>
        <v>0</v>
      </c>
      <c r="EF66" s="391">
        <f t="shared" si="89"/>
        <v>0</v>
      </c>
      <c r="EG66" s="391">
        <f t="shared" si="90"/>
        <v>0</v>
      </c>
      <c r="EH66" s="391">
        <f t="shared" si="91"/>
        <v>0</v>
      </c>
      <c r="EI66" s="391">
        <f t="shared" si="92"/>
        <v>0</v>
      </c>
      <c r="EJ66" s="391">
        <f t="shared" si="93"/>
        <v>0</v>
      </c>
      <c r="EK66" s="391">
        <f t="shared" si="94"/>
        <v>0</v>
      </c>
      <c r="EL66" s="391">
        <f t="shared" si="95"/>
        <v>0</v>
      </c>
      <c r="EM66" s="391">
        <f t="shared" si="96"/>
        <v>0</v>
      </c>
      <c r="EN66" s="391">
        <f t="shared" si="97"/>
        <v>0</v>
      </c>
    </row>
    <row r="67" spans="1:145" s="391" customFormat="1" ht="13.5" hidden="1" thickBot="1" x14ac:dyDescent="0.25">
      <c r="A67" s="364" t="str">
        <f t="shared" si="103"/>
        <v>BU-RK</v>
      </c>
      <c r="B67" s="365" t="str">
        <f>IF((A67&lt;&gt;"ZZZ"),(IF((IFERROR((VLOOKUP(A67,'Standaard+voorstellen '!A$1:B$436,1,FALSE)),"ZZZ"))="ZZZ","v","")),"")</f>
        <v/>
      </c>
      <c r="C67" s="396" t="s">
        <v>349</v>
      </c>
      <c r="D67" s="367" t="str">
        <f t="shared" si="16"/>
        <v>BU-RK</v>
      </c>
      <c r="E67" s="368" t="str">
        <f>IFERROR((VLOOKUP(C67,'Standaard+voorstellen '!A$1:E$568,2,FALSE)),"Nog af te handelen AANVRAAG")</f>
        <v>BU Redding kussen</v>
      </c>
      <c r="F67" s="369">
        <f>IFERROR((VLOOKUP(C67,'Standaard+voorstellen '!A$1:E$568,3,FALSE)),"")</f>
        <v>7</v>
      </c>
      <c r="G67" s="370">
        <f t="shared" ref="G67:G98" si="104">BP67</f>
        <v>11</v>
      </c>
      <c r="H67" s="371">
        <f t="shared" ref="H67:H98" si="105">BQ67</f>
        <v>2</v>
      </c>
      <c r="I67" s="372">
        <f t="shared" ref="I67:I98" si="106">BR67</f>
        <v>9</v>
      </c>
      <c r="J67" s="367">
        <f t="shared" si="17"/>
        <v>4</v>
      </c>
      <c r="K67" s="372">
        <f t="shared" si="18"/>
        <v>0</v>
      </c>
      <c r="L67" s="369" t="s">
        <v>36</v>
      </c>
      <c r="M67" s="373" t="s">
        <v>203</v>
      </c>
      <c r="N67" s="412"/>
      <c r="O67" s="375"/>
      <c r="P67" s="376" t="s">
        <v>349</v>
      </c>
      <c r="Q67" s="377">
        <v>11</v>
      </c>
      <c r="R67" s="378">
        <v>2</v>
      </c>
      <c r="S67" s="379">
        <v>9</v>
      </c>
      <c r="T67" s="378">
        <v>7</v>
      </c>
      <c r="U67" s="378">
        <v>6</v>
      </c>
      <c r="V67" s="383">
        <v>1</v>
      </c>
      <c r="W67" s="384">
        <v>0</v>
      </c>
      <c r="X67" s="385">
        <v>1</v>
      </c>
      <c r="Y67" s="384">
        <v>0</v>
      </c>
      <c r="Z67" s="401">
        <v>0</v>
      </c>
      <c r="AA67" s="402">
        <v>0</v>
      </c>
      <c r="AB67" s="383"/>
      <c r="AC67" s="384"/>
      <c r="AD67" s="384"/>
      <c r="AE67" s="377"/>
      <c r="AF67" s="380"/>
      <c r="AG67" s="382"/>
      <c r="AH67" s="383">
        <v>1</v>
      </c>
      <c r="AI67" s="384">
        <v>0</v>
      </c>
      <c r="AJ67" s="385">
        <v>1</v>
      </c>
      <c r="AK67" s="384"/>
      <c r="AL67" s="384"/>
      <c r="AM67" s="384"/>
      <c r="AN67" s="383">
        <v>1</v>
      </c>
      <c r="AO67" s="384">
        <v>0</v>
      </c>
      <c r="AP67" s="385">
        <v>1</v>
      </c>
      <c r="AQ67" s="384">
        <v>3</v>
      </c>
      <c r="AR67" s="384">
        <v>0</v>
      </c>
      <c r="AS67" s="384">
        <v>3</v>
      </c>
      <c r="AT67" s="383">
        <v>3</v>
      </c>
      <c r="AU67" s="384">
        <v>2</v>
      </c>
      <c r="AV67" s="384">
        <v>1</v>
      </c>
      <c r="AW67" s="383">
        <v>2</v>
      </c>
      <c r="AX67" s="384">
        <v>0</v>
      </c>
      <c r="AY67" s="385">
        <v>2</v>
      </c>
      <c r="AZ67" s="403"/>
      <c r="BA67" s="387" t="str">
        <f t="shared" si="19"/>
        <v>BU</v>
      </c>
      <c r="BB67" s="388" t="str">
        <f t="shared" si="20"/>
        <v/>
      </c>
      <c r="BC67" s="389" t="str">
        <f t="shared" si="21"/>
        <v>-</v>
      </c>
      <c r="BD67" s="390" t="str">
        <f t="shared" si="22"/>
        <v>RK</v>
      </c>
      <c r="BE67" s="391">
        <f t="shared" si="23"/>
        <v>3</v>
      </c>
      <c r="BF67" s="392" t="str">
        <f>VLOOKUP(C67,'Standaard+voorstellen '!A$1:E$568,1,FALSE)</f>
        <v>BU-RK</v>
      </c>
      <c r="BG67" s="393" t="str">
        <f>VLOOKUP(P67,'Hulpblad Aantal per VrtgSrt &gt;=1'!B$4:C$688,1,FALSE)</f>
        <v>BU-RK</v>
      </c>
      <c r="BH67" s="394" t="s">
        <v>349</v>
      </c>
      <c r="BI67" s="393" t="str">
        <f t="shared" si="24"/>
        <v>g</v>
      </c>
      <c r="BJ67" s="393" t="str">
        <f t="shared" si="25"/>
        <v>P</v>
      </c>
      <c r="BK67" s="393" t="str">
        <f t="shared" si="26"/>
        <v>A</v>
      </c>
      <c r="BL67" s="395" t="str">
        <f t="shared" si="27"/>
        <v>PA</v>
      </c>
      <c r="BM67" s="393" t="str">
        <f>IF((B67&gt;"a"),(VLOOKUP(A67,Afhankelijkheid!A$2:O$5530,2,FALSE)),"")</f>
        <v/>
      </c>
      <c r="BN67" s="396">
        <f>IFERROR(VLOOKUP(A67,'Hulpblad IZB en IZE'!A$2:B$750,2,FALSE),0)</f>
        <v>4</v>
      </c>
      <c r="BO67" s="397" t="str">
        <f t="shared" si="28"/>
        <v/>
      </c>
      <c r="BP67" s="370">
        <f t="shared" si="29"/>
        <v>11</v>
      </c>
      <c r="BQ67" s="371">
        <f t="shared" si="30"/>
        <v>2</v>
      </c>
      <c r="BR67" s="372">
        <f t="shared" si="98"/>
        <v>9</v>
      </c>
      <c r="BS67" s="372">
        <f t="shared" si="99"/>
        <v>7</v>
      </c>
      <c r="BT67" s="367">
        <f t="shared" si="31"/>
        <v>4</v>
      </c>
      <c r="BU67" s="398"/>
      <c r="BW67" s="393">
        <f t="shared" si="32"/>
        <v>0</v>
      </c>
      <c r="BX67" s="393">
        <f t="shared" si="33"/>
        <v>0</v>
      </c>
      <c r="BY67" s="393">
        <f t="shared" si="34"/>
        <v>0</v>
      </c>
      <c r="BZ67" s="393">
        <f t="shared" si="35"/>
        <v>0</v>
      </c>
      <c r="CA67" s="393">
        <f t="shared" si="36"/>
        <v>0</v>
      </c>
      <c r="CB67" s="393">
        <f t="shared" si="37"/>
        <v>0</v>
      </c>
      <c r="CC67" s="393">
        <f t="shared" si="38"/>
        <v>0</v>
      </c>
      <c r="CD67" s="393">
        <f t="shared" si="39"/>
        <v>0</v>
      </c>
      <c r="CE67" s="393">
        <f t="shared" si="40"/>
        <v>0</v>
      </c>
      <c r="CF67" s="393">
        <f t="shared" si="41"/>
        <v>0</v>
      </c>
      <c r="CG67" s="398"/>
      <c r="CH67" s="391">
        <f t="shared" si="42"/>
        <v>1</v>
      </c>
      <c r="CI67" s="391">
        <f t="shared" si="43"/>
        <v>1</v>
      </c>
      <c r="CJ67" s="391">
        <f t="shared" si="44"/>
        <v>0</v>
      </c>
      <c r="CK67" s="391">
        <f t="shared" si="45"/>
        <v>0</v>
      </c>
      <c r="CL67" s="391">
        <f t="shared" si="46"/>
        <v>1</v>
      </c>
      <c r="CM67" s="391">
        <f t="shared" si="47"/>
        <v>0</v>
      </c>
      <c r="CN67" s="391">
        <f t="shared" si="48"/>
        <v>1</v>
      </c>
      <c r="CO67" s="391">
        <f t="shared" si="49"/>
        <v>1</v>
      </c>
      <c r="CP67" s="391">
        <f t="shared" si="50"/>
        <v>1</v>
      </c>
      <c r="CQ67" s="391">
        <f t="shared" si="51"/>
        <v>1</v>
      </c>
      <c r="CR67" s="391">
        <f t="shared" si="52"/>
        <v>0</v>
      </c>
      <c r="CS67" s="393">
        <f t="shared" si="53"/>
        <v>0</v>
      </c>
      <c r="CT67" s="391">
        <f t="shared" si="54"/>
        <v>0</v>
      </c>
      <c r="CU67" s="391">
        <f t="shared" si="55"/>
        <v>1</v>
      </c>
      <c r="CV67" s="391">
        <f t="shared" si="56"/>
        <v>0</v>
      </c>
      <c r="CW67" s="391">
        <f t="shared" si="57"/>
        <v>0</v>
      </c>
      <c r="CX67" s="391">
        <f t="shared" si="58"/>
        <v>0</v>
      </c>
      <c r="CY67" s="391">
        <f t="shared" si="59"/>
        <v>1</v>
      </c>
      <c r="CZ67" s="391">
        <f t="shared" si="60"/>
        <v>0</v>
      </c>
      <c r="DA67" s="391">
        <f t="shared" si="61"/>
        <v>1</v>
      </c>
      <c r="DB67" s="391">
        <f t="shared" si="62"/>
        <v>1</v>
      </c>
      <c r="DC67" s="391">
        <f t="shared" si="63"/>
        <v>1</v>
      </c>
      <c r="DD67" s="391">
        <f t="shared" si="64"/>
        <v>1</v>
      </c>
      <c r="DE67" s="398"/>
      <c r="DF67" s="391">
        <f t="shared" si="65"/>
        <v>0</v>
      </c>
      <c r="DG67" s="391">
        <f t="shared" si="66"/>
        <v>0</v>
      </c>
      <c r="DH67" s="391">
        <f t="shared" si="67"/>
        <v>0</v>
      </c>
      <c r="DI67" s="391">
        <f t="shared" si="68"/>
        <v>0</v>
      </c>
      <c r="DJ67" s="391">
        <f t="shared" si="69"/>
        <v>0</v>
      </c>
      <c r="DK67" s="391">
        <f t="shared" si="70"/>
        <v>0</v>
      </c>
      <c r="DL67" s="391">
        <f t="shared" si="71"/>
        <v>0</v>
      </c>
      <c r="DM67" s="391">
        <f t="shared" si="72"/>
        <v>0</v>
      </c>
      <c r="DN67" s="391">
        <f t="shared" si="73"/>
        <v>0</v>
      </c>
      <c r="DO67" s="391">
        <f t="shared" si="74"/>
        <v>0</v>
      </c>
      <c r="DP67" s="391">
        <f t="shared" si="75"/>
        <v>0</v>
      </c>
      <c r="DQ67" s="398"/>
      <c r="DR67" s="391">
        <f t="shared" si="76"/>
        <v>0</v>
      </c>
      <c r="DS67" s="391">
        <f t="shared" si="77"/>
        <v>0</v>
      </c>
      <c r="DT67" s="391">
        <f t="shared" si="78"/>
        <v>0</v>
      </c>
      <c r="DU67" s="391">
        <f t="shared" si="79"/>
        <v>0</v>
      </c>
      <c r="DV67" s="391">
        <f t="shared" si="80"/>
        <v>0</v>
      </c>
      <c r="DW67" s="391">
        <f t="shared" si="81"/>
        <v>0</v>
      </c>
      <c r="DX67" s="391">
        <f t="shared" si="82"/>
        <v>0</v>
      </c>
      <c r="DY67" s="391">
        <f t="shared" si="83"/>
        <v>0</v>
      </c>
      <c r="DZ67" s="391">
        <f t="shared" si="84"/>
        <v>0</v>
      </c>
      <c r="EA67" s="391">
        <f t="shared" si="85"/>
        <v>0</v>
      </c>
      <c r="EB67" s="391">
        <f t="shared" si="86"/>
        <v>0</v>
      </c>
      <c r="EC67" s="398"/>
      <c r="ED67" s="391">
        <f t="shared" si="87"/>
        <v>0</v>
      </c>
      <c r="EE67" s="391">
        <f t="shared" si="88"/>
        <v>0</v>
      </c>
      <c r="EF67" s="391">
        <f t="shared" si="89"/>
        <v>0</v>
      </c>
      <c r="EG67" s="391">
        <f t="shared" si="90"/>
        <v>0</v>
      </c>
      <c r="EH67" s="391">
        <f t="shared" si="91"/>
        <v>0</v>
      </c>
      <c r="EI67" s="391">
        <f t="shared" si="92"/>
        <v>0</v>
      </c>
      <c r="EJ67" s="391">
        <f t="shared" si="93"/>
        <v>0</v>
      </c>
      <c r="EK67" s="391">
        <f t="shared" si="94"/>
        <v>0</v>
      </c>
      <c r="EL67" s="391">
        <f t="shared" si="95"/>
        <v>0</v>
      </c>
      <c r="EM67" s="391">
        <f t="shared" si="96"/>
        <v>0</v>
      </c>
      <c r="EN67" s="391">
        <f t="shared" si="97"/>
        <v>0</v>
      </c>
    </row>
    <row r="68" spans="1:145" s="391" customFormat="1" ht="13.5" hidden="1" thickBot="1" x14ac:dyDescent="0.25">
      <c r="A68" s="364" t="str">
        <f t="shared" si="103"/>
        <v>BU-RTV</v>
      </c>
      <c r="B68" s="365" t="str">
        <f>IF((A68&lt;&gt;"ZZZ"),(IF((IFERROR((VLOOKUP(A68,'Standaard+voorstellen '!A$1:B$436,1,FALSE)),"ZZZ"))="ZZZ","v","")),"")</f>
        <v/>
      </c>
      <c r="C68" s="396" t="s">
        <v>358</v>
      </c>
      <c r="D68" s="367" t="str">
        <f t="shared" ref="D68:D131" si="107">IF(C68=C69,"",C68)</f>
        <v>BU-RTV</v>
      </c>
      <c r="E68" s="368" t="str">
        <f>IFERROR((VLOOKUP(C68,'Standaard+voorstellen '!A$1:E$568,2,FALSE)),"Nog af te handelen AANVRAAG")</f>
        <v>BU Ramp Terrein Verlichting</v>
      </c>
      <c r="F68" s="369">
        <f>IFERROR((VLOOKUP(C68,'Standaard+voorstellen '!A$1:E$568,3,FALSE)),"")</f>
        <v>7</v>
      </c>
      <c r="G68" s="370">
        <f t="shared" si="104"/>
        <v>12</v>
      </c>
      <c r="H68" s="371">
        <f t="shared" si="105"/>
        <v>0</v>
      </c>
      <c r="I68" s="372">
        <f t="shared" si="106"/>
        <v>12</v>
      </c>
      <c r="J68" s="367">
        <f t="shared" ref="J68:J131" si="108">IF($C68=$C69,"",BT68)</f>
        <v>10</v>
      </c>
      <c r="K68" s="372">
        <f t="shared" ref="K68:K131" si="109">CT68</f>
        <v>0</v>
      </c>
      <c r="L68" s="369" t="s">
        <v>36</v>
      </c>
      <c r="M68" s="373" t="s">
        <v>203</v>
      </c>
      <c r="N68" s="374"/>
      <c r="O68" s="375"/>
      <c r="P68" s="376" t="s">
        <v>358</v>
      </c>
      <c r="Q68" s="377">
        <v>12</v>
      </c>
      <c r="R68" s="378">
        <v>0</v>
      </c>
      <c r="S68" s="379">
        <v>12</v>
      </c>
      <c r="T68" s="378">
        <v>5</v>
      </c>
      <c r="U68" s="378">
        <v>3</v>
      </c>
      <c r="V68" s="383">
        <v>4</v>
      </c>
      <c r="W68" s="384">
        <v>0</v>
      </c>
      <c r="X68" s="385">
        <v>4</v>
      </c>
      <c r="Y68" s="384"/>
      <c r="Z68" s="401"/>
      <c r="AA68" s="402"/>
      <c r="AB68" s="383"/>
      <c r="AC68" s="384"/>
      <c r="AD68" s="384"/>
      <c r="AE68" s="383"/>
      <c r="AF68" s="401"/>
      <c r="AG68" s="406"/>
      <c r="AH68" s="383">
        <v>4</v>
      </c>
      <c r="AI68" s="384">
        <v>0</v>
      </c>
      <c r="AJ68" s="385">
        <v>4</v>
      </c>
      <c r="AK68" s="384"/>
      <c r="AL68" s="384"/>
      <c r="AM68" s="384"/>
      <c r="AN68" s="383">
        <v>0</v>
      </c>
      <c r="AO68" s="384">
        <v>0</v>
      </c>
      <c r="AP68" s="385">
        <v>0</v>
      </c>
      <c r="AQ68" s="384">
        <v>4</v>
      </c>
      <c r="AR68" s="384">
        <v>0</v>
      </c>
      <c r="AS68" s="384">
        <v>4</v>
      </c>
      <c r="AT68" s="383">
        <v>0</v>
      </c>
      <c r="AU68" s="384">
        <v>0</v>
      </c>
      <c r="AV68" s="384">
        <v>0</v>
      </c>
      <c r="AW68" s="383"/>
      <c r="AX68" s="384"/>
      <c r="AY68" s="385"/>
      <c r="AZ68" s="403"/>
      <c r="BA68" s="387" t="str">
        <f t="shared" ref="BA68:BA131" si="110">IFERROR(((IF(($L68="m"),(MID($C68,1,2)),(LEFT($C68,($BE68-1)))))),"")</f>
        <v>BU</v>
      </c>
      <c r="BB68" s="388" t="str">
        <f t="shared" ref="BB68:BB131" si="111">IF(($L68="m"),(IF(OR(MID($C68,3,1)="A",MID($C68,3,1)="D",MID($C68,3,1)="H",MID($C68,3,1)="L",MID($C68,3,1)="M",MID($C68,3,1)="T",MID($C68,3,1)="V"),MID($C68,3,1),"")),"")</f>
        <v/>
      </c>
      <c r="BC68" s="389" t="str">
        <f t="shared" ref="BC68:BC131" si="112">IFERROR(IF((SEARCH("-",C68,1))&gt;0,"-",""),"")</f>
        <v>-</v>
      </c>
      <c r="BD68" s="390" t="str">
        <f t="shared" ref="BD68:BD131" si="113">IF(($H68="m"),(IF(MID($C68,4,1)&gt;"-",MID($C68,4,4),MID($C68,5,3))),(MID($C68,($BE68+1),7)))</f>
        <v>RTV</v>
      </c>
      <c r="BE68" s="391">
        <f t="shared" ref="BE68:BE131" si="114">IFERROR((SEARCH("-",$C68,1)),(LEN($C68)+1))</f>
        <v>3</v>
      </c>
      <c r="BF68" s="392" t="str">
        <f>VLOOKUP(C68,'Standaard+voorstellen '!A$1:E$568,1,FALSE)</f>
        <v>BU-RTV</v>
      </c>
      <c r="BG68" s="393" t="str">
        <f>VLOOKUP(P68,'Hulpblad Aantal per VrtgSrt &gt;=1'!B$4:C$688,1,FALSE)</f>
        <v>BU-RTV</v>
      </c>
      <c r="BH68" s="394" t="s">
        <v>358</v>
      </c>
      <c r="BI68" s="393" t="str">
        <f t="shared" ref="BI68:BI131" si="115">IF(BH68=A68,"g","v")</f>
        <v>g</v>
      </c>
      <c r="BJ68" s="393" t="str">
        <f t="shared" ref="BJ68:BJ131" si="116">IF(R68&gt;0,"P","")</f>
        <v/>
      </c>
      <c r="BK68" s="393" t="str">
        <f t="shared" ref="BK68:BK131" si="117">IF(S68&gt;0,"A","")</f>
        <v>A</v>
      </c>
      <c r="BL68" s="395" t="str">
        <f t="shared" ref="BL68:BL131" si="118">_xlfn.CONCAT(BJ68,BK68)</f>
        <v>A</v>
      </c>
      <c r="BM68" s="393" t="str">
        <f>IF((B68&gt;"a"),(VLOOKUP(A68,Afhankelijkheid!A$2:O$5530,2,FALSE)),"")</f>
        <v/>
      </c>
      <c r="BN68" s="396">
        <f>IFERROR(VLOOKUP(A68,'Hulpblad IZB en IZE'!A$2:B$750,2,FALSE),0)</f>
        <v>10</v>
      </c>
      <c r="BO68" s="397" t="str">
        <f t="shared" ref="BO68:BO131" si="119">IFERROR(Q68/K68,"")</f>
        <v/>
      </c>
      <c r="BP68" s="370">
        <f t="shared" ref="BP68:BP131" si="120">IF($C68=$C67,BP67+Q68,Q68)</f>
        <v>12</v>
      </c>
      <c r="BQ68" s="371">
        <f t="shared" ref="BQ68:BQ131" si="121">IF($C68=$C67,BQ67+R68,R68)</f>
        <v>0</v>
      </c>
      <c r="BR68" s="372">
        <f t="shared" si="98"/>
        <v>12</v>
      </c>
      <c r="BS68" s="372">
        <f t="shared" si="99"/>
        <v>5</v>
      </c>
      <c r="BT68" s="367">
        <f t="shared" ref="BT68:BT131" si="122">IF(C68=C67,BT67+BN68,BN68)</f>
        <v>10</v>
      </c>
      <c r="BU68" s="398"/>
      <c r="BW68" s="393">
        <f t="shared" ref="BW68:BW131" si="123">IF((AND($B68="V",(IF(ISBLANK(V68),,1))&gt;0)),1,0)</f>
        <v>0</v>
      </c>
      <c r="BX68" s="393">
        <f t="shared" ref="BX68:BX131" si="124">IF((AND($B68="V",(IF(ISBLANK(Y68),,1))&gt;0)),1,0)</f>
        <v>0</v>
      </c>
      <c r="BY68" s="393">
        <f t="shared" ref="BY68:BY131" si="125">IF((AND($B68="V",(IF(ISBLANK(AB68),,1))&gt;0)),1,0)</f>
        <v>0</v>
      </c>
      <c r="BZ68" s="393">
        <f t="shared" ref="BZ68:BZ131" si="126">IF((AND($B68="V",(IF(ISBLANK(AE68),,1))&gt;0)),1,0)</f>
        <v>0</v>
      </c>
      <c r="CA68" s="393">
        <f t="shared" ref="CA68:CA131" si="127">IF((AND($B68="V",(IF(ISBLANK(AH68),,1))&gt;0)),1,0)</f>
        <v>0</v>
      </c>
      <c r="CB68" s="393">
        <f t="shared" ref="CB68:CB131" si="128">IF((AND($B68="V",(IF(ISBLANK(AK68),,1))&gt;0)),1,0)</f>
        <v>0</v>
      </c>
      <c r="CC68" s="393">
        <f t="shared" ref="CC68:CC131" si="129">IF((AND($B68="V",(IF(ISBLANK(AN68),,1))&gt;0)),1,0)</f>
        <v>0</v>
      </c>
      <c r="CD68" s="393">
        <f t="shared" ref="CD68:CD131" si="130">IF((AND($B68="V",(IF(ISBLANK(AQ68),,1))&gt;0)),1,0)</f>
        <v>0</v>
      </c>
      <c r="CE68" s="393">
        <f t="shared" ref="CE68:CE131" si="131">IF((AND($B68="V",(IF(ISBLANK(AT68),,1))&gt;0)),1,0)</f>
        <v>0</v>
      </c>
      <c r="CF68" s="393">
        <f t="shared" ref="CF68:CF131" si="132">IF((AND($B68="V",(IF(ISBLANK(AW68),,1))&gt;0)),1,0)</f>
        <v>0</v>
      </c>
      <c r="CG68" s="398"/>
      <c r="CH68" s="391">
        <f t="shared" ref="CH68:CH131" si="133">IF(($V68&lt;&gt;""),1,0)</f>
        <v>1</v>
      </c>
      <c r="CI68" s="391">
        <f t="shared" ref="CI68:CI131" si="134">IF(($Y68&lt;&gt;""),1,0)</f>
        <v>0</v>
      </c>
      <c r="CJ68" s="391">
        <f t="shared" ref="CJ68:CJ131" si="135">IF(($AB68&lt;&gt;""),1,0)</f>
        <v>0</v>
      </c>
      <c r="CK68" s="391">
        <f t="shared" ref="CK68:CK131" si="136">IF(($AE68&lt;&gt;""),1,0)</f>
        <v>0</v>
      </c>
      <c r="CL68" s="391">
        <f t="shared" ref="CL68:CL131" si="137">IF(($AH68&lt;&gt;""),1,0)</f>
        <v>1</v>
      </c>
      <c r="CM68" s="391">
        <f t="shared" ref="CM68:CM131" si="138">IF(($AK68&lt;&gt;""),1,0)</f>
        <v>0</v>
      </c>
      <c r="CN68" s="391">
        <f t="shared" ref="CN68:CN131" si="139">IF(($AN68&lt;&gt;""),1,0)</f>
        <v>1</v>
      </c>
      <c r="CO68" s="391">
        <f t="shared" ref="CO68:CO131" si="140">IF(($AQ68&lt;&gt;""),1,0)</f>
        <v>1</v>
      </c>
      <c r="CP68" s="391">
        <f t="shared" ref="CP68:CP131" si="141">IF(($AT68&lt;&gt;""),1,0)</f>
        <v>1</v>
      </c>
      <c r="CQ68" s="391">
        <f t="shared" ref="CQ68:CQ131" si="142">IF(($AW68&lt;&gt;""),1,0)</f>
        <v>0</v>
      </c>
      <c r="CR68" s="391">
        <f t="shared" ref="CR68:CR131" si="143">SUBTOTAL(9,CH68:CQ68)</f>
        <v>0</v>
      </c>
      <c r="CS68" s="393">
        <f t="shared" ref="CS68:CS131" si="144">CR68-CT68</f>
        <v>0</v>
      </c>
      <c r="CT68" s="391">
        <f t="shared" ref="CT68:CT131" si="145">SUBTOTAL(9,CU68:DD68)</f>
        <v>0</v>
      </c>
      <c r="CU68" s="391">
        <f t="shared" ref="CU68:CU131" si="146">IF(($V68&gt;0),1,0)</f>
        <v>1</v>
      </c>
      <c r="CV68" s="391">
        <f t="shared" ref="CV68:CV131" si="147">IF(($Y68&gt;0),1,0)</f>
        <v>0</v>
      </c>
      <c r="CW68" s="391">
        <f t="shared" ref="CW68:CW131" si="148">IF(($AB68&gt;0),1,0)</f>
        <v>0</v>
      </c>
      <c r="CX68" s="391">
        <f t="shared" ref="CX68:CX131" si="149">IF(($AE68&gt;0),1,0)</f>
        <v>0</v>
      </c>
      <c r="CY68" s="391">
        <f t="shared" ref="CY68:CY131" si="150">IF(($AH68&gt;0),1,0)</f>
        <v>1</v>
      </c>
      <c r="CZ68" s="391">
        <f t="shared" ref="CZ68:CZ131" si="151">IF(($AK68&gt;0),1,0)</f>
        <v>0</v>
      </c>
      <c r="DA68" s="391">
        <f t="shared" ref="DA68:DA131" si="152">IF(($AN68&gt;0),1,0)</f>
        <v>0</v>
      </c>
      <c r="DB68" s="391">
        <f t="shared" ref="DB68:DB131" si="153">IF(($AQ68&gt;0),1,0)</f>
        <v>1</v>
      </c>
      <c r="DC68" s="391">
        <f t="shared" ref="DC68:DC131" si="154">IF(($AT68&gt;0),1,0)</f>
        <v>0</v>
      </c>
      <c r="DD68" s="391">
        <f t="shared" ref="DD68:DD131" si="155">IF(($AW68&gt;0),1,0)</f>
        <v>0</v>
      </c>
      <c r="DE68" s="398"/>
      <c r="DF68" s="391">
        <f t="shared" ref="DF68:DF131" si="156">SUM(DG68:DP68)</f>
        <v>0</v>
      </c>
      <c r="DG68" s="391">
        <f t="shared" ref="DG68:DG131" si="157">IF((AND($CT68=1,$V68&gt;=1)),1,0)</f>
        <v>0</v>
      </c>
      <c r="DH68" s="391">
        <f t="shared" ref="DH68:DH131" si="158">IF((AND($CT68=1,$Y68&gt;=1)),1,0)</f>
        <v>0</v>
      </c>
      <c r="DI68" s="391">
        <f t="shared" ref="DI68:DI131" si="159">IF((AND($CT68=1,$AB68&gt;=1)),1,0)</f>
        <v>0</v>
      </c>
      <c r="DJ68" s="391">
        <f t="shared" ref="DJ68:DJ131" si="160">IF((AND($CT68=1,$AE68&gt;=1)),1,0)</f>
        <v>0</v>
      </c>
      <c r="DK68" s="391">
        <f t="shared" ref="DK68:DK131" si="161">IF((AND($CT68=1,$AH68&gt;=1)),1,0)</f>
        <v>0</v>
      </c>
      <c r="DL68" s="391">
        <f t="shared" ref="DL68:DL131" si="162">IF((AND($CT68=1,$AK68&gt;=1)),1,0)</f>
        <v>0</v>
      </c>
      <c r="DM68" s="391">
        <f t="shared" ref="DM68:DM131" si="163">IF((AND($CT68=1,$AN68&gt;=1)),1,0)</f>
        <v>0</v>
      </c>
      <c r="DN68" s="391">
        <f t="shared" ref="DN68:DN131" si="164">IF((AND($CT68=1,$AQ68&gt;=1)),1,0)</f>
        <v>0</v>
      </c>
      <c r="DO68" s="391">
        <f t="shared" ref="DO68:DO131" si="165">IF((AND($CT68=1,$AT68&gt;=1)),1,0)</f>
        <v>0</v>
      </c>
      <c r="DP68" s="391">
        <f t="shared" ref="DP68:DP131" si="166">IF((AND($CT68=1,$AW68&gt;=1)),1,0)</f>
        <v>0</v>
      </c>
      <c r="DQ68" s="398"/>
      <c r="DR68" s="391">
        <f t="shared" ref="DR68:DR131" si="167">SUM(DS68:EB68)</f>
        <v>0</v>
      </c>
      <c r="DS68" s="391">
        <f t="shared" ref="DS68:DS131" si="168">IF((AND($CT68=1,$V68&gt;1)),1,0)</f>
        <v>0</v>
      </c>
      <c r="DT68" s="391">
        <f t="shared" ref="DT68:DT131" si="169">IF((AND($CT68=1,$Y68&gt;1)),1,0)</f>
        <v>0</v>
      </c>
      <c r="DU68" s="391">
        <f t="shared" ref="DU68:DU131" si="170">IF((AND($CT68=1,$AB68&gt;1)),1,0)</f>
        <v>0</v>
      </c>
      <c r="DV68" s="391">
        <f t="shared" ref="DV68:DV131" si="171">IF((AND($CT68=1,$AE68&gt;1)),1,0)</f>
        <v>0</v>
      </c>
      <c r="DW68" s="391">
        <f t="shared" ref="DW68:DW131" si="172">IF((AND($CT68=1,$AH68&gt;1)),1,0)</f>
        <v>0</v>
      </c>
      <c r="DX68" s="391">
        <f t="shared" ref="DX68:DX131" si="173">IF((AND($CT68=1,$AK68&gt;1)),1,0)</f>
        <v>0</v>
      </c>
      <c r="DY68" s="391">
        <f t="shared" ref="DY68:DY131" si="174">IF((AND($CT68=1,$AN68&gt;1)),1,0)</f>
        <v>0</v>
      </c>
      <c r="DZ68" s="391">
        <f t="shared" ref="DZ68:DZ131" si="175">IF((AND($CT68=1,$AQ68&gt;1)),1,0)</f>
        <v>0</v>
      </c>
      <c r="EA68" s="391">
        <f t="shared" ref="EA68:EA131" si="176">IF((AND($CT68=1,$AT68&gt;1)),1,0)</f>
        <v>0</v>
      </c>
      <c r="EB68" s="391">
        <f t="shared" ref="EB68:EB131" si="177">IF((AND($CT68=1,$AW68&gt;1)),1,0)</f>
        <v>0</v>
      </c>
      <c r="EC68" s="398"/>
      <c r="ED68" s="391">
        <f t="shared" ref="ED68:ED131" si="178">SUM(EE68:EN68)</f>
        <v>0</v>
      </c>
      <c r="EE68" s="391">
        <f t="shared" ref="EE68:EE131" si="179">IF((AND($CT68=1,$V68=1)),1,0)</f>
        <v>0</v>
      </c>
      <c r="EF68" s="391">
        <f t="shared" ref="EF68:EF131" si="180">IF((AND($CT68=1,$Y68=1)),1,0)</f>
        <v>0</v>
      </c>
      <c r="EG68" s="391">
        <f t="shared" ref="EG68:EG131" si="181">IF((AND($CT68=1,$AB68=1)),1,0)</f>
        <v>0</v>
      </c>
      <c r="EH68" s="391">
        <f t="shared" ref="EH68:EH131" si="182">IF((AND($CT68=1,$AE68=1)),1,0)</f>
        <v>0</v>
      </c>
      <c r="EI68" s="391">
        <f t="shared" ref="EI68:EI131" si="183">IF((AND($CT68=1,$AH68=1)),1,0)</f>
        <v>0</v>
      </c>
      <c r="EJ68" s="391">
        <f t="shared" ref="EJ68:EJ131" si="184">IF((AND($CT68=1,$AK68=1)),1,0)</f>
        <v>0</v>
      </c>
      <c r="EK68" s="391">
        <f t="shared" ref="EK68:EK131" si="185">IF((AND($CT68=1,$AN68=1)),1,0)</f>
        <v>0</v>
      </c>
      <c r="EL68" s="391">
        <f t="shared" ref="EL68:EL131" si="186">IF((AND($CT68=1,$AQ68=1)),1,0)</f>
        <v>0</v>
      </c>
      <c r="EM68" s="391">
        <f t="shared" ref="EM68:EM131" si="187">IF((AND($CT68=1,$AT68=1)),1,0)</f>
        <v>0</v>
      </c>
      <c r="EN68" s="391">
        <f t="shared" ref="EN68:EN131" si="188">IF((AND($CT68=1,$AW68=1)),1,0)</f>
        <v>0</v>
      </c>
    </row>
    <row r="69" spans="1:145" s="391" customFormat="1" ht="13.5" hidden="1" thickBot="1" x14ac:dyDescent="0.25">
      <c r="A69" s="364" t="str">
        <f t="shared" si="103"/>
        <v>BU-SA</v>
      </c>
      <c r="B69" s="365" t="str">
        <f>IF((A69&lt;&gt;"ZZZ"),(IF((IFERROR((VLOOKUP(A69,'Standaard+voorstellen '!A$1:B$436,1,FALSE)),"ZZZ"))="ZZZ","v","")),"")</f>
        <v/>
      </c>
      <c r="C69" s="396" t="s">
        <v>344</v>
      </c>
      <c r="D69" s="367" t="str">
        <f t="shared" si="107"/>
        <v>BU-SA</v>
      </c>
      <c r="E69" s="368" t="str">
        <f>IFERROR((VLOOKUP(C69,'Standaard+voorstellen '!A$1:E$568,2,FALSE)),"Nog af te handelen AANVRAAG")</f>
        <v>BU Stroom Aggregaat</v>
      </c>
      <c r="F69" s="369">
        <f>IFERROR((VLOOKUP(C69,'Standaard+voorstellen '!A$1:E$568,3,FALSE)),"")</f>
        <v>8</v>
      </c>
      <c r="G69" s="370">
        <f t="shared" si="104"/>
        <v>22</v>
      </c>
      <c r="H69" s="371">
        <f t="shared" si="105"/>
        <v>0</v>
      </c>
      <c r="I69" s="372">
        <f t="shared" si="106"/>
        <v>22</v>
      </c>
      <c r="J69" s="367">
        <f t="shared" si="108"/>
        <v>7</v>
      </c>
      <c r="K69" s="372">
        <f t="shared" si="109"/>
        <v>0</v>
      </c>
      <c r="L69" s="369" t="s">
        <v>36</v>
      </c>
      <c r="M69" s="373" t="s">
        <v>203</v>
      </c>
      <c r="N69" s="374"/>
      <c r="O69" s="375"/>
      <c r="P69" s="376" t="s">
        <v>344</v>
      </c>
      <c r="Q69" s="377">
        <v>22</v>
      </c>
      <c r="R69" s="378">
        <v>0</v>
      </c>
      <c r="S69" s="379">
        <v>22</v>
      </c>
      <c r="T69" s="378">
        <v>6</v>
      </c>
      <c r="U69" s="378">
        <v>4</v>
      </c>
      <c r="V69" s="383">
        <v>3</v>
      </c>
      <c r="W69" s="384">
        <v>0</v>
      </c>
      <c r="X69" s="385">
        <v>3</v>
      </c>
      <c r="Y69" s="384"/>
      <c r="Z69" s="401"/>
      <c r="AA69" s="402"/>
      <c r="AB69" s="383"/>
      <c r="AC69" s="384"/>
      <c r="AD69" s="384"/>
      <c r="AE69" s="377"/>
      <c r="AF69" s="380"/>
      <c r="AG69" s="382"/>
      <c r="AH69" s="383">
        <v>5</v>
      </c>
      <c r="AI69" s="384">
        <v>0</v>
      </c>
      <c r="AJ69" s="385">
        <v>5</v>
      </c>
      <c r="AK69" s="384"/>
      <c r="AL69" s="384"/>
      <c r="AM69" s="384"/>
      <c r="AN69" s="383">
        <v>0</v>
      </c>
      <c r="AO69" s="384">
        <v>0</v>
      </c>
      <c r="AP69" s="385">
        <v>0</v>
      </c>
      <c r="AQ69" s="384">
        <v>9</v>
      </c>
      <c r="AR69" s="384">
        <v>0</v>
      </c>
      <c r="AS69" s="384">
        <v>9</v>
      </c>
      <c r="AT69" s="383">
        <v>0</v>
      </c>
      <c r="AU69" s="384">
        <v>0</v>
      </c>
      <c r="AV69" s="384">
        <v>0</v>
      </c>
      <c r="AW69" s="383">
        <v>5</v>
      </c>
      <c r="AX69" s="384">
        <v>0</v>
      </c>
      <c r="AY69" s="385">
        <v>5</v>
      </c>
      <c r="AZ69" s="403"/>
      <c r="BA69" s="387" t="str">
        <f t="shared" si="110"/>
        <v>BU</v>
      </c>
      <c r="BB69" s="388" t="str">
        <f t="shared" si="111"/>
        <v/>
      </c>
      <c r="BC69" s="389" t="str">
        <f t="shared" si="112"/>
        <v>-</v>
      </c>
      <c r="BD69" s="390" t="str">
        <f t="shared" si="113"/>
        <v>SA</v>
      </c>
      <c r="BE69" s="391">
        <f t="shared" si="114"/>
        <v>3</v>
      </c>
      <c r="BF69" s="392" t="str">
        <f>VLOOKUP(C69,'Standaard+voorstellen '!A$1:E$568,1,FALSE)</f>
        <v>BU-SA</v>
      </c>
      <c r="BG69" s="393" t="str">
        <f>VLOOKUP(P69,'Hulpblad Aantal per VrtgSrt &gt;=1'!B$4:C$688,1,FALSE)</f>
        <v>BU-SA</v>
      </c>
      <c r="BH69" s="394" t="s">
        <v>344</v>
      </c>
      <c r="BI69" s="393" t="str">
        <f t="shared" si="115"/>
        <v>g</v>
      </c>
      <c r="BJ69" s="393" t="str">
        <f t="shared" si="116"/>
        <v/>
      </c>
      <c r="BK69" s="393" t="str">
        <f t="shared" si="117"/>
        <v>A</v>
      </c>
      <c r="BL69" s="395" t="str">
        <f t="shared" si="118"/>
        <v>A</v>
      </c>
      <c r="BM69" s="393" t="str">
        <f>IF((B69&gt;"a"),(VLOOKUP(A69,Afhankelijkheid!A$2:O$5530,2,FALSE)),"")</f>
        <v/>
      </c>
      <c r="BN69" s="396">
        <f>IFERROR(VLOOKUP(A69,'Hulpblad IZB en IZE'!A$2:B$750,2,FALSE),0)</f>
        <v>7</v>
      </c>
      <c r="BO69" s="397" t="str">
        <f t="shared" si="119"/>
        <v/>
      </c>
      <c r="BP69" s="370">
        <f t="shared" si="120"/>
        <v>22</v>
      </c>
      <c r="BQ69" s="371">
        <f t="shared" si="121"/>
        <v>0</v>
      </c>
      <c r="BR69" s="372">
        <f t="shared" ref="BR69:BR132" si="189">IF($C69=$C68,BR68+S69,S69)</f>
        <v>22</v>
      </c>
      <c r="BS69" s="372">
        <f t="shared" ref="BS69:BS132" si="190">IF($C69=$C68,$BR68+T69,T69)</f>
        <v>6</v>
      </c>
      <c r="BT69" s="367">
        <f t="shared" si="122"/>
        <v>7</v>
      </c>
      <c r="BU69" s="398"/>
      <c r="BW69" s="393">
        <f t="shared" si="123"/>
        <v>0</v>
      </c>
      <c r="BX69" s="393">
        <f t="shared" si="124"/>
        <v>0</v>
      </c>
      <c r="BY69" s="393">
        <f t="shared" si="125"/>
        <v>0</v>
      </c>
      <c r="BZ69" s="393">
        <f t="shared" si="126"/>
        <v>0</v>
      </c>
      <c r="CA69" s="393">
        <f t="shared" si="127"/>
        <v>0</v>
      </c>
      <c r="CB69" s="393">
        <f t="shared" si="128"/>
        <v>0</v>
      </c>
      <c r="CC69" s="393">
        <f t="shared" si="129"/>
        <v>0</v>
      </c>
      <c r="CD69" s="393">
        <f t="shared" si="130"/>
        <v>0</v>
      </c>
      <c r="CE69" s="393">
        <f t="shared" si="131"/>
        <v>0</v>
      </c>
      <c r="CF69" s="393">
        <f t="shared" si="132"/>
        <v>0</v>
      </c>
      <c r="CG69" s="398"/>
      <c r="CH69" s="391">
        <f t="shared" si="133"/>
        <v>1</v>
      </c>
      <c r="CI69" s="391">
        <f t="shared" si="134"/>
        <v>0</v>
      </c>
      <c r="CJ69" s="391">
        <f t="shared" si="135"/>
        <v>0</v>
      </c>
      <c r="CK69" s="391">
        <f t="shared" si="136"/>
        <v>0</v>
      </c>
      <c r="CL69" s="391">
        <f t="shared" si="137"/>
        <v>1</v>
      </c>
      <c r="CM69" s="391">
        <f t="shared" si="138"/>
        <v>0</v>
      </c>
      <c r="CN69" s="391">
        <f t="shared" si="139"/>
        <v>1</v>
      </c>
      <c r="CO69" s="391">
        <f t="shared" si="140"/>
        <v>1</v>
      </c>
      <c r="CP69" s="391">
        <f t="shared" si="141"/>
        <v>1</v>
      </c>
      <c r="CQ69" s="391">
        <f t="shared" si="142"/>
        <v>1</v>
      </c>
      <c r="CR69" s="391">
        <f t="shared" si="143"/>
        <v>0</v>
      </c>
      <c r="CS69" s="393">
        <f t="shared" si="144"/>
        <v>0</v>
      </c>
      <c r="CT69" s="391">
        <f t="shared" si="145"/>
        <v>0</v>
      </c>
      <c r="CU69" s="391">
        <f t="shared" si="146"/>
        <v>1</v>
      </c>
      <c r="CV69" s="391">
        <f t="shared" si="147"/>
        <v>0</v>
      </c>
      <c r="CW69" s="391">
        <f t="shared" si="148"/>
        <v>0</v>
      </c>
      <c r="CX69" s="391">
        <f t="shared" si="149"/>
        <v>0</v>
      </c>
      <c r="CY69" s="391">
        <f t="shared" si="150"/>
        <v>1</v>
      </c>
      <c r="CZ69" s="391">
        <f t="shared" si="151"/>
        <v>0</v>
      </c>
      <c r="DA69" s="391">
        <f t="shared" si="152"/>
        <v>0</v>
      </c>
      <c r="DB69" s="391">
        <f t="shared" si="153"/>
        <v>1</v>
      </c>
      <c r="DC69" s="391">
        <f t="shared" si="154"/>
        <v>0</v>
      </c>
      <c r="DD69" s="391">
        <f t="shared" si="155"/>
        <v>1</v>
      </c>
      <c r="DE69" s="398"/>
      <c r="DF69" s="391">
        <f t="shared" si="156"/>
        <v>0</v>
      </c>
      <c r="DG69" s="391">
        <f t="shared" si="157"/>
        <v>0</v>
      </c>
      <c r="DH69" s="391">
        <f t="shared" si="158"/>
        <v>0</v>
      </c>
      <c r="DI69" s="391">
        <f t="shared" si="159"/>
        <v>0</v>
      </c>
      <c r="DJ69" s="391">
        <f t="shared" si="160"/>
        <v>0</v>
      </c>
      <c r="DK69" s="391">
        <f t="shared" si="161"/>
        <v>0</v>
      </c>
      <c r="DL69" s="391">
        <f t="shared" si="162"/>
        <v>0</v>
      </c>
      <c r="DM69" s="391">
        <f t="shared" si="163"/>
        <v>0</v>
      </c>
      <c r="DN69" s="391">
        <f t="shared" si="164"/>
        <v>0</v>
      </c>
      <c r="DO69" s="391">
        <f t="shared" si="165"/>
        <v>0</v>
      </c>
      <c r="DP69" s="391">
        <f t="shared" si="166"/>
        <v>0</v>
      </c>
      <c r="DQ69" s="398"/>
      <c r="DR69" s="391">
        <f t="shared" si="167"/>
        <v>0</v>
      </c>
      <c r="DS69" s="391">
        <f t="shared" si="168"/>
        <v>0</v>
      </c>
      <c r="DT69" s="391">
        <f t="shared" si="169"/>
        <v>0</v>
      </c>
      <c r="DU69" s="391">
        <f t="shared" si="170"/>
        <v>0</v>
      </c>
      <c r="DV69" s="391">
        <f t="shared" si="171"/>
        <v>0</v>
      </c>
      <c r="DW69" s="391">
        <f t="shared" si="172"/>
        <v>0</v>
      </c>
      <c r="DX69" s="391">
        <f t="shared" si="173"/>
        <v>0</v>
      </c>
      <c r="DY69" s="391">
        <f t="shared" si="174"/>
        <v>0</v>
      </c>
      <c r="DZ69" s="391">
        <f t="shared" si="175"/>
        <v>0</v>
      </c>
      <c r="EA69" s="391">
        <f t="shared" si="176"/>
        <v>0</v>
      </c>
      <c r="EB69" s="391">
        <f t="shared" si="177"/>
        <v>0</v>
      </c>
      <c r="EC69" s="398"/>
      <c r="ED69" s="391">
        <f t="shared" si="178"/>
        <v>0</v>
      </c>
      <c r="EE69" s="391">
        <f t="shared" si="179"/>
        <v>0</v>
      </c>
      <c r="EF69" s="391">
        <f t="shared" si="180"/>
        <v>0</v>
      </c>
      <c r="EG69" s="391">
        <f t="shared" si="181"/>
        <v>0</v>
      </c>
      <c r="EH69" s="391">
        <f t="shared" si="182"/>
        <v>0</v>
      </c>
      <c r="EI69" s="391">
        <f t="shared" si="183"/>
        <v>0</v>
      </c>
      <c r="EJ69" s="391">
        <f t="shared" si="184"/>
        <v>0</v>
      </c>
      <c r="EK69" s="391">
        <f t="shared" si="185"/>
        <v>0</v>
      </c>
      <c r="EL69" s="391">
        <f t="shared" si="186"/>
        <v>0</v>
      </c>
      <c r="EM69" s="391">
        <f t="shared" si="187"/>
        <v>0</v>
      </c>
      <c r="EN69" s="391">
        <f t="shared" si="188"/>
        <v>0</v>
      </c>
    </row>
    <row r="70" spans="1:145" s="391" customFormat="1" ht="18.75" hidden="1" thickBot="1" x14ac:dyDescent="0.25">
      <c r="A70" s="364" t="str">
        <f t="shared" si="103"/>
        <v>BU-SO</v>
      </c>
      <c r="B70" s="365" t="str">
        <f>IF((A70&lt;&gt;"ZZZ"),(IF((IFERROR((VLOOKUP(A70,'Standaard+voorstellen '!A$1:B$436,1,FALSE)),"ZZZ"))="ZZZ","v","")),"")</f>
        <v/>
      </c>
      <c r="C70" s="396" t="s">
        <v>360</v>
      </c>
      <c r="D70" s="367" t="str">
        <f t="shared" si="107"/>
        <v>BU-SO</v>
      </c>
      <c r="E70" s="368" t="str">
        <f>IFERROR((VLOOKUP(C70,'Standaard+voorstellen '!A$1:E$568,2,FALSE)),"Nog af te handelen AANVRAAG")</f>
        <v>BU Slangen Opneemapparaat</v>
      </c>
      <c r="F70" s="369">
        <f>IFERROR((VLOOKUP(C70,'Standaard+voorstellen '!A$1:E$568,3,FALSE)),"")</f>
        <v>8</v>
      </c>
      <c r="G70" s="370">
        <f t="shared" si="104"/>
        <v>18</v>
      </c>
      <c r="H70" s="371">
        <f t="shared" si="105"/>
        <v>11</v>
      </c>
      <c r="I70" s="372">
        <f t="shared" si="106"/>
        <v>7</v>
      </c>
      <c r="J70" s="367">
        <f t="shared" si="108"/>
        <v>4</v>
      </c>
      <c r="K70" s="372">
        <f t="shared" si="109"/>
        <v>0</v>
      </c>
      <c r="L70" s="369" t="s">
        <v>36</v>
      </c>
      <c r="M70" s="373" t="s">
        <v>1136</v>
      </c>
      <c r="N70" s="374"/>
      <c r="O70" s="375"/>
      <c r="P70" s="376" t="s">
        <v>360</v>
      </c>
      <c r="Q70" s="377">
        <v>18</v>
      </c>
      <c r="R70" s="378">
        <v>11</v>
      </c>
      <c r="S70" s="379">
        <v>7</v>
      </c>
      <c r="T70" s="378">
        <v>9</v>
      </c>
      <c r="U70" s="378">
        <v>6</v>
      </c>
      <c r="V70" s="383">
        <v>1</v>
      </c>
      <c r="W70" s="384">
        <v>0</v>
      </c>
      <c r="X70" s="385">
        <v>1</v>
      </c>
      <c r="Y70" s="384">
        <v>4</v>
      </c>
      <c r="Z70" s="401">
        <v>4</v>
      </c>
      <c r="AA70" s="402">
        <v>0</v>
      </c>
      <c r="AB70" s="383">
        <v>0</v>
      </c>
      <c r="AC70" s="384">
        <v>0</v>
      </c>
      <c r="AD70" s="384">
        <v>0</v>
      </c>
      <c r="AE70" s="377"/>
      <c r="AF70" s="380"/>
      <c r="AG70" s="382"/>
      <c r="AH70" s="383">
        <v>1</v>
      </c>
      <c r="AI70" s="384">
        <v>0</v>
      </c>
      <c r="AJ70" s="385">
        <v>1</v>
      </c>
      <c r="AK70" s="384">
        <v>0</v>
      </c>
      <c r="AL70" s="384">
        <v>0</v>
      </c>
      <c r="AM70" s="384">
        <v>0</v>
      </c>
      <c r="AN70" s="383">
        <v>0</v>
      </c>
      <c r="AO70" s="384">
        <v>0</v>
      </c>
      <c r="AP70" s="385">
        <v>0</v>
      </c>
      <c r="AQ70" s="384">
        <v>8</v>
      </c>
      <c r="AR70" s="384">
        <v>5</v>
      </c>
      <c r="AS70" s="384">
        <v>3</v>
      </c>
      <c r="AT70" s="383">
        <v>2</v>
      </c>
      <c r="AU70" s="384">
        <v>0</v>
      </c>
      <c r="AV70" s="384">
        <v>2</v>
      </c>
      <c r="AW70" s="383">
        <v>2</v>
      </c>
      <c r="AX70" s="384">
        <v>2</v>
      </c>
      <c r="AY70" s="385">
        <v>0</v>
      </c>
      <c r="AZ70" s="403"/>
      <c r="BA70" s="387" t="str">
        <f t="shared" si="110"/>
        <v>BU</v>
      </c>
      <c r="BB70" s="388" t="str">
        <f t="shared" si="111"/>
        <v/>
      </c>
      <c r="BC70" s="389" t="str">
        <f t="shared" si="112"/>
        <v>-</v>
      </c>
      <c r="BD70" s="390" t="str">
        <f t="shared" si="113"/>
        <v>SO</v>
      </c>
      <c r="BE70" s="391">
        <f t="shared" si="114"/>
        <v>3</v>
      </c>
      <c r="BF70" s="392" t="str">
        <f>VLOOKUP(C70,'Standaard+voorstellen '!A$1:E$568,1,FALSE)</f>
        <v>BU-SO</v>
      </c>
      <c r="BG70" s="393" t="str">
        <f>VLOOKUP(P70,'Hulpblad Aantal per VrtgSrt &gt;=1'!B$4:C$688,1,FALSE)</f>
        <v>BU-SO</v>
      </c>
      <c r="BH70" s="394" t="s">
        <v>360</v>
      </c>
      <c r="BI70" s="393" t="str">
        <f t="shared" si="115"/>
        <v>g</v>
      </c>
      <c r="BJ70" s="393" t="str">
        <f t="shared" si="116"/>
        <v>P</v>
      </c>
      <c r="BK70" s="393" t="str">
        <f t="shared" si="117"/>
        <v>A</v>
      </c>
      <c r="BL70" s="395" t="str">
        <f t="shared" si="118"/>
        <v>PA</v>
      </c>
      <c r="BM70" s="393" t="str">
        <f>IF((B70&gt;"a"),(VLOOKUP(A70,Afhankelijkheid!A$2:O$5530,2,FALSE)),"")</f>
        <v/>
      </c>
      <c r="BN70" s="396">
        <f>IFERROR(VLOOKUP(A70,'Hulpblad IZB en IZE'!A$2:B$750,2,FALSE),0)</f>
        <v>4</v>
      </c>
      <c r="BO70" s="397" t="str">
        <f t="shared" si="119"/>
        <v/>
      </c>
      <c r="BP70" s="370">
        <f t="shared" si="120"/>
        <v>18</v>
      </c>
      <c r="BQ70" s="371">
        <f t="shared" si="121"/>
        <v>11</v>
      </c>
      <c r="BR70" s="372">
        <f t="shared" si="189"/>
        <v>7</v>
      </c>
      <c r="BS70" s="372">
        <f t="shared" si="190"/>
        <v>9</v>
      </c>
      <c r="BT70" s="367">
        <f t="shared" si="122"/>
        <v>4</v>
      </c>
      <c r="BU70" s="398"/>
      <c r="BW70" s="393">
        <f t="shared" si="123"/>
        <v>0</v>
      </c>
      <c r="BX70" s="393">
        <f t="shared" si="124"/>
        <v>0</v>
      </c>
      <c r="BY70" s="393">
        <f t="shared" si="125"/>
        <v>0</v>
      </c>
      <c r="BZ70" s="393">
        <f t="shared" si="126"/>
        <v>0</v>
      </c>
      <c r="CA70" s="393">
        <f t="shared" si="127"/>
        <v>0</v>
      </c>
      <c r="CB70" s="393">
        <f t="shared" si="128"/>
        <v>0</v>
      </c>
      <c r="CC70" s="393">
        <f t="shared" si="129"/>
        <v>0</v>
      </c>
      <c r="CD70" s="393">
        <f t="shared" si="130"/>
        <v>0</v>
      </c>
      <c r="CE70" s="393">
        <f t="shared" si="131"/>
        <v>0</v>
      </c>
      <c r="CF70" s="393">
        <f t="shared" si="132"/>
        <v>0</v>
      </c>
      <c r="CG70" s="398"/>
      <c r="CH70" s="391">
        <f t="shared" si="133"/>
        <v>1</v>
      </c>
      <c r="CI70" s="391">
        <f t="shared" si="134"/>
        <v>1</v>
      </c>
      <c r="CJ70" s="391">
        <f t="shared" si="135"/>
        <v>1</v>
      </c>
      <c r="CK70" s="391">
        <f t="shared" si="136"/>
        <v>0</v>
      </c>
      <c r="CL70" s="391">
        <f t="shared" si="137"/>
        <v>1</v>
      </c>
      <c r="CM70" s="391">
        <f t="shared" si="138"/>
        <v>1</v>
      </c>
      <c r="CN70" s="391">
        <f t="shared" si="139"/>
        <v>1</v>
      </c>
      <c r="CO70" s="391">
        <f t="shared" si="140"/>
        <v>1</v>
      </c>
      <c r="CP70" s="391">
        <f t="shared" si="141"/>
        <v>1</v>
      </c>
      <c r="CQ70" s="391">
        <f t="shared" si="142"/>
        <v>1</v>
      </c>
      <c r="CR70" s="391">
        <f t="shared" si="143"/>
        <v>0</v>
      </c>
      <c r="CS70" s="393">
        <f t="shared" si="144"/>
        <v>0</v>
      </c>
      <c r="CT70" s="391">
        <f t="shared" si="145"/>
        <v>0</v>
      </c>
      <c r="CU70" s="391">
        <f t="shared" si="146"/>
        <v>1</v>
      </c>
      <c r="CV70" s="391">
        <f t="shared" si="147"/>
        <v>1</v>
      </c>
      <c r="CW70" s="391">
        <f t="shared" si="148"/>
        <v>0</v>
      </c>
      <c r="CX70" s="391">
        <f t="shared" si="149"/>
        <v>0</v>
      </c>
      <c r="CY70" s="391">
        <f t="shared" si="150"/>
        <v>1</v>
      </c>
      <c r="CZ70" s="391">
        <f t="shared" si="151"/>
        <v>0</v>
      </c>
      <c r="DA70" s="391">
        <f t="shared" si="152"/>
        <v>0</v>
      </c>
      <c r="DB70" s="391">
        <f t="shared" si="153"/>
        <v>1</v>
      </c>
      <c r="DC70" s="391">
        <f t="shared" si="154"/>
        <v>1</v>
      </c>
      <c r="DD70" s="391">
        <f t="shared" si="155"/>
        <v>1</v>
      </c>
      <c r="DE70" s="398"/>
      <c r="DF70" s="391">
        <f t="shared" si="156"/>
        <v>0</v>
      </c>
      <c r="DG70" s="391">
        <f t="shared" si="157"/>
        <v>0</v>
      </c>
      <c r="DH70" s="391">
        <f t="shared" si="158"/>
        <v>0</v>
      </c>
      <c r="DI70" s="391">
        <f t="shared" si="159"/>
        <v>0</v>
      </c>
      <c r="DJ70" s="391">
        <f t="shared" si="160"/>
        <v>0</v>
      </c>
      <c r="DK70" s="391">
        <f t="shared" si="161"/>
        <v>0</v>
      </c>
      <c r="DL70" s="391">
        <f t="shared" si="162"/>
        <v>0</v>
      </c>
      <c r="DM70" s="391">
        <f t="shared" si="163"/>
        <v>0</v>
      </c>
      <c r="DN70" s="391">
        <f t="shared" si="164"/>
        <v>0</v>
      </c>
      <c r="DO70" s="391">
        <f t="shared" si="165"/>
        <v>0</v>
      </c>
      <c r="DP70" s="391">
        <f t="shared" si="166"/>
        <v>0</v>
      </c>
      <c r="DQ70" s="398"/>
      <c r="DR70" s="391">
        <f t="shared" si="167"/>
        <v>0</v>
      </c>
      <c r="DS70" s="391">
        <f t="shared" si="168"/>
        <v>0</v>
      </c>
      <c r="DT70" s="391">
        <f t="shared" si="169"/>
        <v>0</v>
      </c>
      <c r="DU70" s="391">
        <f t="shared" si="170"/>
        <v>0</v>
      </c>
      <c r="DV70" s="391">
        <f t="shared" si="171"/>
        <v>0</v>
      </c>
      <c r="DW70" s="391">
        <f t="shared" si="172"/>
        <v>0</v>
      </c>
      <c r="DX70" s="391">
        <f t="shared" si="173"/>
        <v>0</v>
      </c>
      <c r="DY70" s="391">
        <f t="shared" si="174"/>
        <v>0</v>
      </c>
      <c r="DZ70" s="391">
        <f t="shared" si="175"/>
        <v>0</v>
      </c>
      <c r="EA70" s="391">
        <f t="shared" si="176"/>
        <v>0</v>
      </c>
      <c r="EB70" s="391">
        <f t="shared" si="177"/>
        <v>0</v>
      </c>
      <c r="EC70" s="398"/>
      <c r="ED70" s="391">
        <f t="shared" si="178"/>
        <v>0</v>
      </c>
      <c r="EE70" s="391">
        <f t="shared" si="179"/>
        <v>0</v>
      </c>
      <c r="EF70" s="391">
        <f t="shared" si="180"/>
        <v>0</v>
      </c>
      <c r="EG70" s="391">
        <f t="shared" si="181"/>
        <v>0</v>
      </c>
      <c r="EH70" s="391">
        <f t="shared" si="182"/>
        <v>0</v>
      </c>
      <c r="EI70" s="391">
        <f t="shared" si="183"/>
        <v>0</v>
      </c>
      <c r="EJ70" s="391">
        <f t="shared" si="184"/>
        <v>0</v>
      </c>
      <c r="EK70" s="391">
        <f t="shared" si="185"/>
        <v>0</v>
      </c>
      <c r="EL70" s="391">
        <f t="shared" si="186"/>
        <v>0</v>
      </c>
      <c r="EM70" s="391">
        <f t="shared" si="187"/>
        <v>0</v>
      </c>
      <c r="EN70" s="391">
        <f t="shared" si="188"/>
        <v>0</v>
      </c>
      <c r="EO70" s="399"/>
    </row>
    <row r="71" spans="1:145" s="391" customFormat="1" ht="13.5" hidden="1" thickBot="1" x14ac:dyDescent="0.25">
      <c r="A71" s="364" t="str">
        <f t="shared" si="103"/>
        <v>BU-TN</v>
      </c>
      <c r="B71" s="365" t="str">
        <f>IF((A71&lt;&gt;"ZZZ"),(IF((IFERROR((VLOOKUP(A71,'Standaard+voorstellen '!A$1:B$436,1,FALSE)),"ZZZ"))="ZZZ","v","")),"")</f>
        <v/>
      </c>
      <c r="C71" s="396" t="s">
        <v>353</v>
      </c>
      <c r="D71" s="367" t="str">
        <f t="shared" si="107"/>
        <v>BU-TN</v>
      </c>
      <c r="E71" s="368" t="str">
        <f>IFERROR((VLOOKUP(C71,'Standaard+voorstellen '!A$1:E$568,2,FALSE)),"Nog af te handelen AANVRAAG")</f>
        <v>BU Tent</v>
      </c>
      <c r="F71" s="369">
        <f>IFERROR((VLOOKUP(C71,'Standaard+voorstellen '!A$1:E$568,3,FALSE)),"")</f>
        <v>7</v>
      </c>
      <c r="G71" s="370">
        <f t="shared" si="104"/>
        <v>32</v>
      </c>
      <c r="H71" s="371">
        <f t="shared" si="105"/>
        <v>0</v>
      </c>
      <c r="I71" s="372">
        <f t="shared" si="106"/>
        <v>32</v>
      </c>
      <c r="J71" s="367">
        <f t="shared" si="108"/>
        <v>2</v>
      </c>
      <c r="K71" s="372">
        <f t="shared" si="109"/>
        <v>0</v>
      </c>
      <c r="L71" s="369" t="s">
        <v>36</v>
      </c>
      <c r="M71" s="373" t="s">
        <v>203</v>
      </c>
      <c r="N71" s="374"/>
      <c r="O71" s="375"/>
      <c r="P71" s="376" t="s">
        <v>353</v>
      </c>
      <c r="Q71" s="377">
        <v>32</v>
      </c>
      <c r="R71" s="378">
        <v>0</v>
      </c>
      <c r="S71" s="379">
        <v>32</v>
      </c>
      <c r="T71" s="378">
        <v>7</v>
      </c>
      <c r="U71" s="378">
        <v>6</v>
      </c>
      <c r="V71" s="377">
        <v>3</v>
      </c>
      <c r="W71" s="378">
        <v>0</v>
      </c>
      <c r="X71" s="379">
        <v>3</v>
      </c>
      <c r="Y71" s="384">
        <v>6</v>
      </c>
      <c r="Z71" s="401">
        <v>0</v>
      </c>
      <c r="AA71" s="402">
        <v>6</v>
      </c>
      <c r="AB71" s="377"/>
      <c r="AC71" s="378"/>
      <c r="AD71" s="378"/>
      <c r="AE71" s="377">
        <v>12</v>
      </c>
      <c r="AF71" s="380">
        <v>0</v>
      </c>
      <c r="AG71" s="382">
        <v>12</v>
      </c>
      <c r="AH71" s="377">
        <v>4</v>
      </c>
      <c r="AI71" s="378">
        <v>0</v>
      </c>
      <c r="AJ71" s="379">
        <v>4</v>
      </c>
      <c r="AK71" s="378"/>
      <c r="AL71" s="378"/>
      <c r="AM71" s="378"/>
      <c r="AN71" s="377">
        <v>0</v>
      </c>
      <c r="AO71" s="378">
        <v>0</v>
      </c>
      <c r="AP71" s="379">
        <v>0</v>
      </c>
      <c r="AQ71" s="378">
        <v>5</v>
      </c>
      <c r="AR71" s="378">
        <v>0</v>
      </c>
      <c r="AS71" s="378">
        <v>5</v>
      </c>
      <c r="AT71" s="383">
        <v>2</v>
      </c>
      <c r="AU71" s="378">
        <v>0</v>
      </c>
      <c r="AV71" s="378">
        <v>2</v>
      </c>
      <c r="AW71" s="383"/>
      <c r="AX71" s="384"/>
      <c r="AY71" s="379"/>
      <c r="AZ71" s="403"/>
      <c r="BA71" s="387" t="str">
        <f t="shared" si="110"/>
        <v>BU</v>
      </c>
      <c r="BB71" s="388" t="str">
        <f t="shared" si="111"/>
        <v/>
      </c>
      <c r="BC71" s="389" t="str">
        <f t="shared" si="112"/>
        <v>-</v>
      </c>
      <c r="BD71" s="390" t="str">
        <f t="shared" si="113"/>
        <v>TN</v>
      </c>
      <c r="BE71" s="391">
        <f t="shared" si="114"/>
        <v>3</v>
      </c>
      <c r="BF71" s="392" t="str">
        <f>VLOOKUP(C71,'Standaard+voorstellen '!A$1:E$568,1,FALSE)</f>
        <v>BU-TN</v>
      </c>
      <c r="BG71" s="393" t="str">
        <f>VLOOKUP(P71,'Hulpblad Aantal per VrtgSrt &gt;=1'!B$4:C$688,1,FALSE)</f>
        <v>BU-TN</v>
      </c>
      <c r="BH71" s="394" t="s">
        <v>353</v>
      </c>
      <c r="BI71" s="393" t="str">
        <f t="shared" si="115"/>
        <v>g</v>
      </c>
      <c r="BJ71" s="393" t="str">
        <f t="shared" si="116"/>
        <v/>
      </c>
      <c r="BK71" s="393" t="str">
        <f t="shared" si="117"/>
        <v>A</v>
      </c>
      <c r="BL71" s="395" t="str">
        <f t="shared" si="118"/>
        <v>A</v>
      </c>
      <c r="BM71" s="393" t="str">
        <f>IF((B71&gt;"a"),(VLOOKUP(A71,Afhankelijkheid!A$2:O$5530,2,FALSE)),"")</f>
        <v/>
      </c>
      <c r="BN71" s="396">
        <f>IFERROR(VLOOKUP(A71,'Hulpblad IZB en IZE'!A$2:B$750,2,FALSE),0)</f>
        <v>2</v>
      </c>
      <c r="BO71" s="397" t="str">
        <f t="shared" si="119"/>
        <v/>
      </c>
      <c r="BP71" s="370">
        <f t="shared" si="120"/>
        <v>32</v>
      </c>
      <c r="BQ71" s="371">
        <f t="shared" si="121"/>
        <v>0</v>
      </c>
      <c r="BR71" s="372">
        <f t="shared" si="189"/>
        <v>32</v>
      </c>
      <c r="BS71" s="372">
        <f t="shared" si="190"/>
        <v>7</v>
      </c>
      <c r="BT71" s="367">
        <f t="shared" si="122"/>
        <v>2</v>
      </c>
      <c r="BU71" s="398"/>
      <c r="BW71" s="393">
        <f t="shared" si="123"/>
        <v>0</v>
      </c>
      <c r="BX71" s="393">
        <f t="shared" si="124"/>
        <v>0</v>
      </c>
      <c r="BY71" s="393">
        <f t="shared" si="125"/>
        <v>0</v>
      </c>
      <c r="BZ71" s="393">
        <f t="shared" si="126"/>
        <v>0</v>
      </c>
      <c r="CA71" s="393">
        <f t="shared" si="127"/>
        <v>0</v>
      </c>
      <c r="CB71" s="393">
        <f t="shared" si="128"/>
        <v>0</v>
      </c>
      <c r="CC71" s="393">
        <f t="shared" si="129"/>
        <v>0</v>
      </c>
      <c r="CD71" s="393">
        <f t="shared" si="130"/>
        <v>0</v>
      </c>
      <c r="CE71" s="393">
        <f t="shared" si="131"/>
        <v>0</v>
      </c>
      <c r="CF71" s="393">
        <f t="shared" si="132"/>
        <v>0</v>
      </c>
      <c r="CG71" s="398"/>
      <c r="CH71" s="391">
        <f t="shared" si="133"/>
        <v>1</v>
      </c>
      <c r="CI71" s="391">
        <f t="shared" si="134"/>
        <v>1</v>
      </c>
      <c r="CJ71" s="391">
        <f t="shared" si="135"/>
        <v>0</v>
      </c>
      <c r="CK71" s="391">
        <f t="shared" si="136"/>
        <v>1</v>
      </c>
      <c r="CL71" s="391">
        <f t="shared" si="137"/>
        <v>1</v>
      </c>
      <c r="CM71" s="391">
        <f t="shared" si="138"/>
        <v>0</v>
      </c>
      <c r="CN71" s="391">
        <f t="shared" si="139"/>
        <v>1</v>
      </c>
      <c r="CO71" s="391">
        <f t="shared" si="140"/>
        <v>1</v>
      </c>
      <c r="CP71" s="391">
        <f t="shared" si="141"/>
        <v>1</v>
      </c>
      <c r="CQ71" s="391">
        <f t="shared" si="142"/>
        <v>0</v>
      </c>
      <c r="CR71" s="391">
        <f t="shared" si="143"/>
        <v>0</v>
      </c>
      <c r="CS71" s="393">
        <f t="shared" si="144"/>
        <v>0</v>
      </c>
      <c r="CT71" s="391">
        <f t="shared" si="145"/>
        <v>0</v>
      </c>
      <c r="CU71" s="391">
        <f t="shared" si="146"/>
        <v>1</v>
      </c>
      <c r="CV71" s="391">
        <f t="shared" si="147"/>
        <v>1</v>
      </c>
      <c r="CW71" s="391">
        <f t="shared" si="148"/>
        <v>0</v>
      </c>
      <c r="CX71" s="391">
        <f t="shared" si="149"/>
        <v>1</v>
      </c>
      <c r="CY71" s="391">
        <f t="shared" si="150"/>
        <v>1</v>
      </c>
      <c r="CZ71" s="391">
        <f t="shared" si="151"/>
        <v>0</v>
      </c>
      <c r="DA71" s="391">
        <f t="shared" si="152"/>
        <v>0</v>
      </c>
      <c r="DB71" s="391">
        <f t="shared" si="153"/>
        <v>1</v>
      </c>
      <c r="DC71" s="391">
        <f t="shared" si="154"/>
        <v>1</v>
      </c>
      <c r="DD71" s="391">
        <f t="shared" si="155"/>
        <v>0</v>
      </c>
      <c r="DE71" s="398"/>
      <c r="DF71" s="391">
        <f t="shared" si="156"/>
        <v>0</v>
      </c>
      <c r="DG71" s="391">
        <f t="shared" si="157"/>
        <v>0</v>
      </c>
      <c r="DH71" s="391">
        <f t="shared" si="158"/>
        <v>0</v>
      </c>
      <c r="DI71" s="391">
        <f t="shared" si="159"/>
        <v>0</v>
      </c>
      <c r="DJ71" s="391">
        <f t="shared" si="160"/>
        <v>0</v>
      </c>
      <c r="DK71" s="391">
        <f t="shared" si="161"/>
        <v>0</v>
      </c>
      <c r="DL71" s="391">
        <f t="shared" si="162"/>
        <v>0</v>
      </c>
      <c r="DM71" s="391">
        <f t="shared" si="163"/>
        <v>0</v>
      </c>
      <c r="DN71" s="391">
        <f t="shared" si="164"/>
        <v>0</v>
      </c>
      <c r="DO71" s="391">
        <f t="shared" si="165"/>
        <v>0</v>
      </c>
      <c r="DP71" s="391">
        <f t="shared" si="166"/>
        <v>0</v>
      </c>
      <c r="DQ71" s="398"/>
      <c r="DR71" s="391">
        <f t="shared" si="167"/>
        <v>0</v>
      </c>
      <c r="DS71" s="391">
        <f t="shared" si="168"/>
        <v>0</v>
      </c>
      <c r="DT71" s="391">
        <f t="shared" si="169"/>
        <v>0</v>
      </c>
      <c r="DU71" s="391">
        <f t="shared" si="170"/>
        <v>0</v>
      </c>
      <c r="DV71" s="391">
        <f t="shared" si="171"/>
        <v>0</v>
      </c>
      <c r="DW71" s="391">
        <f t="shared" si="172"/>
        <v>0</v>
      </c>
      <c r="DX71" s="391">
        <f t="shared" si="173"/>
        <v>0</v>
      </c>
      <c r="DY71" s="391">
        <f t="shared" si="174"/>
        <v>0</v>
      </c>
      <c r="DZ71" s="391">
        <f t="shared" si="175"/>
        <v>0</v>
      </c>
      <c r="EA71" s="391">
        <f t="shared" si="176"/>
        <v>0</v>
      </c>
      <c r="EB71" s="391">
        <f t="shared" si="177"/>
        <v>0</v>
      </c>
      <c r="EC71" s="398"/>
      <c r="ED71" s="391">
        <f t="shared" si="178"/>
        <v>0</v>
      </c>
      <c r="EE71" s="391">
        <f t="shared" si="179"/>
        <v>0</v>
      </c>
      <c r="EF71" s="391">
        <f t="shared" si="180"/>
        <v>0</v>
      </c>
      <c r="EG71" s="391">
        <f t="shared" si="181"/>
        <v>0</v>
      </c>
      <c r="EH71" s="391">
        <f t="shared" si="182"/>
        <v>0</v>
      </c>
      <c r="EI71" s="391">
        <f t="shared" si="183"/>
        <v>0</v>
      </c>
      <c r="EJ71" s="391">
        <f t="shared" si="184"/>
        <v>0</v>
      </c>
      <c r="EK71" s="391">
        <f t="shared" si="185"/>
        <v>0</v>
      </c>
      <c r="EL71" s="391">
        <f t="shared" si="186"/>
        <v>0</v>
      </c>
      <c r="EM71" s="391">
        <f t="shared" si="187"/>
        <v>0</v>
      </c>
      <c r="EN71" s="391">
        <f t="shared" si="188"/>
        <v>0</v>
      </c>
    </row>
    <row r="72" spans="1:145" s="391" customFormat="1" ht="13.5" hidden="1" thickBot="1" x14ac:dyDescent="0.25">
      <c r="A72" s="364" t="s">
        <v>1870</v>
      </c>
      <c r="B72" s="365" t="str">
        <f>IF((A72&lt;&gt;"ZZZ"),(IF((IFERROR((VLOOKUP(A72,'Standaard+voorstellen '!A$1:B$436,1,FALSE)),"ZZZ"))="ZZZ","v","")),"")</f>
        <v/>
      </c>
      <c r="C72" s="413" t="s">
        <v>1870</v>
      </c>
      <c r="D72" s="367" t="str">
        <f t="shared" si="107"/>
        <v>BU-UHD</v>
      </c>
      <c r="E72" s="368" t="str">
        <f>IFERROR((VLOOKUP(C72,'Standaard+voorstellen '!A$1:E$568,2,FALSE)),"Nog af te handelen AANVRAAG")</f>
        <v>BU Ultra HD blussysteem</v>
      </c>
      <c r="F72" s="369">
        <f>IFERROR((VLOOKUP(C72,'Standaard+voorstellen '!A$1:E$568,3,FALSE)),"")</f>
        <v>6</v>
      </c>
      <c r="G72" s="370">
        <f t="shared" si="104"/>
        <v>52</v>
      </c>
      <c r="H72" s="371">
        <f t="shared" si="105"/>
        <v>1</v>
      </c>
      <c r="I72" s="372">
        <f t="shared" si="106"/>
        <v>51</v>
      </c>
      <c r="J72" s="367">
        <f t="shared" si="108"/>
        <v>0</v>
      </c>
      <c r="K72" s="372">
        <f t="shared" si="109"/>
        <v>0</v>
      </c>
      <c r="L72" s="586" t="s">
        <v>36</v>
      </c>
      <c r="M72" s="373" t="s">
        <v>1063</v>
      </c>
      <c r="N72" s="374"/>
      <c r="O72" s="415"/>
      <c r="P72" s="376" t="s">
        <v>1870</v>
      </c>
      <c r="Q72" s="377">
        <v>52</v>
      </c>
      <c r="R72" s="378">
        <v>1</v>
      </c>
      <c r="S72" s="379">
        <v>51</v>
      </c>
      <c r="T72" s="378">
        <v>8</v>
      </c>
      <c r="U72" s="378">
        <v>7</v>
      </c>
      <c r="V72" s="383">
        <v>12</v>
      </c>
      <c r="W72" s="384">
        <v>0</v>
      </c>
      <c r="X72" s="385">
        <v>12</v>
      </c>
      <c r="Y72" s="378">
        <v>8</v>
      </c>
      <c r="Z72" s="380">
        <v>0</v>
      </c>
      <c r="AA72" s="381">
        <v>8</v>
      </c>
      <c r="AB72" s="383"/>
      <c r="AC72" s="384"/>
      <c r="AD72" s="384"/>
      <c r="AE72" s="383">
        <v>6</v>
      </c>
      <c r="AF72" s="401">
        <v>0</v>
      </c>
      <c r="AG72" s="406">
        <v>6</v>
      </c>
      <c r="AH72" s="383">
        <v>16</v>
      </c>
      <c r="AI72" s="384">
        <v>0</v>
      </c>
      <c r="AJ72" s="385">
        <v>16</v>
      </c>
      <c r="AK72" s="384"/>
      <c r="AL72" s="384"/>
      <c r="AM72" s="384"/>
      <c r="AN72" s="383">
        <v>0</v>
      </c>
      <c r="AO72" s="384">
        <v>0</v>
      </c>
      <c r="AP72" s="385">
        <v>0</v>
      </c>
      <c r="AQ72" s="384">
        <v>1</v>
      </c>
      <c r="AR72" s="384">
        <v>0</v>
      </c>
      <c r="AS72" s="384">
        <v>1</v>
      </c>
      <c r="AT72" s="383">
        <v>6</v>
      </c>
      <c r="AU72" s="384">
        <v>0</v>
      </c>
      <c r="AV72" s="384">
        <v>6</v>
      </c>
      <c r="AW72" s="383">
        <v>3</v>
      </c>
      <c r="AX72" s="384">
        <v>1</v>
      </c>
      <c r="AY72" s="385">
        <v>2</v>
      </c>
      <c r="AZ72" s="403"/>
      <c r="BA72" s="387" t="str">
        <f t="shared" si="110"/>
        <v>BU</v>
      </c>
      <c r="BB72" s="388" t="str">
        <f t="shared" si="111"/>
        <v/>
      </c>
      <c r="BC72" s="389" t="str">
        <f t="shared" si="112"/>
        <v>-</v>
      </c>
      <c r="BD72" s="390" t="str">
        <f t="shared" si="113"/>
        <v>UHD</v>
      </c>
      <c r="BE72" s="391">
        <f t="shared" si="114"/>
        <v>3</v>
      </c>
      <c r="BF72" s="392" t="str">
        <f>VLOOKUP(C72,'Standaard+voorstellen '!A$1:E$568,1,FALSE)</f>
        <v>BU-UHD</v>
      </c>
      <c r="BG72" s="393" t="str">
        <f>VLOOKUP(P72,'Hulpblad Aantal per VrtgSrt &gt;=1'!B$4:C$688,1,FALSE)</f>
        <v>BU-UHD</v>
      </c>
      <c r="BH72" s="394" t="s">
        <v>1870</v>
      </c>
      <c r="BI72" s="393" t="str">
        <f t="shared" si="115"/>
        <v>g</v>
      </c>
      <c r="BJ72" s="393" t="str">
        <f t="shared" si="116"/>
        <v>P</v>
      </c>
      <c r="BK72" s="393" t="str">
        <f t="shared" si="117"/>
        <v>A</v>
      </c>
      <c r="BL72" s="395" t="str">
        <f t="shared" si="118"/>
        <v>PA</v>
      </c>
      <c r="BM72" s="393" t="str">
        <f>IF((B72&gt;"a"),(VLOOKUP(A72,Afhankelijkheid!A$2:O$5530,2,FALSE)),"")</f>
        <v/>
      </c>
      <c r="BN72" s="396">
        <f>IFERROR(VLOOKUP(A72,'Hulpblad IZB en IZE'!A$2:B$750,2,FALSE),0)</f>
        <v>0</v>
      </c>
      <c r="BO72" s="397" t="str">
        <f t="shared" si="119"/>
        <v/>
      </c>
      <c r="BP72" s="370">
        <f t="shared" si="120"/>
        <v>52</v>
      </c>
      <c r="BQ72" s="371">
        <f t="shared" si="121"/>
        <v>1</v>
      </c>
      <c r="BR72" s="372">
        <f t="shared" si="189"/>
        <v>51</v>
      </c>
      <c r="BS72" s="372">
        <f t="shared" si="190"/>
        <v>8</v>
      </c>
      <c r="BT72" s="367">
        <f t="shared" si="122"/>
        <v>0</v>
      </c>
      <c r="BU72" s="398"/>
      <c r="BW72" s="393">
        <f t="shared" si="123"/>
        <v>0</v>
      </c>
      <c r="BX72" s="393">
        <f t="shared" si="124"/>
        <v>0</v>
      </c>
      <c r="BY72" s="393">
        <f t="shared" si="125"/>
        <v>0</v>
      </c>
      <c r="BZ72" s="393">
        <f t="shared" si="126"/>
        <v>0</v>
      </c>
      <c r="CA72" s="393">
        <f t="shared" si="127"/>
        <v>0</v>
      </c>
      <c r="CB72" s="393">
        <f t="shared" si="128"/>
        <v>0</v>
      </c>
      <c r="CC72" s="393">
        <f t="shared" si="129"/>
        <v>0</v>
      </c>
      <c r="CD72" s="393">
        <f t="shared" si="130"/>
        <v>0</v>
      </c>
      <c r="CE72" s="393">
        <f t="shared" si="131"/>
        <v>0</v>
      </c>
      <c r="CF72" s="393">
        <f t="shared" si="132"/>
        <v>0</v>
      </c>
      <c r="CG72" s="398"/>
      <c r="CH72" s="391">
        <f t="shared" si="133"/>
        <v>1</v>
      </c>
      <c r="CI72" s="391">
        <f t="shared" si="134"/>
        <v>1</v>
      </c>
      <c r="CJ72" s="391">
        <f t="shared" si="135"/>
        <v>0</v>
      </c>
      <c r="CK72" s="391">
        <f t="shared" si="136"/>
        <v>1</v>
      </c>
      <c r="CL72" s="391">
        <f t="shared" si="137"/>
        <v>1</v>
      </c>
      <c r="CM72" s="391">
        <f t="shared" si="138"/>
        <v>0</v>
      </c>
      <c r="CN72" s="391">
        <f t="shared" si="139"/>
        <v>1</v>
      </c>
      <c r="CO72" s="391">
        <f t="shared" si="140"/>
        <v>1</v>
      </c>
      <c r="CP72" s="391">
        <f t="shared" si="141"/>
        <v>1</v>
      </c>
      <c r="CQ72" s="391">
        <f t="shared" si="142"/>
        <v>1</v>
      </c>
      <c r="CR72" s="391">
        <f t="shared" si="143"/>
        <v>0</v>
      </c>
      <c r="CS72" s="393">
        <f t="shared" si="144"/>
        <v>0</v>
      </c>
      <c r="CT72" s="391">
        <f t="shared" si="145"/>
        <v>0</v>
      </c>
      <c r="CU72" s="391">
        <f t="shared" si="146"/>
        <v>1</v>
      </c>
      <c r="CV72" s="391">
        <f t="shared" si="147"/>
        <v>1</v>
      </c>
      <c r="CW72" s="391">
        <f t="shared" si="148"/>
        <v>0</v>
      </c>
      <c r="CX72" s="391">
        <f t="shared" si="149"/>
        <v>1</v>
      </c>
      <c r="CY72" s="391">
        <f t="shared" si="150"/>
        <v>1</v>
      </c>
      <c r="CZ72" s="391">
        <f t="shared" si="151"/>
        <v>0</v>
      </c>
      <c r="DA72" s="391">
        <f t="shared" si="152"/>
        <v>0</v>
      </c>
      <c r="DB72" s="391">
        <f t="shared" si="153"/>
        <v>1</v>
      </c>
      <c r="DC72" s="391">
        <f t="shared" si="154"/>
        <v>1</v>
      </c>
      <c r="DD72" s="391">
        <f t="shared" si="155"/>
        <v>1</v>
      </c>
      <c r="DE72" s="398"/>
      <c r="DF72" s="391">
        <f t="shared" si="156"/>
        <v>0</v>
      </c>
      <c r="DG72" s="391">
        <f t="shared" si="157"/>
        <v>0</v>
      </c>
      <c r="DH72" s="391">
        <f t="shared" si="158"/>
        <v>0</v>
      </c>
      <c r="DI72" s="391">
        <f t="shared" si="159"/>
        <v>0</v>
      </c>
      <c r="DJ72" s="391">
        <f t="shared" si="160"/>
        <v>0</v>
      </c>
      <c r="DK72" s="391">
        <f t="shared" si="161"/>
        <v>0</v>
      </c>
      <c r="DL72" s="391">
        <f t="shared" si="162"/>
        <v>0</v>
      </c>
      <c r="DM72" s="391">
        <f t="shared" si="163"/>
        <v>0</v>
      </c>
      <c r="DN72" s="391">
        <f t="shared" si="164"/>
        <v>0</v>
      </c>
      <c r="DO72" s="391">
        <f t="shared" si="165"/>
        <v>0</v>
      </c>
      <c r="DP72" s="391">
        <f t="shared" si="166"/>
        <v>0</v>
      </c>
      <c r="DQ72" s="398"/>
      <c r="DR72" s="391">
        <f t="shared" si="167"/>
        <v>0</v>
      </c>
      <c r="DS72" s="391">
        <f t="shared" si="168"/>
        <v>0</v>
      </c>
      <c r="DT72" s="391">
        <f t="shared" si="169"/>
        <v>0</v>
      </c>
      <c r="DU72" s="391">
        <f t="shared" si="170"/>
        <v>0</v>
      </c>
      <c r="DV72" s="391">
        <f t="shared" si="171"/>
        <v>0</v>
      </c>
      <c r="DW72" s="391">
        <f t="shared" si="172"/>
        <v>0</v>
      </c>
      <c r="DX72" s="391">
        <f t="shared" si="173"/>
        <v>0</v>
      </c>
      <c r="DY72" s="391">
        <f t="shared" si="174"/>
        <v>0</v>
      </c>
      <c r="DZ72" s="391">
        <f t="shared" si="175"/>
        <v>0</v>
      </c>
      <c r="EA72" s="391">
        <f t="shared" si="176"/>
        <v>0</v>
      </c>
      <c r="EB72" s="391">
        <f t="shared" si="177"/>
        <v>0</v>
      </c>
      <c r="EC72" s="398"/>
      <c r="ED72" s="391">
        <f t="shared" si="178"/>
        <v>0</v>
      </c>
      <c r="EE72" s="391">
        <f t="shared" si="179"/>
        <v>0</v>
      </c>
      <c r="EF72" s="391">
        <f t="shared" si="180"/>
        <v>0</v>
      </c>
      <c r="EG72" s="391">
        <f t="shared" si="181"/>
        <v>0</v>
      </c>
      <c r="EH72" s="391">
        <f t="shared" si="182"/>
        <v>0</v>
      </c>
      <c r="EI72" s="391">
        <f t="shared" si="183"/>
        <v>0</v>
      </c>
      <c r="EJ72" s="391">
        <f t="shared" si="184"/>
        <v>0</v>
      </c>
      <c r="EK72" s="391">
        <f t="shared" si="185"/>
        <v>0</v>
      </c>
      <c r="EL72" s="391">
        <f t="shared" si="186"/>
        <v>0</v>
      </c>
      <c r="EM72" s="391">
        <f t="shared" si="187"/>
        <v>0</v>
      </c>
      <c r="EN72" s="391">
        <f t="shared" si="188"/>
        <v>0</v>
      </c>
    </row>
    <row r="73" spans="1:145" s="391" customFormat="1" ht="13.5" hidden="1" thickBot="1" x14ac:dyDescent="0.25">
      <c r="A73" s="364" t="str">
        <f t="shared" ref="A73:A104" si="191">IF((P73&gt;"a"),P73,"zzz")</f>
        <v>BU-VI</v>
      </c>
      <c r="B73" s="365" t="str">
        <f>IF((A73&lt;&gt;"ZZZ"),(IF((IFERROR((VLOOKUP(A73,'Standaard+voorstellen '!A$1:B$436,1,FALSE)),"ZZZ"))="ZZZ","v","")),"")</f>
        <v/>
      </c>
      <c r="C73" s="396" t="s">
        <v>368</v>
      </c>
      <c r="D73" s="367" t="str">
        <f t="shared" si="107"/>
        <v>BU-VI</v>
      </c>
      <c r="E73" s="368" t="str">
        <f>IFERROR((VLOOKUP(C73,'Standaard+voorstellen '!A$1:E$568,2,FALSE)),"Nog af te handelen AANVRAAG")</f>
        <v>BU Veetakel Installatie</v>
      </c>
      <c r="F73" s="369">
        <f>IFERROR((VLOOKUP(C73,'Standaard+voorstellen '!A$1:E$568,3,FALSE)),"")</f>
        <v>7</v>
      </c>
      <c r="G73" s="370">
        <f t="shared" si="104"/>
        <v>34</v>
      </c>
      <c r="H73" s="371">
        <f t="shared" si="105"/>
        <v>18</v>
      </c>
      <c r="I73" s="372">
        <f t="shared" si="106"/>
        <v>16</v>
      </c>
      <c r="J73" s="367">
        <f t="shared" si="108"/>
        <v>19</v>
      </c>
      <c r="K73" s="372">
        <f t="shared" si="109"/>
        <v>0</v>
      </c>
      <c r="L73" s="369" t="s">
        <v>36</v>
      </c>
      <c r="M73" s="373" t="s">
        <v>203</v>
      </c>
      <c r="N73" s="374"/>
      <c r="O73" s="375"/>
      <c r="P73" s="376" t="s">
        <v>368</v>
      </c>
      <c r="Q73" s="377">
        <v>34</v>
      </c>
      <c r="R73" s="378">
        <v>18</v>
      </c>
      <c r="S73" s="379">
        <v>16</v>
      </c>
      <c r="T73" s="378">
        <v>8</v>
      </c>
      <c r="U73" s="378">
        <v>4</v>
      </c>
      <c r="V73" s="383">
        <v>0</v>
      </c>
      <c r="W73" s="384">
        <v>0</v>
      </c>
      <c r="X73" s="385">
        <v>0</v>
      </c>
      <c r="Y73" s="384"/>
      <c r="Z73" s="401"/>
      <c r="AA73" s="402"/>
      <c r="AB73" s="383"/>
      <c r="AC73" s="384"/>
      <c r="AD73" s="384"/>
      <c r="AE73" s="383">
        <v>3</v>
      </c>
      <c r="AF73" s="401">
        <v>0</v>
      </c>
      <c r="AG73" s="406">
        <v>3</v>
      </c>
      <c r="AH73" s="383">
        <v>0</v>
      </c>
      <c r="AI73" s="384">
        <v>0</v>
      </c>
      <c r="AJ73" s="385">
        <v>0</v>
      </c>
      <c r="AK73" s="384">
        <v>0</v>
      </c>
      <c r="AL73" s="384">
        <v>0</v>
      </c>
      <c r="AM73" s="384">
        <v>0</v>
      </c>
      <c r="AN73" s="383">
        <v>5</v>
      </c>
      <c r="AO73" s="384">
        <v>0</v>
      </c>
      <c r="AP73" s="385">
        <v>5</v>
      </c>
      <c r="AQ73" s="384">
        <v>25</v>
      </c>
      <c r="AR73" s="384">
        <v>18</v>
      </c>
      <c r="AS73" s="384">
        <v>7</v>
      </c>
      <c r="AT73" s="383">
        <v>0</v>
      </c>
      <c r="AU73" s="384">
        <v>0</v>
      </c>
      <c r="AV73" s="384">
        <v>0</v>
      </c>
      <c r="AW73" s="383">
        <v>1</v>
      </c>
      <c r="AX73" s="384">
        <v>0</v>
      </c>
      <c r="AY73" s="385">
        <v>1</v>
      </c>
      <c r="AZ73" s="403"/>
      <c r="BA73" s="387" t="str">
        <f t="shared" si="110"/>
        <v>BU</v>
      </c>
      <c r="BB73" s="388" t="str">
        <f t="shared" si="111"/>
        <v/>
      </c>
      <c r="BC73" s="389" t="str">
        <f t="shared" si="112"/>
        <v>-</v>
      </c>
      <c r="BD73" s="390" t="str">
        <f t="shared" si="113"/>
        <v>VI</v>
      </c>
      <c r="BE73" s="391">
        <f t="shared" si="114"/>
        <v>3</v>
      </c>
      <c r="BF73" s="392" t="str">
        <f>VLOOKUP(C73,'Standaard+voorstellen '!A$1:E$568,1,FALSE)</f>
        <v>BU-VI</v>
      </c>
      <c r="BG73" s="393" t="str">
        <f>VLOOKUP(P73,'Hulpblad Aantal per VrtgSrt &gt;=1'!B$4:C$688,1,FALSE)</f>
        <v>BU-VI</v>
      </c>
      <c r="BH73" s="394" t="s">
        <v>368</v>
      </c>
      <c r="BI73" s="393" t="str">
        <f t="shared" si="115"/>
        <v>g</v>
      </c>
      <c r="BJ73" s="393" t="str">
        <f t="shared" si="116"/>
        <v>P</v>
      </c>
      <c r="BK73" s="393" t="str">
        <f t="shared" si="117"/>
        <v>A</v>
      </c>
      <c r="BL73" s="395" t="str">
        <f t="shared" si="118"/>
        <v>PA</v>
      </c>
      <c r="BM73" s="393" t="str">
        <f>IF((B73&gt;"a"),(VLOOKUP(A73,Afhankelijkheid!A$2:O$5530,2,FALSE)),"")</f>
        <v/>
      </c>
      <c r="BN73" s="396">
        <f>IFERROR(VLOOKUP(A73,'Hulpblad IZB en IZE'!A$2:B$750,2,FALSE),0)</f>
        <v>19</v>
      </c>
      <c r="BO73" s="397" t="str">
        <f t="shared" si="119"/>
        <v/>
      </c>
      <c r="BP73" s="370">
        <f t="shared" si="120"/>
        <v>34</v>
      </c>
      <c r="BQ73" s="371">
        <f t="shared" si="121"/>
        <v>18</v>
      </c>
      <c r="BR73" s="372">
        <f t="shared" si="189"/>
        <v>16</v>
      </c>
      <c r="BS73" s="372">
        <f t="shared" si="190"/>
        <v>8</v>
      </c>
      <c r="BT73" s="367">
        <f t="shared" si="122"/>
        <v>19</v>
      </c>
      <c r="BU73" s="398"/>
      <c r="BW73" s="393">
        <f t="shared" si="123"/>
        <v>0</v>
      </c>
      <c r="BX73" s="393">
        <f t="shared" si="124"/>
        <v>0</v>
      </c>
      <c r="BY73" s="393">
        <f t="shared" si="125"/>
        <v>0</v>
      </c>
      <c r="BZ73" s="393">
        <f t="shared" si="126"/>
        <v>0</v>
      </c>
      <c r="CA73" s="393">
        <f t="shared" si="127"/>
        <v>0</v>
      </c>
      <c r="CB73" s="393">
        <f t="shared" si="128"/>
        <v>0</v>
      </c>
      <c r="CC73" s="393">
        <f t="shared" si="129"/>
        <v>0</v>
      </c>
      <c r="CD73" s="393">
        <f t="shared" si="130"/>
        <v>0</v>
      </c>
      <c r="CE73" s="393">
        <f t="shared" si="131"/>
        <v>0</v>
      </c>
      <c r="CF73" s="393">
        <f t="shared" si="132"/>
        <v>0</v>
      </c>
      <c r="CG73" s="398"/>
      <c r="CH73" s="391">
        <f t="shared" si="133"/>
        <v>1</v>
      </c>
      <c r="CI73" s="391">
        <f t="shared" si="134"/>
        <v>0</v>
      </c>
      <c r="CJ73" s="391">
        <f t="shared" si="135"/>
        <v>0</v>
      </c>
      <c r="CK73" s="391">
        <f t="shared" si="136"/>
        <v>1</v>
      </c>
      <c r="CL73" s="391">
        <f t="shared" si="137"/>
        <v>1</v>
      </c>
      <c r="CM73" s="391">
        <f t="shared" si="138"/>
        <v>1</v>
      </c>
      <c r="CN73" s="391">
        <f t="shared" si="139"/>
        <v>1</v>
      </c>
      <c r="CO73" s="391">
        <f t="shared" si="140"/>
        <v>1</v>
      </c>
      <c r="CP73" s="391">
        <f t="shared" si="141"/>
        <v>1</v>
      </c>
      <c r="CQ73" s="391">
        <f t="shared" si="142"/>
        <v>1</v>
      </c>
      <c r="CR73" s="391">
        <f t="shared" si="143"/>
        <v>0</v>
      </c>
      <c r="CS73" s="393">
        <f t="shared" si="144"/>
        <v>0</v>
      </c>
      <c r="CT73" s="391">
        <f t="shared" si="145"/>
        <v>0</v>
      </c>
      <c r="CU73" s="391">
        <f t="shared" si="146"/>
        <v>0</v>
      </c>
      <c r="CV73" s="391">
        <f t="shared" si="147"/>
        <v>0</v>
      </c>
      <c r="CW73" s="391">
        <f t="shared" si="148"/>
        <v>0</v>
      </c>
      <c r="CX73" s="391">
        <f t="shared" si="149"/>
        <v>1</v>
      </c>
      <c r="CY73" s="391">
        <f t="shared" si="150"/>
        <v>0</v>
      </c>
      <c r="CZ73" s="391">
        <f t="shared" si="151"/>
        <v>0</v>
      </c>
      <c r="DA73" s="391">
        <f t="shared" si="152"/>
        <v>1</v>
      </c>
      <c r="DB73" s="391">
        <f t="shared" si="153"/>
        <v>1</v>
      </c>
      <c r="DC73" s="391">
        <f t="shared" si="154"/>
        <v>0</v>
      </c>
      <c r="DD73" s="391">
        <f t="shared" si="155"/>
        <v>1</v>
      </c>
      <c r="DE73" s="398"/>
      <c r="DF73" s="391">
        <f t="shared" si="156"/>
        <v>0</v>
      </c>
      <c r="DG73" s="391">
        <f t="shared" si="157"/>
        <v>0</v>
      </c>
      <c r="DH73" s="391">
        <f t="shared" si="158"/>
        <v>0</v>
      </c>
      <c r="DI73" s="391">
        <f t="shared" si="159"/>
        <v>0</v>
      </c>
      <c r="DJ73" s="391">
        <f t="shared" si="160"/>
        <v>0</v>
      </c>
      <c r="DK73" s="391">
        <f t="shared" si="161"/>
        <v>0</v>
      </c>
      <c r="DL73" s="391">
        <f t="shared" si="162"/>
        <v>0</v>
      </c>
      <c r="DM73" s="391">
        <f t="shared" si="163"/>
        <v>0</v>
      </c>
      <c r="DN73" s="391">
        <f t="shared" si="164"/>
        <v>0</v>
      </c>
      <c r="DO73" s="391">
        <f t="shared" si="165"/>
        <v>0</v>
      </c>
      <c r="DP73" s="391">
        <f t="shared" si="166"/>
        <v>0</v>
      </c>
      <c r="DQ73" s="398"/>
      <c r="DR73" s="391">
        <f t="shared" si="167"/>
        <v>0</v>
      </c>
      <c r="DS73" s="391">
        <f t="shared" si="168"/>
        <v>0</v>
      </c>
      <c r="DT73" s="391">
        <f t="shared" si="169"/>
        <v>0</v>
      </c>
      <c r="DU73" s="391">
        <f t="shared" si="170"/>
        <v>0</v>
      </c>
      <c r="DV73" s="391">
        <f t="shared" si="171"/>
        <v>0</v>
      </c>
      <c r="DW73" s="391">
        <f t="shared" si="172"/>
        <v>0</v>
      </c>
      <c r="DX73" s="391">
        <f t="shared" si="173"/>
        <v>0</v>
      </c>
      <c r="DY73" s="391">
        <f t="shared" si="174"/>
        <v>0</v>
      </c>
      <c r="DZ73" s="391">
        <f t="shared" si="175"/>
        <v>0</v>
      </c>
      <c r="EA73" s="391">
        <f t="shared" si="176"/>
        <v>0</v>
      </c>
      <c r="EB73" s="391">
        <f t="shared" si="177"/>
        <v>0</v>
      </c>
      <c r="EC73" s="398"/>
      <c r="ED73" s="391">
        <f t="shared" si="178"/>
        <v>0</v>
      </c>
      <c r="EE73" s="391">
        <f t="shared" si="179"/>
        <v>0</v>
      </c>
      <c r="EF73" s="391">
        <f t="shared" si="180"/>
        <v>0</v>
      </c>
      <c r="EG73" s="391">
        <f t="shared" si="181"/>
        <v>0</v>
      </c>
      <c r="EH73" s="391">
        <f t="shared" si="182"/>
        <v>0</v>
      </c>
      <c r="EI73" s="391">
        <f t="shared" si="183"/>
        <v>0</v>
      </c>
      <c r="EJ73" s="391">
        <f t="shared" si="184"/>
        <v>0</v>
      </c>
      <c r="EK73" s="391">
        <f t="shared" si="185"/>
        <v>0</v>
      </c>
      <c r="EL73" s="391">
        <f t="shared" si="186"/>
        <v>0</v>
      </c>
      <c r="EM73" s="391">
        <f t="shared" si="187"/>
        <v>0</v>
      </c>
      <c r="EN73" s="391">
        <f t="shared" si="188"/>
        <v>0</v>
      </c>
    </row>
    <row r="74" spans="1:145" s="391" customFormat="1" ht="13.5" hidden="1" thickBot="1" x14ac:dyDescent="0.25">
      <c r="A74" s="364" t="str">
        <f t="shared" si="191"/>
        <v>BU-VN</v>
      </c>
      <c r="B74" s="365" t="str">
        <f>IF((A74&lt;&gt;"ZZZ"),(IF((IFERROR((VLOOKUP(A74,'Standaard+voorstellen '!A$1:B$436,1,FALSE)),"ZZZ"))="ZZZ","v","")),"")</f>
        <v/>
      </c>
      <c r="C74" s="436" t="s">
        <v>371</v>
      </c>
      <c r="D74" s="367" t="str">
        <f t="shared" si="107"/>
        <v>BU-VN</v>
      </c>
      <c r="E74" s="368" t="str">
        <f>IFERROR((VLOOKUP(C74,'Standaard+voorstellen '!A$1:E$568,2,FALSE)),"Nog af te handelen AANVRAAG")</f>
        <v>BU Ventilator</v>
      </c>
      <c r="F74" s="369">
        <f>IFERROR((VLOOKUP(C74,'Standaard+voorstellen '!A$1:E$568,3,FALSE)),"")</f>
        <v>6</v>
      </c>
      <c r="G74" s="370">
        <f t="shared" si="104"/>
        <v>167</v>
      </c>
      <c r="H74" s="371">
        <f t="shared" si="105"/>
        <v>0</v>
      </c>
      <c r="I74" s="372">
        <f t="shared" si="106"/>
        <v>167</v>
      </c>
      <c r="J74" s="367">
        <f t="shared" si="108"/>
        <v>2</v>
      </c>
      <c r="K74" s="372">
        <f t="shared" si="109"/>
        <v>0</v>
      </c>
      <c r="L74" s="432" t="s">
        <v>36</v>
      </c>
      <c r="M74" s="373" t="s">
        <v>1160</v>
      </c>
      <c r="N74" s="437"/>
      <c r="O74" s="375"/>
      <c r="P74" s="376" t="s">
        <v>371</v>
      </c>
      <c r="Q74" s="377">
        <v>167</v>
      </c>
      <c r="R74" s="378">
        <v>0</v>
      </c>
      <c r="S74" s="379">
        <v>167</v>
      </c>
      <c r="T74" s="378">
        <v>6</v>
      </c>
      <c r="U74" s="378">
        <v>5</v>
      </c>
      <c r="V74" s="383">
        <v>33</v>
      </c>
      <c r="W74" s="384">
        <v>0</v>
      </c>
      <c r="X74" s="385">
        <v>33</v>
      </c>
      <c r="Y74" s="384"/>
      <c r="Z74" s="401"/>
      <c r="AA74" s="402"/>
      <c r="AB74" s="383"/>
      <c r="AC74" s="384"/>
      <c r="AD74" s="384"/>
      <c r="AE74" s="383">
        <v>33</v>
      </c>
      <c r="AF74" s="401">
        <v>0</v>
      </c>
      <c r="AG74" s="406">
        <v>33</v>
      </c>
      <c r="AH74" s="383">
        <v>89</v>
      </c>
      <c r="AI74" s="384">
        <v>0</v>
      </c>
      <c r="AJ74" s="385">
        <v>89</v>
      </c>
      <c r="AK74" s="384"/>
      <c r="AL74" s="384"/>
      <c r="AM74" s="384"/>
      <c r="AN74" s="383">
        <v>0</v>
      </c>
      <c r="AO74" s="384">
        <v>0</v>
      </c>
      <c r="AP74" s="385">
        <v>0</v>
      </c>
      <c r="AQ74" s="384">
        <v>9</v>
      </c>
      <c r="AR74" s="384">
        <v>0</v>
      </c>
      <c r="AS74" s="384">
        <v>9</v>
      </c>
      <c r="AT74" s="383">
        <v>3</v>
      </c>
      <c r="AU74" s="384">
        <v>0</v>
      </c>
      <c r="AV74" s="384">
        <v>3</v>
      </c>
      <c r="AW74" s="383"/>
      <c r="AX74" s="384"/>
      <c r="AY74" s="385"/>
      <c r="AZ74" s="403"/>
      <c r="BA74" s="387" t="str">
        <f t="shared" si="110"/>
        <v>BU</v>
      </c>
      <c r="BB74" s="388" t="str">
        <f t="shared" si="111"/>
        <v/>
      </c>
      <c r="BC74" s="389" t="str">
        <f t="shared" si="112"/>
        <v>-</v>
      </c>
      <c r="BD74" s="390" t="str">
        <f t="shared" si="113"/>
        <v>VN</v>
      </c>
      <c r="BE74" s="391">
        <f t="shared" si="114"/>
        <v>3</v>
      </c>
      <c r="BF74" s="392" t="str">
        <f>VLOOKUP(C74,'Standaard+voorstellen '!A$1:E$568,1,FALSE)</f>
        <v>BU-VN</v>
      </c>
      <c r="BG74" s="393" t="str">
        <f>VLOOKUP(P74,'Hulpblad Aantal per VrtgSrt &gt;=1'!B$4:C$688,1,FALSE)</f>
        <v>BU-VN</v>
      </c>
      <c r="BH74" s="394" t="s">
        <v>371</v>
      </c>
      <c r="BI74" s="393" t="str">
        <f t="shared" si="115"/>
        <v>g</v>
      </c>
      <c r="BJ74" s="393" t="str">
        <f t="shared" si="116"/>
        <v/>
      </c>
      <c r="BK74" s="393" t="str">
        <f t="shared" si="117"/>
        <v>A</v>
      </c>
      <c r="BL74" s="395" t="str">
        <f t="shared" si="118"/>
        <v>A</v>
      </c>
      <c r="BM74" s="393" t="str">
        <f>IF((B74&gt;"a"),(VLOOKUP(A74,Afhankelijkheid!A$2:O$5530,2,FALSE)),"")</f>
        <v/>
      </c>
      <c r="BN74" s="396">
        <f>IFERROR(VLOOKUP(A74,'Hulpblad IZB en IZE'!A$2:B$750,2,FALSE),0)</f>
        <v>2</v>
      </c>
      <c r="BO74" s="397" t="str">
        <f t="shared" si="119"/>
        <v/>
      </c>
      <c r="BP74" s="370">
        <f t="shared" si="120"/>
        <v>167</v>
      </c>
      <c r="BQ74" s="371">
        <f t="shared" si="121"/>
        <v>0</v>
      </c>
      <c r="BR74" s="372">
        <f t="shared" si="189"/>
        <v>167</v>
      </c>
      <c r="BS74" s="372">
        <f t="shared" si="190"/>
        <v>6</v>
      </c>
      <c r="BT74" s="367">
        <f t="shared" si="122"/>
        <v>2</v>
      </c>
      <c r="BU74" s="398"/>
      <c r="BW74" s="393">
        <f t="shared" si="123"/>
        <v>0</v>
      </c>
      <c r="BX74" s="393">
        <f t="shared" si="124"/>
        <v>0</v>
      </c>
      <c r="BY74" s="393">
        <f t="shared" si="125"/>
        <v>0</v>
      </c>
      <c r="BZ74" s="393">
        <f t="shared" si="126"/>
        <v>0</v>
      </c>
      <c r="CA74" s="393">
        <f t="shared" si="127"/>
        <v>0</v>
      </c>
      <c r="CB74" s="393">
        <f t="shared" si="128"/>
        <v>0</v>
      </c>
      <c r="CC74" s="393">
        <f t="shared" si="129"/>
        <v>0</v>
      </c>
      <c r="CD74" s="393">
        <f t="shared" si="130"/>
        <v>0</v>
      </c>
      <c r="CE74" s="393">
        <f t="shared" si="131"/>
        <v>0</v>
      </c>
      <c r="CF74" s="393">
        <f t="shared" si="132"/>
        <v>0</v>
      </c>
      <c r="CG74" s="398"/>
      <c r="CH74" s="391">
        <f t="shared" si="133"/>
        <v>1</v>
      </c>
      <c r="CI74" s="391">
        <f t="shared" si="134"/>
        <v>0</v>
      </c>
      <c r="CJ74" s="391">
        <f t="shared" si="135"/>
        <v>0</v>
      </c>
      <c r="CK74" s="391">
        <f t="shared" si="136"/>
        <v>1</v>
      </c>
      <c r="CL74" s="391">
        <f t="shared" si="137"/>
        <v>1</v>
      </c>
      <c r="CM74" s="391">
        <f t="shared" si="138"/>
        <v>0</v>
      </c>
      <c r="CN74" s="391">
        <f t="shared" si="139"/>
        <v>1</v>
      </c>
      <c r="CO74" s="391">
        <f t="shared" si="140"/>
        <v>1</v>
      </c>
      <c r="CP74" s="391">
        <f t="shared" si="141"/>
        <v>1</v>
      </c>
      <c r="CQ74" s="391">
        <f t="shared" si="142"/>
        <v>0</v>
      </c>
      <c r="CR74" s="391">
        <f t="shared" si="143"/>
        <v>0</v>
      </c>
      <c r="CS74" s="393">
        <f t="shared" si="144"/>
        <v>0</v>
      </c>
      <c r="CT74" s="391">
        <f t="shared" si="145"/>
        <v>0</v>
      </c>
      <c r="CU74" s="391">
        <f t="shared" si="146"/>
        <v>1</v>
      </c>
      <c r="CV74" s="391">
        <f t="shared" si="147"/>
        <v>0</v>
      </c>
      <c r="CW74" s="391">
        <f t="shared" si="148"/>
        <v>0</v>
      </c>
      <c r="CX74" s="391">
        <f t="shared" si="149"/>
        <v>1</v>
      </c>
      <c r="CY74" s="391">
        <f t="shared" si="150"/>
        <v>1</v>
      </c>
      <c r="CZ74" s="391">
        <f t="shared" si="151"/>
        <v>0</v>
      </c>
      <c r="DA74" s="391">
        <f t="shared" si="152"/>
        <v>0</v>
      </c>
      <c r="DB74" s="391">
        <f t="shared" si="153"/>
        <v>1</v>
      </c>
      <c r="DC74" s="391">
        <f t="shared" si="154"/>
        <v>1</v>
      </c>
      <c r="DD74" s="391">
        <f t="shared" si="155"/>
        <v>0</v>
      </c>
      <c r="DE74" s="398"/>
      <c r="DF74" s="391">
        <f t="shared" si="156"/>
        <v>0</v>
      </c>
      <c r="DG74" s="391">
        <f t="shared" si="157"/>
        <v>0</v>
      </c>
      <c r="DH74" s="391">
        <f t="shared" si="158"/>
        <v>0</v>
      </c>
      <c r="DI74" s="391">
        <f t="shared" si="159"/>
        <v>0</v>
      </c>
      <c r="DJ74" s="391">
        <f t="shared" si="160"/>
        <v>0</v>
      </c>
      <c r="DK74" s="391">
        <f t="shared" si="161"/>
        <v>0</v>
      </c>
      <c r="DL74" s="391">
        <f t="shared" si="162"/>
        <v>0</v>
      </c>
      <c r="DM74" s="391">
        <f t="shared" si="163"/>
        <v>0</v>
      </c>
      <c r="DN74" s="391">
        <f t="shared" si="164"/>
        <v>0</v>
      </c>
      <c r="DO74" s="391">
        <f t="shared" si="165"/>
        <v>0</v>
      </c>
      <c r="DP74" s="391">
        <f t="shared" si="166"/>
        <v>0</v>
      </c>
      <c r="DQ74" s="398"/>
      <c r="DR74" s="391">
        <f t="shared" si="167"/>
        <v>0</v>
      </c>
      <c r="DS74" s="391">
        <f t="shared" si="168"/>
        <v>0</v>
      </c>
      <c r="DT74" s="391">
        <f t="shared" si="169"/>
        <v>0</v>
      </c>
      <c r="DU74" s="391">
        <f t="shared" si="170"/>
        <v>0</v>
      </c>
      <c r="DV74" s="391">
        <f t="shared" si="171"/>
        <v>0</v>
      </c>
      <c r="DW74" s="391">
        <f t="shared" si="172"/>
        <v>0</v>
      </c>
      <c r="DX74" s="391">
        <f t="shared" si="173"/>
        <v>0</v>
      </c>
      <c r="DY74" s="391">
        <f t="shared" si="174"/>
        <v>0</v>
      </c>
      <c r="DZ74" s="391">
        <f t="shared" si="175"/>
        <v>0</v>
      </c>
      <c r="EA74" s="391">
        <f t="shared" si="176"/>
        <v>0</v>
      </c>
      <c r="EB74" s="391">
        <f t="shared" si="177"/>
        <v>0</v>
      </c>
      <c r="EC74" s="398"/>
      <c r="ED74" s="391">
        <f t="shared" si="178"/>
        <v>0</v>
      </c>
      <c r="EE74" s="391">
        <f t="shared" si="179"/>
        <v>0</v>
      </c>
      <c r="EF74" s="391">
        <f t="shared" si="180"/>
        <v>0</v>
      </c>
      <c r="EG74" s="391">
        <f t="shared" si="181"/>
        <v>0</v>
      </c>
      <c r="EH74" s="391">
        <f t="shared" si="182"/>
        <v>0</v>
      </c>
      <c r="EI74" s="391">
        <f t="shared" si="183"/>
        <v>0</v>
      </c>
      <c r="EJ74" s="391">
        <f t="shared" si="184"/>
        <v>0</v>
      </c>
      <c r="EK74" s="391">
        <f t="shared" si="185"/>
        <v>0</v>
      </c>
      <c r="EL74" s="391">
        <f t="shared" si="186"/>
        <v>0</v>
      </c>
      <c r="EM74" s="391">
        <f t="shared" si="187"/>
        <v>0</v>
      </c>
      <c r="EN74" s="391">
        <f t="shared" si="188"/>
        <v>0</v>
      </c>
    </row>
    <row r="75" spans="1:145" s="391" customFormat="1" ht="13.5" hidden="1" thickBot="1" x14ac:dyDescent="0.25">
      <c r="A75" s="364" t="str">
        <f t="shared" si="191"/>
        <v>BUV-OWD</v>
      </c>
      <c r="B75" s="365" t="str">
        <f>IF((A75&lt;&gt;"ZZZ"),(IF((IFERROR((VLOOKUP(A75,'Standaard+voorstellen '!A$1:B$436,1,FALSE)),"ZZZ"))="ZZZ","v","")),"")</f>
        <v/>
      </c>
      <c r="C75" s="396" t="s">
        <v>2102</v>
      </c>
      <c r="D75" s="367" t="str">
        <f t="shared" si="107"/>
        <v>BUV-OWD</v>
      </c>
      <c r="E75" s="368" t="str">
        <f>IFERROR((VLOOKUP(C75,'Standaard+voorstellen '!A$1:E$568,2,FALSE)),"Nog af te handelen AANVRAAG")</f>
        <v>BUV Onderwater Drone</v>
      </c>
      <c r="F75" s="369">
        <f>IFERROR((VLOOKUP(C75,'Standaard+voorstellen '!A$1:E$568,3,FALSE)),"")</f>
        <v>8</v>
      </c>
      <c r="G75" s="370">
        <f t="shared" si="104"/>
        <v>6</v>
      </c>
      <c r="H75" s="371">
        <f t="shared" si="105"/>
        <v>0</v>
      </c>
      <c r="I75" s="372">
        <f t="shared" si="106"/>
        <v>6</v>
      </c>
      <c r="J75" s="367">
        <f t="shared" si="108"/>
        <v>0</v>
      </c>
      <c r="K75" s="372">
        <f t="shared" si="109"/>
        <v>0</v>
      </c>
      <c r="L75" s="586" t="s">
        <v>36</v>
      </c>
      <c r="M75" s="373" t="s">
        <v>143</v>
      </c>
      <c r="N75" s="437"/>
      <c r="O75" s="375"/>
      <c r="P75" s="376" t="s">
        <v>2102</v>
      </c>
      <c r="Q75" s="377">
        <v>6</v>
      </c>
      <c r="R75" s="378">
        <v>0</v>
      </c>
      <c r="S75" s="379">
        <v>6</v>
      </c>
      <c r="T75" s="378">
        <v>6</v>
      </c>
      <c r="U75" s="378">
        <v>3</v>
      </c>
      <c r="V75" s="383">
        <v>0</v>
      </c>
      <c r="W75" s="384">
        <v>0</v>
      </c>
      <c r="X75" s="385">
        <v>0</v>
      </c>
      <c r="Y75" s="384"/>
      <c r="Z75" s="401"/>
      <c r="AA75" s="402"/>
      <c r="AB75" s="383"/>
      <c r="AC75" s="384"/>
      <c r="AD75" s="384"/>
      <c r="AE75" s="383">
        <v>1</v>
      </c>
      <c r="AF75" s="401">
        <v>0</v>
      </c>
      <c r="AG75" s="406">
        <v>1</v>
      </c>
      <c r="AH75" s="383">
        <v>0</v>
      </c>
      <c r="AI75" s="384">
        <v>0</v>
      </c>
      <c r="AJ75" s="385">
        <v>0</v>
      </c>
      <c r="AK75" s="384">
        <v>1</v>
      </c>
      <c r="AL75" s="384">
        <v>0</v>
      </c>
      <c r="AM75" s="384">
        <v>1</v>
      </c>
      <c r="AN75" s="383">
        <v>0</v>
      </c>
      <c r="AO75" s="384">
        <v>0</v>
      </c>
      <c r="AP75" s="385">
        <v>0</v>
      </c>
      <c r="AQ75" s="384"/>
      <c r="AR75" s="384"/>
      <c r="AS75" s="384"/>
      <c r="AT75" s="383">
        <v>4</v>
      </c>
      <c r="AU75" s="384">
        <v>0</v>
      </c>
      <c r="AV75" s="384">
        <v>4</v>
      </c>
      <c r="AW75" s="383"/>
      <c r="AX75" s="384"/>
      <c r="AY75" s="385"/>
      <c r="AZ75" s="403"/>
      <c r="BA75" s="387" t="str">
        <f t="shared" si="110"/>
        <v>BU</v>
      </c>
      <c r="BB75" s="388" t="str">
        <f t="shared" si="111"/>
        <v>V</v>
      </c>
      <c r="BC75" s="389" t="str">
        <f t="shared" si="112"/>
        <v>-</v>
      </c>
      <c r="BD75" s="390" t="str">
        <f t="shared" si="113"/>
        <v>OWD</v>
      </c>
      <c r="BE75" s="391">
        <f t="shared" si="114"/>
        <v>4</v>
      </c>
      <c r="BF75" s="392" t="str">
        <f>VLOOKUP(C75,'Standaard+voorstellen '!A$1:E$568,1,FALSE)</f>
        <v>BUV-OWD</v>
      </c>
      <c r="BG75" s="393" t="str">
        <f>VLOOKUP(P75,'Hulpblad Aantal per VrtgSrt &gt;=1'!B$4:C$688,1,FALSE)</f>
        <v>BUV-OWD</v>
      </c>
      <c r="BH75" s="394" t="s">
        <v>2102</v>
      </c>
      <c r="BI75" s="393" t="str">
        <f t="shared" si="115"/>
        <v>g</v>
      </c>
      <c r="BJ75" s="393" t="str">
        <f t="shared" si="116"/>
        <v/>
      </c>
      <c r="BK75" s="393" t="str">
        <f t="shared" si="117"/>
        <v>A</v>
      </c>
      <c r="BL75" s="395" t="str">
        <f t="shared" si="118"/>
        <v>A</v>
      </c>
      <c r="BM75" s="393" t="str">
        <f>IF((B75&gt;"a"),(VLOOKUP(A75,Afhankelijkheid!A$2:O$5530,2,FALSE)),"")</f>
        <v/>
      </c>
      <c r="BN75" s="396">
        <f>IFERROR(VLOOKUP(A75,'Hulpblad IZB en IZE'!A$2:B$750,2,FALSE),0)</f>
        <v>0</v>
      </c>
      <c r="BO75" s="397" t="str">
        <f t="shared" si="119"/>
        <v/>
      </c>
      <c r="BP75" s="370">
        <f t="shared" si="120"/>
        <v>6</v>
      </c>
      <c r="BQ75" s="371">
        <f t="shared" si="121"/>
        <v>0</v>
      </c>
      <c r="BR75" s="372">
        <f t="shared" si="189"/>
        <v>6</v>
      </c>
      <c r="BS75" s="372">
        <f t="shared" si="190"/>
        <v>6</v>
      </c>
      <c r="BT75" s="367">
        <f t="shared" si="122"/>
        <v>0</v>
      </c>
      <c r="BU75" s="398"/>
      <c r="BW75" s="393">
        <f t="shared" si="123"/>
        <v>0</v>
      </c>
      <c r="BX75" s="393">
        <f t="shared" si="124"/>
        <v>0</v>
      </c>
      <c r="BY75" s="393">
        <f t="shared" si="125"/>
        <v>0</v>
      </c>
      <c r="BZ75" s="393">
        <f t="shared" si="126"/>
        <v>0</v>
      </c>
      <c r="CA75" s="393">
        <f t="shared" si="127"/>
        <v>0</v>
      </c>
      <c r="CB75" s="393">
        <f t="shared" si="128"/>
        <v>0</v>
      </c>
      <c r="CC75" s="393">
        <f t="shared" si="129"/>
        <v>0</v>
      </c>
      <c r="CD75" s="393">
        <f t="shared" si="130"/>
        <v>0</v>
      </c>
      <c r="CE75" s="393">
        <f t="shared" si="131"/>
        <v>0</v>
      </c>
      <c r="CF75" s="393">
        <f t="shared" si="132"/>
        <v>0</v>
      </c>
      <c r="CG75" s="398"/>
      <c r="CH75" s="391">
        <f t="shared" si="133"/>
        <v>1</v>
      </c>
      <c r="CI75" s="391">
        <f t="shared" si="134"/>
        <v>0</v>
      </c>
      <c r="CJ75" s="391">
        <f t="shared" si="135"/>
        <v>0</v>
      </c>
      <c r="CK75" s="391">
        <f t="shared" si="136"/>
        <v>1</v>
      </c>
      <c r="CL75" s="391">
        <f t="shared" si="137"/>
        <v>1</v>
      </c>
      <c r="CM75" s="391">
        <f t="shared" si="138"/>
        <v>1</v>
      </c>
      <c r="CN75" s="391">
        <f t="shared" si="139"/>
        <v>1</v>
      </c>
      <c r="CO75" s="391">
        <f t="shared" si="140"/>
        <v>0</v>
      </c>
      <c r="CP75" s="391">
        <f t="shared" si="141"/>
        <v>1</v>
      </c>
      <c r="CQ75" s="391">
        <f t="shared" si="142"/>
        <v>0</v>
      </c>
      <c r="CR75" s="391">
        <f t="shared" si="143"/>
        <v>0</v>
      </c>
      <c r="CS75" s="393">
        <f t="shared" si="144"/>
        <v>0</v>
      </c>
      <c r="CT75" s="391">
        <f t="shared" si="145"/>
        <v>0</v>
      </c>
      <c r="CU75" s="391">
        <f t="shared" si="146"/>
        <v>0</v>
      </c>
      <c r="CV75" s="391">
        <f t="shared" si="147"/>
        <v>0</v>
      </c>
      <c r="CW75" s="391">
        <f t="shared" si="148"/>
        <v>0</v>
      </c>
      <c r="CX75" s="391">
        <f t="shared" si="149"/>
        <v>1</v>
      </c>
      <c r="CY75" s="391">
        <f t="shared" si="150"/>
        <v>0</v>
      </c>
      <c r="CZ75" s="391">
        <f t="shared" si="151"/>
        <v>1</v>
      </c>
      <c r="DA75" s="391">
        <f t="shared" si="152"/>
        <v>0</v>
      </c>
      <c r="DB75" s="391">
        <f t="shared" si="153"/>
        <v>0</v>
      </c>
      <c r="DC75" s="391">
        <f t="shared" si="154"/>
        <v>1</v>
      </c>
      <c r="DD75" s="391">
        <f t="shared" si="155"/>
        <v>0</v>
      </c>
      <c r="DE75" s="398"/>
      <c r="DF75" s="391">
        <f t="shared" si="156"/>
        <v>0</v>
      </c>
      <c r="DG75" s="391">
        <f t="shared" si="157"/>
        <v>0</v>
      </c>
      <c r="DH75" s="391">
        <f t="shared" si="158"/>
        <v>0</v>
      </c>
      <c r="DI75" s="391">
        <f t="shared" si="159"/>
        <v>0</v>
      </c>
      <c r="DJ75" s="391">
        <f t="shared" si="160"/>
        <v>0</v>
      </c>
      <c r="DK75" s="391">
        <f t="shared" si="161"/>
        <v>0</v>
      </c>
      <c r="DL75" s="391">
        <f t="shared" si="162"/>
        <v>0</v>
      </c>
      <c r="DM75" s="391">
        <f t="shared" si="163"/>
        <v>0</v>
      </c>
      <c r="DN75" s="391">
        <f t="shared" si="164"/>
        <v>0</v>
      </c>
      <c r="DO75" s="391">
        <f t="shared" si="165"/>
        <v>0</v>
      </c>
      <c r="DP75" s="391">
        <f t="shared" si="166"/>
        <v>0</v>
      </c>
      <c r="DQ75" s="398"/>
      <c r="DR75" s="391">
        <f t="shared" si="167"/>
        <v>0</v>
      </c>
      <c r="DS75" s="391">
        <f t="shared" si="168"/>
        <v>0</v>
      </c>
      <c r="DT75" s="391">
        <f t="shared" si="169"/>
        <v>0</v>
      </c>
      <c r="DU75" s="391">
        <f t="shared" si="170"/>
        <v>0</v>
      </c>
      <c r="DV75" s="391">
        <f t="shared" si="171"/>
        <v>0</v>
      </c>
      <c r="DW75" s="391">
        <f t="shared" si="172"/>
        <v>0</v>
      </c>
      <c r="DX75" s="391">
        <f t="shared" si="173"/>
        <v>0</v>
      </c>
      <c r="DY75" s="391">
        <f t="shared" si="174"/>
        <v>0</v>
      </c>
      <c r="DZ75" s="391">
        <f t="shared" si="175"/>
        <v>0</v>
      </c>
      <c r="EA75" s="391">
        <f t="shared" si="176"/>
        <v>0</v>
      </c>
      <c r="EB75" s="391">
        <f t="shared" si="177"/>
        <v>0</v>
      </c>
      <c r="EC75" s="398"/>
      <c r="ED75" s="391">
        <f t="shared" si="178"/>
        <v>0</v>
      </c>
      <c r="EE75" s="391">
        <f t="shared" si="179"/>
        <v>0</v>
      </c>
      <c r="EF75" s="391">
        <f t="shared" si="180"/>
        <v>0</v>
      </c>
      <c r="EG75" s="391">
        <f t="shared" si="181"/>
        <v>0</v>
      </c>
      <c r="EH75" s="391">
        <f t="shared" si="182"/>
        <v>0</v>
      </c>
      <c r="EI75" s="391">
        <f t="shared" si="183"/>
        <v>0</v>
      </c>
      <c r="EJ75" s="391">
        <f t="shared" si="184"/>
        <v>0</v>
      </c>
      <c r="EK75" s="391">
        <f t="shared" si="185"/>
        <v>0</v>
      </c>
      <c r="EL75" s="391">
        <f t="shared" si="186"/>
        <v>0</v>
      </c>
      <c r="EM75" s="391">
        <f t="shared" si="187"/>
        <v>0</v>
      </c>
      <c r="EN75" s="391">
        <f t="shared" si="188"/>
        <v>0</v>
      </c>
    </row>
    <row r="76" spans="1:145" s="391" customFormat="1" ht="26.25" hidden="1" thickBot="1" x14ac:dyDescent="0.25">
      <c r="A76" s="364" t="str">
        <f t="shared" si="191"/>
        <v>BU-VRB</v>
      </c>
      <c r="B76" s="365" t="str">
        <f>IF((A76&lt;&gt;"ZZZ"),(IF((IFERROR((VLOOKUP(A76,'Standaard+voorstellen '!A$1:B$436,1,FALSE)),"ZZZ"))="ZZZ","v","")),"")</f>
        <v/>
      </c>
      <c r="C76" s="413" t="s">
        <v>806</v>
      </c>
      <c r="D76" s="367" t="str">
        <f t="shared" si="107"/>
        <v>BU-VRB</v>
      </c>
      <c r="E76" s="368" t="str">
        <f>IFERROR((VLOOKUP(C76,'Standaard+voorstellen '!A$1:E$568,2,FALSE)),"Nog af te handelen AANVRAAG")</f>
        <v>BUV Verkenningsrobot</v>
      </c>
      <c r="F76" s="369">
        <f>IFERROR((VLOOKUP(C76,'Standaard+voorstellen '!A$1:E$568,3,FALSE)),"")</f>
        <v>8</v>
      </c>
      <c r="G76" s="370">
        <f t="shared" si="104"/>
        <v>0</v>
      </c>
      <c r="H76" s="371">
        <f t="shared" si="105"/>
        <v>0</v>
      </c>
      <c r="I76" s="372">
        <f t="shared" si="106"/>
        <v>0</v>
      </c>
      <c r="J76" s="367">
        <f t="shared" si="108"/>
        <v>0</v>
      </c>
      <c r="K76" s="372">
        <f t="shared" si="109"/>
        <v>0</v>
      </c>
      <c r="L76" s="414" t="s">
        <v>36</v>
      </c>
      <c r="M76" s="373" t="s">
        <v>143</v>
      </c>
      <c r="N76" s="439" t="s">
        <v>2144</v>
      </c>
      <c r="O76" s="375"/>
      <c r="P76" s="376" t="s">
        <v>806</v>
      </c>
      <c r="Q76" s="377">
        <v>0</v>
      </c>
      <c r="R76" s="378">
        <v>0</v>
      </c>
      <c r="S76" s="379">
        <v>0</v>
      </c>
      <c r="T76" s="378">
        <v>5</v>
      </c>
      <c r="U76" s="378">
        <v>0</v>
      </c>
      <c r="V76" s="377">
        <v>0</v>
      </c>
      <c r="W76" s="378">
        <v>0</v>
      </c>
      <c r="X76" s="379">
        <v>0</v>
      </c>
      <c r="Y76" s="378"/>
      <c r="Z76" s="380"/>
      <c r="AA76" s="381"/>
      <c r="AB76" s="377"/>
      <c r="AC76" s="378"/>
      <c r="AD76" s="378"/>
      <c r="AE76" s="377"/>
      <c r="AF76" s="380"/>
      <c r="AG76" s="382"/>
      <c r="AH76" s="377">
        <v>0</v>
      </c>
      <c r="AI76" s="378">
        <v>0</v>
      </c>
      <c r="AJ76" s="379">
        <v>0</v>
      </c>
      <c r="AK76" s="378"/>
      <c r="AL76" s="378"/>
      <c r="AM76" s="378"/>
      <c r="AN76" s="377">
        <v>0</v>
      </c>
      <c r="AO76" s="378">
        <v>0</v>
      </c>
      <c r="AP76" s="379">
        <v>0</v>
      </c>
      <c r="AQ76" s="378">
        <v>0</v>
      </c>
      <c r="AR76" s="378">
        <v>0</v>
      </c>
      <c r="AS76" s="378">
        <v>0</v>
      </c>
      <c r="AT76" s="377">
        <v>0</v>
      </c>
      <c r="AU76" s="378">
        <v>0</v>
      </c>
      <c r="AV76" s="378">
        <v>0</v>
      </c>
      <c r="AW76" s="377"/>
      <c r="AX76" s="378"/>
      <c r="AY76" s="385"/>
      <c r="AZ76" s="403"/>
      <c r="BA76" s="387" t="str">
        <f t="shared" si="110"/>
        <v>BU</v>
      </c>
      <c r="BB76" s="388" t="str">
        <f t="shared" si="111"/>
        <v/>
      </c>
      <c r="BC76" s="389" t="str">
        <f t="shared" si="112"/>
        <v>-</v>
      </c>
      <c r="BD76" s="390" t="str">
        <f t="shared" si="113"/>
        <v>VRB</v>
      </c>
      <c r="BE76" s="391">
        <f t="shared" si="114"/>
        <v>3</v>
      </c>
      <c r="BF76" s="392" t="str">
        <f>VLOOKUP(C76,'Standaard+voorstellen '!A$1:E$568,1,FALSE)</f>
        <v>BU-VRB</v>
      </c>
      <c r="BG76" s="393" t="str">
        <f>VLOOKUP(P76,'Hulpblad Aantal per VrtgSrt &gt;=1'!B$4:C$688,1,FALSE)</f>
        <v>BU-VRB</v>
      </c>
      <c r="BH76" s="394" t="s">
        <v>806</v>
      </c>
      <c r="BI76" s="393" t="str">
        <f t="shared" si="115"/>
        <v>g</v>
      </c>
      <c r="BJ76" s="393" t="str">
        <f t="shared" si="116"/>
        <v/>
      </c>
      <c r="BK76" s="393" t="str">
        <f t="shared" si="117"/>
        <v/>
      </c>
      <c r="BL76" s="395" t="str">
        <f t="shared" si="118"/>
        <v/>
      </c>
      <c r="BM76" s="393" t="str">
        <f>IF((B76&gt;"a"),(VLOOKUP(A76,Afhankelijkheid!A$2:O$5530,2,FALSE)),"")</f>
        <v/>
      </c>
      <c r="BN76" s="396">
        <f>IFERROR(VLOOKUP(A76,'Hulpblad IZB en IZE'!A$2:B$750,2,FALSE),0)</f>
        <v>0</v>
      </c>
      <c r="BO76" s="397" t="str">
        <f t="shared" si="119"/>
        <v/>
      </c>
      <c r="BP76" s="370">
        <f t="shared" si="120"/>
        <v>0</v>
      </c>
      <c r="BQ76" s="371">
        <f t="shared" si="121"/>
        <v>0</v>
      </c>
      <c r="BR76" s="372">
        <f t="shared" si="189"/>
        <v>0</v>
      </c>
      <c r="BS76" s="372">
        <f t="shared" si="190"/>
        <v>5</v>
      </c>
      <c r="BT76" s="367">
        <f t="shared" si="122"/>
        <v>0</v>
      </c>
      <c r="BU76" s="398"/>
      <c r="BV76" s="399"/>
      <c r="BW76" s="393">
        <f t="shared" si="123"/>
        <v>0</v>
      </c>
      <c r="BX76" s="393">
        <f t="shared" si="124"/>
        <v>0</v>
      </c>
      <c r="BY76" s="393">
        <f t="shared" si="125"/>
        <v>0</v>
      </c>
      <c r="BZ76" s="393">
        <f t="shared" si="126"/>
        <v>0</v>
      </c>
      <c r="CA76" s="393">
        <f t="shared" si="127"/>
        <v>0</v>
      </c>
      <c r="CB76" s="393">
        <f t="shared" si="128"/>
        <v>0</v>
      </c>
      <c r="CC76" s="393">
        <f t="shared" si="129"/>
        <v>0</v>
      </c>
      <c r="CD76" s="393">
        <f t="shared" si="130"/>
        <v>0</v>
      </c>
      <c r="CE76" s="393">
        <f t="shared" si="131"/>
        <v>0</v>
      </c>
      <c r="CF76" s="393">
        <f t="shared" si="132"/>
        <v>0</v>
      </c>
      <c r="CG76" s="398"/>
      <c r="CH76" s="391">
        <f t="shared" si="133"/>
        <v>1</v>
      </c>
      <c r="CI76" s="391">
        <f t="shared" si="134"/>
        <v>0</v>
      </c>
      <c r="CJ76" s="391">
        <f t="shared" si="135"/>
        <v>0</v>
      </c>
      <c r="CK76" s="391">
        <f t="shared" si="136"/>
        <v>0</v>
      </c>
      <c r="CL76" s="391">
        <f t="shared" si="137"/>
        <v>1</v>
      </c>
      <c r="CM76" s="391">
        <f t="shared" si="138"/>
        <v>0</v>
      </c>
      <c r="CN76" s="391">
        <f t="shared" si="139"/>
        <v>1</v>
      </c>
      <c r="CO76" s="391">
        <f t="shared" si="140"/>
        <v>1</v>
      </c>
      <c r="CP76" s="391">
        <f t="shared" si="141"/>
        <v>1</v>
      </c>
      <c r="CQ76" s="391">
        <f t="shared" si="142"/>
        <v>0</v>
      </c>
      <c r="CR76" s="391">
        <f t="shared" si="143"/>
        <v>0</v>
      </c>
      <c r="CS76" s="393">
        <f t="shared" si="144"/>
        <v>0</v>
      </c>
      <c r="CT76" s="391">
        <f t="shared" si="145"/>
        <v>0</v>
      </c>
      <c r="CU76" s="391">
        <f t="shared" si="146"/>
        <v>0</v>
      </c>
      <c r="CV76" s="391">
        <f t="shared" si="147"/>
        <v>0</v>
      </c>
      <c r="CW76" s="391">
        <f t="shared" si="148"/>
        <v>0</v>
      </c>
      <c r="CX76" s="391">
        <f t="shared" si="149"/>
        <v>0</v>
      </c>
      <c r="CY76" s="391">
        <f t="shared" si="150"/>
        <v>0</v>
      </c>
      <c r="CZ76" s="391">
        <f t="shared" si="151"/>
        <v>0</v>
      </c>
      <c r="DA76" s="391">
        <f t="shared" si="152"/>
        <v>0</v>
      </c>
      <c r="DB76" s="391">
        <f t="shared" si="153"/>
        <v>0</v>
      </c>
      <c r="DC76" s="391">
        <f t="shared" si="154"/>
        <v>0</v>
      </c>
      <c r="DD76" s="391">
        <f t="shared" si="155"/>
        <v>0</v>
      </c>
      <c r="DE76" s="398"/>
      <c r="DF76" s="391">
        <f t="shared" si="156"/>
        <v>0</v>
      </c>
      <c r="DG76" s="391">
        <f t="shared" si="157"/>
        <v>0</v>
      </c>
      <c r="DH76" s="391">
        <f t="shared" si="158"/>
        <v>0</v>
      </c>
      <c r="DI76" s="391">
        <f t="shared" si="159"/>
        <v>0</v>
      </c>
      <c r="DJ76" s="391">
        <f t="shared" si="160"/>
        <v>0</v>
      </c>
      <c r="DK76" s="391">
        <f t="shared" si="161"/>
        <v>0</v>
      </c>
      <c r="DL76" s="391">
        <f t="shared" si="162"/>
        <v>0</v>
      </c>
      <c r="DM76" s="391">
        <f t="shared" si="163"/>
        <v>0</v>
      </c>
      <c r="DN76" s="391">
        <f t="shared" si="164"/>
        <v>0</v>
      </c>
      <c r="DO76" s="391">
        <f t="shared" si="165"/>
        <v>0</v>
      </c>
      <c r="DP76" s="391">
        <f t="shared" si="166"/>
        <v>0</v>
      </c>
      <c r="DQ76" s="398"/>
      <c r="DR76" s="391">
        <f t="shared" si="167"/>
        <v>0</v>
      </c>
      <c r="DS76" s="391">
        <f t="shared" si="168"/>
        <v>0</v>
      </c>
      <c r="DT76" s="391">
        <f t="shared" si="169"/>
        <v>0</v>
      </c>
      <c r="DU76" s="391">
        <f t="shared" si="170"/>
        <v>0</v>
      </c>
      <c r="DV76" s="391">
        <f t="shared" si="171"/>
        <v>0</v>
      </c>
      <c r="DW76" s="391">
        <f t="shared" si="172"/>
        <v>0</v>
      </c>
      <c r="DX76" s="391">
        <f t="shared" si="173"/>
        <v>0</v>
      </c>
      <c r="DY76" s="391">
        <f t="shared" si="174"/>
        <v>0</v>
      </c>
      <c r="DZ76" s="391">
        <f t="shared" si="175"/>
        <v>0</v>
      </c>
      <c r="EA76" s="391">
        <f t="shared" si="176"/>
        <v>0</v>
      </c>
      <c r="EB76" s="391">
        <f t="shared" si="177"/>
        <v>0</v>
      </c>
      <c r="EC76" s="398"/>
      <c r="ED76" s="391">
        <f t="shared" si="178"/>
        <v>0</v>
      </c>
      <c r="EE76" s="391">
        <f t="shared" si="179"/>
        <v>0</v>
      </c>
      <c r="EF76" s="391">
        <f t="shared" si="180"/>
        <v>0</v>
      </c>
      <c r="EG76" s="391">
        <f t="shared" si="181"/>
        <v>0</v>
      </c>
      <c r="EH76" s="391">
        <f t="shared" si="182"/>
        <v>0</v>
      </c>
      <c r="EI76" s="391">
        <f t="shared" si="183"/>
        <v>0</v>
      </c>
      <c r="EJ76" s="391">
        <f t="shared" si="184"/>
        <v>0</v>
      </c>
      <c r="EK76" s="391">
        <f t="shared" si="185"/>
        <v>0</v>
      </c>
      <c r="EL76" s="391">
        <f t="shared" si="186"/>
        <v>0</v>
      </c>
      <c r="EM76" s="391">
        <f t="shared" si="187"/>
        <v>0</v>
      </c>
      <c r="EN76" s="391">
        <f t="shared" si="188"/>
        <v>0</v>
      </c>
    </row>
    <row r="77" spans="1:145" s="391" customFormat="1" ht="13.5" hidden="1" thickBot="1" x14ac:dyDescent="0.25">
      <c r="A77" s="364" t="str">
        <f t="shared" si="191"/>
        <v>BUV-SN</v>
      </c>
      <c r="B77" s="365" t="str">
        <f>IF((A77&lt;&gt;"ZZZ"),(IF((IFERROR((VLOOKUP(A77,'Standaard+voorstellen '!A$1:B$436,1,FALSE)),"ZZZ"))="ZZZ","v","")),"")</f>
        <v/>
      </c>
      <c r="C77" s="396" t="s">
        <v>808</v>
      </c>
      <c r="D77" s="367" t="str">
        <f t="shared" si="107"/>
        <v>BUV-SN</v>
      </c>
      <c r="E77" s="368" t="str">
        <f>IFERROR((VLOOKUP(C77,'Standaard+voorstellen '!A$1:E$568,2,FALSE)),"Nog af te handelen AANVRAAG")</f>
        <v>BUV Sonar</v>
      </c>
      <c r="F77" s="369">
        <f>IFERROR((VLOOKUP(C77,'Standaard+voorstellen '!A$1:E$568,3,FALSE)),"")</f>
        <v>8</v>
      </c>
      <c r="G77" s="370">
        <f t="shared" si="104"/>
        <v>31</v>
      </c>
      <c r="H77" s="371">
        <f t="shared" si="105"/>
        <v>0</v>
      </c>
      <c r="I77" s="372">
        <f t="shared" si="106"/>
        <v>31</v>
      </c>
      <c r="J77" s="367">
        <f t="shared" si="108"/>
        <v>2</v>
      </c>
      <c r="K77" s="372">
        <f t="shared" si="109"/>
        <v>0</v>
      </c>
      <c r="L77" s="369" t="s">
        <v>36</v>
      </c>
      <c r="M77" s="373" t="s">
        <v>143</v>
      </c>
      <c r="N77" s="374"/>
      <c r="O77" s="375"/>
      <c r="P77" s="376" t="s">
        <v>808</v>
      </c>
      <c r="Q77" s="377">
        <v>31</v>
      </c>
      <c r="R77" s="378">
        <v>0</v>
      </c>
      <c r="S77" s="379">
        <v>31</v>
      </c>
      <c r="T77" s="378">
        <v>8</v>
      </c>
      <c r="U77" s="378">
        <v>8</v>
      </c>
      <c r="V77" s="383">
        <v>1</v>
      </c>
      <c r="W77" s="384">
        <v>0</v>
      </c>
      <c r="X77" s="385">
        <v>1</v>
      </c>
      <c r="Y77" s="384">
        <v>3</v>
      </c>
      <c r="Z77" s="401">
        <v>0</v>
      </c>
      <c r="AA77" s="402">
        <v>3</v>
      </c>
      <c r="AB77" s="383"/>
      <c r="AC77" s="384"/>
      <c r="AD77" s="384"/>
      <c r="AE77" s="383">
        <v>1</v>
      </c>
      <c r="AF77" s="401">
        <v>0</v>
      </c>
      <c r="AG77" s="406">
        <v>1</v>
      </c>
      <c r="AH77" s="383">
        <v>1</v>
      </c>
      <c r="AI77" s="384">
        <v>0</v>
      </c>
      <c r="AJ77" s="385">
        <v>1</v>
      </c>
      <c r="AK77" s="384">
        <v>10</v>
      </c>
      <c r="AL77" s="384">
        <v>0</v>
      </c>
      <c r="AM77" s="384">
        <v>10</v>
      </c>
      <c r="AN77" s="383">
        <v>2</v>
      </c>
      <c r="AO77" s="384">
        <v>0</v>
      </c>
      <c r="AP77" s="385">
        <v>2</v>
      </c>
      <c r="AQ77" s="384">
        <v>9</v>
      </c>
      <c r="AR77" s="384">
        <v>0</v>
      </c>
      <c r="AS77" s="384">
        <v>9</v>
      </c>
      <c r="AT77" s="383">
        <v>4</v>
      </c>
      <c r="AU77" s="384">
        <v>0</v>
      </c>
      <c r="AV77" s="384">
        <v>4</v>
      </c>
      <c r="AW77" s="383"/>
      <c r="AX77" s="384"/>
      <c r="AY77" s="379"/>
      <c r="AZ77" s="403"/>
      <c r="BA77" s="387" t="str">
        <f t="shared" si="110"/>
        <v>BU</v>
      </c>
      <c r="BB77" s="388" t="str">
        <f t="shared" si="111"/>
        <v>V</v>
      </c>
      <c r="BC77" s="389" t="str">
        <f t="shared" si="112"/>
        <v>-</v>
      </c>
      <c r="BD77" s="390" t="str">
        <f t="shared" si="113"/>
        <v>SN</v>
      </c>
      <c r="BE77" s="391">
        <f t="shared" si="114"/>
        <v>4</v>
      </c>
      <c r="BF77" s="392" t="str">
        <f>VLOOKUP(C77,'Standaard+voorstellen '!A$1:E$568,1,FALSE)</f>
        <v>BUV-SN</v>
      </c>
      <c r="BG77" s="393" t="str">
        <f>VLOOKUP(P77,'Hulpblad Aantal per VrtgSrt &gt;=1'!B$4:C$688,1,FALSE)</f>
        <v>BUV-SN</v>
      </c>
      <c r="BH77" s="394" t="s">
        <v>808</v>
      </c>
      <c r="BI77" s="393" t="str">
        <f t="shared" si="115"/>
        <v>g</v>
      </c>
      <c r="BJ77" s="393" t="str">
        <f t="shared" si="116"/>
        <v/>
      </c>
      <c r="BK77" s="393" t="str">
        <f t="shared" si="117"/>
        <v>A</v>
      </c>
      <c r="BL77" s="395" t="str">
        <f t="shared" si="118"/>
        <v>A</v>
      </c>
      <c r="BM77" s="393" t="str">
        <f>IF((B77&gt;"a"),(VLOOKUP(A77,Afhankelijkheid!A$2:O$5530,2,FALSE)),"")</f>
        <v/>
      </c>
      <c r="BN77" s="396">
        <f>IFERROR(VLOOKUP(A77,'Hulpblad IZB en IZE'!A$2:B$750,2,FALSE),0)</f>
        <v>2</v>
      </c>
      <c r="BO77" s="397" t="str">
        <f t="shared" si="119"/>
        <v/>
      </c>
      <c r="BP77" s="370">
        <f t="shared" si="120"/>
        <v>31</v>
      </c>
      <c r="BQ77" s="371">
        <f t="shared" si="121"/>
        <v>0</v>
      </c>
      <c r="BR77" s="372">
        <f t="shared" si="189"/>
        <v>31</v>
      </c>
      <c r="BS77" s="372">
        <f t="shared" si="190"/>
        <v>8</v>
      </c>
      <c r="BT77" s="367">
        <f t="shared" si="122"/>
        <v>2</v>
      </c>
      <c r="BU77" s="398"/>
      <c r="BW77" s="393">
        <f t="shared" si="123"/>
        <v>0</v>
      </c>
      <c r="BX77" s="393">
        <f t="shared" si="124"/>
        <v>0</v>
      </c>
      <c r="BY77" s="393">
        <f t="shared" si="125"/>
        <v>0</v>
      </c>
      <c r="BZ77" s="393">
        <f t="shared" si="126"/>
        <v>0</v>
      </c>
      <c r="CA77" s="393">
        <f t="shared" si="127"/>
        <v>0</v>
      </c>
      <c r="CB77" s="393">
        <f t="shared" si="128"/>
        <v>0</v>
      </c>
      <c r="CC77" s="393">
        <f t="shared" si="129"/>
        <v>0</v>
      </c>
      <c r="CD77" s="393">
        <f t="shared" si="130"/>
        <v>0</v>
      </c>
      <c r="CE77" s="393">
        <f t="shared" si="131"/>
        <v>0</v>
      </c>
      <c r="CF77" s="393">
        <f t="shared" si="132"/>
        <v>0</v>
      </c>
      <c r="CG77" s="398"/>
      <c r="CH77" s="391">
        <f t="shared" si="133"/>
        <v>1</v>
      </c>
      <c r="CI77" s="391">
        <f t="shared" si="134"/>
        <v>1</v>
      </c>
      <c r="CJ77" s="391">
        <f t="shared" si="135"/>
        <v>0</v>
      </c>
      <c r="CK77" s="391">
        <f t="shared" si="136"/>
        <v>1</v>
      </c>
      <c r="CL77" s="391">
        <f t="shared" si="137"/>
        <v>1</v>
      </c>
      <c r="CM77" s="391">
        <f t="shared" si="138"/>
        <v>1</v>
      </c>
      <c r="CN77" s="391">
        <f t="shared" si="139"/>
        <v>1</v>
      </c>
      <c r="CO77" s="391">
        <f t="shared" si="140"/>
        <v>1</v>
      </c>
      <c r="CP77" s="391">
        <f t="shared" si="141"/>
        <v>1</v>
      </c>
      <c r="CQ77" s="391">
        <f t="shared" si="142"/>
        <v>0</v>
      </c>
      <c r="CR77" s="391">
        <f t="shared" si="143"/>
        <v>0</v>
      </c>
      <c r="CS77" s="393">
        <f t="shared" si="144"/>
        <v>0</v>
      </c>
      <c r="CT77" s="391">
        <f t="shared" si="145"/>
        <v>0</v>
      </c>
      <c r="CU77" s="391">
        <f t="shared" si="146"/>
        <v>1</v>
      </c>
      <c r="CV77" s="391">
        <f t="shared" si="147"/>
        <v>1</v>
      </c>
      <c r="CW77" s="391">
        <f t="shared" si="148"/>
        <v>0</v>
      </c>
      <c r="CX77" s="391">
        <f t="shared" si="149"/>
        <v>1</v>
      </c>
      <c r="CY77" s="391">
        <f t="shared" si="150"/>
        <v>1</v>
      </c>
      <c r="CZ77" s="391">
        <f t="shared" si="151"/>
        <v>1</v>
      </c>
      <c r="DA77" s="391">
        <f t="shared" si="152"/>
        <v>1</v>
      </c>
      <c r="DB77" s="391">
        <f t="shared" si="153"/>
        <v>1</v>
      </c>
      <c r="DC77" s="391">
        <f t="shared" si="154"/>
        <v>1</v>
      </c>
      <c r="DD77" s="391">
        <f t="shared" si="155"/>
        <v>0</v>
      </c>
      <c r="DE77" s="398"/>
      <c r="DF77" s="391">
        <f t="shared" si="156"/>
        <v>0</v>
      </c>
      <c r="DG77" s="391">
        <f t="shared" si="157"/>
        <v>0</v>
      </c>
      <c r="DH77" s="391">
        <f t="shared" si="158"/>
        <v>0</v>
      </c>
      <c r="DI77" s="391">
        <f t="shared" si="159"/>
        <v>0</v>
      </c>
      <c r="DJ77" s="391">
        <f t="shared" si="160"/>
        <v>0</v>
      </c>
      <c r="DK77" s="391">
        <f t="shared" si="161"/>
        <v>0</v>
      </c>
      <c r="DL77" s="391">
        <f t="shared" si="162"/>
        <v>0</v>
      </c>
      <c r="DM77" s="391">
        <f t="shared" si="163"/>
        <v>0</v>
      </c>
      <c r="DN77" s="391">
        <f t="shared" si="164"/>
        <v>0</v>
      </c>
      <c r="DO77" s="391">
        <f t="shared" si="165"/>
        <v>0</v>
      </c>
      <c r="DP77" s="391">
        <f t="shared" si="166"/>
        <v>0</v>
      </c>
      <c r="DQ77" s="398"/>
      <c r="DR77" s="391">
        <f t="shared" si="167"/>
        <v>0</v>
      </c>
      <c r="DS77" s="391">
        <f t="shared" si="168"/>
        <v>0</v>
      </c>
      <c r="DT77" s="391">
        <f t="shared" si="169"/>
        <v>0</v>
      </c>
      <c r="DU77" s="391">
        <f t="shared" si="170"/>
        <v>0</v>
      </c>
      <c r="DV77" s="391">
        <f t="shared" si="171"/>
        <v>0</v>
      </c>
      <c r="DW77" s="391">
        <f t="shared" si="172"/>
        <v>0</v>
      </c>
      <c r="DX77" s="391">
        <f t="shared" si="173"/>
        <v>0</v>
      </c>
      <c r="DY77" s="391">
        <f t="shared" si="174"/>
        <v>0</v>
      </c>
      <c r="DZ77" s="391">
        <f t="shared" si="175"/>
        <v>0</v>
      </c>
      <c r="EA77" s="391">
        <f t="shared" si="176"/>
        <v>0</v>
      </c>
      <c r="EB77" s="391">
        <f t="shared" si="177"/>
        <v>0</v>
      </c>
      <c r="EC77" s="398"/>
      <c r="ED77" s="391">
        <f t="shared" si="178"/>
        <v>0</v>
      </c>
      <c r="EE77" s="391">
        <f t="shared" si="179"/>
        <v>0</v>
      </c>
      <c r="EF77" s="391">
        <f t="shared" si="180"/>
        <v>0</v>
      </c>
      <c r="EG77" s="391">
        <f t="shared" si="181"/>
        <v>0</v>
      </c>
      <c r="EH77" s="391">
        <f t="shared" si="182"/>
        <v>0</v>
      </c>
      <c r="EI77" s="391">
        <f t="shared" si="183"/>
        <v>0</v>
      </c>
      <c r="EJ77" s="391">
        <f t="shared" si="184"/>
        <v>0</v>
      </c>
      <c r="EK77" s="391">
        <f t="shared" si="185"/>
        <v>0</v>
      </c>
      <c r="EL77" s="391">
        <f t="shared" si="186"/>
        <v>0</v>
      </c>
      <c r="EM77" s="391">
        <f t="shared" si="187"/>
        <v>0</v>
      </c>
      <c r="EN77" s="391">
        <f t="shared" si="188"/>
        <v>0</v>
      </c>
    </row>
    <row r="78" spans="1:145" s="391" customFormat="1" ht="13.5" hidden="1" thickBot="1" x14ac:dyDescent="0.25">
      <c r="A78" s="364" t="str">
        <f t="shared" si="191"/>
        <v>BU-VTHS</v>
      </c>
      <c r="B78" s="365" t="str">
        <f>IF((A78&lt;&gt;"ZZZ"),(IF((IFERROR((VLOOKUP(A78,'Standaard+voorstellen '!A$1:B$436,1,FALSE)),"ZZZ"))="ZZZ","v","")),"")</f>
        <v/>
      </c>
      <c r="C78" s="396" t="s">
        <v>273</v>
      </c>
      <c r="D78" s="367" t="str">
        <f t="shared" si="107"/>
        <v>BU-VTHS</v>
      </c>
      <c r="E78" s="368" t="str">
        <f>IFERROR((VLOOKUP(C78,'Standaard+voorstellen '!A$1:E$568,2,FALSE)),"Nog af te handelen AANVRAAG")</f>
        <v>BU Veiligheidstester Hoogspan.</v>
      </c>
      <c r="F78" s="369">
        <f>IFERROR((VLOOKUP(C78,'Standaard+voorstellen '!A$1:E$568,3,FALSE)),"")</f>
        <v>7</v>
      </c>
      <c r="G78" s="370">
        <f t="shared" si="104"/>
        <v>35</v>
      </c>
      <c r="H78" s="371">
        <f t="shared" si="105"/>
        <v>5</v>
      </c>
      <c r="I78" s="372">
        <f t="shared" si="106"/>
        <v>30</v>
      </c>
      <c r="J78" s="367">
        <f t="shared" si="108"/>
        <v>74</v>
      </c>
      <c r="K78" s="372">
        <f t="shared" si="109"/>
        <v>0</v>
      </c>
      <c r="L78" s="369" t="s">
        <v>36</v>
      </c>
      <c r="M78" s="373" t="s">
        <v>143</v>
      </c>
      <c r="N78" s="374"/>
      <c r="O78" s="375"/>
      <c r="P78" s="376" t="s">
        <v>273</v>
      </c>
      <c r="Q78" s="377">
        <v>35</v>
      </c>
      <c r="R78" s="378">
        <v>5</v>
      </c>
      <c r="S78" s="379">
        <v>30</v>
      </c>
      <c r="T78" s="378">
        <v>7</v>
      </c>
      <c r="U78" s="378">
        <v>6</v>
      </c>
      <c r="V78" s="383">
        <v>4</v>
      </c>
      <c r="W78" s="384">
        <v>0</v>
      </c>
      <c r="X78" s="385">
        <v>4</v>
      </c>
      <c r="Y78" s="384">
        <v>8</v>
      </c>
      <c r="Z78" s="401">
        <v>0</v>
      </c>
      <c r="AA78" s="402">
        <v>8</v>
      </c>
      <c r="AB78" s="383"/>
      <c r="AC78" s="384"/>
      <c r="AD78" s="384"/>
      <c r="AE78" s="383"/>
      <c r="AF78" s="401"/>
      <c r="AG78" s="406"/>
      <c r="AH78" s="383">
        <v>4</v>
      </c>
      <c r="AI78" s="384">
        <v>0</v>
      </c>
      <c r="AJ78" s="385">
        <v>4</v>
      </c>
      <c r="AK78" s="384"/>
      <c r="AL78" s="384"/>
      <c r="AM78" s="384"/>
      <c r="AN78" s="383">
        <v>0</v>
      </c>
      <c r="AO78" s="384">
        <v>0</v>
      </c>
      <c r="AP78" s="385">
        <v>0</v>
      </c>
      <c r="AQ78" s="384">
        <v>7</v>
      </c>
      <c r="AR78" s="384">
        <v>1</v>
      </c>
      <c r="AS78" s="384">
        <v>6</v>
      </c>
      <c r="AT78" s="383">
        <v>10</v>
      </c>
      <c r="AU78" s="384">
        <v>4</v>
      </c>
      <c r="AV78" s="384">
        <v>6</v>
      </c>
      <c r="AW78" s="383">
        <v>2</v>
      </c>
      <c r="AX78" s="384">
        <v>0</v>
      </c>
      <c r="AY78" s="385">
        <v>2</v>
      </c>
      <c r="AZ78" s="403"/>
      <c r="BA78" s="387" t="str">
        <f t="shared" si="110"/>
        <v>BU</v>
      </c>
      <c r="BB78" s="388" t="str">
        <f t="shared" si="111"/>
        <v/>
      </c>
      <c r="BC78" s="389" t="str">
        <f t="shared" si="112"/>
        <v>-</v>
      </c>
      <c r="BD78" s="390" t="str">
        <f t="shared" si="113"/>
        <v>VTHS</v>
      </c>
      <c r="BE78" s="391">
        <f t="shared" si="114"/>
        <v>3</v>
      </c>
      <c r="BF78" s="392" t="str">
        <f>VLOOKUP(C78,'Standaard+voorstellen '!A$1:E$568,1,FALSE)</f>
        <v>BU-VTHS</v>
      </c>
      <c r="BG78" s="393" t="str">
        <f>VLOOKUP(P78,'Hulpblad Aantal per VrtgSrt &gt;=1'!B$4:C$688,1,FALSE)</f>
        <v>BU-VTHS</v>
      </c>
      <c r="BH78" s="394" t="s">
        <v>273</v>
      </c>
      <c r="BI78" s="393" t="str">
        <f t="shared" si="115"/>
        <v>g</v>
      </c>
      <c r="BJ78" s="393" t="str">
        <f t="shared" si="116"/>
        <v>P</v>
      </c>
      <c r="BK78" s="393" t="str">
        <f t="shared" si="117"/>
        <v>A</v>
      </c>
      <c r="BL78" s="395" t="str">
        <f t="shared" si="118"/>
        <v>PA</v>
      </c>
      <c r="BM78" s="393" t="str">
        <f>IF((B78&gt;"a"),(VLOOKUP(A78,Afhankelijkheid!A$2:O$5530,2,FALSE)),"")</f>
        <v/>
      </c>
      <c r="BN78" s="396">
        <f>IFERROR(VLOOKUP(A78,'Hulpblad IZB en IZE'!A$2:B$750,2,FALSE),0)</f>
        <v>74</v>
      </c>
      <c r="BO78" s="397" t="str">
        <f t="shared" si="119"/>
        <v/>
      </c>
      <c r="BP78" s="370">
        <f t="shared" si="120"/>
        <v>35</v>
      </c>
      <c r="BQ78" s="371">
        <f t="shared" si="121"/>
        <v>5</v>
      </c>
      <c r="BR78" s="372">
        <f t="shared" si="189"/>
        <v>30</v>
      </c>
      <c r="BS78" s="372">
        <f t="shared" si="190"/>
        <v>7</v>
      </c>
      <c r="BT78" s="367">
        <f t="shared" si="122"/>
        <v>74</v>
      </c>
      <c r="BU78" s="398"/>
      <c r="BW78" s="393">
        <f t="shared" si="123"/>
        <v>0</v>
      </c>
      <c r="BX78" s="393">
        <f t="shared" si="124"/>
        <v>0</v>
      </c>
      <c r="BY78" s="393">
        <f t="shared" si="125"/>
        <v>0</v>
      </c>
      <c r="BZ78" s="393">
        <f t="shared" si="126"/>
        <v>0</v>
      </c>
      <c r="CA78" s="393">
        <f t="shared" si="127"/>
        <v>0</v>
      </c>
      <c r="CB78" s="393">
        <f t="shared" si="128"/>
        <v>0</v>
      </c>
      <c r="CC78" s="393">
        <f t="shared" si="129"/>
        <v>0</v>
      </c>
      <c r="CD78" s="393">
        <f t="shared" si="130"/>
        <v>0</v>
      </c>
      <c r="CE78" s="393">
        <f t="shared" si="131"/>
        <v>0</v>
      </c>
      <c r="CF78" s="393">
        <f t="shared" si="132"/>
        <v>0</v>
      </c>
      <c r="CG78" s="398"/>
      <c r="CH78" s="391">
        <f t="shared" si="133"/>
        <v>1</v>
      </c>
      <c r="CI78" s="391">
        <f t="shared" si="134"/>
        <v>1</v>
      </c>
      <c r="CJ78" s="391">
        <f t="shared" si="135"/>
        <v>0</v>
      </c>
      <c r="CK78" s="391">
        <f t="shared" si="136"/>
        <v>0</v>
      </c>
      <c r="CL78" s="391">
        <f t="shared" si="137"/>
        <v>1</v>
      </c>
      <c r="CM78" s="391">
        <f t="shared" si="138"/>
        <v>0</v>
      </c>
      <c r="CN78" s="391">
        <f t="shared" si="139"/>
        <v>1</v>
      </c>
      <c r="CO78" s="391">
        <f t="shared" si="140"/>
        <v>1</v>
      </c>
      <c r="CP78" s="391">
        <f t="shared" si="141"/>
        <v>1</v>
      </c>
      <c r="CQ78" s="391">
        <f t="shared" si="142"/>
        <v>1</v>
      </c>
      <c r="CR78" s="391">
        <f t="shared" si="143"/>
        <v>0</v>
      </c>
      <c r="CS78" s="393">
        <f t="shared" si="144"/>
        <v>0</v>
      </c>
      <c r="CT78" s="391">
        <f t="shared" si="145"/>
        <v>0</v>
      </c>
      <c r="CU78" s="391">
        <f t="shared" si="146"/>
        <v>1</v>
      </c>
      <c r="CV78" s="391">
        <f t="shared" si="147"/>
        <v>1</v>
      </c>
      <c r="CW78" s="391">
        <f t="shared" si="148"/>
        <v>0</v>
      </c>
      <c r="CX78" s="391">
        <f t="shared" si="149"/>
        <v>0</v>
      </c>
      <c r="CY78" s="391">
        <f t="shared" si="150"/>
        <v>1</v>
      </c>
      <c r="CZ78" s="391">
        <f t="shared" si="151"/>
        <v>0</v>
      </c>
      <c r="DA78" s="391">
        <f t="shared" si="152"/>
        <v>0</v>
      </c>
      <c r="DB78" s="391">
        <f t="shared" si="153"/>
        <v>1</v>
      </c>
      <c r="DC78" s="391">
        <f t="shared" si="154"/>
        <v>1</v>
      </c>
      <c r="DD78" s="391">
        <f t="shared" si="155"/>
        <v>1</v>
      </c>
      <c r="DE78" s="398"/>
      <c r="DF78" s="391">
        <f t="shared" si="156"/>
        <v>0</v>
      </c>
      <c r="DG78" s="391">
        <f t="shared" si="157"/>
        <v>0</v>
      </c>
      <c r="DH78" s="391">
        <f t="shared" si="158"/>
        <v>0</v>
      </c>
      <c r="DI78" s="391">
        <f t="shared" si="159"/>
        <v>0</v>
      </c>
      <c r="DJ78" s="391">
        <f t="shared" si="160"/>
        <v>0</v>
      </c>
      <c r="DK78" s="391">
        <f t="shared" si="161"/>
        <v>0</v>
      </c>
      <c r="DL78" s="391">
        <f t="shared" si="162"/>
        <v>0</v>
      </c>
      <c r="DM78" s="391">
        <f t="shared" si="163"/>
        <v>0</v>
      </c>
      <c r="DN78" s="391">
        <f t="shared" si="164"/>
        <v>0</v>
      </c>
      <c r="DO78" s="391">
        <f t="shared" si="165"/>
        <v>0</v>
      </c>
      <c r="DP78" s="391">
        <f t="shared" si="166"/>
        <v>0</v>
      </c>
      <c r="DQ78" s="398"/>
      <c r="DR78" s="391">
        <f t="shared" si="167"/>
        <v>0</v>
      </c>
      <c r="DS78" s="391">
        <f t="shared" si="168"/>
        <v>0</v>
      </c>
      <c r="DT78" s="391">
        <f t="shared" si="169"/>
        <v>0</v>
      </c>
      <c r="DU78" s="391">
        <f t="shared" si="170"/>
        <v>0</v>
      </c>
      <c r="DV78" s="391">
        <f t="shared" si="171"/>
        <v>0</v>
      </c>
      <c r="DW78" s="391">
        <f t="shared" si="172"/>
        <v>0</v>
      </c>
      <c r="DX78" s="391">
        <f t="shared" si="173"/>
        <v>0</v>
      </c>
      <c r="DY78" s="391">
        <f t="shared" si="174"/>
        <v>0</v>
      </c>
      <c r="DZ78" s="391">
        <f t="shared" si="175"/>
        <v>0</v>
      </c>
      <c r="EA78" s="391">
        <f t="shared" si="176"/>
        <v>0</v>
      </c>
      <c r="EB78" s="391">
        <f t="shared" si="177"/>
        <v>0</v>
      </c>
      <c r="EC78" s="398"/>
      <c r="ED78" s="391">
        <f t="shared" si="178"/>
        <v>0</v>
      </c>
      <c r="EE78" s="391">
        <f t="shared" si="179"/>
        <v>0</v>
      </c>
      <c r="EF78" s="391">
        <f t="shared" si="180"/>
        <v>0</v>
      </c>
      <c r="EG78" s="391">
        <f t="shared" si="181"/>
        <v>0</v>
      </c>
      <c r="EH78" s="391">
        <f t="shared" si="182"/>
        <v>0</v>
      </c>
      <c r="EI78" s="391">
        <f t="shared" si="183"/>
        <v>0</v>
      </c>
      <c r="EJ78" s="391">
        <f t="shared" si="184"/>
        <v>0</v>
      </c>
      <c r="EK78" s="391">
        <f t="shared" si="185"/>
        <v>0</v>
      </c>
      <c r="EL78" s="391">
        <f t="shared" si="186"/>
        <v>0</v>
      </c>
      <c r="EM78" s="391">
        <f t="shared" si="187"/>
        <v>0</v>
      </c>
      <c r="EN78" s="391">
        <f t="shared" si="188"/>
        <v>0</v>
      </c>
    </row>
    <row r="79" spans="1:145" s="391" customFormat="1" ht="13.5" hidden="1" thickBot="1" x14ac:dyDescent="0.25">
      <c r="A79" s="364" t="str">
        <f t="shared" si="191"/>
        <v>BU-VTLS</v>
      </c>
      <c r="B79" s="365" t="str">
        <f>IF((A79&lt;&gt;"ZZZ"),(IF((IFERROR((VLOOKUP(A79,'Standaard+voorstellen '!A$1:B$436,1,FALSE)),"ZZZ"))="ZZZ","v","")),"")</f>
        <v/>
      </c>
      <c r="C79" s="396" t="s">
        <v>690</v>
      </c>
      <c r="D79" s="367" t="str">
        <f t="shared" si="107"/>
        <v>BU-VTLS</v>
      </c>
      <c r="E79" s="368" t="str">
        <f>IFERROR((VLOOKUP(C79,'Standaard+voorstellen '!A$1:E$568,2,FALSE)),"Nog af te handelen AANVRAAG")</f>
        <v>BU Veiligheidstester Laagspan.</v>
      </c>
      <c r="F79" s="369">
        <f>IFERROR((VLOOKUP(C79,'Standaard+voorstellen '!A$1:E$568,3,FALSE)),"")</f>
        <v>7</v>
      </c>
      <c r="G79" s="370">
        <f t="shared" si="104"/>
        <v>13</v>
      </c>
      <c r="H79" s="371">
        <f t="shared" si="105"/>
        <v>0</v>
      </c>
      <c r="I79" s="372">
        <f t="shared" si="106"/>
        <v>13</v>
      </c>
      <c r="J79" s="367">
        <f t="shared" si="108"/>
        <v>9</v>
      </c>
      <c r="K79" s="372">
        <f t="shared" si="109"/>
        <v>0</v>
      </c>
      <c r="L79" s="369" t="s">
        <v>36</v>
      </c>
      <c r="M79" s="373" t="s">
        <v>143</v>
      </c>
      <c r="N79" s="635" t="s">
        <v>2378</v>
      </c>
      <c r="O79" s="635" t="s">
        <v>2379</v>
      </c>
      <c r="P79" s="376" t="s">
        <v>690</v>
      </c>
      <c r="Q79" s="377">
        <v>13</v>
      </c>
      <c r="R79" s="378">
        <v>0</v>
      </c>
      <c r="S79" s="379">
        <v>13</v>
      </c>
      <c r="T79" s="378">
        <v>5</v>
      </c>
      <c r="U79" s="378">
        <v>1</v>
      </c>
      <c r="V79" s="383">
        <v>0</v>
      </c>
      <c r="W79" s="384">
        <v>0</v>
      </c>
      <c r="X79" s="385">
        <v>0</v>
      </c>
      <c r="Y79" s="384"/>
      <c r="Z79" s="401"/>
      <c r="AA79" s="402"/>
      <c r="AB79" s="383"/>
      <c r="AC79" s="384"/>
      <c r="AD79" s="384"/>
      <c r="AE79" s="383"/>
      <c r="AF79" s="401"/>
      <c r="AG79" s="406"/>
      <c r="AH79" s="383">
        <v>0</v>
      </c>
      <c r="AI79" s="384">
        <v>0</v>
      </c>
      <c r="AJ79" s="385">
        <v>0</v>
      </c>
      <c r="AK79" s="384"/>
      <c r="AL79" s="384"/>
      <c r="AM79" s="384"/>
      <c r="AN79" s="383">
        <v>0</v>
      </c>
      <c r="AO79" s="384">
        <v>0</v>
      </c>
      <c r="AP79" s="385">
        <v>0</v>
      </c>
      <c r="AQ79" s="384">
        <v>0</v>
      </c>
      <c r="AR79" s="384">
        <v>0</v>
      </c>
      <c r="AS79" s="384">
        <v>0</v>
      </c>
      <c r="AT79" s="383">
        <v>13</v>
      </c>
      <c r="AU79" s="384">
        <v>0</v>
      </c>
      <c r="AV79" s="384">
        <v>13</v>
      </c>
      <c r="AW79" s="383"/>
      <c r="AX79" s="384"/>
      <c r="AY79" s="385"/>
      <c r="AZ79" s="403"/>
      <c r="BA79" s="387" t="str">
        <f t="shared" si="110"/>
        <v>BU</v>
      </c>
      <c r="BB79" s="388" t="str">
        <f t="shared" si="111"/>
        <v/>
      </c>
      <c r="BC79" s="389" t="str">
        <f t="shared" si="112"/>
        <v>-</v>
      </c>
      <c r="BD79" s="390" t="str">
        <f t="shared" si="113"/>
        <v>VTLS</v>
      </c>
      <c r="BE79" s="391">
        <f t="shared" si="114"/>
        <v>3</v>
      </c>
      <c r="BF79" s="392" t="str">
        <f>VLOOKUP(C79,'Standaard+voorstellen '!A$1:E$568,1,FALSE)</f>
        <v>BU-VTLS</v>
      </c>
      <c r="BG79" s="393" t="str">
        <f>VLOOKUP(P79,'Hulpblad Aantal per VrtgSrt &gt;=1'!B$4:C$688,1,FALSE)</f>
        <v>BU-VTLS</v>
      </c>
      <c r="BH79" s="394" t="s">
        <v>690</v>
      </c>
      <c r="BI79" s="393" t="str">
        <f t="shared" si="115"/>
        <v>g</v>
      </c>
      <c r="BJ79" s="393" t="str">
        <f t="shared" si="116"/>
        <v/>
      </c>
      <c r="BK79" s="393" t="str">
        <f t="shared" si="117"/>
        <v>A</v>
      </c>
      <c r="BL79" s="395" t="str">
        <f t="shared" si="118"/>
        <v>A</v>
      </c>
      <c r="BM79" s="393" t="str">
        <f>IF((B79&gt;"a"),(VLOOKUP(A79,Afhankelijkheid!A$2:O$5530,2,FALSE)),"")</f>
        <v/>
      </c>
      <c r="BN79" s="396">
        <f>IFERROR(VLOOKUP(A79,'Hulpblad IZB en IZE'!A$2:B$750,2,FALSE),0)</f>
        <v>9</v>
      </c>
      <c r="BO79" s="397" t="str">
        <f t="shared" si="119"/>
        <v/>
      </c>
      <c r="BP79" s="370">
        <f t="shared" si="120"/>
        <v>13</v>
      </c>
      <c r="BQ79" s="371">
        <f t="shared" si="121"/>
        <v>0</v>
      </c>
      <c r="BR79" s="372">
        <f t="shared" si="189"/>
        <v>13</v>
      </c>
      <c r="BS79" s="372">
        <f t="shared" si="190"/>
        <v>5</v>
      </c>
      <c r="BT79" s="367">
        <f t="shared" si="122"/>
        <v>9</v>
      </c>
      <c r="BU79" s="398"/>
      <c r="BW79" s="393">
        <f t="shared" si="123"/>
        <v>0</v>
      </c>
      <c r="BX79" s="393">
        <f t="shared" si="124"/>
        <v>0</v>
      </c>
      <c r="BY79" s="393">
        <f t="shared" si="125"/>
        <v>0</v>
      </c>
      <c r="BZ79" s="393">
        <f t="shared" si="126"/>
        <v>0</v>
      </c>
      <c r="CA79" s="393">
        <f t="shared" si="127"/>
        <v>0</v>
      </c>
      <c r="CB79" s="393">
        <f t="shared" si="128"/>
        <v>0</v>
      </c>
      <c r="CC79" s="393">
        <f t="shared" si="129"/>
        <v>0</v>
      </c>
      <c r="CD79" s="393">
        <f t="shared" si="130"/>
        <v>0</v>
      </c>
      <c r="CE79" s="393">
        <f t="shared" si="131"/>
        <v>0</v>
      </c>
      <c r="CF79" s="393">
        <f t="shared" si="132"/>
        <v>0</v>
      </c>
      <c r="CG79" s="398"/>
      <c r="CH79" s="391">
        <f t="shared" si="133"/>
        <v>1</v>
      </c>
      <c r="CI79" s="391">
        <f t="shared" si="134"/>
        <v>0</v>
      </c>
      <c r="CJ79" s="391">
        <f t="shared" si="135"/>
        <v>0</v>
      </c>
      <c r="CK79" s="391">
        <f t="shared" si="136"/>
        <v>0</v>
      </c>
      <c r="CL79" s="391">
        <f t="shared" si="137"/>
        <v>1</v>
      </c>
      <c r="CM79" s="391">
        <f t="shared" si="138"/>
        <v>0</v>
      </c>
      <c r="CN79" s="391">
        <f t="shared" si="139"/>
        <v>1</v>
      </c>
      <c r="CO79" s="391">
        <f t="shared" si="140"/>
        <v>1</v>
      </c>
      <c r="CP79" s="391">
        <f t="shared" si="141"/>
        <v>1</v>
      </c>
      <c r="CQ79" s="391">
        <f t="shared" si="142"/>
        <v>0</v>
      </c>
      <c r="CR79" s="391">
        <f t="shared" si="143"/>
        <v>0</v>
      </c>
      <c r="CS79" s="393">
        <f t="shared" si="144"/>
        <v>0</v>
      </c>
      <c r="CT79" s="391">
        <f t="shared" si="145"/>
        <v>0</v>
      </c>
      <c r="CU79" s="391">
        <f t="shared" si="146"/>
        <v>0</v>
      </c>
      <c r="CV79" s="391">
        <f t="shared" si="147"/>
        <v>0</v>
      </c>
      <c r="CW79" s="391">
        <f t="shared" si="148"/>
        <v>0</v>
      </c>
      <c r="CX79" s="391">
        <f t="shared" si="149"/>
        <v>0</v>
      </c>
      <c r="CY79" s="391">
        <f t="shared" si="150"/>
        <v>0</v>
      </c>
      <c r="CZ79" s="391">
        <f t="shared" si="151"/>
        <v>0</v>
      </c>
      <c r="DA79" s="391">
        <f t="shared" si="152"/>
        <v>0</v>
      </c>
      <c r="DB79" s="391">
        <f t="shared" si="153"/>
        <v>0</v>
      </c>
      <c r="DC79" s="391">
        <f t="shared" si="154"/>
        <v>1</v>
      </c>
      <c r="DD79" s="391">
        <f t="shared" si="155"/>
        <v>0</v>
      </c>
      <c r="DE79" s="398"/>
      <c r="DF79" s="391">
        <f t="shared" si="156"/>
        <v>0</v>
      </c>
      <c r="DG79" s="391">
        <f t="shared" si="157"/>
        <v>0</v>
      </c>
      <c r="DH79" s="391">
        <f t="shared" si="158"/>
        <v>0</v>
      </c>
      <c r="DI79" s="391">
        <f t="shared" si="159"/>
        <v>0</v>
      </c>
      <c r="DJ79" s="391">
        <f t="shared" si="160"/>
        <v>0</v>
      </c>
      <c r="DK79" s="391">
        <f t="shared" si="161"/>
        <v>0</v>
      </c>
      <c r="DL79" s="391">
        <f t="shared" si="162"/>
        <v>0</v>
      </c>
      <c r="DM79" s="391">
        <f t="shared" si="163"/>
        <v>0</v>
      </c>
      <c r="DN79" s="391">
        <f t="shared" si="164"/>
        <v>0</v>
      </c>
      <c r="DO79" s="391">
        <f t="shared" si="165"/>
        <v>0</v>
      </c>
      <c r="DP79" s="391">
        <f t="shared" si="166"/>
        <v>0</v>
      </c>
      <c r="DQ79" s="398"/>
      <c r="DR79" s="391">
        <f t="shared" si="167"/>
        <v>0</v>
      </c>
      <c r="DS79" s="391">
        <f t="shared" si="168"/>
        <v>0</v>
      </c>
      <c r="DT79" s="391">
        <f t="shared" si="169"/>
        <v>0</v>
      </c>
      <c r="DU79" s="391">
        <f t="shared" si="170"/>
        <v>0</v>
      </c>
      <c r="DV79" s="391">
        <f t="shared" si="171"/>
        <v>0</v>
      </c>
      <c r="DW79" s="391">
        <f t="shared" si="172"/>
        <v>0</v>
      </c>
      <c r="DX79" s="391">
        <f t="shared" si="173"/>
        <v>0</v>
      </c>
      <c r="DY79" s="391">
        <f t="shared" si="174"/>
        <v>0</v>
      </c>
      <c r="DZ79" s="391">
        <f t="shared" si="175"/>
        <v>0</v>
      </c>
      <c r="EA79" s="391">
        <f t="shared" si="176"/>
        <v>0</v>
      </c>
      <c r="EB79" s="391">
        <f t="shared" si="177"/>
        <v>0</v>
      </c>
      <c r="EC79" s="398"/>
      <c r="ED79" s="391">
        <f t="shared" si="178"/>
        <v>0</v>
      </c>
      <c r="EE79" s="391">
        <f t="shared" si="179"/>
        <v>0</v>
      </c>
      <c r="EF79" s="391">
        <f t="shared" si="180"/>
        <v>0</v>
      </c>
      <c r="EG79" s="391">
        <f t="shared" si="181"/>
        <v>0</v>
      </c>
      <c r="EH79" s="391">
        <f t="shared" si="182"/>
        <v>0</v>
      </c>
      <c r="EI79" s="391">
        <f t="shared" si="183"/>
        <v>0</v>
      </c>
      <c r="EJ79" s="391">
        <f t="shared" si="184"/>
        <v>0</v>
      </c>
      <c r="EK79" s="391">
        <f t="shared" si="185"/>
        <v>0</v>
      </c>
      <c r="EL79" s="391">
        <f t="shared" si="186"/>
        <v>0</v>
      </c>
      <c r="EM79" s="391">
        <f t="shared" si="187"/>
        <v>0</v>
      </c>
      <c r="EN79" s="391">
        <f t="shared" si="188"/>
        <v>0</v>
      </c>
    </row>
    <row r="80" spans="1:145" s="391" customFormat="1" ht="13.5" hidden="1" thickBot="1" x14ac:dyDescent="0.25">
      <c r="A80" s="364" t="str">
        <f t="shared" si="191"/>
        <v>BU-VVP</v>
      </c>
      <c r="B80" s="365" t="str">
        <f>IF((A80&lt;&gt;"ZZZ"),(IF((IFERROR((VLOOKUP(A80,'Standaard+voorstellen '!A$1:B$436,1,FALSE)),"ZZZ"))="ZZZ","v","")),"")</f>
        <v/>
      </c>
      <c r="C80" s="633" t="s">
        <v>2364</v>
      </c>
      <c r="D80" s="367" t="str">
        <f t="shared" si="107"/>
        <v>BU-VVP</v>
      </c>
      <c r="E80" s="368" t="str">
        <f>IFERROR((VLOOKUP(C80,'Standaard+voorstellen '!A$1:E$568,2,FALSE)),"Nog af te handelen AANVRAAG")</f>
        <v>BU Voertuigverplaatser</v>
      </c>
      <c r="F80" s="369">
        <f>IFERROR((VLOOKUP(C80,'Standaard+voorstellen '!A$1:E$568,3,FALSE)),"")</f>
        <v>8</v>
      </c>
      <c r="G80" s="370">
        <f t="shared" si="104"/>
        <v>1</v>
      </c>
      <c r="H80" s="371">
        <f t="shared" si="105"/>
        <v>1</v>
      </c>
      <c r="I80" s="372">
        <f t="shared" si="106"/>
        <v>0</v>
      </c>
      <c r="J80" s="367">
        <f t="shared" si="108"/>
        <v>0</v>
      </c>
      <c r="K80" s="372">
        <f t="shared" si="109"/>
        <v>0</v>
      </c>
      <c r="L80" s="634" t="s">
        <v>36</v>
      </c>
      <c r="M80" s="373" t="s">
        <v>2394</v>
      </c>
      <c r="N80" s="420" t="s">
        <v>2141</v>
      </c>
      <c r="O80" s="674" t="s">
        <v>2085</v>
      </c>
      <c r="P80" s="376" t="s">
        <v>2364</v>
      </c>
      <c r="Q80" s="377">
        <v>1</v>
      </c>
      <c r="R80" s="378">
        <v>1</v>
      </c>
      <c r="S80" s="379">
        <v>0</v>
      </c>
      <c r="T80" s="378">
        <v>2</v>
      </c>
      <c r="U80" s="378">
        <v>1</v>
      </c>
      <c r="V80" s="383"/>
      <c r="W80" s="384"/>
      <c r="X80" s="385"/>
      <c r="Y80" s="384">
        <v>1</v>
      </c>
      <c r="Z80" s="401">
        <v>1</v>
      </c>
      <c r="AA80" s="402">
        <v>0</v>
      </c>
      <c r="AB80" s="383"/>
      <c r="AC80" s="384"/>
      <c r="AD80" s="384"/>
      <c r="AE80" s="377"/>
      <c r="AF80" s="380"/>
      <c r="AG80" s="382"/>
      <c r="AH80" s="383">
        <v>0</v>
      </c>
      <c r="AI80" s="384">
        <v>0</v>
      </c>
      <c r="AJ80" s="385">
        <v>0</v>
      </c>
      <c r="AK80" s="384"/>
      <c r="AL80" s="384"/>
      <c r="AM80" s="384"/>
      <c r="AN80" s="383"/>
      <c r="AO80" s="384"/>
      <c r="AP80" s="385"/>
      <c r="AQ80" s="384"/>
      <c r="AR80" s="384"/>
      <c r="AS80" s="384"/>
      <c r="AT80" s="383"/>
      <c r="AU80" s="384"/>
      <c r="AV80" s="384"/>
      <c r="AW80" s="383"/>
      <c r="AX80" s="384"/>
      <c r="AY80" s="385"/>
      <c r="AZ80" s="403"/>
      <c r="BA80" s="387" t="str">
        <f t="shared" si="110"/>
        <v>BU</v>
      </c>
      <c r="BB80" s="388" t="str">
        <f t="shared" si="111"/>
        <v/>
      </c>
      <c r="BC80" s="389" t="str">
        <f t="shared" si="112"/>
        <v>-</v>
      </c>
      <c r="BD80" s="390" t="str">
        <f t="shared" si="113"/>
        <v>VVP</v>
      </c>
      <c r="BE80" s="391">
        <f t="shared" si="114"/>
        <v>3</v>
      </c>
      <c r="BF80" s="392" t="str">
        <f>VLOOKUP(C80,'Standaard+voorstellen '!A$1:E$568,1,FALSE)</f>
        <v>BU-VVP</v>
      </c>
      <c r="BG80" s="393" t="str">
        <f>VLOOKUP(P80,'Hulpblad Aantal per VrtgSrt &gt;=1'!B$4:C$688,1,FALSE)</f>
        <v>BU-VVP</v>
      </c>
      <c r="BH80" s="394" t="s">
        <v>2364</v>
      </c>
      <c r="BI80" s="393" t="str">
        <f t="shared" si="115"/>
        <v>g</v>
      </c>
      <c r="BJ80" s="393" t="str">
        <f t="shared" si="116"/>
        <v>P</v>
      </c>
      <c r="BK80" s="393" t="str">
        <f t="shared" si="117"/>
        <v/>
      </c>
      <c r="BL80" s="395" t="str">
        <f t="shared" si="118"/>
        <v>P</v>
      </c>
      <c r="BM80" s="393" t="str">
        <f>IF((B80&gt;"a"),(VLOOKUP(A80,Afhankelijkheid!A$2:O$5530,2,FALSE)),"")</f>
        <v/>
      </c>
      <c r="BN80" s="396">
        <f>IFERROR(VLOOKUP(A80,'Hulpblad IZB en IZE'!A$2:B$750,2,FALSE),0)</f>
        <v>0</v>
      </c>
      <c r="BO80" s="397" t="str">
        <f t="shared" si="119"/>
        <v/>
      </c>
      <c r="BP80" s="370">
        <f t="shared" si="120"/>
        <v>1</v>
      </c>
      <c r="BQ80" s="371">
        <f t="shared" si="121"/>
        <v>1</v>
      </c>
      <c r="BR80" s="372">
        <f t="shared" si="189"/>
        <v>0</v>
      </c>
      <c r="BS80" s="372">
        <f t="shared" si="190"/>
        <v>2</v>
      </c>
      <c r="BT80" s="367">
        <f t="shared" si="122"/>
        <v>0</v>
      </c>
      <c r="BU80" s="398"/>
      <c r="BW80" s="393">
        <f t="shared" si="123"/>
        <v>0</v>
      </c>
      <c r="BX80" s="393">
        <f t="shared" si="124"/>
        <v>0</v>
      </c>
      <c r="BY80" s="393">
        <f t="shared" si="125"/>
        <v>0</v>
      </c>
      <c r="BZ80" s="393">
        <f t="shared" si="126"/>
        <v>0</v>
      </c>
      <c r="CA80" s="393">
        <f t="shared" si="127"/>
        <v>0</v>
      </c>
      <c r="CB80" s="393">
        <f t="shared" si="128"/>
        <v>0</v>
      </c>
      <c r="CC80" s="393">
        <f t="shared" si="129"/>
        <v>0</v>
      </c>
      <c r="CD80" s="393">
        <f t="shared" si="130"/>
        <v>0</v>
      </c>
      <c r="CE80" s="393">
        <f t="shared" si="131"/>
        <v>0</v>
      </c>
      <c r="CF80" s="393">
        <f t="shared" si="132"/>
        <v>0</v>
      </c>
      <c r="CG80" s="398"/>
      <c r="CH80" s="391">
        <f t="shared" si="133"/>
        <v>0</v>
      </c>
      <c r="CI80" s="391">
        <f t="shared" si="134"/>
        <v>1</v>
      </c>
      <c r="CJ80" s="391">
        <f t="shared" si="135"/>
        <v>0</v>
      </c>
      <c r="CK80" s="391">
        <f t="shared" si="136"/>
        <v>0</v>
      </c>
      <c r="CL80" s="391">
        <f t="shared" si="137"/>
        <v>1</v>
      </c>
      <c r="CM80" s="391">
        <f t="shared" si="138"/>
        <v>0</v>
      </c>
      <c r="CN80" s="391">
        <f t="shared" si="139"/>
        <v>0</v>
      </c>
      <c r="CO80" s="391">
        <f t="shared" si="140"/>
        <v>0</v>
      </c>
      <c r="CP80" s="391">
        <f t="shared" si="141"/>
        <v>0</v>
      </c>
      <c r="CQ80" s="391">
        <f t="shared" si="142"/>
        <v>0</v>
      </c>
      <c r="CR80" s="391">
        <f t="shared" si="143"/>
        <v>0</v>
      </c>
      <c r="CS80" s="393">
        <f t="shared" si="144"/>
        <v>0</v>
      </c>
      <c r="CT80" s="391">
        <f t="shared" si="145"/>
        <v>0</v>
      </c>
      <c r="CU80" s="391">
        <f t="shared" si="146"/>
        <v>0</v>
      </c>
      <c r="CV80" s="391">
        <f t="shared" si="147"/>
        <v>1</v>
      </c>
      <c r="CW80" s="391">
        <f t="shared" si="148"/>
        <v>0</v>
      </c>
      <c r="CX80" s="391">
        <f t="shared" si="149"/>
        <v>0</v>
      </c>
      <c r="CY80" s="391">
        <f t="shared" si="150"/>
        <v>0</v>
      </c>
      <c r="CZ80" s="391">
        <f t="shared" si="151"/>
        <v>0</v>
      </c>
      <c r="DA80" s="391">
        <f t="shared" si="152"/>
        <v>0</v>
      </c>
      <c r="DB80" s="391">
        <f t="shared" si="153"/>
        <v>0</v>
      </c>
      <c r="DC80" s="391">
        <f t="shared" si="154"/>
        <v>0</v>
      </c>
      <c r="DD80" s="391">
        <f t="shared" si="155"/>
        <v>0</v>
      </c>
      <c r="DE80" s="398"/>
      <c r="DF80" s="391">
        <f t="shared" si="156"/>
        <v>0</v>
      </c>
      <c r="DG80" s="391">
        <f t="shared" si="157"/>
        <v>0</v>
      </c>
      <c r="DH80" s="391">
        <f t="shared" si="158"/>
        <v>0</v>
      </c>
      <c r="DI80" s="391">
        <f t="shared" si="159"/>
        <v>0</v>
      </c>
      <c r="DJ80" s="391">
        <f t="shared" si="160"/>
        <v>0</v>
      </c>
      <c r="DK80" s="391">
        <f t="shared" si="161"/>
        <v>0</v>
      </c>
      <c r="DL80" s="391">
        <f t="shared" si="162"/>
        <v>0</v>
      </c>
      <c r="DM80" s="391">
        <f t="shared" si="163"/>
        <v>0</v>
      </c>
      <c r="DN80" s="391">
        <f t="shared" si="164"/>
        <v>0</v>
      </c>
      <c r="DO80" s="391">
        <f t="shared" si="165"/>
        <v>0</v>
      </c>
      <c r="DP80" s="391">
        <f t="shared" si="166"/>
        <v>0</v>
      </c>
      <c r="DQ80" s="398"/>
      <c r="DR80" s="391">
        <f t="shared" si="167"/>
        <v>0</v>
      </c>
      <c r="DS80" s="391">
        <f t="shared" si="168"/>
        <v>0</v>
      </c>
      <c r="DT80" s="391">
        <f t="shared" si="169"/>
        <v>0</v>
      </c>
      <c r="DU80" s="391">
        <f t="shared" si="170"/>
        <v>0</v>
      </c>
      <c r="DV80" s="391">
        <f t="shared" si="171"/>
        <v>0</v>
      </c>
      <c r="DW80" s="391">
        <f t="shared" si="172"/>
        <v>0</v>
      </c>
      <c r="DX80" s="391">
        <f t="shared" si="173"/>
        <v>0</v>
      </c>
      <c r="DY80" s="391">
        <f t="shared" si="174"/>
        <v>0</v>
      </c>
      <c r="DZ80" s="391">
        <f t="shared" si="175"/>
        <v>0</v>
      </c>
      <c r="EA80" s="391">
        <f t="shared" si="176"/>
        <v>0</v>
      </c>
      <c r="EB80" s="391">
        <f t="shared" si="177"/>
        <v>0</v>
      </c>
      <c r="EC80" s="398"/>
      <c r="ED80" s="391">
        <f t="shared" si="178"/>
        <v>0</v>
      </c>
      <c r="EE80" s="391">
        <f t="shared" si="179"/>
        <v>0</v>
      </c>
      <c r="EF80" s="391">
        <f t="shared" si="180"/>
        <v>0</v>
      </c>
      <c r="EG80" s="391">
        <f t="shared" si="181"/>
        <v>0</v>
      </c>
      <c r="EH80" s="391">
        <f t="shared" si="182"/>
        <v>0</v>
      </c>
      <c r="EI80" s="391">
        <f t="shared" si="183"/>
        <v>0</v>
      </c>
      <c r="EJ80" s="391">
        <f t="shared" si="184"/>
        <v>0</v>
      </c>
      <c r="EK80" s="391">
        <f t="shared" si="185"/>
        <v>0</v>
      </c>
      <c r="EL80" s="391">
        <f t="shared" si="186"/>
        <v>0</v>
      </c>
      <c r="EM80" s="391">
        <f t="shared" si="187"/>
        <v>0</v>
      </c>
      <c r="EN80" s="391">
        <f t="shared" si="188"/>
        <v>0</v>
      </c>
    </row>
    <row r="81" spans="1:145" s="391" customFormat="1" ht="26.25" thickBot="1" x14ac:dyDescent="0.25">
      <c r="A81" s="364" t="str">
        <f t="shared" si="191"/>
        <v>BUV-VRB</v>
      </c>
      <c r="B81" s="365" t="str">
        <f>IF((A81&lt;&gt;"ZZZ"),(IF((IFERROR((VLOOKUP(A81,'Standaard+voorstellen '!A$1:B$436,1,FALSE)),"ZZZ"))="ZZZ","v","")),"")</f>
        <v>v</v>
      </c>
      <c r="C81" s="649" t="s">
        <v>806</v>
      </c>
      <c r="D81" s="367" t="str">
        <f t="shared" si="107"/>
        <v>BU-VRB</v>
      </c>
      <c r="E81" s="368" t="str">
        <f>IFERROR((VLOOKUP(C81,'Standaard+voorstellen '!A$1:E$568,2,FALSE)),"Nog af te handelen AANVRAAG")</f>
        <v>BUV Verkenningsrobot</v>
      </c>
      <c r="F81" s="369">
        <v>8</v>
      </c>
      <c r="G81" s="370">
        <f t="shared" si="104"/>
        <v>0</v>
      </c>
      <c r="H81" s="371">
        <f t="shared" si="105"/>
        <v>0</v>
      </c>
      <c r="I81" s="372">
        <f t="shared" si="106"/>
        <v>0</v>
      </c>
      <c r="J81" s="367">
        <f t="shared" si="108"/>
        <v>0</v>
      </c>
      <c r="K81" s="372">
        <f t="shared" si="109"/>
        <v>0</v>
      </c>
      <c r="L81" s="634" t="s">
        <v>36</v>
      </c>
      <c r="M81" s="373" t="s">
        <v>143</v>
      </c>
      <c r="N81" s="679" t="s">
        <v>2404</v>
      </c>
      <c r="O81" s="499" t="s">
        <v>2395</v>
      </c>
      <c r="P81" s="376" t="s">
        <v>2391</v>
      </c>
      <c r="Q81" s="377">
        <v>0</v>
      </c>
      <c r="R81" s="378">
        <v>0</v>
      </c>
      <c r="S81" s="379">
        <v>0</v>
      </c>
      <c r="T81" s="378">
        <v>1</v>
      </c>
      <c r="U81" s="378">
        <v>0</v>
      </c>
      <c r="V81" s="383"/>
      <c r="W81" s="384"/>
      <c r="X81" s="385"/>
      <c r="Y81" s="384"/>
      <c r="Z81" s="401"/>
      <c r="AA81" s="402"/>
      <c r="AB81" s="383"/>
      <c r="AC81" s="384"/>
      <c r="AD81" s="384"/>
      <c r="AE81" s="383">
        <v>0</v>
      </c>
      <c r="AF81" s="401">
        <v>0</v>
      </c>
      <c r="AG81" s="406">
        <v>0</v>
      </c>
      <c r="AH81" s="383"/>
      <c r="AI81" s="384"/>
      <c r="AJ81" s="385"/>
      <c r="AK81" s="378"/>
      <c r="AL81" s="378"/>
      <c r="AM81" s="378"/>
      <c r="AN81" s="383"/>
      <c r="AO81" s="384"/>
      <c r="AP81" s="385"/>
      <c r="AQ81" s="378"/>
      <c r="AR81" s="378"/>
      <c r="AS81" s="378"/>
      <c r="AT81" s="383"/>
      <c r="AU81" s="378"/>
      <c r="AV81" s="378"/>
      <c r="AW81" s="383"/>
      <c r="AX81" s="384"/>
      <c r="AY81" s="385"/>
      <c r="AZ81" s="403"/>
      <c r="BA81" s="387" t="str">
        <f t="shared" si="110"/>
        <v>BU</v>
      </c>
      <c r="BB81" s="388" t="str">
        <f t="shared" si="111"/>
        <v/>
      </c>
      <c r="BC81" s="389" t="str">
        <f t="shared" si="112"/>
        <v>-</v>
      </c>
      <c r="BD81" s="390" t="str">
        <f t="shared" si="113"/>
        <v>VRB</v>
      </c>
      <c r="BE81" s="391">
        <f t="shared" si="114"/>
        <v>3</v>
      </c>
      <c r="BF81" s="392" t="str">
        <f>VLOOKUP(C81,'Standaard+voorstellen '!A$1:E$568,1,FALSE)</f>
        <v>BU-VRB</v>
      </c>
      <c r="BG81" s="393" t="str">
        <f>VLOOKUP(P81,'Hulpblad Aantal per VrtgSrt &gt;=1'!B$4:C$688,1,FALSE)</f>
        <v>BUV-VRB</v>
      </c>
      <c r="BH81" s="394" t="s">
        <v>2391</v>
      </c>
      <c r="BI81" s="393" t="str">
        <f t="shared" si="115"/>
        <v>g</v>
      </c>
      <c r="BJ81" s="393" t="str">
        <f t="shared" si="116"/>
        <v/>
      </c>
      <c r="BK81" s="393" t="str">
        <f t="shared" si="117"/>
        <v/>
      </c>
      <c r="BL81" s="395" t="str">
        <f t="shared" si="118"/>
        <v/>
      </c>
      <c r="BM81" s="393" t="str">
        <f>IF((B81&gt;"a"),(VLOOKUP(A81,Afhankelijkheid!A$2:O$5530,2,FALSE)),"")</f>
        <v>BUV Verkenningsrobot</v>
      </c>
      <c r="BN81" s="396">
        <f>IFERROR(VLOOKUP(A81,'Hulpblad IZB en IZE'!A$2:B$750,2,FALSE),0)</f>
        <v>0</v>
      </c>
      <c r="BO81" s="397" t="str">
        <f t="shared" si="119"/>
        <v/>
      </c>
      <c r="BP81" s="370">
        <f t="shared" si="120"/>
        <v>0</v>
      </c>
      <c r="BQ81" s="371">
        <f t="shared" si="121"/>
        <v>0</v>
      </c>
      <c r="BR81" s="372">
        <f t="shared" si="189"/>
        <v>0</v>
      </c>
      <c r="BS81" s="372">
        <f t="shared" si="190"/>
        <v>1</v>
      </c>
      <c r="BT81" s="367">
        <f t="shared" si="122"/>
        <v>0</v>
      </c>
      <c r="BU81" s="398"/>
      <c r="BW81" s="393">
        <f t="shared" si="123"/>
        <v>0</v>
      </c>
      <c r="BX81" s="393">
        <f t="shared" si="124"/>
        <v>0</v>
      </c>
      <c r="BY81" s="393">
        <f t="shared" si="125"/>
        <v>0</v>
      </c>
      <c r="BZ81" s="393">
        <f t="shared" si="126"/>
        <v>1</v>
      </c>
      <c r="CA81" s="393">
        <f t="shared" si="127"/>
        <v>0</v>
      </c>
      <c r="CB81" s="393">
        <f t="shared" si="128"/>
        <v>0</v>
      </c>
      <c r="CC81" s="393">
        <f t="shared" si="129"/>
        <v>0</v>
      </c>
      <c r="CD81" s="393">
        <f t="shared" si="130"/>
        <v>0</v>
      </c>
      <c r="CE81" s="393">
        <f t="shared" si="131"/>
        <v>0</v>
      </c>
      <c r="CF81" s="393">
        <f t="shared" si="132"/>
        <v>0</v>
      </c>
      <c r="CG81" s="398"/>
      <c r="CH81" s="391">
        <f t="shared" si="133"/>
        <v>0</v>
      </c>
      <c r="CI81" s="391">
        <f t="shared" si="134"/>
        <v>0</v>
      </c>
      <c r="CJ81" s="391">
        <f t="shared" si="135"/>
        <v>0</v>
      </c>
      <c r="CK81" s="391">
        <f t="shared" si="136"/>
        <v>1</v>
      </c>
      <c r="CL81" s="391">
        <f t="shared" si="137"/>
        <v>0</v>
      </c>
      <c r="CM81" s="391">
        <f t="shared" si="138"/>
        <v>0</v>
      </c>
      <c r="CN81" s="391">
        <f t="shared" si="139"/>
        <v>0</v>
      </c>
      <c r="CO81" s="391">
        <f t="shared" si="140"/>
        <v>0</v>
      </c>
      <c r="CP81" s="391">
        <f t="shared" si="141"/>
        <v>0</v>
      </c>
      <c r="CQ81" s="391">
        <f t="shared" si="142"/>
        <v>0</v>
      </c>
      <c r="CR81" s="391">
        <f t="shared" si="143"/>
        <v>1</v>
      </c>
      <c r="CS81" s="393">
        <f t="shared" si="144"/>
        <v>1</v>
      </c>
      <c r="CT81" s="391">
        <f t="shared" si="145"/>
        <v>0</v>
      </c>
      <c r="CU81" s="391">
        <f t="shared" si="146"/>
        <v>0</v>
      </c>
      <c r="CV81" s="391">
        <f t="shared" si="147"/>
        <v>0</v>
      </c>
      <c r="CW81" s="391">
        <f t="shared" si="148"/>
        <v>0</v>
      </c>
      <c r="CX81" s="391">
        <f t="shared" si="149"/>
        <v>0</v>
      </c>
      <c r="CY81" s="391">
        <f t="shared" si="150"/>
        <v>0</v>
      </c>
      <c r="CZ81" s="391">
        <f t="shared" si="151"/>
        <v>0</v>
      </c>
      <c r="DA81" s="391">
        <f t="shared" si="152"/>
        <v>0</v>
      </c>
      <c r="DB81" s="391">
        <f t="shared" si="153"/>
        <v>0</v>
      </c>
      <c r="DC81" s="391">
        <f t="shared" si="154"/>
        <v>0</v>
      </c>
      <c r="DD81" s="391">
        <f t="shared" si="155"/>
        <v>0</v>
      </c>
      <c r="DE81" s="398"/>
      <c r="DF81" s="391">
        <f t="shared" si="156"/>
        <v>0</v>
      </c>
      <c r="DG81" s="391">
        <f t="shared" si="157"/>
        <v>0</v>
      </c>
      <c r="DH81" s="391">
        <f t="shared" si="158"/>
        <v>0</v>
      </c>
      <c r="DI81" s="391">
        <f t="shared" si="159"/>
        <v>0</v>
      </c>
      <c r="DJ81" s="391">
        <f t="shared" si="160"/>
        <v>0</v>
      </c>
      <c r="DK81" s="391">
        <f t="shared" si="161"/>
        <v>0</v>
      </c>
      <c r="DL81" s="391">
        <f t="shared" si="162"/>
        <v>0</v>
      </c>
      <c r="DM81" s="391">
        <f t="shared" si="163"/>
        <v>0</v>
      </c>
      <c r="DN81" s="391">
        <f t="shared" si="164"/>
        <v>0</v>
      </c>
      <c r="DO81" s="391">
        <f t="shared" si="165"/>
        <v>0</v>
      </c>
      <c r="DP81" s="391">
        <f t="shared" si="166"/>
        <v>0</v>
      </c>
      <c r="DQ81" s="398"/>
      <c r="DR81" s="391">
        <f t="shared" si="167"/>
        <v>0</v>
      </c>
      <c r="DS81" s="391">
        <f t="shared" si="168"/>
        <v>0</v>
      </c>
      <c r="DT81" s="391">
        <f t="shared" si="169"/>
        <v>0</v>
      </c>
      <c r="DU81" s="391">
        <f t="shared" si="170"/>
        <v>0</v>
      </c>
      <c r="DV81" s="391">
        <f t="shared" si="171"/>
        <v>0</v>
      </c>
      <c r="DW81" s="391">
        <f t="shared" si="172"/>
        <v>0</v>
      </c>
      <c r="DX81" s="391">
        <f t="shared" si="173"/>
        <v>0</v>
      </c>
      <c r="DY81" s="391">
        <f t="shared" si="174"/>
        <v>0</v>
      </c>
      <c r="DZ81" s="391">
        <f t="shared" si="175"/>
        <v>0</v>
      </c>
      <c r="EA81" s="391">
        <f t="shared" si="176"/>
        <v>0</v>
      </c>
      <c r="EB81" s="391">
        <f t="shared" si="177"/>
        <v>0</v>
      </c>
      <c r="EC81" s="398"/>
      <c r="ED81" s="391">
        <f t="shared" si="178"/>
        <v>0</v>
      </c>
      <c r="EE81" s="391">
        <f t="shared" si="179"/>
        <v>0</v>
      </c>
      <c r="EF81" s="391">
        <f t="shared" si="180"/>
        <v>0</v>
      </c>
      <c r="EG81" s="391">
        <f t="shared" si="181"/>
        <v>0</v>
      </c>
      <c r="EH81" s="391">
        <f t="shared" si="182"/>
        <v>0</v>
      </c>
      <c r="EI81" s="391">
        <f t="shared" si="183"/>
        <v>0</v>
      </c>
      <c r="EJ81" s="391">
        <f t="shared" si="184"/>
        <v>0</v>
      </c>
      <c r="EK81" s="391">
        <f t="shared" si="185"/>
        <v>0</v>
      </c>
      <c r="EL81" s="391">
        <f t="shared" si="186"/>
        <v>0</v>
      </c>
      <c r="EM81" s="391">
        <f t="shared" si="187"/>
        <v>0</v>
      </c>
      <c r="EN81" s="391">
        <f t="shared" si="188"/>
        <v>0</v>
      </c>
    </row>
    <row r="82" spans="1:145" s="391" customFormat="1" ht="13.5" hidden="1" thickBot="1" x14ac:dyDescent="0.25">
      <c r="A82" s="364" t="str">
        <f t="shared" si="191"/>
        <v>BU-WS</v>
      </c>
      <c r="B82" s="365" t="str">
        <f>IF((A82&lt;&gt;"ZZZ"),(IF((IFERROR((VLOOKUP(A82,'Standaard+voorstellen '!A$1:B$436,1,FALSE)),"ZZZ"))="ZZZ","v","")),"")</f>
        <v/>
      </c>
      <c r="C82" s="396" t="s">
        <v>126</v>
      </c>
      <c r="D82" s="367" t="str">
        <f t="shared" si="107"/>
        <v>BU-WS</v>
      </c>
      <c r="E82" s="368" t="str">
        <f>IFERROR((VLOOKUP(C82,'Standaard+voorstellen '!A$1:E$568,2,FALSE)),"Nog af te handelen AANVRAAG")</f>
        <v>BU Waterschermsysteem</v>
      </c>
      <c r="F82" s="369">
        <f>IFERROR((VLOOKUP(C82,'Standaard+voorstellen '!A$1:E$568,3,FALSE)),"")</f>
        <v>6</v>
      </c>
      <c r="G82" s="370">
        <f t="shared" si="104"/>
        <v>33</v>
      </c>
      <c r="H82" s="371">
        <f t="shared" si="105"/>
        <v>0</v>
      </c>
      <c r="I82" s="372">
        <f t="shared" si="106"/>
        <v>33</v>
      </c>
      <c r="J82" s="367">
        <f t="shared" si="108"/>
        <v>2</v>
      </c>
      <c r="K82" s="372">
        <f t="shared" si="109"/>
        <v>0</v>
      </c>
      <c r="L82" s="369" t="s">
        <v>36</v>
      </c>
      <c r="M82" s="373" t="s">
        <v>1063</v>
      </c>
      <c r="N82" s="374"/>
      <c r="O82" s="375"/>
      <c r="P82" s="376" t="s">
        <v>126</v>
      </c>
      <c r="Q82" s="377">
        <v>33</v>
      </c>
      <c r="R82" s="378">
        <v>0</v>
      </c>
      <c r="S82" s="379">
        <v>33</v>
      </c>
      <c r="T82" s="378">
        <v>8</v>
      </c>
      <c r="U82" s="378">
        <v>8</v>
      </c>
      <c r="V82" s="383">
        <v>4</v>
      </c>
      <c r="W82" s="384">
        <v>0</v>
      </c>
      <c r="X82" s="385">
        <v>4</v>
      </c>
      <c r="Y82" s="384">
        <v>3</v>
      </c>
      <c r="Z82" s="401">
        <v>0</v>
      </c>
      <c r="AA82" s="402">
        <v>3</v>
      </c>
      <c r="AB82" s="383"/>
      <c r="AC82" s="384"/>
      <c r="AD82" s="384"/>
      <c r="AE82" s="377">
        <v>1</v>
      </c>
      <c r="AF82" s="380">
        <v>0</v>
      </c>
      <c r="AG82" s="382">
        <v>1</v>
      </c>
      <c r="AH82" s="383">
        <v>12</v>
      </c>
      <c r="AI82" s="384">
        <v>0</v>
      </c>
      <c r="AJ82" s="385">
        <v>12</v>
      </c>
      <c r="AK82" s="384"/>
      <c r="AL82" s="384"/>
      <c r="AM82" s="384"/>
      <c r="AN82" s="383">
        <v>3</v>
      </c>
      <c r="AO82" s="384">
        <v>0</v>
      </c>
      <c r="AP82" s="385">
        <v>3</v>
      </c>
      <c r="AQ82" s="384">
        <v>5</v>
      </c>
      <c r="AR82" s="384">
        <v>0</v>
      </c>
      <c r="AS82" s="384">
        <v>5</v>
      </c>
      <c r="AT82" s="383">
        <v>3</v>
      </c>
      <c r="AU82" s="384">
        <v>0</v>
      </c>
      <c r="AV82" s="384">
        <v>3</v>
      </c>
      <c r="AW82" s="383">
        <v>2</v>
      </c>
      <c r="AX82" s="384">
        <v>0</v>
      </c>
      <c r="AY82" s="385">
        <v>2</v>
      </c>
      <c r="AZ82" s="403"/>
      <c r="BA82" s="387" t="str">
        <f t="shared" si="110"/>
        <v>BU</v>
      </c>
      <c r="BB82" s="388" t="str">
        <f t="shared" si="111"/>
        <v/>
      </c>
      <c r="BC82" s="389" t="str">
        <f t="shared" si="112"/>
        <v>-</v>
      </c>
      <c r="BD82" s="390" t="str">
        <f t="shared" si="113"/>
        <v>WS</v>
      </c>
      <c r="BE82" s="391">
        <f t="shared" si="114"/>
        <v>3</v>
      </c>
      <c r="BF82" s="392" t="str">
        <f>VLOOKUP(C82,'Standaard+voorstellen '!A$1:E$568,1,FALSE)</f>
        <v>BU-WS</v>
      </c>
      <c r="BG82" s="393" t="str">
        <f>VLOOKUP(P82,'Hulpblad Aantal per VrtgSrt &gt;=1'!B$4:C$688,1,FALSE)</f>
        <v>BU-WS</v>
      </c>
      <c r="BH82" s="394" t="s">
        <v>126</v>
      </c>
      <c r="BI82" s="393" t="str">
        <f t="shared" si="115"/>
        <v>g</v>
      </c>
      <c r="BJ82" s="393" t="str">
        <f t="shared" si="116"/>
        <v/>
      </c>
      <c r="BK82" s="393" t="str">
        <f t="shared" si="117"/>
        <v>A</v>
      </c>
      <c r="BL82" s="395" t="str">
        <f t="shared" si="118"/>
        <v>A</v>
      </c>
      <c r="BM82" s="393" t="str">
        <f>IF((B82&gt;"a"),(VLOOKUP(A82,Afhankelijkheid!A$2:O$5530,2,FALSE)),"")</f>
        <v/>
      </c>
      <c r="BN82" s="396">
        <f>IFERROR(VLOOKUP(A82,'Hulpblad IZB en IZE'!A$2:B$750,2,FALSE),0)</f>
        <v>2</v>
      </c>
      <c r="BO82" s="397" t="str">
        <f t="shared" si="119"/>
        <v/>
      </c>
      <c r="BP82" s="370">
        <f t="shared" si="120"/>
        <v>33</v>
      </c>
      <c r="BQ82" s="371">
        <f t="shared" si="121"/>
        <v>0</v>
      </c>
      <c r="BR82" s="372">
        <f t="shared" si="189"/>
        <v>33</v>
      </c>
      <c r="BS82" s="372">
        <f t="shared" si="190"/>
        <v>8</v>
      </c>
      <c r="BT82" s="367">
        <f t="shared" si="122"/>
        <v>2</v>
      </c>
      <c r="BU82" s="398"/>
      <c r="BW82" s="393">
        <f t="shared" si="123"/>
        <v>0</v>
      </c>
      <c r="BX82" s="393">
        <f t="shared" si="124"/>
        <v>0</v>
      </c>
      <c r="BY82" s="393">
        <f t="shared" si="125"/>
        <v>0</v>
      </c>
      <c r="BZ82" s="393">
        <f t="shared" si="126"/>
        <v>0</v>
      </c>
      <c r="CA82" s="393">
        <f t="shared" si="127"/>
        <v>0</v>
      </c>
      <c r="CB82" s="393">
        <f t="shared" si="128"/>
        <v>0</v>
      </c>
      <c r="CC82" s="393">
        <f t="shared" si="129"/>
        <v>0</v>
      </c>
      <c r="CD82" s="393">
        <f t="shared" si="130"/>
        <v>0</v>
      </c>
      <c r="CE82" s="393">
        <f t="shared" si="131"/>
        <v>0</v>
      </c>
      <c r="CF82" s="393">
        <f t="shared" si="132"/>
        <v>0</v>
      </c>
      <c r="CG82" s="398"/>
      <c r="CH82" s="391">
        <f t="shared" si="133"/>
        <v>1</v>
      </c>
      <c r="CI82" s="391">
        <f t="shared" si="134"/>
        <v>1</v>
      </c>
      <c r="CJ82" s="391">
        <f t="shared" si="135"/>
        <v>0</v>
      </c>
      <c r="CK82" s="391">
        <f t="shared" si="136"/>
        <v>1</v>
      </c>
      <c r="CL82" s="391">
        <f t="shared" si="137"/>
        <v>1</v>
      </c>
      <c r="CM82" s="391">
        <f t="shared" si="138"/>
        <v>0</v>
      </c>
      <c r="CN82" s="391">
        <f t="shared" si="139"/>
        <v>1</v>
      </c>
      <c r="CO82" s="391">
        <f t="shared" si="140"/>
        <v>1</v>
      </c>
      <c r="CP82" s="391">
        <f t="shared" si="141"/>
        <v>1</v>
      </c>
      <c r="CQ82" s="391">
        <f t="shared" si="142"/>
        <v>1</v>
      </c>
      <c r="CR82" s="391">
        <f t="shared" si="143"/>
        <v>0</v>
      </c>
      <c r="CS82" s="393">
        <f t="shared" si="144"/>
        <v>0</v>
      </c>
      <c r="CT82" s="391">
        <f t="shared" si="145"/>
        <v>0</v>
      </c>
      <c r="CU82" s="391">
        <f t="shared" si="146"/>
        <v>1</v>
      </c>
      <c r="CV82" s="391">
        <f t="shared" si="147"/>
        <v>1</v>
      </c>
      <c r="CW82" s="391">
        <f t="shared" si="148"/>
        <v>0</v>
      </c>
      <c r="CX82" s="391">
        <f t="shared" si="149"/>
        <v>1</v>
      </c>
      <c r="CY82" s="391">
        <f t="shared" si="150"/>
        <v>1</v>
      </c>
      <c r="CZ82" s="391">
        <f t="shared" si="151"/>
        <v>0</v>
      </c>
      <c r="DA82" s="391">
        <f t="shared" si="152"/>
        <v>1</v>
      </c>
      <c r="DB82" s="391">
        <f t="shared" si="153"/>
        <v>1</v>
      </c>
      <c r="DC82" s="391">
        <f t="shared" si="154"/>
        <v>1</v>
      </c>
      <c r="DD82" s="391">
        <f t="shared" si="155"/>
        <v>1</v>
      </c>
      <c r="DE82" s="398"/>
      <c r="DF82" s="391">
        <f t="shared" si="156"/>
        <v>0</v>
      </c>
      <c r="DG82" s="391">
        <f t="shared" si="157"/>
        <v>0</v>
      </c>
      <c r="DH82" s="391">
        <f t="shared" si="158"/>
        <v>0</v>
      </c>
      <c r="DI82" s="391">
        <f t="shared" si="159"/>
        <v>0</v>
      </c>
      <c r="DJ82" s="391">
        <f t="shared" si="160"/>
        <v>0</v>
      </c>
      <c r="DK82" s="391">
        <f t="shared" si="161"/>
        <v>0</v>
      </c>
      <c r="DL82" s="391">
        <f t="shared" si="162"/>
        <v>0</v>
      </c>
      <c r="DM82" s="391">
        <f t="shared" si="163"/>
        <v>0</v>
      </c>
      <c r="DN82" s="391">
        <f t="shared" si="164"/>
        <v>0</v>
      </c>
      <c r="DO82" s="391">
        <f t="shared" si="165"/>
        <v>0</v>
      </c>
      <c r="DP82" s="391">
        <f t="shared" si="166"/>
        <v>0</v>
      </c>
      <c r="DQ82" s="398"/>
      <c r="DR82" s="391">
        <f t="shared" si="167"/>
        <v>0</v>
      </c>
      <c r="DS82" s="391">
        <f t="shared" si="168"/>
        <v>0</v>
      </c>
      <c r="DT82" s="391">
        <f t="shared" si="169"/>
        <v>0</v>
      </c>
      <c r="DU82" s="391">
        <f t="shared" si="170"/>
        <v>0</v>
      </c>
      <c r="DV82" s="391">
        <f t="shared" si="171"/>
        <v>0</v>
      </c>
      <c r="DW82" s="391">
        <f t="shared" si="172"/>
        <v>0</v>
      </c>
      <c r="DX82" s="391">
        <f t="shared" si="173"/>
        <v>0</v>
      </c>
      <c r="DY82" s="391">
        <f t="shared" si="174"/>
        <v>0</v>
      </c>
      <c r="DZ82" s="391">
        <f t="shared" si="175"/>
        <v>0</v>
      </c>
      <c r="EA82" s="391">
        <f t="shared" si="176"/>
        <v>0</v>
      </c>
      <c r="EB82" s="391">
        <f t="shared" si="177"/>
        <v>0</v>
      </c>
      <c r="EC82" s="398"/>
      <c r="ED82" s="391">
        <f t="shared" si="178"/>
        <v>0</v>
      </c>
      <c r="EE82" s="391">
        <f t="shared" si="179"/>
        <v>0</v>
      </c>
      <c r="EF82" s="391">
        <f t="shared" si="180"/>
        <v>0</v>
      </c>
      <c r="EG82" s="391">
        <f t="shared" si="181"/>
        <v>0</v>
      </c>
      <c r="EH82" s="391">
        <f t="shared" si="182"/>
        <v>0</v>
      </c>
      <c r="EI82" s="391">
        <f t="shared" si="183"/>
        <v>0</v>
      </c>
      <c r="EJ82" s="391">
        <f t="shared" si="184"/>
        <v>0</v>
      </c>
      <c r="EK82" s="391">
        <f t="shared" si="185"/>
        <v>0</v>
      </c>
      <c r="EL82" s="391">
        <f t="shared" si="186"/>
        <v>0</v>
      </c>
      <c r="EM82" s="391">
        <f t="shared" si="187"/>
        <v>0</v>
      </c>
      <c r="EN82" s="391">
        <f t="shared" si="188"/>
        <v>0</v>
      </c>
    </row>
    <row r="83" spans="1:145" s="391" customFormat="1" ht="13.5" hidden="1" thickBot="1" x14ac:dyDescent="0.25">
      <c r="A83" s="364" t="str">
        <f t="shared" si="191"/>
        <v>BU-ZS</v>
      </c>
      <c r="B83" s="365" t="str">
        <f>IF((A83&lt;&gt;"ZZZ"),(IF((IFERROR((VLOOKUP(A83,'Standaard+voorstellen '!A$1:B$436,1,FALSE)),"ZZZ"))="ZZZ","v","")),"")</f>
        <v/>
      </c>
      <c r="C83" s="396" t="s">
        <v>372</v>
      </c>
      <c r="D83" s="367" t="str">
        <f t="shared" si="107"/>
        <v>BU-ZS</v>
      </c>
      <c r="E83" s="368" t="str">
        <f>IFERROR((VLOOKUP(C83,'Standaard+voorstellen '!A$1:E$568,2,FALSE)),"Nog af te handelen AANVRAAG")</f>
        <v>BU Zichtscherm</v>
      </c>
      <c r="F83" s="369">
        <f>IFERROR((VLOOKUP(C83,'Standaard+voorstellen '!A$1:E$568,3,FALSE)),"")</f>
        <v>7</v>
      </c>
      <c r="G83" s="370">
        <f t="shared" si="104"/>
        <v>349</v>
      </c>
      <c r="H83" s="371">
        <f t="shared" si="105"/>
        <v>0</v>
      </c>
      <c r="I83" s="372">
        <f t="shared" si="106"/>
        <v>349</v>
      </c>
      <c r="J83" s="367">
        <f t="shared" si="108"/>
        <v>2</v>
      </c>
      <c r="K83" s="372">
        <f t="shared" si="109"/>
        <v>0</v>
      </c>
      <c r="L83" s="432" t="s">
        <v>36</v>
      </c>
      <c r="M83" s="373" t="s">
        <v>203</v>
      </c>
      <c r="N83" s="374"/>
      <c r="O83" s="440"/>
      <c r="P83" s="376" t="s">
        <v>372</v>
      </c>
      <c r="Q83" s="377">
        <v>349</v>
      </c>
      <c r="R83" s="378">
        <v>0</v>
      </c>
      <c r="S83" s="379">
        <v>349</v>
      </c>
      <c r="T83" s="378">
        <v>6</v>
      </c>
      <c r="U83" s="378">
        <v>6</v>
      </c>
      <c r="V83" s="383">
        <v>41</v>
      </c>
      <c r="W83" s="384">
        <v>0</v>
      </c>
      <c r="X83" s="385">
        <v>41</v>
      </c>
      <c r="Y83" s="384"/>
      <c r="Z83" s="401"/>
      <c r="AA83" s="402"/>
      <c r="AB83" s="383"/>
      <c r="AC83" s="384"/>
      <c r="AD83" s="384"/>
      <c r="AE83" s="383">
        <v>86</v>
      </c>
      <c r="AF83" s="401">
        <v>0</v>
      </c>
      <c r="AG83" s="406">
        <v>86</v>
      </c>
      <c r="AH83" s="383">
        <v>36</v>
      </c>
      <c r="AI83" s="384">
        <v>0</v>
      </c>
      <c r="AJ83" s="385">
        <v>36</v>
      </c>
      <c r="AK83" s="384"/>
      <c r="AL83" s="384"/>
      <c r="AM83" s="384"/>
      <c r="AN83" s="383">
        <v>26</v>
      </c>
      <c r="AO83" s="384">
        <v>0</v>
      </c>
      <c r="AP83" s="385">
        <v>26</v>
      </c>
      <c r="AQ83" s="384">
        <v>147</v>
      </c>
      <c r="AR83" s="384">
        <v>0</v>
      </c>
      <c r="AS83" s="384">
        <v>147</v>
      </c>
      <c r="AT83" s="383">
        <v>13</v>
      </c>
      <c r="AU83" s="384">
        <v>0</v>
      </c>
      <c r="AV83" s="384">
        <v>13</v>
      </c>
      <c r="AW83" s="383"/>
      <c r="AX83" s="384"/>
      <c r="AY83" s="385"/>
      <c r="AZ83" s="403"/>
      <c r="BA83" s="387" t="str">
        <f t="shared" si="110"/>
        <v>BU</v>
      </c>
      <c r="BB83" s="388" t="str">
        <f t="shared" si="111"/>
        <v/>
      </c>
      <c r="BC83" s="389" t="str">
        <f t="shared" si="112"/>
        <v>-</v>
      </c>
      <c r="BD83" s="390" t="str">
        <f t="shared" si="113"/>
        <v>ZS</v>
      </c>
      <c r="BE83" s="391">
        <f t="shared" si="114"/>
        <v>3</v>
      </c>
      <c r="BF83" s="392" t="str">
        <f>VLOOKUP(C83,'Standaard+voorstellen '!A$1:E$568,1,FALSE)</f>
        <v>BU-ZS</v>
      </c>
      <c r="BG83" s="393" t="str">
        <f>VLOOKUP(P83,'Hulpblad Aantal per VrtgSrt &gt;=1'!B$4:C$688,1,FALSE)</f>
        <v>BU-ZS</v>
      </c>
      <c r="BH83" s="394" t="s">
        <v>372</v>
      </c>
      <c r="BI83" s="393" t="str">
        <f t="shared" si="115"/>
        <v>g</v>
      </c>
      <c r="BJ83" s="393" t="str">
        <f t="shared" si="116"/>
        <v/>
      </c>
      <c r="BK83" s="393" t="str">
        <f t="shared" si="117"/>
        <v>A</v>
      </c>
      <c r="BL83" s="395" t="str">
        <f t="shared" si="118"/>
        <v>A</v>
      </c>
      <c r="BM83" s="393" t="str">
        <f>IF((B83&gt;"a"),(VLOOKUP(A83,Afhankelijkheid!A$2:O$5530,2,FALSE)),"")</f>
        <v/>
      </c>
      <c r="BN83" s="396">
        <f>IFERROR(VLOOKUP(A83,'Hulpblad IZB en IZE'!A$2:B$750,2,FALSE),0)</f>
        <v>2</v>
      </c>
      <c r="BO83" s="397" t="str">
        <f t="shared" si="119"/>
        <v/>
      </c>
      <c r="BP83" s="370">
        <f t="shared" si="120"/>
        <v>349</v>
      </c>
      <c r="BQ83" s="371">
        <f t="shared" si="121"/>
        <v>0</v>
      </c>
      <c r="BR83" s="372">
        <f t="shared" si="189"/>
        <v>349</v>
      </c>
      <c r="BS83" s="372">
        <f t="shared" si="190"/>
        <v>6</v>
      </c>
      <c r="BT83" s="367">
        <f t="shared" si="122"/>
        <v>2</v>
      </c>
      <c r="BU83" s="398"/>
      <c r="BW83" s="393">
        <f t="shared" si="123"/>
        <v>0</v>
      </c>
      <c r="BX83" s="393">
        <f t="shared" si="124"/>
        <v>0</v>
      </c>
      <c r="BY83" s="393">
        <f t="shared" si="125"/>
        <v>0</v>
      </c>
      <c r="BZ83" s="393">
        <f t="shared" si="126"/>
        <v>0</v>
      </c>
      <c r="CA83" s="393">
        <f t="shared" si="127"/>
        <v>0</v>
      </c>
      <c r="CB83" s="393">
        <f t="shared" si="128"/>
        <v>0</v>
      </c>
      <c r="CC83" s="393">
        <f t="shared" si="129"/>
        <v>0</v>
      </c>
      <c r="CD83" s="393">
        <f t="shared" si="130"/>
        <v>0</v>
      </c>
      <c r="CE83" s="393">
        <f t="shared" si="131"/>
        <v>0</v>
      </c>
      <c r="CF83" s="393">
        <f t="shared" si="132"/>
        <v>0</v>
      </c>
      <c r="CG83" s="398"/>
      <c r="CH83" s="391">
        <f t="shared" si="133"/>
        <v>1</v>
      </c>
      <c r="CI83" s="391">
        <f t="shared" si="134"/>
        <v>0</v>
      </c>
      <c r="CJ83" s="391">
        <f t="shared" si="135"/>
        <v>0</v>
      </c>
      <c r="CK83" s="391">
        <f t="shared" si="136"/>
        <v>1</v>
      </c>
      <c r="CL83" s="391">
        <f t="shared" si="137"/>
        <v>1</v>
      </c>
      <c r="CM83" s="391">
        <f t="shared" si="138"/>
        <v>0</v>
      </c>
      <c r="CN83" s="391">
        <f t="shared" si="139"/>
        <v>1</v>
      </c>
      <c r="CO83" s="391">
        <f t="shared" si="140"/>
        <v>1</v>
      </c>
      <c r="CP83" s="391">
        <f t="shared" si="141"/>
        <v>1</v>
      </c>
      <c r="CQ83" s="391">
        <f t="shared" si="142"/>
        <v>0</v>
      </c>
      <c r="CR83" s="391">
        <f t="shared" si="143"/>
        <v>0</v>
      </c>
      <c r="CS83" s="393">
        <f t="shared" si="144"/>
        <v>0</v>
      </c>
      <c r="CT83" s="391">
        <f t="shared" si="145"/>
        <v>0</v>
      </c>
      <c r="CU83" s="391">
        <f t="shared" si="146"/>
        <v>1</v>
      </c>
      <c r="CV83" s="391">
        <f t="shared" si="147"/>
        <v>0</v>
      </c>
      <c r="CW83" s="391">
        <f t="shared" si="148"/>
        <v>0</v>
      </c>
      <c r="CX83" s="391">
        <f t="shared" si="149"/>
        <v>1</v>
      </c>
      <c r="CY83" s="391">
        <f t="shared" si="150"/>
        <v>1</v>
      </c>
      <c r="CZ83" s="391">
        <f t="shared" si="151"/>
        <v>0</v>
      </c>
      <c r="DA83" s="391">
        <f t="shared" si="152"/>
        <v>1</v>
      </c>
      <c r="DB83" s="391">
        <f t="shared" si="153"/>
        <v>1</v>
      </c>
      <c r="DC83" s="391">
        <f t="shared" si="154"/>
        <v>1</v>
      </c>
      <c r="DD83" s="391">
        <f t="shared" si="155"/>
        <v>0</v>
      </c>
      <c r="DE83" s="398"/>
      <c r="DF83" s="391">
        <f t="shared" si="156"/>
        <v>0</v>
      </c>
      <c r="DG83" s="391">
        <f t="shared" si="157"/>
        <v>0</v>
      </c>
      <c r="DH83" s="391">
        <f t="shared" si="158"/>
        <v>0</v>
      </c>
      <c r="DI83" s="391">
        <f t="shared" si="159"/>
        <v>0</v>
      </c>
      <c r="DJ83" s="391">
        <f t="shared" si="160"/>
        <v>0</v>
      </c>
      <c r="DK83" s="391">
        <f t="shared" si="161"/>
        <v>0</v>
      </c>
      <c r="DL83" s="391">
        <f t="shared" si="162"/>
        <v>0</v>
      </c>
      <c r="DM83" s="391">
        <f t="shared" si="163"/>
        <v>0</v>
      </c>
      <c r="DN83" s="391">
        <f t="shared" si="164"/>
        <v>0</v>
      </c>
      <c r="DO83" s="391">
        <f t="shared" si="165"/>
        <v>0</v>
      </c>
      <c r="DP83" s="391">
        <f t="shared" si="166"/>
        <v>0</v>
      </c>
      <c r="DQ83" s="398"/>
      <c r="DR83" s="391">
        <f t="shared" si="167"/>
        <v>0</v>
      </c>
      <c r="DS83" s="391">
        <f t="shared" si="168"/>
        <v>0</v>
      </c>
      <c r="DT83" s="391">
        <f t="shared" si="169"/>
        <v>0</v>
      </c>
      <c r="DU83" s="391">
        <f t="shared" si="170"/>
        <v>0</v>
      </c>
      <c r="DV83" s="391">
        <f t="shared" si="171"/>
        <v>0</v>
      </c>
      <c r="DW83" s="391">
        <f t="shared" si="172"/>
        <v>0</v>
      </c>
      <c r="DX83" s="391">
        <f t="shared" si="173"/>
        <v>0</v>
      </c>
      <c r="DY83" s="391">
        <f t="shared" si="174"/>
        <v>0</v>
      </c>
      <c r="DZ83" s="391">
        <f t="shared" si="175"/>
        <v>0</v>
      </c>
      <c r="EA83" s="391">
        <f t="shared" si="176"/>
        <v>0</v>
      </c>
      <c r="EB83" s="391">
        <f t="shared" si="177"/>
        <v>0</v>
      </c>
      <c r="EC83" s="398"/>
      <c r="ED83" s="391">
        <f t="shared" si="178"/>
        <v>0</v>
      </c>
      <c r="EE83" s="391">
        <f t="shared" si="179"/>
        <v>0</v>
      </c>
      <c r="EF83" s="391">
        <f t="shared" si="180"/>
        <v>0</v>
      </c>
      <c r="EG83" s="391">
        <f t="shared" si="181"/>
        <v>0</v>
      </c>
      <c r="EH83" s="391">
        <f t="shared" si="182"/>
        <v>0</v>
      </c>
      <c r="EI83" s="391">
        <f t="shared" si="183"/>
        <v>0</v>
      </c>
      <c r="EJ83" s="391">
        <f t="shared" si="184"/>
        <v>0</v>
      </c>
      <c r="EK83" s="391">
        <f t="shared" si="185"/>
        <v>0</v>
      </c>
      <c r="EL83" s="391">
        <f t="shared" si="186"/>
        <v>0</v>
      </c>
      <c r="EM83" s="391">
        <f t="shared" si="187"/>
        <v>0</v>
      </c>
      <c r="EN83" s="391">
        <f t="shared" si="188"/>
        <v>0</v>
      </c>
    </row>
    <row r="84" spans="1:145" s="391" customFormat="1" ht="13.5" hidden="1" thickBot="1" x14ac:dyDescent="0.25">
      <c r="A84" s="364" t="str">
        <f t="shared" si="191"/>
        <v>CDT-B</v>
      </c>
      <c r="B84" s="365" t="str">
        <f>IF((A84&lt;&gt;"ZZZ"),(IF((IFERROR((VLOOKUP(A84,'Standaard+voorstellen '!A$1:B$436,1,FALSE)),"ZZZ"))="ZZZ","v","")),"")</f>
        <v/>
      </c>
      <c r="C84" s="396" t="s">
        <v>689</v>
      </c>
      <c r="D84" s="367" t="str">
        <f t="shared" si="107"/>
        <v>CDT-B</v>
      </c>
      <c r="E84" s="368" t="str">
        <f>IFERROR((VLOOKUP(C84,'Standaard+voorstellen '!A$1:E$568,2,FALSE)),"Nog af te handelen AANVRAAG")</f>
        <v>Commandant Brandweer</v>
      </c>
      <c r="F84" s="369">
        <f>IFERROR((VLOOKUP(C84,'Standaard+voorstellen '!A$1:E$568,3,FALSE)),"")</f>
        <v>9</v>
      </c>
      <c r="G84" s="370">
        <f t="shared" si="104"/>
        <v>9</v>
      </c>
      <c r="H84" s="371">
        <f t="shared" si="105"/>
        <v>7</v>
      </c>
      <c r="I84" s="372">
        <f t="shared" si="106"/>
        <v>2</v>
      </c>
      <c r="J84" s="367">
        <f t="shared" si="108"/>
        <v>1</v>
      </c>
      <c r="K84" s="372">
        <f t="shared" si="109"/>
        <v>0</v>
      </c>
      <c r="L84" s="369" t="s">
        <v>24</v>
      </c>
      <c r="M84" s="373" t="s">
        <v>1214</v>
      </c>
      <c r="N84" s="374"/>
      <c r="O84" s="375"/>
      <c r="P84" s="376" t="s">
        <v>689</v>
      </c>
      <c r="Q84" s="377">
        <v>9</v>
      </c>
      <c r="R84" s="378">
        <v>7</v>
      </c>
      <c r="S84" s="379">
        <v>2</v>
      </c>
      <c r="T84" s="378">
        <v>6</v>
      </c>
      <c r="U84" s="378">
        <v>4</v>
      </c>
      <c r="V84" s="383">
        <v>1</v>
      </c>
      <c r="W84" s="384">
        <v>1</v>
      </c>
      <c r="X84" s="385">
        <v>0</v>
      </c>
      <c r="Y84" s="384"/>
      <c r="Z84" s="401"/>
      <c r="AA84" s="402"/>
      <c r="AB84" s="383"/>
      <c r="AC84" s="384"/>
      <c r="AD84" s="384"/>
      <c r="AE84" s="383">
        <v>1</v>
      </c>
      <c r="AF84" s="401">
        <v>1</v>
      </c>
      <c r="AG84" s="406">
        <v>0</v>
      </c>
      <c r="AH84" s="383">
        <v>4</v>
      </c>
      <c r="AI84" s="384">
        <v>4</v>
      </c>
      <c r="AJ84" s="385">
        <v>0</v>
      </c>
      <c r="AK84" s="384"/>
      <c r="AL84" s="384"/>
      <c r="AM84" s="384"/>
      <c r="AN84" s="383">
        <v>0</v>
      </c>
      <c r="AO84" s="384">
        <v>0</v>
      </c>
      <c r="AP84" s="385">
        <v>0</v>
      </c>
      <c r="AQ84" s="384">
        <v>0</v>
      </c>
      <c r="AR84" s="384">
        <v>0</v>
      </c>
      <c r="AS84" s="384">
        <v>0</v>
      </c>
      <c r="AT84" s="383">
        <v>3</v>
      </c>
      <c r="AU84" s="384">
        <v>1</v>
      </c>
      <c r="AV84" s="384">
        <v>2</v>
      </c>
      <c r="AW84" s="383"/>
      <c r="AX84" s="384"/>
      <c r="AY84" s="385"/>
      <c r="AZ84" s="403"/>
      <c r="BA84" s="387" t="str">
        <f t="shared" si="110"/>
        <v>CDT</v>
      </c>
      <c r="BB84" s="388" t="str">
        <f t="shared" si="111"/>
        <v/>
      </c>
      <c r="BC84" s="389" t="str">
        <f t="shared" si="112"/>
        <v>-</v>
      </c>
      <c r="BD84" s="390" t="str">
        <f t="shared" si="113"/>
        <v>B</v>
      </c>
      <c r="BE84" s="391">
        <f t="shared" si="114"/>
        <v>4</v>
      </c>
      <c r="BF84" s="392" t="str">
        <f>VLOOKUP(C84,'Standaard+voorstellen '!A$1:E$568,1,FALSE)</f>
        <v>CDT-B</v>
      </c>
      <c r="BG84" s="393" t="str">
        <f>VLOOKUP(P84,'Hulpblad Aantal per VrtgSrt &gt;=1'!B$4:C$688,1,FALSE)</f>
        <v>CDT-B</v>
      </c>
      <c r="BH84" s="394" t="s">
        <v>689</v>
      </c>
      <c r="BI84" s="393" t="str">
        <f t="shared" si="115"/>
        <v>g</v>
      </c>
      <c r="BJ84" s="393" t="str">
        <f t="shared" si="116"/>
        <v>P</v>
      </c>
      <c r="BK84" s="393" t="str">
        <f t="shared" si="117"/>
        <v>A</v>
      </c>
      <c r="BL84" s="395" t="str">
        <f t="shared" si="118"/>
        <v>PA</v>
      </c>
      <c r="BM84" s="393" t="str">
        <f>IF((B84&gt;"a"),(VLOOKUP(A84,Afhankelijkheid!A$2:O$5530,2,FALSE)),"")</f>
        <v/>
      </c>
      <c r="BN84" s="396">
        <f>IFERROR(VLOOKUP(A84,'Hulpblad IZB en IZE'!A$2:B$750,2,FALSE),0)</f>
        <v>1</v>
      </c>
      <c r="BO84" s="397" t="str">
        <f t="shared" si="119"/>
        <v/>
      </c>
      <c r="BP84" s="370">
        <f t="shared" si="120"/>
        <v>9</v>
      </c>
      <c r="BQ84" s="371">
        <f t="shared" si="121"/>
        <v>7</v>
      </c>
      <c r="BR84" s="372">
        <f t="shared" si="189"/>
        <v>2</v>
      </c>
      <c r="BS84" s="372">
        <f t="shared" si="190"/>
        <v>6</v>
      </c>
      <c r="BT84" s="367">
        <f t="shared" si="122"/>
        <v>1</v>
      </c>
      <c r="BU84" s="398"/>
      <c r="BW84" s="393">
        <f t="shared" si="123"/>
        <v>0</v>
      </c>
      <c r="BX84" s="393">
        <f t="shared" si="124"/>
        <v>0</v>
      </c>
      <c r="BY84" s="393">
        <f t="shared" si="125"/>
        <v>0</v>
      </c>
      <c r="BZ84" s="393">
        <f t="shared" si="126"/>
        <v>0</v>
      </c>
      <c r="CA84" s="393">
        <f t="shared" si="127"/>
        <v>0</v>
      </c>
      <c r="CB84" s="393">
        <f t="shared" si="128"/>
        <v>0</v>
      </c>
      <c r="CC84" s="393">
        <f t="shared" si="129"/>
        <v>0</v>
      </c>
      <c r="CD84" s="393">
        <f t="shared" si="130"/>
        <v>0</v>
      </c>
      <c r="CE84" s="393">
        <f t="shared" si="131"/>
        <v>0</v>
      </c>
      <c r="CF84" s="393">
        <f t="shared" si="132"/>
        <v>0</v>
      </c>
      <c r="CG84" s="398"/>
      <c r="CH84" s="391">
        <f t="shared" si="133"/>
        <v>1</v>
      </c>
      <c r="CI84" s="391">
        <f t="shared" si="134"/>
        <v>0</v>
      </c>
      <c r="CJ84" s="391">
        <f t="shared" si="135"/>
        <v>0</v>
      </c>
      <c r="CK84" s="391">
        <f t="shared" si="136"/>
        <v>1</v>
      </c>
      <c r="CL84" s="391">
        <f t="shared" si="137"/>
        <v>1</v>
      </c>
      <c r="CM84" s="391">
        <f t="shared" si="138"/>
        <v>0</v>
      </c>
      <c r="CN84" s="391">
        <f t="shared" si="139"/>
        <v>1</v>
      </c>
      <c r="CO84" s="391">
        <f t="shared" si="140"/>
        <v>1</v>
      </c>
      <c r="CP84" s="391">
        <f t="shared" si="141"/>
        <v>1</v>
      </c>
      <c r="CQ84" s="391">
        <f t="shared" si="142"/>
        <v>0</v>
      </c>
      <c r="CR84" s="391">
        <f t="shared" si="143"/>
        <v>0</v>
      </c>
      <c r="CS84" s="393">
        <f t="shared" si="144"/>
        <v>0</v>
      </c>
      <c r="CT84" s="391">
        <f t="shared" si="145"/>
        <v>0</v>
      </c>
      <c r="CU84" s="391">
        <f t="shared" si="146"/>
        <v>1</v>
      </c>
      <c r="CV84" s="391">
        <f t="shared" si="147"/>
        <v>0</v>
      </c>
      <c r="CW84" s="391">
        <f t="shared" si="148"/>
        <v>0</v>
      </c>
      <c r="CX84" s="391">
        <f t="shared" si="149"/>
        <v>1</v>
      </c>
      <c r="CY84" s="391">
        <f t="shared" si="150"/>
        <v>1</v>
      </c>
      <c r="CZ84" s="391">
        <f t="shared" si="151"/>
        <v>0</v>
      </c>
      <c r="DA84" s="391">
        <f t="shared" si="152"/>
        <v>0</v>
      </c>
      <c r="DB84" s="391">
        <f t="shared" si="153"/>
        <v>0</v>
      </c>
      <c r="DC84" s="391">
        <f t="shared" si="154"/>
        <v>1</v>
      </c>
      <c r="DD84" s="391">
        <f t="shared" si="155"/>
        <v>0</v>
      </c>
      <c r="DE84" s="398"/>
      <c r="DF84" s="391">
        <f t="shared" si="156"/>
        <v>0</v>
      </c>
      <c r="DG84" s="391">
        <f t="shared" si="157"/>
        <v>0</v>
      </c>
      <c r="DH84" s="391">
        <f t="shared" si="158"/>
        <v>0</v>
      </c>
      <c r="DI84" s="391">
        <f t="shared" si="159"/>
        <v>0</v>
      </c>
      <c r="DJ84" s="391">
        <f t="shared" si="160"/>
        <v>0</v>
      </c>
      <c r="DK84" s="391">
        <f t="shared" si="161"/>
        <v>0</v>
      </c>
      <c r="DL84" s="391">
        <f t="shared" si="162"/>
        <v>0</v>
      </c>
      <c r="DM84" s="391">
        <f t="shared" si="163"/>
        <v>0</v>
      </c>
      <c r="DN84" s="391">
        <f t="shared" si="164"/>
        <v>0</v>
      </c>
      <c r="DO84" s="391">
        <f t="shared" si="165"/>
        <v>0</v>
      </c>
      <c r="DP84" s="391">
        <f t="shared" si="166"/>
        <v>0</v>
      </c>
      <c r="DQ84" s="398"/>
      <c r="DR84" s="391">
        <f t="shared" si="167"/>
        <v>0</v>
      </c>
      <c r="DS84" s="391">
        <f t="shared" si="168"/>
        <v>0</v>
      </c>
      <c r="DT84" s="391">
        <f t="shared" si="169"/>
        <v>0</v>
      </c>
      <c r="DU84" s="391">
        <f t="shared" si="170"/>
        <v>0</v>
      </c>
      <c r="DV84" s="391">
        <f t="shared" si="171"/>
        <v>0</v>
      </c>
      <c r="DW84" s="391">
        <f t="shared" si="172"/>
        <v>0</v>
      </c>
      <c r="DX84" s="391">
        <f t="shared" si="173"/>
        <v>0</v>
      </c>
      <c r="DY84" s="391">
        <f t="shared" si="174"/>
        <v>0</v>
      </c>
      <c r="DZ84" s="391">
        <f t="shared" si="175"/>
        <v>0</v>
      </c>
      <c r="EA84" s="391">
        <f t="shared" si="176"/>
        <v>0</v>
      </c>
      <c r="EB84" s="391">
        <f t="shared" si="177"/>
        <v>0</v>
      </c>
      <c r="EC84" s="398"/>
      <c r="ED84" s="391">
        <f t="shared" si="178"/>
        <v>0</v>
      </c>
      <c r="EE84" s="391">
        <f t="shared" si="179"/>
        <v>0</v>
      </c>
      <c r="EF84" s="391">
        <f t="shared" si="180"/>
        <v>0</v>
      </c>
      <c r="EG84" s="391">
        <f t="shared" si="181"/>
        <v>0</v>
      </c>
      <c r="EH84" s="391">
        <f t="shared" si="182"/>
        <v>0</v>
      </c>
      <c r="EI84" s="391">
        <f t="shared" si="183"/>
        <v>0</v>
      </c>
      <c r="EJ84" s="391">
        <f t="shared" si="184"/>
        <v>0</v>
      </c>
      <c r="EK84" s="391">
        <f t="shared" si="185"/>
        <v>0</v>
      </c>
      <c r="EL84" s="391">
        <f t="shared" si="186"/>
        <v>0</v>
      </c>
      <c r="EM84" s="391">
        <f t="shared" si="187"/>
        <v>0</v>
      </c>
      <c r="EN84" s="391">
        <f t="shared" si="188"/>
        <v>0</v>
      </c>
    </row>
    <row r="85" spans="1:145" s="391" customFormat="1" ht="13.5" hidden="1" thickBot="1" x14ac:dyDescent="0.25">
      <c r="A85" s="607" t="str">
        <f t="shared" si="191"/>
        <v>CI-B</v>
      </c>
      <c r="B85" s="365" t="str">
        <f>IF((A85&lt;&gt;"ZZZ"),(IF((IFERROR((VLOOKUP(A85,'Standaard+voorstellen '!A$1:B$436,1,FALSE)),"ZZZ"))="ZZZ","v","")),"")</f>
        <v/>
      </c>
      <c r="C85" s="366" t="s">
        <v>2191</v>
      </c>
      <c r="D85" s="367" t="str">
        <f t="shared" si="107"/>
        <v>CI-B</v>
      </c>
      <c r="E85" s="368" t="str">
        <f>IFERROR((VLOOKUP(C85,'Standaard+voorstellen '!A$1:E$568,2,FALSE)),"Nog af te handelen AANVRAAG")</f>
        <v>Coor. en Info voorz. Voert Brw</v>
      </c>
      <c r="F85" s="369">
        <f>IFERROR((VLOOKUP(C85,'Standaard+voorstellen '!A$1:E$568,3,FALSE)),"")</f>
        <v>9</v>
      </c>
      <c r="G85" s="370">
        <f t="shared" si="104"/>
        <v>2</v>
      </c>
      <c r="H85" s="371">
        <f t="shared" si="105"/>
        <v>2</v>
      </c>
      <c r="I85" s="372">
        <f t="shared" si="106"/>
        <v>0</v>
      </c>
      <c r="J85" s="367">
        <f t="shared" si="108"/>
        <v>0</v>
      </c>
      <c r="K85" s="372">
        <f t="shared" si="109"/>
        <v>0</v>
      </c>
      <c r="L85" s="586" t="s">
        <v>36</v>
      </c>
      <c r="M85" s="373" t="s">
        <v>1940</v>
      </c>
      <c r="N85" s="597"/>
      <c r="O85" s="415"/>
      <c r="P85" s="376" t="s">
        <v>2191</v>
      </c>
      <c r="Q85" s="449">
        <v>2</v>
      </c>
      <c r="R85" s="378">
        <v>2</v>
      </c>
      <c r="S85" s="379">
        <v>0</v>
      </c>
      <c r="T85" s="378">
        <v>5</v>
      </c>
      <c r="U85" s="378">
        <v>2</v>
      </c>
      <c r="V85" s="383">
        <v>0</v>
      </c>
      <c r="W85" s="384">
        <v>0</v>
      </c>
      <c r="X85" s="385">
        <v>0</v>
      </c>
      <c r="Y85" s="378"/>
      <c r="Z85" s="380"/>
      <c r="AA85" s="381"/>
      <c r="AB85" s="383"/>
      <c r="AC85" s="384"/>
      <c r="AD85" s="384"/>
      <c r="AE85" s="383"/>
      <c r="AF85" s="401"/>
      <c r="AG85" s="406"/>
      <c r="AH85" s="383">
        <v>0</v>
      </c>
      <c r="AI85" s="384">
        <v>0</v>
      </c>
      <c r="AJ85" s="385">
        <v>0</v>
      </c>
      <c r="AK85" s="384"/>
      <c r="AL85" s="384"/>
      <c r="AM85" s="384"/>
      <c r="AN85" s="383">
        <v>0</v>
      </c>
      <c r="AO85" s="384">
        <v>0</v>
      </c>
      <c r="AP85" s="385">
        <v>0</v>
      </c>
      <c r="AQ85" s="384"/>
      <c r="AR85" s="384"/>
      <c r="AS85" s="384"/>
      <c r="AT85" s="447">
        <v>1</v>
      </c>
      <c r="AU85" s="448">
        <v>1</v>
      </c>
      <c r="AV85" s="448">
        <v>0</v>
      </c>
      <c r="AW85" s="383">
        <v>1</v>
      </c>
      <c r="AX85" s="384">
        <v>1</v>
      </c>
      <c r="AY85" s="385">
        <v>0</v>
      </c>
      <c r="AZ85" s="403"/>
      <c r="BA85" s="387" t="str">
        <f t="shared" si="110"/>
        <v>CI</v>
      </c>
      <c r="BB85" s="388" t="str">
        <f t="shared" si="111"/>
        <v/>
      </c>
      <c r="BC85" s="389" t="str">
        <f t="shared" si="112"/>
        <v>-</v>
      </c>
      <c r="BD85" s="390" t="str">
        <f t="shared" si="113"/>
        <v>B</v>
      </c>
      <c r="BE85" s="391">
        <f t="shared" si="114"/>
        <v>3</v>
      </c>
      <c r="BF85" s="392" t="str">
        <f>VLOOKUP(C85,'Standaard+voorstellen '!A$1:E$568,1,FALSE)</f>
        <v>CI-B</v>
      </c>
      <c r="BG85" s="393" t="str">
        <f>VLOOKUP(P85,'Hulpblad Aantal per VrtgSrt &gt;=1'!B$4:C$688,1,FALSE)</f>
        <v>CI-B</v>
      </c>
      <c r="BH85" s="394" t="s">
        <v>2191</v>
      </c>
      <c r="BI85" s="393" t="str">
        <f t="shared" si="115"/>
        <v>g</v>
      </c>
      <c r="BJ85" s="393" t="str">
        <f t="shared" si="116"/>
        <v>P</v>
      </c>
      <c r="BK85" s="393" t="str">
        <f t="shared" si="117"/>
        <v/>
      </c>
      <c r="BL85" s="395" t="str">
        <f t="shared" si="118"/>
        <v>P</v>
      </c>
      <c r="BM85" s="393" t="str">
        <f>IF((B85&gt;"a"),(VLOOKUP(A85,Afhankelijkheid!A$2:O$5530,2,FALSE)),"")</f>
        <v/>
      </c>
      <c r="BN85" s="396">
        <f>IFERROR(VLOOKUP(A85,'Hulpblad IZB en IZE'!A$2:B$750,2,FALSE),0)</f>
        <v>0</v>
      </c>
      <c r="BO85" s="397" t="str">
        <f t="shared" si="119"/>
        <v/>
      </c>
      <c r="BP85" s="370">
        <f t="shared" si="120"/>
        <v>2</v>
      </c>
      <c r="BQ85" s="371">
        <f t="shared" si="121"/>
        <v>2</v>
      </c>
      <c r="BR85" s="372">
        <f t="shared" si="189"/>
        <v>0</v>
      </c>
      <c r="BS85" s="372">
        <f t="shared" si="190"/>
        <v>5</v>
      </c>
      <c r="BT85" s="367">
        <f t="shared" si="122"/>
        <v>0</v>
      </c>
      <c r="BU85" s="398"/>
      <c r="BW85" s="393">
        <f t="shared" si="123"/>
        <v>0</v>
      </c>
      <c r="BX85" s="393">
        <f t="shared" si="124"/>
        <v>0</v>
      </c>
      <c r="BY85" s="393">
        <f t="shared" si="125"/>
        <v>0</v>
      </c>
      <c r="BZ85" s="393">
        <f t="shared" si="126"/>
        <v>0</v>
      </c>
      <c r="CA85" s="393">
        <f t="shared" si="127"/>
        <v>0</v>
      </c>
      <c r="CB85" s="393">
        <f t="shared" si="128"/>
        <v>0</v>
      </c>
      <c r="CC85" s="393">
        <f t="shared" si="129"/>
        <v>0</v>
      </c>
      <c r="CD85" s="393">
        <f t="shared" si="130"/>
        <v>0</v>
      </c>
      <c r="CE85" s="393">
        <f t="shared" si="131"/>
        <v>0</v>
      </c>
      <c r="CF85" s="393">
        <f t="shared" si="132"/>
        <v>0</v>
      </c>
      <c r="CG85" s="398"/>
      <c r="CH85" s="391">
        <f t="shared" si="133"/>
        <v>1</v>
      </c>
      <c r="CI85" s="391">
        <f t="shared" si="134"/>
        <v>0</v>
      </c>
      <c r="CJ85" s="391">
        <f t="shared" si="135"/>
        <v>0</v>
      </c>
      <c r="CK85" s="391">
        <f t="shared" si="136"/>
        <v>0</v>
      </c>
      <c r="CL85" s="391">
        <f t="shared" si="137"/>
        <v>1</v>
      </c>
      <c r="CM85" s="391">
        <f t="shared" si="138"/>
        <v>0</v>
      </c>
      <c r="CN85" s="391">
        <f t="shared" si="139"/>
        <v>1</v>
      </c>
      <c r="CO85" s="391">
        <f t="shared" si="140"/>
        <v>0</v>
      </c>
      <c r="CP85" s="391">
        <f t="shared" si="141"/>
        <v>1</v>
      </c>
      <c r="CQ85" s="391">
        <f t="shared" si="142"/>
        <v>1</v>
      </c>
      <c r="CR85" s="391">
        <f t="shared" si="143"/>
        <v>0</v>
      </c>
      <c r="CS85" s="393">
        <f t="shared" si="144"/>
        <v>0</v>
      </c>
      <c r="CT85" s="391">
        <f t="shared" si="145"/>
        <v>0</v>
      </c>
      <c r="CU85" s="391">
        <f t="shared" si="146"/>
        <v>0</v>
      </c>
      <c r="CV85" s="391">
        <f t="shared" si="147"/>
        <v>0</v>
      </c>
      <c r="CW85" s="391">
        <f t="shared" si="148"/>
        <v>0</v>
      </c>
      <c r="CX85" s="391">
        <f t="shared" si="149"/>
        <v>0</v>
      </c>
      <c r="CY85" s="391">
        <f t="shared" si="150"/>
        <v>0</v>
      </c>
      <c r="CZ85" s="391">
        <f t="shared" si="151"/>
        <v>0</v>
      </c>
      <c r="DA85" s="391">
        <f t="shared" si="152"/>
        <v>0</v>
      </c>
      <c r="DB85" s="391">
        <f t="shared" si="153"/>
        <v>0</v>
      </c>
      <c r="DC85" s="391">
        <f t="shared" si="154"/>
        <v>1</v>
      </c>
      <c r="DD85" s="391">
        <f t="shared" si="155"/>
        <v>1</v>
      </c>
      <c r="DE85" s="398"/>
      <c r="DF85" s="391">
        <f t="shared" si="156"/>
        <v>0</v>
      </c>
      <c r="DG85" s="391">
        <f t="shared" si="157"/>
        <v>0</v>
      </c>
      <c r="DH85" s="391">
        <f t="shared" si="158"/>
        <v>0</v>
      </c>
      <c r="DI85" s="391">
        <f t="shared" si="159"/>
        <v>0</v>
      </c>
      <c r="DJ85" s="391">
        <f t="shared" si="160"/>
        <v>0</v>
      </c>
      <c r="DK85" s="391">
        <f t="shared" si="161"/>
        <v>0</v>
      </c>
      <c r="DL85" s="391">
        <f t="shared" si="162"/>
        <v>0</v>
      </c>
      <c r="DM85" s="391">
        <f t="shared" si="163"/>
        <v>0</v>
      </c>
      <c r="DN85" s="391">
        <f t="shared" si="164"/>
        <v>0</v>
      </c>
      <c r="DO85" s="391">
        <f t="shared" si="165"/>
        <v>0</v>
      </c>
      <c r="DP85" s="391">
        <f t="shared" si="166"/>
        <v>0</v>
      </c>
      <c r="DQ85" s="398"/>
      <c r="DR85" s="391">
        <f t="shared" si="167"/>
        <v>0</v>
      </c>
      <c r="DS85" s="391">
        <f t="shared" si="168"/>
        <v>0</v>
      </c>
      <c r="DT85" s="391">
        <f t="shared" si="169"/>
        <v>0</v>
      </c>
      <c r="DU85" s="391">
        <f t="shared" si="170"/>
        <v>0</v>
      </c>
      <c r="DV85" s="391">
        <f t="shared" si="171"/>
        <v>0</v>
      </c>
      <c r="DW85" s="391">
        <f t="shared" si="172"/>
        <v>0</v>
      </c>
      <c r="DX85" s="391">
        <f t="shared" si="173"/>
        <v>0</v>
      </c>
      <c r="DY85" s="391">
        <f t="shared" si="174"/>
        <v>0</v>
      </c>
      <c r="DZ85" s="391">
        <f t="shared" si="175"/>
        <v>0</v>
      </c>
      <c r="EA85" s="391">
        <f t="shared" si="176"/>
        <v>0</v>
      </c>
      <c r="EB85" s="391">
        <f t="shared" si="177"/>
        <v>0</v>
      </c>
      <c r="EC85" s="398"/>
      <c r="ED85" s="391">
        <f t="shared" si="178"/>
        <v>0</v>
      </c>
      <c r="EE85" s="391">
        <f t="shared" si="179"/>
        <v>0</v>
      </c>
      <c r="EF85" s="391">
        <f t="shared" si="180"/>
        <v>0</v>
      </c>
      <c r="EG85" s="391">
        <f t="shared" si="181"/>
        <v>0</v>
      </c>
      <c r="EH85" s="391">
        <f t="shared" si="182"/>
        <v>0</v>
      </c>
      <c r="EI85" s="391">
        <f t="shared" si="183"/>
        <v>0</v>
      </c>
      <c r="EJ85" s="391">
        <f t="shared" si="184"/>
        <v>0</v>
      </c>
      <c r="EK85" s="391">
        <f t="shared" si="185"/>
        <v>0</v>
      </c>
      <c r="EL85" s="391">
        <f t="shared" si="186"/>
        <v>0</v>
      </c>
      <c r="EM85" s="391">
        <f t="shared" si="187"/>
        <v>0</v>
      </c>
      <c r="EN85" s="391">
        <f t="shared" si="188"/>
        <v>0</v>
      </c>
    </row>
    <row r="86" spans="1:145" s="391" customFormat="1" ht="26.25" hidden="1" thickBot="1" x14ac:dyDescent="0.25">
      <c r="A86" s="364" t="str">
        <f t="shared" si="191"/>
        <v>CIH-B</v>
      </c>
      <c r="B86" s="365" t="str">
        <f>IF((A86&lt;&gt;"ZZZ"),(IF((IFERROR((VLOOKUP(A86,'Standaard+voorstellen '!A$1:B$436,1,FALSE)),"ZZZ"))="ZZZ","v","")),"")</f>
        <v/>
      </c>
      <c r="C86" s="413" t="s">
        <v>2193</v>
      </c>
      <c r="D86" s="367" t="str">
        <f t="shared" si="107"/>
        <v>CIH-B</v>
      </c>
      <c r="E86" s="368" t="str">
        <f>IFERROR((VLOOKUP(C86,'Standaard+voorstellen '!A$1:E$568,2,FALSE)),"Nog af te handelen AANVRAAG")</f>
        <v>Coor. en Info voorz. HAB Brw</v>
      </c>
      <c r="F86" s="369">
        <f>IFERROR((VLOOKUP(C86,'Standaard+voorstellen '!A$1:E$568,3,FALSE)),"")</f>
        <v>9</v>
      </c>
      <c r="G86" s="370">
        <f t="shared" si="104"/>
        <v>0</v>
      </c>
      <c r="H86" s="371">
        <f t="shared" si="105"/>
        <v>0</v>
      </c>
      <c r="I86" s="372">
        <f t="shared" si="106"/>
        <v>0</v>
      </c>
      <c r="J86" s="367">
        <f t="shared" si="108"/>
        <v>0</v>
      </c>
      <c r="K86" s="372">
        <f t="shared" si="109"/>
        <v>0</v>
      </c>
      <c r="L86" s="586" t="s">
        <v>36</v>
      </c>
      <c r="M86" s="373" t="s">
        <v>1940</v>
      </c>
      <c r="N86" s="439" t="s">
        <v>2144</v>
      </c>
      <c r="O86" s="415"/>
      <c r="P86" s="429" t="s">
        <v>2193</v>
      </c>
      <c r="Q86" s="377">
        <v>0</v>
      </c>
      <c r="R86" s="378">
        <v>0</v>
      </c>
      <c r="S86" s="379">
        <v>0</v>
      </c>
      <c r="T86" s="378">
        <v>4</v>
      </c>
      <c r="U86" s="378">
        <v>0</v>
      </c>
      <c r="V86" s="383">
        <v>0</v>
      </c>
      <c r="W86" s="384">
        <v>0</v>
      </c>
      <c r="X86" s="385">
        <v>0</v>
      </c>
      <c r="Y86" s="384"/>
      <c r="Z86" s="401"/>
      <c r="AA86" s="402"/>
      <c r="AB86" s="383"/>
      <c r="AC86" s="384"/>
      <c r="AD86" s="384"/>
      <c r="AE86" s="377"/>
      <c r="AF86" s="380"/>
      <c r="AG86" s="382"/>
      <c r="AH86" s="383">
        <v>0</v>
      </c>
      <c r="AI86" s="384">
        <v>0</v>
      </c>
      <c r="AJ86" s="385">
        <v>0</v>
      </c>
      <c r="AK86" s="384"/>
      <c r="AL86" s="384"/>
      <c r="AM86" s="384"/>
      <c r="AN86" s="383">
        <v>0</v>
      </c>
      <c r="AO86" s="384">
        <v>0</v>
      </c>
      <c r="AP86" s="385">
        <v>0</v>
      </c>
      <c r="AQ86" s="384"/>
      <c r="AR86" s="384"/>
      <c r="AS86" s="384"/>
      <c r="AT86" s="383">
        <v>0</v>
      </c>
      <c r="AU86" s="384">
        <v>0</v>
      </c>
      <c r="AV86" s="384">
        <v>0</v>
      </c>
      <c r="AW86" s="383"/>
      <c r="AX86" s="384"/>
      <c r="AY86" s="385"/>
      <c r="AZ86" s="403"/>
      <c r="BA86" s="387" t="str">
        <f t="shared" si="110"/>
        <v>CI</v>
      </c>
      <c r="BB86" s="388" t="str">
        <f t="shared" si="111"/>
        <v>H</v>
      </c>
      <c r="BC86" s="389" t="str">
        <f t="shared" si="112"/>
        <v>-</v>
      </c>
      <c r="BD86" s="390" t="str">
        <f t="shared" si="113"/>
        <v>B</v>
      </c>
      <c r="BE86" s="391">
        <f t="shared" si="114"/>
        <v>4</v>
      </c>
      <c r="BF86" s="392" t="str">
        <f>VLOOKUP(C86,'Standaard+voorstellen '!A$1:E$568,1,FALSE)</f>
        <v>CIH-B</v>
      </c>
      <c r="BG86" s="393" t="str">
        <f>VLOOKUP(P86,'Hulpblad Aantal per VrtgSrt &gt;=1'!B$4:C$688,1,FALSE)</f>
        <v>CIH-B</v>
      </c>
      <c r="BH86" s="394" t="s">
        <v>2193</v>
      </c>
      <c r="BI86" s="393" t="str">
        <f t="shared" si="115"/>
        <v>g</v>
      </c>
      <c r="BJ86" s="393" t="str">
        <f t="shared" si="116"/>
        <v/>
      </c>
      <c r="BK86" s="393" t="str">
        <f t="shared" si="117"/>
        <v/>
      </c>
      <c r="BL86" s="395" t="str">
        <f t="shared" si="118"/>
        <v/>
      </c>
      <c r="BM86" s="393" t="str">
        <f>IF((B86&gt;"a"),(VLOOKUP(A86,Afhankelijkheid!A$2:O$5530,2,FALSE)),"")</f>
        <v/>
      </c>
      <c r="BN86" s="430">
        <f>IFERROR(VLOOKUP(A86,'Hulpblad IZB en IZE'!A$2:B$750,2,FALSE),0)</f>
        <v>0</v>
      </c>
      <c r="BO86" s="397" t="str">
        <f t="shared" si="119"/>
        <v/>
      </c>
      <c r="BP86" s="370">
        <f t="shared" si="120"/>
        <v>0</v>
      </c>
      <c r="BQ86" s="371">
        <f t="shared" si="121"/>
        <v>0</v>
      </c>
      <c r="BR86" s="372">
        <f t="shared" si="189"/>
        <v>0</v>
      </c>
      <c r="BS86" s="372">
        <f t="shared" si="190"/>
        <v>4</v>
      </c>
      <c r="BT86" s="367">
        <f t="shared" si="122"/>
        <v>0</v>
      </c>
      <c r="BU86" s="398"/>
      <c r="BW86" s="393">
        <f t="shared" si="123"/>
        <v>0</v>
      </c>
      <c r="BX86" s="393">
        <f t="shared" si="124"/>
        <v>0</v>
      </c>
      <c r="BY86" s="393">
        <f t="shared" si="125"/>
        <v>0</v>
      </c>
      <c r="BZ86" s="393">
        <f t="shared" si="126"/>
        <v>0</v>
      </c>
      <c r="CA86" s="393">
        <f t="shared" si="127"/>
        <v>0</v>
      </c>
      <c r="CB86" s="393">
        <f t="shared" si="128"/>
        <v>0</v>
      </c>
      <c r="CC86" s="393">
        <f t="shared" si="129"/>
        <v>0</v>
      </c>
      <c r="CD86" s="393">
        <f t="shared" si="130"/>
        <v>0</v>
      </c>
      <c r="CE86" s="393">
        <f t="shared" si="131"/>
        <v>0</v>
      </c>
      <c r="CF86" s="393">
        <f t="shared" si="132"/>
        <v>0</v>
      </c>
      <c r="CG86" s="398"/>
      <c r="CH86" s="391">
        <f t="shared" si="133"/>
        <v>1</v>
      </c>
      <c r="CI86" s="391">
        <f t="shared" si="134"/>
        <v>0</v>
      </c>
      <c r="CJ86" s="391">
        <f t="shared" si="135"/>
        <v>0</v>
      </c>
      <c r="CK86" s="391">
        <f t="shared" si="136"/>
        <v>0</v>
      </c>
      <c r="CL86" s="391">
        <f t="shared" si="137"/>
        <v>1</v>
      </c>
      <c r="CM86" s="391">
        <f t="shared" si="138"/>
        <v>0</v>
      </c>
      <c r="CN86" s="391">
        <f t="shared" si="139"/>
        <v>1</v>
      </c>
      <c r="CO86" s="391">
        <f t="shared" si="140"/>
        <v>0</v>
      </c>
      <c r="CP86" s="391">
        <f t="shared" si="141"/>
        <v>1</v>
      </c>
      <c r="CQ86" s="391">
        <f t="shared" si="142"/>
        <v>0</v>
      </c>
      <c r="CR86" s="391">
        <f t="shared" si="143"/>
        <v>0</v>
      </c>
      <c r="CS86" s="393">
        <f t="shared" si="144"/>
        <v>0</v>
      </c>
      <c r="CT86" s="391">
        <f t="shared" si="145"/>
        <v>0</v>
      </c>
      <c r="CU86" s="391">
        <f t="shared" si="146"/>
        <v>0</v>
      </c>
      <c r="CV86" s="391">
        <f t="shared" si="147"/>
        <v>0</v>
      </c>
      <c r="CW86" s="391">
        <f t="shared" si="148"/>
        <v>0</v>
      </c>
      <c r="CX86" s="391">
        <f t="shared" si="149"/>
        <v>0</v>
      </c>
      <c r="CY86" s="391">
        <f t="shared" si="150"/>
        <v>0</v>
      </c>
      <c r="CZ86" s="391">
        <f t="shared" si="151"/>
        <v>0</v>
      </c>
      <c r="DA86" s="391">
        <f t="shared" si="152"/>
        <v>0</v>
      </c>
      <c r="DB86" s="391">
        <f t="shared" si="153"/>
        <v>0</v>
      </c>
      <c r="DC86" s="391">
        <f t="shared" si="154"/>
        <v>0</v>
      </c>
      <c r="DD86" s="391">
        <f t="shared" si="155"/>
        <v>0</v>
      </c>
      <c r="DE86" s="398"/>
      <c r="DF86" s="391">
        <f t="shared" si="156"/>
        <v>0</v>
      </c>
      <c r="DG86" s="391">
        <f t="shared" si="157"/>
        <v>0</v>
      </c>
      <c r="DH86" s="391">
        <f t="shared" si="158"/>
        <v>0</v>
      </c>
      <c r="DI86" s="391">
        <f t="shared" si="159"/>
        <v>0</v>
      </c>
      <c r="DJ86" s="391">
        <f t="shared" si="160"/>
        <v>0</v>
      </c>
      <c r="DK86" s="391">
        <f t="shared" si="161"/>
        <v>0</v>
      </c>
      <c r="DL86" s="391">
        <f t="shared" si="162"/>
        <v>0</v>
      </c>
      <c r="DM86" s="391">
        <f t="shared" si="163"/>
        <v>0</v>
      </c>
      <c r="DN86" s="391">
        <f t="shared" si="164"/>
        <v>0</v>
      </c>
      <c r="DO86" s="391">
        <f t="shared" si="165"/>
        <v>0</v>
      </c>
      <c r="DP86" s="391">
        <f t="shared" si="166"/>
        <v>0</v>
      </c>
      <c r="DQ86" s="398"/>
      <c r="DR86" s="391">
        <f t="shared" si="167"/>
        <v>0</v>
      </c>
      <c r="DS86" s="391">
        <f t="shared" si="168"/>
        <v>0</v>
      </c>
      <c r="DT86" s="391">
        <f t="shared" si="169"/>
        <v>0</v>
      </c>
      <c r="DU86" s="391">
        <f t="shared" si="170"/>
        <v>0</v>
      </c>
      <c r="DV86" s="391">
        <f t="shared" si="171"/>
        <v>0</v>
      </c>
      <c r="DW86" s="391">
        <f t="shared" si="172"/>
        <v>0</v>
      </c>
      <c r="DX86" s="391">
        <f t="shared" si="173"/>
        <v>0</v>
      </c>
      <c r="DY86" s="391">
        <f t="shared" si="174"/>
        <v>0</v>
      </c>
      <c r="DZ86" s="391">
        <f t="shared" si="175"/>
        <v>0</v>
      </c>
      <c r="EA86" s="391">
        <f t="shared" si="176"/>
        <v>0</v>
      </c>
      <c r="EB86" s="391">
        <f t="shared" si="177"/>
        <v>0</v>
      </c>
      <c r="EC86" s="398"/>
      <c r="ED86" s="391">
        <f t="shared" si="178"/>
        <v>0</v>
      </c>
      <c r="EE86" s="391">
        <f t="shared" si="179"/>
        <v>0</v>
      </c>
      <c r="EF86" s="391">
        <f t="shared" si="180"/>
        <v>0</v>
      </c>
      <c r="EG86" s="391">
        <f t="shared" si="181"/>
        <v>0</v>
      </c>
      <c r="EH86" s="391">
        <f t="shared" si="182"/>
        <v>0</v>
      </c>
      <c r="EI86" s="391">
        <f t="shared" si="183"/>
        <v>0</v>
      </c>
      <c r="EJ86" s="391">
        <f t="shared" si="184"/>
        <v>0</v>
      </c>
      <c r="EK86" s="391">
        <f t="shared" si="185"/>
        <v>0</v>
      </c>
      <c r="EL86" s="391">
        <f t="shared" si="186"/>
        <v>0</v>
      </c>
      <c r="EM86" s="391">
        <f t="shared" si="187"/>
        <v>0</v>
      </c>
      <c r="EN86" s="391">
        <f t="shared" si="188"/>
        <v>0</v>
      </c>
    </row>
    <row r="87" spans="1:145" s="391" customFormat="1" ht="13.5" hidden="1" thickBot="1" x14ac:dyDescent="0.25">
      <c r="A87" s="364" t="str">
        <f t="shared" si="191"/>
        <v>CO-FBO</v>
      </c>
      <c r="B87" s="365" t="str">
        <f>IF((A87&lt;&gt;"ZZZ"),(IF((IFERROR((VLOOKUP(A87,'Standaard+voorstellen '!A$1:B$436,1,FALSE)),"ZZZ"))="ZZZ","v","")),"")</f>
        <v/>
      </c>
      <c r="C87" s="396" t="s">
        <v>96</v>
      </c>
      <c r="D87" s="367" t="str">
        <f t="shared" si="107"/>
        <v>CO-FBO</v>
      </c>
      <c r="E87" s="368" t="str">
        <f>IFERROR((VLOOKUP(C87,'Standaard+voorstellen '!A$1:E$568,2,FALSE)),"Nog af te handelen AANVRAAG")</f>
        <v>CO Fire Bucket Operations</v>
      </c>
      <c r="F87" s="369">
        <f>IFERROR((VLOOKUP(C87,'Standaard+voorstellen '!A$1:E$568,3,FALSE)),"")</f>
        <v>9</v>
      </c>
      <c r="G87" s="370">
        <f t="shared" si="104"/>
        <v>2</v>
      </c>
      <c r="H87" s="371">
        <f t="shared" si="105"/>
        <v>2</v>
      </c>
      <c r="I87" s="372">
        <f t="shared" si="106"/>
        <v>0</v>
      </c>
      <c r="J87" s="367">
        <f t="shared" si="108"/>
        <v>0</v>
      </c>
      <c r="K87" s="372">
        <f t="shared" si="109"/>
        <v>0</v>
      </c>
      <c r="L87" s="369" t="s">
        <v>36</v>
      </c>
      <c r="M87" s="373" t="s">
        <v>1056</v>
      </c>
      <c r="N87" s="635" t="s">
        <v>2378</v>
      </c>
      <c r="O87" s="635" t="s">
        <v>2379</v>
      </c>
      <c r="P87" s="376" t="s">
        <v>96</v>
      </c>
      <c r="Q87" s="377">
        <v>2</v>
      </c>
      <c r="R87" s="378">
        <v>2</v>
      </c>
      <c r="S87" s="379">
        <v>0</v>
      </c>
      <c r="T87" s="378">
        <v>5</v>
      </c>
      <c r="U87" s="378">
        <v>1</v>
      </c>
      <c r="V87" s="383">
        <v>0</v>
      </c>
      <c r="W87" s="384">
        <v>0</v>
      </c>
      <c r="X87" s="385">
        <v>0</v>
      </c>
      <c r="Y87" s="384"/>
      <c r="Z87" s="401"/>
      <c r="AA87" s="385"/>
      <c r="AB87" s="384"/>
      <c r="AC87" s="401"/>
      <c r="AD87" s="385"/>
      <c r="AE87" s="378"/>
      <c r="AF87" s="380"/>
      <c r="AG87" s="379"/>
      <c r="AH87" s="384">
        <v>0</v>
      </c>
      <c r="AI87" s="401">
        <v>0</v>
      </c>
      <c r="AJ87" s="385">
        <v>0</v>
      </c>
      <c r="AK87" s="384"/>
      <c r="AL87" s="401"/>
      <c r="AM87" s="385"/>
      <c r="AN87" s="384">
        <v>0</v>
      </c>
      <c r="AO87" s="401">
        <v>0</v>
      </c>
      <c r="AP87" s="385">
        <v>0</v>
      </c>
      <c r="AQ87" s="384">
        <v>2</v>
      </c>
      <c r="AR87" s="401">
        <v>2</v>
      </c>
      <c r="AS87" s="385">
        <v>0</v>
      </c>
      <c r="AT87" s="384">
        <v>0</v>
      </c>
      <c r="AU87" s="401">
        <v>0</v>
      </c>
      <c r="AV87" s="385">
        <v>0</v>
      </c>
      <c r="AW87" s="384"/>
      <c r="AX87" s="401"/>
      <c r="AY87" s="385"/>
      <c r="AZ87" s="403"/>
      <c r="BA87" s="387" t="str">
        <f t="shared" si="110"/>
        <v>CO</v>
      </c>
      <c r="BB87" s="388" t="str">
        <f t="shared" si="111"/>
        <v/>
      </c>
      <c r="BC87" s="389" t="str">
        <f t="shared" si="112"/>
        <v>-</v>
      </c>
      <c r="BD87" s="390" t="str">
        <f t="shared" si="113"/>
        <v>FBO</v>
      </c>
      <c r="BE87" s="391">
        <f t="shared" si="114"/>
        <v>3</v>
      </c>
      <c r="BF87" s="392" t="str">
        <f>VLOOKUP(C87,'Standaard+voorstellen '!A$1:E$568,1,FALSE)</f>
        <v>CO-FBO</v>
      </c>
      <c r="BG87" s="393" t="str">
        <f>VLOOKUP(P87,'Hulpblad Aantal per VrtgSrt &gt;=1'!B$4:C$688,1,FALSE)</f>
        <v>CO-FBO</v>
      </c>
      <c r="BH87" s="394" t="s">
        <v>96</v>
      </c>
      <c r="BI87" s="393" t="str">
        <f t="shared" si="115"/>
        <v>g</v>
      </c>
      <c r="BJ87" s="393" t="str">
        <f t="shared" si="116"/>
        <v>P</v>
      </c>
      <c r="BK87" s="393" t="str">
        <f t="shared" si="117"/>
        <v/>
      </c>
      <c r="BL87" s="395" t="str">
        <f t="shared" si="118"/>
        <v>P</v>
      </c>
      <c r="BM87" s="393" t="str">
        <f>IF((B87&gt;"a"),(VLOOKUP(A87,Afhankelijkheid!A$2:O$5530,2,FALSE)),"")</f>
        <v/>
      </c>
      <c r="BN87" s="396">
        <f>IFERROR(VLOOKUP(A87,'Hulpblad IZB en IZE'!A$2:B$750,2,FALSE),0)</f>
        <v>0</v>
      </c>
      <c r="BO87" s="397" t="str">
        <f t="shared" si="119"/>
        <v/>
      </c>
      <c r="BP87" s="370">
        <f t="shared" si="120"/>
        <v>2</v>
      </c>
      <c r="BQ87" s="371">
        <f t="shared" si="121"/>
        <v>2</v>
      </c>
      <c r="BR87" s="372">
        <f t="shared" si="189"/>
        <v>0</v>
      </c>
      <c r="BS87" s="372">
        <f t="shared" si="190"/>
        <v>5</v>
      </c>
      <c r="BT87" s="367">
        <f t="shared" si="122"/>
        <v>0</v>
      </c>
      <c r="BU87" s="398"/>
      <c r="BW87" s="393">
        <f t="shared" si="123"/>
        <v>0</v>
      </c>
      <c r="BX87" s="393">
        <f t="shared" si="124"/>
        <v>0</v>
      </c>
      <c r="BY87" s="393">
        <f t="shared" si="125"/>
        <v>0</v>
      </c>
      <c r="BZ87" s="393">
        <f t="shared" si="126"/>
        <v>0</v>
      </c>
      <c r="CA87" s="393">
        <f t="shared" si="127"/>
        <v>0</v>
      </c>
      <c r="CB87" s="393">
        <f t="shared" si="128"/>
        <v>0</v>
      </c>
      <c r="CC87" s="393">
        <f t="shared" si="129"/>
        <v>0</v>
      </c>
      <c r="CD87" s="393">
        <f t="shared" si="130"/>
        <v>0</v>
      </c>
      <c r="CE87" s="393">
        <f t="shared" si="131"/>
        <v>0</v>
      </c>
      <c r="CF87" s="393">
        <f t="shared" si="132"/>
        <v>0</v>
      </c>
      <c r="CG87" s="398"/>
      <c r="CH87" s="391">
        <f t="shared" si="133"/>
        <v>1</v>
      </c>
      <c r="CI87" s="391">
        <f t="shared" si="134"/>
        <v>0</v>
      </c>
      <c r="CJ87" s="391">
        <f t="shared" si="135"/>
        <v>0</v>
      </c>
      <c r="CK87" s="391">
        <f t="shared" si="136"/>
        <v>0</v>
      </c>
      <c r="CL87" s="391">
        <f t="shared" si="137"/>
        <v>1</v>
      </c>
      <c r="CM87" s="391">
        <f t="shared" si="138"/>
        <v>0</v>
      </c>
      <c r="CN87" s="391">
        <f t="shared" si="139"/>
        <v>1</v>
      </c>
      <c r="CO87" s="391">
        <f t="shared" si="140"/>
        <v>1</v>
      </c>
      <c r="CP87" s="391">
        <f t="shared" si="141"/>
        <v>1</v>
      </c>
      <c r="CQ87" s="391">
        <f t="shared" si="142"/>
        <v>0</v>
      </c>
      <c r="CR87" s="391">
        <f t="shared" si="143"/>
        <v>0</v>
      </c>
      <c r="CS87" s="393">
        <f t="shared" si="144"/>
        <v>0</v>
      </c>
      <c r="CT87" s="391">
        <f t="shared" si="145"/>
        <v>0</v>
      </c>
      <c r="CU87" s="391">
        <f t="shared" si="146"/>
        <v>0</v>
      </c>
      <c r="CV87" s="391">
        <f t="shared" si="147"/>
        <v>0</v>
      </c>
      <c r="CW87" s="391">
        <f t="shared" si="148"/>
        <v>0</v>
      </c>
      <c r="CX87" s="391">
        <f t="shared" si="149"/>
        <v>0</v>
      </c>
      <c r="CY87" s="391">
        <f t="shared" si="150"/>
        <v>0</v>
      </c>
      <c r="CZ87" s="391">
        <f t="shared" si="151"/>
        <v>0</v>
      </c>
      <c r="DA87" s="391">
        <f t="shared" si="152"/>
        <v>0</v>
      </c>
      <c r="DB87" s="391">
        <f t="shared" si="153"/>
        <v>1</v>
      </c>
      <c r="DC87" s="391">
        <f t="shared" si="154"/>
        <v>0</v>
      </c>
      <c r="DD87" s="391">
        <f t="shared" si="155"/>
        <v>0</v>
      </c>
      <c r="DE87" s="398"/>
      <c r="DF87" s="391">
        <f t="shared" si="156"/>
        <v>0</v>
      </c>
      <c r="DG87" s="391">
        <f t="shared" si="157"/>
        <v>0</v>
      </c>
      <c r="DH87" s="391">
        <f t="shared" si="158"/>
        <v>0</v>
      </c>
      <c r="DI87" s="391">
        <f t="shared" si="159"/>
        <v>0</v>
      </c>
      <c r="DJ87" s="391">
        <f t="shared" si="160"/>
        <v>0</v>
      </c>
      <c r="DK87" s="391">
        <f t="shared" si="161"/>
        <v>0</v>
      </c>
      <c r="DL87" s="391">
        <f t="shared" si="162"/>
        <v>0</v>
      </c>
      <c r="DM87" s="391">
        <f t="shared" si="163"/>
        <v>0</v>
      </c>
      <c r="DN87" s="391">
        <f t="shared" si="164"/>
        <v>0</v>
      </c>
      <c r="DO87" s="391">
        <f t="shared" si="165"/>
        <v>0</v>
      </c>
      <c r="DP87" s="391">
        <f t="shared" si="166"/>
        <v>0</v>
      </c>
      <c r="DQ87" s="398"/>
      <c r="DR87" s="391">
        <f t="shared" si="167"/>
        <v>0</v>
      </c>
      <c r="DS87" s="391">
        <f t="shared" si="168"/>
        <v>0</v>
      </c>
      <c r="DT87" s="391">
        <f t="shared" si="169"/>
        <v>0</v>
      </c>
      <c r="DU87" s="391">
        <f t="shared" si="170"/>
        <v>0</v>
      </c>
      <c r="DV87" s="391">
        <f t="shared" si="171"/>
        <v>0</v>
      </c>
      <c r="DW87" s="391">
        <f t="shared" si="172"/>
        <v>0</v>
      </c>
      <c r="DX87" s="391">
        <f t="shared" si="173"/>
        <v>0</v>
      </c>
      <c r="DY87" s="391">
        <f t="shared" si="174"/>
        <v>0</v>
      </c>
      <c r="DZ87" s="391">
        <f t="shared" si="175"/>
        <v>0</v>
      </c>
      <c r="EA87" s="391">
        <f t="shared" si="176"/>
        <v>0</v>
      </c>
      <c r="EB87" s="391">
        <f t="shared" si="177"/>
        <v>0</v>
      </c>
      <c r="EC87" s="398"/>
      <c r="ED87" s="391">
        <f t="shared" si="178"/>
        <v>0</v>
      </c>
      <c r="EE87" s="391">
        <f t="shared" si="179"/>
        <v>0</v>
      </c>
      <c r="EF87" s="391">
        <f t="shared" si="180"/>
        <v>0</v>
      </c>
      <c r="EG87" s="391">
        <f t="shared" si="181"/>
        <v>0</v>
      </c>
      <c r="EH87" s="391">
        <f t="shared" si="182"/>
        <v>0</v>
      </c>
      <c r="EI87" s="391">
        <f t="shared" si="183"/>
        <v>0</v>
      </c>
      <c r="EJ87" s="391">
        <f t="shared" si="184"/>
        <v>0</v>
      </c>
      <c r="EK87" s="391">
        <f t="shared" si="185"/>
        <v>0</v>
      </c>
      <c r="EL87" s="391">
        <f t="shared" si="186"/>
        <v>0</v>
      </c>
      <c r="EM87" s="391">
        <f t="shared" si="187"/>
        <v>0</v>
      </c>
      <c r="EN87" s="391">
        <f t="shared" si="188"/>
        <v>0</v>
      </c>
    </row>
    <row r="88" spans="1:145" s="391" customFormat="1" ht="102.75" hidden="1" thickBot="1" x14ac:dyDescent="0.25">
      <c r="A88" s="364" t="str">
        <f t="shared" si="191"/>
        <v>COH-B</v>
      </c>
      <c r="B88" s="365" t="str">
        <f>IF((A88&lt;&gt;"ZZZ"),(IF((IFERROR((VLOOKUP(A88,'Standaard+voorstellen '!A$1:B$436,1,FALSE)),"ZZZ"))="ZZZ","v","")),"")</f>
        <v/>
      </c>
      <c r="C88" s="396" t="s">
        <v>75</v>
      </c>
      <c r="D88" s="367" t="str">
        <f t="shared" si="107"/>
        <v>COH-B</v>
      </c>
      <c r="E88" s="368" t="str">
        <f>IFERROR((VLOOKUP(C88,'Standaard+voorstellen '!A$1:E$568,2,FALSE)),"Nog af te handelen AANVRAAG")</f>
        <v>Commando Haakarmbak Brw</v>
      </c>
      <c r="F88" s="369">
        <f>IFERROR((VLOOKUP(C88,'Standaard+voorstellen '!A$1:E$568,3,FALSE)),"")</f>
        <v>9</v>
      </c>
      <c r="G88" s="370">
        <f t="shared" si="104"/>
        <v>20</v>
      </c>
      <c r="H88" s="371">
        <f t="shared" si="105"/>
        <v>14</v>
      </c>
      <c r="I88" s="372">
        <f t="shared" si="106"/>
        <v>6</v>
      </c>
      <c r="J88" s="367">
        <f t="shared" si="108"/>
        <v>58</v>
      </c>
      <c r="K88" s="372">
        <f t="shared" si="109"/>
        <v>0</v>
      </c>
      <c r="L88" s="369" t="s">
        <v>36</v>
      </c>
      <c r="M88" s="373" t="s">
        <v>1940</v>
      </c>
      <c r="N88" s="441" t="s">
        <v>2254</v>
      </c>
      <c r="O88" s="545" t="s">
        <v>2266</v>
      </c>
      <c r="P88" s="376" t="s">
        <v>75</v>
      </c>
      <c r="Q88" s="377">
        <v>20</v>
      </c>
      <c r="R88" s="378">
        <v>14</v>
      </c>
      <c r="S88" s="379">
        <v>6</v>
      </c>
      <c r="T88" s="378">
        <v>10</v>
      </c>
      <c r="U88" s="378">
        <v>9</v>
      </c>
      <c r="V88" s="377">
        <v>2</v>
      </c>
      <c r="W88" s="378">
        <v>1</v>
      </c>
      <c r="X88" s="379">
        <v>1</v>
      </c>
      <c r="Y88" s="378">
        <v>1</v>
      </c>
      <c r="Z88" s="380">
        <v>1</v>
      </c>
      <c r="AA88" s="381">
        <v>0</v>
      </c>
      <c r="AB88" s="383">
        <v>2</v>
      </c>
      <c r="AC88" s="384">
        <v>2</v>
      </c>
      <c r="AD88" s="384">
        <v>0</v>
      </c>
      <c r="AE88" s="377">
        <v>2</v>
      </c>
      <c r="AF88" s="380">
        <v>0</v>
      </c>
      <c r="AG88" s="382">
        <v>2</v>
      </c>
      <c r="AH88" s="383">
        <v>2</v>
      </c>
      <c r="AI88" s="384">
        <v>1</v>
      </c>
      <c r="AJ88" s="385">
        <v>1</v>
      </c>
      <c r="AK88" s="378">
        <v>1</v>
      </c>
      <c r="AL88" s="378">
        <v>1</v>
      </c>
      <c r="AM88" s="378">
        <v>0</v>
      </c>
      <c r="AN88" s="383">
        <v>1</v>
      </c>
      <c r="AO88" s="384">
        <v>1</v>
      </c>
      <c r="AP88" s="385">
        <v>0</v>
      </c>
      <c r="AQ88" s="378">
        <v>5</v>
      </c>
      <c r="AR88" s="378">
        <v>3</v>
      </c>
      <c r="AS88" s="378">
        <v>2</v>
      </c>
      <c r="AT88" s="383">
        <v>0</v>
      </c>
      <c r="AU88" s="378">
        <v>0</v>
      </c>
      <c r="AV88" s="378">
        <v>0</v>
      </c>
      <c r="AW88" s="383">
        <v>4</v>
      </c>
      <c r="AX88" s="384">
        <v>4</v>
      </c>
      <c r="AY88" s="385">
        <v>0</v>
      </c>
      <c r="AZ88" s="403"/>
      <c r="BA88" s="387" t="str">
        <f t="shared" si="110"/>
        <v>CO</v>
      </c>
      <c r="BB88" s="388" t="str">
        <f t="shared" si="111"/>
        <v>H</v>
      </c>
      <c r="BC88" s="389" t="str">
        <f t="shared" si="112"/>
        <v>-</v>
      </c>
      <c r="BD88" s="390" t="str">
        <f t="shared" si="113"/>
        <v>B</v>
      </c>
      <c r="BE88" s="391">
        <f t="shared" si="114"/>
        <v>4</v>
      </c>
      <c r="BF88" s="392" t="str">
        <f>VLOOKUP(C88,'Standaard+voorstellen '!A$1:E$568,1,FALSE)</f>
        <v>COH-B</v>
      </c>
      <c r="BG88" s="393" t="str">
        <f>VLOOKUP(P88,'Hulpblad Aantal per VrtgSrt &gt;=1'!B$4:C$688,1,FALSE)</f>
        <v>COH-B</v>
      </c>
      <c r="BH88" s="394" t="s">
        <v>75</v>
      </c>
      <c r="BI88" s="393" t="str">
        <f t="shared" si="115"/>
        <v>g</v>
      </c>
      <c r="BJ88" s="393" t="str">
        <f t="shared" si="116"/>
        <v>P</v>
      </c>
      <c r="BK88" s="393" t="str">
        <f t="shared" si="117"/>
        <v>A</v>
      </c>
      <c r="BL88" s="395" t="str">
        <f t="shared" si="118"/>
        <v>PA</v>
      </c>
      <c r="BM88" s="393" t="str">
        <f>IF((B88&gt;"a"),(VLOOKUP(A88,Afhankelijkheid!A$2:O$5530,2,FALSE)),"")</f>
        <v/>
      </c>
      <c r="BN88" s="396">
        <f>IFERROR(VLOOKUP(A88,'Hulpblad IZB en IZE'!A$2:B$750,2,FALSE),0)</f>
        <v>58</v>
      </c>
      <c r="BO88" s="397" t="str">
        <f t="shared" si="119"/>
        <v/>
      </c>
      <c r="BP88" s="370">
        <f t="shared" si="120"/>
        <v>20</v>
      </c>
      <c r="BQ88" s="371">
        <f t="shared" si="121"/>
        <v>14</v>
      </c>
      <c r="BR88" s="372">
        <f t="shared" si="189"/>
        <v>6</v>
      </c>
      <c r="BS88" s="372">
        <f t="shared" si="190"/>
        <v>10</v>
      </c>
      <c r="BT88" s="367">
        <f t="shared" si="122"/>
        <v>58</v>
      </c>
      <c r="BU88" s="398"/>
      <c r="BW88" s="393">
        <f t="shared" si="123"/>
        <v>0</v>
      </c>
      <c r="BX88" s="393">
        <f t="shared" si="124"/>
        <v>0</v>
      </c>
      <c r="BY88" s="393">
        <f t="shared" si="125"/>
        <v>0</v>
      </c>
      <c r="BZ88" s="393">
        <f t="shared" si="126"/>
        <v>0</v>
      </c>
      <c r="CA88" s="393">
        <f t="shared" si="127"/>
        <v>0</v>
      </c>
      <c r="CB88" s="393">
        <f t="shared" si="128"/>
        <v>0</v>
      </c>
      <c r="CC88" s="393">
        <f t="shared" si="129"/>
        <v>0</v>
      </c>
      <c r="CD88" s="393">
        <f t="shared" si="130"/>
        <v>0</v>
      </c>
      <c r="CE88" s="393">
        <f t="shared" si="131"/>
        <v>0</v>
      </c>
      <c r="CF88" s="393">
        <f t="shared" si="132"/>
        <v>0</v>
      </c>
      <c r="CG88" s="398"/>
      <c r="CH88" s="391">
        <f t="shared" si="133"/>
        <v>1</v>
      </c>
      <c r="CI88" s="391">
        <f t="shared" si="134"/>
        <v>1</v>
      </c>
      <c r="CJ88" s="391">
        <f t="shared" si="135"/>
        <v>1</v>
      </c>
      <c r="CK88" s="391">
        <f t="shared" si="136"/>
        <v>1</v>
      </c>
      <c r="CL88" s="391">
        <f t="shared" si="137"/>
        <v>1</v>
      </c>
      <c r="CM88" s="391">
        <f t="shared" si="138"/>
        <v>1</v>
      </c>
      <c r="CN88" s="391">
        <f t="shared" si="139"/>
        <v>1</v>
      </c>
      <c r="CO88" s="391">
        <f t="shared" si="140"/>
        <v>1</v>
      </c>
      <c r="CP88" s="391">
        <f t="shared" si="141"/>
        <v>1</v>
      </c>
      <c r="CQ88" s="391">
        <f t="shared" si="142"/>
        <v>1</v>
      </c>
      <c r="CR88" s="391">
        <f t="shared" si="143"/>
        <v>0</v>
      </c>
      <c r="CS88" s="393">
        <f t="shared" si="144"/>
        <v>0</v>
      </c>
      <c r="CT88" s="391">
        <f t="shared" si="145"/>
        <v>0</v>
      </c>
      <c r="CU88" s="391">
        <f t="shared" si="146"/>
        <v>1</v>
      </c>
      <c r="CV88" s="391">
        <f t="shared" si="147"/>
        <v>1</v>
      </c>
      <c r="CW88" s="391">
        <f t="shared" si="148"/>
        <v>1</v>
      </c>
      <c r="CX88" s="391">
        <f t="shared" si="149"/>
        <v>1</v>
      </c>
      <c r="CY88" s="391">
        <f t="shared" si="150"/>
        <v>1</v>
      </c>
      <c r="CZ88" s="391">
        <f t="shared" si="151"/>
        <v>1</v>
      </c>
      <c r="DA88" s="391">
        <f t="shared" si="152"/>
        <v>1</v>
      </c>
      <c r="DB88" s="391">
        <f t="shared" si="153"/>
        <v>1</v>
      </c>
      <c r="DC88" s="391">
        <f t="shared" si="154"/>
        <v>0</v>
      </c>
      <c r="DD88" s="391">
        <f t="shared" si="155"/>
        <v>1</v>
      </c>
      <c r="DE88" s="398"/>
      <c r="DF88" s="391">
        <f t="shared" si="156"/>
        <v>0</v>
      </c>
      <c r="DG88" s="391">
        <f t="shared" si="157"/>
        <v>0</v>
      </c>
      <c r="DH88" s="391">
        <f t="shared" si="158"/>
        <v>0</v>
      </c>
      <c r="DI88" s="391">
        <f t="shared" si="159"/>
        <v>0</v>
      </c>
      <c r="DJ88" s="391">
        <f t="shared" si="160"/>
        <v>0</v>
      </c>
      <c r="DK88" s="391">
        <f t="shared" si="161"/>
        <v>0</v>
      </c>
      <c r="DL88" s="391">
        <f t="shared" si="162"/>
        <v>0</v>
      </c>
      <c r="DM88" s="391">
        <f t="shared" si="163"/>
        <v>0</v>
      </c>
      <c r="DN88" s="391">
        <f t="shared" si="164"/>
        <v>0</v>
      </c>
      <c r="DO88" s="391">
        <f t="shared" si="165"/>
        <v>0</v>
      </c>
      <c r="DP88" s="391">
        <f t="shared" si="166"/>
        <v>0</v>
      </c>
      <c r="DQ88" s="398"/>
      <c r="DR88" s="391">
        <f t="shared" si="167"/>
        <v>0</v>
      </c>
      <c r="DS88" s="391">
        <f t="shared" si="168"/>
        <v>0</v>
      </c>
      <c r="DT88" s="391">
        <f t="shared" si="169"/>
        <v>0</v>
      </c>
      <c r="DU88" s="391">
        <f t="shared" si="170"/>
        <v>0</v>
      </c>
      <c r="DV88" s="391">
        <f t="shared" si="171"/>
        <v>0</v>
      </c>
      <c r="DW88" s="391">
        <f t="shared" si="172"/>
        <v>0</v>
      </c>
      <c r="DX88" s="391">
        <f t="shared" si="173"/>
        <v>0</v>
      </c>
      <c r="DY88" s="391">
        <f t="shared" si="174"/>
        <v>0</v>
      </c>
      <c r="DZ88" s="391">
        <f t="shared" si="175"/>
        <v>0</v>
      </c>
      <c r="EA88" s="391">
        <f t="shared" si="176"/>
        <v>0</v>
      </c>
      <c r="EB88" s="391">
        <f t="shared" si="177"/>
        <v>0</v>
      </c>
      <c r="EC88" s="398"/>
      <c r="ED88" s="391">
        <f t="shared" si="178"/>
        <v>0</v>
      </c>
      <c r="EE88" s="391">
        <f t="shared" si="179"/>
        <v>0</v>
      </c>
      <c r="EF88" s="391">
        <f t="shared" si="180"/>
        <v>0</v>
      </c>
      <c r="EG88" s="391">
        <f t="shared" si="181"/>
        <v>0</v>
      </c>
      <c r="EH88" s="391">
        <f t="shared" si="182"/>
        <v>0</v>
      </c>
      <c r="EI88" s="391">
        <f t="shared" si="183"/>
        <v>0</v>
      </c>
      <c r="EJ88" s="391">
        <f t="shared" si="184"/>
        <v>0</v>
      </c>
      <c r="EK88" s="391">
        <f t="shared" si="185"/>
        <v>0</v>
      </c>
      <c r="EL88" s="391">
        <f t="shared" si="186"/>
        <v>0</v>
      </c>
      <c r="EM88" s="391">
        <f t="shared" si="187"/>
        <v>0</v>
      </c>
      <c r="EN88" s="391">
        <f t="shared" si="188"/>
        <v>0</v>
      </c>
    </row>
    <row r="89" spans="1:145" s="391" customFormat="1" ht="13.5" hidden="1" thickBot="1" x14ac:dyDescent="0.25">
      <c r="A89" s="364" t="str">
        <f t="shared" si="191"/>
        <v>COH-MU</v>
      </c>
      <c r="B89" s="365" t="str">
        <f>IF((A89&lt;&gt;"ZZZ"),(IF((IFERROR((VLOOKUP(A89,'Standaard+voorstellen '!A$1:B$436,1,FALSE)),"ZZZ"))="ZZZ","v","")),"")</f>
        <v/>
      </c>
      <c r="C89" s="396" t="s">
        <v>69</v>
      </c>
      <c r="D89" s="367" t="str">
        <f t="shared" si="107"/>
        <v>COH-MU</v>
      </c>
      <c r="E89" s="368" t="str">
        <f>IFERROR((VLOOKUP(C89,'Standaard+voorstellen '!A$1:E$568,2,FALSE)),"Nog af te handelen AANVRAAG")</f>
        <v>Commando HAB Multi CoPI</v>
      </c>
      <c r="F89" s="369">
        <f>IFERROR((VLOOKUP(C89,'Standaard+voorstellen '!A$1:E$568,3,FALSE)),"")</f>
        <v>9</v>
      </c>
      <c r="G89" s="370">
        <f t="shared" si="104"/>
        <v>20</v>
      </c>
      <c r="H89" s="371">
        <f t="shared" si="105"/>
        <v>12</v>
      </c>
      <c r="I89" s="372">
        <f t="shared" si="106"/>
        <v>8</v>
      </c>
      <c r="J89" s="367">
        <f t="shared" si="108"/>
        <v>91</v>
      </c>
      <c r="K89" s="372">
        <f t="shared" si="109"/>
        <v>0</v>
      </c>
      <c r="L89" s="369" t="s">
        <v>36</v>
      </c>
      <c r="M89" s="373" t="s">
        <v>2267</v>
      </c>
      <c r="N89" s="374"/>
      <c r="O89" s="375"/>
      <c r="P89" s="376" t="s">
        <v>69</v>
      </c>
      <c r="Q89" s="377">
        <v>20</v>
      </c>
      <c r="R89" s="378">
        <v>12</v>
      </c>
      <c r="S89" s="379">
        <v>8</v>
      </c>
      <c r="T89" s="378">
        <v>8</v>
      </c>
      <c r="U89" s="378">
        <v>7</v>
      </c>
      <c r="V89" s="383">
        <v>4</v>
      </c>
      <c r="W89" s="384">
        <v>2</v>
      </c>
      <c r="X89" s="385">
        <v>2</v>
      </c>
      <c r="Y89" s="378">
        <v>2</v>
      </c>
      <c r="Z89" s="380">
        <v>2</v>
      </c>
      <c r="AA89" s="381">
        <v>0</v>
      </c>
      <c r="AB89" s="383"/>
      <c r="AC89" s="384"/>
      <c r="AD89" s="384"/>
      <c r="AE89" s="383">
        <v>2</v>
      </c>
      <c r="AF89" s="401">
        <v>2</v>
      </c>
      <c r="AG89" s="406">
        <v>0</v>
      </c>
      <c r="AH89" s="383">
        <v>5</v>
      </c>
      <c r="AI89" s="384">
        <v>2</v>
      </c>
      <c r="AJ89" s="385">
        <v>3</v>
      </c>
      <c r="AK89" s="384"/>
      <c r="AL89" s="384"/>
      <c r="AM89" s="384"/>
      <c r="AN89" s="383">
        <v>0</v>
      </c>
      <c r="AO89" s="384">
        <v>0</v>
      </c>
      <c r="AP89" s="385">
        <v>0</v>
      </c>
      <c r="AQ89" s="384">
        <v>4</v>
      </c>
      <c r="AR89" s="384">
        <v>3</v>
      </c>
      <c r="AS89" s="384">
        <v>1</v>
      </c>
      <c r="AT89" s="383">
        <v>1</v>
      </c>
      <c r="AU89" s="384">
        <v>1</v>
      </c>
      <c r="AV89" s="384">
        <v>0</v>
      </c>
      <c r="AW89" s="383">
        <v>2</v>
      </c>
      <c r="AX89" s="384">
        <v>0</v>
      </c>
      <c r="AY89" s="385">
        <v>2</v>
      </c>
      <c r="AZ89" s="403"/>
      <c r="BA89" s="387" t="str">
        <f t="shared" si="110"/>
        <v>CO</v>
      </c>
      <c r="BB89" s="388" t="str">
        <f t="shared" si="111"/>
        <v>H</v>
      </c>
      <c r="BC89" s="389" t="str">
        <f t="shared" si="112"/>
        <v>-</v>
      </c>
      <c r="BD89" s="390" t="str">
        <f t="shared" si="113"/>
        <v>MU</v>
      </c>
      <c r="BE89" s="391">
        <f t="shared" si="114"/>
        <v>4</v>
      </c>
      <c r="BF89" s="392" t="str">
        <f>VLOOKUP(C89,'Standaard+voorstellen '!A$1:E$568,1,FALSE)</f>
        <v>COH-MU</v>
      </c>
      <c r="BG89" s="393" t="str">
        <f>VLOOKUP(P89,'Hulpblad Aantal per VrtgSrt &gt;=1'!B$4:C$688,1,FALSE)</f>
        <v>COH-MU</v>
      </c>
      <c r="BH89" s="394" t="s">
        <v>69</v>
      </c>
      <c r="BI89" s="393" t="str">
        <f t="shared" si="115"/>
        <v>g</v>
      </c>
      <c r="BJ89" s="393" t="str">
        <f t="shared" si="116"/>
        <v>P</v>
      </c>
      <c r="BK89" s="393" t="str">
        <f t="shared" si="117"/>
        <v>A</v>
      </c>
      <c r="BL89" s="395" t="str">
        <f t="shared" si="118"/>
        <v>PA</v>
      </c>
      <c r="BM89" s="393" t="str">
        <f>IF((B89&gt;"a"),(VLOOKUP(A89,Afhankelijkheid!A$2:O$5530,2,FALSE)),"")</f>
        <v/>
      </c>
      <c r="BN89" s="396">
        <f>IFERROR(VLOOKUP(A89,'Hulpblad IZB en IZE'!A$2:B$750,2,FALSE),0)</f>
        <v>91</v>
      </c>
      <c r="BO89" s="397" t="str">
        <f t="shared" si="119"/>
        <v/>
      </c>
      <c r="BP89" s="370">
        <f t="shared" si="120"/>
        <v>20</v>
      </c>
      <c r="BQ89" s="371">
        <f t="shared" si="121"/>
        <v>12</v>
      </c>
      <c r="BR89" s="372">
        <f t="shared" si="189"/>
        <v>8</v>
      </c>
      <c r="BS89" s="372">
        <f t="shared" si="190"/>
        <v>8</v>
      </c>
      <c r="BT89" s="367">
        <f t="shared" si="122"/>
        <v>91</v>
      </c>
      <c r="BU89" s="398"/>
      <c r="BW89" s="393">
        <f t="shared" si="123"/>
        <v>0</v>
      </c>
      <c r="BX89" s="393">
        <f t="shared" si="124"/>
        <v>0</v>
      </c>
      <c r="BY89" s="393">
        <f t="shared" si="125"/>
        <v>0</v>
      </c>
      <c r="BZ89" s="393">
        <f t="shared" si="126"/>
        <v>0</v>
      </c>
      <c r="CA89" s="393">
        <f t="shared" si="127"/>
        <v>0</v>
      </c>
      <c r="CB89" s="393">
        <f t="shared" si="128"/>
        <v>0</v>
      </c>
      <c r="CC89" s="393">
        <f t="shared" si="129"/>
        <v>0</v>
      </c>
      <c r="CD89" s="393">
        <f t="shared" si="130"/>
        <v>0</v>
      </c>
      <c r="CE89" s="393">
        <f t="shared" si="131"/>
        <v>0</v>
      </c>
      <c r="CF89" s="393">
        <f t="shared" si="132"/>
        <v>0</v>
      </c>
      <c r="CG89" s="398"/>
      <c r="CH89" s="391">
        <f t="shared" si="133"/>
        <v>1</v>
      </c>
      <c r="CI89" s="391">
        <f t="shared" si="134"/>
        <v>1</v>
      </c>
      <c r="CJ89" s="391">
        <f t="shared" si="135"/>
        <v>0</v>
      </c>
      <c r="CK89" s="391">
        <f t="shared" si="136"/>
        <v>1</v>
      </c>
      <c r="CL89" s="391">
        <f t="shared" si="137"/>
        <v>1</v>
      </c>
      <c r="CM89" s="391">
        <f t="shared" si="138"/>
        <v>0</v>
      </c>
      <c r="CN89" s="391">
        <f t="shared" si="139"/>
        <v>1</v>
      </c>
      <c r="CO89" s="391">
        <f t="shared" si="140"/>
        <v>1</v>
      </c>
      <c r="CP89" s="391">
        <f t="shared" si="141"/>
        <v>1</v>
      </c>
      <c r="CQ89" s="391">
        <f t="shared" si="142"/>
        <v>1</v>
      </c>
      <c r="CR89" s="391">
        <f t="shared" si="143"/>
        <v>0</v>
      </c>
      <c r="CS89" s="393">
        <f t="shared" si="144"/>
        <v>0</v>
      </c>
      <c r="CT89" s="391">
        <f t="shared" si="145"/>
        <v>0</v>
      </c>
      <c r="CU89" s="391">
        <f t="shared" si="146"/>
        <v>1</v>
      </c>
      <c r="CV89" s="391">
        <f t="shared" si="147"/>
        <v>1</v>
      </c>
      <c r="CW89" s="391">
        <f t="shared" si="148"/>
        <v>0</v>
      </c>
      <c r="CX89" s="391">
        <f t="shared" si="149"/>
        <v>1</v>
      </c>
      <c r="CY89" s="391">
        <f t="shared" si="150"/>
        <v>1</v>
      </c>
      <c r="CZ89" s="391">
        <f t="shared" si="151"/>
        <v>0</v>
      </c>
      <c r="DA89" s="391">
        <f t="shared" si="152"/>
        <v>0</v>
      </c>
      <c r="DB89" s="391">
        <f t="shared" si="153"/>
        <v>1</v>
      </c>
      <c r="DC89" s="391">
        <f t="shared" si="154"/>
        <v>1</v>
      </c>
      <c r="DD89" s="391">
        <f t="shared" si="155"/>
        <v>1</v>
      </c>
      <c r="DE89" s="398"/>
      <c r="DF89" s="391">
        <f t="shared" si="156"/>
        <v>0</v>
      </c>
      <c r="DG89" s="391">
        <f t="shared" si="157"/>
        <v>0</v>
      </c>
      <c r="DH89" s="391">
        <f t="shared" si="158"/>
        <v>0</v>
      </c>
      <c r="DI89" s="391">
        <f t="shared" si="159"/>
        <v>0</v>
      </c>
      <c r="DJ89" s="391">
        <f t="shared" si="160"/>
        <v>0</v>
      </c>
      <c r="DK89" s="391">
        <f t="shared" si="161"/>
        <v>0</v>
      </c>
      <c r="DL89" s="391">
        <f t="shared" si="162"/>
        <v>0</v>
      </c>
      <c r="DM89" s="391">
        <f t="shared" si="163"/>
        <v>0</v>
      </c>
      <c r="DN89" s="391">
        <f t="shared" si="164"/>
        <v>0</v>
      </c>
      <c r="DO89" s="391">
        <f t="shared" si="165"/>
        <v>0</v>
      </c>
      <c r="DP89" s="391">
        <f t="shared" si="166"/>
        <v>0</v>
      </c>
      <c r="DQ89" s="398"/>
      <c r="DR89" s="391">
        <f t="shared" si="167"/>
        <v>0</v>
      </c>
      <c r="DS89" s="391">
        <f t="shared" si="168"/>
        <v>0</v>
      </c>
      <c r="DT89" s="391">
        <f t="shared" si="169"/>
        <v>0</v>
      </c>
      <c r="DU89" s="391">
        <f t="shared" si="170"/>
        <v>0</v>
      </c>
      <c r="DV89" s="391">
        <f t="shared" si="171"/>
        <v>0</v>
      </c>
      <c r="DW89" s="391">
        <f t="shared" si="172"/>
        <v>0</v>
      </c>
      <c r="DX89" s="391">
        <f t="shared" si="173"/>
        <v>0</v>
      </c>
      <c r="DY89" s="391">
        <f t="shared" si="174"/>
        <v>0</v>
      </c>
      <c r="DZ89" s="391">
        <f t="shared" si="175"/>
        <v>0</v>
      </c>
      <c r="EA89" s="391">
        <f t="shared" si="176"/>
        <v>0</v>
      </c>
      <c r="EB89" s="391">
        <f t="shared" si="177"/>
        <v>0</v>
      </c>
      <c r="EC89" s="398"/>
      <c r="ED89" s="391">
        <f t="shared" si="178"/>
        <v>0</v>
      </c>
      <c r="EE89" s="391">
        <f t="shared" si="179"/>
        <v>0</v>
      </c>
      <c r="EF89" s="391">
        <f t="shared" si="180"/>
        <v>0</v>
      </c>
      <c r="EG89" s="391">
        <f t="shared" si="181"/>
        <v>0</v>
      </c>
      <c r="EH89" s="391">
        <f t="shared" si="182"/>
        <v>0</v>
      </c>
      <c r="EI89" s="391">
        <f t="shared" si="183"/>
        <v>0</v>
      </c>
      <c r="EJ89" s="391">
        <f t="shared" si="184"/>
        <v>0</v>
      </c>
      <c r="EK89" s="391">
        <f t="shared" si="185"/>
        <v>0</v>
      </c>
      <c r="EL89" s="391">
        <f t="shared" si="186"/>
        <v>0</v>
      </c>
      <c r="EM89" s="391">
        <f t="shared" si="187"/>
        <v>0</v>
      </c>
      <c r="EN89" s="391">
        <f t="shared" si="188"/>
        <v>0</v>
      </c>
    </row>
    <row r="90" spans="1:145" s="391" customFormat="1" ht="13.5" hidden="1" thickBot="1" x14ac:dyDescent="0.25">
      <c r="A90" s="364" t="str">
        <f t="shared" si="191"/>
        <v>CO-LCM</v>
      </c>
      <c r="B90" s="365" t="str">
        <f>IF((A90&lt;&gt;"ZZZ"),(IF((IFERROR((VLOOKUP(A90,'Standaard+voorstellen '!A$1:B$436,1,FALSE)),"ZZZ"))="ZZZ","v","")),"")</f>
        <v/>
      </c>
      <c r="C90" s="442" t="s">
        <v>1165</v>
      </c>
      <c r="D90" s="367" t="str">
        <f t="shared" si="107"/>
        <v>CO-LCM</v>
      </c>
      <c r="E90" s="368" t="str">
        <f>IFERROR((VLOOKUP(C90,'Standaard+voorstellen '!A$1:E$568,2,FALSE)),"Nog af te handelen AANVRAAG")</f>
        <v>CO Leiding en Coordi Multi</v>
      </c>
      <c r="F90" s="369">
        <f>IFERROR((VLOOKUP(C90,'Standaard+voorstellen '!A$1:E$568,3,FALSE)),"")</f>
        <v>9</v>
      </c>
      <c r="G90" s="370">
        <f t="shared" si="104"/>
        <v>1</v>
      </c>
      <c r="H90" s="371">
        <f t="shared" si="105"/>
        <v>1</v>
      </c>
      <c r="I90" s="372">
        <f t="shared" si="106"/>
        <v>0</v>
      </c>
      <c r="J90" s="367">
        <f t="shared" si="108"/>
        <v>0</v>
      </c>
      <c r="K90" s="372">
        <f t="shared" si="109"/>
        <v>0</v>
      </c>
      <c r="L90" s="369" t="s">
        <v>36</v>
      </c>
      <c r="M90" s="373" t="s">
        <v>2267</v>
      </c>
      <c r="N90" s="420" t="s">
        <v>2141</v>
      </c>
      <c r="O90" s="677" t="s">
        <v>2304</v>
      </c>
      <c r="P90" s="376" t="s">
        <v>1165</v>
      </c>
      <c r="Q90" s="377">
        <v>1</v>
      </c>
      <c r="R90" s="378">
        <v>1</v>
      </c>
      <c r="S90" s="379">
        <v>0</v>
      </c>
      <c r="T90" s="378">
        <v>6</v>
      </c>
      <c r="U90" s="378">
        <v>1</v>
      </c>
      <c r="V90" s="383">
        <v>0</v>
      </c>
      <c r="W90" s="384">
        <v>0</v>
      </c>
      <c r="X90" s="385">
        <v>0</v>
      </c>
      <c r="Y90" s="384"/>
      <c r="Z90" s="401"/>
      <c r="AA90" s="402"/>
      <c r="AB90" s="383"/>
      <c r="AC90" s="384"/>
      <c r="AD90" s="384"/>
      <c r="AE90" s="383">
        <v>1</v>
      </c>
      <c r="AF90" s="401">
        <v>1</v>
      </c>
      <c r="AG90" s="406">
        <v>0</v>
      </c>
      <c r="AH90" s="383">
        <v>0</v>
      </c>
      <c r="AI90" s="384">
        <v>0</v>
      </c>
      <c r="AJ90" s="385">
        <v>0</v>
      </c>
      <c r="AK90" s="384"/>
      <c r="AL90" s="384"/>
      <c r="AM90" s="384"/>
      <c r="AN90" s="383">
        <v>0</v>
      </c>
      <c r="AO90" s="384">
        <v>0</v>
      </c>
      <c r="AP90" s="385">
        <v>0</v>
      </c>
      <c r="AQ90" s="384">
        <v>0</v>
      </c>
      <c r="AR90" s="384">
        <v>0</v>
      </c>
      <c r="AS90" s="384">
        <v>0</v>
      </c>
      <c r="AT90" s="377">
        <v>0</v>
      </c>
      <c r="AU90" s="384">
        <v>0</v>
      </c>
      <c r="AV90" s="384">
        <v>0</v>
      </c>
      <c r="AW90" s="377"/>
      <c r="AX90" s="378"/>
      <c r="AY90" s="385"/>
      <c r="AZ90" s="403"/>
      <c r="BA90" s="387" t="str">
        <f t="shared" si="110"/>
        <v>CO</v>
      </c>
      <c r="BB90" s="388" t="str">
        <f t="shared" si="111"/>
        <v/>
      </c>
      <c r="BC90" s="389" t="str">
        <f t="shared" si="112"/>
        <v>-</v>
      </c>
      <c r="BD90" s="390" t="str">
        <f t="shared" si="113"/>
        <v>LCM</v>
      </c>
      <c r="BE90" s="391">
        <f t="shared" si="114"/>
        <v>3</v>
      </c>
      <c r="BF90" s="392" t="str">
        <f>VLOOKUP(C90,'Standaard+voorstellen '!A$1:E$568,1,FALSE)</f>
        <v>CO-LCM</v>
      </c>
      <c r="BG90" s="393" t="str">
        <f>VLOOKUP(P90,'Hulpblad Aantal per VrtgSrt &gt;=1'!B$4:C$688,1,FALSE)</f>
        <v>CO-LCM</v>
      </c>
      <c r="BH90" s="394" t="s">
        <v>1165</v>
      </c>
      <c r="BI90" s="393" t="str">
        <f t="shared" si="115"/>
        <v>g</v>
      </c>
      <c r="BJ90" s="393" t="str">
        <f t="shared" si="116"/>
        <v>P</v>
      </c>
      <c r="BK90" s="393" t="str">
        <f t="shared" si="117"/>
        <v/>
      </c>
      <c r="BL90" s="395" t="str">
        <f t="shared" si="118"/>
        <v>P</v>
      </c>
      <c r="BM90" s="393" t="str">
        <f>IF((B90&gt;"a"),(VLOOKUP(A90,Afhankelijkheid!A$2:O$5530,2,FALSE)),"")</f>
        <v/>
      </c>
      <c r="BN90" s="396">
        <f>IFERROR(VLOOKUP(A90,'Hulpblad IZB en IZE'!A$2:B$750,2,FALSE),0)</f>
        <v>0</v>
      </c>
      <c r="BO90" s="397" t="str">
        <f t="shared" si="119"/>
        <v/>
      </c>
      <c r="BP90" s="370">
        <f t="shared" si="120"/>
        <v>1</v>
      </c>
      <c r="BQ90" s="371">
        <f t="shared" si="121"/>
        <v>1</v>
      </c>
      <c r="BR90" s="372">
        <f t="shared" si="189"/>
        <v>0</v>
      </c>
      <c r="BS90" s="372">
        <f t="shared" si="190"/>
        <v>6</v>
      </c>
      <c r="BT90" s="367">
        <f t="shared" si="122"/>
        <v>0</v>
      </c>
      <c r="BU90" s="398"/>
      <c r="BW90" s="393">
        <f t="shared" si="123"/>
        <v>0</v>
      </c>
      <c r="BX90" s="393">
        <f t="shared" si="124"/>
        <v>0</v>
      </c>
      <c r="BY90" s="393">
        <f t="shared" si="125"/>
        <v>0</v>
      </c>
      <c r="BZ90" s="393">
        <f t="shared" si="126"/>
        <v>0</v>
      </c>
      <c r="CA90" s="393">
        <f t="shared" si="127"/>
        <v>0</v>
      </c>
      <c r="CB90" s="393">
        <f t="shared" si="128"/>
        <v>0</v>
      </c>
      <c r="CC90" s="393">
        <f t="shared" si="129"/>
        <v>0</v>
      </c>
      <c r="CD90" s="393">
        <f t="shared" si="130"/>
        <v>0</v>
      </c>
      <c r="CE90" s="393">
        <f t="shared" si="131"/>
        <v>0</v>
      </c>
      <c r="CF90" s="393">
        <f t="shared" si="132"/>
        <v>0</v>
      </c>
      <c r="CG90" s="398"/>
      <c r="CH90" s="391">
        <f t="shared" si="133"/>
        <v>1</v>
      </c>
      <c r="CI90" s="391">
        <f t="shared" si="134"/>
        <v>0</v>
      </c>
      <c r="CJ90" s="391">
        <f t="shared" si="135"/>
        <v>0</v>
      </c>
      <c r="CK90" s="391">
        <f t="shared" si="136"/>
        <v>1</v>
      </c>
      <c r="CL90" s="391">
        <f t="shared" si="137"/>
        <v>1</v>
      </c>
      <c r="CM90" s="391">
        <f t="shared" si="138"/>
        <v>0</v>
      </c>
      <c r="CN90" s="391">
        <f t="shared" si="139"/>
        <v>1</v>
      </c>
      <c r="CO90" s="391">
        <f t="shared" si="140"/>
        <v>1</v>
      </c>
      <c r="CP90" s="391">
        <f t="shared" si="141"/>
        <v>1</v>
      </c>
      <c r="CQ90" s="391">
        <f t="shared" si="142"/>
        <v>0</v>
      </c>
      <c r="CR90" s="391">
        <f t="shared" si="143"/>
        <v>0</v>
      </c>
      <c r="CS90" s="393">
        <f t="shared" si="144"/>
        <v>0</v>
      </c>
      <c r="CT90" s="391">
        <f t="shared" si="145"/>
        <v>0</v>
      </c>
      <c r="CU90" s="391">
        <f t="shared" si="146"/>
        <v>0</v>
      </c>
      <c r="CV90" s="391">
        <f t="shared" si="147"/>
        <v>0</v>
      </c>
      <c r="CW90" s="391">
        <f t="shared" si="148"/>
        <v>0</v>
      </c>
      <c r="CX90" s="391">
        <f t="shared" si="149"/>
        <v>1</v>
      </c>
      <c r="CY90" s="391">
        <f t="shared" si="150"/>
        <v>0</v>
      </c>
      <c r="CZ90" s="391">
        <f t="shared" si="151"/>
        <v>0</v>
      </c>
      <c r="DA90" s="391">
        <f t="shared" si="152"/>
        <v>0</v>
      </c>
      <c r="DB90" s="391">
        <f t="shared" si="153"/>
        <v>0</v>
      </c>
      <c r="DC90" s="391">
        <f t="shared" si="154"/>
        <v>0</v>
      </c>
      <c r="DD90" s="391">
        <f t="shared" si="155"/>
        <v>0</v>
      </c>
      <c r="DE90" s="398"/>
      <c r="DF90" s="391">
        <f t="shared" si="156"/>
        <v>0</v>
      </c>
      <c r="DG90" s="391">
        <f t="shared" si="157"/>
        <v>0</v>
      </c>
      <c r="DH90" s="391">
        <f t="shared" si="158"/>
        <v>0</v>
      </c>
      <c r="DI90" s="391">
        <f t="shared" si="159"/>
        <v>0</v>
      </c>
      <c r="DJ90" s="391">
        <f t="shared" si="160"/>
        <v>0</v>
      </c>
      <c r="DK90" s="391">
        <f t="shared" si="161"/>
        <v>0</v>
      </c>
      <c r="DL90" s="391">
        <f t="shared" si="162"/>
        <v>0</v>
      </c>
      <c r="DM90" s="391">
        <f t="shared" si="163"/>
        <v>0</v>
      </c>
      <c r="DN90" s="391">
        <f t="shared" si="164"/>
        <v>0</v>
      </c>
      <c r="DO90" s="391">
        <f t="shared" si="165"/>
        <v>0</v>
      </c>
      <c r="DP90" s="391">
        <f t="shared" si="166"/>
        <v>0</v>
      </c>
      <c r="DQ90" s="398"/>
      <c r="DR90" s="391">
        <f t="shared" si="167"/>
        <v>0</v>
      </c>
      <c r="DS90" s="391">
        <f t="shared" si="168"/>
        <v>0</v>
      </c>
      <c r="DT90" s="391">
        <f t="shared" si="169"/>
        <v>0</v>
      </c>
      <c r="DU90" s="391">
        <f t="shared" si="170"/>
        <v>0</v>
      </c>
      <c r="DV90" s="391">
        <f t="shared" si="171"/>
        <v>0</v>
      </c>
      <c r="DW90" s="391">
        <f t="shared" si="172"/>
        <v>0</v>
      </c>
      <c r="DX90" s="391">
        <f t="shared" si="173"/>
        <v>0</v>
      </c>
      <c r="DY90" s="391">
        <f t="shared" si="174"/>
        <v>0</v>
      </c>
      <c r="DZ90" s="391">
        <f t="shared" si="175"/>
        <v>0</v>
      </c>
      <c r="EA90" s="391">
        <f t="shared" si="176"/>
        <v>0</v>
      </c>
      <c r="EB90" s="391">
        <f t="shared" si="177"/>
        <v>0</v>
      </c>
      <c r="EC90" s="398"/>
      <c r="ED90" s="391">
        <f t="shared" si="178"/>
        <v>0</v>
      </c>
      <c r="EE90" s="391">
        <f t="shared" si="179"/>
        <v>0</v>
      </c>
      <c r="EF90" s="391">
        <f t="shared" si="180"/>
        <v>0</v>
      </c>
      <c r="EG90" s="391">
        <f t="shared" si="181"/>
        <v>0</v>
      </c>
      <c r="EH90" s="391">
        <f t="shared" si="182"/>
        <v>0</v>
      </c>
      <c r="EI90" s="391">
        <f t="shared" si="183"/>
        <v>0</v>
      </c>
      <c r="EJ90" s="391">
        <f t="shared" si="184"/>
        <v>0</v>
      </c>
      <c r="EK90" s="391">
        <f t="shared" si="185"/>
        <v>0</v>
      </c>
      <c r="EL90" s="391">
        <f t="shared" si="186"/>
        <v>0</v>
      </c>
      <c r="EM90" s="391">
        <f t="shared" si="187"/>
        <v>0</v>
      </c>
      <c r="EN90" s="391">
        <f t="shared" si="188"/>
        <v>0</v>
      </c>
    </row>
    <row r="91" spans="1:145" s="391" customFormat="1" ht="13.5" hidden="1" thickBot="1" x14ac:dyDescent="0.25">
      <c r="A91" s="364" t="str">
        <f t="shared" si="191"/>
        <v>CO-MU</v>
      </c>
      <c r="B91" s="365" t="str">
        <f>IF((A91&lt;&gt;"ZZZ"),(IF((IFERROR((VLOOKUP(A91,'Standaard+voorstellen '!A$1:B$436,1,FALSE)),"ZZZ"))="ZZZ","v","")),"")</f>
        <v/>
      </c>
      <c r="C91" s="396" t="s">
        <v>71</v>
      </c>
      <c r="D91" s="367" t="str">
        <f t="shared" si="107"/>
        <v>CO-MU</v>
      </c>
      <c r="E91" s="368" t="str">
        <f>IFERROR((VLOOKUP(C91,'Standaard+voorstellen '!A$1:E$568,2,FALSE)),"Nog af te handelen AANVRAAG")</f>
        <v>Commando voertuig Multi CoPI</v>
      </c>
      <c r="F91" s="369">
        <f>IFERROR((VLOOKUP(C91,'Standaard+voorstellen '!A$1:E$568,3,FALSE)),"")</f>
        <v>9</v>
      </c>
      <c r="G91" s="370">
        <f t="shared" si="104"/>
        <v>33</v>
      </c>
      <c r="H91" s="371">
        <f t="shared" si="105"/>
        <v>19</v>
      </c>
      <c r="I91" s="372">
        <f t="shared" si="106"/>
        <v>14</v>
      </c>
      <c r="J91" s="367">
        <f t="shared" si="108"/>
        <v>247</v>
      </c>
      <c r="K91" s="372">
        <f t="shared" si="109"/>
        <v>0</v>
      </c>
      <c r="L91" s="369" t="s">
        <v>36</v>
      </c>
      <c r="M91" s="373" t="s">
        <v>2267</v>
      </c>
      <c r="N91" s="374"/>
      <c r="O91" s="375"/>
      <c r="P91" s="376" t="s">
        <v>71</v>
      </c>
      <c r="Q91" s="377">
        <v>33</v>
      </c>
      <c r="R91" s="378">
        <v>19</v>
      </c>
      <c r="S91" s="379">
        <v>14</v>
      </c>
      <c r="T91" s="378">
        <v>9</v>
      </c>
      <c r="U91" s="378">
        <v>9</v>
      </c>
      <c r="V91" s="377">
        <v>5</v>
      </c>
      <c r="W91" s="378">
        <v>2</v>
      </c>
      <c r="X91" s="379">
        <v>3</v>
      </c>
      <c r="Y91" s="384"/>
      <c r="Z91" s="401"/>
      <c r="AA91" s="381"/>
      <c r="AB91" s="383">
        <v>1</v>
      </c>
      <c r="AC91" s="384">
        <v>1</v>
      </c>
      <c r="AD91" s="378">
        <v>0</v>
      </c>
      <c r="AE91" s="383">
        <v>4</v>
      </c>
      <c r="AF91" s="401">
        <v>2</v>
      </c>
      <c r="AG91" s="382">
        <v>2</v>
      </c>
      <c r="AH91" s="383">
        <v>6</v>
      </c>
      <c r="AI91" s="384">
        <v>3</v>
      </c>
      <c r="AJ91" s="379">
        <v>3</v>
      </c>
      <c r="AK91" s="384">
        <v>2</v>
      </c>
      <c r="AL91" s="384">
        <v>2</v>
      </c>
      <c r="AM91" s="378">
        <v>0</v>
      </c>
      <c r="AN91" s="383">
        <v>1</v>
      </c>
      <c r="AO91" s="384">
        <v>1</v>
      </c>
      <c r="AP91" s="379">
        <v>0</v>
      </c>
      <c r="AQ91" s="384">
        <v>8</v>
      </c>
      <c r="AR91" s="384">
        <v>5</v>
      </c>
      <c r="AS91" s="378">
        <v>3</v>
      </c>
      <c r="AT91" s="383">
        <v>5</v>
      </c>
      <c r="AU91" s="384">
        <v>2</v>
      </c>
      <c r="AV91" s="378">
        <v>3</v>
      </c>
      <c r="AW91" s="383">
        <v>1</v>
      </c>
      <c r="AX91" s="384">
        <v>1</v>
      </c>
      <c r="AY91" s="385">
        <v>0</v>
      </c>
      <c r="AZ91" s="403"/>
      <c r="BA91" s="387" t="str">
        <f t="shared" si="110"/>
        <v>CO</v>
      </c>
      <c r="BB91" s="388" t="str">
        <f t="shared" si="111"/>
        <v/>
      </c>
      <c r="BC91" s="389" t="str">
        <f t="shared" si="112"/>
        <v>-</v>
      </c>
      <c r="BD91" s="390" t="str">
        <f t="shared" si="113"/>
        <v>MU</v>
      </c>
      <c r="BE91" s="391">
        <f t="shared" si="114"/>
        <v>3</v>
      </c>
      <c r="BF91" s="392" t="str">
        <f>VLOOKUP(C91,'Standaard+voorstellen '!A$1:E$568,1,FALSE)</f>
        <v>CO-MU</v>
      </c>
      <c r="BG91" s="393" t="str">
        <f>VLOOKUP(P91,'Hulpblad Aantal per VrtgSrt &gt;=1'!B$4:C$688,1,FALSE)</f>
        <v>CO-MU</v>
      </c>
      <c r="BH91" s="394" t="s">
        <v>71</v>
      </c>
      <c r="BI91" s="393" t="str">
        <f t="shared" si="115"/>
        <v>g</v>
      </c>
      <c r="BJ91" s="393" t="str">
        <f t="shared" si="116"/>
        <v>P</v>
      </c>
      <c r="BK91" s="393" t="str">
        <f t="shared" si="117"/>
        <v>A</v>
      </c>
      <c r="BL91" s="395" t="str">
        <f t="shared" si="118"/>
        <v>PA</v>
      </c>
      <c r="BM91" s="393" t="str">
        <f>IF((B91&gt;"a"),(VLOOKUP(A91,Afhankelijkheid!A$2:O$5530,2,FALSE)),"")</f>
        <v/>
      </c>
      <c r="BN91" s="396">
        <f>IFERROR(VLOOKUP(A91,'Hulpblad IZB en IZE'!A$2:B$750,2,FALSE),0)</f>
        <v>247</v>
      </c>
      <c r="BO91" s="397" t="str">
        <f t="shared" si="119"/>
        <v/>
      </c>
      <c r="BP91" s="370">
        <f t="shared" si="120"/>
        <v>33</v>
      </c>
      <c r="BQ91" s="371">
        <f t="shared" si="121"/>
        <v>19</v>
      </c>
      <c r="BR91" s="372">
        <f t="shared" si="189"/>
        <v>14</v>
      </c>
      <c r="BS91" s="372">
        <f t="shared" si="190"/>
        <v>9</v>
      </c>
      <c r="BT91" s="367">
        <f t="shared" si="122"/>
        <v>247</v>
      </c>
      <c r="BU91" s="398"/>
      <c r="BW91" s="393">
        <f t="shared" si="123"/>
        <v>0</v>
      </c>
      <c r="BX91" s="393">
        <f t="shared" si="124"/>
        <v>0</v>
      </c>
      <c r="BY91" s="393">
        <f t="shared" si="125"/>
        <v>0</v>
      </c>
      <c r="BZ91" s="393">
        <f t="shared" si="126"/>
        <v>0</v>
      </c>
      <c r="CA91" s="393">
        <f t="shared" si="127"/>
        <v>0</v>
      </c>
      <c r="CB91" s="393">
        <f t="shared" si="128"/>
        <v>0</v>
      </c>
      <c r="CC91" s="393">
        <f t="shared" si="129"/>
        <v>0</v>
      </c>
      <c r="CD91" s="393">
        <f t="shared" si="130"/>
        <v>0</v>
      </c>
      <c r="CE91" s="393">
        <f t="shared" si="131"/>
        <v>0</v>
      </c>
      <c r="CF91" s="393">
        <f t="shared" si="132"/>
        <v>0</v>
      </c>
      <c r="CG91" s="398"/>
      <c r="CH91" s="391">
        <f t="shared" si="133"/>
        <v>1</v>
      </c>
      <c r="CI91" s="391">
        <f t="shared" si="134"/>
        <v>0</v>
      </c>
      <c r="CJ91" s="391">
        <f t="shared" si="135"/>
        <v>1</v>
      </c>
      <c r="CK91" s="391">
        <f t="shared" si="136"/>
        <v>1</v>
      </c>
      <c r="CL91" s="391">
        <f t="shared" si="137"/>
        <v>1</v>
      </c>
      <c r="CM91" s="391">
        <f t="shared" si="138"/>
        <v>1</v>
      </c>
      <c r="CN91" s="391">
        <f t="shared" si="139"/>
        <v>1</v>
      </c>
      <c r="CO91" s="391">
        <f t="shared" si="140"/>
        <v>1</v>
      </c>
      <c r="CP91" s="391">
        <f t="shared" si="141"/>
        <v>1</v>
      </c>
      <c r="CQ91" s="391">
        <f t="shared" si="142"/>
        <v>1</v>
      </c>
      <c r="CR91" s="391">
        <f t="shared" si="143"/>
        <v>0</v>
      </c>
      <c r="CS91" s="393">
        <f t="shared" si="144"/>
        <v>0</v>
      </c>
      <c r="CT91" s="391">
        <f t="shared" si="145"/>
        <v>0</v>
      </c>
      <c r="CU91" s="391">
        <f t="shared" si="146"/>
        <v>1</v>
      </c>
      <c r="CV91" s="391">
        <f t="shared" si="147"/>
        <v>0</v>
      </c>
      <c r="CW91" s="391">
        <f t="shared" si="148"/>
        <v>1</v>
      </c>
      <c r="CX91" s="391">
        <f t="shared" si="149"/>
        <v>1</v>
      </c>
      <c r="CY91" s="391">
        <f t="shared" si="150"/>
        <v>1</v>
      </c>
      <c r="CZ91" s="391">
        <f t="shared" si="151"/>
        <v>1</v>
      </c>
      <c r="DA91" s="391">
        <f t="shared" si="152"/>
        <v>1</v>
      </c>
      <c r="DB91" s="391">
        <f t="shared" si="153"/>
        <v>1</v>
      </c>
      <c r="DC91" s="391">
        <f t="shared" si="154"/>
        <v>1</v>
      </c>
      <c r="DD91" s="391">
        <f t="shared" si="155"/>
        <v>1</v>
      </c>
      <c r="DE91" s="398"/>
      <c r="DF91" s="391">
        <f t="shared" si="156"/>
        <v>0</v>
      </c>
      <c r="DG91" s="391">
        <f t="shared" si="157"/>
        <v>0</v>
      </c>
      <c r="DH91" s="391">
        <f t="shared" si="158"/>
        <v>0</v>
      </c>
      <c r="DI91" s="391">
        <f t="shared" si="159"/>
        <v>0</v>
      </c>
      <c r="DJ91" s="391">
        <f t="shared" si="160"/>
        <v>0</v>
      </c>
      <c r="DK91" s="391">
        <f t="shared" si="161"/>
        <v>0</v>
      </c>
      <c r="DL91" s="391">
        <f t="shared" si="162"/>
        <v>0</v>
      </c>
      <c r="DM91" s="391">
        <f t="shared" si="163"/>
        <v>0</v>
      </c>
      <c r="DN91" s="391">
        <f t="shared" si="164"/>
        <v>0</v>
      </c>
      <c r="DO91" s="391">
        <f t="shared" si="165"/>
        <v>0</v>
      </c>
      <c r="DP91" s="391">
        <f t="shared" si="166"/>
        <v>0</v>
      </c>
      <c r="DQ91" s="398"/>
      <c r="DR91" s="391">
        <f t="shared" si="167"/>
        <v>0</v>
      </c>
      <c r="DS91" s="391">
        <f t="shared" si="168"/>
        <v>0</v>
      </c>
      <c r="DT91" s="391">
        <f t="shared" si="169"/>
        <v>0</v>
      </c>
      <c r="DU91" s="391">
        <f t="shared" si="170"/>
        <v>0</v>
      </c>
      <c r="DV91" s="391">
        <f t="shared" si="171"/>
        <v>0</v>
      </c>
      <c r="DW91" s="391">
        <f t="shared" si="172"/>
        <v>0</v>
      </c>
      <c r="DX91" s="391">
        <f t="shared" si="173"/>
        <v>0</v>
      </c>
      <c r="DY91" s="391">
        <f t="shared" si="174"/>
        <v>0</v>
      </c>
      <c r="DZ91" s="391">
        <f t="shared" si="175"/>
        <v>0</v>
      </c>
      <c r="EA91" s="391">
        <f t="shared" si="176"/>
        <v>0</v>
      </c>
      <c r="EB91" s="391">
        <f t="shared" si="177"/>
        <v>0</v>
      </c>
      <c r="EC91" s="398"/>
      <c r="ED91" s="391">
        <f t="shared" si="178"/>
        <v>0</v>
      </c>
      <c r="EE91" s="391">
        <f t="shared" si="179"/>
        <v>0</v>
      </c>
      <c r="EF91" s="391">
        <f t="shared" si="180"/>
        <v>0</v>
      </c>
      <c r="EG91" s="391">
        <f t="shared" si="181"/>
        <v>0</v>
      </c>
      <c r="EH91" s="391">
        <f t="shared" si="182"/>
        <v>0</v>
      </c>
      <c r="EI91" s="391">
        <f t="shared" si="183"/>
        <v>0</v>
      </c>
      <c r="EJ91" s="391">
        <f t="shared" si="184"/>
        <v>0</v>
      </c>
      <c r="EK91" s="391">
        <f t="shared" si="185"/>
        <v>0</v>
      </c>
      <c r="EL91" s="391">
        <f t="shared" si="186"/>
        <v>0</v>
      </c>
      <c r="EM91" s="391">
        <f t="shared" si="187"/>
        <v>0</v>
      </c>
      <c r="EN91" s="391">
        <f t="shared" si="188"/>
        <v>0</v>
      </c>
    </row>
    <row r="92" spans="1:145" s="391" customFormat="1" ht="13.5" hidden="1" thickBot="1" x14ac:dyDescent="0.25">
      <c r="A92" s="364" t="str">
        <f t="shared" si="191"/>
        <v>COP-DCU</v>
      </c>
      <c r="B92" s="365" t="str">
        <f>IF((A92&lt;&gt;"ZZZ"),(IF((IFERROR((VLOOKUP(A92,'Standaard+voorstellen '!A$1:B$436,1,FALSE)),"ZZZ"))="ZZZ","v","")),"")</f>
        <v/>
      </c>
      <c r="C92" s="443" t="s">
        <v>2114</v>
      </c>
      <c r="D92" s="367" t="str">
        <f t="shared" si="107"/>
        <v>COP-DCU</v>
      </c>
      <c r="E92" s="368" t="str">
        <f>IFERROR((VLOOKUP(C92,'Standaard+voorstellen '!A$1:E$568,2,FALSE)),"Nog af te handelen AANVRAAG")</f>
        <v>COP Decentrale Uitgifte</v>
      </c>
      <c r="F92" s="369">
        <f>IFERROR((VLOOKUP(C92,'Standaard+voorstellen '!A$1:E$568,3,FALSE)),"")</f>
        <v>9</v>
      </c>
      <c r="G92" s="370">
        <f t="shared" si="104"/>
        <v>5</v>
      </c>
      <c r="H92" s="371">
        <f t="shared" si="105"/>
        <v>5</v>
      </c>
      <c r="I92" s="372">
        <f t="shared" si="106"/>
        <v>0</v>
      </c>
      <c r="J92" s="367">
        <f t="shared" si="108"/>
        <v>0</v>
      </c>
      <c r="K92" s="372">
        <f t="shared" si="109"/>
        <v>0</v>
      </c>
      <c r="L92" s="444" t="s">
        <v>24</v>
      </c>
      <c r="M92" s="373" t="s">
        <v>1271</v>
      </c>
      <c r="N92" s="635" t="s">
        <v>2378</v>
      </c>
      <c r="O92" s="635" t="s">
        <v>2379</v>
      </c>
      <c r="P92" s="376" t="s">
        <v>2114</v>
      </c>
      <c r="Q92" s="377">
        <v>5</v>
      </c>
      <c r="R92" s="378">
        <v>5</v>
      </c>
      <c r="S92" s="379">
        <v>0</v>
      </c>
      <c r="T92" s="378">
        <v>4</v>
      </c>
      <c r="U92" s="378">
        <v>1</v>
      </c>
      <c r="V92" s="377">
        <v>0</v>
      </c>
      <c r="W92" s="378">
        <v>0</v>
      </c>
      <c r="X92" s="379">
        <v>0</v>
      </c>
      <c r="Y92" s="378"/>
      <c r="Z92" s="380"/>
      <c r="AA92" s="381"/>
      <c r="AB92" s="377"/>
      <c r="AC92" s="378"/>
      <c r="AD92" s="378"/>
      <c r="AE92" s="377"/>
      <c r="AF92" s="380"/>
      <c r="AG92" s="382"/>
      <c r="AH92" s="377">
        <v>0</v>
      </c>
      <c r="AI92" s="378">
        <v>0</v>
      </c>
      <c r="AJ92" s="379">
        <v>0</v>
      </c>
      <c r="AK92" s="378"/>
      <c r="AL92" s="378"/>
      <c r="AM92" s="378"/>
      <c r="AN92" s="377">
        <v>0</v>
      </c>
      <c r="AO92" s="378">
        <v>0</v>
      </c>
      <c r="AP92" s="379">
        <v>0</v>
      </c>
      <c r="AQ92" s="378"/>
      <c r="AR92" s="378"/>
      <c r="AS92" s="378"/>
      <c r="AT92" s="383">
        <v>5</v>
      </c>
      <c r="AU92" s="378">
        <v>5</v>
      </c>
      <c r="AV92" s="378">
        <v>0</v>
      </c>
      <c r="AW92" s="383"/>
      <c r="AX92" s="384"/>
      <c r="AY92" s="385"/>
      <c r="AZ92" s="403"/>
      <c r="BA92" s="387" t="str">
        <f t="shared" si="110"/>
        <v>COP</v>
      </c>
      <c r="BB92" s="388" t="str">
        <f t="shared" si="111"/>
        <v/>
      </c>
      <c r="BC92" s="389" t="str">
        <f t="shared" si="112"/>
        <v>-</v>
      </c>
      <c r="BD92" s="390" t="str">
        <f t="shared" si="113"/>
        <v>DCU</v>
      </c>
      <c r="BE92" s="391">
        <f t="shared" si="114"/>
        <v>4</v>
      </c>
      <c r="BF92" s="392" t="str">
        <f>VLOOKUP(C92,'Standaard+voorstellen '!A$1:E$568,1,FALSE)</f>
        <v>COP-DCU</v>
      </c>
      <c r="BG92" s="393" t="str">
        <f>VLOOKUP(P92,'Hulpblad Aantal per VrtgSrt &gt;=1'!B$4:C$688,1,FALSE)</f>
        <v>COP-DCU</v>
      </c>
      <c r="BH92" s="394" t="s">
        <v>2114</v>
      </c>
      <c r="BI92" s="393" t="str">
        <f t="shared" si="115"/>
        <v>g</v>
      </c>
      <c r="BJ92" s="393" t="str">
        <f t="shared" si="116"/>
        <v>P</v>
      </c>
      <c r="BK92" s="393" t="str">
        <f t="shared" si="117"/>
        <v/>
      </c>
      <c r="BL92" s="395" t="str">
        <f t="shared" si="118"/>
        <v>P</v>
      </c>
      <c r="BM92" s="393" t="str">
        <f>IF((B92&gt;"a"),(VLOOKUP(A92,Afhankelijkheid!A$2:O$5530,2,FALSE)),"")</f>
        <v/>
      </c>
      <c r="BN92" s="396">
        <f>IFERROR(VLOOKUP(A92,'Hulpblad IZB en IZE'!A$2:B$750,2,FALSE),0)</f>
        <v>0</v>
      </c>
      <c r="BO92" s="397" t="str">
        <f t="shared" si="119"/>
        <v/>
      </c>
      <c r="BP92" s="370">
        <f t="shared" si="120"/>
        <v>5</v>
      </c>
      <c r="BQ92" s="371">
        <f t="shared" si="121"/>
        <v>5</v>
      </c>
      <c r="BR92" s="372">
        <f t="shared" si="189"/>
        <v>0</v>
      </c>
      <c r="BS92" s="372">
        <f t="shared" si="190"/>
        <v>4</v>
      </c>
      <c r="BT92" s="367">
        <f t="shared" si="122"/>
        <v>0</v>
      </c>
      <c r="BU92" s="398"/>
      <c r="BW92" s="393">
        <f t="shared" si="123"/>
        <v>0</v>
      </c>
      <c r="BX92" s="393">
        <f t="shared" si="124"/>
        <v>0</v>
      </c>
      <c r="BY92" s="393">
        <f t="shared" si="125"/>
        <v>0</v>
      </c>
      <c r="BZ92" s="393">
        <f t="shared" si="126"/>
        <v>0</v>
      </c>
      <c r="CA92" s="393">
        <f t="shared" si="127"/>
        <v>0</v>
      </c>
      <c r="CB92" s="393">
        <f t="shared" si="128"/>
        <v>0</v>
      </c>
      <c r="CC92" s="393">
        <f t="shared" si="129"/>
        <v>0</v>
      </c>
      <c r="CD92" s="393">
        <f t="shared" si="130"/>
        <v>0</v>
      </c>
      <c r="CE92" s="393">
        <f t="shared" si="131"/>
        <v>0</v>
      </c>
      <c r="CF92" s="393">
        <f t="shared" si="132"/>
        <v>0</v>
      </c>
      <c r="CG92" s="398"/>
      <c r="CH92" s="391">
        <f t="shared" si="133"/>
        <v>1</v>
      </c>
      <c r="CI92" s="391">
        <f t="shared" si="134"/>
        <v>0</v>
      </c>
      <c r="CJ92" s="391">
        <f t="shared" si="135"/>
        <v>0</v>
      </c>
      <c r="CK92" s="391">
        <f t="shared" si="136"/>
        <v>0</v>
      </c>
      <c r="CL92" s="391">
        <f t="shared" si="137"/>
        <v>1</v>
      </c>
      <c r="CM92" s="391">
        <f t="shared" si="138"/>
        <v>0</v>
      </c>
      <c r="CN92" s="391">
        <f t="shared" si="139"/>
        <v>1</v>
      </c>
      <c r="CO92" s="391">
        <f t="shared" si="140"/>
        <v>0</v>
      </c>
      <c r="CP92" s="391">
        <f t="shared" si="141"/>
        <v>1</v>
      </c>
      <c r="CQ92" s="391">
        <f t="shared" si="142"/>
        <v>0</v>
      </c>
      <c r="CR92" s="391">
        <f t="shared" si="143"/>
        <v>0</v>
      </c>
      <c r="CS92" s="393">
        <f t="shared" si="144"/>
        <v>0</v>
      </c>
      <c r="CT92" s="391">
        <f t="shared" si="145"/>
        <v>0</v>
      </c>
      <c r="CU92" s="391">
        <f t="shared" si="146"/>
        <v>0</v>
      </c>
      <c r="CV92" s="391">
        <f t="shared" si="147"/>
        <v>0</v>
      </c>
      <c r="CW92" s="391">
        <f t="shared" si="148"/>
        <v>0</v>
      </c>
      <c r="CX92" s="391">
        <f t="shared" si="149"/>
        <v>0</v>
      </c>
      <c r="CY92" s="391">
        <f t="shared" si="150"/>
        <v>0</v>
      </c>
      <c r="CZ92" s="391">
        <f t="shared" si="151"/>
        <v>0</v>
      </c>
      <c r="DA92" s="391">
        <f t="shared" si="152"/>
        <v>0</v>
      </c>
      <c r="DB92" s="391">
        <f t="shared" si="153"/>
        <v>0</v>
      </c>
      <c r="DC92" s="391">
        <f t="shared" si="154"/>
        <v>1</v>
      </c>
      <c r="DD92" s="391">
        <f t="shared" si="155"/>
        <v>0</v>
      </c>
      <c r="DE92" s="398"/>
      <c r="DF92" s="391">
        <f t="shared" si="156"/>
        <v>0</v>
      </c>
      <c r="DG92" s="391">
        <f t="shared" si="157"/>
        <v>0</v>
      </c>
      <c r="DH92" s="391">
        <f t="shared" si="158"/>
        <v>0</v>
      </c>
      <c r="DI92" s="391">
        <f t="shared" si="159"/>
        <v>0</v>
      </c>
      <c r="DJ92" s="391">
        <f t="shared" si="160"/>
        <v>0</v>
      </c>
      <c r="DK92" s="391">
        <f t="shared" si="161"/>
        <v>0</v>
      </c>
      <c r="DL92" s="391">
        <f t="shared" si="162"/>
        <v>0</v>
      </c>
      <c r="DM92" s="391">
        <f t="shared" si="163"/>
        <v>0</v>
      </c>
      <c r="DN92" s="391">
        <f t="shared" si="164"/>
        <v>0</v>
      </c>
      <c r="DO92" s="391">
        <f t="shared" si="165"/>
        <v>0</v>
      </c>
      <c r="DP92" s="391">
        <f t="shared" si="166"/>
        <v>0</v>
      </c>
      <c r="DQ92" s="398"/>
      <c r="DR92" s="391">
        <f t="shared" si="167"/>
        <v>0</v>
      </c>
      <c r="DS92" s="391">
        <f t="shared" si="168"/>
        <v>0</v>
      </c>
      <c r="DT92" s="391">
        <f t="shared" si="169"/>
        <v>0</v>
      </c>
      <c r="DU92" s="391">
        <f t="shared" si="170"/>
        <v>0</v>
      </c>
      <c r="DV92" s="391">
        <f t="shared" si="171"/>
        <v>0</v>
      </c>
      <c r="DW92" s="391">
        <f t="shared" si="172"/>
        <v>0</v>
      </c>
      <c r="DX92" s="391">
        <f t="shared" si="173"/>
        <v>0</v>
      </c>
      <c r="DY92" s="391">
        <f t="shared" si="174"/>
        <v>0</v>
      </c>
      <c r="DZ92" s="391">
        <f t="shared" si="175"/>
        <v>0</v>
      </c>
      <c r="EA92" s="391">
        <f t="shared" si="176"/>
        <v>0</v>
      </c>
      <c r="EB92" s="391">
        <f t="shared" si="177"/>
        <v>0</v>
      </c>
      <c r="EC92" s="398"/>
      <c r="ED92" s="391">
        <f t="shared" si="178"/>
        <v>0</v>
      </c>
      <c r="EE92" s="391">
        <f t="shared" si="179"/>
        <v>0</v>
      </c>
      <c r="EF92" s="391">
        <f t="shared" si="180"/>
        <v>0</v>
      </c>
      <c r="EG92" s="391">
        <f t="shared" si="181"/>
        <v>0</v>
      </c>
      <c r="EH92" s="391">
        <f t="shared" si="182"/>
        <v>0</v>
      </c>
      <c r="EI92" s="391">
        <f t="shared" si="183"/>
        <v>0</v>
      </c>
      <c r="EJ92" s="391">
        <f t="shared" si="184"/>
        <v>0</v>
      </c>
      <c r="EK92" s="391">
        <f t="shared" si="185"/>
        <v>0</v>
      </c>
      <c r="EL92" s="391">
        <f t="shared" si="186"/>
        <v>0</v>
      </c>
      <c r="EM92" s="391">
        <f t="shared" si="187"/>
        <v>0</v>
      </c>
      <c r="EN92" s="391">
        <f t="shared" si="188"/>
        <v>0</v>
      </c>
    </row>
    <row r="93" spans="1:145" s="391" customFormat="1" ht="13.5" hidden="1" thickBot="1" x14ac:dyDescent="0.25">
      <c r="A93" s="364" t="str">
        <f t="shared" si="191"/>
        <v>COP-HB</v>
      </c>
      <c r="B93" s="365" t="str">
        <f>IF((A93&lt;&gt;"ZZZ"),(IF((IFERROR((VLOOKUP(A93,'Standaard+voorstellen '!A$1:B$436,1,FALSE)),"ZZZ"))="ZZZ","v","")),"")</f>
        <v/>
      </c>
      <c r="C93" s="443" t="s">
        <v>2113</v>
      </c>
      <c r="D93" s="367" t="str">
        <f t="shared" si="107"/>
        <v>COP-HB</v>
      </c>
      <c r="E93" s="368" t="str">
        <f>IFERROR((VLOOKUP(C93,'Standaard+voorstellen '!A$1:E$568,2,FALSE)),"Nog af te handelen AANVRAAG")</f>
        <v>COP Havenbedrijf</v>
      </c>
      <c r="F93" s="369">
        <f>IFERROR((VLOOKUP(C93,'Standaard+voorstellen '!A$1:E$568,3,FALSE)),"")</f>
        <v>9</v>
      </c>
      <c r="G93" s="370">
        <f t="shared" si="104"/>
        <v>1</v>
      </c>
      <c r="H93" s="371">
        <f t="shared" si="105"/>
        <v>1</v>
      </c>
      <c r="I93" s="372">
        <f t="shared" si="106"/>
        <v>0</v>
      </c>
      <c r="J93" s="367">
        <f t="shared" si="108"/>
        <v>0</v>
      </c>
      <c r="K93" s="372">
        <f t="shared" si="109"/>
        <v>0</v>
      </c>
      <c r="L93" s="444" t="s">
        <v>24</v>
      </c>
      <c r="M93" s="373" t="s">
        <v>1136</v>
      </c>
      <c r="N93" s="420" t="s">
        <v>2141</v>
      </c>
      <c r="O93" s="439" t="s">
        <v>2086</v>
      </c>
      <c r="P93" s="376" t="s">
        <v>2113</v>
      </c>
      <c r="Q93" s="377">
        <v>1</v>
      </c>
      <c r="R93" s="378">
        <v>1</v>
      </c>
      <c r="S93" s="379">
        <v>0</v>
      </c>
      <c r="T93" s="378">
        <v>4</v>
      </c>
      <c r="U93" s="378">
        <v>1</v>
      </c>
      <c r="V93" s="383">
        <v>0</v>
      </c>
      <c r="W93" s="384">
        <v>0</v>
      </c>
      <c r="X93" s="385">
        <v>0</v>
      </c>
      <c r="Y93" s="384"/>
      <c r="Z93" s="401"/>
      <c r="AA93" s="402"/>
      <c r="AB93" s="383"/>
      <c r="AC93" s="384"/>
      <c r="AD93" s="384"/>
      <c r="AE93" s="377"/>
      <c r="AF93" s="380"/>
      <c r="AG93" s="382"/>
      <c r="AH93" s="383">
        <v>0</v>
      </c>
      <c r="AI93" s="384">
        <v>0</v>
      </c>
      <c r="AJ93" s="385">
        <v>0</v>
      </c>
      <c r="AK93" s="384"/>
      <c r="AL93" s="384"/>
      <c r="AM93" s="384"/>
      <c r="AN93" s="383">
        <v>0</v>
      </c>
      <c r="AO93" s="384">
        <v>0</v>
      </c>
      <c r="AP93" s="385">
        <v>0</v>
      </c>
      <c r="AQ93" s="384"/>
      <c r="AR93" s="384"/>
      <c r="AS93" s="384"/>
      <c r="AT93" s="383">
        <v>1</v>
      </c>
      <c r="AU93" s="378">
        <v>1</v>
      </c>
      <c r="AV93" s="378">
        <v>0</v>
      </c>
      <c r="AW93" s="383"/>
      <c r="AX93" s="384"/>
      <c r="AY93" s="385"/>
      <c r="AZ93" s="403"/>
      <c r="BA93" s="387" t="str">
        <f t="shared" si="110"/>
        <v>COP</v>
      </c>
      <c r="BB93" s="388" t="str">
        <f t="shared" si="111"/>
        <v/>
      </c>
      <c r="BC93" s="389" t="str">
        <f t="shared" si="112"/>
        <v>-</v>
      </c>
      <c r="BD93" s="390" t="str">
        <f t="shared" si="113"/>
        <v>HB</v>
      </c>
      <c r="BE93" s="391">
        <f t="shared" si="114"/>
        <v>4</v>
      </c>
      <c r="BF93" s="392" t="str">
        <f>VLOOKUP(C93,'Standaard+voorstellen '!A$1:E$568,1,FALSE)</f>
        <v>COP-HB</v>
      </c>
      <c r="BG93" s="393" t="str">
        <f>VLOOKUP(P93,'Hulpblad Aantal per VrtgSrt &gt;=1'!B$4:C$688,1,FALSE)</f>
        <v>COP-HB</v>
      </c>
      <c r="BH93" s="394" t="s">
        <v>2113</v>
      </c>
      <c r="BI93" s="393" t="str">
        <f t="shared" si="115"/>
        <v>g</v>
      </c>
      <c r="BJ93" s="393" t="str">
        <f t="shared" si="116"/>
        <v>P</v>
      </c>
      <c r="BK93" s="393" t="str">
        <f t="shared" si="117"/>
        <v/>
      </c>
      <c r="BL93" s="395" t="str">
        <f t="shared" si="118"/>
        <v>P</v>
      </c>
      <c r="BM93" s="393" t="str">
        <f>IF((B93&gt;"a"),(VLOOKUP(A93,Afhankelijkheid!A$2:O$5530,2,FALSE)),"")</f>
        <v/>
      </c>
      <c r="BN93" s="396">
        <f>IFERROR(VLOOKUP(A93,'Hulpblad IZB en IZE'!A$2:B$750,2,FALSE),0)</f>
        <v>0</v>
      </c>
      <c r="BO93" s="397" t="str">
        <f t="shared" si="119"/>
        <v/>
      </c>
      <c r="BP93" s="370">
        <f t="shared" si="120"/>
        <v>1</v>
      </c>
      <c r="BQ93" s="371">
        <f t="shared" si="121"/>
        <v>1</v>
      </c>
      <c r="BR93" s="372">
        <f t="shared" si="189"/>
        <v>0</v>
      </c>
      <c r="BS93" s="372">
        <f t="shared" si="190"/>
        <v>4</v>
      </c>
      <c r="BT93" s="367">
        <f t="shared" si="122"/>
        <v>0</v>
      </c>
      <c r="BU93" s="398"/>
      <c r="BW93" s="393">
        <f t="shared" si="123"/>
        <v>0</v>
      </c>
      <c r="BX93" s="393">
        <f t="shared" si="124"/>
        <v>0</v>
      </c>
      <c r="BY93" s="393">
        <f t="shared" si="125"/>
        <v>0</v>
      </c>
      <c r="BZ93" s="393">
        <f t="shared" si="126"/>
        <v>0</v>
      </c>
      <c r="CA93" s="393">
        <f t="shared" si="127"/>
        <v>0</v>
      </c>
      <c r="CB93" s="393">
        <f t="shared" si="128"/>
        <v>0</v>
      </c>
      <c r="CC93" s="393">
        <f t="shared" si="129"/>
        <v>0</v>
      </c>
      <c r="CD93" s="393">
        <f t="shared" si="130"/>
        <v>0</v>
      </c>
      <c r="CE93" s="393">
        <f t="shared" si="131"/>
        <v>0</v>
      </c>
      <c r="CF93" s="393">
        <f t="shared" si="132"/>
        <v>0</v>
      </c>
      <c r="CG93" s="398"/>
      <c r="CH93" s="391">
        <f t="shared" si="133"/>
        <v>1</v>
      </c>
      <c r="CI93" s="391">
        <f t="shared" si="134"/>
        <v>0</v>
      </c>
      <c r="CJ93" s="391">
        <f t="shared" si="135"/>
        <v>0</v>
      </c>
      <c r="CK93" s="391">
        <f t="shared" si="136"/>
        <v>0</v>
      </c>
      <c r="CL93" s="391">
        <f t="shared" si="137"/>
        <v>1</v>
      </c>
      <c r="CM93" s="391">
        <f t="shared" si="138"/>
        <v>0</v>
      </c>
      <c r="CN93" s="391">
        <f t="shared" si="139"/>
        <v>1</v>
      </c>
      <c r="CO93" s="391">
        <f t="shared" si="140"/>
        <v>0</v>
      </c>
      <c r="CP93" s="391">
        <f t="shared" si="141"/>
        <v>1</v>
      </c>
      <c r="CQ93" s="391">
        <f t="shared" si="142"/>
        <v>0</v>
      </c>
      <c r="CR93" s="391">
        <f t="shared" si="143"/>
        <v>0</v>
      </c>
      <c r="CS93" s="393">
        <f t="shared" si="144"/>
        <v>0</v>
      </c>
      <c r="CT93" s="391">
        <f t="shared" si="145"/>
        <v>0</v>
      </c>
      <c r="CU93" s="391">
        <f t="shared" si="146"/>
        <v>0</v>
      </c>
      <c r="CV93" s="391">
        <f t="shared" si="147"/>
        <v>0</v>
      </c>
      <c r="CW93" s="391">
        <f t="shared" si="148"/>
        <v>0</v>
      </c>
      <c r="CX93" s="391">
        <f t="shared" si="149"/>
        <v>0</v>
      </c>
      <c r="CY93" s="391">
        <f t="shared" si="150"/>
        <v>0</v>
      </c>
      <c r="CZ93" s="391">
        <f t="shared" si="151"/>
        <v>0</v>
      </c>
      <c r="DA93" s="391">
        <f t="shared" si="152"/>
        <v>0</v>
      </c>
      <c r="DB93" s="391">
        <f t="shared" si="153"/>
        <v>0</v>
      </c>
      <c r="DC93" s="391">
        <f t="shared" si="154"/>
        <v>1</v>
      </c>
      <c r="DD93" s="391">
        <f t="shared" si="155"/>
        <v>0</v>
      </c>
      <c r="DE93" s="398"/>
      <c r="DF93" s="391">
        <f t="shared" si="156"/>
        <v>0</v>
      </c>
      <c r="DG93" s="391">
        <f t="shared" si="157"/>
        <v>0</v>
      </c>
      <c r="DH93" s="391">
        <f t="shared" si="158"/>
        <v>0</v>
      </c>
      <c r="DI93" s="391">
        <f t="shared" si="159"/>
        <v>0</v>
      </c>
      <c r="DJ93" s="391">
        <f t="shared" si="160"/>
        <v>0</v>
      </c>
      <c r="DK93" s="391">
        <f t="shared" si="161"/>
        <v>0</v>
      </c>
      <c r="DL93" s="391">
        <f t="shared" si="162"/>
        <v>0</v>
      </c>
      <c r="DM93" s="391">
        <f t="shared" si="163"/>
        <v>0</v>
      </c>
      <c r="DN93" s="391">
        <f t="shared" si="164"/>
        <v>0</v>
      </c>
      <c r="DO93" s="391">
        <f t="shared" si="165"/>
        <v>0</v>
      </c>
      <c r="DP93" s="391">
        <f t="shared" si="166"/>
        <v>0</v>
      </c>
      <c r="DQ93" s="398"/>
      <c r="DR93" s="391">
        <f t="shared" si="167"/>
        <v>0</v>
      </c>
      <c r="DS93" s="391">
        <f t="shared" si="168"/>
        <v>0</v>
      </c>
      <c r="DT93" s="391">
        <f t="shared" si="169"/>
        <v>0</v>
      </c>
      <c r="DU93" s="391">
        <f t="shared" si="170"/>
        <v>0</v>
      </c>
      <c r="DV93" s="391">
        <f t="shared" si="171"/>
        <v>0</v>
      </c>
      <c r="DW93" s="391">
        <f t="shared" si="172"/>
        <v>0</v>
      </c>
      <c r="DX93" s="391">
        <f t="shared" si="173"/>
        <v>0</v>
      </c>
      <c r="DY93" s="391">
        <f t="shared" si="174"/>
        <v>0</v>
      </c>
      <c r="DZ93" s="391">
        <f t="shared" si="175"/>
        <v>0</v>
      </c>
      <c r="EA93" s="391">
        <f t="shared" si="176"/>
        <v>0</v>
      </c>
      <c r="EB93" s="391">
        <f t="shared" si="177"/>
        <v>0</v>
      </c>
      <c r="EC93" s="398"/>
      <c r="ED93" s="391">
        <f t="shared" si="178"/>
        <v>0</v>
      </c>
      <c r="EE93" s="391">
        <f t="shared" si="179"/>
        <v>0</v>
      </c>
      <c r="EF93" s="391">
        <f t="shared" si="180"/>
        <v>0</v>
      </c>
      <c r="EG93" s="391">
        <f t="shared" si="181"/>
        <v>0</v>
      </c>
      <c r="EH93" s="391">
        <f t="shared" si="182"/>
        <v>0</v>
      </c>
      <c r="EI93" s="391">
        <f t="shared" si="183"/>
        <v>0</v>
      </c>
      <c r="EJ93" s="391">
        <f t="shared" si="184"/>
        <v>0</v>
      </c>
      <c r="EK93" s="391">
        <f t="shared" si="185"/>
        <v>0</v>
      </c>
      <c r="EL93" s="391">
        <f t="shared" si="186"/>
        <v>0</v>
      </c>
      <c r="EM93" s="391">
        <f t="shared" si="187"/>
        <v>0</v>
      </c>
      <c r="EN93" s="391">
        <f t="shared" si="188"/>
        <v>0</v>
      </c>
    </row>
    <row r="94" spans="1:145" s="391" customFormat="1" ht="13.5" hidden="1" thickBot="1" x14ac:dyDescent="0.25">
      <c r="A94" s="364" t="str">
        <f t="shared" si="191"/>
        <v>COP-RB</v>
      </c>
      <c r="B94" s="365" t="str">
        <f>IF((A94&lt;&gt;"ZZZ"),(IF((IFERROR((VLOOKUP(A94,'Standaard+voorstellen '!A$1:B$436,1,FALSE)),"ZZZ"))="ZZZ","v","")),"")</f>
        <v/>
      </c>
      <c r="C94" s="443" t="s">
        <v>2115</v>
      </c>
      <c r="D94" s="367" t="str">
        <f t="shared" si="107"/>
        <v>COP-RB</v>
      </c>
      <c r="E94" s="368" t="str">
        <f>IFERROR((VLOOKUP(C94,'Standaard+voorstellen '!A$1:E$568,2,FALSE)),"Nog af te handelen AANVRAAG")</f>
        <v>COP Reddingsbrigade</v>
      </c>
      <c r="F94" s="369">
        <f>IFERROR((VLOOKUP(C94,'Standaard+voorstellen '!A$1:E$568,3,FALSE)),"")</f>
        <v>9</v>
      </c>
      <c r="G94" s="370">
        <f t="shared" si="104"/>
        <v>8</v>
      </c>
      <c r="H94" s="371">
        <f t="shared" si="105"/>
        <v>8</v>
      </c>
      <c r="I94" s="372">
        <f t="shared" si="106"/>
        <v>0</v>
      </c>
      <c r="J94" s="367">
        <f t="shared" si="108"/>
        <v>0</v>
      </c>
      <c r="K94" s="372">
        <f t="shared" si="109"/>
        <v>0</v>
      </c>
      <c r="L94" s="444" t="s">
        <v>24</v>
      </c>
      <c r="M94" s="373" t="s">
        <v>1136</v>
      </c>
      <c r="N94" s="635" t="s">
        <v>2378</v>
      </c>
      <c r="O94" s="635" t="s">
        <v>2379</v>
      </c>
      <c r="P94" s="376" t="s">
        <v>2115</v>
      </c>
      <c r="Q94" s="377">
        <v>8</v>
      </c>
      <c r="R94" s="378">
        <v>8</v>
      </c>
      <c r="S94" s="379">
        <v>0</v>
      </c>
      <c r="T94" s="378">
        <v>4</v>
      </c>
      <c r="U94" s="378">
        <v>1</v>
      </c>
      <c r="V94" s="383">
        <v>0</v>
      </c>
      <c r="W94" s="384">
        <v>0</v>
      </c>
      <c r="X94" s="385">
        <v>0</v>
      </c>
      <c r="Y94" s="384"/>
      <c r="Z94" s="401"/>
      <c r="AA94" s="402"/>
      <c r="AB94" s="383"/>
      <c r="AC94" s="384"/>
      <c r="AD94" s="384"/>
      <c r="AE94" s="383"/>
      <c r="AF94" s="401"/>
      <c r="AG94" s="406"/>
      <c r="AH94" s="383">
        <v>0</v>
      </c>
      <c r="AI94" s="384">
        <v>0</v>
      </c>
      <c r="AJ94" s="385">
        <v>0</v>
      </c>
      <c r="AK94" s="384"/>
      <c r="AL94" s="384"/>
      <c r="AM94" s="384"/>
      <c r="AN94" s="383">
        <v>0</v>
      </c>
      <c r="AO94" s="384">
        <v>0</v>
      </c>
      <c r="AP94" s="385">
        <v>0</v>
      </c>
      <c r="AQ94" s="384"/>
      <c r="AR94" s="384"/>
      <c r="AS94" s="384"/>
      <c r="AT94" s="383">
        <v>8</v>
      </c>
      <c r="AU94" s="378">
        <v>8</v>
      </c>
      <c r="AV94" s="378">
        <v>0</v>
      </c>
      <c r="AW94" s="383"/>
      <c r="AX94" s="384"/>
      <c r="AY94" s="385"/>
      <c r="AZ94" s="403"/>
      <c r="BA94" s="387" t="str">
        <f t="shared" si="110"/>
        <v>COP</v>
      </c>
      <c r="BB94" s="388" t="str">
        <f t="shared" si="111"/>
        <v/>
      </c>
      <c r="BC94" s="389" t="str">
        <f t="shared" si="112"/>
        <v>-</v>
      </c>
      <c r="BD94" s="390" t="str">
        <f t="shared" si="113"/>
        <v>RB</v>
      </c>
      <c r="BE94" s="391">
        <f t="shared" si="114"/>
        <v>4</v>
      </c>
      <c r="BF94" s="392" t="str">
        <f>VLOOKUP(C94,'Standaard+voorstellen '!A$1:E$568,1,FALSE)</f>
        <v>COP-RB</v>
      </c>
      <c r="BG94" s="393" t="str">
        <f>VLOOKUP(P94,'Hulpblad Aantal per VrtgSrt &gt;=1'!B$4:C$688,1,FALSE)</f>
        <v>COP-RB</v>
      </c>
      <c r="BH94" s="394" t="s">
        <v>2115</v>
      </c>
      <c r="BI94" s="393" t="str">
        <f t="shared" si="115"/>
        <v>g</v>
      </c>
      <c r="BJ94" s="393" t="str">
        <f t="shared" si="116"/>
        <v>P</v>
      </c>
      <c r="BK94" s="393" t="str">
        <f t="shared" si="117"/>
        <v/>
      </c>
      <c r="BL94" s="395" t="str">
        <f t="shared" si="118"/>
        <v>P</v>
      </c>
      <c r="BM94" s="393" t="str">
        <f>IF((B94&gt;"a"),(VLOOKUP(A94,Afhankelijkheid!A$2:O$5530,2,FALSE)),"")</f>
        <v/>
      </c>
      <c r="BN94" s="396">
        <f>IFERROR(VLOOKUP(A94,'Hulpblad IZB en IZE'!A$2:B$750,2,FALSE),0)</f>
        <v>0</v>
      </c>
      <c r="BO94" s="397" t="str">
        <f t="shared" si="119"/>
        <v/>
      </c>
      <c r="BP94" s="370">
        <f t="shared" si="120"/>
        <v>8</v>
      </c>
      <c r="BQ94" s="371">
        <f t="shared" si="121"/>
        <v>8</v>
      </c>
      <c r="BR94" s="372">
        <f t="shared" si="189"/>
        <v>0</v>
      </c>
      <c r="BS94" s="372">
        <f t="shared" si="190"/>
        <v>4</v>
      </c>
      <c r="BT94" s="367">
        <f t="shared" si="122"/>
        <v>0</v>
      </c>
      <c r="BU94" s="398"/>
      <c r="BW94" s="393">
        <f t="shared" si="123"/>
        <v>0</v>
      </c>
      <c r="BX94" s="393">
        <f t="shared" si="124"/>
        <v>0</v>
      </c>
      <c r="BY94" s="393">
        <f t="shared" si="125"/>
        <v>0</v>
      </c>
      <c r="BZ94" s="393">
        <f t="shared" si="126"/>
        <v>0</v>
      </c>
      <c r="CA94" s="393">
        <f t="shared" si="127"/>
        <v>0</v>
      </c>
      <c r="CB94" s="393">
        <f t="shared" si="128"/>
        <v>0</v>
      </c>
      <c r="CC94" s="393">
        <f t="shared" si="129"/>
        <v>0</v>
      </c>
      <c r="CD94" s="393">
        <f t="shared" si="130"/>
        <v>0</v>
      </c>
      <c r="CE94" s="393">
        <f t="shared" si="131"/>
        <v>0</v>
      </c>
      <c r="CF94" s="393">
        <f t="shared" si="132"/>
        <v>0</v>
      </c>
      <c r="CG94" s="398"/>
      <c r="CH94" s="391">
        <f t="shared" si="133"/>
        <v>1</v>
      </c>
      <c r="CI94" s="391">
        <f t="shared" si="134"/>
        <v>0</v>
      </c>
      <c r="CJ94" s="391">
        <f t="shared" si="135"/>
        <v>0</v>
      </c>
      <c r="CK94" s="391">
        <f t="shared" si="136"/>
        <v>0</v>
      </c>
      <c r="CL94" s="391">
        <f t="shared" si="137"/>
        <v>1</v>
      </c>
      <c r="CM94" s="391">
        <f t="shared" si="138"/>
        <v>0</v>
      </c>
      <c r="CN94" s="391">
        <f t="shared" si="139"/>
        <v>1</v>
      </c>
      <c r="CO94" s="391">
        <f t="shared" si="140"/>
        <v>0</v>
      </c>
      <c r="CP94" s="391">
        <f t="shared" si="141"/>
        <v>1</v>
      </c>
      <c r="CQ94" s="391">
        <f t="shared" si="142"/>
        <v>0</v>
      </c>
      <c r="CR94" s="391">
        <f t="shared" si="143"/>
        <v>0</v>
      </c>
      <c r="CS94" s="393">
        <f t="shared" si="144"/>
        <v>0</v>
      </c>
      <c r="CT94" s="391">
        <f t="shared" si="145"/>
        <v>0</v>
      </c>
      <c r="CU94" s="391">
        <f t="shared" si="146"/>
        <v>0</v>
      </c>
      <c r="CV94" s="391">
        <f t="shared" si="147"/>
        <v>0</v>
      </c>
      <c r="CW94" s="391">
        <f t="shared" si="148"/>
        <v>0</v>
      </c>
      <c r="CX94" s="391">
        <f t="shared" si="149"/>
        <v>0</v>
      </c>
      <c r="CY94" s="391">
        <f t="shared" si="150"/>
        <v>0</v>
      </c>
      <c r="CZ94" s="391">
        <f t="shared" si="151"/>
        <v>0</v>
      </c>
      <c r="DA94" s="391">
        <f t="shared" si="152"/>
        <v>0</v>
      </c>
      <c r="DB94" s="391">
        <f t="shared" si="153"/>
        <v>0</v>
      </c>
      <c r="DC94" s="391">
        <f t="shared" si="154"/>
        <v>1</v>
      </c>
      <c r="DD94" s="391">
        <f t="shared" si="155"/>
        <v>0</v>
      </c>
      <c r="DE94" s="398"/>
      <c r="DF94" s="391">
        <f t="shared" si="156"/>
        <v>0</v>
      </c>
      <c r="DG94" s="391">
        <f t="shared" si="157"/>
        <v>0</v>
      </c>
      <c r="DH94" s="391">
        <f t="shared" si="158"/>
        <v>0</v>
      </c>
      <c r="DI94" s="391">
        <f t="shared" si="159"/>
        <v>0</v>
      </c>
      <c r="DJ94" s="391">
        <f t="shared" si="160"/>
        <v>0</v>
      </c>
      <c r="DK94" s="391">
        <f t="shared" si="161"/>
        <v>0</v>
      </c>
      <c r="DL94" s="391">
        <f t="shared" si="162"/>
        <v>0</v>
      </c>
      <c r="DM94" s="391">
        <f t="shared" si="163"/>
        <v>0</v>
      </c>
      <c r="DN94" s="391">
        <f t="shared" si="164"/>
        <v>0</v>
      </c>
      <c r="DO94" s="391">
        <f t="shared" si="165"/>
        <v>0</v>
      </c>
      <c r="DP94" s="391">
        <f t="shared" si="166"/>
        <v>0</v>
      </c>
      <c r="DQ94" s="398"/>
      <c r="DR94" s="391">
        <f t="shared" si="167"/>
        <v>0</v>
      </c>
      <c r="DS94" s="391">
        <f t="shared" si="168"/>
        <v>0</v>
      </c>
      <c r="DT94" s="391">
        <f t="shared" si="169"/>
        <v>0</v>
      </c>
      <c r="DU94" s="391">
        <f t="shared" si="170"/>
        <v>0</v>
      </c>
      <c r="DV94" s="391">
        <f t="shared" si="171"/>
        <v>0</v>
      </c>
      <c r="DW94" s="391">
        <f t="shared" si="172"/>
        <v>0</v>
      </c>
      <c r="DX94" s="391">
        <f t="shared" si="173"/>
        <v>0</v>
      </c>
      <c r="DY94" s="391">
        <f t="shared" si="174"/>
        <v>0</v>
      </c>
      <c r="DZ94" s="391">
        <f t="shared" si="175"/>
        <v>0</v>
      </c>
      <c r="EA94" s="391">
        <f t="shared" si="176"/>
        <v>0</v>
      </c>
      <c r="EB94" s="391">
        <f t="shared" si="177"/>
        <v>0</v>
      </c>
      <c r="EC94" s="398"/>
      <c r="ED94" s="391">
        <f t="shared" si="178"/>
        <v>0</v>
      </c>
      <c r="EE94" s="391">
        <f t="shared" si="179"/>
        <v>0</v>
      </c>
      <c r="EF94" s="391">
        <f t="shared" si="180"/>
        <v>0</v>
      </c>
      <c r="EG94" s="391">
        <f t="shared" si="181"/>
        <v>0</v>
      </c>
      <c r="EH94" s="391">
        <f t="shared" si="182"/>
        <v>0</v>
      </c>
      <c r="EI94" s="391">
        <f t="shared" si="183"/>
        <v>0</v>
      </c>
      <c r="EJ94" s="391">
        <f t="shared" si="184"/>
        <v>0</v>
      </c>
      <c r="EK94" s="391">
        <f t="shared" si="185"/>
        <v>0</v>
      </c>
      <c r="EL94" s="391">
        <f t="shared" si="186"/>
        <v>0</v>
      </c>
      <c r="EM94" s="391">
        <f t="shared" si="187"/>
        <v>0</v>
      </c>
      <c r="EN94" s="391">
        <f t="shared" si="188"/>
        <v>0</v>
      </c>
    </row>
    <row r="95" spans="1:145" s="391" customFormat="1" ht="13.5" hidden="1" thickBot="1" x14ac:dyDescent="0.25">
      <c r="A95" s="364" t="str">
        <f t="shared" si="191"/>
        <v>COV-COW</v>
      </c>
      <c r="B95" s="365" t="str">
        <f>IF((A95&lt;&gt;"ZZZ"),(IF((IFERROR((VLOOKUP(A95,'Standaard+voorstellen '!A$1:B$436,1,FALSE)),"ZZZ"))="ZZZ","v","")),"")</f>
        <v/>
      </c>
      <c r="C95" s="396" t="s">
        <v>2263</v>
      </c>
      <c r="D95" s="367" t="str">
        <f t="shared" si="107"/>
        <v>COV-COW</v>
      </c>
      <c r="E95" s="368" t="str">
        <f>IFERROR((VLOOKUP(C95,'Standaard+voorstellen '!A$1:E$568,2,FALSE)),"Nog af te handelen AANVRAAG")</f>
        <v xml:space="preserve">COV Coor. team op het Water </v>
      </c>
      <c r="F95" s="369">
        <f>IFERROR((VLOOKUP(C95,'Standaard+voorstellen '!A$1:E$568,3,FALSE)),"")</f>
        <v>9</v>
      </c>
      <c r="G95" s="370">
        <f t="shared" si="104"/>
        <v>2</v>
      </c>
      <c r="H95" s="371">
        <f t="shared" si="105"/>
        <v>2</v>
      </c>
      <c r="I95" s="372">
        <f t="shared" si="106"/>
        <v>0</v>
      </c>
      <c r="J95" s="367">
        <f t="shared" si="108"/>
        <v>0</v>
      </c>
      <c r="K95" s="372">
        <f t="shared" si="109"/>
        <v>0</v>
      </c>
      <c r="L95" s="369" t="s">
        <v>36</v>
      </c>
      <c r="M95" s="373" t="s">
        <v>1061</v>
      </c>
      <c r="N95" s="635" t="s">
        <v>2378</v>
      </c>
      <c r="O95" s="635" t="s">
        <v>2379</v>
      </c>
      <c r="P95" s="376" t="s">
        <v>2263</v>
      </c>
      <c r="Q95" s="377">
        <v>2</v>
      </c>
      <c r="R95" s="378">
        <v>2</v>
      </c>
      <c r="S95" s="379">
        <v>0</v>
      </c>
      <c r="T95" s="378">
        <v>5</v>
      </c>
      <c r="U95" s="378">
        <v>1</v>
      </c>
      <c r="V95" s="383">
        <v>0</v>
      </c>
      <c r="W95" s="384">
        <v>0</v>
      </c>
      <c r="X95" s="379">
        <v>0</v>
      </c>
      <c r="Y95" s="384"/>
      <c r="Z95" s="401"/>
      <c r="AA95" s="381"/>
      <c r="AB95" s="383"/>
      <c r="AC95" s="384"/>
      <c r="AD95" s="384"/>
      <c r="AE95" s="383"/>
      <c r="AF95" s="401"/>
      <c r="AG95" s="382"/>
      <c r="AH95" s="383">
        <v>0</v>
      </c>
      <c r="AI95" s="384">
        <v>0</v>
      </c>
      <c r="AJ95" s="379">
        <v>0</v>
      </c>
      <c r="AK95" s="384"/>
      <c r="AL95" s="384"/>
      <c r="AM95" s="378"/>
      <c r="AN95" s="383">
        <v>0</v>
      </c>
      <c r="AO95" s="384">
        <v>0</v>
      </c>
      <c r="AP95" s="385">
        <v>0</v>
      </c>
      <c r="AQ95" s="384"/>
      <c r="AR95" s="384"/>
      <c r="AS95" s="378"/>
      <c r="AT95" s="383">
        <v>0</v>
      </c>
      <c r="AU95" s="384">
        <v>0</v>
      </c>
      <c r="AV95" s="378">
        <v>0</v>
      </c>
      <c r="AW95" s="383">
        <v>2</v>
      </c>
      <c r="AX95" s="384">
        <v>2</v>
      </c>
      <c r="AY95" s="379">
        <v>0</v>
      </c>
      <c r="AZ95" s="403"/>
      <c r="BA95" s="387" t="str">
        <f t="shared" si="110"/>
        <v>CO</v>
      </c>
      <c r="BB95" s="388" t="str">
        <f t="shared" si="111"/>
        <v>V</v>
      </c>
      <c r="BC95" s="389" t="str">
        <f t="shared" si="112"/>
        <v>-</v>
      </c>
      <c r="BD95" s="390" t="str">
        <f t="shared" si="113"/>
        <v>COW</v>
      </c>
      <c r="BE95" s="391">
        <f t="shared" si="114"/>
        <v>4</v>
      </c>
      <c r="BF95" s="392" t="str">
        <f>VLOOKUP(C95,'Standaard+voorstellen '!A$1:E$568,1,FALSE)</f>
        <v>COV-COW</v>
      </c>
      <c r="BG95" s="393" t="str">
        <f>VLOOKUP(P95,'Hulpblad Aantal per VrtgSrt &gt;=1'!B$4:C$688,1,FALSE)</f>
        <v>COV-COW</v>
      </c>
      <c r="BH95" s="394" t="s">
        <v>2263</v>
      </c>
      <c r="BI95" s="393" t="str">
        <f t="shared" si="115"/>
        <v>g</v>
      </c>
      <c r="BJ95" s="393" t="str">
        <f t="shared" si="116"/>
        <v>P</v>
      </c>
      <c r="BK95" s="393" t="str">
        <f t="shared" si="117"/>
        <v/>
      </c>
      <c r="BL95" s="395" t="str">
        <f t="shared" si="118"/>
        <v>P</v>
      </c>
      <c r="BM95" s="393" t="str">
        <f>IF((B95&gt;"a"),(VLOOKUP(A95,Afhankelijkheid!A$2:O$5530,2,FALSE)),"")</f>
        <v/>
      </c>
      <c r="BN95" s="396">
        <f>IFERROR(VLOOKUP(A95,'Hulpblad IZB en IZE'!A$2:B$750,2,FALSE),0)</f>
        <v>0</v>
      </c>
      <c r="BO95" s="397" t="str">
        <f t="shared" si="119"/>
        <v/>
      </c>
      <c r="BP95" s="370">
        <f t="shared" si="120"/>
        <v>2</v>
      </c>
      <c r="BQ95" s="371">
        <f t="shared" si="121"/>
        <v>2</v>
      </c>
      <c r="BR95" s="372">
        <f t="shared" si="189"/>
        <v>0</v>
      </c>
      <c r="BS95" s="372">
        <f t="shared" si="190"/>
        <v>5</v>
      </c>
      <c r="BT95" s="367">
        <f t="shared" si="122"/>
        <v>0</v>
      </c>
      <c r="BU95" s="398"/>
      <c r="BW95" s="393">
        <f t="shared" si="123"/>
        <v>0</v>
      </c>
      <c r="BX95" s="393">
        <f t="shared" si="124"/>
        <v>0</v>
      </c>
      <c r="BY95" s="393">
        <f t="shared" si="125"/>
        <v>0</v>
      </c>
      <c r="BZ95" s="393">
        <f t="shared" si="126"/>
        <v>0</v>
      </c>
      <c r="CA95" s="393">
        <f t="shared" si="127"/>
        <v>0</v>
      </c>
      <c r="CB95" s="393">
        <f t="shared" si="128"/>
        <v>0</v>
      </c>
      <c r="CC95" s="393">
        <f t="shared" si="129"/>
        <v>0</v>
      </c>
      <c r="CD95" s="393">
        <f t="shared" si="130"/>
        <v>0</v>
      </c>
      <c r="CE95" s="393">
        <f t="shared" si="131"/>
        <v>0</v>
      </c>
      <c r="CF95" s="393">
        <f t="shared" si="132"/>
        <v>0</v>
      </c>
      <c r="CG95" s="398"/>
      <c r="CH95" s="391">
        <f t="shared" si="133"/>
        <v>1</v>
      </c>
      <c r="CI95" s="391">
        <f t="shared" si="134"/>
        <v>0</v>
      </c>
      <c r="CJ95" s="391">
        <f t="shared" si="135"/>
        <v>0</v>
      </c>
      <c r="CK95" s="391">
        <f t="shared" si="136"/>
        <v>0</v>
      </c>
      <c r="CL95" s="391">
        <f t="shared" si="137"/>
        <v>1</v>
      </c>
      <c r="CM95" s="391">
        <f t="shared" si="138"/>
        <v>0</v>
      </c>
      <c r="CN95" s="391">
        <f t="shared" si="139"/>
        <v>1</v>
      </c>
      <c r="CO95" s="391">
        <f t="shared" si="140"/>
        <v>0</v>
      </c>
      <c r="CP95" s="391">
        <f t="shared" si="141"/>
        <v>1</v>
      </c>
      <c r="CQ95" s="391">
        <f t="shared" si="142"/>
        <v>1</v>
      </c>
      <c r="CR95" s="391">
        <f t="shared" si="143"/>
        <v>0</v>
      </c>
      <c r="CS95" s="393">
        <f t="shared" si="144"/>
        <v>0</v>
      </c>
      <c r="CT95" s="391">
        <f t="shared" si="145"/>
        <v>0</v>
      </c>
      <c r="CU95" s="391">
        <f t="shared" si="146"/>
        <v>0</v>
      </c>
      <c r="CV95" s="391">
        <f t="shared" si="147"/>
        <v>0</v>
      </c>
      <c r="CW95" s="391">
        <f t="shared" si="148"/>
        <v>0</v>
      </c>
      <c r="CX95" s="391">
        <f t="shared" si="149"/>
        <v>0</v>
      </c>
      <c r="CY95" s="391">
        <f t="shared" si="150"/>
        <v>0</v>
      </c>
      <c r="CZ95" s="391">
        <f t="shared" si="151"/>
        <v>0</v>
      </c>
      <c r="DA95" s="391">
        <f t="shared" si="152"/>
        <v>0</v>
      </c>
      <c r="DB95" s="391">
        <f t="shared" si="153"/>
        <v>0</v>
      </c>
      <c r="DC95" s="391">
        <f t="shared" si="154"/>
        <v>0</v>
      </c>
      <c r="DD95" s="391">
        <f t="shared" si="155"/>
        <v>1</v>
      </c>
      <c r="DE95" s="398"/>
      <c r="DF95" s="391">
        <f t="shared" si="156"/>
        <v>0</v>
      </c>
      <c r="DG95" s="391">
        <f t="shared" si="157"/>
        <v>0</v>
      </c>
      <c r="DH95" s="391">
        <f t="shared" si="158"/>
        <v>0</v>
      </c>
      <c r="DI95" s="391">
        <f t="shared" si="159"/>
        <v>0</v>
      </c>
      <c r="DJ95" s="391">
        <f t="shared" si="160"/>
        <v>0</v>
      </c>
      <c r="DK95" s="391">
        <f t="shared" si="161"/>
        <v>0</v>
      </c>
      <c r="DL95" s="391">
        <f t="shared" si="162"/>
        <v>0</v>
      </c>
      <c r="DM95" s="391">
        <f t="shared" si="163"/>
        <v>0</v>
      </c>
      <c r="DN95" s="391">
        <f t="shared" si="164"/>
        <v>0</v>
      </c>
      <c r="DO95" s="391">
        <f t="shared" si="165"/>
        <v>0</v>
      </c>
      <c r="DP95" s="391">
        <f t="shared" si="166"/>
        <v>0</v>
      </c>
      <c r="DQ95" s="398"/>
      <c r="DR95" s="391">
        <f t="shared" si="167"/>
        <v>0</v>
      </c>
      <c r="DS95" s="391">
        <f t="shared" si="168"/>
        <v>0</v>
      </c>
      <c r="DT95" s="391">
        <f t="shared" si="169"/>
        <v>0</v>
      </c>
      <c r="DU95" s="391">
        <f t="shared" si="170"/>
        <v>0</v>
      </c>
      <c r="DV95" s="391">
        <f t="shared" si="171"/>
        <v>0</v>
      </c>
      <c r="DW95" s="391">
        <f t="shared" si="172"/>
        <v>0</v>
      </c>
      <c r="DX95" s="391">
        <f t="shared" si="173"/>
        <v>0</v>
      </c>
      <c r="DY95" s="391">
        <f t="shared" si="174"/>
        <v>0</v>
      </c>
      <c r="DZ95" s="391">
        <f t="shared" si="175"/>
        <v>0</v>
      </c>
      <c r="EA95" s="391">
        <f t="shared" si="176"/>
        <v>0</v>
      </c>
      <c r="EB95" s="391">
        <f t="shared" si="177"/>
        <v>0</v>
      </c>
      <c r="EC95" s="398"/>
      <c r="ED95" s="391">
        <f t="shared" si="178"/>
        <v>0</v>
      </c>
      <c r="EE95" s="391">
        <f t="shared" si="179"/>
        <v>0</v>
      </c>
      <c r="EF95" s="391">
        <f t="shared" si="180"/>
        <v>0</v>
      </c>
      <c r="EG95" s="391">
        <f t="shared" si="181"/>
        <v>0</v>
      </c>
      <c r="EH95" s="391">
        <f t="shared" si="182"/>
        <v>0</v>
      </c>
      <c r="EI95" s="391">
        <f t="shared" si="183"/>
        <v>0</v>
      </c>
      <c r="EJ95" s="391">
        <f t="shared" si="184"/>
        <v>0</v>
      </c>
      <c r="EK95" s="391">
        <f t="shared" si="185"/>
        <v>0</v>
      </c>
      <c r="EL95" s="391">
        <f t="shared" si="186"/>
        <v>0</v>
      </c>
      <c r="EM95" s="391">
        <f t="shared" si="187"/>
        <v>0</v>
      </c>
      <c r="EN95" s="391">
        <f t="shared" si="188"/>
        <v>0</v>
      </c>
    </row>
    <row r="96" spans="1:145" s="399" customFormat="1" ht="18.75" hidden="1" thickBot="1" x14ac:dyDescent="0.25">
      <c r="A96" s="546" t="str">
        <f t="shared" si="191"/>
        <v>CP</v>
      </c>
      <c r="B96" s="547" t="str">
        <f>IF((A96&lt;&gt;"ZZZ"),(IF((IFERROR((VLOOKUP(A96,'Standaard+voorstellen '!A$1:B$436,1,FALSE)),"ZZZ"))="ZZZ","v","")),"")</f>
        <v/>
      </c>
      <c r="C96" s="548" t="s">
        <v>183</v>
      </c>
      <c r="D96" s="549" t="str">
        <f t="shared" si="107"/>
        <v>CP</v>
      </c>
      <c r="E96" s="550" t="str">
        <f>IFERROR((VLOOKUP(C96,'Standaard+voorstellen '!A$1:E$568,2,FALSE)),"Nog af te handelen AANVRAAG")</f>
        <v>Chemiepakteam voertuig</v>
      </c>
      <c r="F96" s="369">
        <f>IFERROR((VLOOKUP(C96,'Standaard+voorstellen '!A$1:E$568,3,FALSE)),"")</f>
        <v>2</v>
      </c>
      <c r="G96" s="370">
        <f t="shared" si="104"/>
        <v>57</v>
      </c>
      <c r="H96" s="371">
        <f t="shared" si="105"/>
        <v>0</v>
      </c>
      <c r="I96" s="372">
        <f t="shared" si="106"/>
        <v>57</v>
      </c>
      <c r="J96" s="367">
        <f t="shared" si="108"/>
        <v>4</v>
      </c>
      <c r="K96" s="372">
        <f t="shared" si="109"/>
        <v>0</v>
      </c>
      <c r="L96" s="369" t="s">
        <v>36</v>
      </c>
      <c r="M96" s="373" t="s">
        <v>1138</v>
      </c>
      <c r="N96" s="374"/>
      <c r="O96" s="375"/>
      <c r="P96" s="376" t="s">
        <v>183</v>
      </c>
      <c r="Q96" s="377">
        <v>57</v>
      </c>
      <c r="R96" s="378">
        <v>0</v>
      </c>
      <c r="S96" s="379">
        <v>57</v>
      </c>
      <c r="T96" s="378">
        <v>6</v>
      </c>
      <c r="U96" s="378">
        <v>4</v>
      </c>
      <c r="V96" s="383">
        <v>0</v>
      </c>
      <c r="W96" s="384">
        <v>0</v>
      </c>
      <c r="X96" s="385">
        <v>0</v>
      </c>
      <c r="Y96" s="384"/>
      <c r="Z96" s="401"/>
      <c r="AA96" s="402"/>
      <c r="AB96" s="383">
        <v>11</v>
      </c>
      <c r="AC96" s="384">
        <v>0</v>
      </c>
      <c r="AD96" s="384">
        <v>11</v>
      </c>
      <c r="AE96" s="377"/>
      <c r="AF96" s="380"/>
      <c r="AG96" s="382"/>
      <c r="AH96" s="383">
        <v>0</v>
      </c>
      <c r="AI96" s="384">
        <v>0</v>
      </c>
      <c r="AJ96" s="385">
        <v>0</v>
      </c>
      <c r="AK96" s="384"/>
      <c r="AL96" s="384"/>
      <c r="AM96" s="384"/>
      <c r="AN96" s="383">
        <v>9</v>
      </c>
      <c r="AO96" s="384">
        <v>0</v>
      </c>
      <c r="AP96" s="385">
        <v>9</v>
      </c>
      <c r="AQ96" s="384">
        <v>29</v>
      </c>
      <c r="AR96" s="384">
        <v>0</v>
      </c>
      <c r="AS96" s="384">
        <v>29</v>
      </c>
      <c r="AT96" s="383">
        <v>8</v>
      </c>
      <c r="AU96" s="384">
        <v>0</v>
      </c>
      <c r="AV96" s="384">
        <v>8</v>
      </c>
      <c r="AW96" s="383"/>
      <c r="AX96" s="384"/>
      <c r="AY96" s="385"/>
      <c r="AZ96" s="403"/>
      <c r="BA96" s="387" t="str">
        <f t="shared" si="110"/>
        <v>CP</v>
      </c>
      <c r="BB96" s="388" t="str">
        <f t="shared" si="111"/>
        <v/>
      </c>
      <c r="BC96" s="389" t="str">
        <f t="shared" si="112"/>
        <v/>
      </c>
      <c r="BD96" s="390" t="str">
        <f t="shared" si="113"/>
        <v/>
      </c>
      <c r="BE96" s="391">
        <f t="shared" si="114"/>
        <v>3</v>
      </c>
      <c r="BF96" s="392" t="str">
        <f>VLOOKUP(C96,'Standaard+voorstellen '!A$1:E$568,1,FALSE)</f>
        <v>CP</v>
      </c>
      <c r="BG96" s="393" t="str">
        <f>VLOOKUP(P96,'Hulpblad Aantal per VrtgSrt &gt;=1'!B$4:C$688,1,FALSE)</f>
        <v>CP</v>
      </c>
      <c r="BH96" s="394" t="s">
        <v>183</v>
      </c>
      <c r="BI96" s="393" t="str">
        <f t="shared" si="115"/>
        <v>g</v>
      </c>
      <c r="BJ96" s="393" t="str">
        <f t="shared" si="116"/>
        <v/>
      </c>
      <c r="BK96" s="393" t="str">
        <f t="shared" si="117"/>
        <v>A</v>
      </c>
      <c r="BL96" s="395" t="str">
        <f t="shared" si="118"/>
        <v>A</v>
      </c>
      <c r="BM96" s="393" t="str">
        <f>IF((B96&gt;"a"),(VLOOKUP(A96,Afhankelijkheid!A$2:O$5530,2,FALSE)),"")</f>
        <v/>
      </c>
      <c r="BN96" s="396">
        <f>IFERROR(VLOOKUP(A96,'Hulpblad IZB en IZE'!A$2:B$750,2,FALSE),0)</f>
        <v>4</v>
      </c>
      <c r="BO96" s="397" t="str">
        <f t="shared" si="119"/>
        <v/>
      </c>
      <c r="BP96" s="370">
        <f t="shared" si="120"/>
        <v>57</v>
      </c>
      <c r="BQ96" s="371">
        <f t="shared" si="121"/>
        <v>0</v>
      </c>
      <c r="BR96" s="372">
        <f t="shared" si="189"/>
        <v>57</v>
      </c>
      <c r="BS96" s="372">
        <f t="shared" si="190"/>
        <v>6</v>
      </c>
      <c r="BT96" s="367">
        <f t="shared" si="122"/>
        <v>4</v>
      </c>
      <c r="BU96" s="398"/>
      <c r="BV96" s="391"/>
      <c r="BW96" s="393">
        <f t="shared" si="123"/>
        <v>0</v>
      </c>
      <c r="BX96" s="393">
        <f t="shared" si="124"/>
        <v>0</v>
      </c>
      <c r="BY96" s="393">
        <f t="shared" si="125"/>
        <v>0</v>
      </c>
      <c r="BZ96" s="393">
        <f t="shared" si="126"/>
        <v>0</v>
      </c>
      <c r="CA96" s="393">
        <f t="shared" si="127"/>
        <v>0</v>
      </c>
      <c r="CB96" s="393">
        <f t="shared" si="128"/>
        <v>0</v>
      </c>
      <c r="CC96" s="393">
        <f t="shared" si="129"/>
        <v>0</v>
      </c>
      <c r="CD96" s="393">
        <f t="shared" si="130"/>
        <v>0</v>
      </c>
      <c r="CE96" s="393">
        <f t="shared" si="131"/>
        <v>0</v>
      </c>
      <c r="CF96" s="393">
        <f t="shared" si="132"/>
        <v>0</v>
      </c>
      <c r="CG96" s="398"/>
      <c r="CH96" s="391">
        <f t="shared" si="133"/>
        <v>1</v>
      </c>
      <c r="CI96" s="391">
        <f t="shared" si="134"/>
        <v>0</v>
      </c>
      <c r="CJ96" s="391">
        <f t="shared" si="135"/>
        <v>1</v>
      </c>
      <c r="CK96" s="391">
        <f t="shared" si="136"/>
        <v>0</v>
      </c>
      <c r="CL96" s="391">
        <f t="shared" si="137"/>
        <v>1</v>
      </c>
      <c r="CM96" s="391">
        <f t="shared" si="138"/>
        <v>0</v>
      </c>
      <c r="CN96" s="391">
        <f t="shared" si="139"/>
        <v>1</v>
      </c>
      <c r="CO96" s="391">
        <f t="shared" si="140"/>
        <v>1</v>
      </c>
      <c r="CP96" s="391">
        <f t="shared" si="141"/>
        <v>1</v>
      </c>
      <c r="CQ96" s="391">
        <f t="shared" si="142"/>
        <v>0</v>
      </c>
      <c r="CR96" s="391">
        <f t="shared" si="143"/>
        <v>0</v>
      </c>
      <c r="CS96" s="393">
        <f t="shared" si="144"/>
        <v>0</v>
      </c>
      <c r="CT96" s="391">
        <f t="shared" si="145"/>
        <v>0</v>
      </c>
      <c r="CU96" s="391">
        <f t="shared" si="146"/>
        <v>0</v>
      </c>
      <c r="CV96" s="391">
        <f t="shared" si="147"/>
        <v>0</v>
      </c>
      <c r="CW96" s="391">
        <f t="shared" si="148"/>
        <v>1</v>
      </c>
      <c r="CX96" s="391">
        <f t="shared" si="149"/>
        <v>0</v>
      </c>
      <c r="CY96" s="391">
        <f t="shared" si="150"/>
        <v>0</v>
      </c>
      <c r="CZ96" s="391">
        <f t="shared" si="151"/>
        <v>0</v>
      </c>
      <c r="DA96" s="391">
        <f t="shared" si="152"/>
        <v>1</v>
      </c>
      <c r="DB96" s="391">
        <f t="shared" si="153"/>
        <v>1</v>
      </c>
      <c r="DC96" s="391">
        <f t="shared" si="154"/>
        <v>1</v>
      </c>
      <c r="DD96" s="391">
        <f t="shared" si="155"/>
        <v>0</v>
      </c>
      <c r="DE96" s="398"/>
      <c r="DF96" s="391">
        <f t="shared" si="156"/>
        <v>0</v>
      </c>
      <c r="DG96" s="391">
        <f t="shared" si="157"/>
        <v>0</v>
      </c>
      <c r="DH96" s="391">
        <f t="shared" si="158"/>
        <v>0</v>
      </c>
      <c r="DI96" s="391">
        <f t="shared" si="159"/>
        <v>0</v>
      </c>
      <c r="DJ96" s="391">
        <f t="shared" si="160"/>
        <v>0</v>
      </c>
      <c r="DK96" s="391">
        <f t="shared" si="161"/>
        <v>0</v>
      </c>
      <c r="DL96" s="391">
        <f t="shared" si="162"/>
        <v>0</v>
      </c>
      <c r="DM96" s="391">
        <f t="shared" si="163"/>
        <v>0</v>
      </c>
      <c r="DN96" s="391">
        <f t="shared" si="164"/>
        <v>0</v>
      </c>
      <c r="DO96" s="391">
        <f t="shared" si="165"/>
        <v>0</v>
      </c>
      <c r="DP96" s="391">
        <f t="shared" si="166"/>
        <v>0</v>
      </c>
      <c r="DQ96" s="398"/>
      <c r="DR96" s="391">
        <f t="shared" si="167"/>
        <v>0</v>
      </c>
      <c r="DS96" s="391">
        <f t="shared" si="168"/>
        <v>0</v>
      </c>
      <c r="DT96" s="391">
        <f t="shared" si="169"/>
        <v>0</v>
      </c>
      <c r="DU96" s="391">
        <f t="shared" si="170"/>
        <v>0</v>
      </c>
      <c r="DV96" s="391">
        <f t="shared" si="171"/>
        <v>0</v>
      </c>
      <c r="DW96" s="391">
        <f t="shared" si="172"/>
        <v>0</v>
      </c>
      <c r="DX96" s="391">
        <f t="shared" si="173"/>
        <v>0</v>
      </c>
      <c r="DY96" s="391">
        <f t="shared" si="174"/>
        <v>0</v>
      </c>
      <c r="DZ96" s="391">
        <f t="shared" si="175"/>
        <v>0</v>
      </c>
      <c r="EA96" s="391">
        <f t="shared" si="176"/>
        <v>0</v>
      </c>
      <c r="EB96" s="391">
        <f t="shared" si="177"/>
        <v>0</v>
      </c>
      <c r="EC96" s="398"/>
      <c r="ED96" s="391">
        <f t="shared" si="178"/>
        <v>0</v>
      </c>
      <c r="EE96" s="391">
        <f t="shared" si="179"/>
        <v>0</v>
      </c>
      <c r="EF96" s="391">
        <f t="shared" si="180"/>
        <v>0</v>
      </c>
      <c r="EG96" s="391">
        <f t="shared" si="181"/>
        <v>0</v>
      </c>
      <c r="EH96" s="391">
        <f t="shared" si="182"/>
        <v>0</v>
      </c>
      <c r="EI96" s="391">
        <f t="shared" si="183"/>
        <v>0</v>
      </c>
      <c r="EJ96" s="391">
        <f t="shared" si="184"/>
        <v>0</v>
      </c>
      <c r="EK96" s="391">
        <f t="shared" si="185"/>
        <v>0</v>
      </c>
      <c r="EL96" s="391">
        <f t="shared" si="186"/>
        <v>0</v>
      </c>
      <c r="EM96" s="391">
        <f t="shared" si="187"/>
        <v>0</v>
      </c>
      <c r="EN96" s="391">
        <f t="shared" si="188"/>
        <v>0</v>
      </c>
      <c r="EO96" s="391"/>
    </row>
    <row r="97" spans="1:144" s="391" customFormat="1" ht="77.25" hidden="1" thickBot="1" x14ac:dyDescent="0.25">
      <c r="A97" s="364" t="str">
        <f t="shared" si="191"/>
        <v>CT</v>
      </c>
      <c r="B97" s="365" t="str">
        <f>IF((A97&lt;&gt;"ZZZ"),(IF((IFERROR((VLOOKUP(A97,'Standaard+voorstellen '!A$1:B$436,1,FALSE)),"ZZZ"))="ZZZ","v","")),"")</f>
        <v/>
      </c>
      <c r="C97" s="396" t="s">
        <v>97</v>
      </c>
      <c r="D97" s="367" t="str">
        <f t="shared" si="107"/>
        <v>CT</v>
      </c>
      <c r="E97" s="368" t="str">
        <f>IFERROR((VLOOKUP(C97,'Standaard+voorstellen '!A$1:E$568,2,FALSE)),"Nog af te handelen AANVRAAG")</f>
        <v>Crashtender</v>
      </c>
      <c r="F97" s="369">
        <f>IFERROR((VLOOKUP(C97,'Standaard+voorstellen '!A$1:E$568,3,FALSE)),"")</f>
        <v>6</v>
      </c>
      <c r="G97" s="370">
        <f t="shared" si="104"/>
        <v>29</v>
      </c>
      <c r="H97" s="371">
        <f t="shared" si="105"/>
        <v>21</v>
      </c>
      <c r="I97" s="372">
        <f t="shared" si="106"/>
        <v>8</v>
      </c>
      <c r="J97" s="367">
        <f t="shared" si="108"/>
        <v>30</v>
      </c>
      <c r="K97" s="372">
        <f t="shared" si="109"/>
        <v>0</v>
      </c>
      <c r="L97" s="369" t="s">
        <v>36</v>
      </c>
      <c r="M97" s="373" t="s">
        <v>1216</v>
      </c>
      <c r="N97" s="610" t="s">
        <v>2278</v>
      </c>
      <c r="O97" s="610" t="s">
        <v>2279</v>
      </c>
      <c r="P97" s="376" t="s">
        <v>97</v>
      </c>
      <c r="Q97" s="377">
        <v>29</v>
      </c>
      <c r="R97" s="378">
        <v>21</v>
      </c>
      <c r="S97" s="379">
        <v>8</v>
      </c>
      <c r="T97" s="378">
        <v>7</v>
      </c>
      <c r="U97" s="378">
        <v>5</v>
      </c>
      <c r="V97" s="383">
        <v>0</v>
      </c>
      <c r="W97" s="384">
        <v>0</v>
      </c>
      <c r="X97" s="385">
        <v>0</v>
      </c>
      <c r="Y97" s="384"/>
      <c r="Z97" s="401"/>
      <c r="AA97" s="402"/>
      <c r="AB97" s="447"/>
      <c r="AC97" s="448"/>
      <c r="AD97" s="448"/>
      <c r="AE97" s="377">
        <v>2</v>
      </c>
      <c r="AF97" s="380">
        <v>2</v>
      </c>
      <c r="AG97" s="382">
        <v>0</v>
      </c>
      <c r="AH97" s="377">
        <v>16</v>
      </c>
      <c r="AI97" s="378">
        <v>13</v>
      </c>
      <c r="AJ97" s="385">
        <v>3</v>
      </c>
      <c r="AK97" s="378">
        <v>6</v>
      </c>
      <c r="AL97" s="378">
        <v>3</v>
      </c>
      <c r="AM97" s="384">
        <v>3</v>
      </c>
      <c r="AN97" s="449">
        <v>0</v>
      </c>
      <c r="AO97" s="450">
        <v>0</v>
      </c>
      <c r="AP97" s="451">
        <v>0</v>
      </c>
      <c r="AQ97" s="378">
        <v>2</v>
      </c>
      <c r="AR97" s="378">
        <v>0</v>
      </c>
      <c r="AS97" s="384">
        <v>2</v>
      </c>
      <c r="AT97" s="377">
        <v>3</v>
      </c>
      <c r="AU97" s="378">
        <v>3</v>
      </c>
      <c r="AV97" s="378">
        <v>0</v>
      </c>
      <c r="AW97" s="447"/>
      <c r="AX97" s="448"/>
      <c r="AY97" s="452"/>
      <c r="AZ97" s="403"/>
      <c r="BA97" s="387" t="str">
        <f t="shared" si="110"/>
        <v>CT</v>
      </c>
      <c r="BB97" s="388" t="str">
        <f t="shared" si="111"/>
        <v/>
      </c>
      <c r="BC97" s="389" t="str">
        <f t="shared" si="112"/>
        <v/>
      </c>
      <c r="BD97" s="390" t="str">
        <f t="shared" si="113"/>
        <v/>
      </c>
      <c r="BE97" s="391">
        <f t="shared" si="114"/>
        <v>3</v>
      </c>
      <c r="BF97" s="392" t="str">
        <f>VLOOKUP(C97,'Standaard+voorstellen '!A$1:E$568,1,FALSE)</f>
        <v>CT</v>
      </c>
      <c r="BG97" s="393" t="str">
        <f>VLOOKUP(P97,'Hulpblad Aantal per VrtgSrt &gt;=1'!B$4:C$688,1,FALSE)</f>
        <v>CT</v>
      </c>
      <c r="BH97" s="394" t="s">
        <v>97</v>
      </c>
      <c r="BI97" s="393" t="str">
        <f t="shared" si="115"/>
        <v>g</v>
      </c>
      <c r="BJ97" s="393" t="str">
        <f t="shared" si="116"/>
        <v>P</v>
      </c>
      <c r="BK97" s="393" t="str">
        <f t="shared" si="117"/>
        <v>A</v>
      </c>
      <c r="BL97" s="395" t="str">
        <f t="shared" si="118"/>
        <v>PA</v>
      </c>
      <c r="BM97" s="393" t="str">
        <f>IF((B97&gt;"a"),(VLOOKUP(A97,Afhankelijkheid!A$2:O$5530,2,FALSE)),"")</f>
        <v/>
      </c>
      <c r="BN97" s="396">
        <f>IFERROR(VLOOKUP(A97,'Hulpblad IZB en IZE'!A$2:B$750,2,FALSE),0)</f>
        <v>30</v>
      </c>
      <c r="BO97" s="397" t="str">
        <f t="shared" si="119"/>
        <v/>
      </c>
      <c r="BP97" s="370">
        <f t="shared" si="120"/>
        <v>29</v>
      </c>
      <c r="BQ97" s="371">
        <f t="shared" si="121"/>
        <v>21</v>
      </c>
      <c r="BR97" s="372">
        <f t="shared" si="189"/>
        <v>8</v>
      </c>
      <c r="BS97" s="372">
        <f t="shared" si="190"/>
        <v>7</v>
      </c>
      <c r="BT97" s="367">
        <f t="shared" si="122"/>
        <v>30</v>
      </c>
      <c r="BU97" s="398"/>
      <c r="BW97" s="393">
        <f t="shared" si="123"/>
        <v>0</v>
      </c>
      <c r="BX97" s="393">
        <f t="shared" si="124"/>
        <v>0</v>
      </c>
      <c r="BY97" s="393">
        <f t="shared" si="125"/>
        <v>0</v>
      </c>
      <c r="BZ97" s="393">
        <f t="shared" si="126"/>
        <v>0</v>
      </c>
      <c r="CA97" s="393">
        <f t="shared" si="127"/>
        <v>0</v>
      </c>
      <c r="CB97" s="393">
        <f t="shared" si="128"/>
        <v>0</v>
      </c>
      <c r="CC97" s="393">
        <f t="shared" si="129"/>
        <v>0</v>
      </c>
      <c r="CD97" s="393">
        <f t="shared" si="130"/>
        <v>0</v>
      </c>
      <c r="CE97" s="393">
        <f t="shared" si="131"/>
        <v>0</v>
      </c>
      <c r="CF97" s="393">
        <f t="shared" si="132"/>
        <v>0</v>
      </c>
      <c r="CG97" s="398"/>
      <c r="CH97" s="391">
        <f t="shared" si="133"/>
        <v>1</v>
      </c>
      <c r="CI97" s="391">
        <f t="shared" si="134"/>
        <v>0</v>
      </c>
      <c r="CJ97" s="391">
        <f t="shared" si="135"/>
        <v>0</v>
      </c>
      <c r="CK97" s="391">
        <f t="shared" si="136"/>
        <v>1</v>
      </c>
      <c r="CL97" s="391">
        <f t="shared" si="137"/>
        <v>1</v>
      </c>
      <c r="CM97" s="391">
        <f t="shared" si="138"/>
        <v>1</v>
      </c>
      <c r="CN97" s="391">
        <f t="shared" si="139"/>
        <v>1</v>
      </c>
      <c r="CO97" s="391">
        <f t="shared" si="140"/>
        <v>1</v>
      </c>
      <c r="CP97" s="391">
        <f t="shared" si="141"/>
        <v>1</v>
      </c>
      <c r="CQ97" s="391">
        <f t="shared" si="142"/>
        <v>0</v>
      </c>
      <c r="CR97" s="391">
        <f t="shared" si="143"/>
        <v>0</v>
      </c>
      <c r="CS97" s="393">
        <f t="shared" si="144"/>
        <v>0</v>
      </c>
      <c r="CT97" s="391">
        <f t="shared" si="145"/>
        <v>0</v>
      </c>
      <c r="CU97" s="391">
        <f t="shared" si="146"/>
        <v>0</v>
      </c>
      <c r="CV97" s="391">
        <f t="shared" si="147"/>
        <v>0</v>
      </c>
      <c r="CW97" s="391">
        <f t="shared" si="148"/>
        <v>0</v>
      </c>
      <c r="CX97" s="391">
        <f t="shared" si="149"/>
        <v>1</v>
      </c>
      <c r="CY97" s="391">
        <f t="shared" si="150"/>
        <v>1</v>
      </c>
      <c r="CZ97" s="391">
        <f t="shared" si="151"/>
        <v>1</v>
      </c>
      <c r="DA97" s="391">
        <f t="shared" si="152"/>
        <v>0</v>
      </c>
      <c r="DB97" s="391">
        <f t="shared" si="153"/>
        <v>1</v>
      </c>
      <c r="DC97" s="391">
        <f t="shared" si="154"/>
        <v>1</v>
      </c>
      <c r="DD97" s="391">
        <f t="shared" si="155"/>
        <v>0</v>
      </c>
      <c r="DE97" s="398"/>
      <c r="DF97" s="391">
        <f t="shared" si="156"/>
        <v>0</v>
      </c>
      <c r="DG97" s="391">
        <f t="shared" si="157"/>
        <v>0</v>
      </c>
      <c r="DH97" s="391">
        <f t="shared" si="158"/>
        <v>0</v>
      </c>
      <c r="DI97" s="391">
        <f t="shared" si="159"/>
        <v>0</v>
      </c>
      <c r="DJ97" s="391">
        <f t="shared" si="160"/>
        <v>0</v>
      </c>
      <c r="DK97" s="391">
        <f t="shared" si="161"/>
        <v>0</v>
      </c>
      <c r="DL97" s="391">
        <f t="shared" si="162"/>
        <v>0</v>
      </c>
      <c r="DM97" s="391">
        <f t="shared" si="163"/>
        <v>0</v>
      </c>
      <c r="DN97" s="391">
        <f t="shared" si="164"/>
        <v>0</v>
      </c>
      <c r="DO97" s="391">
        <f t="shared" si="165"/>
        <v>0</v>
      </c>
      <c r="DP97" s="391">
        <f t="shared" si="166"/>
        <v>0</v>
      </c>
      <c r="DQ97" s="398"/>
      <c r="DR97" s="391">
        <f t="shared" si="167"/>
        <v>0</v>
      </c>
      <c r="DS97" s="391">
        <f t="shared" si="168"/>
        <v>0</v>
      </c>
      <c r="DT97" s="391">
        <f t="shared" si="169"/>
        <v>0</v>
      </c>
      <c r="DU97" s="391">
        <f t="shared" si="170"/>
        <v>0</v>
      </c>
      <c r="DV97" s="391">
        <f t="shared" si="171"/>
        <v>0</v>
      </c>
      <c r="DW97" s="391">
        <f t="shared" si="172"/>
        <v>0</v>
      </c>
      <c r="DX97" s="391">
        <f t="shared" si="173"/>
        <v>0</v>
      </c>
      <c r="DY97" s="391">
        <f t="shared" si="174"/>
        <v>0</v>
      </c>
      <c r="DZ97" s="391">
        <f t="shared" si="175"/>
        <v>0</v>
      </c>
      <c r="EA97" s="391">
        <f t="shared" si="176"/>
        <v>0</v>
      </c>
      <c r="EB97" s="391">
        <f t="shared" si="177"/>
        <v>0</v>
      </c>
      <c r="EC97" s="398"/>
      <c r="ED97" s="391">
        <f t="shared" si="178"/>
        <v>0</v>
      </c>
      <c r="EE97" s="391">
        <f t="shared" si="179"/>
        <v>0</v>
      </c>
      <c r="EF97" s="391">
        <f t="shared" si="180"/>
        <v>0</v>
      </c>
      <c r="EG97" s="391">
        <f t="shared" si="181"/>
        <v>0</v>
      </c>
      <c r="EH97" s="391">
        <f t="shared" si="182"/>
        <v>0</v>
      </c>
      <c r="EI97" s="391">
        <f t="shared" si="183"/>
        <v>0</v>
      </c>
      <c r="EJ97" s="391">
        <f t="shared" si="184"/>
        <v>0</v>
      </c>
      <c r="EK97" s="391">
        <f t="shared" si="185"/>
        <v>0</v>
      </c>
      <c r="EL97" s="391">
        <f t="shared" si="186"/>
        <v>0</v>
      </c>
      <c r="EM97" s="391">
        <f t="shared" si="187"/>
        <v>0</v>
      </c>
      <c r="EN97" s="391">
        <f t="shared" si="188"/>
        <v>0</v>
      </c>
    </row>
    <row r="98" spans="1:144" s="391" customFormat="1" ht="13.5" hidden="1" thickBot="1" x14ac:dyDescent="0.25">
      <c r="A98" s="364" t="str">
        <f t="shared" si="191"/>
        <v>CT-DF</v>
      </c>
      <c r="B98" s="365" t="str">
        <f>IF((A98&lt;&gt;"ZZZ"),(IF((IFERROR((VLOOKUP(A98,'Standaard+voorstellen '!A$1:B$436,1,FALSE)),"ZZZ"))="ZZZ","v","")),"")</f>
        <v/>
      </c>
      <c r="C98" s="404" t="s">
        <v>375</v>
      </c>
      <c r="D98" s="367" t="str">
        <f t="shared" si="107"/>
        <v>CT-DF</v>
      </c>
      <c r="E98" s="368" t="str">
        <f>IFERROR((VLOOKUP(C98,'Standaard+voorstellen '!A$1:E$568,2,FALSE)),"Nog af te handelen AANVRAAG")</f>
        <v>Crashtender Defensie</v>
      </c>
      <c r="F98" s="369">
        <f>IFERROR((VLOOKUP(C98,'Standaard+voorstellen '!A$1:E$568,3,FALSE)),"")</f>
        <v>6</v>
      </c>
      <c r="G98" s="370">
        <f t="shared" si="104"/>
        <v>38</v>
      </c>
      <c r="H98" s="371">
        <f t="shared" si="105"/>
        <v>38</v>
      </c>
      <c r="I98" s="372">
        <f t="shared" si="106"/>
        <v>0</v>
      </c>
      <c r="J98" s="367">
        <f t="shared" si="108"/>
        <v>0</v>
      </c>
      <c r="K98" s="372">
        <f t="shared" si="109"/>
        <v>0</v>
      </c>
      <c r="L98" s="405" t="s">
        <v>36</v>
      </c>
      <c r="M98" s="373" t="s">
        <v>1216</v>
      </c>
      <c r="N98" s="374"/>
      <c r="O98" s="375"/>
      <c r="P98" s="376" t="s">
        <v>375</v>
      </c>
      <c r="Q98" s="377">
        <v>38</v>
      </c>
      <c r="R98" s="378">
        <v>38</v>
      </c>
      <c r="S98" s="379">
        <v>0</v>
      </c>
      <c r="T98" s="378">
        <v>7</v>
      </c>
      <c r="U98" s="378">
        <v>6</v>
      </c>
      <c r="V98" s="383">
        <v>0</v>
      </c>
      <c r="W98" s="384">
        <v>0</v>
      </c>
      <c r="X98" s="385">
        <v>0</v>
      </c>
      <c r="Y98" s="384"/>
      <c r="Z98" s="401"/>
      <c r="AA98" s="402"/>
      <c r="AB98" s="383"/>
      <c r="AC98" s="384"/>
      <c r="AD98" s="384"/>
      <c r="AE98" s="383"/>
      <c r="AF98" s="401"/>
      <c r="AG98" s="406"/>
      <c r="AH98" s="383">
        <v>3</v>
      </c>
      <c r="AI98" s="384">
        <v>3</v>
      </c>
      <c r="AJ98" s="385">
        <v>0</v>
      </c>
      <c r="AK98" s="384">
        <v>3</v>
      </c>
      <c r="AL98" s="384">
        <v>3</v>
      </c>
      <c r="AM98" s="384">
        <v>0</v>
      </c>
      <c r="AN98" s="383">
        <v>9</v>
      </c>
      <c r="AO98" s="384">
        <v>9</v>
      </c>
      <c r="AP98" s="385">
        <v>0</v>
      </c>
      <c r="AQ98" s="384">
        <v>8</v>
      </c>
      <c r="AR98" s="384">
        <v>8</v>
      </c>
      <c r="AS98" s="384">
        <v>0</v>
      </c>
      <c r="AT98" s="383">
        <v>1</v>
      </c>
      <c r="AU98" s="384">
        <v>1</v>
      </c>
      <c r="AV98" s="385">
        <v>0</v>
      </c>
      <c r="AW98" s="383">
        <v>14</v>
      </c>
      <c r="AX98" s="384">
        <v>14</v>
      </c>
      <c r="AY98" s="385">
        <v>0</v>
      </c>
      <c r="AZ98" s="403"/>
      <c r="BA98" s="387" t="str">
        <f t="shared" si="110"/>
        <v>CT</v>
      </c>
      <c r="BB98" s="388" t="str">
        <f t="shared" si="111"/>
        <v/>
      </c>
      <c r="BC98" s="389" t="str">
        <f t="shared" si="112"/>
        <v>-</v>
      </c>
      <c r="BD98" s="390" t="str">
        <f t="shared" si="113"/>
        <v>DF</v>
      </c>
      <c r="BE98" s="391">
        <f t="shared" si="114"/>
        <v>3</v>
      </c>
      <c r="BF98" s="392" t="str">
        <f>VLOOKUP(C98,'Standaard+voorstellen '!A$1:E$568,1,FALSE)</f>
        <v>CT-DF</v>
      </c>
      <c r="BG98" s="393" t="str">
        <f>VLOOKUP(P98,'Hulpblad Aantal per VrtgSrt &gt;=1'!B$4:C$688,1,FALSE)</f>
        <v>CT-DF</v>
      </c>
      <c r="BH98" s="394" t="s">
        <v>375</v>
      </c>
      <c r="BI98" s="393" t="str">
        <f t="shared" si="115"/>
        <v>g</v>
      </c>
      <c r="BJ98" s="393" t="str">
        <f t="shared" si="116"/>
        <v>P</v>
      </c>
      <c r="BK98" s="393" t="str">
        <f t="shared" si="117"/>
        <v/>
      </c>
      <c r="BL98" s="395" t="str">
        <f t="shared" si="118"/>
        <v>P</v>
      </c>
      <c r="BM98" s="393" t="str">
        <f>IF((B98&gt;"a"),(VLOOKUP(A98,Afhankelijkheid!A$2:O$5530,2,FALSE)),"")</f>
        <v/>
      </c>
      <c r="BN98" s="396">
        <f>IFERROR(VLOOKUP(A98,'Hulpblad IZB en IZE'!A$2:B$750,2,FALSE),0)</f>
        <v>0</v>
      </c>
      <c r="BO98" s="397" t="str">
        <f t="shared" si="119"/>
        <v/>
      </c>
      <c r="BP98" s="370">
        <f t="shared" si="120"/>
        <v>38</v>
      </c>
      <c r="BQ98" s="371">
        <f t="shared" si="121"/>
        <v>38</v>
      </c>
      <c r="BR98" s="372">
        <f t="shared" si="189"/>
        <v>0</v>
      </c>
      <c r="BS98" s="372">
        <f t="shared" si="190"/>
        <v>7</v>
      </c>
      <c r="BT98" s="367">
        <f t="shared" si="122"/>
        <v>0</v>
      </c>
      <c r="BU98" s="398"/>
      <c r="BW98" s="393">
        <f t="shared" si="123"/>
        <v>0</v>
      </c>
      <c r="BX98" s="393">
        <f t="shared" si="124"/>
        <v>0</v>
      </c>
      <c r="BY98" s="393">
        <f t="shared" si="125"/>
        <v>0</v>
      </c>
      <c r="BZ98" s="393">
        <f t="shared" si="126"/>
        <v>0</v>
      </c>
      <c r="CA98" s="393">
        <f t="shared" si="127"/>
        <v>0</v>
      </c>
      <c r="CB98" s="393">
        <f t="shared" si="128"/>
        <v>0</v>
      </c>
      <c r="CC98" s="393">
        <f t="shared" si="129"/>
        <v>0</v>
      </c>
      <c r="CD98" s="393">
        <f t="shared" si="130"/>
        <v>0</v>
      </c>
      <c r="CE98" s="393">
        <f t="shared" si="131"/>
        <v>0</v>
      </c>
      <c r="CF98" s="393">
        <f t="shared" si="132"/>
        <v>0</v>
      </c>
      <c r="CG98" s="398"/>
      <c r="CH98" s="391">
        <f t="shared" si="133"/>
        <v>1</v>
      </c>
      <c r="CI98" s="391">
        <f t="shared" si="134"/>
        <v>0</v>
      </c>
      <c r="CJ98" s="391">
        <f t="shared" si="135"/>
        <v>0</v>
      </c>
      <c r="CK98" s="391">
        <f t="shared" si="136"/>
        <v>0</v>
      </c>
      <c r="CL98" s="391">
        <f t="shared" si="137"/>
        <v>1</v>
      </c>
      <c r="CM98" s="391">
        <f t="shared" si="138"/>
        <v>1</v>
      </c>
      <c r="CN98" s="391">
        <f t="shared" si="139"/>
        <v>1</v>
      </c>
      <c r="CO98" s="391">
        <f t="shared" si="140"/>
        <v>1</v>
      </c>
      <c r="CP98" s="391">
        <f t="shared" si="141"/>
        <v>1</v>
      </c>
      <c r="CQ98" s="391">
        <f t="shared" si="142"/>
        <v>1</v>
      </c>
      <c r="CR98" s="391">
        <f t="shared" si="143"/>
        <v>0</v>
      </c>
      <c r="CS98" s="393">
        <f t="shared" si="144"/>
        <v>0</v>
      </c>
      <c r="CT98" s="391">
        <f t="shared" si="145"/>
        <v>0</v>
      </c>
      <c r="CU98" s="391">
        <f t="shared" si="146"/>
        <v>0</v>
      </c>
      <c r="CV98" s="391">
        <f t="shared" si="147"/>
        <v>0</v>
      </c>
      <c r="CW98" s="391">
        <f t="shared" si="148"/>
        <v>0</v>
      </c>
      <c r="CX98" s="391">
        <f t="shared" si="149"/>
        <v>0</v>
      </c>
      <c r="CY98" s="391">
        <f t="shared" si="150"/>
        <v>1</v>
      </c>
      <c r="CZ98" s="391">
        <f t="shared" si="151"/>
        <v>1</v>
      </c>
      <c r="DA98" s="391">
        <f t="shared" si="152"/>
        <v>1</v>
      </c>
      <c r="DB98" s="391">
        <f t="shared" si="153"/>
        <v>1</v>
      </c>
      <c r="DC98" s="391">
        <f t="shared" si="154"/>
        <v>1</v>
      </c>
      <c r="DD98" s="391">
        <f t="shared" si="155"/>
        <v>1</v>
      </c>
      <c r="DE98" s="398"/>
      <c r="DF98" s="391">
        <f t="shared" si="156"/>
        <v>0</v>
      </c>
      <c r="DG98" s="391">
        <f t="shared" si="157"/>
        <v>0</v>
      </c>
      <c r="DH98" s="391">
        <f t="shared" si="158"/>
        <v>0</v>
      </c>
      <c r="DI98" s="391">
        <f t="shared" si="159"/>
        <v>0</v>
      </c>
      <c r="DJ98" s="391">
        <f t="shared" si="160"/>
        <v>0</v>
      </c>
      <c r="DK98" s="391">
        <f t="shared" si="161"/>
        <v>0</v>
      </c>
      <c r="DL98" s="391">
        <f t="shared" si="162"/>
        <v>0</v>
      </c>
      <c r="DM98" s="391">
        <f t="shared" si="163"/>
        <v>0</v>
      </c>
      <c r="DN98" s="391">
        <f t="shared" si="164"/>
        <v>0</v>
      </c>
      <c r="DO98" s="391">
        <f t="shared" si="165"/>
        <v>0</v>
      </c>
      <c r="DP98" s="391">
        <f t="shared" si="166"/>
        <v>0</v>
      </c>
      <c r="DQ98" s="398"/>
      <c r="DR98" s="391">
        <f t="shared" si="167"/>
        <v>0</v>
      </c>
      <c r="DS98" s="391">
        <f t="shared" si="168"/>
        <v>0</v>
      </c>
      <c r="DT98" s="391">
        <f t="shared" si="169"/>
        <v>0</v>
      </c>
      <c r="DU98" s="391">
        <f t="shared" si="170"/>
        <v>0</v>
      </c>
      <c r="DV98" s="391">
        <f t="shared" si="171"/>
        <v>0</v>
      </c>
      <c r="DW98" s="391">
        <f t="shared" si="172"/>
        <v>0</v>
      </c>
      <c r="DX98" s="391">
        <f t="shared" si="173"/>
        <v>0</v>
      </c>
      <c r="DY98" s="391">
        <f t="shared" si="174"/>
        <v>0</v>
      </c>
      <c r="DZ98" s="391">
        <f t="shared" si="175"/>
        <v>0</v>
      </c>
      <c r="EA98" s="391">
        <f t="shared" si="176"/>
        <v>0</v>
      </c>
      <c r="EB98" s="391">
        <f t="shared" si="177"/>
        <v>0</v>
      </c>
      <c r="EC98" s="398"/>
      <c r="ED98" s="391">
        <f t="shared" si="178"/>
        <v>0</v>
      </c>
      <c r="EE98" s="391">
        <f t="shared" si="179"/>
        <v>0</v>
      </c>
      <c r="EF98" s="391">
        <f t="shared" si="180"/>
        <v>0</v>
      </c>
      <c r="EG98" s="391">
        <f t="shared" si="181"/>
        <v>0</v>
      </c>
      <c r="EH98" s="391">
        <f t="shared" si="182"/>
        <v>0</v>
      </c>
      <c r="EI98" s="391">
        <f t="shared" si="183"/>
        <v>0</v>
      </c>
      <c r="EJ98" s="391">
        <f t="shared" si="184"/>
        <v>0</v>
      </c>
      <c r="EK98" s="391">
        <f t="shared" si="185"/>
        <v>0</v>
      </c>
      <c r="EL98" s="391">
        <f t="shared" si="186"/>
        <v>0</v>
      </c>
      <c r="EM98" s="391">
        <f t="shared" si="187"/>
        <v>0</v>
      </c>
      <c r="EN98" s="391">
        <f t="shared" si="188"/>
        <v>0</v>
      </c>
    </row>
    <row r="99" spans="1:144" s="391" customFormat="1" ht="13.5" hidden="1" thickBot="1" x14ac:dyDescent="0.25">
      <c r="A99" s="364" t="str">
        <f t="shared" si="191"/>
        <v>CTL-B</v>
      </c>
      <c r="B99" s="365" t="str">
        <f>IF((A99&lt;&gt;"ZZZ"),(IF((IFERROR((VLOOKUP(A99,'Standaard+voorstellen '!A$1:B$436,1,FALSE)),"ZZZ"))="ZZZ","v","")),"")</f>
        <v/>
      </c>
      <c r="C99" s="396" t="s">
        <v>42</v>
      </c>
      <c r="D99" s="367" t="str">
        <f t="shared" si="107"/>
        <v>CTL-B</v>
      </c>
      <c r="E99" s="368" t="str">
        <f>IFERROR((VLOOKUP(C99,'Standaard+voorstellen '!A$1:E$568,2,FALSE)),"Nog af te handelen AANVRAAG")</f>
        <v>Centralist brandweer</v>
      </c>
      <c r="F99" s="369">
        <f>IFERROR((VLOOKUP(C99,'Standaard+voorstellen '!A$1:E$568,3,FALSE)),"")</f>
        <v>9</v>
      </c>
      <c r="G99" s="370">
        <f t="shared" ref="G99:G130" si="192">BP99</f>
        <v>10</v>
      </c>
      <c r="H99" s="371">
        <f t="shared" ref="H99:H130" si="193">BQ99</f>
        <v>7</v>
      </c>
      <c r="I99" s="372">
        <f t="shared" ref="I99:I130" si="194">BR99</f>
        <v>3</v>
      </c>
      <c r="J99" s="367">
        <f t="shared" si="108"/>
        <v>254</v>
      </c>
      <c r="K99" s="372">
        <f t="shared" si="109"/>
        <v>0</v>
      </c>
      <c r="L99" s="369" t="s">
        <v>24</v>
      </c>
      <c r="M99" s="373" t="s">
        <v>1239</v>
      </c>
      <c r="N99" s="374"/>
      <c r="O99" s="375"/>
      <c r="P99" s="376" t="s">
        <v>42</v>
      </c>
      <c r="Q99" s="377">
        <v>10</v>
      </c>
      <c r="R99" s="378">
        <v>7</v>
      </c>
      <c r="S99" s="379">
        <v>3</v>
      </c>
      <c r="T99" s="378">
        <v>6</v>
      </c>
      <c r="U99" s="378">
        <v>6</v>
      </c>
      <c r="V99" s="383">
        <v>1</v>
      </c>
      <c r="W99" s="384">
        <v>1</v>
      </c>
      <c r="X99" s="385">
        <v>0</v>
      </c>
      <c r="Y99" s="384"/>
      <c r="Z99" s="401"/>
      <c r="AA99" s="402"/>
      <c r="AB99" s="383"/>
      <c r="AC99" s="384"/>
      <c r="AD99" s="384"/>
      <c r="AE99" s="383">
        <v>3</v>
      </c>
      <c r="AF99" s="401">
        <v>1</v>
      </c>
      <c r="AG99" s="406">
        <v>2</v>
      </c>
      <c r="AH99" s="383">
        <v>2</v>
      </c>
      <c r="AI99" s="384">
        <v>2</v>
      </c>
      <c r="AJ99" s="385">
        <v>0</v>
      </c>
      <c r="AK99" s="384"/>
      <c r="AL99" s="384"/>
      <c r="AM99" s="384"/>
      <c r="AN99" s="383">
        <v>2</v>
      </c>
      <c r="AO99" s="384">
        <v>2</v>
      </c>
      <c r="AP99" s="385">
        <v>0</v>
      </c>
      <c r="AQ99" s="384">
        <v>1</v>
      </c>
      <c r="AR99" s="384">
        <v>1</v>
      </c>
      <c r="AS99" s="384">
        <v>0</v>
      </c>
      <c r="AT99" s="383">
        <v>1</v>
      </c>
      <c r="AU99" s="384">
        <v>0</v>
      </c>
      <c r="AV99" s="384">
        <v>1</v>
      </c>
      <c r="AW99" s="383"/>
      <c r="AX99" s="384"/>
      <c r="AY99" s="385"/>
      <c r="AZ99" s="403"/>
      <c r="BA99" s="387" t="str">
        <f t="shared" si="110"/>
        <v>CTL</v>
      </c>
      <c r="BB99" s="388" t="str">
        <f t="shared" si="111"/>
        <v/>
      </c>
      <c r="BC99" s="389" t="str">
        <f t="shared" si="112"/>
        <v>-</v>
      </c>
      <c r="BD99" s="390" t="str">
        <f t="shared" si="113"/>
        <v>B</v>
      </c>
      <c r="BE99" s="391">
        <f t="shared" si="114"/>
        <v>4</v>
      </c>
      <c r="BF99" s="392" t="str">
        <f>VLOOKUP(C99,'Standaard+voorstellen '!A$1:E$568,1,FALSE)</f>
        <v>CTL-B</v>
      </c>
      <c r="BG99" s="393" t="str">
        <f>VLOOKUP(P99,'Hulpblad Aantal per VrtgSrt &gt;=1'!B$4:C$688,1,FALSE)</f>
        <v>CTL-B</v>
      </c>
      <c r="BH99" s="394" t="s">
        <v>42</v>
      </c>
      <c r="BI99" s="393" t="str">
        <f t="shared" si="115"/>
        <v>g</v>
      </c>
      <c r="BJ99" s="393" t="str">
        <f t="shared" si="116"/>
        <v>P</v>
      </c>
      <c r="BK99" s="393" t="str">
        <f t="shared" si="117"/>
        <v>A</v>
      </c>
      <c r="BL99" s="395" t="str">
        <f t="shared" si="118"/>
        <v>PA</v>
      </c>
      <c r="BM99" s="393" t="str">
        <f>IF((B99&gt;"a"),(VLOOKUP(A99,Afhankelijkheid!A$2:O$5530,2,FALSE)),"")</f>
        <v/>
      </c>
      <c r="BN99" s="396">
        <f>IFERROR(VLOOKUP(A99,'Hulpblad IZB en IZE'!A$2:B$750,2,FALSE),0)</f>
        <v>254</v>
      </c>
      <c r="BO99" s="397" t="str">
        <f t="shared" si="119"/>
        <v/>
      </c>
      <c r="BP99" s="370">
        <f t="shared" si="120"/>
        <v>10</v>
      </c>
      <c r="BQ99" s="371">
        <f t="shared" si="121"/>
        <v>7</v>
      </c>
      <c r="BR99" s="372">
        <f t="shared" si="189"/>
        <v>3</v>
      </c>
      <c r="BS99" s="372">
        <f t="shared" si="190"/>
        <v>6</v>
      </c>
      <c r="BT99" s="367">
        <f t="shared" si="122"/>
        <v>254</v>
      </c>
      <c r="BU99" s="398"/>
      <c r="BW99" s="393">
        <f t="shared" si="123"/>
        <v>0</v>
      </c>
      <c r="BX99" s="393">
        <f t="shared" si="124"/>
        <v>0</v>
      </c>
      <c r="BY99" s="393">
        <f t="shared" si="125"/>
        <v>0</v>
      </c>
      <c r="BZ99" s="393">
        <f t="shared" si="126"/>
        <v>0</v>
      </c>
      <c r="CA99" s="393">
        <f t="shared" si="127"/>
        <v>0</v>
      </c>
      <c r="CB99" s="393">
        <f t="shared" si="128"/>
        <v>0</v>
      </c>
      <c r="CC99" s="393">
        <f t="shared" si="129"/>
        <v>0</v>
      </c>
      <c r="CD99" s="393">
        <f t="shared" si="130"/>
        <v>0</v>
      </c>
      <c r="CE99" s="393">
        <f t="shared" si="131"/>
        <v>0</v>
      </c>
      <c r="CF99" s="393">
        <f t="shared" si="132"/>
        <v>0</v>
      </c>
      <c r="CG99" s="398"/>
      <c r="CH99" s="391">
        <f t="shared" si="133"/>
        <v>1</v>
      </c>
      <c r="CI99" s="391">
        <f t="shared" si="134"/>
        <v>0</v>
      </c>
      <c r="CJ99" s="391">
        <f t="shared" si="135"/>
        <v>0</v>
      </c>
      <c r="CK99" s="391">
        <f t="shared" si="136"/>
        <v>1</v>
      </c>
      <c r="CL99" s="391">
        <f t="shared" si="137"/>
        <v>1</v>
      </c>
      <c r="CM99" s="391">
        <f t="shared" si="138"/>
        <v>0</v>
      </c>
      <c r="CN99" s="391">
        <f t="shared" si="139"/>
        <v>1</v>
      </c>
      <c r="CO99" s="391">
        <f t="shared" si="140"/>
        <v>1</v>
      </c>
      <c r="CP99" s="391">
        <f t="shared" si="141"/>
        <v>1</v>
      </c>
      <c r="CQ99" s="391">
        <f t="shared" si="142"/>
        <v>0</v>
      </c>
      <c r="CR99" s="391">
        <f t="shared" si="143"/>
        <v>0</v>
      </c>
      <c r="CS99" s="393">
        <f t="shared" si="144"/>
        <v>0</v>
      </c>
      <c r="CT99" s="391">
        <f t="shared" si="145"/>
        <v>0</v>
      </c>
      <c r="CU99" s="391">
        <f t="shared" si="146"/>
        <v>1</v>
      </c>
      <c r="CV99" s="391">
        <f t="shared" si="147"/>
        <v>0</v>
      </c>
      <c r="CW99" s="391">
        <f t="shared" si="148"/>
        <v>0</v>
      </c>
      <c r="CX99" s="391">
        <f t="shared" si="149"/>
        <v>1</v>
      </c>
      <c r="CY99" s="391">
        <f t="shared" si="150"/>
        <v>1</v>
      </c>
      <c r="CZ99" s="391">
        <f t="shared" si="151"/>
        <v>0</v>
      </c>
      <c r="DA99" s="391">
        <f t="shared" si="152"/>
        <v>1</v>
      </c>
      <c r="DB99" s="391">
        <f t="shared" si="153"/>
        <v>1</v>
      </c>
      <c r="DC99" s="391">
        <f t="shared" si="154"/>
        <v>1</v>
      </c>
      <c r="DD99" s="391">
        <f t="shared" si="155"/>
        <v>0</v>
      </c>
      <c r="DE99" s="398"/>
      <c r="DF99" s="391">
        <f t="shared" si="156"/>
        <v>0</v>
      </c>
      <c r="DG99" s="391">
        <f t="shared" si="157"/>
        <v>0</v>
      </c>
      <c r="DH99" s="391">
        <f t="shared" si="158"/>
        <v>0</v>
      </c>
      <c r="DI99" s="391">
        <f t="shared" si="159"/>
        <v>0</v>
      </c>
      <c r="DJ99" s="391">
        <f t="shared" si="160"/>
        <v>0</v>
      </c>
      <c r="DK99" s="391">
        <f t="shared" si="161"/>
        <v>0</v>
      </c>
      <c r="DL99" s="391">
        <f t="shared" si="162"/>
        <v>0</v>
      </c>
      <c r="DM99" s="391">
        <f t="shared" si="163"/>
        <v>0</v>
      </c>
      <c r="DN99" s="391">
        <f t="shared" si="164"/>
        <v>0</v>
      </c>
      <c r="DO99" s="391">
        <f t="shared" si="165"/>
        <v>0</v>
      </c>
      <c r="DP99" s="391">
        <f t="shared" si="166"/>
        <v>0</v>
      </c>
      <c r="DQ99" s="398"/>
      <c r="DR99" s="391">
        <f t="shared" si="167"/>
        <v>0</v>
      </c>
      <c r="DS99" s="391">
        <f t="shared" si="168"/>
        <v>0</v>
      </c>
      <c r="DT99" s="391">
        <f t="shared" si="169"/>
        <v>0</v>
      </c>
      <c r="DU99" s="391">
        <f t="shared" si="170"/>
        <v>0</v>
      </c>
      <c r="DV99" s="391">
        <f t="shared" si="171"/>
        <v>0</v>
      </c>
      <c r="DW99" s="391">
        <f t="shared" si="172"/>
        <v>0</v>
      </c>
      <c r="DX99" s="391">
        <f t="shared" si="173"/>
        <v>0</v>
      </c>
      <c r="DY99" s="391">
        <f t="shared" si="174"/>
        <v>0</v>
      </c>
      <c r="DZ99" s="391">
        <f t="shared" si="175"/>
        <v>0</v>
      </c>
      <c r="EA99" s="391">
        <f t="shared" si="176"/>
        <v>0</v>
      </c>
      <c r="EB99" s="391">
        <f t="shared" si="177"/>
        <v>0</v>
      </c>
      <c r="EC99" s="398"/>
      <c r="ED99" s="391">
        <f t="shared" si="178"/>
        <v>0</v>
      </c>
      <c r="EE99" s="391">
        <f t="shared" si="179"/>
        <v>0</v>
      </c>
      <c r="EF99" s="391">
        <f t="shared" si="180"/>
        <v>0</v>
      </c>
      <c r="EG99" s="391">
        <f t="shared" si="181"/>
        <v>0</v>
      </c>
      <c r="EH99" s="391">
        <f t="shared" si="182"/>
        <v>0</v>
      </c>
      <c r="EI99" s="391">
        <f t="shared" si="183"/>
        <v>0</v>
      </c>
      <c r="EJ99" s="391">
        <f t="shared" si="184"/>
        <v>0</v>
      </c>
      <c r="EK99" s="391">
        <f t="shared" si="185"/>
        <v>0</v>
      </c>
      <c r="EL99" s="391">
        <f t="shared" si="186"/>
        <v>0</v>
      </c>
      <c r="EM99" s="391">
        <f t="shared" si="187"/>
        <v>0</v>
      </c>
      <c r="EN99" s="391">
        <f t="shared" si="188"/>
        <v>0</v>
      </c>
    </row>
    <row r="100" spans="1:144" s="391" customFormat="1" ht="13.5" hidden="1" thickBot="1" x14ac:dyDescent="0.25">
      <c r="A100" s="364" t="str">
        <f t="shared" si="191"/>
        <v>CVD-B</v>
      </c>
      <c r="B100" s="365" t="str">
        <f>IF((A100&lt;&gt;"ZZZ"),(IF((IFERROR((VLOOKUP(A100,'Standaard+voorstellen '!A$1:B$436,1,FALSE)),"ZZZ"))="ZZZ","v","")),"")</f>
        <v/>
      </c>
      <c r="C100" s="396" t="s">
        <v>29</v>
      </c>
      <c r="D100" s="367" t="str">
        <f t="shared" si="107"/>
        <v>CVD-B</v>
      </c>
      <c r="E100" s="368" t="str">
        <f>IFERROR((VLOOKUP(C100,'Standaard+voorstellen '!A$1:E$568,2,FALSE)),"Nog af te handelen AANVRAAG")</f>
        <v>Commandant van Dienst Brw</v>
      </c>
      <c r="F100" s="369">
        <f>IFERROR((VLOOKUP(C100,'Standaard+voorstellen '!A$1:E$568,3,FALSE)),"")</f>
        <v>9</v>
      </c>
      <c r="G100" s="370">
        <f t="shared" si="192"/>
        <v>46</v>
      </c>
      <c r="H100" s="371">
        <f t="shared" si="193"/>
        <v>18</v>
      </c>
      <c r="I100" s="372">
        <f t="shared" si="194"/>
        <v>28</v>
      </c>
      <c r="J100" s="367">
        <f t="shared" si="108"/>
        <v>24</v>
      </c>
      <c r="K100" s="372">
        <f t="shared" si="109"/>
        <v>0</v>
      </c>
      <c r="L100" s="369" t="s">
        <v>24</v>
      </c>
      <c r="M100" s="373" t="s">
        <v>1214</v>
      </c>
      <c r="N100" s="374"/>
      <c r="O100" s="375"/>
      <c r="P100" s="376" t="s">
        <v>29</v>
      </c>
      <c r="Q100" s="377">
        <v>46</v>
      </c>
      <c r="R100" s="378">
        <v>18</v>
      </c>
      <c r="S100" s="379">
        <v>28</v>
      </c>
      <c r="T100" s="378">
        <v>9</v>
      </c>
      <c r="U100" s="378">
        <v>8</v>
      </c>
      <c r="V100" s="383">
        <v>5</v>
      </c>
      <c r="W100" s="384">
        <v>1</v>
      </c>
      <c r="X100" s="385">
        <v>4</v>
      </c>
      <c r="Y100" s="384">
        <v>7</v>
      </c>
      <c r="Z100" s="401">
        <v>1</v>
      </c>
      <c r="AA100" s="402">
        <v>6</v>
      </c>
      <c r="AB100" s="383">
        <v>3</v>
      </c>
      <c r="AC100" s="384">
        <v>3</v>
      </c>
      <c r="AD100" s="384">
        <v>0</v>
      </c>
      <c r="AE100" s="383">
        <v>6</v>
      </c>
      <c r="AF100" s="401">
        <v>3</v>
      </c>
      <c r="AG100" s="406">
        <v>3</v>
      </c>
      <c r="AH100" s="383">
        <v>15</v>
      </c>
      <c r="AI100" s="384">
        <v>2</v>
      </c>
      <c r="AJ100" s="385">
        <v>13</v>
      </c>
      <c r="AK100" s="384">
        <v>3</v>
      </c>
      <c r="AL100" s="384">
        <v>3</v>
      </c>
      <c r="AM100" s="384">
        <v>0</v>
      </c>
      <c r="AN100" s="383">
        <v>0</v>
      </c>
      <c r="AO100" s="384">
        <v>0</v>
      </c>
      <c r="AP100" s="385">
        <v>0</v>
      </c>
      <c r="AQ100" s="384">
        <v>6</v>
      </c>
      <c r="AR100" s="384">
        <v>5</v>
      </c>
      <c r="AS100" s="384">
        <v>1</v>
      </c>
      <c r="AT100" s="383">
        <v>1</v>
      </c>
      <c r="AU100" s="384">
        <v>0</v>
      </c>
      <c r="AV100" s="384">
        <v>1</v>
      </c>
      <c r="AW100" s="383"/>
      <c r="AX100" s="384"/>
      <c r="AY100" s="385"/>
      <c r="AZ100" s="403"/>
      <c r="BA100" s="387" t="str">
        <f t="shared" si="110"/>
        <v>CVD</v>
      </c>
      <c r="BB100" s="388" t="str">
        <f t="shared" si="111"/>
        <v/>
      </c>
      <c r="BC100" s="389" t="str">
        <f t="shared" si="112"/>
        <v>-</v>
      </c>
      <c r="BD100" s="390" t="str">
        <f t="shared" si="113"/>
        <v>B</v>
      </c>
      <c r="BE100" s="391">
        <f t="shared" si="114"/>
        <v>4</v>
      </c>
      <c r="BF100" s="392" t="str">
        <f>VLOOKUP(C100,'Standaard+voorstellen '!A$1:E$568,1,FALSE)</f>
        <v>CVD-B</v>
      </c>
      <c r="BG100" s="393" t="str">
        <f>VLOOKUP(P100,'Hulpblad Aantal per VrtgSrt &gt;=1'!B$4:C$688,1,FALSE)</f>
        <v>CVD-B</v>
      </c>
      <c r="BH100" s="394" t="s">
        <v>29</v>
      </c>
      <c r="BI100" s="393" t="str">
        <f t="shared" si="115"/>
        <v>g</v>
      </c>
      <c r="BJ100" s="393" t="str">
        <f t="shared" si="116"/>
        <v>P</v>
      </c>
      <c r="BK100" s="393" t="str">
        <f t="shared" si="117"/>
        <v>A</v>
      </c>
      <c r="BL100" s="395" t="str">
        <f t="shared" si="118"/>
        <v>PA</v>
      </c>
      <c r="BM100" s="393" t="str">
        <f>IF((B100&gt;"a"),(VLOOKUP(A100,Afhankelijkheid!A$2:O$5530,2,FALSE)),"")</f>
        <v/>
      </c>
      <c r="BN100" s="396">
        <f>IFERROR(VLOOKUP(A100,'Hulpblad IZB en IZE'!A$2:B$750,2,FALSE),0)</f>
        <v>24</v>
      </c>
      <c r="BO100" s="397" t="str">
        <f t="shared" si="119"/>
        <v/>
      </c>
      <c r="BP100" s="370">
        <f t="shared" si="120"/>
        <v>46</v>
      </c>
      <c r="BQ100" s="371">
        <f t="shared" si="121"/>
        <v>18</v>
      </c>
      <c r="BR100" s="372">
        <f t="shared" si="189"/>
        <v>28</v>
      </c>
      <c r="BS100" s="372">
        <f t="shared" si="190"/>
        <v>9</v>
      </c>
      <c r="BT100" s="367">
        <f t="shared" si="122"/>
        <v>24</v>
      </c>
      <c r="BU100" s="398"/>
      <c r="BW100" s="393">
        <f t="shared" si="123"/>
        <v>0</v>
      </c>
      <c r="BX100" s="393">
        <f t="shared" si="124"/>
        <v>0</v>
      </c>
      <c r="BY100" s="393">
        <f t="shared" si="125"/>
        <v>0</v>
      </c>
      <c r="BZ100" s="393">
        <f t="shared" si="126"/>
        <v>0</v>
      </c>
      <c r="CA100" s="393">
        <f t="shared" si="127"/>
        <v>0</v>
      </c>
      <c r="CB100" s="393">
        <f t="shared" si="128"/>
        <v>0</v>
      </c>
      <c r="CC100" s="393">
        <f t="shared" si="129"/>
        <v>0</v>
      </c>
      <c r="CD100" s="393">
        <f t="shared" si="130"/>
        <v>0</v>
      </c>
      <c r="CE100" s="393">
        <f t="shared" si="131"/>
        <v>0</v>
      </c>
      <c r="CF100" s="393">
        <f t="shared" si="132"/>
        <v>0</v>
      </c>
      <c r="CG100" s="398"/>
      <c r="CH100" s="391">
        <f t="shared" si="133"/>
        <v>1</v>
      </c>
      <c r="CI100" s="391">
        <f t="shared" si="134"/>
        <v>1</v>
      </c>
      <c r="CJ100" s="391">
        <f t="shared" si="135"/>
        <v>1</v>
      </c>
      <c r="CK100" s="391">
        <f t="shared" si="136"/>
        <v>1</v>
      </c>
      <c r="CL100" s="391">
        <f t="shared" si="137"/>
        <v>1</v>
      </c>
      <c r="CM100" s="391">
        <f t="shared" si="138"/>
        <v>1</v>
      </c>
      <c r="CN100" s="391">
        <f t="shared" si="139"/>
        <v>1</v>
      </c>
      <c r="CO100" s="391">
        <f t="shared" si="140"/>
        <v>1</v>
      </c>
      <c r="CP100" s="391">
        <f t="shared" si="141"/>
        <v>1</v>
      </c>
      <c r="CQ100" s="391">
        <f t="shared" si="142"/>
        <v>0</v>
      </c>
      <c r="CR100" s="391">
        <f t="shared" si="143"/>
        <v>0</v>
      </c>
      <c r="CS100" s="393">
        <f t="shared" si="144"/>
        <v>0</v>
      </c>
      <c r="CT100" s="391">
        <f t="shared" si="145"/>
        <v>0</v>
      </c>
      <c r="CU100" s="391">
        <f t="shared" si="146"/>
        <v>1</v>
      </c>
      <c r="CV100" s="391">
        <f t="shared" si="147"/>
        <v>1</v>
      </c>
      <c r="CW100" s="391">
        <f t="shared" si="148"/>
        <v>1</v>
      </c>
      <c r="CX100" s="391">
        <f t="shared" si="149"/>
        <v>1</v>
      </c>
      <c r="CY100" s="391">
        <f t="shared" si="150"/>
        <v>1</v>
      </c>
      <c r="CZ100" s="391">
        <f t="shared" si="151"/>
        <v>1</v>
      </c>
      <c r="DA100" s="391">
        <f t="shared" si="152"/>
        <v>0</v>
      </c>
      <c r="DB100" s="391">
        <f t="shared" si="153"/>
        <v>1</v>
      </c>
      <c r="DC100" s="391">
        <f t="shared" si="154"/>
        <v>1</v>
      </c>
      <c r="DD100" s="391">
        <f t="shared" si="155"/>
        <v>0</v>
      </c>
      <c r="DE100" s="398"/>
      <c r="DF100" s="391">
        <f t="shared" si="156"/>
        <v>0</v>
      </c>
      <c r="DG100" s="391">
        <f t="shared" si="157"/>
        <v>0</v>
      </c>
      <c r="DH100" s="391">
        <f t="shared" si="158"/>
        <v>0</v>
      </c>
      <c r="DI100" s="391">
        <f t="shared" si="159"/>
        <v>0</v>
      </c>
      <c r="DJ100" s="391">
        <f t="shared" si="160"/>
        <v>0</v>
      </c>
      <c r="DK100" s="391">
        <f t="shared" si="161"/>
        <v>0</v>
      </c>
      <c r="DL100" s="391">
        <f t="shared" si="162"/>
        <v>0</v>
      </c>
      <c r="DM100" s="391">
        <f t="shared" si="163"/>
        <v>0</v>
      </c>
      <c r="DN100" s="391">
        <f t="shared" si="164"/>
        <v>0</v>
      </c>
      <c r="DO100" s="391">
        <f t="shared" si="165"/>
        <v>0</v>
      </c>
      <c r="DP100" s="391">
        <f t="shared" si="166"/>
        <v>0</v>
      </c>
      <c r="DQ100" s="398"/>
      <c r="DR100" s="391">
        <f t="shared" si="167"/>
        <v>0</v>
      </c>
      <c r="DS100" s="391">
        <f t="shared" si="168"/>
        <v>0</v>
      </c>
      <c r="DT100" s="391">
        <f t="shared" si="169"/>
        <v>0</v>
      </c>
      <c r="DU100" s="391">
        <f t="shared" si="170"/>
        <v>0</v>
      </c>
      <c r="DV100" s="391">
        <f t="shared" si="171"/>
        <v>0</v>
      </c>
      <c r="DW100" s="391">
        <f t="shared" si="172"/>
        <v>0</v>
      </c>
      <c r="DX100" s="391">
        <f t="shared" si="173"/>
        <v>0</v>
      </c>
      <c r="DY100" s="391">
        <f t="shared" si="174"/>
        <v>0</v>
      </c>
      <c r="DZ100" s="391">
        <f t="shared" si="175"/>
        <v>0</v>
      </c>
      <c r="EA100" s="391">
        <f t="shared" si="176"/>
        <v>0</v>
      </c>
      <c r="EB100" s="391">
        <f t="shared" si="177"/>
        <v>0</v>
      </c>
      <c r="EC100" s="398"/>
      <c r="ED100" s="391">
        <f t="shared" si="178"/>
        <v>0</v>
      </c>
      <c r="EE100" s="391">
        <f t="shared" si="179"/>
        <v>0</v>
      </c>
      <c r="EF100" s="391">
        <f t="shared" si="180"/>
        <v>0</v>
      </c>
      <c r="EG100" s="391">
        <f t="shared" si="181"/>
        <v>0</v>
      </c>
      <c r="EH100" s="391">
        <f t="shared" si="182"/>
        <v>0</v>
      </c>
      <c r="EI100" s="391">
        <f t="shared" si="183"/>
        <v>0</v>
      </c>
      <c r="EJ100" s="391">
        <f t="shared" si="184"/>
        <v>0</v>
      </c>
      <c r="EK100" s="391">
        <f t="shared" si="185"/>
        <v>0</v>
      </c>
      <c r="EL100" s="391">
        <f t="shared" si="186"/>
        <v>0</v>
      </c>
      <c r="EM100" s="391">
        <f t="shared" si="187"/>
        <v>0</v>
      </c>
      <c r="EN100" s="391">
        <f t="shared" si="188"/>
        <v>0</v>
      </c>
    </row>
    <row r="101" spans="1:144" s="391" customFormat="1" ht="13.5" hidden="1" thickBot="1" x14ac:dyDescent="0.25">
      <c r="A101" s="364" t="str">
        <f t="shared" si="191"/>
        <v>C-VE</v>
      </c>
      <c r="B101" s="365" t="str">
        <f>IF((A101&lt;&gt;"ZZZ"),(IF((IFERROR((VLOOKUP(A101,'Standaard+voorstellen '!A$1:B$436,1,FALSE)),"ZZZ"))="ZZZ","v","")),"")</f>
        <v/>
      </c>
      <c r="C101" s="396" t="s">
        <v>487</v>
      </c>
      <c r="D101" s="367" t="str">
        <f t="shared" si="107"/>
        <v>C-VE</v>
      </c>
      <c r="E101" s="368" t="str">
        <f>IFERROR((VLOOKUP(C101,'Standaard+voorstellen '!A$1:E$568,2,FALSE)),"Nog af te handelen AANVRAAG")</f>
        <v>Coördinator Verkenningseenheid</v>
      </c>
      <c r="F101" s="369">
        <f>IFERROR((VLOOKUP(C101,'Standaard+voorstellen '!A$1:E$568,3,FALSE)),"")</f>
        <v>9</v>
      </c>
      <c r="G101" s="370">
        <f t="shared" si="192"/>
        <v>30</v>
      </c>
      <c r="H101" s="371">
        <f t="shared" si="193"/>
        <v>7</v>
      </c>
      <c r="I101" s="372">
        <f t="shared" si="194"/>
        <v>23</v>
      </c>
      <c r="J101" s="367">
        <f t="shared" si="108"/>
        <v>66</v>
      </c>
      <c r="K101" s="372">
        <f t="shared" si="109"/>
        <v>0</v>
      </c>
      <c r="L101" s="369" t="s">
        <v>24</v>
      </c>
      <c r="M101" s="373" t="s">
        <v>143</v>
      </c>
      <c r="N101" s="374"/>
      <c r="O101" s="375"/>
      <c r="P101" s="376" t="s">
        <v>487</v>
      </c>
      <c r="Q101" s="377">
        <v>30</v>
      </c>
      <c r="R101" s="378">
        <v>7</v>
      </c>
      <c r="S101" s="379">
        <v>23</v>
      </c>
      <c r="T101" s="378">
        <v>9</v>
      </c>
      <c r="U101" s="378">
        <v>8</v>
      </c>
      <c r="V101" s="383">
        <v>3</v>
      </c>
      <c r="W101" s="384">
        <v>1</v>
      </c>
      <c r="X101" s="385">
        <v>2</v>
      </c>
      <c r="Y101" s="384">
        <v>3</v>
      </c>
      <c r="Z101" s="401">
        <v>1</v>
      </c>
      <c r="AA101" s="402">
        <v>2</v>
      </c>
      <c r="AB101" s="383">
        <v>2</v>
      </c>
      <c r="AC101" s="384">
        <v>0</v>
      </c>
      <c r="AD101" s="384">
        <v>2</v>
      </c>
      <c r="AE101" s="377">
        <v>3</v>
      </c>
      <c r="AF101" s="380">
        <v>0</v>
      </c>
      <c r="AG101" s="382">
        <v>3</v>
      </c>
      <c r="AH101" s="383">
        <v>8</v>
      </c>
      <c r="AI101" s="384">
        <v>4</v>
      </c>
      <c r="AJ101" s="385">
        <v>4</v>
      </c>
      <c r="AK101" s="384"/>
      <c r="AL101" s="384"/>
      <c r="AM101" s="384"/>
      <c r="AN101" s="383">
        <v>0</v>
      </c>
      <c r="AO101" s="384">
        <v>0</v>
      </c>
      <c r="AP101" s="385">
        <v>0</v>
      </c>
      <c r="AQ101" s="384">
        <v>2</v>
      </c>
      <c r="AR101" s="384">
        <v>1</v>
      </c>
      <c r="AS101" s="384">
        <v>1</v>
      </c>
      <c r="AT101" s="383">
        <v>7</v>
      </c>
      <c r="AU101" s="384">
        <v>0</v>
      </c>
      <c r="AV101" s="384">
        <v>7</v>
      </c>
      <c r="AW101" s="383">
        <v>2</v>
      </c>
      <c r="AX101" s="384">
        <v>0</v>
      </c>
      <c r="AY101" s="385">
        <v>2</v>
      </c>
      <c r="AZ101" s="403"/>
      <c r="BA101" s="387" t="str">
        <f t="shared" si="110"/>
        <v>C</v>
      </c>
      <c r="BB101" s="388" t="str">
        <f t="shared" si="111"/>
        <v/>
      </c>
      <c r="BC101" s="389" t="str">
        <f t="shared" si="112"/>
        <v>-</v>
      </c>
      <c r="BD101" s="390" t="str">
        <f t="shared" si="113"/>
        <v>VE</v>
      </c>
      <c r="BE101" s="391">
        <f t="shared" si="114"/>
        <v>2</v>
      </c>
      <c r="BF101" s="392" t="str">
        <f>VLOOKUP(C101,'Standaard+voorstellen '!A$1:E$568,1,FALSE)</f>
        <v>C-VE</v>
      </c>
      <c r="BG101" s="393" t="str">
        <f>VLOOKUP(P101,'Hulpblad Aantal per VrtgSrt &gt;=1'!B$4:C$688,1,FALSE)</f>
        <v>C-VE</v>
      </c>
      <c r="BH101" s="394" t="s">
        <v>487</v>
      </c>
      <c r="BI101" s="393" t="str">
        <f t="shared" si="115"/>
        <v>g</v>
      </c>
      <c r="BJ101" s="393" t="str">
        <f t="shared" si="116"/>
        <v>P</v>
      </c>
      <c r="BK101" s="393" t="str">
        <f t="shared" si="117"/>
        <v>A</v>
      </c>
      <c r="BL101" s="395" t="str">
        <f t="shared" si="118"/>
        <v>PA</v>
      </c>
      <c r="BM101" s="393" t="str">
        <f>IF((B101&gt;"a"),(VLOOKUP(A101,Afhankelijkheid!A$2:O$5530,2,FALSE)),"")</f>
        <v/>
      </c>
      <c r="BN101" s="396">
        <f>IFERROR(VLOOKUP(A101,'Hulpblad IZB en IZE'!A$2:B$750,2,FALSE),0)</f>
        <v>66</v>
      </c>
      <c r="BO101" s="397" t="str">
        <f t="shared" si="119"/>
        <v/>
      </c>
      <c r="BP101" s="370">
        <f t="shared" si="120"/>
        <v>30</v>
      </c>
      <c r="BQ101" s="371">
        <f t="shared" si="121"/>
        <v>7</v>
      </c>
      <c r="BR101" s="372">
        <f t="shared" si="189"/>
        <v>23</v>
      </c>
      <c r="BS101" s="372">
        <f t="shared" si="190"/>
        <v>9</v>
      </c>
      <c r="BT101" s="367">
        <f t="shared" si="122"/>
        <v>66</v>
      </c>
      <c r="BU101" s="398"/>
      <c r="BW101" s="393">
        <f t="shared" si="123"/>
        <v>0</v>
      </c>
      <c r="BX101" s="393">
        <f t="shared" si="124"/>
        <v>0</v>
      </c>
      <c r="BY101" s="393">
        <f t="shared" si="125"/>
        <v>0</v>
      </c>
      <c r="BZ101" s="393">
        <f t="shared" si="126"/>
        <v>0</v>
      </c>
      <c r="CA101" s="393">
        <f t="shared" si="127"/>
        <v>0</v>
      </c>
      <c r="CB101" s="393">
        <f t="shared" si="128"/>
        <v>0</v>
      </c>
      <c r="CC101" s="393">
        <f t="shared" si="129"/>
        <v>0</v>
      </c>
      <c r="CD101" s="393">
        <f t="shared" si="130"/>
        <v>0</v>
      </c>
      <c r="CE101" s="393">
        <f t="shared" si="131"/>
        <v>0</v>
      </c>
      <c r="CF101" s="393">
        <f t="shared" si="132"/>
        <v>0</v>
      </c>
      <c r="CG101" s="398"/>
      <c r="CH101" s="391">
        <f t="shared" si="133"/>
        <v>1</v>
      </c>
      <c r="CI101" s="391">
        <f t="shared" si="134"/>
        <v>1</v>
      </c>
      <c r="CJ101" s="391">
        <f t="shared" si="135"/>
        <v>1</v>
      </c>
      <c r="CK101" s="391">
        <f t="shared" si="136"/>
        <v>1</v>
      </c>
      <c r="CL101" s="391">
        <f t="shared" si="137"/>
        <v>1</v>
      </c>
      <c r="CM101" s="391">
        <f t="shared" si="138"/>
        <v>0</v>
      </c>
      <c r="CN101" s="391">
        <f t="shared" si="139"/>
        <v>1</v>
      </c>
      <c r="CO101" s="391">
        <f t="shared" si="140"/>
        <v>1</v>
      </c>
      <c r="CP101" s="391">
        <f t="shared" si="141"/>
        <v>1</v>
      </c>
      <c r="CQ101" s="391">
        <f t="shared" si="142"/>
        <v>1</v>
      </c>
      <c r="CR101" s="391">
        <f t="shared" si="143"/>
        <v>0</v>
      </c>
      <c r="CS101" s="393">
        <f t="shared" si="144"/>
        <v>0</v>
      </c>
      <c r="CT101" s="391">
        <f t="shared" si="145"/>
        <v>0</v>
      </c>
      <c r="CU101" s="391">
        <f t="shared" si="146"/>
        <v>1</v>
      </c>
      <c r="CV101" s="391">
        <f t="shared" si="147"/>
        <v>1</v>
      </c>
      <c r="CW101" s="391">
        <f t="shared" si="148"/>
        <v>1</v>
      </c>
      <c r="CX101" s="391">
        <f t="shared" si="149"/>
        <v>1</v>
      </c>
      <c r="CY101" s="391">
        <f t="shared" si="150"/>
        <v>1</v>
      </c>
      <c r="CZ101" s="391">
        <f t="shared" si="151"/>
        <v>0</v>
      </c>
      <c r="DA101" s="391">
        <f t="shared" si="152"/>
        <v>0</v>
      </c>
      <c r="DB101" s="391">
        <f t="shared" si="153"/>
        <v>1</v>
      </c>
      <c r="DC101" s="391">
        <f t="shared" si="154"/>
        <v>1</v>
      </c>
      <c r="DD101" s="391">
        <f t="shared" si="155"/>
        <v>1</v>
      </c>
      <c r="DE101" s="398"/>
      <c r="DF101" s="391">
        <f t="shared" si="156"/>
        <v>0</v>
      </c>
      <c r="DG101" s="391">
        <f t="shared" si="157"/>
        <v>0</v>
      </c>
      <c r="DH101" s="391">
        <f t="shared" si="158"/>
        <v>0</v>
      </c>
      <c r="DI101" s="391">
        <f t="shared" si="159"/>
        <v>0</v>
      </c>
      <c r="DJ101" s="391">
        <f t="shared" si="160"/>
        <v>0</v>
      </c>
      <c r="DK101" s="391">
        <f t="shared" si="161"/>
        <v>0</v>
      </c>
      <c r="DL101" s="391">
        <f t="shared" si="162"/>
        <v>0</v>
      </c>
      <c r="DM101" s="391">
        <f t="shared" si="163"/>
        <v>0</v>
      </c>
      <c r="DN101" s="391">
        <f t="shared" si="164"/>
        <v>0</v>
      </c>
      <c r="DO101" s="391">
        <f t="shared" si="165"/>
        <v>0</v>
      </c>
      <c r="DP101" s="391">
        <f t="shared" si="166"/>
        <v>0</v>
      </c>
      <c r="DQ101" s="398"/>
      <c r="DR101" s="391">
        <f t="shared" si="167"/>
        <v>0</v>
      </c>
      <c r="DS101" s="391">
        <f t="shared" si="168"/>
        <v>0</v>
      </c>
      <c r="DT101" s="391">
        <f t="shared" si="169"/>
        <v>0</v>
      </c>
      <c r="DU101" s="391">
        <f t="shared" si="170"/>
        <v>0</v>
      </c>
      <c r="DV101" s="391">
        <f t="shared" si="171"/>
        <v>0</v>
      </c>
      <c r="DW101" s="391">
        <f t="shared" si="172"/>
        <v>0</v>
      </c>
      <c r="DX101" s="391">
        <f t="shared" si="173"/>
        <v>0</v>
      </c>
      <c r="DY101" s="391">
        <f t="shared" si="174"/>
        <v>0</v>
      </c>
      <c r="DZ101" s="391">
        <f t="shared" si="175"/>
        <v>0</v>
      </c>
      <c r="EA101" s="391">
        <f t="shared" si="176"/>
        <v>0</v>
      </c>
      <c r="EB101" s="391">
        <f t="shared" si="177"/>
        <v>0</v>
      </c>
      <c r="EC101" s="398"/>
      <c r="ED101" s="391">
        <f t="shared" si="178"/>
        <v>0</v>
      </c>
      <c r="EE101" s="391">
        <f t="shared" si="179"/>
        <v>0</v>
      </c>
      <c r="EF101" s="391">
        <f t="shared" si="180"/>
        <v>0</v>
      </c>
      <c r="EG101" s="391">
        <f t="shared" si="181"/>
        <v>0</v>
      </c>
      <c r="EH101" s="391">
        <f t="shared" si="182"/>
        <v>0</v>
      </c>
      <c r="EI101" s="391">
        <f t="shared" si="183"/>
        <v>0</v>
      </c>
      <c r="EJ101" s="391">
        <f t="shared" si="184"/>
        <v>0</v>
      </c>
      <c r="EK101" s="391">
        <f t="shared" si="185"/>
        <v>0</v>
      </c>
      <c r="EL101" s="391">
        <f t="shared" si="186"/>
        <v>0</v>
      </c>
      <c r="EM101" s="391">
        <f t="shared" si="187"/>
        <v>0</v>
      </c>
      <c r="EN101" s="391">
        <f t="shared" si="188"/>
        <v>0</v>
      </c>
    </row>
    <row r="102" spans="1:144" s="391" customFormat="1" ht="13.5" hidden="1" thickBot="1" x14ac:dyDescent="0.25">
      <c r="A102" s="364" t="str">
        <f t="shared" si="191"/>
        <v>DA</v>
      </c>
      <c r="B102" s="365" t="str">
        <f>IF((A102&lt;&gt;"ZZZ"),(IF((IFERROR((VLOOKUP(A102,'Standaard+voorstellen '!A$1:B$436,1,FALSE)),"ZZZ"))="ZZZ","v","")),"")</f>
        <v/>
      </c>
      <c r="C102" s="396" t="s">
        <v>424</v>
      </c>
      <c r="D102" s="367" t="str">
        <f t="shared" si="107"/>
        <v>DA</v>
      </c>
      <c r="E102" s="368" t="str">
        <f>IFERROR((VLOOKUP(C102,'Standaard+voorstellen '!A$1:E$568,2,FALSE)),"Nog af te handelen AANVRAAG")</f>
        <v>Dienstauto</v>
      </c>
      <c r="F102" s="369">
        <f>IFERROR((VLOOKUP(C102,'Standaard+voorstellen '!A$1:E$568,3,FALSE)),"")</f>
        <v>0</v>
      </c>
      <c r="G102" s="370">
        <f t="shared" si="192"/>
        <v>595</v>
      </c>
      <c r="H102" s="371">
        <f t="shared" si="193"/>
        <v>432</v>
      </c>
      <c r="I102" s="372">
        <f t="shared" si="194"/>
        <v>163</v>
      </c>
      <c r="J102" s="367">
        <f t="shared" si="108"/>
        <v>2</v>
      </c>
      <c r="K102" s="372">
        <f t="shared" si="109"/>
        <v>0</v>
      </c>
      <c r="L102" s="369" t="s">
        <v>36</v>
      </c>
      <c r="M102" s="373" t="s">
        <v>443</v>
      </c>
      <c r="N102" s="374"/>
      <c r="O102" s="375"/>
      <c r="P102" s="376" t="s">
        <v>424</v>
      </c>
      <c r="Q102" s="377">
        <v>595</v>
      </c>
      <c r="R102" s="378">
        <v>432</v>
      </c>
      <c r="S102" s="451">
        <v>163</v>
      </c>
      <c r="T102" s="378">
        <v>10</v>
      </c>
      <c r="U102" s="378">
        <v>10</v>
      </c>
      <c r="V102" s="377">
        <v>32</v>
      </c>
      <c r="W102" s="378">
        <v>7</v>
      </c>
      <c r="X102" s="379">
        <v>25</v>
      </c>
      <c r="Y102" s="384">
        <v>13</v>
      </c>
      <c r="Z102" s="401">
        <v>12</v>
      </c>
      <c r="AA102" s="402">
        <v>1</v>
      </c>
      <c r="AB102" s="377">
        <v>26</v>
      </c>
      <c r="AC102" s="378">
        <v>26</v>
      </c>
      <c r="AD102" s="378">
        <v>0</v>
      </c>
      <c r="AE102" s="377">
        <v>33</v>
      </c>
      <c r="AF102" s="380">
        <v>30</v>
      </c>
      <c r="AG102" s="382">
        <v>3</v>
      </c>
      <c r="AH102" s="377">
        <v>193</v>
      </c>
      <c r="AI102" s="378">
        <v>63</v>
      </c>
      <c r="AJ102" s="379">
        <v>130</v>
      </c>
      <c r="AK102" s="378">
        <v>24</v>
      </c>
      <c r="AL102" s="378">
        <v>24</v>
      </c>
      <c r="AM102" s="378">
        <v>0</v>
      </c>
      <c r="AN102" s="377">
        <v>48</v>
      </c>
      <c r="AO102" s="378">
        <v>46</v>
      </c>
      <c r="AP102" s="379">
        <v>2</v>
      </c>
      <c r="AQ102" s="378">
        <v>133</v>
      </c>
      <c r="AR102" s="378">
        <v>133</v>
      </c>
      <c r="AS102" s="378">
        <v>0</v>
      </c>
      <c r="AT102" s="377">
        <v>60</v>
      </c>
      <c r="AU102" s="378">
        <v>58</v>
      </c>
      <c r="AV102" s="378">
        <v>2</v>
      </c>
      <c r="AW102" s="377">
        <v>33</v>
      </c>
      <c r="AX102" s="378">
        <v>33</v>
      </c>
      <c r="AY102" s="379">
        <v>0</v>
      </c>
      <c r="AZ102" s="403"/>
      <c r="BA102" s="387" t="str">
        <f t="shared" si="110"/>
        <v>DA</v>
      </c>
      <c r="BB102" s="388" t="str">
        <f t="shared" si="111"/>
        <v/>
      </c>
      <c r="BC102" s="389" t="str">
        <f t="shared" si="112"/>
        <v/>
      </c>
      <c r="BD102" s="390" t="str">
        <f t="shared" si="113"/>
        <v/>
      </c>
      <c r="BE102" s="391">
        <f t="shared" si="114"/>
        <v>3</v>
      </c>
      <c r="BF102" s="392" t="str">
        <f>VLOOKUP(C102,'Standaard+voorstellen '!A$1:E$568,1,FALSE)</f>
        <v>DA</v>
      </c>
      <c r="BG102" s="393" t="str">
        <f>VLOOKUP(P102,'Hulpblad Aantal per VrtgSrt &gt;=1'!B$4:C$688,1,FALSE)</f>
        <v>DA</v>
      </c>
      <c r="BH102" s="394" t="s">
        <v>424</v>
      </c>
      <c r="BI102" s="393" t="str">
        <f t="shared" si="115"/>
        <v>g</v>
      </c>
      <c r="BJ102" s="393" t="str">
        <f t="shared" si="116"/>
        <v>P</v>
      </c>
      <c r="BK102" s="393" t="str">
        <f t="shared" si="117"/>
        <v>A</v>
      </c>
      <c r="BL102" s="395" t="str">
        <f t="shared" si="118"/>
        <v>PA</v>
      </c>
      <c r="BM102" s="393" t="str">
        <f>IF((B102&gt;"a"),(VLOOKUP(A102,Afhankelijkheid!A$2:O$5530,2,FALSE)),"")</f>
        <v/>
      </c>
      <c r="BN102" s="396">
        <f>IFERROR(VLOOKUP(A102,'Hulpblad IZB en IZE'!A$2:B$750,2,FALSE),0)</f>
        <v>2</v>
      </c>
      <c r="BO102" s="397" t="str">
        <f t="shared" si="119"/>
        <v/>
      </c>
      <c r="BP102" s="370">
        <f t="shared" si="120"/>
        <v>595</v>
      </c>
      <c r="BQ102" s="371">
        <f t="shared" si="121"/>
        <v>432</v>
      </c>
      <c r="BR102" s="372">
        <f t="shared" si="189"/>
        <v>163</v>
      </c>
      <c r="BS102" s="372">
        <f t="shared" si="190"/>
        <v>10</v>
      </c>
      <c r="BT102" s="367">
        <f t="shared" si="122"/>
        <v>2</v>
      </c>
      <c r="BU102" s="398"/>
      <c r="BW102" s="393">
        <f t="shared" si="123"/>
        <v>0</v>
      </c>
      <c r="BX102" s="393">
        <f t="shared" si="124"/>
        <v>0</v>
      </c>
      <c r="BY102" s="393">
        <f t="shared" si="125"/>
        <v>0</v>
      </c>
      <c r="BZ102" s="393">
        <f t="shared" si="126"/>
        <v>0</v>
      </c>
      <c r="CA102" s="393">
        <f t="shared" si="127"/>
        <v>0</v>
      </c>
      <c r="CB102" s="393">
        <f t="shared" si="128"/>
        <v>0</v>
      </c>
      <c r="CC102" s="393">
        <f t="shared" si="129"/>
        <v>0</v>
      </c>
      <c r="CD102" s="393">
        <f t="shared" si="130"/>
        <v>0</v>
      </c>
      <c r="CE102" s="393">
        <f t="shared" si="131"/>
        <v>0</v>
      </c>
      <c r="CF102" s="393">
        <f t="shared" si="132"/>
        <v>0</v>
      </c>
      <c r="CG102" s="398"/>
      <c r="CH102" s="391">
        <f t="shared" si="133"/>
        <v>1</v>
      </c>
      <c r="CI102" s="391">
        <f t="shared" si="134"/>
        <v>1</v>
      </c>
      <c r="CJ102" s="391">
        <f t="shared" si="135"/>
        <v>1</v>
      </c>
      <c r="CK102" s="391">
        <f t="shared" si="136"/>
        <v>1</v>
      </c>
      <c r="CL102" s="391">
        <f t="shared" si="137"/>
        <v>1</v>
      </c>
      <c r="CM102" s="391">
        <f t="shared" si="138"/>
        <v>1</v>
      </c>
      <c r="CN102" s="391">
        <f t="shared" si="139"/>
        <v>1</v>
      </c>
      <c r="CO102" s="391">
        <f t="shared" si="140"/>
        <v>1</v>
      </c>
      <c r="CP102" s="391">
        <f t="shared" si="141"/>
        <v>1</v>
      </c>
      <c r="CQ102" s="391">
        <f t="shared" si="142"/>
        <v>1</v>
      </c>
      <c r="CR102" s="391">
        <f t="shared" si="143"/>
        <v>0</v>
      </c>
      <c r="CS102" s="393">
        <f t="shared" si="144"/>
        <v>0</v>
      </c>
      <c r="CT102" s="391">
        <f t="shared" si="145"/>
        <v>0</v>
      </c>
      <c r="CU102" s="391">
        <f t="shared" si="146"/>
        <v>1</v>
      </c>
      <c r="CV102" s="391">
        <f t="shared" si="147"/>
        <v>1</v>
      </c>
      <c r="CW102" s="391">
        <f t="shared" si="148"/>
        <v>1</v>
      </c>
      <c r="CX102" s="391">
        <f t="shared" si="149"/>
        <v>1</v>
      </c>
      <c r="CY102" s="391">
        <f t="shared" si="150"/>
        <v>1</v>
      </c>
      <c r="CZ102" s="391">
        <f t="shared" si="151"/>
        <v>1</v>
      </c>
      <c r="DA102" s="391">
        <f t="shared" si="152"/>
        <v>1</v>
      </c>
      <c r="DB102" s="391">
        <f t="shared" si="153"/>
        <v>1</v>
      </c>
      <c r="DC102" s="391">
        <f t="shared" si="154"/>
        <v>1</v>
      </c>
      <c r="DD102" s="391">
        <f t="shared" si="155"/>
        <v>1</v>
      </c>
      <c r="DE102" s="398"/>
      <c r="DF102" s="391">
        <f t="shared" si="156"/>
        <v>0</v>
      </c>
      <c r="DG102" s="391">
        <f t="shared" si="157"/>
        <v>0</v>
      </c>
      <c r="DH102" s="391">
        <f t="shared" si="158"/>
        <v>0</v>
      </c>
      <c r="DI102" s="391">
        <f t="shared" si="159"/>
        <v>0</v>
      </c>
      <c r="DJ102" s="391">
        <f t="shared" si="160"/>
        <v>0</v>
      </c>
      <c r="DK102" s="391">
        <f t="shared" si="161"/>
        <v>0</v>
      </c>
      <c r="DL102" s="391">
        <f t="shared" si="162"/>
        <v>0</v>
      </c>
      <c r="DM102" s="391">
        <f t="shared" si="163"/>
        <v>0</v>
      </c>
      <c r="DN102" s="391">
        <f t="shared" si="164"/>
        <v>0</v>
      </c>
      <c r="DO102" s="391">
        <f t="shared" si="165"/>
        <v>0</v>
      </c>
      <c r="DP102" s="391">
        <f t="shared" si="166"/>
        <v>0</v>
      </c>
      <c r="DQ102" s="398"/>
      <c r="DR102" s="391">
        <f t="shared" si="167"/>
        <v>0</v>
      </c>
      <c r="DS102" s="391">
        <f t="shared" si="168"/>
        <v>0</v>
      </c>
      <c r="DT102" s="391">
        <f t="shared" si="169"/>
        <v>0</v>
      </c>
      <c r="DU102" s="391">
        <f t="shared" si="170"/>
        <v>0</v>
      </c>
      <c r="DV102" s="391">
        <f t="shared" si="171"/>
        <v>0</v>
      </c>
      <c r="DW102" s="391">
        <f t="shared" si="172"/>
        <v>0</v>
      </c>
      <c r="DX102" s="391">
        <f t="shared" si="173"/>
        <v>0</v>
      </c>
      <c r="DY102" s="391">
        <f t="shared" si="174"/>
        <v>0</v>
      </c>
      <c r="DZ102" s="391">
        <f t="shared" si="175"/>
        <v>0</v>
      </c>
      <c r="EA102" s="391">
        <f t="shared" si="176"/>
        <v>0</v>
      </c>
      <c r="EB102" s="391">
        <f t="shared" si="177"/>
        <v>0</v>
      </c>
      <c r="EC102" s="398"/>
      <c r="ED102" s="391">
        <f t="shared" si="178"/>
        <v>0</v>
      </c>
      <c r="EE102" s="391">
        <f t="shared" si="179"/>
        <v>0</v>
      </c>
      <c r="EF102" s="391">
        <f t="shared" si="180"/>
        <v>0</v>
      </c>
      <c r="EG102" s="391">
        <f t="shared" si="181"/>
        <v>0</v>
      </c>
      <c r="EH102" s="391">
        <f t="shared" si="182"/>
        <v>0</v>
      </c>
      <c r="EI102" s="391">
        <f t="shared" si="183"/>
        <v>0</v>
      </c>
      <c r="EJ102" s="391">
        <f t="shared" si="184"/>
        <v>0</v>
      </c>
      <c r="EK102" s="391">
        <f t="shared" si="185"/>
        <v>0</v>
      </c>
      <c r="EL102" s="391">
        <f t="shared" si="186"/>
        <v>0</v>
      </c>
      <c r="EM102" s="391">
        <f t="shared" si="187"/>
        <v>0</v>
      </c>
      <c r="EN102" s="391">
        <f t="shared" si="188"/>
        <v>0</v>
      </c>
    </row>
    <row r="103" spans="1:144" s="391" customFormat="1" ht="13.5" hidden="1" thickBot="1" x14ac:dyDescent="0.25">
      <c r="A103" s="364" t="str">
        <f t="shared" si="191"/>
        <v>DAD</v>
      </c>
      <c r="B103" s="365" t="str">
        <f>IF((A103&lt;&gt;"ZZZ"),(IF((IFERROR((VLOOKUP(A103,'Standaard+voorstellen '!A$1:B$436,1,FALSE)),"ZZZ"))="ZZZ","v","")),"")</f>
        <v/>
      </c>
      <c r="C103" s="396" t="s">
        <v>34</v>
      </c>
      <c r="D103" s="367" t="str">
        <f t="shared" si="107"/>
        <v>DAD</v>
      </c>
      <c r="E103" s="368" t="str">
        <f>IFERROR((VLOOKUP(C103,'Standaard+voorstellen '!A$1:E$568,2,FALSE)),"Nog af te handelen AANVRAAG")</f>
        <v>Duikadviseur</v>
      </c>
      <c r="F103" s="369">
        <f>IFERROR((VLOOKUP(C103,'Standaard+voorstellen '!A$1:E$568,3,FALSE)),"")</f>
        <v>1</v>
      </c>
      <c r="G103" s="370">
        <f t="shared" si="192"/>
        <v>4</v>
      </c>
      <c r="H103" s="371">
        <f t="shared" si="193"/>
        <v>3</v>
      </c>
      <c r="I103" s="372">
        <f t="shared" si="194"/>
        <v>1</v>
      </c>
      <c r="J103" s="367">
        <f t="shared" si="108"/>
        <v>0</v>
      </c>
      <c r="K103" s="372">
        <f t="shared" si="109"/>
        <v>0</v>
      </c>
      <c r="L103" s="369" t="s">
        <v>24</v>
      </c>
      <c r="M103" s="373" t="s">
        <v>221</v>
      </c>
      <c r="N103" s="374"/>
      <c r="O103" s="375"/>
      <c r="P103" s="376" t="s">
        <v>34</v>
      </c>
      <c r="Q103" s="377">
        <v>4</v>
      </c>
      <c r="R103" s="378">
        <v>3</v>
      </c>
      <c r="S103" s="379">
        <v>1</v>
      </c>
      <c r="T103" s="378">
        <v>6</v>
      </c>
      <c r="U103" s="378">
        <v>3</v>
      </c>
      <c r="V103" s="383">
        <v>0</v>
      </c>
      <c r="W103" s="384">
        <v>0</v>
      </c>
      <c r="X103" s="385">
        <v>0</v>
      </c>
      <c r="Y103" s="384"/>
      <c r="Z103" s="401"/>
      <c r="AA103" s="402"/>
      <c r="AB103" s="383"/>
      <c r="AC103" s="384"/>
      <c r="AD103" s="384"/>
      <c r="AE103" s="383">
        <v>1</v>
      </c>
      <c r="AF103" s="401">
        <v>0</v>
      </c>
      <c r="AG103" s="406">
        <v>1</v>
      </c>
      <c r="AH103" s="383">
        <v>2</v>
      </c>
      <c r="AI103" s="384">
        <v>2</v>
      </c>
      <c r="AJ103" s="385">
        <v>0</v>
      </c>
      <c r="AK103" s="384"/>
      <c r="AL103" s="384"/>
      <c r="AM103" s="384"/>
      <c r="AN103" s="383">
        <v>0</v>
      </c>
      <c r="AO103" s="384">
        <v>0</v>
      </c>
      <c r="AP103" s="385">
        <v>0</v>
      </c>
      <c r="AQ103" s="384">
        <v>1</v>
      </c>
      <c r="AR103" s="384">
        <v>1</v>
      </c>
      <c r="AS103" s="384">
        <v>0</v>
      </c>
      <c r="AT103" s="383">
        <v>0</v>
      </c>
      <c r="AU103" s="384">
        <v>0</v>
      </c>
      <c r="AV103" s="384">
        <v>0</v>
      </c>
      <c r="AW103" s="383"/>
      <c r="AX103" s="384"/>
      <c r="AY103" s="385"/>
      <c r="AZ103" s="403"/>
      <c r="BA103" s="387" t="str">
        <f t="shared" si="110"/>
        <v>DAD</v>
      </c>
      <c r="BB103" s="388" t="str">
        <f t="shared" si="111"/>
        <v/>
      </c>
      <c r="BC103" s="389" t="str">
        <f t="shared" si="112"/>
        <v/>
      </c>
      <c r="BD103" s="390" t="str">
        <f t="shared" si="113"/>
        <v/>
      </c>
      <c r="BE103" s="391">
        <f t="shared" si="114"/>
        <v>4</v>
      </c>
      <c r="BF103" s="392" t="str">
        <f>VLOOKUP(C103,'Standaard+voorstellen '!A$1:E$568,1,FALSE)</f>
        <v>DAD</v>
      </c>
      <c r="BG103" s="393" t="str">
        <f>VLOOKUP(P103,'Hulpblad Aantal per VrtgSrt &gt;=1'!B$4:C$688,1,FALSE)</f>
        <v>DAD</v>
      </c>
      <c r="BH103" s="394" t="s">
        <v>34</v>
      </c>
      <c r="BI103" s="393" t="str">
        <f t="shared" si="115"/>
        <v>g</v>
      </c>
      <c r="BJ103" s="393" t="str">
        <f t="shared" si="116"/>
        <v>P</v>
      </c>
      <c r="BK103" s="393" t="str">
        <f t="shared" si="117"/>
        <v>A</v>
      </c>
      <c r="BL103" s="395" t="str">
        <f t="shared" si="118"/>
        <v>PA</v>
      </c>
      <c r="BM103" s="393" t="str">
        <f>IF((B103&gt;"a"),(VLOOKUP(A103,Afhankelijkheid!A$2:O$5530,2,FALSE)),"")</f>
        <v/>
      </c>
      <c r="BN103" s="396">
        <f>IFERROR(VLOOKUP(A103,'Hulpblad IZB en IZE'!A$2:B$750,2,FALSE),0)</f>
        <v>0</v>
      </c>
      <c r="BO103" s="397" t="str">
        <f t="shared" si="119"/>
        <v/>
      </c>
      <c r="BP103" s="370">
        <f t="shared" si="120"/>
        <v>4</v>
      </c>
      <c r="BQ103" s="371">
        <f t="shared" si="121"/>
        <v>3</v>
      </c>
      <c r="BR103" s="372">
        <f t="shared" si="189"/>
        <v>1</v>
      </c>
      <c r="BS103" s="372">
        <f t="shared" si="190"/>
        <v>6</v>
      </c>
      <c r="BT103" s="367">
        <f t="shared" si="122"/>
        <v>0</v>
      </c>
      <c r="BU103" s="398"/>
      <c r="BW103" s="393">
        <f t="shared" si="123"/>
        <v>0</v>
      </c>
      <c r="BX103" s="393">
        <f t="shared" si="124"/>
        <v>0</v>
      </c>
      <c r="BY103" s="393">
        <f t="shared" si="125"/>
        <v>0</v>
      </c>
      <c r="BZ103" s="393">
        <f t="shared" si="126"/>
        <v>0</v>
      </c>
      <c r="CA103" s="393">
        <f t="shared" si="127"/>
        <v>0</v>
      </c>
      <c r="CB103" s="393">
        <f t="shared" si="128"/>
        <v>0</v>
      </c>
      <c r="CC103" s="393">
        <f t="shared" si="129"/>
        <v>0</v>
      </c>
      <c r="CD103" s="393">
        <f t="shared" si="130"/>
        <v>0</v>
      </c>
      <c r="CE103" s="393">
        <f t="shared" si="131"/>
        <v>0</v>
      </c>
      <c r="CF103" s="393">
        <f t="shared" si="132"/>
        <v>0</v>
      </c>
      <c r="CG103" s="398"/>
      <c r="CH103" s="391">
        <f t="shared" si="133"/>
        <v>1</v>
      </c>
      <c r="CI103" s="391">
        <f t="shared" si="134"/>
        <v>0</v>
      </c>
      <c r="CJ103" s="391">
        <f t="shared" si="135"/>
        <v>0</v>
      </c>
      <c r="CK103" s="391">
        <f t="shared" si="136"/>
        <v>1</v>
      </c>
      <c r="CL103" s="391">
        <f t="shared" si="137"/>
        <v>1</v>
      </c>
      <c r="CM103" s="391">
        <f t="shared" si="138"/>
        <v>0</v>
      </c>
      <c r="CN103" s="391">
        <f t="shared" si="139"/>
        <v>1</v>
      </c>
      <c r="CO103" s="391">
        <f t="shared" si="140"/>
        <v>1</v>
      </c>
      <c r="CP103" s="391">
        <f t="shared" si="141"/>
        <v>1</v>
      </c>
      <c r="CQ103" s="391">
        <f t="shared" si="142"/>
        <v>0</v>
      </c>
      <c r="CR103" s="391">
        <f t="shared" si="143"/>
        <v>0</v>
      </c>
      <c r="CS103" s="393">
        <f t="shared" si="144"/>
        <v>0</v>
      </c>
      <c r="CT103" s="391">
        <f t="shared" si="145"/>
        <v>0</v>
      </c>
      <c r="CU103" s="391">
        <f t="shared" si="146"/>
        <v>0</v>
      </c>
      <c r="CV103" s="391">
        <f t="shared" si="147"/>
        <v>0</v>
      </c>
      <c r="CW103" s="391">
        <f t="shared" si="148"/>
        <v>0</v>
      </c>
      <c r="CX103" s="391">
        <f t="shared" si="149"/>
        <v>1</v>
      </c>
      <c r="CY103" s="391">
        <f t="shared" si="150"/>
        <v>1</v>
      </c>
      <c r="CZ103" s="391">
        <f t="shared" si="151"/>
        <v>0</v>
      </c>
      <c r="DA103" s="391">
        <f t="shared" si="152"/>
        <v>0</v>
      </c>
      <c r="DB103" s="391">
        <f t="shared" si="153"/>
        <v>1</v>
      </c>
      <c r="DC103" s="391">
        <f t="shared" si="154"/>
        <v>0</v>
      </c>
      <c r="DD103" s="391">
        <f t="shared" si="155"/>
        <v>0</v>
      </c>
      <c r="DE103" s="398"/>
      <c r="DF103" s="391">
        <f t="shared" si="156"/>
        <v>0</v>
      </c>
      <c r="DG103" s="391">
        <f t="shared" si="157"/>
        <v>0</v>
      </c>
      <c r="DH103" s="391">
        <f t="shared" si="158"/>
        <v>0</v>
      </c>
      <c r="DI103" s="391">
        <f t="shared" si="159"/>
        <v>0</v>
      </c>
      <c r="DJ103" s="391">
        <f t="shared" si="160"/>
        <v>0</v>
      </c>
      <c r="DK103" s="391">
        <f t="shared" si="161"/>
        <v>0</v>
      </c>
      <c r="DL103" s="391">
        <f t="shared" si="162"/>
        <v>0</v>
      </c>
      <c r="DM103" s="391">
        <f t="shared" si="163"/>
        <v>0</v>
      </c>
      <c r="DN103" s="391">
        <f t="shared" si="164"/>
        <v>0</v>
      </c>
      <c r="DO103" s="391">
        <f t="shared" si="165"/>
        <v>0</v>
      </c>
      <c r="DP103" s="391">
        <f t="shared" si="166"/>
        <v>0</v>
      </c>
      <c r="DQ103" s="398"/>
      <c r="DR103" s="391">
        <f t="shared" si="167"/>
        <v>0</v>
      </c>
      <c r="DS103" s="391">
        <f t="shared" si="168"/>
        <v>0</v>
      </c>
      <c r="DT103" s="391">
        <f t="shared" si="169"/>
        <v>0</v>
      </c>
      <c r="DU103" s="391">
        <f t="shared" si="170"/>
        <v>0</v>
      </c>
      <c r="DV103" s="391">
        <f t="shared" si="171"/>
        <v>0</v>
      </c>
      <c r="DW103" s="391">
        <f t="shared" si="172"/>
        <v>0</v>
      </c>
      <c r="DX103" s="391">
        <f t="shared" si="173"/>
        <v>0</v>
      </c>
      <c r="DY103" s="391">
        <f t="shared" si="174"/>
        <v>0</v>
      </c>
      <c r="DZ103" s="391">
        <f t="shared" si="175"/>
        <v>0</v>
      </c>
      <c r="EA103" s="391">
        <f t="shared" si="176"/>
        <v>0</v>
      </c>
      <c r="EB103" s="391">
        <f t="shared" si="177"/>
        <v>0</v>
      </c>
      <c r="EC103" s="398"/>
      <c r="ED103" s="391">
        <f t="shared" si="178"/>
        <v>0</v>
      </c>
      <c r="EE103" s="391">
        <f t="shared" si="179"/>
        <v>0</v>
      </c>
      <c r="EF103" s="391">
        <f t="shared" si="180"/>
        <v>0</v>
      </c>
      <c r="EG103" s="391">
        <f t="shared" si="181"/>
        <v>0</v>
      </c>
      <c r="EH103" s="391">
        <f t="shared" si="182"/>
        <v>0</v>
      </c>
      <c r="EI103" s="391">
        <f t="shared" si="183"/>
        <v>0</v>
      </c>
      <c r="EJ103" s="391">
        <f t="shared" si="184"/>
        <v>0</v>
      </c>
      <c r="EK103" s="391">
        <f t="shared" si="185"/>
        <v>0</v>
      </c>
      <c r="EL103" s="391">
        <f t="shared" si="186"/>
        <v>0</v>
      </c>
      <c r="EM103" s="391">
        <f t="shared" si="187"/>
        <v>0</v>
      </c>
      <c r="EN103" s="391">
        <f t="shared" si="188"/>
        <v>0</v>
      </c>
    </row>
    <row r="104" spans="1:144" s="391" customFormat="1" ht="13.5" hidden="1" thickBot="1" x14ac:dyDescent="0.25">
      <c r="A104" s="364" t="str">
        <f t="shared" si="191"/>
        <v>DAT</v>
      </c>
      <c r="B104" s="365" t="str">
        <f>IF((A104&lt;&gt;"ZZZ"),(IF((IFERROR((VLOOKUP(A104,'Standaard+voorstellen '!A$1:B$436,1,FALSE)),"ZZZ"))="ZZZ","v","")),"")</f>
        <v/>
      </c>
      <c r="C104" s="396" t="s">
        <v>425</v>
      </c>
      <c r="D104" s="367" t="str">
        <f t="shared" si="107"/>
        <v>DAT</v>
      </c>
      <c r="E104" s="368" t="str">
        <f>IFERROR((VLOOKUP(C104,'Standaard+voorstellen '!A$1:E$568,2,FALSE)),"Nog af te handelen AANVRAAG")</f>
        <v>Dienstauto Terreinvaardig</v>
      </c>
      <c r="F104" s="369">
        <f>IFERROR((VLOOKUP(C104,'Standaard+voorstellen '!A$1:E$568,3,FALSE)),"")</f>
        <v>0</v>
      </c>
      <c r="G104" s="370">
        <f t="shared" si="192"/>
        <v>44</v>
      </c>
      <c r="H104" s="371">
        <f t="shared" si="193"/>
        <v>18</v>
      </c>
      <c r="I104" s="372">
        <f t="shared" si="194"/>
        <v>26</v>
      </c>
      <c r="J104" s="367">
        <f t="shared" si="108"/>
        <v>1</v>
      </c>
      <c r="K104" s="372">
        <f t="shared" si="109"/>
        <v>0</v>
      </c>
      <c r="L104" s="369" t="s">
        <v>36</v>
      </c>
      <c r="M104" s="373" t="s">
        <v>443</v>
      </c>
      <c r="N104" s="374"/>
      <c r="O104" s="375"/>
      <c r="P104" s="376" t="s">
        <v>425</v>
      </c>
      <c r="Q104" s="377">
        <v>44</v>
      </c>
      <c r="R104" s="378">
        <v>18</v>
      </c>
      <c r="S104" s="379">
        <v>26</v>
      </c>
      <c r="T104" s="378">
        <v>9</v>
      </c>
      <c r="U104" s="378">
        <v>8</v>
      </c>
      <c r="V104" s="377">
        <v>3</v>
      </c>
      <c r="W104" s="378">
        <v>0</v>
      </c>
      <c r="X104" s="379">
        <v>3</v>
      </c>
      <c r="Y104" s="383">
        <v>10</v>
      </c>
      <c r="Z104" s="384">
        <v>9</v>
      </c>
      <c r="AA104" s="385">
        <v>1</v>
      </c>
      <c r="AB104" s="383">
        <v>0</v>
      </c>
      <c r="AC104" s="384">
        <v>0</v>
      </c>
      <c r="AD104" s="385">
        <v>0</v>
      </c>
      <c r="AE104" s="383">
        <v>1</v>
      </c>
      <c r="AF104" s="384">
        <v>1</v>
      </c>
      <c r="AG104" s="385">
        <v>0</v>
      </c>
      <c r="AH104" s="383">
        <v>5</v>
      </c>
      <c r="AI104" s="384">
        <v>1</v>
      </c>
      <c r="AJ104" s="385">
        <v>4</v>
      </c>
      <c r="AK104" s="383"/>
      <c r="AL104" s="384"/>
      <c r="AM104" s="385"/>
      <c r="AN104" s="383">
        <v>1</v>
      </c>
      <c r="AO104" s="384">
        <v>0</v>
      </c>
      <c r="AP104" s="385">
        <v>1</v>
      </c>
      <c r="AQ104" s="383">
        <v>9</v>
      </c>
      <c r="AR104" s="384">
        <v>4</v>
      </c>
      <c r="AS104" s="385">
        <v>5</v>
      </c>
      <c r="AT104" s="383">
        <v>5</v>
      </c>
      <c r="AU104" s="384">
        <v>0</v>
      </c>
      <c r="AV104" s="385">
        <v>5</v>
      </c>
      <c r="AW104" s="383">
        <v>10</v>
      </c>
      <c r="AX104" s="384">
        <v>3</v>
      </c>
      <c r="AY104" s="385">
        <v>7</v>
      </c>
      <c r="AZ104" s="403"/>
      <c r="BA104" s="387" t="str">
        <f t="shared" si="110"/>
        <v>DA</v>
      </c>
      <c r="BB104" s="388" t="str">
        <f t="shared" si="111"/>
        <v>T</v>
      </c>
      <c r="BC104" s="389" t="str">
        <f t="shared" si="112"/>
        <v/>
      </c>
      <c r="BD104" s="390" t="str">
        <f t="shared" si="113"/>
        <v/>
      </c>
      <c r="BE104" s="391">
        <f t="shared" si="114"/>
        <v>4</v>
      </c>
      <c r="BF104" s="392" t="str">
        <f>VLOOKUP(C104,'Standaard+voorstellen '!A$1:E$568,1,FALSE)</f>
        <v>DAT</v>
      </c>
      <c r="BG104" s="393" t="str">
        <f>VLOOKUP(P104,'Hulpblad Aantal per VrtgSrt &gt;=1'!B$4:C$688,1,FALSE)</f>
        <v>DAT</v>
      </c>
      <c r="BH104" s="394" t="s">
        <v>425</v>
      </c>
      <c r="BI104" s="393" t="str">
        <f t="shared" si="115"/>
        <v>g</v>
      </c>
      <c r="BJ104" s="393" t="str">
        <f t="shared" si="116"/>
        <v>P</v>
      </c>
      <c r="BK104" s="393" t="str">
        <f t="shared" si="117"/>
        <v>A</v>
      </c>
      <c r="BL104" s="395" t="str">
        <f t="shared" si="118"/>
        <v>PA</v>
      </c>
      <c r="BM104" s="393" t="str">
        <f>IF((B104&gt;"a"),(VLOOKUP(A104,Afhankelijkheid!A$2:O$5530,2,FALSE)),"")</f>
        <v/>
      </c>
      <c r="BN104" s="396">
        <f>IFERROR(VLOOKUP(A104,'Hulpblad IZB en IZE'!A$2:B$750,2,FALSE),0)</f>
        <v>1</v>
      </c>
      <c r="BO104" s="397" t="str">
        <f t="shared" si="119"/>
        <v/>
      </c>
      <c r="BP104" s="370">
        <f t="shared" si="120"/>
        <v>44</v>
      </c>
      <c r="BQ104" s="371">
        <f t="shared" si="121"/>
        <v>18</v>
      </c>
      <c r="BR104" s="372">
        <f t="shared" si="189"/>
        <v>26</v>
      </c>
      <c r="BS104" s="372">
        <f t="shared" si="190"/>
        <v>9</v>
      </c>
      <c r="BT104" s="367">
        <f t="shared" si="122"/>
        <v>1</v>
      </c>
      <c r="BU104" s="398"/>
      <c r="BW104" s="393">
        <f t="shared" si="123"/>
        <v>0</v>
      </c>
      <c r="BX104" s="393">
        <f t="shared" si="124"/>
        <v>0</v>
      </c>
      <c r="BY104" s="393">
        <f t="shared" si="125"/>
        <v>0</v>
      </c>
      <c r="BZ104" s="393">
        <f t="shared" si="126"/>
        <v>0</v>
      </c>
      <c r="CA104" s="393">
        <f t="shared" si="127"/>
        <v>0</v>
      </c>
      <c r="CB104" s="393">
        <f t="shared" si="128"/>
        <v>0</v>
      </c>
      <c r="CC104" s="393">
        <f t="shared" si="129"/>
        <v>0</v>
      </c>
      <c r="CD104" s="393">
        <f t="shared" si="130"/>
        <v>0</v>
      </c>
      <c r="CE104" s="393">
        <f t="shared" si="131"/>
        <v>0</v>
      </c>
      <c r="CF104" s="393">
        <f t="shared" si="132"/>
        <v>0</v>
      </c>
      <c r="CG104" s="398"/>
      <c r="CH104" s="391">
        <f t="shared" si="133"/>
        <v>1</v>
      </c>
      <c r="CI104" s="391">
        <f t="shared" si="134"/>
        <v>1</v>
      </c>
      <c r="CJ104" s="391">
        <f t="shared" si="135"/>
        <v>1</v>
      </c>
      <c r="CK104" s="391">
        <f t="shared" si="136"/>
        <v>1</v>
      </c>
      <c r="CL104" s="391">
        <f t="shared" si="137"/>
        <v>1</v>
      </c>
      <c r="CM104" s="391">
        <f t="shared" si="138"/>
        <v>0</v>
      </c>
      <c r="CN104" s="391">
        <f t="shared" si="139"/>
        <v>1</v>
      </c>
      <c r="CO104" s="391">
        <f t="shared" si="140"/>
        <v>1</v>
      </c>
      <c r="CP104" s="391">
        <f t="shared" si="141"/>
        <v>1</v>
      </c>
      <c r="CQ104" s="391">
        <f t="shared" si="142"/>
        <v>1</v>
      </c>
      <c r="CR104" s="391">
        <f t="shared" si="143"/>
        <v>0</v>
      </c>
      <c r="CS104" s="393">
        <f t="shared" si="144"/>
        <v>0</v>
      </c>
      <c r="CT104" s="391">
        <f t="shared" si="145"/>
        <v>0</v>
      </c>
      <c r="CU104" s="391">
        <f t="shared" si="146"/>
        <v>1</v>
      </c>
      <c r="CV104" s="391">
        <f t="shared" si="147"/>
        <v>1</v>
      </c>
      <c r="CW104" s="391">
        <f t="shared" si="148"/>
        <v>0</v>
      </c>
      <c r="CX104" s="391">
        <f t="shared" si="149"/>
        <v>1</v>
      </c>
      <c r="CY104" s="391">
        <f t="shared" si="150"/>
        <v>1</v>
      </c>
      <c r="CZ104" s="391">
        <f t="shared" si="151"/>
        <v>0</v>
      </c>
      <c r="DA104" s="391">
        <f t="shared" si="152"/>
        <v>1</v>
      </c>
      <c r="DB104" s="391">
        <f t="shared" si="153"/>
        <v>1</v>
      </c>
      <c r="DC104" s="391">
        <f t="shared" si="154"/>
        <v>1</v>
      </c>
      <c r="DD104" s="391">
        <f t="shared" si="155"/>
        <v>1</v>
      </c>
      <c r="DE104" s="398"/>
      <c r="DF104" s="391">
        <f t="shared" si="156"/>
        <v>0</v>
      </c>
      <c r="DG104" s="391">
        <f t="shared" si="157"/>
        <v>0</v>
      </c>
      <c r="DH104" s="391">
        <f t="shared" si="158"/>
        <v>0</v>
      </c>
      <c r="DI104" s="391">
        <f t="shared" si="159"/>
        <v>0</v>
      </c>
      <c r="DJ104" s="391">
        <f t="shared" si="160"/>
        <v>0</v>
      </c>
      <c r="DK104" s="391">
        <f t="shared" si="161"/>
        <v>0</v>
      </c>
      <c r="DL104" s="391">
        <f t="shared" si="162"/>
        <v>0</v>
      </c>
      <c r="DM104" s="391">
        <f t="shared" si="163"/>
        <v>0</v>
      </c>
      <c r="DN104" s="391">
        <f t="shared" si="164"/>
        <v>0</v>
      </c>
      <c r="DO104" s="391">
        <f t="shared" si="165"/>
        <v>0</v>
      </c>
      <c r="DP104" s="391">
        <f t="shared" si="166"/>
        <v>0</v>
      </c>
      <c r="DQ104" s="398"/>
      <c r="DR104" s="391">
        <f t="shared" si="167"/>
        <v>0</v>
      </c>
      <c r="DS104" s="391">
        <f t="shared" si="168"/>
        <v>0</v>
      </c>
      <c r="DT104" s="391">
        <f t="shared" si="169"/>
        <v>0</v>
      </c>
      <c r="DU104" s="391">
        <f t="shared" si="170"/>
        <v>0</v>
      </c>
      <c r="DV104" s="391">
        <f t="shared" si="171"/>
        <v>0</v>
      </c>
      <c r="DW104" s="391">
        <f t="shared" si="172"/>
        <v>0</v>
      </c>
      <c r="DX104" s="391">
        <f t="shared" si="173"/>
        <v>0</v>
      </c>
      <c r="DY104" s="391">
        <f t="shared" si="174"/>
        <v>0</v>
      </c>
      <c r="DZ104" s="391">
        <f t="shared" si="175"/>
        <v>0</v>
      </c>
      <c r="EA104" s="391">
        <f t="shared" si="176"/>
        <v>0</v>
      </c>
      <c r="EB104" s="391">
        <f t="shared" si="177"/>
        <v>0</v>
      </c>
      <c r="EC104" s="398"/>
      <c r="ED104" s="391">
        <f t="shared" si="178"/>
        <v>0</v>
      </c>
      <c r="EE104" s="391">
        <f t="shared" si="179"/>
        <v>0</v>
      </c>
      <c r="EF104" s="391">
        <f t="shared" si="180"/>
        <v>0</v>
      </c>
      <c r="EG104" s="391">
        <f t="shared" si="181"/>
        <v>0</v>
      </c>
      <c r="EH104" s="391">
        <f t="shared" si="182"/>
        <v>0</v>
      </c>
      <c r="EI104" s="391">
        <f t="shared" si="183"/>
        <v>0</v>
      </c>
      <c r="EJ104" s="391">
        <f t="shared" si="184"/>
        <v>0</v>
      </c>
      <c r="EK104" s="391">
        <f t="shared" si="185"/>
        <v>0</v>
      </c>
      <c r="EL104" s="391">
        <f t="shared" si="186"/>
        <v>0</v>
      </c>
      <c r="EM104" s="391">
        <f t="shared" si="187"/>
        <v>0</v>
      </c>
      <c r="EN104" s="391">
        <f t="shared" si="188"/>
        <v>0</v>
      </c>
    </row>
    <row r="105" spans="1:144" s="391" customFormat="1" ht="18.75" hidden="1" thickBot="1" x14ac:dyDescent="0.25">
      <c r="A105" s="364" t="str">
        <f t="shared" ref="A105:A136" si="195">IF((P105&gt;"a"),P105,"zzz")</f>
        <v>DB</v>
      </c>
      <c r="B105" s="365" t="str">
        <f>IF((A105&lt;&gt;"ZZZ"),(IF((IFERROR((VLOOKUP(A105,'Standaard+voorstellen '!A$1:B$436,1,FALSE)),"ZZZ"))="ZZZ","v","")),"")</f>
        <v/>
      </c>
      <c r="C105" s="396" t="s">
        <v>422</v>
      </c>
      <c r="D105" s="367" t="str">
        <f t="shared" si="107"/>
        <v>DB</v>
      </c>
      <c r="E105" s="368" t="str">
        <f>IFERROR((VLOOKUP(C105,'Standaard+voorstellen '!A$1:E$568,2,FALSE)),"Nog af te handelen AANVRAAG")</f>
        <v>Dienstbus</v>
      </c>
      <c r="F105" s="369">
        <f>IFERROR((VLOOKUP(C105,'Standaard+voorstellen '!A$1:E$568,3,FALSE)),"")</f>
        <v>0</v>
      </c>
      <c r="G105" s="370">
        <f t="shared" si="192"/>
        <v>395</v>
      </c>
      <c r="H105" s="371">
        <f t="shared" si="193"/>
        <v>338</v>
      </c>
      <c r="I105" s="372">
        <f t="shared" si="194"/>
        <v>57</v>
      </c>
      <c r="J105" s="367">
        <f t="shared" si="108"/>
        <v>4</v>
      </c>
      <c r="K105" s="372">
        <f t="shared" si="109"/>
        <v>0</v>
      </c>
      <c r="L105" s="369" t="s">
        <v>36</v>
      </c>
      <c r="M105" s="373" t="s">
        <v>443</v>
      </c>
      <c r="N105" s="374"/>
      <c r="O105" s="375"/>
      <c r="P105" s="455" t="s">
        <v>422</v>
      </c>
      <c r="Q105" s="377">
        <v>395</v>
      </c>
      <c r="R105" s="378">
        <v>338</v>
      </c>
      <c r="S105" s="379">
        <v>57</v>
      </c>
      <c r="T105" s="378">
        <v>10</v>
      </c>
      <c r="U105" s="378">
        <v>9</v>
      </c>
      <c r="V105" s="377">
        <v>15</v>
      </c>
      <c r="W105" s="378">
        <v>14</v>
      </c>
      <c r="X105" s="379">
        <v>1</v>
      </c>
      <c r="Y105" s="378">
        <v>61</v>
      </c>
      <c r="Z105" s="380">
        <v>33</v>
      </c>
      <c r="AA105" s="381">
        <v>28</v>
      </c>
      <c r="AB105" s="377">
        <v>62</v>
      </c>
      <c r="AC105" s="378">
        <v>60</v>
      </c>
      <c r="AD105" s="378">
        <v>2</v>
      </c>
      <c r="AE105" s="377">
        <v>32</v>
      </c>
      <c r="AF105" s="380">
        <v>32</v>
      </c>
      <c r="AG105" s="382">
        <v>0</v>
      </c>
      <c r="AH105" s="377">
        <v>43</v>
      </c>
      <c r="AI105" s="378">
        <v>42</v>
      </c>
      <c r="AJ105" s="379">
        <v>1</v>
      </c>
      <c r="AK105" s="378">
        <v>0</v>
      </c>
      <c r="AL105" s="378">
        <v>0</v>
      </c>
      <c r="AM105" s="378">
        <v>0</v>
      </c>
      <c r="AN105" s="377">
        <v>5</v>
      </c>
      <c r="AO105" s="378">
        <v>4</v>
      </c>
      <c r="AP105" s="379">
        <v>1</v>
      </c>
      <c r="AQ105" s="378">
        <v>89</v>
      </c>
      <c r="AR105" s="378">
        <v>83</v>
      </c>
      <c r="AS105" s="378">
        <v>6</v>
      </c>
      <c r="AT105" s="377">
        <v>32</v>
      </c>
      <c r="AU105" s="378">
        <v>28</v>
      </c>
      <c r="AV105" s="378">
        <v>4</v>
      </c>
      <c r="AW105" s="377">
        <v>56</v>
      </c>
      <c r="AX105" s="378">
        <v>42</v>
      </c>
      <c r="AY105" s="379">
        <v>14</v>
      </c>
      <c r="AZ105" s="403"/>
      <c r="BA105" s="387" t="str">
        <f t="shared" si="110"/>
        <v>DB</v>
      </c>
      <c r="BB105" s="388" t="str">
        <f t="shared" si="111"/>
        <v/>
      </c>
      <c r="BC105" s="389" t="str">
        <f t="shared" si="112"/>
        <v/>
      </c>
      <c r="BD105" s="390" t="str">
        <f t="shared" si="113"/>
        <v/>
      </c>
      <c r="BE105" s="391">
        <f t="shared" si="114"/>
        <v>3</v>
      </c>
      <c r="BF105" s="392" t="str">
        <f>VLOOKUP(C105,'Standaard+voorstellen '!A$1:E$568,1,FALSE)</f>
        <v>DB</v>
      </c>
      <c r="BG105" s="393" t="str">
        <f>VLOOKUP(P105,'Hulpblad Aantal per VrtgSrt &gt;=1'!B$4:C$688,1,FALSE)</f>
        <v>DB</v>
      </c>
      <c r="BH105" s="394" t="s">
        <v>422</v>
      </c>
      <c r="BI105" s="393" t="str">
        <f t="shared" si="115"/>
        <v>g</v>
      </c>
      <c r="BJ105" s="393" t="str">
        <f t="shared" si="116"/>
        <v>P</v>
      </c>
      <c r="BK105" s="393" t="str">
        <f t="shared" si="117"/>
        <v>A</v>
      </c>
      <c r="BL105" s="395" t="str">
        <f t="shared" si="118"/>
        <v>PA</v>
      </c>
      <c r="BM105" s="393" t="str">
        <f>IF((B105&gt;"a"),(VLOOKUP(A105,Afhankelijkheid!A$2:O$5530,2,FALSE)),"")</f>
        <v/>
      </c>
      <c r="BN105" s="396">
        <f>IFERROR(VLOOKUP(A105,'Hulpblad IZB en IZE'!A$2:B$750,2,FALSE),0)</f>
        <v>4</v>
      </c>
      <c r="BO105" s="397" t="str">
        <f t="shared" si="119"/>
        <v/>
      </c>
      <c r="BP105" s="370">
        <f t="shared" si="120"/>
        <v>395</v>
      </c>
      <c r="BQ105" s="371">
        <f t="shared" si="121"/>
        <v>338</v>
      </c>
      <c r="BR105" s="372">
        <f t="shared" si="189"/>
        <v>57</v>
      </c>
      <c r="BS105" s="372">
        <f t="shared" si="190"/>
        <v>10</v>
      </c>
      <c r="BT105" s="367">
        <f t="shared" si="122"/>
        <v>4</v>
      </c>
      <c r="BU105" s="398"/>
      <c r="BV105" s="399"/>
      <c r="BW105" s="393">
        <f t="shared" si="123"/>
        <v>0</v>
      </c>
      <c r="BX105" s="393">
        <f t="shared" si="124"/>
        <v>0</v>
      </c>
      <c r="BY105" s="393">
        <f t="shared" si="125"/>
        <v>0</v>
      </c>
      <c r="BZ105" s="393">
        <f t="shared" si="126"/>
        <v>0</v>
      </c>
      <c r="CA105" s="393">
        <f t="shared" si="127"/>
        <v>0</v>
      </c>
      <c r="CB105" s="393">
        <f t="shared" si="128"/>
        <v>0</v>
      </c>
      <c r="CC105" s="393">
        <f t="shared" si="129"/>
        <v>0</v>
      </c>
      <c r="CD105" s="393">
        <f t="shared" si="130"/>
        <v>0</v>
      </c>
      <c r="CE105" s="393">
        <f t="shared" si="131"/>
        <v>0</v>
      </c>
      <c r="CF105" s="393">
        <f t="shared" si="132"/>
        <v>0</v>
      </c>
      <c r="CG105" s="398"/>
      <c r="CH105" s="391">
        <f t="shared" si="133"/>
        <v>1</v>
      </c>
      <c r="CI105" s="391">
        <f t="shared" si="134"/>
        <v>1</v>
      </c>
      <c r="CJ105" s="391">
        <f t="shared" si="135"/>
        <v>1</v>
      </c>
      <c r="CK105" s="391">
        <f t="shared" si="136"/>
        <v>1</v>
      </c>
      <c r="CL105" s="391">
        <f t="shared" si="137"/>
        <v>1</v>
      </c>
      <c r="CM105" s="391">
        <f t="shared" si="138"/>
        <v>1</v>
      </c>
      <c r="CN105" s="391">
        <f t="shared" si="139"/>
        <v>1</v>
      </c>
      <c r="CO105" s="391">
        <f t="shared" si="140"/>
        <v>1</v>
      </c>
      <c r="CP105" s="391">
        <f t="shared" si="141"/>
        <v>1</v>
      </c>
      <c r="CQ105" s="391">
        <f t="shared" si="142"/>
        <v>1</v>
      </c>
      <c r="CR105" s="391">
        <f t="shared" si="143"/>
        <v>0</v>
      </c>
      <c r="CS105" s="393">
        <f t="shared" si="144"/>
        <v>0</v>
      </c>
      <c r="CT105" s="391">
        <f t="shared" si="145"/>
        <v>0</v>
      </c>
      <c r="CU105" s="391">
        <f t="shared" si="146"/>
        <v>1</v>
      </c>
      <c r="CV105" s="391">
        <f t="shared" si="147"/>
        <v>1</v>
      </c>
      <c r="CW105" s="391">
        <f t="shared" si="148"/>
        <v>1</v>
      </c>
      <c r="CX105" s="391">
        <f t="shared" si="149"/>
        <v>1</v>
      </c>
      <c r="CY105" s="391">
        <f t="shared" si="150"/>
        <v>1</v>
      </c>
      <c r="CZ105" s="391">
        <f t="shared" si="151"/>
        <v>0</v>
      </c>
      <c r="DA105" s="391">
        <f t="shared" si="152"/>
        <v>1</v>
      </c>
      <c r="DB105" s="391">
        <f t="shared" si="153"/>
        <v>1</v>
      </c>
      <c r="DC105" s="391">
        <f t="shared" si="154"/>
        <v>1</v>
      </c>
      <c r="DD105" s="391">
        <f t="shared" si="155"/>
        <v>1</v>
      </c>
      <c r="DE105" s="398"/>
      <c r="DF105" s="391">
        <f t="shared" si="156"/>
        <v>0</v>
      </c>
      <c r="DG105" s="391">
        <f t="shared" si="157"/>
        <v>0</v>
      </c>
      <c r="DH105" s="391">
        <f t="shared" si="158"/>
        <v>0</v>
      </c>
      <c r="DI105" s="391">
        <f t="shared" si="159"/>
        <v>0</v>
      </c>
      <c r="DJ105" s="391">
        <f t="shared" si="160"/>
        <v>0</v>
      </c>
      <c r="DK105" s="391">
        <f t="shared" si="161"/>
        <v>0</v>
      </c>
      <c r="DL105" s="391">
        <f t="shared" si="162"/>
        <v>0</v>
      </c>
      <c r="DM105" s="391">
        <f t="shared" si="163"/>
        <v>0</v>
      </c>
      <c r="DN105" s="391">
        <f t="shared" si="164"/>
        <v>0</v>
      </c>
      <c r="DO105" s="391">
        <f t="shared" si="165"/>
        <v>0</v>
      </c>
      <c r="DP105" s="391">
        <f t="shared" si="166"/>
        <v>0</v>
      </c>
      <c r="DQ105" s="398"/>
      <c r="DR105" s="391">
        <f t="shared" si="167"/>
        <v>0</v>
      </c>
      <c r="DS105" s="391">
        <f t="shared" si="168"/>
        <v>0</v>
      </c>
      <c r="DT105" s="391">
        <f t="shared" si="169"/>
        <v>0</v>
      </c>
      <c r="DU105" s="391">
        <f t="shared" si="170"/>
        <v>0</v>
      </c>
      <c r="DV105" s="391">
        <f t="shared" si="171"/>
        <v>0</v>
      </c>
      <c r="DW105" s="391">
        <f t="shared" si="172"/>
        <v>0</v>
      </c>
      <c r="DX105" s="391">
        <f t="shared" si="173"/>
        <v>0</v>
      </c>
      <c r="DY105" s="391">
        <f t="shared" si="174"/>
        <v>0</v>
      </c>
      <c r="DZ105" s="391">
        <f t="shared" si="175"/>
        <v>0</v>
      </c>
      <c r="EA105" s="391">
        <f t="shared" si="176"/>
        <v>0</v>
      </c>
      <c r="EB105" s="391">
        <f t="shared" si="177"/>
        <v>0</v>
      </c>
      <c r="EC105" s="398"/>
      <c r="ED105" s="391">
        <f t="shared" si="178"/>
        <v>0</v>
      </c>
      <c r="EE105" s="391">
        <f t="shared" si="179"/>
        <v>0</v>
      </c>
      <c r="EF105" s="391">
        <f t="shared" si="180"/>
        <v>0</v>
      </c>
      <c r="EG105" s="391">
        <f t="shared" si="181"/>
        <v>0</v>
      </c>
      <c r="EH105" s="391">
        <f t="shared" si="182"/>
        <v>0</v>
      </c>
      <c r="EI105" s="391">
        <f t="shared" si="183"/>
        <v>0</v>
      </c>
      <c r="EJ105" s="391">
        <f t="shared" si="184"/>
        <v>0</v>
      </c>
      <c r="EK105" s="391">
        <f t="shared" si="185"/>
        <v>0</v>
      </c>
      <c r="EL105" s="391">
        <f t="shared" si="186"/>
        <v>0</v>
      </c>
      <c r="EM105" s="391">
        <f t="shared" si="187"/>
        <v>0</v>
      </c>
      <c r="EN105" s="391">
        <f t="shared" si="188"/>
        <v>0</v>
      </c>
    </row>
    <row r="106" spans="1:144" s="391" customFormat="1" ht="26.25" hidden="1" thickBot="1" x14ac:dyDescent="0.25">
      <c r="A106" s="364" t="str">
        <f t="shared" si="195"/>
        <v>DB-MIRG</v>
      </c>
      <c r="B106" s="365" t="str">
        <f>IF((A106&lt;&gt;"ZZZ"),(IF((IFERROR((VLOOKUP(A106,'Standaard+voorstellen '!A$1:B$436,1,FALSE)),"ZZZ"))="ZZZ","v","")),"")</f>
        <v/>
      </c>
      <c r="C106" s="418" t="s">
        <v>1098</v>
      </c>
      <c r="D106" s="367" t="str">
        <f t="shared" si="107"/>
        <v>DB-MIRG</v>
      </c>
      <c r="E106" s="368" t="str">
        <f>IFERROR((VLOOKUP(C106,'Standaard+voorstellen '!A$1:E$568,2,FALSE)),"Nog af te handelen AANVRAAG")</f>
        <v>DB vervoer MIRG</v>
      </c>
      <c r="F106" s="369">
        <f>IFERROR((VLOOKUP(C106,'Standaard+voorstellen '!A$1:E$568,3,FALSE)),"")</f>
        <v>0</v>
      </c>
      <c r="G106" s="370">
        <f t="shared" si="192"/>
        <v>0</v>
      </c>
      <c r="H106" s="371">
        <f t="shared" si="193"/>
        <v>0</v>
      </c>
      <c r="I106" s="372">
        <f t="shared" si="194"/>
        <v>0</v>
      </c>
      <c r="J106" s="367">
        <f t="shared" si="108"/>
        <v>0</v>
      </c>
      <c r="K106" s="372">
        <f t="shared" si="109"/>
        <v>0</v>
      </c>
      <c r="L106" s="369" t="s">
        <v>36</v>
      </c>
      <c r="M106" s="373" t="s">
        <v>1137</v>
      </c>
      <c r="N106" s="439" t="s">
        <v>2144</v>
      </c>
      <c r="O106" s="453"/>
      <c r="P106" s="376" t="s">
        <v>1098</v>
      </c>
      <c r="Q106" s="377">
        <v>0</v>
      </c>
      <c r="R106" s="378">
        <v>0</v>
      </c>
      <c r="S106" s="379">
        <v>0</v>
      </c>
      <c r="T106" s="378">
        <v>5</v>
      </c>
      <c r="U106" s="378">
        <v>0</v>
      </c>
      <c r="V106" s="383">
        <v>0</v>
      </c>
      <c r="W106" s="384">
        <v>0</v>
      </c>
      <c r="X106" s="385">
        <v>0</v>
      </c>
      <c r="Y106" s="384"/>
      <c r="Z106" s="401"/>
      <c r="AA106" s="402"/>
      <c r="AB106" s="383"/>
      <c r="AC106" s="384"/>
      <c r="AD106" s="384"/>
      <c r="AE106" s="383"/>
      <c r="AF106" s="401"/>
      <c r="AG106" s="406"/>
      <c r="AH106" s="383">
        <v>0</v>
      </c>
      <c r="AI106" s="384">
        <v>0</v>
      </c>
      <c r="AJ106" s="385">
        <v>0</v>
      </c>
      <c r="AK106" s="384"/>
      <c r="AL106" s="384"/>
      <c r="AM106" s="384"/>
      <c r="AN106" s="383">
        <v>0</v>
      </c>
      <c r="AO106" s="384">
        <v>0</v>
      </c>
      <c r="AP106" s="385">
        <v>0</v>
      </c>
      <c r="AQ106" s="384">
        <v>0</v>
      </c>
      <c r="AR106" s="384">
        <v>0</v>
      </c>
      <c r="AS106" s="384">
        <v>0</v>
      </c>
      <c r="AT106" s="383">
        <v>0</v>
      </c>
      <c r="AU106" s="384">
        <v>0</v>
      </c>
      <c r="AV106" s="384">
        <v>0</v>
      </c>
      <c r="AW106" s="383"/>
      <c r="AX106" s="384"/>
      <c r="AY106" s="385"/>
      <c r="AZ106" s="403"/>
      <c r="BA106" s="387" t="str">
        <f t="shared" si="110"/>
        <v>DB</v>
      </c>
      <c r="BB106" s="388" t="str">
        <f t="shared" si="111"/>
        <v/>
      </c>
      <c r="BC106" s="389" t="str">
        <f t="shared" si="112"/>
        <v>-</v>
      </c>
      <c r="BD106" s="390" t="str">
        <f t="shared" si="113"/>
        <v>MIRG</v>
      </c>
      <c r="BE106" s="391">
        <f t="shared" si="114"/>
        <v>3</v>
      </c>
      <c r="BF106" s="392" t="str">
        <f>VLOOKUP(C106,'Standaard+voorstellen '!A$1:E$568,1,FALSE)</f>
        <v>DB-MIRG</v>
      </c>
      <c r="BG106" s="393" t="str">
        <f>VLOOKUP(P106,'Hulpblad Aantal per VrtgSrt &gt;=1'!B$4:C$688,1,FALSE)</f>
        <v>DB-MIRG</v>
      </c>
      <c r="BH106" s="394" t="s">
        <v>1098</v>
      </c>
      <c r="BI106" s="393" t="str">
        <f t="shared" si="115"/>
        <v>g</v>
      </c>
      <c r="BJ106" s="393" t="str">
        <f t="shared" si="116"/>
        <v/>
      </c>
      <c r="BK106" s="393" t="str">
        <f t="shared" si="117"/>
        <v/>
      </c>
      <c r="BL106" s="395" t="str">
        <f t="shared" si="118"/>
        <v/>
      </c>
      <c r="BM106" s="393" t="str">
        <f>IF((B106&gt;"a"),(VLOOKUP(A106,Afhankelijkheid!A$2:O$5530,2,FALSE)),"")</f>
        <v/>
      </c>
      <c r="BN106" s="396">
        <f>IFERROR(VLOOKUP(A106,'Hulpblad IZB en IZE'!A$2:B$750,2,FALSE),0)</f>
        <v>0</v>
      </c>
      <c r="BO106" s="397" t="str">
        <f t="shared" si="119"/>
        <v/>
      </c>
      <c r="BP106" s="370">
        <f t="shared" si="120"/>
        <v>0</v>
      </c>
      <c r="BQ106" s="371">
        <f t="shared" si="121"/>
        <v>0</v>
      </c>
      <c r="BR106" s="372">
        <f t="shared" si="189"/>
        <v>0</v>
      </c>
      <c r="BS106" s="372">
        <f t="shared" si="190"/>
        <v>5</v>
      </c>
      <c r="BT106" s="367">
        <f t="shared" si="122"/>
        <v>0</v>
      </c>
      <c r="BU106" s="398"/>
      <c r="BW106" s="393">
        <f t="shared" si="123"/>
        <v>0</v>
      </c>
      <c r="BX106" s="393">
        <f t="shared" si="124"/>
        <v>0</v>
      </c>
      <c r="BY106" s="393">
        <f t="shared" si="125"/>
        <v>0</v>
      </c>
      <c r="BZ106" s="393">
        <f t="shared" si="126"/>
        <v>0</v>
      </c>
      <c r="CA106" s="393">
        <f t="shared" si="127"/>
        <v>0</v>
      </c>
      <c r="CB106" s="393">
        <f t="shared" si="128"/>
        <v>0</v>
      </c>
      <c r="CC106" s="393">
        <f t="shared" si="129"/>
        <v>0</v>
      </c>
      <c r="CD106" s="393">
        <f t="shared" si="130"/>
        <v>0</v>
      </c>
      <c r="CE106" s="393">
        <f t="shared" si="131"/>
        <v>0</v>
      </c>
      <c r="CF106" s="393">
        <f t="shared" si="132"/>
        <v>0</v>
      </c>
      <c r="CG106" s="398"/>
      <c r="CH106" s="391">
        <f t="shared" si="133"/>
        <v>1</v>
      </c>
      <c r="CI106" s="391">
        <f t="shared" si="134"/>
        <v>0</v>
      </c>
      <c r="CJ106" s="391">
        <f t="shared" si="135"/>
        <v>0</v>
      </c>
      <c r="CK106" s="391">
        <f t="shared" si="136"/>
        <v>0</v>
      </c>
      <c r="CL106" s="391">
        <f t="shared" si="137"/>
        <v>1</v>
      </c>
      <c r="CM106" s="391">
        <f t="shared" si="138"/>
        <v>0</v>
      </c>
      <c r="CN106" s="391">
        <f t="shared" si="139"/>
        <v>1</v>
      </c>
      <c r="CO106" s="391">
        <f t="shared" si="140"/>
        <v>1</v>
      </c>
      <c r="CP106" s="391">
        <f t="shared" si="141"/>
        <v>1</v>
      </c>
      <c r="CQ106" s="391">
        <f t="shared" si="142"/>
        <v>0</v>
      </c>
      <c r="CR106" s="391">
        <f t="shared" si="143"/>
        <v>0</v>
      </c>
      <c r="CS106" s="393">
        <f t="shared" si="144"/>
        <v>0</v>
      </c>
      <c r="CT106" s="391">
        <f t="shared" si="145"/>
        <v>0</v>
      </c>
      <c r="CU106" s="391">
        <f t="shared" si="146"/>
        <v>0</v>
      </c>
      <c r="CV106" s="391">
        <f t="shared" si="147"/>
        <v>0</v>
      </c>
      <c r="CW106" s="391">
        <f t="shared" si="148"/>
        <v>0</v>
      </c>
      <c r="CX106" s="391">
        <f t="shared" si="149"/>
        <v>0</v>
      </c>
      <c r="CY106" s="391">
        <f t="shared" si="150"/>
        <v>0</v>
      </c>
      <c r="CZ106" s="391">
        <f t="shared" si="151"/>
        <v>0</v>
      </c>
      <c r="DA106" s="391">
        <f t="shared" si="152"/>
        <v>0</v>
      </c>
      <c r="DB106" s="391">
        <f t="shared" si="153"/>
        <v>0</v>
      </c>
      <c r="DC106" s="391">
        <f t="shared" si="154"/>
        <v>0</v>
      </c>
      <c r="DD106" s="391">
        <f t="shared" si="155"/>
        <v>0</v>
      </c>
      <c r="DE106" s="398"/>
      <c r="DF106" s="391">
        <f t="shared" si="156"/>
        <v>0</v>
      </c>
      <c r="DG106" s="391">
        <f t="shared" si="157"/>
        <v>0</v>
      </c>
      <c r="DH106" s="391">
        <f t="shared" si="158"/>
        <v>0</v>
      </c>
      <c r="DI106" s="391">
        <f t="shared" si="159"/>
        <v>0</v>
      </c>
      <c r="DJ106" s="391">
        <f t="shared" si="160"/>
        <v>0</v>
      </c>
      <c r="DK106" s="391">
        <f t="shared" si="161"/>
        <v>0</v>
      </c>
      <c r="DL106" s="391">
        <f t="shared" si="162"/>
        <v>0</v>
      </c>
      <c r="DM106" s="391">
        <f t="shared" si="163"/>
        <v>0</v>
      </c>
      <c r="DN106" s="391">
        <f t="shared" si="164"/>
        <v>0</v>
      </c>
      <c r="DO106" s="391">
        <f t="shared" si="165"/>
        <v>0</v>
      </c>
      <c r="DP106" s="391">
        <f t="shared" si="166"/>
        <v>0</v>
      </c>
      <c r="DQ106" s="398"/>
      <c r="DR106" s="391">
        <f t="shared" si="167"/>
        <v>0</v>
      </c>
      <c r="DS106" s="391">
        <f t="shared" si="168"/>
        <v>0</v>
      </c>
      <c r="DT106" s="391">
        <f t="shared" si="169"/>
        <v>0</v>
      </c>
      <c r="DU106" s="391">
        <f t="shared" si="170"/>
        <v>0</v>
      </c>
      <c r="DV106" s="391">
        <f t="shared" si="171"/>
        <v>0</v>
      </c>
      <c r="DW106" s="391">
        <f t="shared" si="172"/>
        <v>0</v>
      </c>
      <c r="DX106" s="391">
        <f t="shared" si="173"/>
        <v>0</v>
      </c>
      <c r="DY106" s="391">
        <f t="shared" si="174"/>
        <v>0</v>
      </c>
      <c r="DZ106" s="391">
        <f t="shared" si="175"/>
        <v>0</v>
      </c>
      <c r="EA106" s="391">
        <f t="shared" si="176"/>
        <v>0</v>
      </c>
      <c r="EB106" s="391">
        <f t="shared" si="177"/>
        <v>0</v>
      </c>
      <c r="EC106" s="398"/>
      <c r="ED106" s="391">
        <f t="shared" si="178"/>
        <v>0</v>
      </c>
      <c r="EE106" s="391">
        <f t="shared" si="179"/>
        <v>0</v>
      </c>
      <c r="EF106" s="391">
        <f t="shared" si="180"/>
        <v>0</v>
      </c>
      <c r="EG106" s="391">
        <f t="shared" si="181"/>
        <v>0</v>
      </c>
      <c r="EH106" s="391">
        <f t="shared" si="182"/>
        <v>0</v>
      </c>
      <c r="EI106" s="391">
        <f t="shared" si="183"/>
        <v>0</v>
      </c>
      <c r="EJ106" s="391">
        <f t="shared" si="184"/>
        <v>0</v>
      </c>
      <c r="EK106" s="391">
        <f t="shared" si="185"/>
        <v>0</v>
      </c>
      <c r="EL106" s="391">
        <f t="shared" si="186"/>
        <v>0</v>
      </c>
      <c r="EM106" s="391">
        <f t="shared" si="187"/>
        <v>0</v>
      </c>
      <c r="EN106" s="391">
        <f t="shared" si="188"/>
        <v>0</v>
      </c>
    </row>
    <row r="107" spans="1:144" s="391" customFormat="1" ht="13.5" hidden="1" thickBot="1" x14ac:dyDescent="0.25">
      <c r="A107" s="364" t="str">
        <f t="shared" si="195"/>
        <v>DBT</v>
      </c>
      <c r="B107" s="365" t="str">
        <f>IF((A107&lt;&gt;"ZZZ"),(IF((IFERROR((VLOOKUP(A107,'Standaard+voorstellen '!A$1:B$436,1,FALSE)),"ZZZ"))="ZZZ","v","")),"")</f>
        <v/>
      </c>
      <c r="C107" s="396" t="s">
        <v>427</v>
      </c>
      <c r="D107" s="367" t="str">
        <f t="shared" si="107"/>
        <v>DBT</v>
      </c>
      <c r="E107" s="368" t="str">
        <f>IFERROR((VLOOKUP(C107,'Standaard+voorstellen '!A$1:E$568,2,FALSE)),"Nog af te handelen AANVRAAG")</f>
        <v>Dienstbus Terreinvaardig</v>
      </c>
      <c r="F107" s="369">
        <f>IFERROR((VLOOKUP(C107,'Standaard+voorstellen '!A$1:E$568,3,FALSE)),"")</f>
        <v>0</v>
      </c>
      <c r="G107" s="370">
        <f t="shared" si="192"/>
        <v>1</v>
      </c>
      <c r="H107" s="371">
        <f t="shared" si="193"/>
        <v>0</v>
      </c>
      <c r="I107" s="372">
        <f t="shared" si="194"/>
        <v>1</v>
      </c>
      <c r="J107" s="367">
        <f t="shared" si="108"/>
        <v>0</v>
      </c>
      <c r="K107" s="372">
        <f t="shared" si="109"/>
        <v>0</v>
      </c>
      <c r="L107" s="369" t="s">
        <v>36</v>
      </c>
      <c r="M107" s="373" t="s">
        <v>443</v>
      </c>
      <c r="N107" s="420" t="s">
        <v>2141</v>
      </c>
      <c r="O107" s="420" t="s">
        <v>2088</v>
      </c>
      <c r="P107" s="376" t="s">
        <v>427</v>
      </c>
      <c r="Q107" s="377">
        <v>1</v>
      </c>
      <c r="R107" s="378">
        <v>0</v>
      </c>
      <c r="S107" s="379">
        <v>1</v>
      </c>
      <c r="T107" s="378">
        <v>6</v>
      </c>
      <c r="U107" s="378">
        <v>1</v>
      </c>
      <c r="V107" s="383">
        <v>0</v>
      </c>
      <c r="W107" s="384">
        <v>0</v>
      </c>
      <c r="X107" s="385">
        <v>0</v>
      </c>
      <c r="Y107" s="384"/>
      <c r="Z107" s="401"/>
      <c r="AA107" s="402"/>
      <c r="AB107" s="383">
        <v>0</v>
      </c>
      <c r="AC107" s="384">
        <v>0</v>
      </c>
      <c r="AD107" s="384">
        <v>0</v>
      </c>
      <c r="AE107" s="377"/>
      <c r="AF107" s="380"/>
      <c r="AG107" s="382"/>
      <c r="AH107" s="383">
        <v>0</v>
      </c>
      <c r="AI107" s="384">
        <v>0</v>
      </c>
      <c r="AJ107" s="385">
        <v>0</v>
      </c>
      <c r="AK107" s="384"/>
      <c r="AL107" s="384"/>
      <c r="AM107" s="384"/>
      <c r="AN107" s="383">
        <v>0</v>
      </c>
      <c r="AO107" s="384">
        <v>0</v>
      </c>
      <c r="AP107" s="385">
        <v>0</v>
      </c>
      <c r="AQ107" s="384">
        <v>1</v>
      </c>
      <c r="AR107" s="384">
        <v>0</v>
      </c>
      <c r="AS107" s="384">
        <v>1</v>
      </c>
      <c r="AT107" s="383">
        <v>0</v>
      </c>
      <c r="AU107" s="384">
        <v>0</v>
      </c>
      <c r="AV107" s="384">
        <v>0</v>
      </c>
      <c r="AW107" s="383"/>
      <c r="AX107" s="384"/>
      <c r="AY107" s="385"/>
      <c r="AZ107" s="403"/>
      <c r="BA107" s="387" t="str">
        <f t="shared" si="110"/>
        <v>DB</v>
      </c>
      <c r="BB107" s="388" t="str">
        <f t="shared" si="111"/>
        <v>T</v>
      </c>
      <c r="BC107" s="389" t="str">
        <f t="shared" si="112"/>
        <v/>
      </c>
      <c r="BD107" s="390" t="str">
        <f t="shared" si="113"/>
        <v/>
      </c>
      <c r="BE107" s="391">
        <f t="shared" si="114"/>
        <v>4</v>
      </c>
      <c r="BF107" s="392" t="str">
        <f>VLOOKUP(C107,'Standaard+voorstellen '!A$1:E$568,1,FALSE)</f>
        <v>DBT</v>
      </c>
      <c r="BG107" s="393" t="str">
        <f>VLOOKUP(P107,'Hulpblad Aantal per VrtgSrt &gt;=1'!B$4:C$688,1,FALSE)</f>
        <v>DBT</v>
      </c>
      <c r="BH107" s="394" t="s">
        <v>427</v>
      </c>
      <c r="BI107" s="393" t="str">
        <f t="shared" si="115"/>
        <v>g</v>
      </c>
      <c r="BJ107" s="393" t="str">
        <f t="shared" si="116"/>
        <v/>
      </c>
      <c r="BK107" s="393" t="str">
        <f t="shared" si="117"/>
        <v>A</v>
      </c>
      <c r="BL107" s="395" t="str">
        <f t="shared" si="118"/>
        <v>A</v>
      </c>
      <c r="BM107" s="393" t="str">
        <f>IF((B107&gt;"a"),(VLOOKUP(A107,Afhankelijkheid!A$2:O$5530,2,FALSE)),"")</f>
        <v/>
      </c>
      <c r="BN107" s="396">
        <f>IFERROR(VLOOKUP(A107,'Hulpblad IZB en IZE'!A$2:B$750,2,FALSE),0)</f>
        <v>0</v>
      </c>
      <c r="BO107" s="397" t="str">
        <f t="shared" si="119"/>
        <v/>
      </c>
      <c r="BP107" s="370">
        <f t="shared" si="120"/>
        <v>1</v>
      </c>
      <c r="BQ107" s="371">
        <f t="shared" si="121"/>
        <v>0</v>
      </c>
      <c r="BR107" s="372">
        <f t="shared" si="189"/>
        <v>1</v>
      </c>
      <c r="BS107" s="372">
        <f t="shared" si="190"/>
        <v>6</v>
      </c>
      <c r="BT107" s="367">
        <f t="shared" si="122"/>
        <v>0</v>
      </c>
      <c r="BU107" s="398"/>
      <c r="BW107" s="393">
        <f t="shared" si="123"/>
        <v>0</v>
      </c>
      <c r="BX107" s="393">
        <f t="shared" si="124"/>
        <v>0</v>
      </c>
      <c r="BY107" s="393">
        <f t="shared" si="125"/>
        <v>0</v>
      </c>
      <c r="BZ107" s="393">
        <f t="shared" si="126"/>
        <v>0</v>
      </c>
      <c r="CA107" s="393">
        <f t="shared" si="127"/>
        <v>0</v>
      </c>
      <c r="CB107" s="393">
        <f t="shared" si="128"/>
        <v>0</v>
      </c>
      <c r="CC107" s="393">
        <f t="shared" si="129"/>
        <v>0</v>
      </c>
      <c r="CD107" s="393">
        <f t="shared" si="130"/>
        <v>0</v>
      </c>
      <c r="CE107" s="393">
        <f t="shared" si="131"/>
        <v>0</v>
      </c>
      <c r="CF107" s="393">
        <f t="shared" si="132"/>
        <v>0</v>
      </c>
      <c r="CG107" s="398"/>
      <c r="CH107" s="391">
        <f t="shared" si="133"/>
        <v>1</v>
      </c>
      <c r="CI107" s="391">
        <f t="shared" si="134"/>
        <v>0</v>
      </c>
      <c r="CJ107" s="391">
        <f t="shared" si="135"/>
        <v>1</v>
      </c>
      <c r="CK107" s="391">
        <f t="shared" si="136"/>
        <v>0</v>
      </c>
      <c r="CL107" s="391">
        <f t="shared" si="137"/>
        <v>1</v>
      </c>
      <c r="CM107" s="391">
        <f t="shared" si="138"/>
        <v>0</v>
      </c>
      <c r="CN107" s="391">
        <f t="shared" si="139"/>
        <v>1</v>
      </c>
      <c r="CO107" s="391">
        <f t="shared" si="140"/>
        <v>1</v>
      </c>
      <c r="CP107" s="391">
        <f t="shared" si="141"/>
        <v>1</v>
      </c>
      <c r="CQ107" s="391">
        <f t="shared" si="142"/>
        <v>0</v>
      </c>
      <c r="CR107" s="391">
        <f t="shared" si="143"/>
        <v>0</v>
      </c>
      <c r="CS107" s="393">
        <f t="shared" si="144"/>
        <v>0</v>
      </c>
      <c r="CT107" s="391">
        <f t="shared" si="145"/>
        <v>0</v>
      </c>
      <c r="CU107" s="391">
        <f t="shared" si="146"/>
        <v>0</v>
      </c>
      <c r="CV107" s="391">
        <f t="shared" si="147"/>
        <v>0</v>
      </c>
      <c r="CW107" s="391">
        <f t="shared" si="148"/>
        <v>0</v>
      </c>
      <c r="CX107" s="391">
        <f t="shared" si="149"/>
        <v>0</v>
      </c>
      <c r="CY107" s="391">
        <f t="shared" si="150"/>
        <v>0</v>
      </c>
      <c r="CZ107" s="391">
        <f t="shared" si="151"/>
        <v>0</v>
      </c>
      <c r="DA107" s="391">
        <f t="shared" si="152"/>
        <v>0</v>
      </c>
      <c r="DB107" s="391">
        <f t="shared" si="153"/>
        <v>1</v>
      </c>
      <c r="DC107" s="391">
        <f t="shared" si="154"/>
        <v>0</v>
      </c>
      <c r="DD107" s="391">
        <f t="shared" si="155"/>
        <v>0</v>
      </c>
      <c r="DE107" s="398"/>
      <c r="DF107" s="391">
        <f t="shared" si="156"/>
        <v>0</v>
      </c>
      <c r="DG107" s="391">
        <f t="shared" si="157"/>
        <v>0</v>
      </c>
      <c r="DH107" s="391">
        <f t="shared" si="158"/>
        <v>0</v>
      </c>
      <c r="DI107" s="391">
        <f t="shared" si="159"/>
        <v>0</v>
      </c>
      <c r="DJ107" s="391">
        <f t="shared" si="160"/>
        <v>0</v>
      </c>
      <c r="DK107" s="391">
        <f t="shared" si="161"/>
        <v>0</v>
      </c>
      <c r="DL107" s="391">
        <f t="shared" si="162"/>
        <v>0</v>
      </c>
      <c r="DM107" s="391">
        <f t="shared" si="163"/>
        <v>0</v>
      </c>
      <c r="DN107" s="391">
        <f t="shared" si="164"/>
        <v>0</v>
      </c>
      <c r="DO107" s="391">
        <f t="shared" si="165"/>
        <v>0</v>
      </c>
      <c r="DP107" s="391">
        <f t="shared" si="166"/>
        <v>0</v>
      </c>
      <c r="DQ107" s="398"/>
      <c r="DR107" s="391">
        <f t="shared" si="167"/>
        <v>0</v>
      </c>
      <c r="DS107" s="391">
        <f t="shared" si="168"/>
        <v>0</v>
      </c>
      <c r="DT107" s="391">
        <f t="shared" si="169"/>
        <v>0</v>
      </c>
      <c r="DU107" s="391">
        <f t="shared" si="170"/>
        <v>0</v>
      </c>
      <c r="DV107" s="391">
        <f t="shared" si="171"/>
        <v>0</v>
      </c>
      <c r="DW107" s="391">
        <f t="shared" si="172"/>
        <v>0</v>
      </c>
      <c r="DX107" s="391">
        <f t="shared" si="173"/>
        <v>0</v>
      </c>
      <c r="DY107" s="391">
        <f t="shared" si="174"/>
        <v>0</v>
      </c>
      <c r="DZ107" s="391">
        <f t="shared" si="175"/>
        <v>0</v>
      </c>
      <c r="EA107" s="391">
        <f t="shared" si="176"/>
        <v>0</v>
      </c>
      <c r="EB107" s="391">
        <f t="shared" si="177"/>
        <v>0</v>
      </c>
      <c r="EC107" s="398"/>
      <c r="ED107" s="391">
        <f t="shared" si="178"/>
        <v>0</v>
      </c>
      <c r="EE107" s="391">
        <f t="shared" si="179"/>
        <v>0</v>
      </c>
      <c r="EF107" s="391">
        <f t="shared" si="180"/>
        <v>0</v>
      </c>
      <c r="EG107" s="391">
        <f t="shared" si="181"/>
        <v>0</v>
      </c>
      <c r="EH107" s="391">
        <f t="shared" si="182"/>
        <v>0</v>
      </c>
      <c r="EI107" s="391">
        <f t="shared" si="183"/>
        <v>0</v>
      </c>
      <c r="EJ107" s="391">
        <f t="shared" si="184"/>
        <v>0</v>
      </c>
      <c r="EK107" s="391">
        <f t="shared" si="185"/>
        <v>0</v>
      </c>
      <c r="EL107" s="391">
        <f t="shared" si="186"/>
        <v>0</v>
      </c>
      <c r="EM107" s="391">
        <f t="shared" si="187"/>
        <v>0</v>
      </c>
      <c r="EN107" s="391">
        <f t="shared" si="188"/>
        <v>0</v>
      </c>
    </row>
    <row r="108" spans="1:144" s="391" customFormat="1" ht="13.5" hidden="1" thickBot="1" x14ac:dyDescent="0.25">
      <c r="A108" s="364" t="str">
        <f t="shared" si="195"/>
        <v>DPA-GW</v>
      </c>
      <c r="B108" s="365" t="str">
        <f>IF((A108&lt;&gt;"ZZZ"),(IF((IFERROR((VLOOKUP(A108,'Standaard+voorstellen '!A$1:B$436,1,FALSE)),"ZZZ"))="ZZZ","v","")),"")</f>
        <v/>
      </c>
      <c r="C108" s="396" t="s">
        <v>764</v>
      </c>
      <c r="D108" s="367" t="str">
        <f t="shared" si="107"/>
        <v>DPA-GW</v>
      </c>
      <c r="E108" s="368" t="str">
        <f>IFERROR((VLOOKUP(C108,'Standaard+voorstellen '!A$1:E$568,2,FALSE)),"Nog af te handelen AANVRAAG")</f>
        <v>DP op Aanh. Grootsch. Waterv.</v>
      </c>
      <c r="F108" s="369">
        <f>IFERROR((VLOOKUP(C108,'Standaard+voorstellen '!A$1:E$568,3,FALSE)),"")</f>
        <v>6</v>
      </c>
      <c r="G108" s="370">
        <f t="shared" si="192"/>
        <v>20</v>
      </c>
      <c r="H108" s="371">
        <f t="shared" si="193"/>
        <v>9</v>
      </c>
      <c r="I108" s="372">
        <f t="shared" si="194"/>
        <v>11</v>
      </c>
      <c r="J108" s="367">
        <f t="shared" si="108"/>
        <v>16</v>
      </c>
      <c r="K108" s="372">
        <f t="shared" si="109"/>
        <v>0</v>
      </c>
      <c r="L108" s="369" t="s">
        <v>36</v>
      </c>
      <c r="M108" s="373" t="s">
        <v>1136</v>
      </c>
      <c r="N108" s="374"/>
      <c r="O108" s="375"/>
      <c r="P108" s="376" t="s">
        <v>764</v>
      </c>
      <c r="Q108" s="377">
        <v>20</v>
      </c>
      <c r="R108" s="378">
        <v>9</v>
      </c>
      <c r="S108" s="379">
        <v>11</v>
      </c>
      <c r="T108" s="378">
        <v>6</v>
      </c>
      <c r="U108" s="378">
        <v>3</v>
      </c>
      <c r="V108" s="383">
        <v>0</v>
      </c>
      <c r="W108" s="384">
        <v>0</v>
      </c>
      <c r="X108" s="385">
        <v>0</v>
      </c>
      <c r="Y108" s="384"/>
      <c r="Z108" s="401"/>
      <c r="AA108" s="402"/>
      <c r="AB108" s="383"/>
      <c r="AC108" s="384"/>
      <c r="AD108" s="384"/>
      <c r="AE108" s="377"/>
      <c r="AF108" s="380"/>
      <c r="AG108" s="382"/>
      <c r="AH108" s="383">
        <v>0</v>
      </c>
      <c r="AI108" s="384">
        <v>0</v>
      </c>
      <c r="AJ108" s="385">
        <v>0</v>
      </c>
      <c r="AK108" s="384">
        <v>4</v>
      </c>
      <c r="AL108" s="384">
        <v>4</v>
      </c>
      <c r="AM108" s="384">
        <v>0</v>
      </c>
      <c r="AN108" s="383">
        <v>2</v>
      </c>
      <c r="AO108" s="384">
        <v>0</v>
      </c>
      <c r="AP108" s="385">
        <v>2</v>
      </c>
      <c r="AQ108" s="384">
        <v>14</v>
      </c>
      <c r="AR108" s="384">
        <v>5</v>
      </c>
      <c r="AS108" s="384">
        <v>9</v>
      </c>
      <c r="AT108" s="383">
        <v>0</v>
      </c>
      <c r="AU108" s="384">
        <v>0</v>
      </c>
      <c r="AV108" s="384">
        <v>0</v>
      </c>
      <c r="AW108" s="383"/>
      <c r="AX108" s="384"/>
      <c r="AY108" s="385"/>
      <c r="AZ108" s="403"/>
      <c r="BA108" s="387" t="str">
        <f t="shared" si="110"/>
        <v>DP</v>
      </c>
      <c r="BB108" s="388" t="str">
        <f t="shared" si="111"/>
        <v>A</v>
      </c>
      <c r="BC108" s="389" t="str">
        <f t="shared" si="112"/>
        <v>-</v>
      </c>
      <c r="BD108" s="390" t="str">
        <f t="shared" si="113"/>
        <v>GW</v>
      </c>
      <c r="BE108" s="391">
        <f t="shared" si="114"/>
        <v>4</v>
      </c>
      <c r="BF108" s="392" t="str">
        <f>VLOOKUP(C108,'Standaard+voorstellen '!A$1:E$568,1,FALSE)</f>
        <v>DPA-GW</v>
      </c>
      <c r="BG108" s="393" t="str">
        <f>VLOOKUP(P108,'Hulpblad Aantal per VrtgSrt &gt;=1'!B$4:C$688,1,FALSE)</f>
        <v>DPA-GW</v>
      </c>
      <c r="BH108" s="394" t="s">
        <v>764</v>
      </c>
      <c r="BI108" s="393" t="str">
        <f t="shared" si="115"/>
        <v>g</v>
      </c>
      <c r="BJ108" s="393" t="str">
        <f t="shared" si="116"/>
        <v>P</v>
      </c>
      <c r="BK108" s="393" t="str">
        <f t="shared" si="117"/>
        <v>A</v>
      </c>
      <c r="BL108" s="395" t="str">
        <f t="shared" si="118"/>
        <v>PA</v>
      </c>
      <c r="BM108" s="393" t="str">
        <f>IF((B108&gt;"a"),(VLOOKUP(A108,Afhankelijkheid!A$2:O$5530,2,FALSE)),"")</f>
        <v/>
      </c>
      <c r="BN108" s="396">
        <f>IFERROR(VLOOKUP(A108,'Hulpblad IZB en IZE'!A$2:B$750,2,FALSE),0)</f>
        <v>16</v>
      </c>
      <c r="BO108" s="397" t="str">
        <f t="shared" si="119"/>
        <v/>
      </c>
      <c r="BP108" s="370">
        <f t="shared" si="120"/>
        <v>20</v>
      </c>
      <c r="BQ108" s="371">
        <f t="shared" si="121"/>
        <v>9</v>
      </c>
      <c r="BR108" s="372">
        <f t="shared" si="189"/>
        <v>11</v>
      </c>
      <c r="BS108" s="372">
        <f t="shared" si="190"/>
        <v>6</v>
      </c>
      <c r="BT108" s="367">
        <f t="shared" si="122"/>
        <v>16</v>
      </c>
      <c r="BU108" s="398"/>
      <c r="BW108" s="393">
        <f t="shared" si="123"/>
        <v>0</v>
      </c>
      <c r="BX108" s="393">
        <f t="shared" si="124"/>
        <v>0</v>
      </c>
      <c r="BY108" s="393">
        <f t="shared" si="125"/>
        <v>0</v>
      </c>
      <c r="BZ108" s="393">
        <f t="shared" si="126"/>
        <v>0</v>
      </c>
      <c r="CA108" s="393">
        <f t="shared" si="127"/>
        <v>0</v>
      </c>
      <c r="CB108" s="393">
        <f t="shared" si="128"/>
        <v>0</v>
      </c>
      <c r="CC108" s="393">
        <f t="shared" si="129"/>
        <v>0</v>
      </c>
      <c r="CD108" s="393">
        <f t="shared" si="130"/>
        <v>0</v>
      </c>
      <c r="CE108" s="393">
        <f t="shared" si="131"/>
        <v>0</v>
      </c>
      <c r="CF108" s="393">
        <f t="shared" si="132"/>
        <v>0</v>
      </c>
      <c r="CG108" s="398"/>
      <c r="CH108" s="391">
        <f t="shared" si="133"/>
        <v>1</v>
      </c>
      <c r="CI108" s="391">
        <f t="shared" si="134"/>
        <v>0</v>
      </c>
      <c r="CJ108" s="391">
        <f t="shared" si="135"/>
        <v>0</v>
      </c>
      <c r="CK108" s="391">
        <f t="shared" si="136"/>
        <v>0</v>
      </c>
      <c r="CL108" s="391">
        <f t="shared" si="137"/>
        <v>1</v>
      </c>
      <c r="CM108" s="391">
        <f t="shared" si="138"/>
        <v>1</v>
      </c>
      <c r="CN108" s="391">
        <f t="shared" si="139"/>
        <v>1</v>
      </c>
      <c r="CO108" s="391">
        <f t="shared" si="140"/>
        <v>1</v>
      </c>
      <c r="CP108" s="391">
        <f t="shared" si="141"/>
        <v>1</v>
      </c>
      <c r="CQ108" s="391">
        <f t="shared" si="142"/>
        <v>0</v>
      </c>
      <c r="CR108" s="391">
        <f t="shared" si="143"/>
        <v>0</v>
      </c>
      <c r="CS108" s="393">
        <f t="shared" si="144"/>
        <v>0</v>
      </c>
      <c r="CT108" s="391">
        <f t="shared" si="145"/>
        <v>0</v>
      </c>
      <c r="CU108" s="391">
        <f t="shared" si="146"/>
        <v>0</v>
      </c>
      <c r="CV108" s="391">
        <f t="shared" si="147"/>
        <v>0</v>
      </c>
      <c r="CW108" s="391">
        <f t="shared" si="148"/>
        <v>0</v>
      </c>
      <c r="CX108" s="391">
        <f t="shared" si="149"/>
        <v>0</v>
      </c>
      <c r="CY108" s="391">
        <f t="shared" si="150"/>
        <v>0</v>
      </c>
      <c r="CZ108" s="391">
        <f t="shared" si="151"/>
        <v>1</v>
      </c>
      <c r="DA108" s="391">
        <f t="shared" si="152"/>
        <v>1</v>
      </c>
      <c r="DB108" s="391">
        <f t="shared" si="153"/>
        <v>1</v>
      </c>
      <c r="DC108" s="391">
        <f t="shared" si="154"/>
        <v>0</v>
      </c>
      <c r="DD108" s="391">
        <f t="shared" si="155"/>
        <v>0</v>
      </c>
      <c r="DE108" s="398"/>
      <c r="DF108" s="391">
        <f t="shared" si="156"/>
        <v>0</v>
      </c>
      <c r="DG108" s="391">
        <f t="shared" si="157"/>
        <v>0</v>
      </c>
      <c r="DH108" s="391">
        <f t="shared" si="158"/>
        <v>0</v>
      </c>
      <c r="DI108" s="391">
        <f t="shared" si="159"/>
        <v>0</v>
      </c>
      <c r="DJ108" s="391">
        <f t="shared" si="160"/>
        <v>0</v>
      </c>
      <c r="DK108" s="391">
        <f t="shared" si="161"/>
        <v>0</v>
      </c>
      <c r="DL108" s="391">
        <f t="shared" si="162"/>
        <v>0</v>
      </c>
      <c r="DM108" s="391">
        <f t="shared" si="163"/>
        <v>0</v>
      </c>
      <c r="DN108" s="391">
        <f t="shared" si="164"/>
        <v>0</v>
      </c>
      <c r="DO108" s="391">
        <f t="shared" si="165"/>
        <v>0</v>
      </c>
      <c r="DP108" s="391">
        <f t="shared" si="166"/>
        <v>0</v>
      </c>
      <c r="DQ108" s="398"/>
      <c r="DR108" s="391">
        <f t="shared" si="167"/>
        <v>0</v>
      </c>
      <c r="DS108" s="391">
        <f t="shared" si="168"/>
        <v>0</v>
      </c>
      <c r="DT108" s="391">
        <f t="shared" si="169"/>
        <v>0</v>
      </c>
      <c r="DU108" s="391">
        <f t="shared" si="170"/>
        <v>0</v>
      </c>
      <c r="DV108" s="391">
        <f t="shared" si="171"/>
        <v>0</v>
      </c>
      <c r="DW108" s="391">
        <f t="shared" si="172"/>
        <v>0</v>
      </c>
      <c r="DX108" s="391">
        <f t="shared" si="173"/>
        <v>0</v>
      </c>
      <c r="DY108" s="391">
        <f t="shared" si="174"/>
        <v>0</v>
      </c>
      <c r="DZ108" s="391">
        <f t="shared" si="175"/>
        <v>0</v>
      </c>
      <c r="EA108" s="391">
        <f t="shared" si="176"/>
        <v>0</v>
      </c>
      <c r="EB108" s="391">
        <f t="shared" si="177"/>
        <v>0</v>
      </c>
      <c r="EC108" s="398"/>
      <c r="ED108" s="391">
        <f t="shared" si="178"/>
        <v>0</v>
      </c>
      <c r="EE108" s="391">
        <f t="shared" si="179"/>
        <v>0</v>
      </c>
      <c r="EF108" s="391">
        <f t="shared" si="180"/>
        <v>0</v>
      </c>
      <c r="EG108" s="391">
        <f t="shared" si="181"/>
        <v>0</v>
      </c>
      <c r="EH108" s="391">
        <f t="shared" si="182"/>
        <v>0</v>
      </c>
      <c r="EI108" s="391">
        <f t="shared" si="183"/>
        <v>0</v>
      </c>
      <c r="EJ108" s="391">
        <f t="shared" si="184"/>
        <v>0</v>
      </c>
      <c r="EK108" s="391">
        <f t="shared" si="185"/>
        <v>0</v>
      </c>
      <c r="EL108" s="391">
        <f t="shared" si="186"/>
        <v>0</v>
      </c>
      <c r="EM108" s="391">
        <f t="shared" si="187"/>
        <v>0</v>
      </c>
      <c r="EN108" s="391">
        <f t="shared" si="188"/>
        <v>0</v>
      </c>
    </row>
    <row r="109" spans="1:144" s="391" customFormat="1" ht="13.5" hidden="1" thickBot="1" x14ac:dyDescent="0.25">
      <c r="A109" s="364" t="str">
        <f t="shared" si="195"/>
        <v>DP-GW</v>
      </c>
      <c r="B109" s="365" t="str">
        <f>IF((A109&lt;&gt;"ZZZ"),(IF((IFERROR((VLOOKUP(A109,'Standaard+voorstellen '!A$1:B$436,1,FALSE)),"ZZZ"))="ZZZ","v","")),"")</f>
        <v/>
      </c>
      <c r="C109" s="396" t="s">
        <v>672</v>
      </c>
      <c r="D109" s="367" t="str">
        <f t="shared" si="107"/>
        <v>DP-GW</v>
      </c>
      <c r="E109" s="368" t="str">
        <f>IFERROR((VLOOKUP(C109,'Standaard+voorstellen '!A$1:E$568,2,FALSE)),"Nog af te handelen AANVRAAG")</f>
        <v>DP voert. Grootsch. Watervoorz</v>
      </c>
      <c r="F109" s="369">
        <f>IFERROR((VLOOKUP(C109,'Standaard+voorstellen '!A$1:E$568,3,FALSE)),"")</f>
        <v>6</v>
      </c>
      <c r="G109" s="370">
        <f t="shared" si="192"/>
        <v>65</v>
      </c>
      <c r="H109" s="371">
        <f t="shared" si="193"/>
        <v>8</v>
      </c>
      <c r="I109" s="372">
        <f t="shared" si="194"/>
        <v>57</v>
      </c>
      <c r="J109" s="367">
        <f t="shared" si="108"/>
        <v>0</v>
      </c>
      <c r="K109" s="372">
        <f t="shared" si="109"/>
        <v>0</v>
      </c>
      <c r="L109" s="369" t="s">
        <v>36</v>
      </c>
      <c r="M109" s="373" t="s">
        <v>1136</v>
      </c>
      <c r="N109" s="454"/>
      <c r="O109" s="375"/>
      <c r="P109" s="376" t="s">
        <v>672</v>
      </c>
      <c r="Q109" s="377">
        <v>65</v>
      </c>
      <c r="R109" s="378">
        <v>8</v>
      </c>
      <c r="S109" s="379">
        <v>57</v>
      </c>
      <c r="T109" s="378">
        <v>9</v>
      </c>
      <c r="U109" s="378">
        <v>9</v>
      </c>
      <c r="V109" s="377">
        <v>4</v>
      </c>
      <c r="W109" s="378">
        <v>4</v>
      </c>
      <c r="X109" s="379">
        <v>0</v>
      </c>
      <c r="Y109" s="384">
        <v>11</v>
      </c>
      <c r="Z109" s="401">
        <v>0</v>
      </c>
      <c r="AA109" s="402">
        <v>11</v>
      </c>
      <c r="AB109" s="377">
        <v>2</v>
      </c>
      <c r="AC109" s="378">
        <v>0</v>
      </c>
      <c r="AD109" s="378">
        <v>2</v>
      </c>
      <c r="AE109" s="377">
        <v>9</v>
      </c>
      <c r="AF109" s="380">
        <v>0</v>
      </c>
      <c r="AG109" s="382">
        <v>9</v>
      </c>
      <c r="AH109" s="377">
        <v>4</v>
      </c>
      <c r="AI109" s="378">
        <v>4</v>
      </c>
      <c r="AJ109" s="379">
        <v>0</v>
      </c>
      <c r="AK109" s="378"/>
      <c r="AL109" s="378"/>
      <c r="AM109" s="378"/>
      <c r="AN109" s="377">
        <v>4</v>
      </c>
      <c r="AO109" s="378">
        <v>0</v>
      </c>
      <c r="AP109" s="379">
        <v>4</v>
      </c>
      <c r="AQ109" s="378">
        <v>13</v>
      </c>
      <c r="AR109" s="378">
        <v>0</v>
      </c>
      <c r="AS109" s="378">
        <v>13</v>
      </c>
      <c r="AT109" s="383">
        <v>13</v>
      </c>
      <c r="AU109" s="378">
        <v>0</v>
      </c>
      <c r="AV109" s="378">
        <v>13</v>
      </c>
      <c r="AW109" s="383">
        <v>5</v>
      </c>
      <c r="AX109" s="384">
        <v>0</v>
      </c>
      <c r="AY109" s="379">
        <v>5</v>
      </c>
      <c r="AZ109" s="403"/>
      <c r="BA109" s="387" t="str">
        <f t="shared" si="110"/>
        <v>DP</v>
      </c>
      <c r="BB109" s="388" t="str">
        <f t="shared" si="111"/>
        <v/>
      </c>
      <c r="BC109" s="389" t="str">
        <f t="shared" si="112"/>
        <v>-</v>
      </c>
      <c r="BD109" s="390" t="str">
        <f t="shared" si="113"/>
        <v>GW</v>
      </c>
      <c r="BE109" s="391">
        <f t="shared" si="114"/>
        <v>3</v>
      </c>
      <c r="BF109" s="392" t="str">
        <f>VLOOKUP(C109,'Standaard+voorstellen '!A$1:E$568,1,FALSE)</f>
        <v>DP-GW</v>
      </c>
      <c r="BG109" s="393" t="str">
        <f>VLOOKUP(P109,'Hulpblad Aantal per VrtgSrt &gt;=1'!B$4:C$688,1,FALSE)</f>
        <v>DP-GW</v>
      </c>
      <c r="BH109" s="394" t="s">
        <v>672</v>
      </c>
      <c r="BI109" s="393" t="str">
        <f t="shared" si="115"/>
        <v>g</v>
      </c>
      <c r="BJ109" s="393" t="str">
        <f t="shared" si="116"/>
        <v>P</v>
      </c>
      <c r="BK109" s="393" t="str">
        <f t="shared" si="117"/>
        <v>A</v>
      </c>
      <c r="BL109" s="395" t="str">
        <f t="shared" si="118"/>
        <v>PA</v>
      </c>
      <c r="BM109" s="393" t="str">
        <f>IF((B109&gt;"a"),(VLOOKUP(A109,Afhankelijkheid!A$2:O$5530,2,FALSE)),"")</f>
        <v/>
      </c>
      <c r="BN109" s="396">
        <f>IFERROR(VLOOKUP(A109,'Hulpblad IZB en IZE'!A$2:B$750,2,FALSE),0)</f>
        <v>0</v>
      </c>
      <c r="BO109" s="397" t="str">
        <f t="shared" si="119"/>
        <v/>
      </c>
      <c r="BP109" s="370">
        <f t="shared" si="120"/>
        <v>65</v>
      </c>
      <c r="BQ109" s="371">
        <f t="shared" si="121"/>
        <v>8</v>
      </c>
      <c r="BR109" s="372">
        <f t="shared" si="189"/>
        <v>57</v>
      </c>
      <c r="BS109" s="372">
        <f t="shared" si="190"/>
        <v>9</v>
      </c>
      <c r="BT109" s="367">
        <f t="shared" si="122"/>
        <v>0</v>
      </c>
      <c r="BU109" s="398"/>
      <c r="BW109" s="393">
        <f t="shared" si="123"/>
        <v>0</v>
      </c>
      <c r="BX109" s="393">
        <f t="shared" si="124"/>
        <v>0</v>
      </c>
      <c r="BY109" s="393">
        <f t="shared" si="125"/>
        <v>0</v>
      </c>
      <c r="BZ109" s="393">
        <f t="shared" si="126"/>
        <v>0</v>
      </c>
      <c r="CA109" s="393">
        <f t="shared" si="127"/>
        <v>0</v>
      </c>
      <c r="CB109" s="393">
        <f t="shared" si="128"/>
        <v>0</v>
      </c>
      <c r="CC109" s="393">
        <f t="shared" si="129"/>
        <v>0</v>
      </c>
      <c r="CD109" s="393">
        <f t="shared" si="130"/>
        <v>0</v>
      </c>
      <c r="CE109" s="393">
        <f t="shared" si="131"/>
        <v>0</v>
      </c>
      <c r="CF109" s="393">
        <f t="shared" si="132"/>
        <v>0</v>
      </c>
      <c r="CG109" s="398"/>
      <c r="CH109" s="391">
        <f t="shared" si="133"/>
        <v>1</v>
      </c>
      <c r="CI109" s="391">
        <f t="shared" si="134"/>
        <v>1</v>
      </c>
      <c r="CJ109" s="391">
        <f t="shared" si="135"/>
        <v>1</v>
      </c>
      <c r="CK109" s="391">
        <f t="shared" si="136"/>
        <v>1</v>
      </c>
      <c r="CL109" s="391">
        <f t="shared" si="137"/>
        <v>1</v>
      </c>
      <c r="CM109" s="391">
        <f t="shared" si="138"/>
        <v>0</v>
      </c>
      <c r="CN109" s="391">
        <f t="shared" si="139"/>
        <v>1</v>
      </c>
      <c r="CO109" s="391">
        <f t="shared" si="140"/>
        <v>1</v>
      </c>
      <c r="CP109" s="391">
        <f t="shared" si="141"/>
        <v>1</v>
      </c>
      <c r="CQ109" s="391">
        <f t="shared" si="142"/>
        <v>1</v>
      </c>
      <c r="CR109" s="391">
        <f t="shared" si="143"/>
        <v>0</v>
      </c>
      <c r="CS109" s="393">
        <f t="shared" si="144"/>
        <v>0</v>
      </c>
      <c r="CT109" s="391">
        <f t="shared" si="145"/>
        <v>0</v>
      </c>
      <c r="CU109" s="391">
        <f t="shared" si="146"/>
        <v>1</v>
      </c>
      <c r="CV109" s="391">
        <f t="shared" si="147"/>
        <v>1</v>
      </c>
      <c r="CW109" s="391">
        <f t="shared" si="148"/>
        <v>1</v>
      </c>
      <c r="CX109" s="391">
        <f t="shared" si="149"/>
        <v>1</v>
      </c>
      <c r="CY109" s="391">
        <f t="shared" si="150"/>
        <v>1</v>
      </c>
      <c r="CZ109" s="391">
        <f t="shared" si="151"/>
        <v>0</v>
      </c>
      <c r="DA109" s="391">
        <f t="shared" si="152"/>
        <v>1</v>
      </c>
      <c r="DB109" s="391">
        <f t="shared" si="153"/>
        <v>1</v>
      </c>
      <c r="DC109" s="391">
        <f t="shared" si="154"/>
        <v>1</v>
      </c>
      <c r="DD109" s="391">
        <f t="shared" si="155"/>
        <v>1</v>
      </c>
      <c r="DE109" s="398"/>
      <c r="DF109" s="391">
        <f t="shared" si="156"/>
        <v>0</v>
      </c>
      <c r="DG109" s="391">
        <f t="shared" si="157"/>
        <v>0</v>
      </c>
      <c r="DH109" s="391">
        <f t="shared" si="158"/>
        <v>0</v>
      </c>
      <c r="DI109" s="391">
        <f t="shared" si="159"/>
        <v>0</v>
      </c>
      <c r="DJ109" s="391">
        <f t="shared" si="160"/>
        <v>0</v>
      </c>
      <c r="DK109" s="391">
        <f t="shared" si="161"/>
        <v>0</v>
      </c>
      <c r="DL109" s="391">
        <f t="shared" si="162"/>
        <v>0</v>
      </c>
      <c r="DM109" s="391">
        <f t="shared" si="163"/>
        <v>0</v>
      </c>
      <c r="DN109" s="391">
        <f t="shared" si="164"/>
        <v>0</v>
      </c>
      <c r="DO109" s="391">
        <f t="shared" si="165"/>
        <v>0</v>
      </c>
      <c r="DP109" s="391">
        <f t="shared" si="166"/>
        <v>0</v>
      </c>
      <c r="DQ109" s="398"/>
      <c r="DR109" s="391">
        <f t="shared" si="167"/>
        <v>0</v>
      </c>
      <c r="DS109" s="391">
        <f t="shared" si="168"/>
        <v>0</v>
      </c>
      <c r="DT109" s="391">
        <f t="shared" si="169"/>
        <v>0</v>
      </c>
      <c r="DU109" s="391">
        <f t="shared" si="170"/>
        <v>0</v>
      </c>
      <c r="DV109" s="391">
        <f t="shared" si="171"/>
        <v>0</v>
      </c>
      <c r="DW109" s="391">
        <f t="shared" si="172"/>
        <v>0</v>
      </c>
      <c r="DX109" s="391">
        <f t="shared" si="173"/>
        <v>0</v>
      </c>
      <c r="DY109" s="391">
        <f t="shared" si="174"/>
        <v>0</v>
      </c>
      <c r="DZ109" s="391">
        <f t="shared" si="175"/>
        <v>0</v>
      </c>
      <c r="EA109" s="391">
        <f t="shared" si="176"/>
        <v>0</v>
      </c>
      <c r="EB109" s="391">
        <f t="shared" si="177"/>
        <v>0</v>
      </c>
      <c r="EC109" s="398"/>
      <c r="ED109" s="391">
        <f t="shared" si="178"/>
        <v>0</v>
      </c>
      <c r="EE109" s="391">
        <f t="shared" si="179"/>
        <v>0</v>
      </c>
      <c r="EF109" s="391">
        <f t="shared" si="180"/>
        <v>0</v>
      </c>
      <c r="EG109" s="391">
        <f t="shared" si="181"/>
        <v>0</v>
      </c>
      <c r="EH109" s="391">
        <f t="shared" si="182"/>
        <v>0</v>
      </c>
      <c r="EI109" s="391">
        <f t="shared" si="183"/>
        <v>0</v>
      </c>
      <c r="EJ109" s="391">
        <f t="shared" si="184"/>
        <v>0</v>
      </c>
      <c r="EK109" s="391">
        <f t="shared" si="185"/>
        <v>0</v>
      </c>
      <c r="EL109" s="391">
        <f t="shared" si="186"/>
        <v>0</v>
      </c>
      <c r="EM109" s="391">
        <f t="shared" si="187"/>
        <v>0</v>
      </c>
      <c r="EN109" s="391">
        <f t="shared" si="188"/>
        <v>0</v>
      </c>
    </row>
    <row r="110" spans="1:144" s="391" customFormat="1" ht="13.5" hidden="1" thickBot="1" x14ac:dyDescent="0.25">
      <c r="A110" s="364" t="str">
        <f t="shared" si="195"/>
        <v>DPH-GW</v>
      </c>
      <c r="B110" s="365" t="str">
        <f>IF((A110&lt;&gt;"ZZZ"),(IF((IFERROR((VLOOKUP(A110,'Standaard+voorstellen '!A$1:B$436,1,FALSE)),"ZZZ"))="ZZZ","v","")),"")</f>
        <v/>
      </c>
      <c r="C110" s="418" t="s">
        <v>1092</v>
      </c>
      <c r="D110" s="367" t="str">
        <f t="shared" si="107"/>
        <v>DPH-GW</v>
      </c>
      <c r="E110" s="368" t="str">
        <f>IFERROR((VLOOKUP(C110,'Standaard+voorstellen '!A$1:E$568,2,FALSE)),"Nog af te handelen AANVRAAG")</f>
        <v>HAB DP GW cap. met slangen</v>
      </c>
      <c r="F110" s="369">
        <f>IFERROR((VLOOKUP(C110,'Standaard+voorstellen '!A$1:E$568,3,FALSE)),"")</f>
        <v>6</v>
      </c>
      <c r="G110" s="370">
        <f t="shared" si="192"/>
        <v>110</v>
      </c>
      <c r="H110" s="371">
        <f t="shared" si="193"/>
        <v>101</v>
      </c>
      <c r="I110" s="372">
        <f t="shared" si="194"/>
        <v>9</v>
      </c>
      <c r="J110" s="367">
        <f t="shared" si="108"/>
        <v>0</v>
      </c>
      <c r="K110" s="372">
        <f t="shared" si="109"/>
        <v>0</v>
      </c>
      <c r="L110" s="369" t="s">
        <v>36</v>
      </c>
      <c r="M110" s="373" t="s">
        <v>1136</v>
      </c>
      <c r="N110" s="374"/>
      <c r="O110" s="453"/>
      <c r="P110" s="376" t="s">
        <v>1092</v>
      </c>
      <c r="Q110" s="377">
        <v>110</v>
      </c>
      <c r="R110" s="378">
        <v>101</v>
      </c>
      <c r="S110" s="379">
        <v>9</v>
      </c>
      <c r="T110" s="378">
        <v>10</v>
      </c>
      <c r="U110" s="378">
        <v>10</v>
      </c>
      <c r="V110" s="383">
        <v>7</v>
      </c>
      <c r="W110" s="384">
        <v>7</v>
      </c>
      <c r="X110" s="385">
        <v>0</v>
      </c>
      <c r="Y110" s="384">
        <v>6</v>
      </c>
      <c r="Z110" s="401">
        <v>6</v>
      </c>
      <c r="AA110" s="402">
        <v>0</v>
      </c>
      <c r="AB110" s="383">
        <v>4</v>
      </c>
      <c r="AC110" s="384">
        <v>4</v>
      </c>
      <c r="AD110" s="384">
        <v>0</v>
      </c>
      <c r="AE110" s="383">
        <v>9</v>
      </c>
      <c r="AF110" s="401">
        <v>9</v>
      </c>
      <c r="AG110" s="406">
        <v>0</v>
      </c>
      <c r="AH110" s="383">
        <v>17</v>
      </c>
      <c r="AI110" s="384">
        <v>17</v>
      </c>
      <c r="AJ110" s="385">
        <v>0</v>
      </c>
      <c r="AK110" s="384">
        <v>12</v>
      </c>
      <c r="AL110" s="384">
        <v>8</v>
      </c>
      <c r="AM110" s="384">
        <v>4</v>
      </c>
      <c r="AN110" s="383">
        <v>5</v>
      </c>
      <c r="AO110" s="384">
        <v>5</v>
      </c>
      <c r="AP110" s="385">
        <v>0</v>
      </c>
      <c r="AQ110" s="384">
        <v>26</v>
      </c>
      <c r="AR110" s="384">
        <v>25</v>
      </c>
      <c r="AS110" s="384">
        <v>1</v>
      </c>
      <c r="AT110" s="383">
        <v>13</v>
      </c>
      <c r="AU110" s="384">
        <v>13</v>
      </c>
      <c r="AV110" s="384">
        <v>0</v>
      </c>
      <c r="AW110" s="383">
        <v>11</v>
      </c>
      <c r="AX110" s="384">
        <v>7</v>
      </c>
      <c r="AY110" s="385">
        <v>4</v>
      </c>
      <c r="AZ110" s="403"/>
      <c r="BA110" s="387" t="str">
        <f t="shared" si="110"/>
        <v>DP</v>
      </c>
      <c r="BB110" s="388" t="str">
        <f t="shared" si="111"/>
        <v>H</v>
      </c>
      <c r="BC110" s="389" t="str">
        <f t="shared" si="112"/>
        <v>-</v>
      </c>
      <c r="BD110" s="390" t="str">
        <f t="shared" si="113"/>
        <v>GW</v>
      </c>
      <c r="BE110" s="391">
        <f t="shared" si="114"/>
        <v>4</v>
      </c>
      <c r="BF110" s="392" t="str">
        <f>VLOOKUP(C110,'Standaard+voorstellen '!A$1:E$568,1,FALSE)</f>
        <v>DPH-GW</v>
      </c>
      <c r="BG110" s="393" t="str">
        <f>VLOOKUP(P110,'Hulpblad Aantal per VrtgSrt &gt;=1'!B$4:C$688,1,FALSE)</f>
        <v>DPH-GW</v>
      </c>
      <c r="BH110" s="394" t="s">
        <v>1092</v>
      </c>
      <c r="BI110" s="393" t="str">
        <f t="shared" si="115"/>
        <v>g</v>
      </c>
      <c r="BJ110" s="393" t="str">
        <f t="shared" si="116"/>
        <v>P</v>
      </c>
      <c r="BK110" s="393" t="str">
        <f t="shared" si="117"/>
        <v>A</v>
      </c>
      <c r="BL110" s="395" t="str">
        <f t="shared" si="118"/>
        <v>PA</v>
      </c>
      <c r="BM110" s="393" t="str">
        <f>IF((B110&gt;"a"),(VLOOKUP(A110,Afhankelijkheid!A$2:O$5530,2,FALSE)),"")</f>
        <v/>
      </c>
      <c r="BN110" s="396">
        <f>IFERROR(VLOOKUP(A110,'Hulpblad IZB en IZE'!A$2:B$750,2,FALSE),0)</f>
        <v>0</v>
      </c>
      <c r="BO110" s="397" t="str">
        <f t="shared" si="119"/>
        <v/>
      </c>
      <c r="BP110" s="370">
        <f t="shared" si="120"/>
        <v>110</v>
      </c>
      <c r="BQ110" s="371">
        <f t="shared" si="121"/>
        <v>101</v>
      </c>
      <c r="BR110" s="372">
        <f t="shared" si="189"/>
        <v>9</v>
      </c>
      <c r="BS110" s="372">
        <f t="shared" si="190"/>
        <v>10</v>
      </c>
      <c r="BT110" s="367">
        <f t="shared" si="122"/>
        <v>0</v>
      </c>
      <c r="BU110" s="398"/>
      <c r="BW110" s="393">
        <f t="shared" si="123"/>
        <v>0</v>
      </c>
      <c r="BX110" s="393">
        <f t="shared" si="124"/>
        <v>0</v>
      </c>
      <c r="BY110" s="393">
        <f t="shared" si="125"/>
        <v>0</v>
      </c>
      <c r="BZ110" s="393">
        <f t="shared" si="126"/>
        <v>0</v>
      </c>
      <c r="CA110" s="393">
        <f t="shared" si="127"/>
        <v>0</v>
      </c>
      <c r="CB110" s="393">
        <f t="shared" si="128"/>
        <v>0</v>
      </c>
      <c r="CC110" s="393">
        <f t="shared" si="129"/>
        <v>0</v>
      </c>
      <c r="CD110" s="393">
        <f t="shared" si="130"/>
        <v>0</v>
      </c>
      <c r="CE110" s="393">
        <f t="shared" si="131"/>
        <v>0</v>
      </c>
      <c r="CF110" s="393">
        <f t="shared" si="132"/>
        <v>0</v>
      </c>
      <c r="CG110" s="398"/>
      <c r="CH110" s="391">
        <f t="shared" si="133"/>
        <v>1</v>
      </c>
      <c r="CI110" s="391">
        <f t="shared" si="134"/>
        <v>1</v>
      </c>
      <c r="CJ110" s="391">
        <f t="shared" si="135"/>
        <v>1</v>
      </c>
      <c r="CK110" s="391">
        <f t="shared" si="136"/>
        <v>1</v>
      </c>
      <c r="CL110" s="391">
        <f t="shared" si="137"/>
        <v>1</v>
      </c>
      <c r="CM110" s="391">
        <f t="shared" si="138"/>
        <v>1</v>
      </c>
      <c r="CN110" s="391">
        <f t="shared" si="139"/>
        <v>1</v>
      </c>
      <c r="CO110" s="391">
        <f t="shared" si="140"/>
        <v>1</v>
      </c>
      <c r="CP110" s="391">
        <f t="shared" si="141"/>
        <v>1</v>
      </c>
      <c r="CQ110" s="391">
        <f t="shared" si="142"/>
        <v>1</v>
      </c>
      <c r="CR110" s="391">
        <f t="shared" si="143"/>
        <v>0</v>
      </c>
      <c r="CS110" s="393">
        <f t="shared" si="144"/>
        <v>0</v>
      </c>
      <c r="CT110" s="391">
        <f t="shared" si="145"/>
        <v>0</v>
      </c>
      <c r="CU110" s="391">
        <f t="shared" si="146"/>
        <v>1</v>
      </c>
      <c r="CV110" s="391">
        <f t="shared" si="147"/>
        <v>1</v>
      </c>
      <c r="CW110" s="391">
        <f t="shared" si="148"/>
        <v>1</v>
      </c>
      <c r="CX110" s="391">
        <f t="shared" si="149"/>
        <v>1</v>
      </c>
      <c r="CY110" s="391">
        <f t="shared" si="150"/>
        <v>1</v>
      </c>
      <c r="CZ110" s="391">
        <f t="shared" si="151"/>
        <v>1</v>
      </c>
      <c r="DA110" s="391">
        <f t="shared" si="152"/>
        <v>1</v>
      </c>
      <c r="DB110" s="391">
        <f t="shared" si="153"/>
        <v>1</v>
      </c>
      <c r="DC110" s="391">
        <f t="shared" si="154"/>
        <v>1</v>
      </c>
      <c r="DD110" s="391">
        <f t="shared" si="155"/>
        <v>1</v>
      </c>
      <c r="DE110" s="398"/>
      <c r="DF110" s="391">
        <f t="shared" si="156"/>
        <v>0</v>
      </c>
      <c r="DG110" s="391">
        <f t="shared" si="157"/>
        <v>0</v>
      </c>
      <c r="DH110" s="391">
        <f t="shared" si="158"/>
        <v>0</v>
      </c>
      <c r="DI110" s="391">
        <f t="shared" si="159"/>
        <v>0</v>
      </c>
      <c r="DJ110" s="391">
        <f t="shared" si="160"/>
        <v>0</v>
      </c>
      <c r="DK110" s="391">
        <f t="shared" si="161"/>
        <v>0</v>
      </c>
      <c r="DL110" s="391">
        <f t="shared" si="162"/>
        <v>0</v>
      </c>
      <c r="DM110" s="391">
        <f t="shared" si="163"/>
        <v>0</v>
      </c>
      <c r="DN110" s="391">
        <f t="shared" si="164"/>
        <v>0</v>
      </c>
      <c r="DO110" s="391">
        <f t="shared" si="165"/>
        <v>0</v>
      </c>
      <c r="DP110" s="391">
        <f t="shared" si="166"/>
        <v>0</v>
      </c>
      <c r="DQ110" s="398"/>
      <c r="DR110" s="391">
        <f t="shared" si="167"/>
        <v>0</v>
      </c>
      <c r="DS110" s="391">
        <f t="shared" si="168"/>
        <v>0</v>
      </c>
      <c r="DT110" s="391">
        <f t="shared" si="169"/>
        <v>0</v>
      </c>
      <c r="DU110" s="391">
        <f t="shared" si="170"/>
        <v>0</v>
      </c>
      <c r="DV110" s="391">
        <f t="shared" si="171"/>
        <v>0</v>
      </c>
      <c r="DW110" s="391">
        <f t="shared" si="172"/>
        <v>0</v>
      </c>
      <c r="DX110" s="391">
        <f t="shared" si="173"/>
        <v>0</v>
      </c>
      <c r="DY110" s="391">
        <f t="shared" si="174"/>
        <v>0</v>
      </c>
      <c r="DZ110" s="391">
        <f t="shared" si="175"/>
        <v>0</v>
      </c>
      <c r="EA110" s="391">
        <f t="shared" si="176"/>
        <v>0</v>
      </c>
      <c r="EB110" s="391">
        <f t="shared" si="177"/>
        <v>0</v>
      </c>
      <c r="EC110" s="398"/>
      <c r="ED110" s="391">
        <f t="shared" si="178"/>
        <v>0</v>
      </c>
      <c r="EE110" s="391">
        <f t="shared" si="179"/>
        <v>0</v>
      </c>
      <c r="EF110" s="391">
        <f t="shared" si="180"/>
        <v>0</v>
      </c>
      <c r="EG110" s="391">
        <f t="shared" si="181"/>
        <v>0</v>
      </c>
      <c r="EH110" s="391">
        <f t="shared" si="182"/>
        <v>0</v>
      </c>
      <c r="EI110" s="391">
        <f t="shared" si="183"/>
        <v>0</v>
      </c>
      <c r="EJ110" s="391">
        <f t="shared" si="184"/>
        <v>0</v>
      </c>
      <c r="EK110" s="391">
        <f t="shared" si="185"/>
        <v>0</v>
      </c>
      <c r="EL110" s="391">
        <f t="shared" si="186"/>
        <v>0</v>
      </c>
      <c r="EM110" s="391">
        <f t="shared" si="187"/>
        <v>0</v>
      </c>
      <c r="EN110" s="391">
        <f t="shared" si="188"/>
        <v>0</v>
      </c>
    </row>
    <row r="111" spans="1:144" s="391" customFormat="1" ht="13.5" hidden="1" thickBot="1" x14ac:dyDescent="0.25">
      <c r="A111" s="364" t="str">
        <f t="shared" si="195"/>
        <v>DPH-TPB</v>
      </c>
      <c r="B111" s="365" t="str">
        <f>IF((A111&lt;&gt;"ZZZ"),(IF((IFERROR((VLOOKUP(A111,'Standaard+voorstellen '!A$1:B$436,1,FALSE)),"ZZZ"))="ZZZ","v","")),"")</f>
        <v/>
      </c>
      <c r="C111" s="404" t="s">
        <v>709</v>
      </c>
      <c r="D111" s="367" t="str">
        <f t="shared" si="107"/>
        <v>DPH-TPB</v>
      </c>
      <c r="E111" s="368" t="str">
        <f>IFERROR((VLOOKUP(C111,'Standaard+voorstellen '!A$1:E$568,2,FALSE)),"Nog af te handelen AANVRAAG")</f>
        <v>HAB DP(s) Tank(Put) Brand</v>
      </c>
      <c r="F111" s="369">
        <f>IFERROR((VLOOKUP(C111,'Standaard+voorstellen '!A$1:E$568,3,FALSE)),"")</f>
        <v>6</v>
      </c>
      <c r="G111" s="370">
        <f t="shared" si="192"/>
        <v>7</v>
      </c>
      <c r="H111" s="371">
        <f t="shared" si="193"/>
        <v>7</v>
      </c>
      <c r="I111" s="372">
        <f t="shared" si="194"/>
        <v>0</v>
      </c>
      <c r="J111" s="367">
        <f t="shared" si="108"/>
        <v>0</v>
      </c>
      <c r="K111" s="372">
        <f t="shared" si="109"/>
        <v>0</v>
      </c>
      <c r="L111" s="405" t="s">
        <v>36</v>
      </c>
      <c r="M111" s="373" t="s">
        <v>1217</v>
      </c>
      <c r="N111" s="409"/>
      <c r="O111" s="375"/>
      <c r="P111" s="376" t="s">
        <v>709</v>
      </c>
      <c r="Q111" s="377">
        <v>7</v>
      </c>
      <c r="R111" s="378">
        <v>7</v>
      </c>
      <c r="S111" s="379">
        <v>0</v>
      </c>
      <c r="T111" s="378">
        <v>6</v>
      </c>
      <c r="U111" s="378">
        <v>4</v>
      </c>
      <c r="V111" s="383">
        <v>2</v>
      </c>
      <c r="W111" s="384">
        <v>2</v>
      </c>
      <c r="X111" s="385">
        <v>0</v>
      </c>
      <c r="Y111" s="384"/>
      <c r="Z111" s="401"/>
      <c r="AA111" s="402"/>
      <c r="AB111" s="383"/>
      <c r="AC111" s="384"/>
      <c r="AD111" s="384"/>
      <c r="AE111" s="383"/>
      <c r="AF111" s="401"/>
      <c r="AG111" s="406"/>
      <c r="AH111" s="383">
        <v>2</v>
      </c>
      <c r="AI111" s="384">
        <v>2</v>
      </c>
      <c r="AJ111" s="385">
        <v>0</v>
      </c>
      <c r="AK111" s="384"/>
      <c r="AL111" s="384"/>
      <c r="AM111" s="384"/>
      <c r="AN111" s="383">
        <v>0</v>
      </c>
      <c r="AO111" s="384">
        <v>0</v>
      </c>
      <c r="AP111" s="385">
        <v>0</v>
      </c>
      <c r="AQ111" s="384">
        <v>0</v>
      </c>
      <c r="AR111" s="384">
        <v>0</v>
      </c>
      <c r="AS111" s="384">
        <v>0</v>
      </c>
      <c r="AT111" s="383">
        <v>2</v>
      </c>
      <c r="AU111" s="384">
        <v>2</v>
      </c>
      <c r="AV111" s="384">
        <v>0</v>
      </c>
      <c r="AW111" s="383">
        <v>1</v>
      </c>
      <c r="AX111" s="384">
        <v>1</v>
      </c>
      <c r="AY111" s="385">
        <v>0</v>
      </c>
      <c r="AZ111" s="403"/>
      <c r="BA111" s="387" t="str">
        <f t="shared" si="110"/>
        <v>DP</v>
      </c>
      <c r="BB111" s="388" t="str">
        <f t="shared" si="111"/>
        <v>H</v>
      </c>
      <c r="BC111" s="389" t="str">
        <f t="shared" si="112"/>
        <v>-</v>
      </c>
      <c r="BD111" s="390" t="str">
        <f t="shared" si="113"/>
        <v>TPB</v>
      </c>
      <c r="BE111" s="391">
        <f t="shared" si="114"/>
        <v>4</v>
      </c>
      <c r="BF111" s="392" t="str">
        <f>VLOOKUP(C111,'Standaard+voorstellen '!A$1:E$568,1,FALSE)</f>
        <v>DPH-TPB</v>
      </c>
      <c r="BG111" s="393" t="str">
        <f>VLOOKUP(P111,'Hulpblad Aantal per VrtgSrt &gt;=1'!B$4:C$688,1,FALSE)</f>
        <v>DPH-TPB</v>
      </c>
      <c r="BH111" s="394" t="s">
        <v>709</v>
      </c>
      <c r="BI111" s="393" t="str">
        <f t="shared" si="115"/>
        <v>g</v>
      </c>
      <c r="BJ111" s="393" t="str">
        <f t="shared" si="116"/>
        <v>P</v>
      </c>
      <c r="BK111" s="393" t="str">
        <f t="shared" si="117"/>
        <v/>
      </c>
      <c r="BL111" s="395" t="str">
        <f t="shared" si="118"/>
        <v>P</v>
      </c>
      <c r="BM111" s="393" t="str">
        <f>IF((B111&gt;"a"),(VLOOKUP(A111,Afhankelijkheid!A$2:O$5530,2,FALSE)),"")</f>
        <v/>
      </c>
      <c r="BN111" s="396">
        <f>IFERROR(VLOOKUP(A111,'Hulpblad IZB en IZE'!A$2:B$750,2,FALSE),0)</f>
        <v>0</v>
      </c>
      <c r="BO111" s="397" t="str">
        <f t="shared" si="119"/>
        <v/>
      </c>
      <c r="BP111" s="370">
        <f t="shared" si="120"/>
        <v>7</v>
      </c>
      <c r="BQ111" s="371">
        <f t="shared" si="121"/>
        <v>7</v>
      </c>
      <c r="BR111" s="372">
        <f t="shared" si="189"/>
        <v>0</v>
      </c>
      <c r="BS111" s="372">
        <f t="shared" si="190"/>
        <v>6</v>
      </c>
      <c r="BT111" s="367">
        <f t="shared" si="122"/>
        <v>0</v>
      </c>
      <c r="BU111" s="398"/>
      <c r="BW111" s="393">
        <f t="shared" si="123"/>
        <v>0</v>
      </c>
      <c r="BX111" s="393">
        <f t="shared" si="124"/>
        <v>0</v>
      </c>
      <c r="BY111" s="393">
        <f t="shared" si="125"/>
        <v>0</v>
      </c>
      <c r="BZ111" s="393">
        <f t="shared" si="126"/>
        <v>0</v>
      </c>
      <c r="CA111" s="393">
        <f t="shared" si="127"/>
        <v>0</v>
      </c>
      <c r="CB111" s="393">
        <f t="shared" si="128"/>
        <v>0</v>
      </c>
      <c r="CC111" s="393">
        <f t="shared" si="129"/>
        <v>0</v>
      </c>
      <c r="CD111" s="393">
        <f t="shared" si="130"/>
        <v>0</v>
      </c>
      <c r="CE111" s="393">
        <f t="shared" si="131"/>
        <v>0</v>
      </c>
      <c r="CF111" s="393">
        <f t="shared" si="132"/>
        <v>0</v>
      </c>
      <c r="CG111" s="398"/>
      <c r="CH111" s="391">
        <f t="shared" si="133"/>
        <v>1</v>
      </c>
      <c r="CI111" s="391">
        <f t="shared" si="134"/>
        <v>0</v>
      </c>
      <c r="CJ111" s="391">
        <f t="shared" si="135"/>
        <v>0</v>
      </c>
      <c r="CK111" s="391">
        <f t="shared" si="136"/>
        <v>0</v>
      </c>
      <c r="CL111" s="391">
        <f t="shared" si="137"/>
        <v>1</v>
      </c>
      <c r="CM111" s="391">
        <f t="shared" si="138"/>
        <v>0</v>
      </c>
      <c r="CN111" s="391">
        <f t="shared" si="139"/>
        <v>1</v>
      </c>
      <c r="CO111" s="391">
        <f t="shared" si="140"/>
        <v>1</v>
      </c>
      <c r="CP111" s="391">
        <f t="shared" si="141"/>
        <v>1</v>
      </c>
      <c r="CQ111" s="391">
        <f t="shared" si="142"/>
        <v>1</v>
      </c>
      <c r="CR111" s="391">
        <f t="shared" si="143"/>
        <v>0</v>
      </c>
      <c r="CS111" s="393">
        <f t="shared" si="144"/>
        <v>0</v>
      </c>
      <c r="CT111" s="391">
        <f t="shared" si="145"/>
        <v>0</v>
      </c>
      <c r="CU111" s="391">
        <f t="shared" si="146"/>
        <v>1</v>
      </c>
      <c r="CV111" s="391">
        <f t="shared" si="147"/>
        <v>0</v>
      </c>
      <c r="CW111" s="391">
        <f t="shared" si="148"/>
        <v>0</v>
      </c>
      <c r="CX111" s="391">
        <f t="shared" si="149"/>
        <v>0</v>
      </c>
      <c r="CY111" s="391">
        <f t="shared" si="150"/>
        <v>1</v>
      </c>
      <c r="CZ111" s="391">
        <f t="shared" si="151"/>
        <v>0</v>
      </c>
      <c r="DA111" s="391">
        <f t="shared" si="152"/>
        <v>0</v>
      </c>
      <c r="DB111" s="391">
        <f t="shared" si="153"/>
        <v>0</v>
      </c>
      <c r="DC111" s="391">
        <f t="shared" si="154"/>
        <v>1</v>
      </c>
      <c r="DD111" s="391">
        <f t="shared" si="155"/>
        <v>1</v>
      </c>
      <c r="DE111" s="398"/>
      <c r="DF111" s="391">
        <f t="shared" si="156"/>
        <v>0</v>
      </c>
      <c r="DG111" s="391">
        <f t="shared" si="157"/>
        <v>0</v>
      </c>
      <c r="DH111" s="391">
        <f t="shared" si="158"/>
        <v>0</v>
      </c>
      <c r="DI111" s="391">
        <f t="shared" si="159"/>
        <v>0</v>
      </c>
      <c r="DJ111" s="391">
        <f t="shared" si="160"/>
        <v>0</v>
      </c>
      <c r="DK111" s="391">
        <f t="shared" si="161"/>
        <v>0</v>
      </c>
      <c r="DL111" s="391">
        <f t="shared" si="162"/>
        <v>0</v>
      </c>
      <c r="DM111" s="391">
        <f t="shared" si="163"/>
        <v>0</v>
      </c>
      <c r="DN111" s="391">
        <f t="shared" si="164"/>
        <v>0</v>
      </c>
      <c r="DO111" s="391">
        <f t="shared" si="165"/>
        <v>0</v>
      </c>
      <c r="DP111" s="391">
        <f t="shared" si="166"/>
        <v>0</v>
      </c>
      <c r="DQ111" s="398"/>
      <c r="DR111" s="391">
        <f t="shared" si="167"/>
        <v>0</v>
      </c>
      <c r="DS111" s="391">
        <f t="shared" si="168"/>
        <v>0</v>
      </c>
      <c r="DT111" s="391">
        <f t="shared" si="169"/>
        <v>0</v>
      </c>
      <c r="DU111" s="391">
        <f t="shared" si="170"/>
        <v>0</v>
      </c>
      <c r="DV111" s="391">
        <f t="shared" si="171"/>
        <v>0</v>
      </c>
      <c r="DW111" s="391">
        <f t="shared" si="172"/>
        <v>0</v>
      </c>
      <c r="DX111" s="391">
        <f t="shared" si="173"/>
        <v>0</v>
      </c>
      <c r="DY111" s="391">
        <f t="shared" si="174"/>
        <v>0</v>
      </c>
      <c r="DZ111" s="391">
        <f t="shared" si="175"/>
        <v>0</v>
      </c>
      <c r="EA111" s="391">
        <f t="shared" si="176"/>
        <v>0</v>
      </c>
      <c r="EB111" s="391">
        <f t="shared" si="177"/>
        <v>0</v>
      </c>
      <c r="EC111" s="398"/>
      <c r="ED111" s="391">
        <f t="shared" si="178"/>
        <v>0</v>
      </c>
      <c r="EE111" s="391">
        <f t="shared" si="179"/>
        <v>0</v>
      </c>
      <c r="EF111" s="391">
        <f t="shared" si="180"/>
        <v>0</v>
      </c>
      <c r="EG111" s="391">
        <f t="shared" si="181"/>
        <v>0</v>
      </c>
      <c r="EH111" s="391">
        <f t="shared" si="182"/>
        <v>0</v>
      </c>
      <c r="EI111" s="391">
        <f t="shared" si="183"/>
        <v>0</v>
      </c>
      <c r="EJ111" s="391">
        <f t="shared" si="184"/>
        <v>0</v>
      </c>
      <c r="EK111" s="391">
        <f t="shared" si="185"/>
        <v>0</v>
      </c>
      <c r="EL111" s="391">
        <f t="shared" si="186"/>
        <v>0</v>
      </c>
      <c r="EM111" s="391">
        <f t="shared" si="187"/>
        <v>0</v>
      </c>
      <c r="EN111" s="391">
        <f t="shared" si="188"/>
        <v>0</v>
      </c>
    </row>
    <row r="112" spans="1:144" s="391" customFormat="1" ht="13.5" hidden="1" thickBot="1" x14ac:dyDescent="0.25">
      <c r="A112" s="364" t="str">
        <f t="shared" si="195"/>
        <v>DP-PLS</v>
      </c>
      <c r="B112" s="365" t="str">
        <f>IF((A112&lt;&gt;"ZZZ"),(IF((IFERROR((VLOOKUP(A112,'Standaard+voorstellen '!A$1:B$436,1,FALSE)),"ZZZ"))="ZZZ","v","")),"")</f>
        <v/>
      </c>
      <c r="C112" s="396" t="s">
        <v>892</v>
      </c>
      <c r="D112" s="367" t="str">
        <f t="shared" si="107"/>
        <v>DP-PLS</v>
      </c>
      <c r="E112" s="368" t="str">
        <f>IFERROR((VLOOKUP(C112,'Standaard+voorstellen '!A$1:E$568,2,FALSE)),"Nog af te handelen AANVRAAG")</f>
        <v>DP Peloton Spec. Blussing</v>
      </c>
      <c r="F112" s="369">
        <f>IFERROR((VLOOKUP(C112,'Standaard+voorstellen '!A$1:E$568,3,FALSE)),"")</f>
        <v>6</v>
      </c>
      <c r="G112" s="370">
        <f t="shared" si="192"/>
        <v>4</v>
      </c>
      <c r="H112" s="371">
        <f t="shared" si="193"/>
        <v>0</v>
      </c>
      <c r="I112" s="372">
        <f t="shared" si="194"/>
        <v>4</v>
      </c>
      <c r="J112" s="367">
        <f t="shared" si="108"/>
        <v>0</v>
      </c>
      <c r="K112" s="372">
        <f t="shared" si="109"/>
        <v>0</v>
      </c>
      <c r="L112" s="369" t="s">
        <v>36</v>
      </c>
      <c r="M112" s="373" t="s">
        <v>1226</v>
      </c>
      <c r="N112" s="417"/>
      <c r="O112" s="375"/>
      <c r="P112" s="376" t="s">
        <v>892</v>
      </c>
      <c r="Q112" s="377">
        <v>4</v>
      </c>
      <c r="R112" s="378">
        <v>0</v>
      </c>
      <c r="S112" s="379">
        <v>4</v>
      </c>
      <c r="T112" s="378">
        <v>6</v>
      </c>
      <c r="U112" s="378">
        <v>2</v>
      </c>
      <c r="V112" s="383">
        <v>0</v>
      </c>
      <c r="W112" s="384">
        <v>0</v>
      </c>
      <c r="X112" s="385">
        <v>0</v>
      </c>
      <c r="Y112" s="384"/>
      <c r="Z112" s="401"/>
      <c r="AA112" s="402"/>
      <c r="AB112" s="383"/>
      <c r="AC112" s="384"/>
      <c r="AD112" s="384"/>
      <c r="AE112" s="383">
        <v>3</v>
      </c>
      <c r="AF112" s="401">
        <v>0</v>
      </c>
      <c r="AG112" s="406">
        <v>3</v>
      </c>
      <c r="AH112" s="383">
        <v>0</v>
      </c>
      <c r="AI112" s="384">
        <v>0</v>
      </c>
      <c r="AJ112" s="385">
        <v>0</v>
      </c>
      <c r="AK112" s="384"/>
      <c r="AL112" s="384"/>
      <c r="AM112" s="384"/>
      <c r="AN112" s="383">
        <v>0</v>
      </c>
      <c r="AO112" s="384">
        <v>0</v>
      </c>
      <c r="AP112" s="385">
        <v>0</v>
      </c>
      <c r="AQ112" s="384">
        <v>1</v>
      </c>
      <c r="AR112" s="384">
        <v>0</v>
      </c>
      <c r="AS112" s="384">
        <v>1</v>
      </c>
      <c r="AT112" s="383">
        <v>0</v>
      </c>
      <c r="AU112" s="384">
        <v>0</v>
      </c>
      <c r="AV112" s="384">
        <v>0</v>
      </c>
      <c r="AW112" s="383"/>
      <c r="AX112" s="384"/>
      <c r="AY112" s="385"/>
      <c r="AZ112" s="403"/>
      <c r="BA112" s="387" t="str">
        <f t="shared" si="110"/>
        <v>DP</v>
      </c>
      <c r="BB112" s="388" t="str">
        <f t="shared" si="111"/>
        <v/>
      </c>
      <c r="BC112" s="389" t="str">
        <f t="shared" si="112"/>
        <v>-</v>
      </c>
      <c r="BD112" s="390" t="str">
        <f t="shared" si="113"/>
        <v>PLS</v>
      </c>
      <c r="BE112" s="391">
        <f t="shared" si="114"/>
        <v>3</v>
      </c>
      <c r="BF112" s="392" t="str">
        <f>VLOOKUP(C112,'Standaard+voorstellen '!A$1:E$568,1,FALSE)</f>
        <v>DP-PLS</v>
      </c>
      <c r="BG112" s="393" t="str">
        <f>VLOOKUP(P112,'Hulpblad Aantal per VrtgSrt &gt;=1'!B$4:C$688,1,FALSE)</f>
        <v>DP-PLS</v>
      </c>
      <c r="BH112" s="394" t="s">
        <v>892</v>
      </c>
      <c r="BI112" s="393" t="str">
        <f t="shared" si="115"/>
        <v>g</v>
      </c>
      <c r="BJ112" s="393" t="str">
        <f t="shared" si="116"/>
        <v/>
      </c>
      <c r="BK112" s="393" t="str">
        <f t="shared" si="117"/>
        <v>A</v>
      </c>
      <c r="BL112" s="395" t="str">
        <f t="shared" si="118"/>
        <v>A</v>
      </c>
      <c r="BM112" s="393" t="str">
        <f>IF((B112&gt;"a"),(VLOOKUP(A112,Afhankelijkheid!A$2:O$5530,2,FALSE)),"")</f>
        <v/>
      </c>
      <c r="BN112" s="396">
        <f>IFERROR(VLOOKUP(A112,'Hulpblad IZB en IZE'!A$2:B$750,2,FALSE),0)</f>
        <v>0</v>
      </c>
      <c r="BO112" s="397" t="str">
        <f t="shared" si="119"/>
        <v/>
      </c>
      <c r="BP112" s="370">
        <f t="shared" si="120"/>
        <v>4</v>
      </c>
      <c r="BQ112" s="371">
        <f t="shared" si="121"/>
        <v>0</v>
      </c>
      <c r="BR112" s="372">
        <f t="shared" si="189"/>
        <v>4</v>
      </c>
      <c r="BS112" s="372">
        <f t="shared" si="190"/>
        <v>6</v>
      </c>
      <c r="BT112" s="367">
        <f t="shared" si="122"/>
        <v>0</v>
      </c>
      <c r="BU112" s="398"/>
      <c r="BW112" s="393">
        <f t="shared" si="123"/>
        <v>0</v>
      </c>
      <c r="BX112" s="393">
        <f t="shared" si="124"/>
        <v>0</v>
      </c>
      <c r="BY112" s="393">
        <f t="shared" si="125"/>
        <v>0</v>
      </c>
      <c r="BZ112" s="393">
        <f t="shared" si="126"/>
        <v>0</v>
      </c>
      <c r="CA112" s="393">
        <f t="shared" si="127"/>
        <v>0</v>
      </c>
      <c r="CB112" s="393">
        <f t="shared" si="128"/>
        <v>0</v>
      </c>
      <c r="CC112" s="393">
        <f t="shared" si="129"/>
        <v>0</v>
      </c>
      <c r="CD112" s="393">
        <f t="shared" si="130"/>
        <v>0</v>
      </c>
      <c r="CE112" s="393">
        <f t="shared" si="131"/>
        <v>0</v>
      </c>
      <c r="CF112" s="393">
        <f t="shared" si="132"/>
        <v>0</v>
      </c>
      <c r="CG112" s="398"/>
      <c r="CH112" s="391">
        <f t="shared" si="133"/>
        <v>1</v>
      </c>
      <c r="CI112" s="391">
        <f t="shared" si="134"/>
        <v>0</v>
      </c>
      <c r="CJ112" s="391">
        <f t="shared" si="135"/>
        <v>0</v>
      </c>
      <c r="CK112" s="391">
        <f t="shared" si="136"/>
        <v>1</v>
      </c>
      <c r="CL112" s="391">
        <f t="shared" si="137"/>
        <v>1</v>
      </c>
      <c r="CM112" s="391">
        <f t="shared" si="138"/>
        <v>0</v>
      </c>
      <c r="CN112" s="391">
        <f t="shared" si="139"/>
        <v>1</v>
      </c>
      <c r="CO112" s="391">
        <f t="shared" si="140"/>
        <v>1</v>
      </c>
      <c r="CP112" s="391">
        <f t="shared" si="141"/>
        <v>1</v>
      </c>
      <c r="CQ112" s="391">
        <f t="shared" si="142"/>
        <v>0</v>
      </c>
      <c r="CR112" s="391">
        <f t="shared" si="143"/>
        <v>0</v>
      </c>
      <c r="CS112" s="393">
        <f t="shared" si="144"/>
        <v>0</v>
      </c>
      <c r="CT112" s="391">
        <f t="shared" si="145"/>
        <v>0</v>
      </c>
      <c r="CU112" s="391">
        <f t="shared" si="146"/>
        <v>0</v>
      </c>
      <c r="CV112" s="391">
        <f t="shared" si="147"/>
        <v>0</v>
      </c>
      <c r="CW112" s="391">
        <f t="shared" si="148"/>
        <v>0</v>
      </c>
      <c r="CX112" s="391">
        <f t="shared" si="149"/>
        <v>1</v>
      </c>
      <c r="CY112" s="391">
        <f t="shared" si="150"/>
        <v>0</v>
      </c>
      <c r="CZ112" s="391">
        <f t="shared" si="151"/>
        <v>0</v>
      </c>
      <c r="DA112" s="391">
        <f t="shared" si="152"/>
        <v>0</v>
      </c>
      <c r="DB112" s="391">
        <f t="shared" si="153"/>
        <v>1</v>
      </c>
      <c r="DC112" s="391">
        <f t="shared" si="154"/>
        <v>0</v>
      </c>
      <c r="DD112" s="391">
        <f t="shared" si="155"/>
        <v>0</v>
      </c>
      <c r="DE112" s="398"/>
      <c r="DF112" s="391">
        <f t="shared" si="156"/>
        <v>0</v>
      </c>
      <c r="DG112" s="391">
        <f t="shared" si="157"/>
        <v>0</v>
      </c>
      <c r="DH112" s="391">
        <f t="shared" si="158"/>
        <v>0</v>
      </c>
      <c r="DI112" s="391">
        <f t="shared" si="159"/>
        <v>0</v>
      </c>
      <c r="DJ112" s="391">
        <f t="shared" si="160"/>
        <v>0</v>
      </c>
      <c r="DK112" s="391">
        <f t="shared" si="161"/>
        <v>0</v>
      </c>
      <c r="DL112" s="391">
        <f t="shared" si="162"/>
        <v>0</v>
      </c>
      <c r="DM112" s="391">
        <f t="shared" si="163"/>
        <v>0</v>
      </c>
      <c r="DN112" s="391">
        <f t="shared" si="164"/>
        <v>0</v>
      </c>
      <c r="DO112" s="391">
        <f t="shared" si="165"/>
        <v>0</v>
      </c>
      <c r="DP112" s="391">
        <f t="shared" si="166"/>
        <v>0</v>
      </c>
      <c r="DQ112" s="398"/>
      <c r="DR112" s="391">
        <f t="shared" si="167"/>
        <v>0</v>
      </c>
      <c r="DS112" s="391">
        <f t="shared" si="168"/>
        <v>0</v>
      </c>
      <c r="DT112" s="391">
        <f t="shared" si="169"/>
        <v>0</v>
      </c>
      <c r="DU112" s="391">
        <f t="shared" si="170"/>
        <v>0</v>
      </c>
      <c r="DV112" s="391">
        <f t="shared" si="171"/>
        <v>0</v>
      </c>
      <c r="DW112" s="391">
        <f t="shared" si="172"/>
        <v>0</v>
      </c>
      <c r="DX112" s="391">
        <f t="shared" si="173"/>
        <v>0</v>
      </c>
      <c r="DY112" s="391">
        <f t="shared" si="174"/>
        <v>0</v>
      </c>
      <c r="DZ112" s="391">
        <f t="shared" si="175"/>
        <v>0</v>
      </c>
      <c r="EA112" s="391">
        <f t="shared" si="176"/>
        <v>0</v>
      </c>
      <c r="EB112" s="391">
        <f t="shared" si="177"/>
        <v>0</v>
      </c>
      <c r="EC112" s="398"/>
      <c r="ED112" s="391">
        <f t="shared" si="178"/>
        <v>0</v>
      </c>
      <c r="EE112" s="391">
        <f t="shared" si="179"/>
        <v>0</v>
      </c>
      <c r="EF112" s="391">
        <f t="shared" si="180"/>
        <v>0</v>
      </c>
      <c r="EG112" s="391">
        <f t="shared" si="181"/>
        <v>0</v>
      </c>
      <c r="EH112" s="391">
        <f t="shared" si="182"/>
        <v>0</v>
      </c>
      <c r="EI112" s="391">
        <f t="shared" si="183"/>
        <v>0</v>
      </c>
      <c r="EJ112" s="391">
        <f t="shared" si="184"/>
        <v>0</v>
      </c>
      <c r="EK112" s="391">
        <f t="shared" si="185"/>
        <v>0</v>
      </c>
      <c r="EL112" s="391">
        <f t="shared" si="186"/>
        <v>0</v>
      </c>
      <c r="EM112" s="391">
        <f t="shared" si="187"/>
        <v>0</v>
      </c>
      <c r="EN112" s="391">
        <f t="shared" si="188"/>
        <v>0</v>
      </c>
    </row>
    <row r="113" spans="1:145" s="391" customFormat="1" ht="13.5" hidden="1" thickBot="1" x14ac:dyDescent="0.25">
      <c r="A113" s="364" t="str">
        <f t="shared" si="195"/>
        <v>DP-PLW</v>
      </c>
      <c r="B113" s="365" t="str">
        <f>IF((A113&lt;&gt;"ZZZ"),(IF((IFERROR((VLOOKUP(A113,'Standaard+voorstellen '!A$1:B$436,1,FALSE)),"ZZZ"))="ZZZ","v","")),"")</f>
        <v/>
      </c>
      <c r="C113" s="396" t="s">
        <v>317</v>
      </c>
      <c r="D113" s="367" t="str">
        <f t="shared" si="107"/>
        <v>DP-PLW</v>
      </c>
      <c r="E113" s="368" t="str">
        <f>IFERROR((VLOOKUP(C113,'Standaard+voorstellen '!A$1:E$568,2,FALSE)),"Nog af te handelen AANVRAAG")</f>
        <v>DP Pel. Grootsch. Watervoorz.</v>
      </c>
      <c r="F113" s="369">
        <f>IFERROR((VLOOKUP(C113,'Standaard+voorstellen '!A$1:E$568,3,FALSE)),"")</f>
        <v>6</v>
      </c>
      <c r="G113" s="370">
        <f t="shared" si="192"/>
        <v>28</v>
      </c>
      <c r="H113" s="371">
        <f t="shared" si="193"/>
        <v>0</v>
      </c>
      <c r="I113" s="372">
        <f t="shared" si="194"/>
        <v>28</v>
      </c>
      <c r="J113" s="367">
        <f t="shared" si="108"/>
        <v>0</v>
      </c>
      <c r="K113" s="372">
        <f t="shared" si="109"/>
        <v>0</v>
      </c>
      <c r="L113" s="369" t="s">
        <v>36</v>
      </c>
      <c r="M113" s="373" t="s">
        <v>1136</v>
      </c>
      <c r="N113" s="374"/>
      <c r="O113" s="375"/>
      <c r="P113" s="376" t="s">
        <v>317</v>
      </c>
      <c r="Q113" s="377">
        <v>28</v>
      </c>
      <c r="R113" s="378">
        <v>0</v>
      </c>
      <c r="S113" s="379">
        <v>28</v>
      </c>
      <c r="T113" s="378">
        <v>8</v>
      </c>
      <c r="U113" s="378">
        <v>7</v>
      </c>
      <c r="V113" s="383">
        <v>3</v>
      </c>
      <c r="W113" s="384">
        <v>0</v>
      </c>
      <c r="X113" s="385">
        <v>3</v>
      </c>
      <c r="Y113" s="384"/>
      <c r="Z113" s="401"/>
      <c r="AA113" s="402"/>
      <c r="AB113" s="383">
        <v>1</v>
      </c>
      <c r="AC113" s="384">
        <v>0</v>
      </c>
      <c r="AD113" s="384">
        <v>1</v>
      </c>
      <c r="AE113" s="383">
        <v>6</v>
      </c>
      <c r="AF113" s="401">
        <v>0</v>
      </c>
      <c r="AG113" s="406">
        <v>6</v>
      </c>
      <c r="AH113" s="383">
        <v>3</v>
      </c>
      <c r="AI113" s="384">
        <v>0</v>
      </c>
      <c r="AJ113" s="385">
        <v>3</v>
      </c>
      <c r="AK113" s="384">
        <v>8</v>
      </c>
      <c r="AL113" s="384">
        <v>0</v>
      </c>
      <c r="AM113" s="384">
        <v>8</v>
      </c>
      <c r="AN113" s="383">
        <v>0</v>
      </c>
      <c r="AO113" s="384">
        <v>0</v>
      </c>
      <c r="AP113" s="385">
        <v>0</v>
      </c>
      <c r="AQ113" s="384">
        <v>5</v>
      </c>
      <c r="AR113" s="384">
        <v>0</v>
      </c>
      <c r="AS113" s="384">
        <v>5</v>
      </c>
      <c r="AT113" s="383">
        <v>2</v>
      </c>
      <c r="AU113" s="384">
        <v>0</v>
      </c>
      <c r="AV113" s="384">
        <v>2</v>
      </c>
      <c r="AW113" s="383"/>
      <c r="AX113" s="384"/>
      <c r="AY113" s="385"/>
      <c r="AZ113" s="403"/>
      <c r="BA113" s="387" t="str">
        <f t="shared" si="110"/>
        <v>DP</v>
      </c>
      <c r="BB113" s="388" t="str">
        <f t="shared" si="111"/>
        <v/>
      </c>
      <c r="BC113" s="389" t="str">
        <f t="shared" si="112"/>
        <v>-</v>
      </c>
      <c r="BD113" s="390" t="str">
        <f t="shared" si="113"/>
        <v>PLW</v>
      </c>
      <c r="BE113" s="391">
        <f t="shared" si="114"/>
        <v>3</v>
      </c>
      <c r="BF113" s="392" t="str">
        <f>VLOOKUP(C113,'Standaard+voorstellen '!A$1:E$568,1,FALSE)</f>
        <v>DP-PLW</v>
      </c>
      <c r="BG113" s="393" t="str">
        <f>VLOOKUP(P113,'Hulpblad Aantal per VrtgSrt &gt;=1'!B$4:C$688,1,FALSE)</f>
        <v>DP-PLW</v>
      </c>
      <c r="BH113" s="394" t="s">
        <v>317</v>
      </c>
      <c r="BI113" s="393" t="str">
        <f t="shared" si="115"/>
        <v>g</v>
      </c>
      <c r="BJ113" s="393" t="str">
        <f t="shared" si="116"/>
        <v/>
      </c>
      <c r="BK113" s="393" t="str">
        <f t="shared" si="117"/>
        <v>A</v>
      </c>
      <c r="BL113" s="395" t="str">
        <f t="shared" si="118"/>
        <v>A</v>
      </c>
      <c r="BM113" s="393" t="str">
        <f>IF((B113&gt;"a"),(VLOOKUP(A113,Afhankelijkheid!A$2:O$5530,2,FALSE)),"")</f>
        <v/>
      </c>
      <c r="BN113" s="396">
        <f>IFERROR(VLOOKUP(A113,'Hulpblad IZB en IZE'!A$2:B$750,2,FALSE),0)</f>
        <v>0</v>
      </c>
      <c r="BO113" s="397" t="str">
        <f t="shared" si="119"/>
        <v/>
      </c>
      <c r="BP113" s="370">
        <f t="shared" si="120"/>
        <v>28</v>
      </c>
      <c r="BQ113" s="371">
        <f t="shared" si="121"/>
        <v>0</v>
      </c>
      <c r="BR113" s="372">
        <f t="shared" si="189"/>
        <v>28</v>
      </c>
      <c r="BS113" s="372">
        <f t="shared" si="190"/>
        <v>8</v>
      </c>
      <c r="BT113" s="367">
        <f t="shared" si="122"/>
        <v>0</v>
      </c>
      <c r="BU113" s="398"/>
      <c r="BW113" s="393">
        <f t="shared" si="123"/>
        <v>0</v>
      </c>
      <c r="BX113" s="393">
        <f t="shared" si="124"/>
        <v>0</v>
      </c>
      <c r="BY113" s="393">
        <f t="shared" si="125"/>
        <v>0</v>
      </c>
      <c r="BZ113" s="393">
        <f t="shared" si="126"/>
        <v>0</v>
      </c>
      <c r="CA113" s="393">
        <f t="shared" si="127"/>
        <v>0</v>
      </c>
      <c r="CB113" s="393">
        <f t="shared" si="128"/>
        <v>0</v>
      </c>
      <c r="CC113" s="393">
        <f t="shared" si="129"/>
        <v>0</v>
      </c>
      <c r="CD113" s="393">
        <f t="shared" si="130"/>
        <v>0</v>
      </c>
      <c r="CE113" s="393">
        <f t="shared" si="131"/>
        <v>0</v>
      </c>
      <c r="CF113" s="393">
        <f t="shared" si="132"/>
        <v>0</v>
      </c>
      <c r="CG113" s="398"/>
      <c r="CH113" s="391">
        <f t="shared" si="133"/>
        <v>1</v>
      </c>
      <c r="CI113" s="391">
        <f t="shared" si="134"/>
        <v>0</v>
      </c>
      <c r="CJ113" s="391">
        <f t="shared" si="135"/>
        <v>1</v>
      </c>
      <c r="CK113" s="391">
        <f t="shared" si="136"/>
        <v>1</v>
      </c>
      <c r="CL113" s="391">
        <f t="shared" si="137"/>
        <v>1</v>
      </c>
      <c r="CM113" s="391">
        <f t="shared" si="138"/>
        <v>1</v>
      </c>
      <c r="CN113" s="391">
        <f t="shared" si="139"/>
        <v>1</v>
      </c>
      <c r="CO113" s="391">
        <f t="shared" si="140"/>
        <v>1</v>
      </c>
      <c r="CP113" s="391">
        <f t="shared" si="141"/>
        <v>1</v>
      </c>
      <c r="CQ113" s="391">
        <f t="shared" si="142"/>
        <v>0</v>
      </c>
      <c r="CR113" s="391">
        <f t="shared" si="143"/>
        <v>0</v>
      </c>
      <c r="CS113" s="393">
        <f t="shared" si="144"/>
        <v>0</v>
      </c>
      <c r="CT113" s="391">
        <f t="shared" si="145"/>
        <v>0</v>
      </c>
      <c r="CU113" s="391">
        <f t="shared" si="146"/>
        <v>1</v>
      </c>
      <c r="CV113" s="391">
        <f t="shared" si="147"/>
        <v>0</v>
      </c>
      <c r="CW113" s="391">
        <f t="shared" si="148"/>
        <v>1</v>
      </c>
      <c r="CX113" s="391">
        <f t="shared" si="149"/>
        <v>1</v>
      </c>
      <c r="CY113" s="391">
        <f t="shared" si="150"/>
        <v>1</v>
      </c>
      <c r="CZ113" s="391">
        <f t="shared" si="151"/>
        <v>1</v>
      </c>
      <c r="DA113" s="391">
        <f t="shared" si="152"/>
        <v>0</v>
      </c>
      <c r="DB113" s="391">
        <f t="shared" si="153"/>
        <v>1</v>
      </c>
      <c r="DC113" s="391">
        <f t="shared" si="154"/>
        <v>1</v>
      </c>
      <c r="DD113" s="391">
        <f t="shared" si="155"/>
        <v>0</v>
      </c>
      <c r="DE113" s="398"/>
      <c r="DF113" s="391">
        <f t="shared" si="156"/>
        <v>0</v>
      </c>
      <c r="DG113" s="391">
        <f t="shared" si="157"/>
        <v>0</v>
      </c>
      <c r="DH113" s="391">
        <f t="shared" si="158"/>
        <v>0</v>
      </c>
      <c r="DI113" s="391">
        <f t="shared" si="159"/>
        <v>0</v>
      </c>
      <c r="DJ113" s="391">
        <f t="shared" si="160"/>
        <v>0</v>
      </c>
      <c r="DK113" s="391">
        <f t="shared" si="161"/>
        <v>0</v>
      </c>
      <c r="DL113" s="391">
        <f t="shared" si="162"/>
        <v>0</v>
      </c>
      <c r="DM113" s="391">
        <f t="shared" si="163"/>
        <v>0</v>
      </c>
      <c r="DN113" s="391">
        <f t="shared" si="164"/>
        <v>0</v>
      </c>
      <c r="DO113" s="391">
        <f t="shared" si="165"/>
        <v>0</v>
      </c>
      <c r="DP113" s="391">
        <f t="shared" si="166"/>
        <v>0</v>
      </c>
      <c r="DQ113" s="398"/>
      <c r="DR113" s="391">
        <f t="shared" si="167"/>
        <v>0</v>
      </c>
      <c r="DS113" s="391">
        <f t="shared" si="168"/>
        <v>0</v>
      </c>
      <c r="DT113" s="391">
        <f t="shared" si="169"/>
        <v>0</v>
      </c>
      <c r="DU113" s="391">
        <f t="shared" si="170"/>
        <v>0</v>
      </c>
      <c r="DV113" s="391">
        <f t="shared" si="171"/>
        <v>0</v>
      </c>
      <c r="DW113" s="391">
        <f t="shared" si="172"/>
        <v>0</v>
      </c>
      <c r="DX113" s="391">
        <f t="shared" si="173"/>
        <v>0</v>
      </c>
      <c r="DY113" s="391">
        <f t="shared" si="174"/>
        <v>0</v>
      </c>
      <c r="DZ113" s="391">
        <f t="shared" si="175"/>
        <v>0</v>
      </c>
      <c r="EA113" s="391">
        <f t="shared" si="176"/>
        <v>0</v>
      </c>
      <c r="EB113" s="391">
        <f t="shared" si="177"/>
        <v>0</v>
      </c>
      <c r="EC113" s="398"/>
      <c r="ED113" s="391">
        <f t="shared" si="178"/>
        <v>0</v>
      </c>
      <c r="EE113" s="391">
        <f t="shared" si="179"/>
        <v>0</v>
      </c>
      <c r="EF113" s="391">
        <f t="shared" si="180"/>
        <v>0</v>
      </c>
      <c r="EG113" s="391">
        <f t="shared" si="181"/>
        <v>0</v>
      </c>
      <c r="EH113" s="391">
        <f t="shared" si="182"/>
        <v>0</v>
      </c>
      <c r="EI113" s="391">
        <f t="shared" si="183"/>
        <v>0</v>
      </c>
      <c r="EJ113" s="391">
        <f t="shared" si="184"/>
        <v>0</v>
      </c>
      <c r="EK113" s="391">
        <f t="shared" si="185"/>
        <v>0</v>
      </c>
      <c r="EL113" s="391">
        <f t="shared" si="186"/>
        <v>0</v>
      </c>
      <c r="EM113" s="391">
        <f t="shared" si="187"/>
        <v>0</v>
      </c>
      <c r="EN113" s="391">
        <f t="shared" si="188"/>
        <v>0</v>
      </c>
    </row>
    <row r="114" spans="1:145" s="391" customFormat="1" ht="13.5" hidden="1" thickBot="1" x14ac:dyDescent="0.25">
      <c r="A114" s="364" t="str">
        <f t="shared" si="195"/>
        <v>DPV-TPB</v>
      </c>
      <c r="B114" s="365" t="str">
        <f>IF((A114&lt;&gt;"ZZZ"),(IF((IFERROR((VLOOKUP(A114,'Standaard+voorstellen '!A$1:B$436,1,FALSE)),"ZZZ"))="ZZZ","v","")),"")</f>
        <v/>
      </c>
      <c r="C114" s="396" t="s">
        <v>769</v>
      </c>
      <c r="D114" s="367" t="str">
        <f t="shared" si="107"/>
        <v>DPV-TPB</v>
      </c>
      <c r="E114" s="368" t="str">
        <f>IFERROR((VLOOKUP(C114,'Standaard+voorstellen '!A$1:E$568,2,FALSE)),"Nog af te handelen AANVRAAG")</f>
        <v>DP Vaartuig Z. gr. cap. TPB</v>
      </c>
      <c r="F114" s="369">
        <f>IFERROR((VLOOKUP(C114,'Standaard+voorstellen '!A$1:E$568,3,FALSE)),"")</f>
        <v>6</v>
      </c>
      <c r="G114" s="370">
        <f t="shared" si="192"/>
        <v>2</v>
      </c>
      <c r="H114" s="371">
        <f t="shared" si="193"/>
        <v>2</v>
      </c>
      <c r="I114" s="372">
        <f t="shared" si="194"/>
        <v>0</v>
      </c>
      <c r="J114" s="367">
        <f t="shared" si="108"/>
        <v>1</v>
      </c>
      <c r="K114" s="372">
        <f t="shared" si="109"/>
        <v>0</v>
      </c>
      <c r="L114" s="369" t="s">
        <v>36</v>
      </c>
      <c r="M114" s="373" t="s">
        <v>1217</v>
      </c>
      <c r="N114" s="374"/>
      <c r="O114" s="375"/>
      <c r="P114" s="376" t="s">
        <v>769</v>
      </c>
      <c r="Q114" s="449">
        <v>2</v>
      </c>
      <c r="R114" s="378">
        <v>2</v>
      </c>
      <c r="S114" s="379">
        <v>0</v>
      </c>
      <c r="T114" s="378">
        <v>5</v>
      </c>
      <c r="U114" s="378">
        <v>2</v>
      </c>
      <c r="V114" s="383">
        <v>1</v>
      </c>
      <c r="W114" s="384">
        <v>1</v>
      </c>
      <c r="X114" s="385">
        <v>0</v>
      </c>
      <c r="Y114" s="384"/>
      <c r="Z114" s="401"/>
      <c r="AA114" s="402"/>
      <c r="AB114" s="383"/>
      <c r="AC114" s="384"/>
      <c r="AD114" s="384"/>
      <c r="AE114" s="383"/>
      <c r="AF114" s="401"/>
      <c r="AG114" s="406"/>
      <c r="AH114" s="383">
        <v>1</v>
      </c>
      <c r="AI114" s="384">
        <v>1</v>
      </c>
      <c r="AJ114" s="385">
        <v>0</v>
      </c>
      <c r="AK114" s="384"/>
      <c r="AL114" s="384"/>
      <c r="AM114" s="384"/>
      <c r="AN114" s="383">
        <v>0</v>
      </c>
      <c r="AO114" s="384">
        <v>0</v>
      </c>
      <c r="AP114" s="385">
        <v>0</v>
      </c>
      <c r="AQ114" s="384">
        <v>0</v>
      </c>
      <c r="AR114" s="384">
        <v>0</v>
      </c>
      <c r="AS114" s="384">
        <v>0</v>
      </c>
      <c r="AT114" s="383">
        <v>0</v>
      </c>
      <c r="AU114" s="384">
        <v>0</v>
      </c>
      <c r="AV114" s="384">
        <v>0</v>
      </c>
      <c r="AW114" s="383"/>
      <c r="AX114" s="384"/>
      <c r="AY114" s="385"/>
      <c r="AZ114" s="403"/>
      <c r="BA114" s="387" t="str">
        <f t="shared" si="110"/>
        <v>DP</v>
      </c>
      <c r="BB114" s="388" t="str">
        <f t="shared" si="111"/>
        <v>V</v>
      </c>
      <c r="BC114" s="389" t="str">
        <f t="shared" si="112"/>
        <v>-</v>
      </c>
      <c r="BD114" s="390" t="str">
        <f t="shared" si="113"/>
        <v>TPB</v>
      </c>
      <c r="BE114" s="391">
        <f t="shared" si="114"/>
        <v>4</v>
      </c>
      <c r="BF114" s="392" t="str">
        <f>VLOOKUP(C114,'Standaard+voorstellen '!A$1:E$568,1,FALSE)</f>
        <v>DPV-TPB</v>
      </c>
      <c r="BG114" s="393" t="str">
        <f>VLOOKUP(P114,'Hulpblad Aantal per VrtgSrt &gt;=1'!B$4:C$688,1,FALSE)</f>
        <v>DPV-TPB</v>
      </c>
      <c r="BH114" s="394" t="s">
        <v>769</v>
      </c>
      <c r="BI114" s="393" t="str">
        <f t="shared" si="115"/>
        <v>g</v>
      </c>
      <c r="BJ114" s="393" t="str">
        <f t="shared" si="116"/>
        <v>P</v>
      </c>
      <c r="BK114" s="393" t="str">
        <f t="shared" si="117"/>
        <v/>
      </c>
      <c r="BL114" s="395" t="str">
        <f t="shared" si="118"/>
        <v>P</v>
      </c>
      <c r="BM114" s="393" t="str">
        <f>IF((B114&gt;"a"),(VLOOKUP(A114,Afhankelijkheid!A$2:O$5530,2,FALSE)),"")</f>
        <v/>
      </c>
      <c r="BN114" s="396">
        <f>IFERROR(VLOOKUP(A114,'Hulpblad IZB en IZE'!A$2:B$750,2,FALSE),0)</f>
        <v>1</v>
      </c>
      <c r="BO114" s="397" t="str">
        <f t="shared" si="119"/>
        <v/>
      </c>
      <c r="BP114" s="370">
        <f t="shared" si="120"/>
        <v>2</v>
      </c>
      <c r="BQ114" s="371">
        <f t="shared" si="121"/>
        <v>2</v>
      </c>
      <c r="BR114" s="372">
        <f t="shared" si="189"/>
        <v>0</v>
      </c>
      <c r="BS114" s="372">
        <f t="shared" si="190"/>
        <v>5</v>
      </c>
      <c r="BT114" s="367">
        <f t="shared" si="122"/>
        <v>1</v>
      </c>
      <c r="BU114" s="398"/>
      <c r="BW114" s="393">
        <f t="shared" si="123"/>
        <v>0</v>
      </c>
      <c r="BX114" s="393">
        <f t="shared" si="124"/>
        <v>0</v>
      </c>
      <c r="BY114" s="393">
        <f t="shared" si="125"/>
        <v>0</v>
      </c>
      <c r="BZ114" s="393">
        <f t="shared" si="126"/>
        <v>0</v>
      </c>
      <c r="CA114" s="393">
        <f t="shared" si="127"/>
        <v>0</v>
      </c>
      <c r="CB114" s="393">
        <f t="shared" si="128"/>
        <v>0</v>
      </c>
      <c r="CC114" s="393">
        <f t="shared" si="129"/>
        <v>0</v>
      </c>
      <c r="CD114" s="393">
        <f t="shared" si="130"/>
        <v>0</v>
      </c>
      <c r="CE114" s="393">
        <f t="shared" si="131"/>
        <v>0</v>
      </c>
      <c r="CF114" s="393">
        <f t="shared" si="132"/>
        <v>0</v>
      </c>
      <c r="CG114" s="398"/>
      <c r="CH114" s="391">
        <f t="shared" si="133"/>
        <v>1</v>
      </c>
      <c r="CI114" s="391">
        <f t="shared" si="134"/>
        <v>0</v>
      </c>
      <c r="CJ114" s="391">
        <f t="shared" si="135"/>
        <v>0</v>
      </c>
      <c r="CK114" s="391">
        <f t="shared" si="136"/>
        <v>0</v>
      </c>
      <c r="CL114" s="391">
        <f t="shared" si="137"/>
        <v>1</v>
      </c>
      <c r="CM114" s="391">
        <f t="shared" si="138"/>
        <v>0</v>
      </c>
      <c r="CN114" s="391">
        <f t="shared" si="139"/>
        <v>1</v>
      </c>
      <c r="CO114" s="391">
        <f t="shared" si="140"/>
        <v>1</v>
      </c>
      <c r="CP114" s="391">
        <f t="shared" si="141"/>
        <v>1</v>
      </c>
      <c r="CQ114" s="391">
        <f t="shared" si="142"/>
        <v>0</v>
      </c>
      <c r="CR114" s="391">
        <f t="shared" si="143"/>
        <v>0</v>
      </c>
      <c r="CS114" s="393">
        <f t="shared" si="144"/>
        <v>0</v>
      </c>
      <c r="CT114" s="391">
        <f t="shared" si="145"/>
        <v>0</v>
      </c>
      <c r="CU114" s="391">
        <f t="shared" si="146"/>
        <v>1</v>
      </c>
      <c r="CV114" s="391">
        <f t="shared" si="147"/>
        <v>0</v>
      </c>
      <c r="CW114" s="391">
        <f t="shared" si="148"/>
        <v>0</v>
      </c>
      <c r="CX114" s="391">
        <f t="shared" si="149"/>
        <v>0</v>
      </c>
      <c r="CY114" s="391">
        <f t="shared" si="150"/>
        <v>1</v>
      </c>
      <c r="CZ114" s="391">
        <f t="shared" si="151"/>
        <v>0</v>
      </c>
      <c r="DA114" s="391">
        <f t="shared" si="152"/>
        <v>0</v>
      </c>
      <c r="DB114" s="391">
        <f t="shared" si="153"/>
        <v>0</v>
      </c>
      <c r="DC114" s="391">
        <f t="shared" si="154"/>
        <v>0</v>
      </c>
      <c r="DD114" s="391">
        <f t="shared" si="155"/>
        <v>0</v>
      </c>
      <c r="DE114" s="398"/>
      <c r="DF114" s="391">
        <f t="shared" si="156"/>
        <v>0</v>
      </c>
      <c r="DG114" s="391">
        <f t="shared" si="157"/>
        <v>0</v>
      </c>
      <c r="DH114" s="391">
        <f t="shared" si="158"/>
        <v>0</v>
      </c>
      <c r="DI114" s="391">
        <f t="shared" si="159"/>
        <v>0</v>
      </c>
      <c r="DJ114" s="391">
        <f t="shared" si="160"/>
        <v>0</v>
      </c>
      <c r="DK114" s="391">
        <f t="shared" si="161"/>
        <v>0</v>
      </c>
      <c r="DL114" s="391">
        <f t="shared" si="162"/>
        <v>0</v>
      </c>
      <c r="DM114" s="391">
        <f t="shared" si="163"/>
        <v>0</v>
      </c>
      <c r="DN114" s="391">
        <f t="shared" si="164"/>
        <v>0</v>
      </c>
      <c r="DO114" s="391">
        <f t="shared" si="165"/>
        <v>0</v>
      </c>
      <c r="DP114" s="391">
        <f t="shared" si="166"/>
        <v>0</v>
      </c>
      <c r="DQ114" s="398"/>
      <c r="DR114" s="391">
        <f t="shared" si="167"/>
        <v>0</v>
      </c>
      <c r="DS114" s="391">
        <f t="shared" si="168"/>
        <v>0</v>
      </c>
      <c r="DT114" s="391">
        <f t="shared" si="169"/>
        <v>0</v>
      </c>
      <c r="DU114" s="391">
        <f t="shared" si="170"/>
        <v>0</v>
      </c>
      <c r="DV114" s="391">
        <f t="shared" si="171"/>
        <v>0</v>
      </c>
      <c r="DW114" s="391">
        <f t="shared" si="172"/>
        <v>0</v>
      </c>
      <c r="DX114" s="391">
        <f t="shared" si="173"/>
        <v>0</v>
      </c>
      <c r="DY114" s="391">
        <f t="shared" si="174"/>
        <v>0</v>
      </c>
      <c r="DZ114" s="391">
        <f t="shared" si="175"/>
        <v>0</v>
      </c>
      <c r="EA114" s="391">
        <f t="shared" si="176"/>
        <v>0</v>
      </c>
      <c r="EB114" s="391">
        <f t="shared" si="177"/>
        <v>0</v>
      </c>
      <c r="EC114" s="398"/>
      <c r="ED114" s="391">
        <f t="shared" si="178"/>
        <v>0</v>
      </c>
      <c r="EE114" s="391">
        <f t="shared" si="179"/>
        <v>0</v>
      </c>
      <c r="EF114" s="391">
        <f t="shared" si="180"/>
        <v>0</v>
      </c>
      <c r="EG114" s="391">
        <f t="shared" si="181"/>
        <v>0</v>
      </c>
      <c r="EH114" s="391">
        <f t="shared" si="182"/>
        <v>0</v>
      </c>
      <c r="EI114" s="391">
        <f t="shared" si="183"/>
        <v>0</v>
      </c>
      <c r="EJ114" s="391">
        <f t="shared" si="184"/>
        <v>0</v>
      </c>
      <c r="EK114" s="391">
        <f t="shared" si="185"/>
        <v>0</v>
      </c>
      <c r="EL114" s="391">
        <f t="shared" si="186"/>
        <v>0</v>
      </c>
      <c r="EM114" s="391">
        <f t="shared" si="187"/>
        <v>0</v>
      </c>
      <c r="EN114" s="391">
        <f t="shared" si="188"/>
        <v>0</v>
      </c>
    </row>
    <row r="115" spans="1:145" s="391" customFormat="1" ht="13.5" hidden="1" thickBot="1" x14ac:dyDescent="0.25">
      <c r="A115" s="364" t="str">
        <f t="shared" si="195"/>
        <v>FL</v>
      </c>
      <c r="B115" s="365" t="str">
        <f>IF((A115&lt;&gt;"ZZZ"),(IF((IFERROR((VLOOKUP(A115,'Standaard+voorstellen '!A$1:B$436,1,FALSE)),"ZZZ"))="ZZZ","v","")),"")</f>
        <v/>
      </c>
      <c r="C115" s="396" t="s">
        <v>414</v>
      </c>
      <c r="D115" s="367" t="str">
        <f t="shared" si="107"/>
        <v>FL</v>
      </c>
      <c r="E115" s="368" t="str">
        <f>IFERROR((VLOOKUP(C115,'Standaard+voorstellen '!A$1:E$568,2,FALSE)),"Nog af te handelen AANVRAAG")</f>
        <v>Functionaris Logistiek</v>
      </c>
      <c r="F115" s="369">
        <f>IFERROR((VLOOKUP(C115,'Standaard+voorstellen '!A$1:E$568,3,FALSE)),"")</f>
        <v>9</v>
      </c>
      <c r="G115" s="370">
        <f t="shared" si="192"/>
        <v>50</v>
      </c>
      <c r="H115" s="371">
        <f t="shared" si="193"/>
        <v>19</v>
      </c>
      <c r="I115" s="372">
        <f t="shared" si="194"/>
        <v>31</v>
      </c>
      <c r="J115" s="367">
        <f t="shared" si="108"/>
        <v>56</v>
      </c>
      <c r="K115" s="372">
        <f t="shared" si="109"/>
        <v>0</v>
      </c>
      <c r="L115" s="369" t="s">
        <v>24</v>
      </c>
      <c r="M115" s="373" t="s">
        <v>443</v>
      </c>
      <c r="N115" s="374"/>
      <c r="O115" s="375"/>
      <c r="P115" s="376" t="s">
        <v>414</v>
      </c>
      <c r="Q115" s="377">
        <v>50</v>
      </c>
      <c r="R115" s="378">
        <v>19</v>
      </c>
      <c r="S115" s="379">
        <v>31</v>
      </c>
      <c r="T115" s="378">
        <v>8</v>
      </c>
      <c r="U115" s="378">
        <v>7</v>
      </c>
      <c r="V115" s="383">
        <v>7</v>
      </c>
      <c r="W115" s="384">
        <v>3</v>
      </c>
      <c r="X115" s="385">
        <v>4</v>
      </c>
      <c r="Y115" s="384"/>
      <c r="Z115" s="401"/>
      <c r="AA115" s="402"/>
      <c r="AB115" s="383">
        <v>1</v>
      </c>
      <c r="AC115" s="384">
        <v>1</v>
      </c>
      <c r="AD115" s="384">
        <v>0</v>
      </c>
      <c r="AE115" s="377">
        <v>4</v>
      </c>
      <c r="AF115" s="380">
        <v>3</v>
      </c>
      <c r="AG115" s="382">
        <v>1</v>
      </c>
      <c r="AH115" s="383">
        <v>16</v>
      </c>
      <c r="AI115" s="384">
        <v>3</v>
      </c>
      <c r="AJ115" s="385">
        <v>13</v>
      </c>
      <c r="AK115" s="384"/>
      <c r="AL115" s="384"/>
      <c r="AM115" s="384"/>
      <c r="AN115" s="383">
        <v>1</v>
      </c>
      <c r="AO115" s="384">
        <v>1</v>
      </c>
      <c r="AP115" s="385">
        <v>0</v>
      </c>
      <c r="AQ115" s="384">
        <v>0</v>
      </c>
      <c r="AR115" s="384">
        <v>0</v>
      </c>
      <c r="AS115" s="384">
        <v>0</v>
      </c>
      <c r="AT115" s="383">
        <v>17</v>
      </c>
      <c r="AU115" s="384">
        <v>4</v>
      </c>
      <c r="AV115" s="384">
        <v>13</v>
      </c>
      <c r="AW115" s="383">
        <v>4</v>
      </c>
      <c r="AX115" s="384">
        <v>4</v>
      </c>
      <c r="AY115" s="385">
        <v>0</v>
      </c>
      <c r="AZ115" s="403"/>
      <c r="BA115" s="387" t="str">
        <f t="shared" si="110"/>
        <v>FL</v>
      </c>
      <c r="BB115" s="388" t="str">
        <f t="shared" si="111"/>
        <v/>
      </c>
      <c r="BC115" s="389" t="str">
        <f t="shared" si="112"/>
        <v/>
      </c>
      <c r="BD115" s="390" t="str">
        <f t="shared" si="113"/>
        <v/>
      </c>
      <c r="BE115" s="391">
        <f t="shared" si="114"/>
        <v>3</v>
      </c>
      <c r="BF115" s="392" t="str">
        <f>VLOOKUP(C115,'Standaard+voorstellen '!A$1:E$568,1,FALSE)</f>
        <v>FL</v>
      </c>
      <c r="BG115" s="393" t="str">
        <f>VLOOKUP(P115,'Hulpblad Aantal per VrtgSrt &gt;=1'!B$4:C$688,1,FALSE)</f>
        <v>FL</v>
      </c>
      <c r="BH115" s="394" t="s">
        <v>414</v>
      </c>
      <c r="BI115" s="393" t="str">
        <f t="shared" si="115"/>
        <v>g</v>
      </c>
      <c r="BJ115" s="393" t="str">
        <f t="shared" si="116"/>
        <v>P</v>
      </c>
      <c r="BK115" s="393" t="str">
        <f t="shared" si="117"/>
        <v>A</v>
      </c>
      <c r="BL115" s="395" t="str">
        <f t="shared" si="118"/>
        <v>PA</v>
      </c>
      <c r="BM115" s="393" t="str">
        <f>IF((B115&gt;"a"),(VLOOKUP(A115,Afhankelijkheid!A$2:O$5530,2,FALSE)),"")</f>
        <v/>
      </c>
      <c r="BN115" s="396">
        <f>IFERROR(VLOOKUP(A115,'Hulpblad IZB en IZE'!A$2:B$750,2,FALSE),0)</f>
        <v>56</v>
      </c>
      <c r="BO115" s="397" t="str">
        <f t="shared" si="119"/>
        <v/>
      </c>
      <c r="BP115" s="370">
        <f t="shared" si="120"/>
        <v>50</v>
      </c>
      <c r="BQ115" s="371">
        <f t="shared" si="121"/>
        <v>19</v>
      </c>
      <c r="BR115" s="372">
        <f t="shared" si="189"/>
        <v>31</v>
      </c>
      <c r="BS115" s="372">
        <f t="shared" si="190"/>
        <v>8</v>
      </c>
      <c r="BT115" s="367">
        <f t="shared" si="122"/>
        <v>56</v>
      </c>
      <c r="BU115" s="398"/>
      <c r="BW115" s="393">
        <f t="shared" si="123"/>
        <v>0</v>
      </c>
      <c r="BX115" s="393">
        <f t="shared" si="124"/>
        <v>0</v>
      </c>
      <c r="BY115" s="393">
        <f t="shared" si="125"/>
        <v>0</v>
      </c>
      <c r="BZ115" s="393">
        <f t="shared" si="126"/>
        <v>0</v>
      </c>
      <c r="CA115" s="393">
        <f t="shared" si="127"/>
        <v>0</v>
      </c>
      <c r="CB115" s="393">
        <f t="shared" si="128"/>
        <v>0</v>
      </c>
      <c r="CC115" s="393">
        <f t="shared" si="129"/>
        <v>0</v>
      </c>
      <c r="CD115" s="393">
        <f t="shared" si="130"/>
        <v>0</v>
      </c>
      <c r="CE115" s="393">
        <f t="shared" si="131"/>
        <v>0</v>
      </c>
      <c r="CF115" s="393">
        <f t="shared" si="132"/>
        <v>0</v>
      </c>
      <c r="CG115" s="398"/>
      <c r="CH115" s="391">
        <f t="shared" si="133"/>
        <v>1</v>
      </c>
      <c r="CI115" s="391">
        <f t="shared" si="134"/>
        <v>0</v>
      </c>
      <c r="CJ115" s="391">
        <f t="shared" si="135"/>
        <v>1</v>
      </c>
      <c r="CK115" s="391">
        <f t="shared" si="136"/>
        <v>1</v>
      </c>
      <c r="CL115" s="391">
        <f t="shared" si="137"/>
        <v>1</v>
      </c>
      <c r="CM115" s="391">
        <f t="shared" si="138"/>
        <v>0</v>
      </c>
      <c r="CN115" s="391">
        <f t="shared" si="139"/>
        <v>1</v>
      </c>
      <c r="CO115" s="391">
        <f t="shared" si="140"/>
        <v>1</v>
      </c>
      <c r="CP115" s="391">
        <f t="shared" si="141"/>
        <v>1</v>
      </c>
      <c r="CQ115" s="391">
        <f t="shared" si="142"/>
        <v>1</v>
      </c>
      <c r="CR115" s="391">
        <f t="shared" si="143"/>
        <v>0</v>
      </c>
      <c r="CS115" s="393">
        <f t="shared" si="144"/>
        <v>0</v>
      </c>
      <c r="CT115" s="391">
        <f t="shared" si="145"/>
        <v>0</v>
      </c>
      <c r="CU115" s="391">
        <f t="shared" si="146"/>
        <v>1</v>
      </c>
      <c r="CV115" s="391">
        <f t="shared" si="147"/>
        <v>0</v>
      </c>
      <c r="CW115" s="391">
        <f t="shared" si="148"/>
        <v>1</v>
      </c>
      <c r="CX115" s="391">
        <f t="shared" si="149"/>
        <v>1</v>
      </c>
      <c r="CY115" s="391">
        <f t="shared" si="150"/>
        <v>1</v>
      </c>
      <c r="CZ115" s="391">
        <f t="shared" si="151"/>
        <v>0</v>
      </c>
      <c r="DA115" s="391">
        <f t="shared" si="152"/>
        <v>1</v>
      </c>
      <c r="DB115" s="391">
        <f t="shared" si="153"/>
        <v>0</v>
      </c>
      <c r="DC115" s="391">
        <f t="shared" si="154"/>
        <v>1</v>
      </c>
      <c r="DD115" s="391">
        <f t="shared" si="155"/>
        <v>1</v>
      </c>
      <c r="DE115" s="398"/>
      <c r="DF115" s="391">
        <f t="shared" si="156"/>
        <v>0</v>
      </c>
      <c r="DG115" s="391">
        <f t="shared" si="157"/>
        <v>0</v>
      </c>
      <c r="DH115" s="391">
        <f t="shared" si="158"/>
        <v>0</v>
      </c>
      <c r="DI115" s="391">
        <f t="shared" si="159"/>
        <v>0</v>
      </c>
      <c r="DJ115" s="391">
        <f t="shared" si="160"/>
        <v>0</v>
      </c>
      <c r="DK115" s="391">
        <f t="shared" si="161"/>
        <v>0</v>
      </c>
      <c r="DL115" s="391">
        <f t="shared" si="162"/>
        <v>0</v>
      </c>
      <c r="DM115" s="391">
        <f t="shared" si="163"/>
        <v>0</v>
      </c>
      <c r="DN115" s="391">
        <f t="shared" si="164"/>
        <v>0</v>
      </c>
      <c r="DO115" s="391">
        <f t="shared" si="165"/>
        <v>0</v>
      </c>
      <c r="DP115" s="391">
        <f t="shared" si="166"/>
        <v>0</v>
      </c>
      <c r="DQ115" s="398"/>
      <c r="DR115" s="391">
        <f t="shared" si="167"/>
        <v>0</v>
      </c>
      <c r="DS115" s="391">
        <f t="shared" si="168"/>
        <v>0</v>
      </c>
      <c r="DT115" s="391">
        <f t="shared" si="169"/>
        <v>0</v>
      </c>
      <c r="DU115" s="391">
        <f t="shared" si="170"/>
        <v>0</v>
      </c>
      <c r="DV115" s="391">
        <f t="shared" si="171"/>
        <v>0</v>
      </c>
      <c r="DW115" s="391">
        <f t="shared" si="172"/>
        <v>0</v>
      </c>
      <c r="DX115" s="391">
        <f t="shared" si="173"/>
        <v>0</v>
      </c>
      <c r="DY115" s="391">
        <f t="shared" si="174"/>
        <v>0</v>
      </c>
      <c r="DZ115" s="391">
        <f t="shared" si="175"/>
        <v>0</v>
      </c>
      <c r="EA115" s="391">
        <f t="shared" si="176"/>
        <v>0</v>
      </c>
      <c r="EB115" s="391">
        <f t="shared" si="177"/>
        <v>0</v>
      </c>
      <c r="EC115" s="398"/>
      <c r="ED115" s="391">
        <f t="shared" si="178"/>
        <v>0</v>
      </c>
      <c r="EE115" s="391">
        <f t="shared" si="179"/>
        <v>0</v>
      </c>
      <c r="EF115" s="391">
        <f t="shared" si="180"/>
        <v>0</v>
      </c>
      <c r="EG115" s="391">
        <f t="shared" si="181"/>
        <v>0</v>
      </c>
      <c r="EH115" s="391">
        <f t="shared" si="182"/>
        <v>0</v>
      </c>
      <c r="EI115" s="391">
        <f t="shared" si="183"/>
        <v>0</v>
      </c>
      <c r="EJ115" s="391">
        <f t="shared" si="184"/>
        <v>0</v>
      </c>
      <c r="EK115" s="391">
        <f t="shared" si="185"/>
        <v>0</v>
      </c>
      <c r="EL115" s="391">
        <f t="shared" si="186"/>
        <v>0</v>
      </c>
      <c r="EM115" s="391">
        <f t="shared" si="187"/>
        <v>0</v>
      </c>
      <c r="EN115" s="391">
        <f t="shared" si="188"/>
        <v>0</v>
      </c>
    </row>
    <row r="116" spans="1:145" s="391" customFormat="1" ht="13.5" hidden="1" thickBot="1" x14ac:dyDescent="0.25">
      <c r="A116" s="364" t="str">
        <f t="shared" si="195"/>
        <v>FR-B</v>
      </c>
      <c r="B116" s="365" t="str">
        <f>IF((A116&lt;&gt;"ZZZ"),(IF((IFERROR((VLOOKUP(A116,'Standaard+voorstellen '!A$1:B$436,1,FALSE)),"ZZZ"))="ZZZ","v","")),"")</f>
        <v/>
      </c>
      <c r="C116" s="396" t="s">
        <v>486</v>
      </c>
      <c r="D116" s="367" t="str">
        <f t="shared" si="107"/>
        <v>FR-B</v>
      </c>
      <c r="E116" s="368" t="str">
        <f>IFERROR((VLOOKUP(C116,'Standaard+voorstellen '!A$1:E$568,2,FALSE)),"Nog af te handelen AANVRAAG")</f>
        <v>First Responder Brandweer</v>
      </c>
      <c r="F116" s="369">
        <f>IFERROR((VLOOKUP(C116,'Standaard+voorstellen '!A$1:E$568,3,FALSE)),"")</f>
        <v>7</v>
      </c>
      <c r="G116" s="370">
        <f t="shared" si="192"/>
        <v>1130</v>
      </c>
      <c r="H116" s="371">
        <f t="shared" si="193"/>
        <v>80</v>
      </c>
      <c r="I116" s="372">
        <f t="shared" si="194"/>
        <v>1050</v>
      </c>
      <c r="J116" s="367">
        <f t="shared" si="108"/>
        <v>115</v>
      </c>
      <c r="K116" s="372">
        <f t="shared" si="109"/>
        <v>0</v>
      </c>
      <c r="L116" s="369" t="s">
        <v>36</v>
      </c>
      <c r="M116" s="373" t="s">
        <v>1254</v>
      </c>
      <c r="N116" s="374"/>
      <c r="O116" s="375"/>
      <c r="P116" s="376" t="s">
        <v>486</v>
      </c>
      <c r="Q116" s="377">
        <v>1130</v>
      </c>
      <c r="R116" s="378">
        <v>80</v>
      </c>
      <c r="S116" s="379">
        <v>1050</v>
      </c>
      <c r="T116" s="378">
        <v>9</v>
      </c>
      <c r="U116" s="378">
        <v>9</v>
      </c>
      <c r="V116" s="377">
        <v>137</v>
      </c>
      <c r="W116" s="378">
        <v>0</v>
      </c>
      <c r="X116" s="379">
        <v>137</v>
      </c>
      <c r="Y116" s="384">
        <v>154</v>
      </c>
      <c r="Z116" s="401">
        <v>21</v>
      </c>
      <c r="AA116" s="402">
        <v>133</v>
      </c>
      <c r="AB116" s="377">
        <v>90</v>
      </c>
      <c r="AC116" s="378">
        <v>2</v>
      </c>
      <c r="AD116" s="378">
        <v>88</v>
      </c>
      <c r="AE116" s="377">
        <v>191</v>
      </c>
      <c r="AF116" s="380">
        <v>6</v>
      </c>
      <c r="AG116" s="382">
        <v>185</v>
      </c>
      <c r="AH116" s="377">
        <v>118</v>
      </c>
      <c r="AI116" s="378">
        <v>0</v>
      </c>
      <c r="AJ116" s="379">
        <v>118</v>
      </c>
      <c r="AK116" s="378"/>
      <c r="AL116" s="378"/>
      <c r="AM116" s="378"/>
      <c r="AN116" s="377">
        <v>66</v>
      </c>
      <c r="AO116" s="378">
        <v>2</v>
      </c>
      <c r="AP116" s="379">
        <v>64</v>
      </c>
      <c r="AQ116" s="378">
        <v>165</v>
      </c>
      <c r="AR116" s="378">
        <v>48</v>
      </c>
      <c r="AS116" s="378">
        <v>117</v>
      </c>
      <c r="AT116" s="383">
        <v>143</v>
      </c>
      <c r="AU116" s="378">
        <v>1</v>
      </c>
      <c r="AV116" s="378">
        <v>142</v>
      </c>
      <c r="AW116" s="383">
        <v>66</v>
      </c>
      <c r="AX116" s="384">
        <v>0</v>
      </c>
      <c r="AY116" s="379">
        <v>66</v>
      </c>
      <c r="AZ116" s="403"/>
      <c r="BA116" s="387" t="str">
        <f t="shared" si="110"/>
        <v>FR</v>
      </c>
      <c r="BB116" s="388" t="str">
        <f t="shared" si="111"/>
        <v/>
      </c>
      <c r="BC116" s="389" t="str">
        <f t="shared" si="112"/>
        <v>-</v>
      </c>
      <c r="BD116" s="390" t="str">
        <f t="shared" si="113"/>
        <v>B</v>
      </c>
      <c r="BE116" s="391">
        <f t="shared" si="114"/>
        <v>3</v>
      </c>
      <c r="BF116" s="392" t="str">
        <f>VLOOKUP(C116,'Standaard+voorstellen '!A$1:E$568,1,FALSE)</f>
        <v>FR-B</v>
      </c>
      <c r="BG116" s="393" t="str">
        <f>VLOOKUP(P116,'Hulpblad Aantal per VrtgSrt &gt;=1'!B$4:C$688,1,FALSE)</f>
        <v>FR-B</v>
      </c>
      <c r="BH116" s="394" t="s">
        <v>486</v>
      </c>
      <c r="BI116" s="393" t="str">
        <f t="shared" si="115"/>
        <v>g</v>
      </c>
      <c r="BJ116" s="393" t="str">
        <f t="shared" si="116"/>
        <v>P</v>
      </c>
      <c r="BK116" s="393" t="str">
        <f t="shared" si="117"/>
        <v>A</v>
      </c>
      <c r="BL116" s="395" t="str">
        <f t="shared" si="118"/>
        <v>PA</v>
      </c>
      <c r="BM116" s="393" t="str">
        <f>IF((B116&gt;"a"),(VLOOKUP(A116,Afhankelijkheid!A$2:O$5530,2,FALSE)),"")</f>
        <v/>
      </c>
      <c r="BN116" s="396">
        <f>IFERROR(VLOOKUP(A116,'Hulpblad IZB en IZE'!A$2:B$750,2,FALSE),0)</f>
        <v>115</v>
      </c>
      <c r="BO116" s="397" t="str">
        <f t="shared" si="119"/>
        <v/>
      </c>
      <c r="BP116" s="370">
        <f t="shared" si="120"/>
        <v>1130</v>
      </c>
      <c r="BQ116" s="371">
        <f t="shared" si="121"/>
        <v>80</v>
      </c>
      <c r="BR116" s="372">
        <f t="shared" si="189"/>
        <v>1050</v>
      </c>
      <c r="BS116" s="372">
        <f t="shared" si="190"/>
        <v>9</v>
      </c>
      <c r="BT116" s="367">
        <f t="shared" si="122"/>
        <v>115</v>
      </c>
      <c r="BU116" s="398"/>
      <c r="BW116" s="393">
        <f t="shared" si="123"/>
        <v>0</v>
      </c>
      <c r="BX116" s="393">
        <f t="shared" si="124"/>
        <v>0</v>
      </c>
      <c r="BY116" s="393">
        <f t="shared" si="125"/>
        <v>0</v>
      </c>
      <c r="BZ116" s="393">
        <f t="shared" si="126"/>
        <v>0</v>
      </c>
      <c r="CA116" s="393">
        <f t="shared" si="127"/>
        <v>0</v>
      </c>
      <c r="CB116" s="393">
        <f t="shared" si="128"/>
        <v>0</v>
      </c>
      <c r="CC116" s="393">
        <f t="shared" si="129"/>
        <v>0</v>
      </c>
      <c r="CD116" s="393">
        <f t="shared" si="130"/>
        <v>0</v>
      </c>
      <c r="CE116" s="393">
        <f t="shared" si="131"/>
        <v>0</v>
      </c>
      <c r="CF116" s="393">
        <f t="shared" si="132"/>
        <v>0</v>
      </c>
      <c r="CG116" s="398"/>
      <c r="CH116" s="391">
        <f t="shared" si="133"/>
        <v>1</v>
      </c>
      <c r="CI116" s="391">
        <f t="shared" si="134"/>
        <v>1</v>
      </c>
      <c r="CJ116" s="391">
        <f t="shared" si="135"/>
        <v>1</v>
      </c>
      <c r="CK116" s="391">
        <f t="shared" si="136"/>
        <v>1</v>
      </c>
      <c r="CL116" s="391">
        <f t="shared" si="137"/>
        <v>1</v>
      </c>
      <c r="CM116" s="391">
        <f t="shared" si="138"/>
        <v>0</v>
      </c>
      <c r="CN116" s="391">
        <f t="shared" si="139"/>
        <v>1</v>
      </c>
      <c r="CO116" s="391">
        <f t="shared" si="140"/>
        <v>1</v>
      </c>
      <c r="CP116" s="391">
        <f t="shared" si="141"/>
        <v>1</v>
      </c>
      <c r="CQ116" s="391">
        <f t="shared" si="142"/>
        <v>1</v>
      </c>
      <c r="CR116" s="391">
        <f t="shared" si="143"/>
        <v>0</v>
      </c>
      <c r="CS116" s="393">
        <f t="shared" si="144"/>
        <v>0</v>
      </c>
      <c r="CT116" s="391">
        <f t="shared" si="145"/>
        <v>0</v>
      </c>
      <c r="CU116" s="391">
        <f t="shared" si="146"/>
        <v>1</v>
      </c>
      <c r="CV116" s="391">
        <f t="shared" si="147"/>
        <v>1</v>
      </c>
      <c r="CW116" s="391">
        <f t="shared" si="148"/>
        <v>1</v>
      </c>
      <c r="CX116" s="391">
        <f t="shared" si="149"/>
        <v>1</v>
      </c>
      <c r="CY116" s="391">
        <f t="shared" si="150"/>
        <v>1</v>
      </c>
      <c r="CZ116" s="391">
        <f t="shared" si="151"/>
        <v>0</v>
      </c>
      <c r="DA116" s="391">
        <f t="shared" si="152"/>
        <v>1</v>
      </c>
      <c r="DB116" s="391">
        <f t="shared" si="153"/>
        <v>1</v>
      </c>
      <c r="DC116" s="391">
        <f t="shared" si="154"/>
        <v>1</v>
      </c>
      <c r="DD116" s="391">
        <f t="shared" si="155"/>
        <v>1</v>
      </c>
      <c r="DE116" s="398"/>
      <c r="DF116" s="391">
        <f t="shared" si="156"/>
        <v>0</v>
      </c>
      <c r="DG116" s="391">
        <f t="shared" si="157"/>
        <v>0</v>
      </c>
      <c r="DH116" s="391">
        <f t="shared" si="158"/>
        <v>0</v>
      </c>
      <c r="DI116" s="391">
        <f t="shared" si="159"/>
        <v>0</v>
      </c>
      <c r="DJ116" s="391">
        <f t="shared" si="160"/>
        <v>0</v>
      </c>
      <c r="DK116" s="391">
        <f t="shared" si="161"/>
        <v>0</v>
      </c>
      <c r="DL116" s="391">
        <f t="shared" si="162"/>
        <v>0</v>
      </c>
      <c r="DM116" s="391">
        <f t="shared" si="163"/>
        <v>0</v>
      </c>
      <c r="DN116" s="391">
        <f t="shared" si="164"/>
        <v>0</v>
      </c>
      <c r="DO116" s="391">
        <f t="shared" si="165"/>
        <v>0</v>
      </c>
      <c r="DP116" s="391">
        <f t="shared" si="166"/>
        <v>0</v>
      </c>
      <c r="DQ116" s="398"/>
      <c r="DR116" s="391">
        <f t="shared" si="167"/>
        <v>0</v>
      </c>
      <c r="DS116" s="391">
        <f t="shared" si="168"/>
        <v>0</v>
      </c>
      <c r="DT116" s="391">
        <f t="shared" si="169"/>
        <v>0</v>
      </c>
      <c r="DU116" s="391">
        <f t="shared" si="170"/>
        <v>0</v>
      </c>
      <c r="DV116" s="391">
        <f t="shared" si="171"/>
        <v>0</v>
      </c>
      <c r="DW116" s="391">
        <f t="shared" si="172"/>
        <v>0</v>
      </c>
      <c r="DX116" s="391">
        <f t="shared" si="173"/>
        <v>0</v>
      </c>
      <c r="DY116" s="391">
        <f t="shared" si="174"/>
        <v>0</v>
      </c>
      <c r="DZ116" s="391">
        <f t="shared" si="175"/>
        <v>0</v>
      </c>
      <c r="EA116" s="391">
        <f t="shared" si="176"/>
        <v>0</v>
      </c>
      <c r="EB116" s="391">
        <f t="shared" si="177"/>
        <v>0</v>
      </c>
      <c r="EC116" s="398"/>
      <c r="ED116" s="391">
        <f t="shared" si="178"/>
        <v>0</v>
      </c>
      <c r="EE116" s="391">
        <f t="shared" si="179"/>
        <v>0</v>
      </c>
      <c r="EF116" s="391">
        <f t="shared" si="180"/>
        <v>0</v>
      </c>
      <c r="EG116" s="391">
        <f t="shared" si="181"/>
        <v>0</v>
      </c>
      <c r="EH116" s="391">
        <f t="shared" si="182"/>
        <v>0</v>
      </c>
      <c r="EI116" s="391">
        <f t="shared" si="183"/>
        <v>0</v>
      </c>
      <c r="EJ116" s="391">
        <f t="shared" si="184"/>
        <v>0</v>
      </c>
      <c r="EK116" s="391">
        <f t="shared" si="185"/>
        <v>0</v>
      </c>
      <c r="EL116" s="391">
        <f t="shared" si="186"/>
        <v>0</v>
      </c>
      <c r="EM116" s="391">
        <f t="shared" si="187"/>
        <v>0</v>
      </c>
      <c r="EN116" s="391">
        <f t="shared" si="188"/>
        <v>0</v>
      </c>
    </row>
    <row r="117" spans="1:145" s="391" customFormat="1" ht="13.5" hidden="1" thickBot="1" x14ac:dyDescent="0.25">
      <c r="A117" s="364" t="str">
        <f t="shared" si="195"/>
        <v>GIMCOPI</v>
      </c>
      <c r="B117" s="365" t="str">
        <f>IF((A117&lt;&gt;"ZZZ"),(IF((IFERROR((VLOOKUP(A117,'Standaard+voorstellen '!A$1:B$436,1,FALSE)),"ZZZ"))="ZZZ","v","")),"")</f>
        <v/>
      </c>
      <c r="C117" s="418" t="s">
        <v>488</v>
      </c>
      <c r="D117" s="367" t="str">
        <f t="shared" si="107"/>
        <v>GIMCOPI</v>
      </c>
      <c r="E117" s="368" t="str">
        <f>IFERROR((VLOOKUP(C117,'Standaard+voorstellen '!A$1:E$568,2,FALSE)),"Nog af te handelen AANVRAAG")</f>
        <v>Geo Informatie Medew. CoPI</v>
      </c>
      <c r="F117" s="369">
        <f>IFERROR((VLOOKUP(C117,'Standaard+voorstellen '!A$1:E$568,3,FALSE)),"")</f>
        <v>9</v>
      </c>
      <c r="G117" s="370">
        <f t="shared" si="192"/>
        <v>20</v>
      </c>
      <c r="H117" s="371">
        <f t="shared" si="193"/>
        <v>7</v>
      </c>
      <c r="I117" s="372">
        <f t="shared" si="194"/>
        <v>13</v>
      </c>
      <c r="J117" s="367">
        <f t="shared" si="108"/>
        <v>0</v>
      </c>
      <c r="K117" s="372">
        <f t="shared" si="109"/>
        <v>0</v>
      </c>
      <c r="L117" s="456" t="s">
        <v>24</v>
      </c>
      <c r="M117" s="373" t="s">
        <v>1240</v>
      </c>
      <c r="N117" s="374"/>
      <c r="O117" s="453"/>
      <c r="P117" s="376" t="s">
        <v>488</v>
      </c>
      <c r="Q117" s="377">
        <v>20</v>
      </c>
      <c r="R117" s="378">
        <v>7</v>
      </c>
      <c r="S117" s="379">
        <v>13</v>
      </c>
      <c r="T117" s="378">
        <v>7</v>
      </c>
      <c r="U117" s="378">
        <v>6</v>
      </c>
      <c r="V117" s="383">
        <v>1</v>
      </c>
      <c r="W117" s="384">
        <v>0</v>
      </c>
      <c r="X117" s="385">
        <v>1</v>
      </c>
      <c r="Y117" s="384">
        <v>7</v>
      </c>
      <c r="Z117" s="401">
        <v>1</v>
      </c>
      <c r="AA117" s="402">
        <v>6</v>
      </c>
      <c r="AB117" s="383">
        <v>3</v>
      </c>
      <c r="AC117" s="384">
        <v>2</v>
      </c>
      <c r="AD117" s="384">
        <v>1</v>
      </c>
      <c r="AE117" s="383"/>
      <c r="AF117" s="401"/>
      <c r="AG117" s="406"/>
      <c r="AH117" s="383">
        <v>7</v>
      </c>
      <c r="AI117" s="384">
        <v>3</v>
      </c>
      <c r="AJ117" s="385">
        <v>4</v>
      </c>
      <c r="AK117" s="384"/>
      <c r="AL117" s="384"/>
      <c r="AM117" s="384"/>
      <c r="AN117" s="383">
        <v>1</v>
      </c>
      <c r="AO117" s="384">
        <v>1</v>
      </c>
      <c r="AP117" s="385">
        <v>0</v>
      </c>
      <c r="AQ117" s="384">
        <v>0</v>
      </c>
      <c r="AR117" s="384">
        <v>0</v>
      </c>
      <c r="AS117" s="384">
        <v>0</v>
      </c>
      <c r="AT117" s="383">
        <v>1</v>
      </c>
      <c r="AU117" s="384">
        <v>0</v>
      </c>
      <c r="AV117" s="384">
        <v>1</v>
      </c>
      <c r="AW117" s="383"/>
      <c r="AX117" s="384"/>
      <c r="AY117" s="385"/>
      <c r="AZ117" s="403"/>
      <c r="BA117" s="387" t="str">
        <f t="shared" si="110"/>
        <v>GIMCOPI</v>
      </c>
      <c r="BB117" s="388" t="str">
        <f t="shared" si="111"/>
        <v/>
      </c>
      <c r="BC117" s="389" t="str">
        <f t="shared" si="112"/>
        <v/>
      </c>
      <c r="BD117" s="390" t="str">
        <f t="shared" si="113"/>
        <v/>
      </c>
      <c r="BE117" s="391">
        <f t="shared" si="114"/>
        <v>8</v>
      </c>
      <c r="BF117" s="392" t="str">
        <f>VLOOKUP(C117,'Standaard+voorstellen '!A$1:E$568,1,FALSE)</f>
        <v>GIMCOPI</v>
      </c>
      <c r="BG117" s="393" t="str">
        <f>VLOOKUP(P117,'Hulpblad Aantal per VrtgSrt &gt;=1'!B$4:C$688,1,FALSE)</f>
        <v>GIMCOPI</v>
      </c>
      <c r="BH117" s="394" t="s">
        <v>488</v>
      </c>
      <c r="BI117" s="393" t="str">
        <f t="shared" si="115"/>
        <v>g</v>
      </c>
      <c r="BJ117" s="393" t="str">
        <f t="shared" si="116"/>
        <v>P</v>
      </c>
      <c r="BK117" s="393" t="str">
        <f t="shared" si="117"/>
        <v>A</v>
      </c>
      <c r="BL117" s="395" t="str">
        <f t="shared" si="118"/>
        <v>PA</v>
      </c>
      <c r="BM117" s="393" t="str">
        <f>IF((B117&gt;"a"),(VLOOKUP(A117,Afhankelijkheid!A$2:O$5530,2,FALSE)),"")</f>
        <v/>
      </c>
      <c r="BN117" s="396">
        <f>IFERROR(VLOOKUP(A117,'Hulpblad IZB en IZE'!A$2:B$750,2,FALSE),0)</f>
        <v>0</v>
      </c>
      <c r="BO117" s="397" t="str">
        <f t="shared" si="119"/>
        <v/>
      </c>
      <c r="BP117" s="370">
        <f t="shared" si="120"/>
        <v>20</v>
      </c>
      <c r="BQ117" s="371">
        <f t="shared" si="121"/>
        <v>7</v>
      </c>
      <c r="BR117" s="372">
        <f t="shared" si="189"/>
        <v>13</v>
      </c>
      <c r="BS117" s="372">
        <f t="shared" si="190"/>
        <v>7</v>
      </c>
      <c r="BT117" s="367">
        <f t="shared" si="122"/>
        <v>0</v>
      </c>
      <c r="BU117" s="398"/>
      <c r="BW117" s="393">
        <f t="shared" si="123"/>
        <v>0</v>
      </c>
      <c r="BX117" s="393">
        <f t="shared" si="124"/>
        <v>0</v>
      </c>
      <c r="BY117" s="393">
        <f t="shared" si="125"/>
        <v>0</v>
      </c>
      <c r="BZ117" s="393">
        <f t="shared" si="126"/>
        <v>0</v>
      </c>
      <c r="CA117" s="393">
        <f t="shared" si="127"/>
        <v>0</v>
      </c>
      <c r="CB117" s="393">
        <f t="shared" si="128"/>
        <v>0</v>
      </c>
      <c r="CC117" s="393">
        <f t="shared" si="129"/>
        <v>0</v>
      </c>
      <c r="CD117" s="393">
        <f t="shared" si="130"/>
        <v>0</v>
      </c>
      <c r="CE117" s="393">
        <f t="shared" si="131"/>
        <v>0</v>
      </c>
      <c r="CF117" s="393">
        <f t="shared" si="132"/>
        <v>0</v>
      </c>
      <c r="CG117" s="398"/>
      <c r="CH117" s="391">
        <f t="shared" si="133"/>
        <v>1</v>
      </c>
      <c r="CI117" s="391">
        <f t="shared" si="134"/>
        <v>1</v>
      </c>
      <c r="CJ117" s="391">
        <f t="shared" si="135"/>
        <v>1</v>
      </c>
      <c r="CK117" s="391">
        <f t="shared" si="136"/>
        <v>0</v>
      </c>
      <c r="CL117" s="391">
        <f t="shared" si="137"/>
        <v>1</v>
      </c>
      <c r="CM117" s="391">
        <f t="shared" si="138"/>
        <v>0</v>
      </c>
      <c r="CN117" s="391">
        <f t="shared" si="139"/>
        <v>1</v>
      </c>
      <c r="CO117" s="391">
        <f t="shared" si="140"/>
        <v>1</v>
      </c>
      <c r="CP117" s="391">
        <f t="shared" si="141"/>
        <v>1</v>
      </c>
      <c r="CQ117" s="391">
        <f t="shared" si="142"/>
        <v>0</v>
      </c>
      <c r="CR117" s="391">
        <f t="shared" si="143"/>
        <v>0</v>
      </c>
      <c r="CS117" s="393">
        <f t="shared" si="144"/>
        <v>0</v>
      </c>
      <c r="CT117" s="391">
        <f t="shared" si="145"/>
        <v>0</v>
      </c>
      <c r="CU117" s="391">
        <f t="shared" si="146"/>
        <v>1</v>
      </c>
      <c r="CV117" s="391">
        <f t="shared" si="147"/>
        <v>1</v>
      </c>
      <c r="CW117" s="391">
        <f t="shared" si="148"/>
        <v>1</v>
      </c>
      <c r="CX117" s="391">
        <f t="shared" si="149"/>
        <v>0</v>
      </c>
      <c r="CY117" s="391">
        <f t="shared" si="150"/>
        <v>1</v>
      </c>
      <c r="CZ117" s="391">
        <f t="shared" si="151"/>
        <v>0</v>
      </c>
      <c r="DA117" s="391">
        <f t="shared" si="152"/>
        <v>1</v>
      </c>
      <c r="DB117" s="391">
        <f t="shared" si="153"/>
        <v>0</v>
      </c>
      <c r="DC117" s="391">
        <f t="shared" si="154"/>
        <v>1</v>
      </c>
      <c r="DD117" s="391">
        <f t="shared" si="155"/>
        <v>0</v>
      </c>
      <c r="DE117" s="398"/>
      <c r="DF117" s="391">
        <f t="shared" si="156"/>
        <v>0</v>
      </c>
      <c r="DG117" s="391">
        <f t="shared" si="157"/>
        <v>0</v>
      </c>
      <c r="DH117" s="391">
        <f t="shared" si="158"/>
        <v>0</v>
      </c>
      <c r="DI117" s="391">
        <f t="shared" si="159"/>
        <v>0</v>
      </c>
      <c r="DJ117" s="391">
        <f t="shared" si="160"/>
        <v>0</v>
      </c>
      <c r="DK117" s="391">
        <f t="shared" si="161"/>
        <v>0</v>
      </c>
      <c r="DL117" s="391">
        <f t="shared" si="162"/>
        <v>0</v>
      </c>
      <c r="DM117" s="391">
        <f t="shared" si="163"/>
        <v>0</v>
      </c>
      <c r="DN117" s="391">
        <f t="shared" si="164"/>
        <v>0</v>
      </c>
      <c r="DO117" s="391">
        <f t="shared" si="165"/>
        <v>0</v>
      </c>
      <c r="DP117" s="391">
        <f t="shared" si="166"/>
        <v>0</v>
      </c>
      <c r="DQ117" s="398"/>
      <c r="DR117" s="391">
        <f t="shared" si="167"/>
        <v>0</v>
      </c>
      <c r="DS117" s="391">
        <f t="shared" si="168"/>
        <v>0</v>
      </c>
      <c r="DT117" s="391">
        <f t="shared" si="169"/>
        <v>0</v>
      </c>
      <c r="DU117" s="391">
        <f t="shared" si="170"/>
        <v>0</v>
      </c>
      <c r="DV117" s="391">
        <f t="shared" si="171"/>
        <v>0</v>
      </c>
      <c r="DW117" s="391">
        <f t="shared" si="172"/>
        <v>0</v>
      </c>
      <c r="DX117" s="391">
        <f t="shared" si="173"/>
        <v>0</v>
      </c>
      <c r="DY117" s="391">
        <f t="shared" si="174"/>
        <v>0</v>
      </c>
      <c r="DZ117" s="391">
        <f t="shared" si="175"/>
        <v>0</v>
      </c>
      <c r="EA117" s="391">
        <f t="shared" si="176"/>
        <v>0</v>
      </c>
      <c r="EB117" s="391">
        <f t="shared" si="177"/>
        <v>0</v>
      </c>
      <c r="EC117" s="398"/>
      <c r="ED117" s="391">
        <f t="shared" si="178"/>
        <v>0</v>
      </c>
      <c r="EE117" s="391">
        <f t="shared" si="179"/>
        <v>0</v>
      </c>
      <c r="EF117" s="391">
        <f t="shared" si="180"/>
        <v>0</v>
      </c>
      <c r="EG117" s="391">
        <f t="shared" si="181"/>
        <v>0</v>
      </c>
      <c r="EH117" s="391">
        <f t="shared" si="182"/>
        <v>0</v>
      </c>
      <c r="EI117" s="391">
        <f t="shared" si="183"/>
        <v>0</v>
      </c>
      <c r="EJ117" s="391">
        <f t="shared" si="184"/>
        <v>0</v>
      </c>
      <c r="EK117" s="391">
        <f t="shared" si="185"/>
        <v>0</v>
      </c>
      <c r="EL117" s="391">
        <f t="shared" si="186"/>
        <v>0</v>
      </c>
      <c r="EM117" s="391">
        <f t="shared" si="187"/>
        <v>0</v>
      </c>
      <c r="EN117" s="391">
        <f t="shared" si="188"/>
        <v>0</v>
      </c>
    </row>
    <row r="118" spans="1:145" s="391" customFormat="1" ht="13.5" hidden="1" thickBot="1" x14ac:dyDescent="0.25">
      <c r="A118" s="364" t="str">
        <f t="shared" si="195"/>
        <v>GIM-ROT</v>
      </c>
      <c r="B118" s="365" t="str">
        <f>IF((A118&lt;&gt;"ZZZ"),(IF((IFERROR((VLOOKUP(A118,'Standaard+voorstellen '!A$1:B$436,1,FALSE)),"ZZZ"))="ZZZ","v","")),"")</f>
        <v/>
      </c>
      <c r="C118" s="396" t="s">
        <v>485</v>
      </c>
      <c r="D118" s="367" t="str">
        <f t="shared" si="107"/>
        <v>GIM-ROT</v>
      </c>
      <c r="E118" s="368" t="str">
        <f>IFERROR((VLOOKUP(C118,'Standaard+voorstellen '!A$1:E$568,2,FALSE)),"Nog af te handelen AANVRAAG")</f>
        <v>Geo Informatie Medew. ROT</v>
      </c>
      <c r="F118" s="369">
        <f>IFERROR((VLOOKUP(C118,'Standaard+voorstellen '!A$1:E$568,3,FALSE)),"")</f>
        <v>9</v>
      </c>
      <c r="G118" s="370">
        <f t="shared" si="192"/>
        <v>15</v>
      </c>
      <c r="H118" s="371">
        <f t="shared" si="193"/>
        <v>1</v>
      </c>
      <c r="I118" s="372">
        <f t="shared" si="194"/>
        <v>14</v>
      </c>
      <c r="J118" s="367">
        <f t="shared" si="108"/>
        <v>0</v>
      </c>
      <c r="K118" s="372">
        <f t="shared" si="109"/>
        <v>0</v>
      </c>
      <c r="L118" s="422" t="s">
        <v>24</v>
      </c>
      <c r="M118" s="373" t="s">
        <v>1240</v>
      </c>
      <c r="N118" s="635" t="s">
        <v>2378</v>
      </c>
      <c r="O118" s="635" t="s">
        <v>2379</v>
      </c>
      <c r="P118" s="376" t="s">
        <v>485</v>
      </c>
      <c r="Q118" s="377">
        <v>15</v>
      </c>
      <c r="R118" s="378">
        <v>1</v>
      </c>
      <c r="S118" s="379">
        <v>14</v>
      </c>
      <c r="T118" s="378">
        <v>5</v>
      </c>
      <c r="U118" s="378">
        <v>1</v>
      </c>
      <c r="V118" s="383">
        <v>0</v>
      </c>
      <c r="W118" s="384">
        <v>0</v>
      </c>
      <c r="X118" s="385">
        <v>0</v>
      </c>
      <c r="Y118" s="384"/>
      <c r="Z118" s="401"/>
      <c r="AA118" s="402"/>
      <c r="AB118" s="383"/>
      <c r="AC118" s="384"/>
      <c r="AD118" s="384"/>
      <c r="AE118" s="377"/>
      <c r="AF118" s="380"/>
      <c r="AG118" s="382"/>
      <c r="AH118" s="383">
        <v>0</v>
      </c>
      <c r="AI118" s="384">
        <v>0</v>
      </c>
      <c r="AJ118" s="385">
        <v>0</v>
      </c>
      <c r="AK118" s="378"/>
      <c r="AL118" s="378"/>
      <c r="AM118" s="378"/>
      <c r="AN118" s="383">
        <v>0</v>
      </c>
      <c r="AO118" s="384">
        <v>0</v>
      </c>
      <c r="AP118" s="385">
        <v>0</v>
      </c>
      <c r="AQ118" s="378">
        <v>0</v>
      </c>
      <c r="AR118" s="378">
        <v>0</v>
      </c>
      <c r="AS118" s="378">
        <v>0</v>
      </c>
      <c r="AT118" s="383">
        <v>15</v>
      </c>
      <c r="AU118" s="378">
        <v>1</v>
      </c>
      <c r="AV118" s="378">
        <v>14</v>
      </c>
      <c r="AW118" s="383"/>
      <c r="AX118" s="384"/>
      <c r="AY118" s="379"/>
      <c r="AZ118" s="403"/>
      <c r="BA118" s="387" t="str">
        <f t="shared" si="110"/>
        <v>GIM</v>
      </c>
      <c r="BB118" s="388" t="str">
        <f t="shared" si="111"/>
        <v/>
      </c>
      <c r="BC118" s="389" t="str">
        <f t="shared" si="112"/>
        <v>-</v>
      </c>
      <c r="BD118" s="390" t="str">
        <f t="shared" si="113"/>
        <v>ROT</v>
      </c>
      <c r="BE118" s="391">
        <f t="shared" si="114"/>
        <v>4</v>
      </c>
      <c r="BF118" s="392" t="str">
        <f>VLOOKUP(C118,'Standaard+voorstellen '!A$1:E$568,1,FALSE)</f>
        <v>GIM-ROT</v>
      </c>
      <c r="BG118" s="393" t="str">
        <f>VLOOKUP(P118,'Hulpblad Aantal per VrtgSrt &gt;=1'!B$4:C$688,1,FALSE)</f>
        <v>GIM-ROT</v>
      </c>
      <c r="BH118" s="394" t="s">
        <v>485</v>
      </c>
      <c r="BI118" s="393" t="str">
        <f t="shared" si="115"/>
        <v>g</v>
      </c>
      <c r="BJ118" s="393" t="str">
        <f t="shared" si="116"/>
        <v>P</v>
      </c>
      <c r="BK118" s="393" t="str">
        <f t="shared" si="117"/>
        <v>A</v>
      </c>
      <c r="BL118" s="395" t="str">
        <f t="shared" si="118"/>
        <v>PA</v>
      </c>
      <c r="BM118" s="393" t="str">
        <f>IF((B118&gt;"a"),(VLOOKUP(A118,Afhankelijkheid!A$2:O$5530,2,FALSE)),"")</f>
        <v/>
      </c>
      <c r="BN118" s="396">
        <f>IFERROR(VLOOKUP(A118,'Hulpblad IZB en IZE'!A$2:B$750,2,FALSE),0)</f>
        <v>0</v>
      </c>
      <c r="BO118" s="397" t="str">
        <f t="shared" si="119"/>
        <v/>
      </c>
      <c r="BP118" s="370">
        <f t="shared" si="120"/>
        <v>15</v>
      </c>
      <c r="BQ118" s="371">
        <f t="shared" si="121"/>
        <v>1</v>
      </c>
      <c r="BR118" s="372">
        <f t="shared" si="189"/>
        <v>14</v>
      </c>
      <c r="BS118" s="372">
        <f t="shared" si="190"/>
        <v>5</v>
      </c>
      <c r="BT118" s="367">
        <f t="shared" si="122"/>
        <v>0</v>
      </c>
      <c r="BU118" s="398"/>
      <c r="BW118" s="393">
        <f t="shared" si="123"/>
        <v>0</v>
      </c>
      <c r="BX118" s="393">
        <f t="shared" si="124"/>
        <v>0</v>
      </c>
      <c r="BY118" s="393">
        <f t="shared" si="125"/>
        <v>0</v>
      </c>
      <c r="BZ118" s="393">
        <f t="shared" si="126"/>
        <v>0</v>
      </c>
      <c r="CA118" s="393">
        <f t="shared" si="127"/>
        <v>0</v>
      </c>
      <c r="CB118" s="393">
        <f t="shared" si="128"/>
        <v>0</v>
      </c>
      <c r="CC118" s="393">
        <f t="shared" si="129"/>
        <v>0</v>
      </c>
      <c r="CD118" s="393">
        <f t="shared" si="130"/>
        <v>0</v>
      </c>
      <c r="CE118" s="393">
        <f t="shared" si="131"/>
        <v>0</v>
      </c>
      <c r="CF118" s="393">
        <f t="shared" si="132"/>
        <v>0</v>
      </c>
      <c r="CG118" s="398"/>
      <c r="CH118" s="391">
        <f t="shared" si="133"/>
        <v>1</v>
      </c>
      <c r="CI118" s="391">
        <f t="shared" si="134"/>
        <v>0</v>
      </c>
      <c r="CJ118" s="391">
        <f t="shared" si="135"/>
        <v>0</v>
      </c>
      <c r="CK118" s="391">
        <f t="shared" si="136"/>
        <v>0</v>
      </c>
      <c r="CL118" s="391">
        <f t="shared" si="137"/>
        <v>1</v>
      </c>
      <c r="CM118" s="391">
        <f t="shared" si="138"/>
        <v>0</v>
      </c>
      <c r="CN118" s="391">
        <f t="shared" si="139"/>
        <v>1</v>
      </c>
      <c r="CO118" s="391">
        <f t="shared" si="140"/>
        <v>1</v>
      </c>
      <c r="CP118" s="391">
        <f t="shared" si="141"/>
        <v>1</v>
      </c>
      <c r="CQ118" s="391">
        <f t="shared" si="142"/>
        <v>0</v>
      </c>
      <c r="CR118" s="391">
        <f t="shared" si="143"/>
        <v>0</v>
      </c>
      <c r="CS118" s="393">
        <f t="shared" si="144"/>
        <v>0</v>
      </c>
      <c r="CT118" s="391">
        <f t="shared" si="145"/>
        <v>0</v>
      </c>
      <c r="CU118" s="391">
        <f t="shared" si="146"/>
        <v>0</v>
      </c>
      <c r="CV118" s="391">
        <f t="shared" si="147"/>
        <v>0</v>
      </c>
      <c r="CW118" s="391">
        <f t="shared" si="148"/>
        <v>0</v>
      </c>
      <c r="CX118" s="391">
        <f t="shared" si="149"/>
        <v>0</v>
      </c>
      <c r="CY118" s="391">
        <f t="shared" si="150"/>
        <v>0</v>
      </c>
      <c r="CZ118" s="391">
        <f t="shared" si="151"/>
        <v>0</v>
      </c>
      <c r="DA118" s="391">
        <f t="shared" si="152"/>
        <v>0</v>
      </c>
      <c r="DB118" s="391">
        <f t="shared" si="153"/>
        <v>0</v>
      </c>
      <c r="DC118" s="391">
        <f t="shared" si="154"/>
        <v>1</v>
      </c>
      <c r="DD118" s="391">
        <f t="shared" si="155"/>
        <v>0</v>
      </c>
      <c r="DE118" s="398"/>
      <c r="DF118" s="391">
        <f t="shared" si="156"/>
        <v>0</v>
      </c>
      <c r="DG118" s="391">
        <f t="shared" si="157"/>
        <v>0</v>
      </c>
      <c r="DH118" s="391">
        <f t="shared" si="158"/>
        <v>0</v>
      </c>
      <c r="DI118" s="391">
        <f t="shared" si="159"/>
        <v>0</v>
      </c>
      <c r="DJ118" s="391">
        <f t="shared" si="160"/>
        <v>0</v>
      </c>
      <c r="DK118" s="391">
        <f t="shared" si="161"/>
        <v>0</v>
      </c>
      <c r="DL118" s="391">
        <f t="shared" si="162"/>
        <v>0</v>
      </c>
      <c r="DM118" s="391">
        <f t="shared" si="163"/>
        <v>0</v>
      </c>
      <c r="DN118" s="391">
        <f t="shared" si="164"/>
        <v>0</v>
      </c>
      <c r="DO118" s="391">
        <f t="shared" si="165"/>
        <v>0</v>
      </c>
      <c r="DP118" s="391">
        <f t="shared" si="166"/>
        <v>0</v>
      </c>
      <c r="DQ118" s="398"/>
      <c r="DR118" s="391">
        <f t="shared" si="167"/>
        <v>0</v>
      </c>
      <c r="DS118" s="391">
        <f t="shared" si="168"/>
        <v>0</v>
      </c>
      <c r="DT118" s="391">
        <f t="shared" si="169"/>
        <v>0</v>
      </c>
      <c r="DU118" s="391">
        <f t="shared" si="170"/>
        <v>0</v>
      </c>
      <c r="DV118" s="391">
        <f t="shared" si="171"/>
        <v>0</v>
      </c>
      <c r="DW118" s="391">
        <f t="shared" si="172"/>
        <v>0</v>
      </c>
      <c r="DX118" s="391">
        <f t="shared" si="173"/>
        <v>0</v>
      </c>
      <c r="DY118" s="391">
        <f t="shared" si="174"/>
        <v>0</v>
      </c>
      <c r="DZ118" s="391">
        <f t="shared" si="175"/>
        <v>0</v>
      </c>
      <c r="EA118" s="391">
        <f t="shared" si="176"/>
        <v>0</v>
      </c>
      <c r="EB118" s="391">
        <f t="shared" si="177"/>
        <v>0</v>
      </c>
      <c r="EC118" s="398"/>
      <c r="ED118" s="391">
        <f t="shared" si="178"/>
        <v>0</v>
      </c>
      <c r="EE118" s="391">
        <f t="shared" si="179"/>
        <v>0</v>
      </c>
      <c r="EF118" s="391">
        <f t="shared" si="180"/>
        <v>0</v>
      </c>
      <c r="EG118" s="391">
        <f t="shared" si="181"/>
        <v>0</v>
      </c>
      <c r="EH118" s="391">
        <f t="shared" si="182"/>
        <v>0</v>
      </c>
      <c r="EI118" s="391">
        <f t="shared" si="183"/>
        <v>0</v>
      </c>
      <c r="EJ118" s="391">
        <f t="shared" si="184"/>
        <v>0</v>
      </c>
      <c r="EK118" s="391">
        <f t="shared" si="185"/>
        <v>0</v>
      </c>
      <c r="EL118" s="391">
        <f t="shared" si="186"/>
        <v>0</v>
      </c>
      <c r="EM118" s="391">
        <f t="shared" si="187"/>
        <v>0</v>
      </c>
      <c r="EN118" s="391">
        <f t="shared" si="188"/>
        <v>0</v>
      </c>
    </row>
    <row r="119" spans="1:145" s="573" customFormat="1" ht="13.5" hidden="1" thickBot="1" x14ac:dyDescent="0.25">
      <c r="A119" s="364" t="str">
        <f t="shared" si="195"/>
        <v>GM</v>
      </c>
      <c r="B119" s="365" t="str">
        <f>IF((A119&lt;&gt;"ZZZ"),(IF((IFERROR((VLOOKUP(A119,'Standaard+voorstellen '!A$1:B$436,1,FALSE)),"ZZZ"))="ZZZ","v","")),"")</f>
        <v/>
      </c>
      <c r="C119" s="396" t="s">
        <v>447</v>
      </c>
      <c r="D119" s="367" t="str">
        <f t="shared" si="107"/>
        <v>GM</v>
      </c>
      <c r="E119" s="368" t="str">
        <f>IFERROR((VLOOKUP(C119,'Standaard+voorstellen '!A$1:E$568,2,FALSE)),"Nog af te handelen AANVRAAG")</f>
        <v>Gereedschap/Materieelvoertuig</v>
      </c>
      <c r="F119" s="369">
        <f>IFERROR((VLOOKUP(C119,'Standaard+voorstellen '!A$1:E$568,3,FALSE)),"")</f>
        <v>8</v>
      </c>
      <c r="G119" s="370">
        <f t="shared" si="192"/>
        <v>42</v>
      </c>
      <c r="H119" s="371">
        <f t="shared" si="193"/>
        <v>21</v>
      </c>
      <c r="I119" s="372">
        <f t="shared" si="194"/>
        <v>21</v>
      </c>
      <c r="J119" s="367">
        <f t="shared" si="108"/>
        <v>28</v>
      </c>
      <c r="K119" s="372">
        <f t="shared" si="109"/>
        <v>0</v>
      </c>
      <c r="L119" s="369" t="s">
        <v>36</v>
      </c>
      <c r="M119" s="373" t="s">
        <v>443</v>
      </c>
      <c r="N119" s="374"/>
      <c r="O119" s="375"/>
      <c r="P119" s="376" t="s">
        <v>447</v>
      </c>
      <c r="Q119" s="377">
        <v>42</v>
      </c>
      <c r="R119" s="378">
        <v>21</v>
      </c>
      <c r="S119" s="379">
        <v>21</v>
      </c>
      <c r="T119" s="378">
        <v>9</v>
      </c>
      <c r="U119" s="378">
        <v>8</v>
      </c>
      <c r="V119" s="383">
        <v>6</v>
      </c>
      <c r="W119" s="384">
        <v>1</v>
      </c>
      <c r="X119" s="385">
        <v>5</v>
      </c>
      <c r="Y119" s="378">
        <v>7</v>
      </c>
      <c r="Z119" s="380">
        <v>3</v>
      </c>
      <c r="AA119" s="381">
        <v>4</v>
      </c>
      <c r="AB119" s="383">
        <v>2</v>
      </c>
      <c r="AC119" s="384">
        <v>2</v>
      </c>
      <c r="AD119" s="384">
        <v>0</v>
      </c>
      <c r="AE119" s="377"/>
      <c r="AF119" s="380"/>
      <c r="AG119" s="382"/>
      <c r="AH119" s="383">
        <v>11</v>
      </c>
      <c r="AI119" s="384">
        <v>4</v>
      </c>
      <c r="AJ119" s="385">
        <v>7</v>
      </c>
      <c r="AK119" s="378">
        <v>9</v>
      </c>
      <c r="AL119" s="378">
        <v>8</v>
      </c>
      <c r="AM119" s="378">
        <v>1</v>
      </c>
      <c r="AN119" s="383">
        <v>0</v>
      </c>
      <c r="AO119" s="384">
        <v>0</v>
      </c>
      <c r="AP119" s="385">
        <v>0</v>
      </c>
      <c r="AQ119" s="378">
        <v>3</v>
      </c>
      <c r="AR119" s="378">
        <v>1</v>
      </c>
      <c r="AS119" s="378">
        <v>2</v>
      </c>
      <c r="AT119" s="383">
        <v>3</v>
      </c>
      <c r="AU119" s="378">
        <v>1</v>
      </c>
      <c r="AV119" s="378">
        <v>2</v>
      </c>
      <c r="AW119" s="383">
        <v>1</v>
      </c>
      <c r="AX119" s="384">
        <v>1</v>
      </c>
      <c r="AY119" s="379">
        <v>0</v>
      </c>
      <c r="AZ119" s="403"/>
      <c r="BA119" s="387" t="str">
        <f t="shared" si="110"/>
        <v>GM</v>
      </c>
      <c r="BB119" s="388" t="str">
        <f t="shared" si="111"/>
        <v/>
      </c>
      <c r="BC119" s="389" t="str">
        <f t="shared" si="112"/>
        <v/>
      </c>
      <c r="BD119" s="390" t="str">
        <f t="shared" si="113"/>
        <v/>
      </c>
      <c r="BE119" s="391">
        <f t="shared" si="114"/>
        <v>3</v>
      </c>
      <c r="BF119" s="392" t="str">
        <f>VLOOKUP(C119,'Standaard+voorstellen '!A$1:E$568,1,FALSE)</f>
        <v>GM</v>
      </c>
      <c r="BG119" s="393" t="str">
        <f>VLOOKUP(P119,'Hulpblad Aantal per VrtgSrt &gt;=1'!B$4:C$688,1,FALSE)</f>
        <v>GM</v>
      </c>
      <c r="BH119" s="394" t="s">
        <v>447</v>
      </c>
      <c r="BI119" s="393" t="str">
        <f t="shared" si="115"/>
        <v>g</v>
      </c>
      <c r="BJ119" s="393" t="str">
        <f t="shared" si="116"/>
        <v>P</v>
      </c>
      <c r="BK119" s="393" t="str">
        <f t="shared" si="117"/>
        <v>A</v>
      </c>
      <c r="BL119" s="395" t="str">
        <f t="shared" si="118"/>
        <v>PA</v>
      </c>
      <c r="BM119" s="393" t="str">
        <f>IF((B119&gt;"a"),(VLOOKUP(A119,Afhankelijkheid!A$2:O$5530,2,FALSE)),"")</f>
        <v/>
      </c>
      <c r="BN119" s="396">
        <f>IFERROR(VLOOKUP(A119,'Hulpblad IZB en IZE'!A$2:B$750,2,FALSE),0)</f>
        <v>28</v>
      </c>
      <c r="BO119" s="397" t="str">
        <f t="shared" si="119"/>
        <v/>
      </c>
      <c r="BP119" s="370">
        <f t="shared" si="120"/>
        <v>42</v>
      </c>
      <c r="BQ119" s="371">
        <f t="shared" si="121"/>
        <v>21</v>
      </c>
      <c r="BR119" s="372">
        <f t="shared" si="189"/>
        <v>21</v>
      </c>
      <c r="BS119" s="372">
        <f t="shared" si="190"/>
        <v>9</v>
      </c>
      <c r="BT119" s="367">
        <f t="shared" si="122"/>
        <v>28</v>
      </c>
      <c r="BU119" s="398"/>
      <c r="BV119" s="391"/>
      <c r="BW119" s="393">
        <f t="shared" si="123"/>
        <v>0</v>
      </c>
      <c r="BX119" s="393">
        <f t="shared" si="124"/>
        <v>0</v>
      </c>
      <c r="BY119" s="393">
        <f t="shared" si="125"/>
        <v>0</v>
      </c>
      <c r="BZ119" s="393">
        <f t="shared" si="126"/>
        <v>0</v>
      </c>
      <c r="CA119" s="393">
        <f t="shared" si="127"/>
        <v>0</v>
      </c>
      <c r="CB119" s="393">
        <f t="shared" si="128"/>
        <v>0</v>
      </c>
      <c r="CC119" s="393">
        <f t="shared" si="129"/>
        <v>0</v>
      </c>
      <c r="CD119" s="393">
        <f t="shared" si="130"/>
        <v>0</v>
      </c>
      <c r="CE119" s="393">
        <f t="shared" si="131"/>
        <v>0</v>
      </c>
      <c r="CF119" s="393">
        <f t="shared" si="132"/>
        <v>0</v>
      </c>
      <c r="CG119" s="398"/>
      <c r="CH119" s="391">
        <f t="shared" si="133"/>
        <v>1</v>
      </c>
      <c r="CI119" s="391">
        <f t="shared" si="134"/>
        <v>1</v>
      </c>
      <c r="CJ119" s="391">
        <f t="shared" si="135"/>
        <v>1</v>
      </c>
      <c r="CK119" s="391">
        <f t="shared" si="136"/>
        <v>0</v>
      </c>
      <c r="CL119" s="391">
        <f t="shared" si="137"/>
        <v>1</v>
      </c>
      <c r="CM119" s="391">
        <f t="shared" si="138"/>
        <v>1</v>
      </c>
      <c r="CN119" s="391">
        <f t="shared" si="139"/>
        <v>1</v>
      </c>
      <c r="CO119" s="391">
        <f t="shared" si="140"/>
        <v>1</v>
      </c>
      <c r="CP119" s="391">
        <f t="shared" si="141"/>
        <v>1</v>
      </c>
      <c r="CQ119" s="391">
        <f t="shared" si="142"/>
        <v>1</v>
      </c>
      <c r="CR119" s="391">
        <f t="shared" si="143"/>
        <v>0</v>
      </c>
      <c r="CS119" s="393">
        <f t="shared" si="144"/>
        <v>0</v>
      </c>
      <c r="CT119" s="391">
        <f t="shared" si="145"/>
        <v>0</v>
      </c>
      <c r="CU119" s="391">
        <f t="shared" si="146"/>
        <v>1</v>
      </c>
      <c r="CV119" s="391">
        <f t="shared" si="147"/>
        <v>1</v>
      </c>
      <c r="CW119" s="391">
        <f t="shared" si="148"/>
        <v>1</v>
      </c>
      <c r="CX119" s="391">
        <f t="shared" si="149"/>
        <v>0</v>
      </c>
      <c r="CY119" s="391">
        <f t="shared" si="150"/>
        <v>1</v>
      </c>
      <c r="CZ119" s="391">
        <f t="shared" si="151"/>
        <v>1</v>
      </c>
      <c r="DA119" s="391">
        <f t="shared" si="152"/>
        <v>0</v>
      </c>
      <c r="DB119" s="391">
        <f t="shared" si="153"/>
        <v>1</v>
      </c>
      <c r="DC119" s="391">
        <f t="shared" si="154"/>
        <v>1</v>
      </c>
      <c r="DD119" s="391">
        <f t="shared" si="155"/>
        <v>1</v>
      </c>
      <c r="DE119" s="398"/>
      <c r="DF119" s="391">
        <f t="shared" si="156"/>
        <v>0</v>
      </c>
      <c r="DG119" s="391">
        <f t="shared" si="157"/>
        <v>0</v>
      </c>
      <c r="DH119" s="391">
        <f t="shared" si="158"/>
        <v>0</v>
      </c>
      <c r="DI119" s="391">
        <f t="shared" si="159"/>
        <v>0</v>
      </c>
      <c r="DJ119" s="391">
        <f t="shared" si="160"/>
        <v>0</v>
      </c>
      <c r="DK119" s="391">
        <f t="shared" si="161"/>
        <v>0</v>
      </c>
      <c r="DL119" s="391">
        <f t="shared" si="162"/>
        <v>0</v>
      </c>
      <c r="DM119" s="391">
        <f t="shared" si="163"/>
        <v>0</v>
      </c>
      <c r="DN119" s="391">
        <f t="shared" si="164"/>
        <v>0</v>
      </c>
      <c r="DO119" s="391">
        <f t="shared" si="165"/>
        <v>0</v>
      </c>
      <c r="DP119" s="391">
        <f t="shared" si="166"/>
        <v>0</v>
      </c>
      <c r="DQ119" s="398"/>
      <c r="DR119" s="391">
        <f t="shared" si="167"/>
        <v>0</v>
      </c>
      <c r="DS119" s="391">
        <f t="shared" si="168"/>
        <v>0</v>
      </c>
      <c r="DT119" s="391">
        <f t="shared" si="169"/>
        <v>0</v>
      </c>
      <c r="DU119" s="391">
        <f t="shared" si="170"/>
        <v>0</v>
      </c>
      <c r="DV119" s="391">
        <f t="shared" si="171"/>
        <v>0</v>
      </c>
      <c r="DW119" s="391">
        <f t="shared" si="172"/>
        <v>0</v>
      </c>
      <c r="DX119" s="391">
        <f t="shared" si="173"/>
        <v>0</v>
      </c>
      <c r="DY119" s="391">
        <f t="shared" si="174"/>
        <v>0</v>
      </c>
      <c r="DZ119" s="391">
        <f t="shared" si="175"/>
        <v>0</v>
      </c>
      <c r="EA119" s="391">
        <f t="shared" si="176"/>
        <v>0</v>
      </c>
      <c r="EB119" s="391">
        <f t="shared" si="177"/>
        <v>0</v>
      </c>
      <c r="EC119" s="398"/>
      <c r="ED119" s="391">
        <f t="shared" si="178"/>
        <v>0</v>
      </c>
      <c r="EE119" s="391">
        <f t="shared" si="179"/>
        <v>0</v>
      </c>
      <c r="EF119" s="391">
        <f t="shared" si="180"/>
        <v>0</v>
      </c>
      <c r="EG119" s="391">
        <f t="shared" si="181"/>
        <v>0</v>
      </c>
      <c r="EH119" s="391">
        <f t="shared" si="182"/>
        <v>0</v>
      </c>
      <c r="EI119" s="391">
        <f t="shared" si="183"/>
        <v>0</v>
      </c>
      <c r="EJ119" s="391">
        <f t="shared" si="184"/>
        <v>0</v>
      </c>
      <c r="EK119" s="391">
        <f t="shared" si="185"/>
        <v>0</v>
      </c>
      <c r="EL119" s="391">
        <f t="shared" si="186"/>
        <v>0</v>
      </c>
      <c r="EM119" s="391">
        <f t="shared" si="187"/>
        <v>0</v>
      </c>
      <c r="EN119" s="391">
        <f t="shared" si="188"/>
        <v>0</v>
      </c>
      <c r="EO119" s="391"/>
    </row>
    <row r="120" spans="1:145" s="573" customFormat="1" ht="18.75" hidden="1" thickBot="1" x14ac:dyDescent="0.25">
      <c r="A120" s="364" t="str">
        <f t="shared" si="195"/>
        <v>GMH</v>
      </c>
      <c r="B120" s="365" t="str">
        <f>IF((A120&lt;&gt;"ZZZ"),(IF((IFERROR((VLOOKUP(A120,'Standaard+voorstellen '!A$1:B$436,1,FALSE)),"ZZZ"))="ZZZ","v","")),"")</f>
        <v/>
      </c>
      <c r="C120" s="396" t="s">
        <v>448</v>
      </c>
      <c r="D120" s="367" t="str">
        <f t="shared" si="107"/>
        <v>GMH</v>
      </c>
      <c r="E120" s="368" t="str">
        <f>IFERROR((VLOOKUP(C120,'Standaard+voorstellen '!A$1:E$568,2,FALSE)),"Nog af te handelen AANVRAAG")</f>
        <v>Gereedschap/Materieel HAB</v>
      </c>
      <c r="F120" s="369">
        <f>IFERROR((VLOOKUP(C120,'Standaard+voorstellen '!A$1:E$568,3,FALSE)),"")</f>
        <v>8</v>
      </c>
      <c r="G120" s="370">
        <f t="shared" si="192"/>
        <v>1</v>
      </c>
      <c r="H120" s="371">
        <f t="shared" si="193"/>
        <v>1</v>
      </c>
      <c r="I120" s="372">
        <f t="shared" si="194"/>
        <v>0</v>
      </c>
      <c r="J120" s="367">
        <f t="shared" si="108"/>
        <v>0</v>
      </c>
      <c r="K120" s="372">
        <f t="shared" si="109"/>
        <v>0</v>
      </c>
      <c r="L120" s="369" t="s">
        <v>36</v>
      </c>
      <c r="M120" s="373" t="s">
        <v>443</v>
      </c>
      <c r="N120" s="420" t="s">
        <v>2141</v>
      </c>
      <c r="O120" s="439" t="s">
        <v>2086</v>
      </c>
      <c r="P120" s="376" t="s">
        <v>448</v>
      </c>
      <c r="Q120" s="377">
        <v>1</v>
      </c>
      <c r="R120" s="378">
        <v>1</v>
      </c>
      <c r="S120" s="379">
        <v>0</v>
      </c>
      <c r="T120" s="378">
        <v>5</v>
      </c>
      <c r="U120" s="378">
        <v>1</v>
      </c>
      <c r="V120" s="383">
        <v>0</v>
      </c>
      <c r="W120" s="384">
        <v>0</v>
      </c>
      <c r="X120" s="385">
        <v>0</v>
      </c>
      <c r="Y120" s="384"/>
      <c r="Z120" s="401"/>
      <c r="AA120" s="402"/>
      <c r="AB120" s="383"/>
      <c r="AC120" s="384"/>
      <c r="AD120" s="384"/>
      <c r="AE120" s="377"/>
      <c r="AF120" s="380"/>
      <c r="AG120" s="382"/>
      <c r="AH120" s="383">
        <v>0</v>
      </c>
      <c r="AI120" s="384">
        <v>0</v>
      </c>
      <c r="AJ120" s="385">
        <v>0</v>
      </c>
      <c r="AK120" s="384"/>
      <c r="AL120" s="384"/>
      <c r="AM120" s="384"/>
      <c r="AN120" s="383">
        <v>0</v>
      </c>
      <c r="AO120" s="384">
        <v>0</v>
      </c>
      <c r="AP120" s="385">
        <v>0</v>
      </c>
      <c r="AQ120" s="384">
        <v>0</v>
      </c>
      <c r="AR120" s="384">
        <v>0</v>
      </c>
      <c r="AS120" s="384">
        <v>0</v>
      </c>
      <c r="AT120" s="383">
        <v>1</v>
      </c>
      <c r="AU120" s="384">
        <v>1</v>
      </c>
      <c r="AV120" s="384">
        <v>0</v>
      </c>
      <c r="AW120" s="383"/>
      <c r="AX120" s="384"/>
      <c r="AY120" s="385"/>
      <c r="AZ120" s="386"/>
      <c r="BA120" s="387" t="str">
        <f t="shared" si="110"/>
        <v>GM</v>
      </c>
      <c r="BB120" s="388" t="str">
        <f t="shared" si="111"/>
        <v>H</v>
      </c>
      <c r="BC120" s="389" t="str">
        <f t="shared" si="112"/>
        <v/>
      </c>
      <c r="BD120" s="390" t="str">
        <f t="shared" si="113"/>
        <v/>
      </c>
      <c r="BE120" s="391">
        <f t="shared" si="114"/>
        <v>4</v>
      </c>
      <c r="BF120" s="392" t="str">
        <f>VLOOKUP(C120,'Standaard+voorstellen '!A$1:E$568,1,FALSE)</f>
        <v>GMH</v>
      </c>
      <c r="BG120" s="393" t="str">
        <f>VLOOKUP(P120,'Hulpblad Aantal per VrtgSrt &gt;=1'!B$4:C$688,1,FALSE)</f>
        <v>GMH</v>
      </c>
      <c r="BH120" s="394" t="s">
        <v>448</v>
      </c>
      <c r="BI120" s="393" t="str">
        <f t="shared" si="115"/>
        <v>g</v>
      </c>
      <c r="BJ120" s="393" t="str">
        <f t="shared" si="116"/>
        <v>P</v>
      </c>
      <c r="BK120" s="393" t="str">
        <f t="shared" si="117"/>
        <v/>
      </c>
      <c r="BL120" s="395" t="str">
        <f t="shared" si="118"/>
        <v>P</v>
      </c>
      <c r="BM120" s="393" t="str">
        <f>IF((B120&gt;"a"),(VLOOKUP(A120,Afhankelijkheid!A$2:O$5530,2,FALSE)),"")</f>
        <v/>
      </c>
      <c r="BN120" s="396">
        <f>IFERROR(VLOOKUP(A120,'Hulpblad IZB en IZE'!A$2:B$750,2,FALSE),0)</f>
        <v>0</v>
      </c>
      <c r="BO120" s="397" t="str">
        <f t="shared" si="119"/>
        <v/>
      </c>
      <c r="BP120" s="370">
        <f t="shared" si="120"/>
        <v>1</v>
      </c>
      <c r="BQ120" s="371">
        <f t="shared" si="121"/>
        <v>1</v>
      </c>
      <c r="BR120" s="372">
        <f t="shared" si="189"/>
        <v>0</v>
      </c>
      <c r="BS120" s="372">
        <f t="shared" si="190"/>
        <v>5</v>
      </c>
      <c r="BT120" s="367">
        <f t="shared" si="122"/>
        <v>0</v>
      </c>
      <c r="BU120" s="398"/>
      <c r="BV120" s="391"/>
      <c r="BW120" s="393">
        <f t="shared" si="123"/>
        <v>0</v>
      </c>
      <c r="BX120" s="393">
        <f t="shared" si="124"/>
        <v>0</v>
      </c>
      <c r="BY120" s="393">
        <f t="shared" si="125"/>
        <v>0</v>
      </c>
      <c r="BZ120" s="393">
        <f t="shared" si="126"/>
        <v>0</v>
      </c>
      <c r="CA120" s="393">
        <f t="shared" si="127"/>
        <v>0</v>
      </c>
      <c r="CB120" s="393">
        <f t="shared" si="128"/>
        <v>0</v>
      </c>
      <c r="CC120" s="393">
        <f t="shared" si="129"/>
        <v>0</v>
      </c>
      <c r="CD120" s="393">
        <f t="shared" si="130"/>
        <v>0</v>
      </c>
      <c r="CE120" s="393">
        <f t="shared" si="131"/>
        <v>0</v>
      </c>
      <c r="CF120" s="393">
        <f t="shared" si="132"/>
        <v>0</v>
      </c>
      <c r="CG120" s="398"/>
      <c r="CH120" s="391">
        <f t="shared" si="133"/>
        <v>1</v>
      </c>
      <c r="CI120" s="391">
        <f t="shared" si="134"/>
        <v>0</v>
      </c>
      <c r="CJ120" s="391">
        <f t="shared" si="135"/>
        <v>0</v>
      </c>
      <c r="CK120" s="391">
        <f t="shared" si="136"/>
        <v>0</v>
      </c>
      <c r="CL120" s="391">
        <f t="shared" si="137"/>
        <v>1</v>
      </c>
      <c r="CM120" s="391">
        <f t="shared" si="138"/>
        <v>0</v>
      </c>
      <c r="CN120" s="391">
        <f t="shared" si="139"/>
        <v>1</v>
      </c>
      <c r="CO120" s="391">
        <f t="shared" si="140"/>
        <v>1</v>
      </c>
      <c r="CP120" s="391">
        <f t="shared" si="141"/>
        <v>1</v>
      </c>
      <c r="CQ120" s="391">
        <f t="shared" si="142"/>
        <v>0</v>
      </c>
      <c r="CR120" s="391">
        <f t="shared" si="143"/>
        <v>0</v>
      </c>
      <c r="CS120" s="393">
        <f t="shared" si="144"/>
        <v>0</v>
      </c>
      <c r="CT120" s="391">
        <f t="shared" si="145"/>
        <v>0</v>
      </c>
      <c r="CU120" s="391">
        <f t="shared" si="146"/>
        <v>0</v>
      </c>
      <c r="CV120" s="391">
        <f t="shared" si="147"/>
        <v>0</v>
      </c>
      <c r="CW120" s="391">
        <f t="shared" si="148"/>
        <v>0</v>
      </c>
      <c r="CX120" s="391">
        <f t="shared" si="149"/>
        <v>0</v>
      </c>
      <c r="CY120" s="391">
        <f t="shared" si="150"/>
        <v>0</v>
      </c>
      <c r="CZ120" s="391">
        <f t="shared" si="151"/>
        <v>0</v>
      </c>
      <c r="DA120" s="391">
        <f t="shared" si="152"/>
        <v>0</v>
      </c>
      <c r="DB120" s="391">
        <f t="shared" si="153"/>
        <v>0</v>
      </c>
      <c r="DC120" s="391">
        <f t="shared" si="154"/>
        <v>1</v>
      </c>
      <c r="DD120" s="391">
        <f t="shared" si="155"/>
        <v>0</v>
      </c>
      <c r="DE120" s="398"/>
      <c r="DF120" s="391">
        <f t="shared" si="156"/>
        <v>0</v>
      </c>
      <c r="DG120" s="391">
        <f t="shared" si="157"/>
        <v>0</v>
      </c>
      <c r="DH120" s="391">
        <f t="shared" si="158"/>
        <v>0</v>
      </c>
      <c r="DI120" s="391">
        <f t="shared" si="159"/>
        <v>0</v>
      </c>
      <c r="DJ120" s="391">
        <f t="shared" si="160"/>
        <v>0</v>
      </c>
      <c r="DK120" s="391">
        <f t="shared" si="161"/>
        <v>0</v>
      </c>
      <c r="DL120" s="391">
        <f t="shared" si="162"/>
        <v>0</v>
      </c>
      <c r="DM120" s="391">
        <f t="shared" si="163"/>
        <v>0</v>
      </c>
      <c r="DN120" s="391">
        <f t="shared" si="164"/>
        <v>0</v>
      </c>
      <c r="DO120" s="391">
        <f t="shared" si="165"/>
        <v>0</v>
      </c>
      <c r="DP120" s="391">
        <f t="shared" si="166"/>
        <v>0</v>
      </c>
      <c r="DQ120" s="398"/>
      <c r="DR120" s="391">
        <f t="shared" si="167"/>
        <v>0</v>
      </c>
      <c r="DS120" s="391">
        <f t="shared" si="168"/>
        <v>0</v>
      </c>
      <c r="DT120" s="391">
        <f t="shared" si="169"/>
        <v>0</v>
      </c>
      <c r="DU120" s="391">
        <f t="shared" si="170"/>
        <v>0</v>
      </c>
      <c r="DV120" s="391">
        <f t="shared" si="171"/>
        <v>0</v>
      </c>
      <c r="DW120" s="391">
        <f t="shared" si="172"/>
        <v>0</v>
      </c>
      <c r="DX120" s="391">
        <f t="shared" si="173"/>
        <v>0</v>
      </c>
      <c r="DY120" s="391">
        <f t="shared" si="174"/>
        <v>0</v>
      </c>
      <c r="DZ120" s="391">
        <f t="shared" si="175"/>
        <v>0</v>
      </c>
      <c r="EA120" s="391">
        <f t="shared" si="176"/>
        <v>0</v>
      </c>
      <c r="EB120" s="391">
        <f t="shared" si="177"/>
        <v>0</v>
      </c>
      <c r="EC120" s="398"/>
      <c r="ED120" s="391">
        <f t="shared" si="178"/>
        <v>0</v>
      </c>
      <c r="EE120" s="391">
        <f t="shared" si="179"/>
        <v>0</v>
      </c>
      <c r="EF120" s="391">
        <f t="shared" si="180"/>
        <v>0</v>
      </c>
      <c r="EG120" s="391">
        <f t="shared" si="181"/>
        <v>0</v>
      </c>
      <c r="EH120" s="391">
        <f t="shared" si="182"/>
        <v>0</v>
      </c>
      <c r="EI120" s="391">
        <f t="shared" si="183"/>
        <v>0</v>
      </c>
      <c r="EJ120" s="391">
        <f t="shared" si="184"/>
        <v>0</v>
      </c>
      <c r="EK120" s="391">
        <f t="shared" si="185"/>
        <v>0</v>
      </c>
      <c r="EL120" s="391">
        <f t="shared" si="186"/>
        <v>0</v>
      </c>
      <c r="EM120" s="391">
        <f t="shared" si="187"/>
        <v>0</v>
      </c>
      <c r="EN120" s="391">
        <f t="shared" si="188"/>
        <v>0</v>
      </c>
      <c r="EO120" s="391"/>
    </row>
    <row r="121" spans="1:145" s="391" customFormat="1" ht="13.5" hidden="1" thickBot="1" x14ac:dyDescent="0.25">
      <c r="A121" s="364" t="str">
        <f t="shared" si="195"/>
        <v>GMT</v>
      </c>
      <c r="B121" s="365" t="str">
        <f>IF((A121&lt;&gt;"ZZZ"),(IF((IFERROR((VLOOKUP(A121,'Standaard+voorstellen '!A$1:B$436,1,FALSE)),"ZZZ"))="ZZZ","v","")),"")</f>
        <v/>
      </c>
      <c r="C121" s="396" t="s">
        <v>685</v>
      </c>
      <c r="D121" s="367" t="str">
        <f t="shared" si="107"/>
        <v>GMT</v>
      </c>
      <c r="E121" s="368" t="str">
        <f>IFERROR((VLOOKUP(C121,'Standaard+voorstellen '!A$1:E$568,2,FALSE)),"Nog af te handelen AANVRAAG")</f>
        <v>GM Terreinvaardig</v>
      </c>
      <c r="F121" s="369">
        <f>IFERROR((VLOOKUP(C121,'Standaard+voorstellen '!A$1:E$568,3,FALSE)),"")</f>
        <v>8</v>
      </c>
      <c r="G121" s="370">
        <f t="shared" si="192"/>
        <v>2</v>
      </c>
      <c r="H121" s="371">
        <f t="shared" si="193"/>
        <v>2</v>
      </c>
      <c r="I121" s="372">
        <f t="shared" si="194"/>
        <v>0</v>
      </c>
      <c r="J121" s="367">
        <f t="shared" si="108"/>
        <v>0</v>
      </c>
      <c r="K121" s="372">
        <f t="shared" si="109"/>
        <v>0</v>
      </c>
      <c r="L121" s="369" t="s">
        <v>36</v>
      </c>
      <c r="M121" s="373" t="s">
        <v>443</v>
      </c>
      <c r="N121" s="374"/>
      <c r="O121" s="375"/>
      <c r="P121" s="376" t="s">
        <v>685</v>
      </c>
      <c r="Q121" s="449">
        <v>2</v>
      </c>
      <c r="R121" s="378">
        <v>2</v>
      </c>
      <c r="S121" s="379">
        <v>0</v>
      </c>
      <c r="T121" s="378">
        <v>5</v>
      </c>
      <c r="U121" s="378">
        <v>2</v>
      </c>
      <c r="V121" s="383">
        <v>0</v>
      </c>
      <c r="W121" s="384">
        <v>0</v>
      </c>
      <c r="X121" s="385">
        <v>0</v>
      </c>
      <c r="Y121" s="378"/>
      <c r="Z121" s="380"/>
      <c r="AA121" s="381"/>
      <c r="AB121" s="383"/>
      <c r="AC121" s="384"/>
      <c r="AD121" s="384"/>
      <c r="AE121" s="383"/>
      <c r="AF121" s="401"/>
      <c r="AG121" s="406"/>
      <c r="AH121" s="383">
        <v>0</v>
      </c>
      <c r="AI121" s="384">
        <v>0</v>
      </c>
      <c r="AJ121" s="385">
        <v>0</v>
      </c>
      <c r="AK121" s="384"/>
      <c r="AL121" s="384"/>
      <c r="AM121" s="384"/>
      <c r="AN121" s="383">
        <v>0</v>
      </c>
      <c r="AO121" s="384">
        <v>0</v>
      </c>
      <c r="AP121" s="385">
        <v>0</v>
      </c>
      <c r="AQ121" s="384">
        <v>1</v>
      </c>
      <c r="AR121" s="384">
        <v>1</v>
      </c>
      <c r="AS121" s="384">
        <v>0</v>
      </c>
      <c r="AT121" s="383">
        <v>1</v>
      </c>
      <c r="AU121" s="384">
        <v>1</v>
      </c>
      <c r="AV121" s="384">
        <v>0</v>
      </c>
      <c r="AW121" s="383"/>
      <c r="AX121" s="384"/>
      <c r="AY121" s="385"/>
      <c r="AZ121" s="403"/>
      <c r="BA121" s="387" t="str">
        <f t="shared" si="110"/>
        <v>GM</v>
      </c>
      <c r="BB121" s="388" t="str">
        <f t="shared" si="111"/>
        <v>T</v>
      </c>
      <c r="BC121" s="389" t="str">
        <f t="shared" si="112"/>
        <v/>
      </c>
      <c r="BD121" s="390" t="str">
        <f t="shared" si="113"/>
        <v/>
      </c>
      <c r="BE121" s="391">
        <f t="shared" si="114"/>
        <v>4</v>
      </c>
      <c r="BF121" s="392" t="str">
        <f>VLOOKUP(C121,'Standaard+voorstellen '!A$1:E$568,1,FALSE)</f>
        <v>GMT</v>
      </c>
      <c r="BG121" s="393" t="str">
        <f>VLOOKUP(P121,'Hulpblad Aantal per VrtgSrt &gt;=1'!B$4:C$688,1,FALSE)</f>
        <v>GMT</v>
      </c>
      <c r="BH121" s="394" t="s">
        <v>685</v>
      </c>
      <c r="BI121" s="393" t="str">
        <f t="shared" si="115"/>
        <v>g</v>
      </c>
      <c r="BJ121" s="393" t="str">
        <f t="shared" si="116"/>
        <v>P</v>
      </c>
      <c r="BK121" s="393" t="str">
        <f t="shared" si="117"/>
        <v/>
      </c>
      <c r="BL121" s="395" t="str">
        <f t="shared" si="118"/>
        <v>P</v>
      </c>
      <c r="BM121" s="393" t="str">
        <f>IF((B121&gt;"a"),(VLOOKUP(A121,Afhankelijkheid!A$2:O$5530,2,FALSE)),"")</f>
        <v/>
      </c>
      <c r="BN121" s="396">
        <f>IFERROR(VLOOKUP(A121,'Hulpblad IZB en IZE'!A$2:B$750,2,FALSE),0)</f>
        <v>0</v>
      </c>
      <c r="BO121" s="397" t="str">
        <f t="shared" si="119"/>
        <v/>
      </c>
      <c r="BP121" s="370">
        <f t="shared" si="120"/>
        <v>2</v>
      </c>
      <c r="BQ121" s="371">
        <f t="shared" si="121"/>
        <v>2</v>
      </c>
      <c r="BR121" s="372">
        <f t="shared" si="189"/>
        <v>0</v>
      </c>
      <c r="BS121" s="372">
        <f t="shared" si="190"/>
        <v>5</v>
      </c>
      <c r="BT121" s="367">
        <f t="shared" si="122"/>
        <v>0</v>
      </c>
      <c r="BU121" s="398"/>
      <c r="BW121" s="393">
        <f t="shared" si="123"/>
        <v>0</v>
      </c>
      <c r="BX121" s="393">
        <f t="shared" si="124"/>
        <v>0</v>
      </c>
      <c r="BY121" s="393">
        <f t="shared" si="125"/>
        <v>0</v>
      </c>
      <c r="BZ121" s="393">
        <f t="shared" si="126"/>
        <v>0</v>
      </c>
      <c r="CA121" s="393">
        <f t="shared" si="127"/>
        <v>0</v>
      </c>
      <c r="CB121" s="393">
        <f t="shared" si="128"/>
        <v>0</v>
      </c>
      <c r="CC121" s="393">
        <f t="shared" si="129"/>
        <v>0</v>
      </c>
      <c r="CD121" s="393">
        <f t="shared" si="130"/>
        <v>0</v>
      </c>
      <c r="CE121" s="393">
        <f t="shared" si="131"/>
        <v>0</v>
      </c>
      <c r="CF121" s="393">
        <f t="shared" si="132"/>
        <v>0</v>
      </c>
      <c r="CG121" s="398"/>
      <c r="CH121" s="391">
        <f t="shared" si="133"/>
        <v>1</v>
      </c>
      <c r="CI121" s="391">
        <f t="shared" si="134"/>
        <v>0</v>
      </c>
      <c r="CJ121" s="391">
        <f t="shared" si="135"/>
        <v>0</v>
      </c>
      <c r="CK121" s="391">
        <f t="shared" si="136"/>
        <v>0</v>
      </c>
      <c r="CL121" s="391">
        <f t="shared" si="137"/>
        <v>1</v>
      </c>
      <c r="CM121" s="391">
        <f t="shared" si="138"/>
        <v>0</v>
      </c>
      <c r="CN121" s="391">
        <f t="shared" si="139"/>
        <v>1</v>
      </c>
      <c r="CO121" s="391">
        <f t="shared" si="140"/>
        <v>1</v>
      </c>
      <c r="CP121" s="391">
        <f t="shared" si="141"/>
        <v>1</v>
      </c>
      <c r="CQ121" s="391">
        <f t="shared" si="142"/>
        <v>0</v>
      </c>
      <c r="CR121" s="391">
        <f t="shared" si="143"/>
        <v>0</v>
      </c>
      <c r="CS121" s="393">
        <f t="shared" si="144"/>
        <v>0</v>
      </c>
      <c r="CT121" s="391">
        <f t="shared" si="145"/>
        <v>0</v>
      </c>
      <c r="CU121" s="391">
        <f t="shared" si="146"/>
        <v>0</v>
      </c>
      <c r="CV121" s="391">
        <f t="shared" si="147"/>
        <v>0</v>
      </c>
      <c r="CW121" s="391">
        <f t="shared" si="148"/>
        <v>0</v>
      </c>
      <c r="CX121" s="391">
        <f t="shared" si="149"/>
        <v>0</v>
      </c>
      <c r="CY121" s="391">
        <f t="shared" si="150"/>
        <v>0</v>
      </c>
      <c r="CZ121" s="391">
        <f t="shared" si="151"/>
        <v>0</v>
      </c>
      <c r="DA121" s="391">
        <f t="shared" si="152"/>
        <v>0</v>
      </c>
      <c r="DB121" s="391">
        <f t="shared" si="153"/>
        <v>1</v>
      </c>
      <c r="DC121" s="391">
        <f t="shared" si="154"/>
        <v>1</v>
      </c>
      <c r="DD121" s="391">
        <f t="shared" si="155"/>
        <v>0</v>
      </c>
      <c r="DE121" s="398"/>
      <c r="DF121" s="391">
        <f t="shared" si="156"/>
        <v>0</v>
      </c>
      <c r="DG121" s="391">
        <f t="shared" si="157"/>
        <v>0</v>
      </c>
      <c r="DH121" s="391">
        <f t="shared" si="158"/>
        <v>0</v>
      </c>
      <c r="DI121" s="391">
        <f t="shared" si="159"/>
        <v>0</v>
      </c>
      <c r="DJ121" s="391">
        <f t="shared" si="160"/>
        <v>0</v>
      </c>
      <c r="DK121" s="391">
        <f t="shared" si="161"/>
        <v>0</v>
      </c>
      <c r="DL121" s="391">
        <f t="shared" si="162"/>
        <v>0</v>
      </c>
      <c r="DM121" s="391">
        <f t="shared" si="163"/>
        <v>0</v>
      </c>
      <c r="DN121" s="391">
        <f t="shared" si="164"/>
        <v>0</v>
      </c>
      <c r="DO121" s="391">
        <f t="shared" si="165"/>
        <v>0</v>
      </c>
      <c r="DP121" s="391">
        <f t="shared" si="166"/>
        <v>0</v>
      </c>
      <c r="DQ121" s="398"/>
      <c r="DR121" s="391">
        <f t="shared" si="167"/>
        <v>0</v>
      </c>
      <c r="DS121" s="391">
        <f t="shared" si="168"/>
        <v>0</v>
      </c>
      <c r="DT121" s="391">
        <f t="shared" si="169"/>
        <v>0</v>
      </c>
      <c r="DU121" s="391">
        <f t="shared" si="170"/>
        <v>0</v>
      </c>
      <c r="DV121" s="391">
        <f t="shared" si="171"/>
        <v>0</v>
      </c>
      <c r="DW121" s="391">
        <f t="shared" si="172"/>
        <v>0</v>
      </c>
      <c r="DX121" s="391">
        <f t="shared" si="173"/>
        <v>0</v>
      </c>
      <c r="DY121" s="391">
        <f t="shared" si="174"/>
        <v>0</v>
      </c>
      <c r="DZ121" s="391">
        <f t="shared" si="175"/>
        <v>0</v>
      </c>
      <c r="EA121" s="391">
        <f t="shared" si="176"/>
        <v>0</v>
      </c>
      <c r="EB121" s="391">
        <f t="shared" si="177"/>
        <v>0</v>
      </c>
      <c r="EC121" s="398"/>
      <c r="ED121" s="391">
        <f t="shared" si="178"/>
        <v>0</v>
      </c>
      <c r="EE121" s="391">
        <f t="shared" si="179"/>
        <v>0</v>
      </c>
      <c r="EF121" s="391">
        <f t="shared" si="180"/>
        <v>0</v>
      </c>
      <c r="EG121" s="391">
        <f t="shared" si="181"/>
        <v>0</v>
      </c>
      <c r="EH121" s="391">
        <f t="shared" si="182"/>
        <v>0</v>
      </c>
      <c r="EI121" s="391">
        <f t="shared" si="183"/>
        <v>0</v>
      </c>
      <c r="EJ121" s="391">
        <f t="shared" si="184"/>
        <v>0</v>
      </c>
      <c r="EK121" s="391">
        <f t="shared" si="185"/>
        <v>0</v>
      </c>
      <c r="EL121" s="391">
        <f t="shared" si="186"/>
        <v>0</v>
      </c>
      <c r="EM121" s="391">
        <f t="shared" si="187"/>
        <v>0</v>
      </c>
      <c r="EN121" s="391">
        <f t="shared" si="188"/>
        <v>0</v>
      </c>
    </row>
    <row r="122" spans="1:145" s="399" customFormat="1" ht="18.75" hidden="1" thickBot="1" x14ac:dyDescent="0.25">
      <c r="A122" s="546" t="str">
        <f t="shared" si="195"/>
        <v>GOH-DC</v>
      </c>
      <c r="B122" s="547" t="str">
        <f>IF((A122&lt;&gt;"ZZZ"),(IF((IFERROR((VLOOKUP(A122,'Standaard+voorstellen '!A$1:B$436,1,FALSE)),"ZZZ"))="ZZZ","v","")),"")</f>
        <v/>
      </c>
      <c r="C122" s="548" t="s">
        <v>167</v>
      </c>
      <c r="D122" s="549" t="str">
        <f t="shared" si="107"/>
        <v>GOH-DC</v>
      </c>
      <c r="E122" s="550" t="str">
        <f>IFERROR((VLOOKUP(C122,'Standaard+voorstellen '!A$1:E$568,2,FALSE)),"Nog af te handelen AANVRAAG")</f>
        <v>Grootsch. Ontsmetting HAB</v>
      </c>
      <c r="F122" s="369">
        <f>IFERROR((VLOOKUP(C122,'Standaard+voorstellen '!A$1:E$568,3,FALSE)),"")</f>
        <v>2</v>
      </c>
      <c r="G122" s="370">
        <f t="shared" si="192"/>
        <v>7</v>
      </c>
      <c r="H122" s="371">
        <f t="shared" si="193"/>
        <v>6</v>
      </c>
      <c r="I122" s="372">
        <f t="shared" si="194"/>
        <v>1</v>
      </c>
      <c r="J122" s="367">
        <f t="shared" si="108"/>
        <v>18</v>
      </c>
      <c r="K122" s="372">
        <f t="shared" si="109"/>
        <v>0</v>
      </c>
      <c r="L122" s="369" t="s">
        <v>36</v>
      </c>
      <c r="M122" s="373" t="s">
        <v>1138</v>
      </c>
      <c r="N122" s="374"/>
      <c r="O122" s="375"/>
      <c r="P122" s="376" t="s">
        <v>167</v>
      </c>
      <c r="Q122" s="377">
        <v>7</v>
      </c>
      <c r="R122" s="378">
        <v>6</v>
      </c>
      <c r="S122" s="379">
        <v>1</v>
      </c>
      <c r="T122" s="378">
        <v>7</v>
      </c>
      <c r="U122" s="378">
        <v>5</v>
      </c>
      <c r="V122" s="377">
        <v>1</v>
      </c>
      <c r="W122" s="378">
        <v>1</v>
      </c>
      <c r="X122" s="379">
        <v>0</v>
      </c>
      <c r="Y122" s="378">
        <v>2</v>
      </c>
      <c r="Z122" s="380">
        <v>1</v>
      </c>
      <c r="AA122" s="381">
        <v>1</v>
      </c>
      <c r="AB122" s="383"/>
      <c r="AC122" s="384"/>
      <c r="AD122" s="384"/>
      <c r="AE122" s="383"/>
      <c r="AF122" s="401"/>
      <c r="AG122" s="406"/>
      <c r="AH122" s="377">
        <v>2</v>
      </c>
      <c r="AI122" s="378">
        <v>2</v>
      </c>
      <c r="AJ122" s="379">
        <v>0</v>
      </c>
      <c r="AK122" s="384">
        <v>0</v>
      </c>
      <c r="AL122" s="384">
        <v>0</v>
      </c>
      <c r="AM122" s="384">
        <v>0</v>
      </c>
      <c r="AN122" s="377">
        <v>1</v>
      </c>
      <c r="AO122" s="378">
        <v>1</v>
      </c>
      <c r="AP122" s="379">
        <v>0</v>
      </c>
      <c r="AQ122" s="384">
        <v>1</v>
      </c>
      <c r="AR122" s="384">
        <v>1</v>
      </c>
      <c r="AS122" s="384">
        <v>0</v>
      </c>
      <c r="AT122" s="383">
        <v>0</v>
      </c>
      <c r="AU122" s="384">
        <v>0</v>
      </c>
      <c r="AV122" s="384">
        <v>0</v>
      </c>
      <c r="AW122" s="383"/>
      <c r="AX122" s="384"/>
      <c r="AY122" s="385"/>
      <c r="AZ122" s="403"/>
      <c r="BA122" s="387" t="str">
        <f t="shared" si="110"/>
        <v>GO</v>
      </c>
      <c r="BB122" s="388" t="str">
        <f t="shared" si="111"/>
        <v>H</v>
      </c>
      <c r="BC122" s="389" t="str">
        <f t="shared" si="112"/>
        <v>-</v>
      </c>
      <c r="BD122" s="390" t="str">
        <f t="shared" si="113"/>
        <v>DC</v>
      </c>
      <c r="BE122" s="391">
        <f t="shared" si="114"/>
        <v>4</v>
      </c>
      <c r="BF122" s="392" t="str">
        <f>VLOOKUP(C122,'Standaard+voorstellen '!A$1:E$568,1,FALSE)</f>
        <v>GOH-DC</v>
      </c>
      <c r="BG122" s="393" t="str">
        <f>VLOOKUP(P122,'Hulpblad Aantal per VrtgSrt &gt;=1'!B$4:C$688,1,FALSE)</f>
        <v>GOH-DC</v>
      </c>
      <c r="BH122" s="394" t="s">
        <v>167</v>
      </c>
      <c r="BI122" s="393" t="str">
        <f t="shared" si="115"/>
        <v>g</v>
      </c>
      <c r="BJ122" s="393" t="str">
        <f t="shared" si="116"/>
        <v>P</v>
      </c>
      <c r="BK122" s="393" t="str">
        <f t="shared" si="117"/>
        <v>A</v>
      </c>
      <c r="BL122" s="395" t="str">
        <f t="shared" si="118"/>
        <v>PA</v>
      </c>
      <c r="BM122" s="393" t="str">
        <f>IF((B122&gt;"a"),(VLOOKUP(A122,Afhankelijkheid!A$2:O$5530,2,FALSE)),"")</f>
        <v/>
      </c>
      <c r="BN122" s="396">
        <f>IFERROR(VLOOKUP(A122,'Hulpblad IZB en IZE'!A$2:B$750,2,FALSE),0)</f>
        <v>18</v>
      </c>
      <c r="BO122" s="397" t="str">
        <f t="shared" si="119"/>
        <v/>
      </c>
      <c r="BP122" s="370">
        <f t="shared" si="120"/>
        <v>7</v>
      </c>
      <c r="BQ122" s="371">
        <f t="shared" si="121"/>
        <v>6</v>
      </c>
      <c r="BR122" s="372">
        <f t="shared" si="189"/>
        <v>1</v>
      </c>
      <c r="BS122" s="372">
        <f t="shared" si="190"/>
        <v>7</v>
      </c>
      <c r="BT122" s="367">
        <f t="shared" si="122"/>
        <v>18</v>
      </c>
      <c r="BU122" s="398"/>
      <c r="BV122" s="391"/>
      <c r="BW122" s="393">
        <f t="shared" si="123"/>
        <v>0</v>
      </c>
      <c r="BX122" s="393">
        <f t="shared" si="124"/>
        <v>0</v>
      </c>
      <c r="BY122" s="393">
        <f t="shared" si="125"/>
        <v>0</v>
      </c>
      <c r="BZ122" s="393">
        <f t="shared" si="126"/>
        <v>0</v>
      </c>
      <c r="CA122" s="393">
        <f t="shared" si="127"/>
        <v>0</v>
      </c>
      <c r="CB122" s="393">
        <f t="shared" si="128"/>
        <v>0</v>
      </c>
      <c r="CC122" s="393">
        <f t="shared" si="129"/>
        <v>0</v>
      </c>
      <c r="CD122" s="393">
        <f t="shared" si="130"/>
        <v>0</v>
      </c>
      <c r="CE122" s="393">
        <f t="shared" si="131"/>
        <v>0</v>
      </c>
      <c r="CF122" s="393">
        <f t="shared" si="132"/>
        <v>0</v>
      </c>
      <c r="CG122" s="398"/>
      <c r="CH122" s="391">
        <f t="shared" si="133"/>
        <v>1</v>
      </c>
      <c r="CI122" s="391">
        <f t="shared" si="134"/>
        <v>1</v>
      </c>
      <c r="CJ122" s="391">
        <f t="shared" si="135"/>
        <v>0</v>
      </c>
      <c r="CK122" s="391">
        <f t="shared" si="136"/>
        <v>0</v>
      </c>
      <c r="CL122" s="391">
        <f t="shared" si="137"/>
        <v>1</v>
      </c>
      <c r="CM122" s="391">
        <f t="shared" si="138"/>
        <v>1</v>
      </c>
      <c r="CN122" s="391">
        <f t="shared" si="139"/>
        <v>1</v>
      </c>
      <c r="CO122" s="391">
        <f t="shared" si="140"/>
        <v>1</v>
      </c>
      <c r="CP122" s="391">
        <f t="shared" si="141"/>
        <v>1</v>
      </c>
      <c r="CQ122" s="391">
        <f t="shared" si="142"/>
        <v>0</v>
      </c>
      <c r="CR122" s="391">
        <f t="shared" si="143"/>
        <v>0</v>
      </c>
      <c r="CS122" s="393">
        <f t="shared" si="144"/>
        <v>0</v>
      </c>
      <c r="CT122" s="391">
        <f t="shared" si="145"/>
        <v>0</v>
      </c>
      <c r="CU122" s="391">
        <f t="shared" si="146"/>
        <v>1</v>
      </c>
      <c r="CV122" s="391">
        <f t="shared" si="147"/>
        <v>1</v>
      </c>
      <c r="CW122" s="391">
        <f t="shared" si="148"/>
        <v>0</v>
      </c>
      <c r="CX122" s="391">
        <f t="shared" si="149"/>
        <v>0</v>
      </c>
      <c r="CY122" s="391">
        <f t="shared" si="150"/>
        <v>1</v>
      </c>
      <c r="CZ122" s="391">
        <f t="shared" si="151"/>
        <v>0</v>
      </c>
      <c r="DA122" s="391">
        <f t="shared" si="152"/>
        <v>1</v>
      </c>
      <c r="DB122" s="391">
        <f t="shared" si="153"/>
        <v>1</v>
      </c>
      <c r="DC122" s="391">
        <f t="shared" si="154"/>
        <v>0</v>
      </c>
      <c r="DD122" s="391">
        <f t="shared" si="155"/>
        <v>0</v>
      </c>
      <c r="DE122" s="398"/>
      <c r="DF122" s="391">
        <f t="shared" si="156"/>
        <v>0</v>
      </c>
      <c r="DG122" s="391">
        <f t="shared" si="157"/>
        <v>0</v>
      </c>
      <c r="DH122" s="391">
        <f t="shared" si="158"/>
        <v>0</v>
      </c>
      <c r="DI122" s="391">
        <f t="shared" si="159"/>
        <v>0</v>
      </c>
      <c r="DJ122" s="391">
        <f t="shared" si="160"/>
        <v>0</v>
      </c>
      <c r="DK122" s="391">
        <f t="shared" si="161"/>
        <v>0</v>
      </c>
      <c r="DL122" s="391">
        <f t="shared" si="162"/>
        <v>0</v>
      </c>
      <c r="DM122" s="391">
        <f t="shared" si="163"/>
        <v>0</v>
      </c>
      <c r="DN122" s="391">
        <f t="shared" si="164"/>
        <v>0</v>
      </c>
      <c r="DO122" s="391">
        <f t="shared" si="165"/>
        <v>0</v>
      </c>
      <c r="DP122" s="391">
        <f t="shared" si="166"/>
        <v>0</v>
      </c>
      <c r="DQ122" s="398"/>
      <c r="DR122" s="391">
        <f t="shared" si="167"/>
        <v>0</v>
      </c>
      <c r="DS122" s="391">
        <f t="shared" si="168"/>
        <v>0</v>
      </c>
      <c r="DT122" s="391">
        <f t="shared" si="169"/>
        <v>0</v>
      </c>
      <c r="DU122" s="391">
        <f t="shared" si="170"/>
        <v>0</v>
      </c>
      <c r="DV122" s="391">
        <f t="shared" si="171"/>
        <v>0</v>
      </c>
      <c r="DW122" s="391">
        <f t="shared" si="172"/>
        <v>0</v>
      </c>
      <c r="DX122" s="391">
        <f t="shared" si="173"/>
        <v>0</v>
      </c>
      <c r="DY122" s="391">
        <f t="shared" si="174"/>
        <v>0</v>
      </c>
      <c r="DZ122" s="391">
        <f t="shared" si="175"/>
        <v>0</v>
      </c>
      <c r="EA122" s="391">
        <f t="shared" si="176"/>
        <v>0</v>
      </c>
      <c r="EB122" s="391">
        <f t="shared" si="177"/>
        <v>0</v>
      </c>
      <c r="EC122" s="398"/>
      <c r="ED122" s="391">
        <f t="shared" si="178"/>
        <v>0</v>
      </c>
      <c r="EE122" s="391">
        <f t="shared" si="179"/>
        <v>0</v>
      </c>
      <c r="EF122" s="391">
        <f t="shared" si="180"/>
        <v>0</v>
      </c>
      <c r="EG122" s="391">
        <f t="shared" si="181"/>
        <v>0</v>
      </c>
      <c r="EH122" s="391">
        <f t="shared" si="182"/>
        <v>0</v>
      </c>
      <c r="EI122" s="391">
        <f t="shared" si="183"/>
        <v>0</v>
      </c>
      <c r="EJ122" s="391">
        <f t="shared" si="184"/>
        <v>0</v>
      </c>
      <c r="EK122" s="391">
        <f t="shared" si="185"/>
        <v>0</v>
      </c>
      <c r="EL122" s="391">
        <f t="shared" si="186"/>
        <v>0</v>
      </c>
      <c r="EM122" s="391">
        <f t="shared" si="187"/>
        <v>0</v>
      </c>
      <c r="EN122" s="391">
        <f t="shared" si="188"/>
        <v>0</v>
      </c>
      <c r="EO122" s="391"/>
    </row>
    <row r="123" spans="1:145" s="573" customFormat="1" ht="26.25" hidden="1" thickBot="1" x14ac:dyDescent="0.25">
      <c r="A123" s="638" t="str">
        <f t="shared" si="195"/>
        <v>GOH-GGO</v>
      </c>
      <c r="B123" s="365" t="str">
        <f>IF((A123&lt;&gt;"ZZZ"),(IF((IFERROR((VLOOKUP(A123,'Standaard+voorstellen '!A$1:B$436,1,FALSE)),"ZZZ"))="ZZZ","v","")),"")</f>
        <v/>
      </c>
      <c r="C123" s="404" t="s">
        <v>725</v>
      </c>
      <c r="D123" s="367" t="str">
        <f t="shared" si="107"/>
        <v>GOH-GGO</v>
      </c>
      <c r="E123" s="368" t="str">
        <f>IFERROR((VLOOKUP(C123,'Standaard+voorstellen '!A$1:E$568,2,FALSE)),"Nog af te handelen AANVRAAG")</f>
        <v>GO HAB Gebouwgebon. Ontsmet.</v>
      </c>
      <c r="F123" s="369">
        <f>IFERROR((VLOOKUP(C123,'Standaard+voorstellen '!A$1:E$568,3,FALSE)),"")</f>
        <v>2</v>
      </c>
      <c r="G123" s="370">
        <f t="shared" si="192"/>
        <v>1</v>
      </c>
      <c r="H123" s="371">
        <f t="shared" si="193"/>
        <v>1</v>
      </c>
      <c r="I123" s="372">
        <f t="shared" si="194"/>
        <v>0</v>
      </c>
      <c r="J123" s="367">
        <f t="shared" si="108"/>
        <v>0</v>
      </c>
      <c r="K123" s="372">
        <f t="shared" si="109"/>
        <v>0</v>
      </c>
      <c r="L123" s="405" t="s">
        <v>36</v>
      </c>
      <c r="M123" s="373" t="s">
        <v>1138</v>
      </c>
      <c r="N123" s="420" t="s">
        <v>2141</v>
      </c>
      <c r="O123" s="420" t="s">
        <v>2090</v>
      </c>
      <c r="P123" s="376" t="s">
        <v>725</v>
      </c>
      <c r="Q123" s="377">
        <v>1</v>
      </c>
      <c r="R123" s="378">
        <v>1</v>
      </c>
      <c r="S123" s="379">
        <v>0</v>
      </c>
      <c r="T123" s="378">
        <v>5</v>
      </c>
      <c r="U123" s="378">
        <v>1</v>
      </c>
      <c r="V123" s="383">
        <v>0</v>
      </c>
      <c r="W123" s="384">
        <v>0</v>
      </c>
      <c r="X123" s="385">
        <v>0</v>
      </c>
      <c r="Y123" s="384"/>
      <c r="Z123" s="401"/>
      <c r="AA123" s="402"/>
      <c r="AB123" s="383"/>
      <c r="AC123" s="384"/>
      <c r="AD123" s="384"/>
      <c r="AE123" s="383"/>
      <c r="AF123" s="401"/>
      <c r="AG123" s="406"/>
      <c r="AH123" s="377">
        <v>0</v>
      </c>
      <c r="AI123" s="378">
        <v>0</v>
      </c>
      <c r="AJ123" s="379">
        <v>0</v>
      </c>
      <c r="AK123" s="384"/>
      <c r="AL123" s="384"/>
      <c r="AM123" s="384"/>
      <c r="AN123" s="377">
        <v>0</v>
      </c>
      <c r="AO123" s="378">
        <v>0</v>
      </c>
      <c r="AP123" s="379">
        <v>0</v>
      </c>
      <c r="AQ123" s="384">
        <v>0</v>
      </c>
      <c r="AR123" s="384">
        <v>0</v>
      </c>
      <c r="AS123" s="384">
        <v>0</v>
      </c>
      <c r="AT123" s="383">
        <v>1</v>
      </c>
      <c r="AU123" s="384">
        <v>1</v>
      </c>
      <c r="AV123" s="384">
        <v>0</v>
      </c>
      <c r="AW123" s="383"/>
      <c r="AX123" s="384"/>
      <c r="AY123" s="385"/>
      <c r="AZ123" s="403"/>
      <c r="BA123" s="387" t="str">
        <f t="shared" si="110"/>
        <v>GO</v>
      </c>
      <c r="BB123" s="388" t="str">
        <f t="shared" si="111"/>
        <v>H</v>
      </c>
      <c r="BC123" s="389" t="str">
        <f t="shared" si="112"/>
        <v>-</v>
      </c>
      <c r="BD123" s="390" t="str">
        <f t="shared" si="113"/>
        <v>GGO</v>
      </c>
      <c r="BE123" s="391">
        <f t="shared" si="114"/>
        <v>4</v>
      </c>
      <c r="BF123" s="392" t="str">
        <f>VLOOKUP(C123,'Standaard+voorstellen '!A$1:E$568,1,FALSE)</f>
        <v>GOH-GGO</v>
      </c>
      <c r="BG123" s="393" t="str">
        <f>VLOOKUP(P123,'Hulpblad Aantal per VrtgSrt &gt;=1'!B$4:C$688,1,FALSE)</f>
        <v>GOH-GGO</v>
      </c>
      <c r="BH123" s="394" t="s">
        <v>725</v>
      </c>
      <c r="BI123" s="393" t="str">
        <f t="shared" si="115"/>
        <v>g</v>
      </c>
      <c r="BJ123" s="393" t="str">
        <f t="shared" si="116"/>
        <v>P</v>
      </c>
      <c r="BK123" s="393" t="str">
        <f t="shared" si="117"/>
        <v/>
      </c>
      <c r="BL123" s="395" t="str">
        <f t="shared" si="118"/>
        <v>P</v>
      </c>
      <c r="BM123" s="393" t="str">
        <f>IF((B123&gt;"a"),(VLOOKUP(A123,Afhankelijkheid!A$2:O$5530,2,FALSE)),"")</f>
        <v/>
      </c>
      <c r="BN123" s="396">
        <f>IFERROR(VLOOKUP(A123,'Hulpblad IZB en IZE'!A$2:B$750,2,FALSE),0)</f>
        <v>0</v>
      </c>
      <c r="BO123" s="397" t="str">
        <f t="shared" si="119"/>
        <v/>
      </c>
      <c r="BP123" s="370">
        <f t="shared" si="120"/>
        <v>1</v>
      </c>
      <c r="BQ123" s="371">
        <f t="shared" si="121"/>
        <v>1</v>
      </c>
      <c r="BR123" s="372">
        <f t="shared" si="189"/>
        <v>0</v>
      </c>
      <c r="BS123" s="372">
        <f t="shared" si="190"/>
        <v>5</v>
      </c>
      <c r="BT123" s="367">
        <f t="shared" si="122"/>
        <v>0</v>
      </c>
      <c r="BU123" s="398"/>
      <c r="BV123" s="391"/>
      <c r="BW123" s="393">
        <f t="shared" si="123"/>
        <v>0</v>
      </c>
      <c r="BX123" s="393">
        <f t="shared" si="124"/>
        <v>0</v>
      </c>
      <c r="BY123" s="393">
        <f t="shared" si="125"/>
        <v>0</v>
      </c>
      <c r="BZ123" s="393">
        <f t="shared" si="126"/>
        <v>0</v>
      </c>
      <c r="CA123" s="393">
        <f t="shared" si="127"/>
        <v>0</v>
      </c>
      <c r="CB123" s="393">
        <f t="shared" si="128"/>
        <v>0</v>
      </c>
      <c r="CC123" s="393">
        <f t="shared" si="129"/>
        <v>0</v>
      </c>
      <c r="CD123" s="393">
        <f t="shared" si="130"/>
        <v>0</v>
      </c>
      <c r="CE123" s="393">
        <f t="shared" si="131"/>
        <v>0</v>
      </c>
      <c r="CF123" s="393">
        <f t="shared" si="132"/>
        <v>0</v>
      </c>
      <c r="CG123" s="398"/>
      <c r="CH123" s="391">
        <f t="shared" si="133"/>
        <v>1</v>
      </c>
      <c r="CI123" s="391">
        <f t="shared" si="134"/>
        <v>0</v>
      </c>
      <c r="CJ123" s="391">
        <f t="shared" si="135"/>
        <v>0</v>
      </c>
      <c r="CK123" s="391">
        <f t="shared" si="136"/>
        <v>0</v>
      </c>
      <c r="CL123" s="391">
        <f t="shared" si="137"/>
        <v>1</v>
      </c>
      <c r="CM123" s="391">
        <f t="shared" si="138"/>
        <v>0</v>
      </c>
      <c r="CN123" s="391">
        <f t="shared" si="139"/>
        <v>1</v>
      </c>
      <c r="CO123" s="391">
        <f t="shared" si="140"/>
        <v>1</v>
      </c>
      <c r="CP123" s="391">
        <f t="shared" si="141"/>
        <v>1</v>
      </c>
      <c r="CQ123" s="391">
        <f t="shared" si="142"/>
        <v>0</v>
      </c>
      <c r="CR123" s="391">
        <f t="shared" si="143"/>
        <v>0</v>
      </c>
      <c r="CS123" s="393">
        <f t="shared" si="144"/>
        <v>0</v>
      </c>
      <c r="CT123" s="391">
        <f t="shared" si="145"/>
        <v>0</v>
      </c>
      <c r="CU123" s="391">
        <f t="shared" si="146"/>
        <v>0</v>
      </c>
      <c r="CV123" s="391">
        <f t="shared" si="147"/>
        <v>0</v>
      </c>
      <c r="CW123" s="391">
        <f t="shared" si="148"/>
        <v>0</v>
      </c>
      <c r="CX123" s="391">
        <f t="shared" si="149"/>
        <v>0</v>
      </c>
      <c r="CY123" s="391">
        <f t="shared" si="150"/>
        <v>0</v>
      </c>
      <c r="CZ123" s="391">
        <f t="shared" si="151"/>
        <v>0</v>
      </c>
      <c r="DA123" s="391">
        <f t="shared" si="152"/>
        <v>0</v>
      </c>
      <c r="DB123" s="391">
        <f t="shared" si="153"/>
        <v>0</v>
      </c>
      <c r="DC123" s="391">
        <f t="shared" si="154"/>
        <v>1</v>
      </c>
      <c r="DD123" s="391">
        <f t="shared" si="155"/>
        <v>0</v>
      </c>
      <c r="DE123" s="398"/>
      <c r="DF123" s="391">
        <f t="shared" si="156"/>
        <v>0</v>
      </c>
      <c r="DG123" s="391">
        <f t="shared" si="157"/>
        <v>0</v>
      </c>
      <c r="DH123" s="391">
        <f t="shared" si="158"/>
        <v>0</v>
      </c>
      <c r="DI123" s="391">
        <f t="shared" si="159"/>
        <v>0</v>
      </c>
      <c r="DJ123" s="391">
        <f t="shared" si="160"/>
        <v>0</v>
      </c>
      <c r="DK123" s="391">
        <f t="shared" si="161"/>
        <v>0</v>
      </c>
      <c r="DL123" s="391">
        <f t="shared" si="162"/>
        <v>0</v>
      </c>
      <c r="DM123" s="391">
        <f t="shared" si="163"/>
        <v>0</v>
      </c>
      <c r="DN123" s="391">
        <f t="shared" si="164"/>
        <v>0</v>
      </c>
      <c r="DO123" s="391">
        <f t="shared" si="165"/>
        <v>0</v>
      </c>
      <c r="DP123" s="391">
        <f t="shared" si="166"/>
        <v>0</v>
      </c>
      <c r="DQ123" s="398"/>
      <c r="DR123" s="391">
        <f t="shared" si="167"/>
        <v>0</v>
      </c>
      <c r="DS123" s="391">
        <f t="shared" si="168"/>
        <v>0</v>
      </c>
      <c r="DT123" s="391">
        <f t="shared" si="169"/>
        <v>0</v>
      </c>
      <c r="DU123" s="391">
        <f t="shared" si="170"/>
        <v>0</v>
      </c>
      <c r="DV123" s="391">
        <f t="shared" si="171"/>
        <v>0</v>
      </c>
      <c r="DW123" s="391">
        <f t="shared" si="172"/>
        <v>0</v>
      </c>
      <c r="DX123" s="391">
        <f t="shared" si="173"/>
        <v>0</v>
      </c>
      <c r="DY123" s="391">
        <f t="shared" si="174"/>
        <v>0</v>
      </c>
      <c r="DZ123" s="391">
        <f t="shared" si="175"/>
        <v>0</v>
      </c>
      <c r="EA123" s="391">
        <f t="shared" si="176"/>
        <v>0</v>
      </c>
      <c r="EB123" s="391">
        <f t="shared" si="177"/>
        <v>0</v>
      </c>
      <c r="EC123" s="398"/>
      <c r="ED123" s="391">
        <f t="shared" si="178"/>
        <v>0</v>
      </c>
      <c r="EE123" s="391">
        <f t="shared" si="179"/>
        <v>0</v>
      </c>
      <c r="EF123" s="391">
        <f t="shared" si="180"/>
        <v>0</v>
      </c>
      <c r="EG123" s="391">
        <f t="shared" si="181"/>
        <v>0</v>
      </c>
      <c r="EH123" s="391">
        <f t="shared" si="182"/>
        <v>0</v>
      </c>
      <c r="EI123" s="391">
        <f t="shared" si="183"/>
        <v>0</v>
      </c>
      <c r="EJ123" s="391">
        <f t="shared" si="184"/>
        <v>0</v>
      </c>
      <c r="EK123" s="391">
        <f t="shared" si="185"/>
        <v>0</v>
      </c>
      <c r="EL123" s="391">
        <f t="shared" si="186"/>
        <v>0</v>
      </c>
      <c r="EM123" s="391">
        <f t="shared" si="187"/>
        <v>0</v>
      </c>
      <c r="EN123" s="391">
        <f t="shared" si="188"/>
        <v>0</v>
      </c>
      <c r="EO123" s="391"/>
    </row>
    <row r="124" spans="1:145" s="573" customFormat="1" ht="13.5" hidden="1" thickBot="1" x14ac:dyDescent="0.25">
      <c r="A124" s="364" t="str">
        <f t="shared" si="195"/>
        <v>GOH-LO</v>
      </c>
      <c r="B124" s="365" t="str">
        <f>IF((A124&lt;&gt;"ZZZ"),(IF((IFERROR((VLOOKUP(A124,'Standaard+voorstellen '!A$1:B$436,1,FALSE)),"ZZZ"))="ZZZ","v","")),"")</f>
        <v/>
      </c>
      <c r="C124" s="396" t="s">
        <v>168</v>
      </c>
      <c r="D124" s="367" t="str">
        <f t="shared" si="107"/>
        <v>GOH-LO</v>
      </c>
      <c r="E124" s="368" t="str">
        <f>IFERROR((VLOOKUP(C124,'Standaard+voorstellen '!A$1:E$568,2,FALSE)),"Nog af te handelen AANVRAAG")</f>
        <v>Grootsch. Ontsmetting HAB Log.</v>
      </c>
      <c r="F124" s="369">
        <f>IFERROR((VLOOKUP(C124,'Standaard+voorstellen '!A$1:E$568,3,FALSE)),"")</f>
        <v>2</v>
      </c>
      <c r="G124" s="370">
        <f t="shared" si="192"/>
        <v>11</v>
      </c>
      <c r="H124" s="371">
        <f t="shared" si="193"/>
        <v>11</v>
      </c>
      <c r="I124" s="372">
        <f t="shared" si="194"/>
        <v>0</v>
      </c>
      <c r="J124" s="367">
        <f t="shared" si="108"/>
        <v>7</v>
      </c>
      <c r="K124" s="372">
        <f t="shared" si="109"/>
        <v>0</v>
      </c>
      <c r="L124" s="369" t="s">
        <v>36</v>
      </c>
      <c r="M124" s="373" t="s">
        <v>1138</v>
      </c>
      <c r="N124" s="374"/>
      <c r="O124" s="375"/>
      <c r="P124" s="376" t="s">
        <v>168</v>
      </c>
      <c r="Q124" s="377">
        <v>11</v>
      </c>
      <c r="R124" s="378">
        <v>11</v>
      </c>
      <c r="S124" s="379">
        <v>0</v>
      </c>
      <c r="T124" s="378">
        <v>7</v>
      </c>
      <c r="U124" s="378">
        <v>7</v>
      </c>
      <c r="V124" s="377">
        <v>1</v>
      </c>
      <c r="W124" s="378">
        <v>1</v>
      </c>
      <c r="X124" s="379">
        <v>0</v>
      </c>
      <c r="Y124" s="384">
        <v>1</v>
      </c>
      <c r="Z124" s="401">
        <v>1</v>
      </c>
      <c r="AA124" s="402">
        <v>0</v>
      </c>
      <c r="AB124" s="383"/>
      <c r="AC124" s="384"/>
      <c r="AD124" s="384"/>
      <c r="AE124" s="383"/>
      <c r="AF124" s="401"/>
      <c r="AG124" s="406"/>
      <c r="AH124" s="383">
        <v>3</v>
      </c>
      <c r="AI124" s="384">
        <v>3</v>
      </c>
      <c r="AJ124" s="385">
        <v>0</v>
      </c>
      <c r="AK124" s="384">
        <v>1</v>
      </c>
      <c r="AL124" s="384">
        <v>1</v>
      </c>
      <c r="AM124" s="384">
        <v>0</v>
      </c>
      <c r="AN124" s="383">
        <v>1</v>
      </c>
      <c r="AO124" s="384">
        <v>1</v>
      </c>
      <c r="AP124" s="385">
        <v>0</v>
      </c>
      <c r="AQ124" s="384">
        <v>2</v>
      </c>
      <c r="AR124" s="384">
        <v>2</v>
      </c>
      <c r="AS124" s="384">
        <v>0</v>
      </c>
      <c r="AT124" s="383">
        <v>2</v>
      </c>
      <c r="AU124" s="384">
        <v>2</v>
      </c>
      <c r="AV124" s="384">
        <v>0</v>
      </c>
      <c r="AW124" s="383"/>
      <c r="AX124" s="384"/>
      <c r="AY124" s="385"/>
      <c r="AZ124" s="403"/>
      <c r="BA124" s="387" t="str">
        <f t="shared" si="110"/>
        <v>GO</v>
      </c>
      <c r="BB124" s="388" t="str">
        <f t="shared" si="111"/>
        <v>H</v>
      </c>
      <c r="BC124" s="389" t="str">
        <f t="shared" si="112"/>
        <v>-</v>
      </c>
      <c r="BD124" s="390" t="str">
        <f t="shared" si="113"/>
        <v>LO</v>
      </c>
      <c r="BE124" s="391">
        <f t="shared" si="114"/>
        <v>4</v>
      </c>
      <c r="BF124" s="392" t="str">
        <f>VLOOKUP(C124,'Standaard+voorstellen '!A$1:E$568,1,FALSE)</f>
        <v>GOH-LO</v>
      </c>
      <c r="BG124" s="393" t="str">
        <f>VLOOKUP(P124,'Hulpblad Aantal per VrtgSrt &gt;=1'!B$4:C$688,1,FALSE)</f>
        <v>GOH-LO</v>
      </c>
      <c r="BH124" s="394" t="s">
        <v>168</v>
      </c>
      <c r="BI124" s="393" t="str">
        <f t="shared" si="115"/>
        <v>g</v>
      </c>
      <c r="BJ124" s="393" t="str">
        <f t="shared" si="116"/>
        <v>P</v>
      </c>
      <c r="BK124" s="393" t="str">
        <f t="shared" si="117"/>
        <v/>
      </c>
      <c r="BL124" s="395" t="str">
        <f t="shared" si="118"/>
        <v>P</v>
      </c>
      <c r="BM124" s="393" t="str">
        <f>IF((B124&gt;"a"),(VLOOKUP(A124,Afhankelijkheid!A$2:O$5530,2,FALSE)),"")</f>
        <v/>
      </c>
      <c r="BN124" s="396">
        <f>IFERROR(VLOOKUP(A124,'Hulpblad IZB en IZE'!A$2:B$750,2,FALSE),0)</f>
        <v>7</v>
      </c>
      <c r="BO124" s="397" t="str">
        <f t="shared" si="119"/>
        <v/>
      </c>
      <c r="BP124" s="370">
        <f t="shared" si="120"/>
        <v>11</v>
      </c>
      <c r="BQ124" s="371">
        <f t="shared" si="121"/>
        <v>11</v>
      </c>
      <c r="BR124" s="372">
        <f t="shared" si="189"/>
        <v>0</v>
      </c>
      <c r="BS124" s="372">
        <f t="shared" si="190"/>
        <v>7</v>
      </c>
      <c r="BT124" s="367">
        <f t="shared" si="122"/>
        <v>7</v>
      </c>
      <c r="BU124" s="398"/>
      <c r="BV124" s="391"/>
      <c r="BW124" s="393">
        <f t="shared" si="123"/>
        <v>0</v>
      </c>
      <c r="BX124" s="393">
        <f t="shared" si="124"/>
        <v>0</v>
      </c>
      <c r="BY124" s="393">
        <f t="shared" si="125"/>
        <v>0</v>
      </c>
      <c r="BZ124" s="393">
        <f t="shared" si="126"/>
        <v>0</v>
      </c>
      <c r="CA124" s="393">
        <f t="shared" si="127"/>
        <v>0</v>
      </c>
      <c r="CB124" s="393">
        <f t="shared" si="128"/>
        <v>0</v>
      </c>
      <c r="CC124" s="393">
        <f t="shared" si="129"/>
        <v>0</v>
      </c>
      <c r="CD124" s="393">
        <f t="shared" si="130"/>
        <v>0</v>
      </c>
      <c r="CE124" s="393">
        <f t="shared" si="131"/>
        <v>0</v>
      </c>
      <c r="CF124" s="393">
        <f t="shared" si="132"/>
        <v>0</v>
      </c>
      <c r="CG124" s="398"/>
      <c r="CH124" s="391">
        <f t="shared" si="133"/>
        <v>1</v>
      </c>
      <c r="CI124" s="391">
        <f t="shared" si="134"/>
        <v>1</v>
      </c>
      <c r="CJ124" s="391">
        <f t="shared" si="135"/>
        <v>0</v>
      </c>
      <c r="CK124" s="391">
        <f t="shared" si="136"/>
        <v>0</v>
      </c>
      <c r="CL124" s="391">
        <f t="shared" si="137"/>
        <v>1</v>
      </c>
      <c r="CM124" s="391">
        <f t="shared" si="138"/>
        <v>1</v>
      </c>
      <c r="CN124" s="391">
        <f t="shared" si="139"/>
        <v>1</v>
      </c>
      <c r="CO124" s="391">
        <f t="shared" si="140"/>
        <v>1</v>
      </c>
      <c r="CP124" s="391">
        <f t="shared" si="141"/>
        <v>1</v>
      </c>
      <c r="CQ124" s="391">
        <f t="shared" si="142"/>
        <v>0</v>
      </c>
      <c r="CR124" s="391">
        <f t="shared" si="143"/>
        <v>0</v>
      </c>
      <c r="CS124" s="393">
        <f t="shared" si="144"/>
        <v>0</v>
      </c>
      <c r="CT124" s="391">
        <f t="shared" si="145"/>
        <v>0</v>
      </c>
      <c r="CU124" s="391">
        <f t="shared" si="146"/>
        <v>1</v>
      </c>
      <c r="CV124" s="391">
        <f t="shared" si="147"/>
        <v>1</v>
      </c>
      <c r="CW124" s="391">
        <f t="shared" si="148"/>
        <v>0</v>
      </c>
      <c r="CX124" s="391">
        <f t="shared" si="149"/>
        <v>0</v>
      </c>
      <c r="CY124" s="391">
        <f t="shared" si="150"/>
        <v>1</v>
      </c>
      <c r="CZ124" s="391">
        <f t="shared" si="151"/>
        <v>1</v>
      </c>
      <c r="DA124" s="391">
        <f t="shared" si="152"/>
        <v>1</v>
      </c>
      <c r="DB124" s="391">
        <f t="shared" si="153"/>
        <v>1</v>
      </c>
      <c r="DC124" s="391">
        <f t="shared" si="154"/>
        <v>1</v>
      </c>
      <c r="DD124" s="391">
        <f t="shared" si="155"/>
        <v>0</v>
      </c>
      <c r="DE124" s="398"/>
      <c r="DF124" s="391">
        <f t="shared" si="156"/>
        <v>0</v>
      </c>
      <c r="DG124" s="391">
        <f t="shared" si="157"/>
        <v>0</v>
      </c>
      <c r="DH124" s="391">
        <f t="shared" si="158"/>
        <v>0</v>
      </c>
      <c r="DI124" s="391">
        <f t="shared" si="159"/>
        <v>0</v>
      </c>
      <c r="DJ124" s="391">
        <f t="shared" si="160"/>
        <v>0</v>
      </c>
      <c r="DK124" s="391">
        <f t="shared" si="161"/>
        <v>0</v>
      </c>
      <c r="DL124" s="391">
        <f t="shared" si="162"/>
        <v>0</v>
      </c>
      <c r="DM124" s="391">
        <f t="shared" si="163"/>
        <v>0</v>
      </c>
      <c r="DN124" s="391">
        <f t="shared" si="164"/>
        <v>0</v>
      </c>
      <c r="DO124" s="391">
        <f t="shared" si="165"/>
        <v>0</v>
      </c>
      <c r="DP124" s="391">
        <f t="shared" si="166"/>
        <v>0</v>
      </c>
      <c r="DQ124" s="398"/>
      <c r="DR124" s="391">
        <f t="shared" si="167"/>
        <v>0</v>
      </c>
      <c r="DS124" s="391">
        <f t="shared" si="168"/>
        <v>0</v>
      </c>
      <c r="DT124" s="391">
        <f t="shared" si="169"/>
        <v>0</v>
      </c>
      <c r="DU124" s="391">
        <f t="shared" si="170"/>
        <v>0</v>
      </c>
      <c r="DV124" s="391">
        <f t="shared" si="171"/>
        <v>0</v>
      </c>
      <c r="DW124" s="391">
        <f t="shared" si="172"/>
        <v>0</v>
      </c>
      <c r="DX124" s="391">
        <f t="shared" si="173"/>
        <v>0</v>
      </c>
      <c r="DY124" s="391">
        <f t="shared" si="174"/>
        <v>0</v>
      </c>
      <c r="DZ124" s="391">
        <f t="shared" si="175"/>
        <v>0</v>
      </c>
      <c r="EA124" s="391">
        <f t="shared" si="176"/>
        <v>0</v>
      </c>
      <c r="EB124" s="391">
        <f t="shared" si="177"/>
        <v>0</v>
      </c>
      <c r="EC124" s="398"/>
      <c r="ED124" s="391">
        <f t="shared" si="178"/>
        <v>0</v>
      </c>
      <c r="EE124" s="391">
        <f t="shared" si="179"/>
        <v>0</v>
      </c>
      <c r="EF124" s="391">
        <f t="shared" si="180"/>
        <v>0</v>
      </c>
      <c r="EG124" s="391">
        <f t="shared" si="181"/>
        <v>0</v>
      </c>
      <c r="EH124" s="391">
        <f t="shared" si="182"/>
        <v>0</v>
      </c>
      <c r="EI124" s="391">
        <f t="shared" si="183"/>
        <v>0</v>
      </c>
      <c r="EJ124" s="391">
        <f t="shared" si="184"/>
        <v>0</v>
      </c>
      <c r="EK124" s="391">
        <f t="shared" si="185"/>
        <v>0</v>
      </c>
      <c r="EL124" s="391">
        <f t="shared" si="186"/>
        <v>0</v>
      </c>
      <c r="EM124" s="391">
        <f t="shared" si="187"/>
        <v>0</v>
      </c>
      <c r="EN124" s="391">
        <f t="shared" si="188"/>
        <v>0</v>
      </c>
      <c r="EO124" s="391"/>
    </row>
    <row r="125" spans="1:145" s="391" customFormat="1" ht="13.5" hidden="1" thickBot="1" x14ac:dyDescent="0.25">
      <c r="A125" s="546" t="str">
        <f t="shared" si="195"/>
        <v>GP</v>
      </c>
      <c r="B125" s="547" t="str">
        <f>IF((A125&lt;&gt;"ZZZ"),(IF((IFERROR((VLOOKUP(A125,'Standaard+voorstellen '!A$1:B$436,1,FALSE)),"ZZZ"))="ZZZ","v","")),"")</f>
        <v/>
      </c>
      <c r="C125" s="548" t="s">
        <v>180</v>
      </c>
      <c r="D125" s="549" t="str">
        <f t="shared" si="107"/>
        <v>GP</v>
      </c>
      <c r="E125" s="550" t="str">
        <f>IFERROR((VLOOKUP(C125,'Standaard+voorstellen '!A$1:E$568,2,FALSE)),"Nog af te handelen AANVRAAG")</f>
        <v>Gaspakteam voertuig</v>
      </c>
      <c r="F125" s="551">
        <f>IFERROR((VLOOKUP(C125,'Standaard+voorstellen '!A$1:E$568,3,FALSE)),"")</f>
        <v>2</v>
      </c>
      <c r="G125" s="552">
        <f t="shared" si="192"/>
        <v>257</v>
      </c>
      <c r="H125" s="553">
        <f t="shared" si="193"/>
        <v>6</v>
      </c>
      <c r="I125" s="554">
        <f t="shared" si="194"/>
        <v>251</v>
      </c>
      <c r="J125" s="549">
        <f t="shared" si="108"/>
        <v>13</v>
      </c>
      <c r="K125" s="554">
        <f t="shared" si="109"/>
        <v>0</v>
      </c>
      <c r="L125" s="551" t="s">
        <v>36</v>
      </c>
      <c r="M125" s="555" t="s">
        <v>1138</v>
      </c>
      <c r="N125" s="415"/>
      <c r="O125" s="415"/>
      <c r="P125" s="546" t="s">
        <v>180</v>
      </c>
      <c r="Q125" s="556">
        <v>257</v>
      </c>
      <c r="R125" s="557">
        <v>6</v>
      </c>
      <c r="S125" s="558">
        <v>251</v>
      </c>
      <c r="T125" s="557">
        <v>8</v>
      </c>
      <c r="U125" s="557">
        <v>8</v>
      </c>
      <c r="V125" s="564">
        <v>28</v>
      </c>
      <c r="W125" s="565">
        <v>0</v>
      </c>
      <c r="X125" s="582">
        <v>28</v>
      </c>
      <c r="Y125" s="560"/>
      <c r="Z125" s="562"/>
      <c r="AA125" s="563"/>
      <c r="AB125" s="559">
        <v>9</v>
      </c>
      <c r="AC125" s="560">
        <v>0</v>
      </c>
      <c r="AD125" s="560">
        <v>9</v>
      </c>
      <c r="AE125" s="556">
        <v>113</v>
      </c>
      <c r="AF125" s="566">
        <v>0</v>
      </c>
      <c r="AG125" s="567">
        <v>113</v>
      </c>
      <c r="AH125" s="564">
        <v>6</v>
      </c>
      <c r="AI125" s="565">
        <v>0</v>
      </c>
      <c r="AJ125" s="582">
        <v>6</v>
      </c>
      <c r="AK125" s="560"/>
      <c r="AL125" s="560"/>
      <c r="AM125" s="560"/>
      <c r="AN125" s="564">
        <v>14</v>
      </c>
      <c r="AO125" s="565">
        <v>0</v>
      </c>
      <c r="AP125" s="582">
        <v>14</v>
      </c>
      <c r="AQ125" s="560">
        <v>53</v>
      </c>
      <c r="AR125" s="560">
        <v>3</v>
      </c>
      <c r="AS125" s="560">
        <v>50</v>
      </c>
      <c r="AT125" s="559">
        <v>20</v>
      </c>
      <c r="AU125" s="560">
        <v>1</v>
      </c>
      <c r="AV125" s="560">
        <v>19</v>
      </c>
      <c r="AW125" s="564">
        <v>14</v>
      </c>
      <c r="AX125" s="565">
        <v>2</v>
      </c>
      <c r="AY125" s="582">
        <v>12</v>
      </c>
      <c r="AZ125" s="568"/>
      <c r="BA125" s="569" t="str">
        <f t="shared" si="110"/>
        <v>GP</v>
      </c>
      <c r="BB125" s="570" t="str">
        <f t="shared" si="111"/>
        <v/>
      </c>
      <c r="BC125" s="571" t="str">
        <f t="shared" si="112"/>
        <v/>
      </c>
      <c r="BD125" s="572" t="str">
        <f t="shared" si="113"/>
        <v/>
      </c>
      <c r="BE125" s="573">
        <f t="shared" si="114"/>
        <v>3</v>
      </c>
      <c r="BF125" s="574" t="str">
        <f>VLOOKUP(C125,'Standaard+voorstellen '!A$1:E$568,1,FALSE)</f>
        <v>GP</v>
      </c>
      <c r="BG125" s="575" t="str">
        <f>VLOOKUP(P125,'Hulpblad Aantal per VrtgSrt &gt;=1'!B$4:C$688,1,FALSE)</f>
        <v>GP</v>
      </c>
      <c r="BH125" s="576" t="s">
        <v>180</v>
      </c>
      <c r="BI125" s="575" t="str">
        <f t="shared" si="115"/>
        <v>g</v>
      </c>
      <c r="BJ125" s="575" t="str">
        <f t="shared" si="116"/>
        <v>P</v>
      </c>
      <c r="BK125" s="575" t="str">
        <f t="shared" si="117"/>
        <v>A</v>
      </c>
      <c r="BL125" s="577" t="str">
        <f t="shared" si="118"/>
        <v>PA</v>
      </c>
      <c r="BM125" s="575" t="str">
        <f>IF((B125&gt;"a"),(VLOOKUP(A125,Afhankelijkheid!A$2:O$5530,2,FALSE)),"")</f>
        <v/>
      </c>
      <c r="BN125" s="548">
        <f>IFERROR(VLOOKUP(A125,'Hulpblad IZB en IZE'!A$2:B$750,2,FALSE),0)</f>
        <v>13</v>
      </c>
      <c r="BO125" s="578" t="str">
        <f t="shared" si="119"/>
        <v/>
      </c>
      <c r="BP125" s="552">
        <f t="shared" si="120"/>
        <v>257</v>
      </c>
      <c r="BQ125" s="553">
        <f t="shared" si="121"/>
        <v>6</v>
      </c>
      <c r="BR125" s="554">
        <f t="shared" si="189"/>
        <v>251</v>
      </c>
      <c r="BS125" s="554">
        <f t="shared" si="190"/>
        <v>8</v>
      </c>
      <c r="BT125" s="549">
        <f t="shared" si="122"/>
        <v>13</v>
      </c>
      <c r="BU125" s="398"/>
      <c r="BW125" s="393">
        <f t="shared" si="123"/>
        <v>0</v>
      </c>
      <c r="BX125" s="393">
        <f t="shared" si="124"/>
        <v>0</v>
      </c>
      <c r="BY125" s="393">
        <f t="shared" si="125"/>
        <v>0</v>
      </c>
      <c r="BZ125" s="393">
        <f t="shared" si="126"/>
        <v>0</v>
      </c>
      <c r="CA125" s="393">
        <f t="shared" si="127"/>
        <v>0</v>
      </c>
      <c r="CB125" s="393">
        <f t="shared" si="128"/>
        <v>0</v>
      </c>
      <c r="CC125" s="393">
        <f t="shared" si="129"/>
        <v>0</v>
      </c>
      <c r="CD125" s="393">
        <f t="shared" si="130"/>
        <v>0</v>
      </c>
      <c r="CE125" s="393">
        <f t="shared" si="131"/>
        <v>0</v>
      </c>
      <c r="CF125" s="393">
        <f t="shared" si="132"/>
        <v>0</v>
      </c>
      <c r="CG125" s="398"/>
      <c r="CH125" s="391">
        <f t="shared" si="133"/>
        <v>1</v>
      </c>
      <c r="CI125" s="391">
        <f t="shared" si="134"/>
        <v>0</v>
      </c>
      <c r="CJ125" s="391">
        <f t="shared" si="135"/>
        <v>1</v>
      </c>
      <c r="CK125" s="391">
        <f t="shared" si="136"/>
        <v>1</v>
      </c>
      <c r="CL125" s="391">
        <f t="shared" si="137"/>
        <v>1</v>
      </c>
      <c r="CM125" s="391">
        <f t="shared" si="138"/>
        <v>0</v>
      </c>
      <c r="CN125" s="391">
        <f t="shared" si="139"/>
        <v>1</v>
      </c>
      <c r="CO125" s="391">
        <f t="shared" si="140"/>
        <v>1</v>
      </c>
      <c r="CP125" s="391">
        <f t="shared" si="141"/>
        <v>1</v>
      </c>
      <c r="CQ125" s="391">
        <f t="shared" si="142"/>
        <v>1</v>
      </c>
      <c r="CR125" s="391">
        <f t="shared" si="143"/>
        <v>0</v>
      </c>
      <c r="CS125" s="393">
        <f t="shared" si="144"/>
        <v>0</v>
      </c>
      <c r="CT125" s="391">
        <f t="shared" si="145"/>
        <v>0</v>
      </c>
      <c r="CU125" s="391">
        <f t="shared" si="146"/>
        <v>1</v>
      </c>
      <c r="CV125" s="391">
        <f t="shared" si="147"/>
        <v>0</v>
      </c>
      <c r="CW125" s="391">
        <f t="shared" si="148"/>
        <v>1</v>
      </c>
      <c r="CX125" s="391">
        <f t="shared" si="149"/>
        <v>1</v>
      </c>
      <c r="CY125" s="391">
        <f t="shared" si="150"/>
        <v>1</v>
      </c>
      <c r="CZ125" s="391">
        <f t="shared" si="151"/>
        <v>0</v>
      </c>
      <c r="DA125" s="391">
        <f t="shared" si="152"/>
        <v>1</v>
      </c>
      <c r="DB125" s="391">
        <f t="shared" si="153"/>
        <v>1</v>
      </c>
      <c r="DC125" s="391">
        <f t="shared" si="154"/>
        <v>1</v>
      </c>
      <c r="DD125" s="391">
        <f t="shared" si="155"/>
        <v>1</v>
      </c>
      <c r="DE125" s="398"/>
      <c r="DF125" s="391">
        <f t="shared" si="156"/>
        <v>0</v>
      </c>
      <c r="DG125" s="391">
        <f t="shared" si="157"/>
        <v>0</v>
      </c>
      <c r="DH125" s="391">
        <f t="shared" si="158"/>
        <v>0</v>
      </c>
      <c r="DI125" s="391">
        <f t="shared" si="159"/>
        <v>0</v>
      </c>
      <c r="DJ125" s="391">
        <f t="shared" si="160"/>
        <v>0</v>
      </c>
      <c r="DK125" s="391">
        <f t="shared" si="161"/>
        <v>0</v>
      </c>
      <c r="DL125" s="391">
        <f t="shared" si="162"/>
        <v>0</v>
      </c>
      <c r="DM125" s="391">
        <f t="shared" si="163"/>
        <v>0</v>
      </c>
      <c r="DN125" s="391">
        <f t="shared" si="164"/>
        <v>0</v>
      </c>
      <c r="DO125" s="391">
        <f t="shared" si="165"/>
        <v>0</v>
      </c>
      <c r="DP125" s="391">
        <f t="shared" si="166"/>
        <v>0</v>
      </c>
      <c r="DQ125" s="398"/>
      <c r="DR125" s="391">
        <f t="shared" si="167"/>
        <v>0</v>
      </c>
      <c r="DS125" s="391">
        <f t="shared" si="168"/>
        <v>0</v>
      </c>
      <c r="DT125" s="391">
        <f t="shared" si="169"/>
        <v>0</v>
      </c>
      <c r="DU125" s="391">
        <f t="shared" si="170"/>
        <v>0</v>
      </c>
      <c r="DV125" s="391">
        <f t="shared" si="171"/>
        <v>0</v>
      </c>
      <c r="DW125" s="391">
        <f t="shared" si="172"/>
        <v>0</v>
      </c>
      <c r="DX125" s="391">
        <f t="shared" si="173"/>
        <v>0</v>
      </c>
      <c r="DY125" s="391">
        <f t="shared" si="174"/>
        <v>0</v>
      </c>
      <c r="DZ125" s="391">
        <f t="shared" si="175"/>
        <v>0</v>
      </c>
      <c r="EA125" s="391">
        <f t="shared" si="176"/>
        <v>0</v>
      </c>
      <c r="EB125" s="391">
        <f t="shared" si="177"/>
        <v>0</v>
      </c>
      <c r="EC125" s="398"/>
      <c r="ED125" s="391">
        <f t="shared" si="178"/>
        <v>0</v>
      </c>
      <c r="EE125" s="391">
        <f t="shared" si="179"/>
        <v>0</v>
      </c>
      <c r="EF125" s="391">
        <f t="shared" si="180"/>
        <v>0</v>
      </c>
      <c r="EG125" s="391">
        <f t="shared" si="181"/>
        <v>0</v>
      </c>
      <c r="EH125" s="391">
        <f t="shared" si="182"/>
        <v>0</v>
      </c>
      <c r="EI125" s="391">
        <f t="shared" si="183"/>
        <v>0</v>
      </c>
      <c r="EJ125" s="391">
        <f t="shared" si="184"/>
        <v>0</v>
      </c>
      <c r="EK125" s="391">
        <f t="shared" si="185"/>
        <v>0</v>
      </c>
      <c r="EL125" s="391">
        <f t="shared" si="186"/>
        <v>0</v>
      </c>
      <c r="EM125" s="391">
        <f t="shared" si="187"/>
        <v>0</v>
      </c>
      <c r="EN125" s="391">
        <f t="shared" si="188"/>
        <v>0</v>
      </c>
    </row>
    <row r="126" spans="1:145" s="573" customFormat="1" ht="13.5" hidden="1" thickBot="1" x14ac:dyDescent="0.25">
      <c r="A126" s="587" t="str">
        <f t="shared" si="195"/>
        <v>GPH</v>
      </c>
      <c r="B126" s="588" t="str">
        <f>IF((A126&lt;&gt;"ZZZ"),(IF((IFERROR((VLOOKUP(A126,'Standaard+voorstellen '!A$1:B$436,1,FALSE)),"ZZZ"))="ZZZ","v","")),"")</f>
        <v/>
      </c>
      <c r="C126" s="589" t="s">
        <v>181</v>
      </c>
      <c r="D126" s="590" t="str">
        <f t="shared" si="107"/>
        <v>GPH</v>
      </c>
      <c r="E126" s="591" t="str">
        <f>IFERROR((VLOOKUP(C126,'Standaard+voorstellen '!A$1:E$568,2,FALSE)),"Nog af te handelen AANVRAAG")</f>
        <v>Gaspakteam Haakarmbak</v>
      </c>
      <c r="F126" s="592">
        <f>IFERROR((VLOOKUP(C126,'Standaard+voorstellen '!A$1:E$568,3,FALSE)),"")</f>
        <v>2</v>
      </c>
      <c r="G126" s="593">
        <f t="shared" si="192"/>
        <v>1</v>
      </c>
      <c r="H126" s="594">
        <f t="shared" si="193"/>
        <v>1</v>
      </c>
      <c r="I126" s="595">
        <f t="shared" si="194"/>
        <v>0</v>
      </c>
      <c r="J126" s="590">
        <f t="shared" si="108"/>
        <v>0</v>
      </c>
      <c r="K126" s="595">
        <f t="shared" si="109"/>
        <v>0</v>
      </c>
      <c r="L126" s="592" t="s">
        <v>36</v>
      </c>
      <c r="M126" s="373" t="s">
        <v>1138</v>
      </c>
      <c r="N126" s="596" t="s">
        <v>2141</v>
      </c>
      <c r="O126" s="596" t="s">
        <v>2088</v>
      </c>
      <c r="P126" s="587" t="s">
        <v>181</v>
      </c>
      <c r="Q126" s="377">
        <v>1</v>
      </c>
      <c r="R126" s="378">
        <v>1</v>
      </c>
      <c r="S126" s="379">
        <v>0</v>
      </c>
      <c r="T126" s="378">
        <v>6</v>
      </c>
      <c r="U126" s="378">
        <v>1</v>
      </c>
      <c r="V126" s="383">
        <v>0</v>
      </c>
      <c r="W126" s="384">
        <v>0</v>
      </c>
      <c r="X126" s="385">
        <v>0</v>
      </c>
      <c r="Y126" s="384"/>
      <c r="Z126" s="401"/>
      <c r="AA126" s="402"/>
      <c r="AB126" s="383"/>
      <c r="AC126" s="384"/>
      <c r="AD126" s="384"/>
      <c r="AE126" s="383">
        <v>0</v>
      </c>
      <c r="AF126" s="401">
        <v>0</v>
      </c>
      <c r="AG126" s="406">
        <v>0</v>
      </c>
      <c r="AH126" s="383">
        <v>0</v>
      </c>
      <c r="AI126" s="384">
        <v>0</v>
      </c>
      <c r="AJ126" s="385">
        <v>0</v>
      </c>
      <c r="AK126" s="384"/>
      <c r="AL126" s="384"/>
      <c r="AM126" s="384"/>
      <c r="AN126" s="383">
        <v>0</v>
      </c>
      <c r="AO126" s="384">
        <v>0</v>
      </c>
      <c r="AP126" s="385">
        <v>0</v>
      </c>
      <c r="AQ126" s="598">
        <v>1</v>
      </c>
      <c r="AR126" s="598">
        <v>1</v>
      </c>
      <c r="AS126" s="598">
        <v>0</v>
      </c>
      <c r="AT126" s="383">
        <v>0</v>
      </c>
      <c r="AU126" s="384">
        <v>0</v>
      </c>
      <c r="AV126" s="384">
        <v>0</v>
      </c>
      <c r="AW126" s="383"/>
      <c r="AX126" s="384"/>
      <c r="AY126" s="385"/>
      <c r="AZ126" s="403"/>
      <c r="BA126" s="387" t="str">
        <f t="shared" si="110"/>
        <v>GP</v>
      </c>
      <c r="BB126" s="388" t="str">
        <f t="shared" si="111"/>
        <v>H</v>
      </c>
      <c r="BC126" s="389" t="str">
        <f t="shared" si="112"/>
        <v/>
      </c>
      <c r="BD126" s="390" t="str">
        <f t="shared" si="113"/>
        <v/>
      </c>
      <c r="BE126" s="391">
        <f t="shared" si="114"/>
        <v>4</v>
      </c>
      <c r="BF126" s="599" t="str">
        <f>VLOOKUP(C126,'Standaard+voorstellen '!A$1:E$568,1,FALSE)</f>
        <v>GPH</v>
      </c>
      <c r="BG126" s="600" t="str">
        <f>VLOOKUP(P126,'Hulpblad Aantal per VrtgSrt &gt;=1'!B$4:C$688,1,FALSE)</f>
        <v>GPH</v>
      </c>
      <c r="BH126" s="394" t="s">
        <v>181</v>
      </c>
      <c r="BI126" s="600" t="str">
        <f t="shared" si="115"/>
        <v>g</v>
      </c>
      <c r="BJ126" s="600" t="str">
        <f t="shared" si="116"/>
        <v>P</v>
      </c>
      <c r="BK126" s="600" t="str">
        <f t="shared" si="117"/>
        <v/>
      </c>
      <c r="BL126" s="601" t="str">
        <f t="shared" si="118"/>
        <v>P</v>
      </c>
      <c r="BM126" s="600" t="str">
        <f>IF((B126&gt;"a"),(VLOOKUP(A126,Afhankelijkheid!A$2:O$5530,2,FALSE)),"")</f>
        <v/>
      </c>
      <c r="BN126" s="589">
        <f>IFERROR(VLOOKUP(A126,'Hulpblad IZB en IZE'!A$2:B$750,2,FALSE),0)</f>
        <v>0</v>
      </c>
      <c r="BO126" s="602" t="str">
        <f t="shared" si="119"/>
        <v/>
      </c>
      <c r="BP126" s="593">
        <f t="shared" si="120"/>
        <v>1</v>
      </c>
      <c r="BQ126" s="594">
        <f t="shared" si="121"/>
        <v>1</v>
      </c>
      <c r="BR126" s="595">
        <f t="shared" si="189"/>
        <v>0</v>
      </c>
      <c r="BS126" s="595">
        <f t="shared" si="190"/>
        <v>6</v>
      </c>
      <c r="BT126" s="590">
        <f t="shared" si="122"/>
        <v>0</v>
      </c>
      <c r="BU126" s="398"/>
      <c r="BV126" s="391"/>
      <c r="BW126" s="393">
        <f t="shared" si="123"/>
        <v>0</v>
      </c>
      <c r="BX126" s="393">
        <f t="shared" si="124"/>
        <v>0</v>
      </c>
      <c r="BY126" s="393">
        <f t="shared" si="125"/>
        <v>0</v>
      </c>
      <c r="BZ126" s="393">
        <f t="shared" si="126"/>
        <v>0</v>
      </c>
      <c r="CA126" s="393">
        <f t="shared" si="127"/>
        <v>0</v>
      </c>
      <c r="CB126" s="393">
        <f t="shared" si="128"/>
        <v>0</v>
      </c>
      <c r="CC126" s="393">
        <f t="shared" si="129"/>
        <v>0</v>
      </c>
      <c r="CD126" s="393">
        <f t="shared" si="130"/>
        <v>0</v>
      </c>
      <c r="CE126" s="393">
        <f t="shared" si="131"/>
        <v>0</v>
      </c>
      <c r="CF126" s="393">
        <f t="shared" si="132"/>
        <v>0</v>
      </c>
      <c r="CG126" s="398"/>
      <c r="CH126" s="391">
        <f t="shared" si="133"/>
        <v>1</v>
      </c>
      <c r="CI126" s="391">
        <f t="shared" si="134"/>
        <v>0</v>
      </c>
      <c r="CJ126" s="391">
        <f t="shared" si="135"/>
        <v>0</v>
      </c>
      <c r="CK126" s="391">
        <f t="shared" si="136"/>
        <v>1</v>
      </c>
      <c r="CL126" s="391">
        <f t="shared" si="137"/>
        <v>1</v>
      </c>
      <c r="CM126" s="391">
        <f t="shared" si="138"/>
        <v>0</v>
      </c>
      <c r="CN126" s="391">
        <f t="shared" si="139"/>
        <v>1</v>
      </c>
      <c r="CO126" s="391">
        <f t="shared" si="140"/>
        <v>1</v>
      </c>
      <c r="CP126" s="391">
        <f t="shared" si="141"/>
        <v>1</v>
      </c>
      <c r="CQ126" s="391">
        <f t="shared" si="142"/>
        <v>0</v>
      </c>
      <c r="CR126" s="391">
        <f t="shared" si="143"/>
        <v>0</v>
      </c>
      <c r="CS126" s="393">
        <f t="shared" si="144"/>
        <v>0</v>
      </c>
      <c r="CT126" s="391">
        <f t="shared" si="145"/>
        <v>0</v>
      </c>
      <c r="CU126" s="391">
        <f t="shared" si="146"/>
        <v>0</v>
      </c>
      <c r="CV126" s="391">
        <f t="shared" si="147"/>
        <v>0</v>
      </c>
      <c r="CW126" s="391">
        <f t="shared" si="148"/>
        <v>0</v>
      </c>
      <c r="CX126" s="391">
        <f t="shared" si="149"/>
        <v>0</v>
      </c>
      <c r="CY126" s="391">
        <f t="shared" si="150"/>
        <v>0</v>
      </c>
      <c r="CZ126" s="391">
        <f t="shared" si="151"/>
        <v>0</v>
      </c>
      <c r="DA126" s="391">
        <f t="shared" si="152"/>
        <v>0</v>
      </c>
      <c r="DB126" s="391">
        <f t="shared" si="153"/>
        <v>1</v>
      </c>
      <c r="DC126" s="391">
        <f t="shared" si="154"/>
        <v>0</v>
      </c>
      <c r="DD126" s="391">
        <f t="shared" si="155"/>
        <v>0</v>
      </c>
      <c r="DE126" s="398"/>
      <c r="DF126" s="391">
        <f t="shared" si="156"/>
        <v>0</v>
      </c>
      <c r="DG126" s="391">
        <f t="shared" si="157"/>
        <v>0</v>
      </c>
      <c r="DH126" s="391">
        <f t="shared" si="158"/>
        <v>0</v>
      </c>
      <c r="DI126" s="391">
        <f t="shared" si="159"/>
        <v>0</v>
      </c>
      <c r="DJ126" s="391">
        <f t="shared" si="160"/>
        <v>0</v>
      </c>
      <c r="DK126" s="391">
        <f t="shared" si="161"/>
        <v>0</v>
      </c>
      <c r="DL126" s="391">
        <f t="shared" si="162"/>
        <v>0</v>
      </c>
      <c r="DM126" s="391">
        <f t="shared" si="163"/>
        <v>0</v>
      </c>
      <c r="DN126" s="391">
        <f t="shared" si="164"/>
        <v>0</v>
      </c>
      <c r="DO126" s="391">
        <f t="shared" si="165"/>
        <v>0</v>
      </c>
      <c r="DP126" s="391">
        <f t="shared" si="166"/>
        <v>0</v>
      </c>
      <c r="DQ126" s="398"/>
      <c r="DR126" s="391">
        <f t="shared" si="167"/>
        <v>0</v>
      </c>
      <c r="DS126" s="391">
        <f t="shared" si="168"/>
        <v>0</v>
      </c>
      <c r="DT126" s="391">
        <f t="shared" si="169"/>
        <v>0</v>
      </c>
      <c r="DU126" s="391">
        <f t="shared" si="170"/>
        <v>0</v>
      </c>
      <c r="DV126" s="391">
        <f t="shared" si="171"/>
        <v>0</v>
      </c>
      <c r="DW126" s="391">
        <f t="shared" si="172"/>
        <v>0</v>
      </c>
      <c r="DX126" s="391">
        <f t="shared" si="173"/>
        <v>0</v>
      </c>
      <c r="DY126" s="391">
        <f t="shared" si="174"/>
        <v>0</v>
      </c>
      <c r="DZ126" s="391">
        <f t="shared" si="175"/>
        <v>0</v>
      </c>
      <c r="EA126" s="391">
        <f t="shared" si="176"/>
        <v>0</v>
      </c>
      <c r="EB126" s="391">
        <f t="shared" si="177"/>
        <v>0</v>
      </c>
      <c r="EC126" s="398"/>
      <c r="ED126" s="391">
        <f t="shared" si="178"/>
        <v>0</v>
      </c>
      <c r="EE126" s="391">
        <f t="shared" si="179"/>
        <v>0</v>
      </c>
      <c r="EF126" s="391">
        <f t="shared" si="180"/>
        <v>0</v>
      </c>
      <c r="EG126" s="391">
        <f t="shared" si="181"/>
        <v>0</v>
      </c>
      <c r="EH126" s="391">
        <f t="shared" si="182"/>
        <v>0</v>
      </c>
      <c r="EI126" s="391">
        <f t="shared" si="183"/>
        <v>0</v>
      </c>
      <c r="EJ126" s="391">
        <f t="shared" si="184"/>
        <v>0</v>
      </c>
      <c r="EK126" s="391">
        <f t="shared" si="185"/>
        <v>0</v>
      </c>
      <c r="EL126" s="391">
        <f t="shared" si="186"/>
        <v>0</v>
      </c>
      <c r="EM126" s="391">
        <f t="shared" si="187"/>
        <v>0</v>
      </c>
      <c r="EN126" s="391">
        <f t="shared" si="188"/>
        <v>0</v>
      </c>
      <c r="EO126" s="391"/>
    </row>
    <row r="127" spans="1:145" s="391" customFormat="1" ht="13.5" hidden="1" thickBot="1" x14ac:dyDescent="0.25">
      <c r="A127" s="364" t="str">
        <f t="shared" si="195"/>
        <v>GP-NA</v>
      </c>
      <c r="B127" s="365" t="str">
        <f>IF((A127&lt;&gt;"ZZZ"),(IF((IFERROR((VLOOKUP(A127,'Standaard+voorstellen '!A$1:B$436,1,FALSE)),"ZZZ"))="ZZZ","v","")),"")</f>
        <v/>
      </c>
      <c r="C127" s="396" t="s">
        <v>982</v>
      </c>
      <c r="D127" s="367" t="str">
        <f t="shared" si="107"/>
        <v>GP-NA</v>
      </c>
      <c r="E127" s="368" t="str">
        <f>IFERROR((VLOOKUP(C127,'Standaard+voorstellen '!A$1:E$568,2,FALSE)),"Nog af te handelen AANVRAAG")</f>
        <v>Gaspakteam Noodalarmering</v>
      </c>
      <c r="F127" s="369">
        <f>IFERROR((VLOOKUP(C127,'Standaard+voorstellen '!A$1:E$568,3,FALSE)),"")</f>
        <v>2</v>
      </c>
      <c r="G127" s="370">
        <f t="shared" si="192"/>
        <v>15</v>
      </c>
      <c r="H127" s="371">
        <f t="shared" si="193"/>
        <v>0</v>
      </c>
      <c r="I127" s="372">
        <f t="shared" si="194"/>
        <v>15</v>
      </c>
      <c r="J127" s="367">
        <f t="shared" si="108"/>
        <v>0</v>
      </c>
      <c r="K127" s="372">
        <f t="shared" si="109"/>
        <v>0</v>
      </c>
      <c r="L127" s="410" t="s">
        <v>36</v>
      </c>
      <c r="M127" s="373" t="s">
        <v>1138</v>
      </c>
      <c r="N127" s="374"/>
      <c r="O127" s="375"/>
      <c r="P127" s="376" t="s">
        <v>982</v>
      </c>
      <c r="Q127" s="377">
        <v>15</v>
      </c>
      <c r="R127" s="378">
        <v>0</v>
      </c>
      <c r="S127" s="379">
        <v>15</v>
      </c>
      <c r="T127" s="378">
        <v>5</v>
      </c>
      <c r="U127" s="378">
        <v>2</v>
      </c>
      <c r="V127" s="383">
        <v>0</v>
      </c>
      <c r="W127" s="384">
        <v>0</v>
      </c>
      <c r="X127" s="385">
        <v>0</v>
      </c>
      <c r="Y127" s="384"/>
      <c r="Z127" s="401"/>
      <c r="AA127" s="402"/>
      <c r="AB127" s="383"/>
      <c r="AC127" s="384"/>
      <c r="AD127" s="384"/>
      <c r="AE127" s="383"/>
      <c r="AF127" s="401"/>
      <c r="AG127" s="406"/>
      <c r="AH127" s="383">
        <v>0</v>
      </c>
      <c r="AI127" s="384">
        <v>0</v>
      </c>
      <c r="AJ127" s="385">
        <v>0</v>
      </c>
      <c r="AK127" s="378"/>
      <c r="AL127" s="378"/>
      <c r="AM127" s="378"/>
      <c r="AN127" s="383">
        <v>0</v>
      </c>
      <c r="AO127" s="384">
        <v>0</v>
      </c>
      <c r="AP127" s="385">
        <v>0</v>
      </c>
      <c r="AQ127" s="378">
        <v>14</v>
      </c>
      <c r="AR127" s="378">
        <v>0</v>
      </c>
      <c r="AS127" s="378">
        <v>14</v>
      </c>
      <c r="AT127" s="383">
        <v>1</v>
      </c>
      <c r="AU127" s="378">
        <v>0</v>
      </c>
      <c r="AV127" s="378">
        <v>1</v>
      </c>
      <c r="AW127" s="383"/>
      <c r="AX127" s="384"/>
      <c r="AY127" s="379"/>
      <c r="AZ127" s="403"/>
      <c r="BA127" s="387" t="str">
        <f t="shared" si="110"/>
        <v>GP</v>
      </c>
      <c r="BB127" s="388" t="str">
        <f t="shared" si="111"/>
        <v/>
      </c>
      <c r="BC127" s="389" t="str">
        <f t="shared" si="112"/>
        <v>-</v>
      </c>
      <c r="BD127" s="390" t="str">
        <f t="shared" si="113"/>
        <v>NA</v>
      </c>
      <c r="BE127" s="391">
        <f t="shared" si="114"/>
        <v>3</v>
      </c>
      <c r="BF127" s="392" t="str">
        <f>VLOOKUP(C127,'Standaard+voorstellen '!A$1:E$568,1,FALSE)</f>
        <v>GP-NA</v>
      </c>
      <c r="BG127" s="393" t="str">
        <f>VLOOKUP(P127,'Hulpblad Aantal per VrtgSrt &gt;=1'!B$4:C$688,1,FALSE)</f>
        <v>GP-NA</v>
      </c>
      <c r="BH127" s="394" t="s">
        <v>982</v>
      </c>
      <c r="BI127" s="393" t="str">
        <f t="shared" si="115"/>
        <v>g</v>
      </c>
      <c r="BJ127" s="393" t="str">
        <f t="shared" si="116"/>
        <v/>
      </c>
      <c r="BK127" s="393" t="str">
        <f t="shared" si="117"/>
        <v>A</v>
      </c>
      <c r="BL127" s="395" t="str">
        <f t="shared" si="118"/>
        <v>A</v>
      </c>
      <c r="BM127" s="393" t="str">
        <f>IF((B127&gt;"a"),(VLOOKUP(A127,Afhankelijkheid!A$2:O$5530,2,FALSE)),"")</f>
        <v/>
      </c>
      <c r="BN127" s="396">
        <f>IFERROR(VLOOKUP(A127,'Hulpblad IZB en IZE'!A$2:B$750,2,FALSE),0)</f>
        <v>0</v>
      </c>
      <c r="BO127" s="397" t="str">
        <f t="shared" si="119"/>
        <v/>
      </c>
      <c r="BP127" s="370">
        <f t="shared" si="120"/>
        <v>15</v>
      </c>
      <c r="BQ127" s="371">
        <f t="shared" si="121"/>
        <v>0</v>
      </c>
      <c r="BR127" s="372">
        <f t="shared" si="189"/>
        <v>15</v>
      </c>
      <c r="BS127" s="372">
        <f t="shared" si="190"/>
        <v>5</v>
      </c>
      <c r="BT127" s="367">
        <f t="shared" si="122"/>
        <v>0</v>
      </c>
      <c r="BU127" s="398"/>
      <c r="BW127" s="393">
        <f t="shared" si="123"/>
        <v>0</v>
      </c>
      <c r="BX127" s="393">
        <f t="shared" si="124"/>
        <v>0</v>
      </c>
      <c r="BY127" s="393">
        <f t="shared" si="125"/>
        <v>0</v>
      </c>
      <c r="BZ127" s="393">
        <f t="shared" si="126"/>
        <v>0</v>
      </c>
      <c r="CA127" s="393">
        <f t="shared" si="127"/>
        <v>0</v>
      </c>
      <c r="CB127" s="393">
        <f t="shared" si="128"/>
        <v>0</v>
      </c>
      <c r="CC127" s="393">
        <f t="shared" si="129"/>
        <v>0</v>
      </c>
      <c r="CD127" s="393">
        <f t="shared" si="130"/>
        <v>0</v>
      </c>
      <c r="CE127" s="393">
        <f t="shared" si="131"/>
        <v>0</v>
      </c>
      <c r="CF127" s="393">
        <f t="shared" si="132"/>
        <v>0</v>
      </c>
      <c r="CG127" s="398"/>
      <c r="CH127" s="391">
        <f t="shared" si="133"/>
        <v>1</v>
      </c>
      <c r="CI127" s="391">
        <f t="shared" si="134"/>
        <v>0</v>
      </c>
      <c r="CJ127" s="391">
        <f t="shared" si="135"/>
        <v>0</v>
      </c>
      <c r="CK127" s="391">
        <f t="shared" si="136"/>
        <v>0</v>
      </c>
      <c r="CL127" s="391">
        <f t="shared" si="137"/>
        <v>1</v>
      </c>
      <c r="CM127" s="391">
        <f t="shared" si="138"/>
        <v>0</v>
      </c>
      <c r="CN127" s="391">
        <f t="shared" si="139"/>
        <v>1</v>
      </c>
      <c r="CO127" s="391">
        <f t="shared" si="140"/>
        <v>1</v>
      </c>
      <c r="CP127" s="391">
        <f t="shared" si="141"/>
        <v>1</v>
      </c>
      <c r="CQ127" s="391">
        <f t="shared" si="142"/>
        <v>0</v>
      </c>
      <c r="CR127" s="391">
        <f t="shared" si="143"/>
        <v>0</v>
      </c>
      <c r="CS127" s="393">
        <f t="shared" si="144"/>
        <v>0</v>
      </c>
      <c r="CT127" s="391">
        <f t="shared" si="145"/>
        <v>0</v>
      </c>
      <c r="CU127" s="391">
        <f t="shared" si="146"/>
        <v>0</v>
      </c>
      <c r="CV127" s="391">
        <f t="shared" si="147"/>
        <v>0</v>
      </c>
      <c r="CW127" s="391">
        <f t="shared" si="148"/>
        <v>0</v>
      </c>
      <c r="CX127" s="391">
        <f t="shared" si="149"/>
        <v>0</v>
      </c>
      <c r="CY127" s="391">
        <f t="shared" si="150"/>
        <v>0</v>
      </c>
      <c r="CZ127" s="391">
        <f t="shared" si="151"/>
        <v>0</v>
      </c>
      <c r="DA127" s="391">
        <f t="shared" si="152"/>
        <v>0</v>
      </c>
      <c r="DB127" s="391">
        <f t="shared" si="153"/>
        <v>1</v>
      </c>
      <c r="DC127" s="391">
        <f t="shared" si="154"/>
        <v>1</v>
      </c>
      <c r="DD127" s="391">
        <f t="shared" si="155"/>
        <v>0</v>
      </c>
      <c r="DE127" s="398"/>
      <c r="DF127" s="391">
        <f t="shared" si="156"/>
        <v>0</v>
      </c>
      <c r="DG127" s="391">
        <f t="shared" si="157"/>
        <v>0</v>
      </c>
      <c r="DH127" s="391">
        <f t="shared" si="158"/>
        <v>0</v>
      </c>
      <c r="DI127" s="391">
        <f t="shared" si="159"/>
        <v>0</v>
      </c>
      <c r="DJ127" s="391">
        <f t="shared" si="160"/>
        <v>0</v>
      </c>
      <c r="DK127" s="391">
        <f t="shared" si="161"/>
        <v>0</v>
      </c>
      <c r="DL127" s="391">
        <f t="shared" si="162"/>
        <v>0</v>
      </c>
      <c r="DM127" s="391">
        <f t="shared" si="163"/>
        <v>0</v>
      </c>
      <c r="DN127" s="391">
        <f t="shared" si="164"/>
        <v>0</v>
      </c>
      <c r="DO127" s="391">
        <f t="shared" si="165"/>
        <v>0</v>
      </c>
      <c r="DP127" s="391">
        <f t="shared" si="166"/>
        <v>0</v>
      </c>
      <c r="DQ127" s="398"/>
      <c r="DR127" s="391">
        <f t="shared" si="167"/>
        <v>0</v>
      </c>
      <c r="DS127" s="391">
        <f t="shared" si="168"/>
        <v>0</v>
      </c>
      <c r="DT127" s="391">
        <f t="shared" si="169"/>
        <v>0</v>
      </c>
      <c r="DU127" s="391">
        <f t="shared" si="170"/>
        <v>0</v>
      </c>
      <c r="DV127" s="391">
        <f t="shared" si="171"/>
        <v>0</v>
      </c>
      <c r="DW127" s="391">
        <f t="shared" si="172"/>
        <v>0</v>
      </c>
      <c r="DX127" s="391">
        <f t="shared" si="173"/>
        <v>0</v>
      </c>
      <c r="DY127" s="391">
        <f t="shared" si="174"/>
        <v>0</v>
      </c>
      <c r="DZ127" s="391">
        <f t="shared" si="175"/>
        <v>0</v>
      </c>
      <c r="EA127" s="391">
        <f t="shared" si="176"/>
        <v>0</v>
      </c>
      <c r="EB127" s="391">
        <f t="shared" si="177"/>
        <v>0</v>
      </c>
      <c r="EC127" s="398"/>
      <c r="ED127" s="391">
        <f t="shared" si="178"/>
        <v>0</v>
      </c>
      <c r="EE127" s="391">
        <f t="shared" si="179"/>
        <v>0</v>
      </c>
      <c r="EF127" s="391">
        <f t="shared" si="180"/>
        <v>0</v>
      </c>
      <c r="EG127" s="391">
        <f t="shared" si="181"/>
        <v>0</v>
      </c>
      <c r="EH127" s="391">
        <f t="shared" si="182"/>
        <v>0</v>
      </c>
      <c r="EI127" s="391">
        <f t="shared" si="183"/>
        <v>0</v>
      </c>
      <c r="EJ127" s="391">
        <f t="shared" si="184"/>
        <v>0</v>
      </c>
      <c r="EK127" s="391">
        <f t="shared" si="185"/>
        <v>0</v>
      </c>
      <c r="EL127" s="391">
        <f t="shared" si="186"/>
        <v>0</v>
      </c>
      <c r="EM127" s="391">
        <f t="shared" si="187"/>
        <v>0</v>
      </c>
      <c r="EN127" s="391">
        <f t="shared" si="188"/>
        <v>0</v>
      </c>
    </row>
    <row r="128" spans="1:145" s="391" customFormat="1" ht="13.5" hidden="1" thickBot="1" x14ac:dyDescent="0.25">
      <c r="A128" s="364" t="str">
        <f t="shared" si="195"/>
        <v>GP-NO</v>
      </c>
      <c r="B128" s="365" t="str">
        <f>IF((A128&lt;&gt;"ZZZ"),(IF((IFERROR((VLOOKUP(A128,'Standaard+voorstellen '!A$1:B$436,1,FALSE)),"ZZZ"))="ZZZ","v","")),"")</f>
        <v/>
      </c>
      <c r="C128" s="396" t="s">
        <v>279</v>
      </c>
      <c r="D128" s="367" t="str">
        <f t="shared" si="107"/>
        <v>GP-NO</v>
      </c>
      <c r="E128" s="368" t="str">
        <f>IFERROR((VLOOKUP(C128,'Standaard+voorstellen '!A$1:E$568,2,FALSE)),"Nog af te handelen AANVRAAG")</f>
        <v>Gaspakteam Noodprocedure</v>
      </c>
      <c r="F128" s="369">
        <f>IFERROR((VLOOKUP(C128,'Standaard+voorstellen '!A$1:E$568,3,FALSE)),"")</f>
        <v>2</v>
      </c>
      <c r="G128" s="370">
        <f t="shared" si="192"/>
        <v>16</v>
      </c>
      <c r="H128" s="371">
        <f t="shared" si="193"/>
        <v>0</v>
      </c>
      <c r="I128" s="372">
        <f t="shared" si="194"/>
        <v>16</v>
      </c>
      <c r="J128" s="367">
        <f t="shared" si="108"/>
        <v>1</v>
      </c>
      <c r="K128" s="372">
        <f t="shared" si="109"/>
        <v>0</v>
      </c>
      <c r="L128" s="369" t="s">
        <v>36</v>
      </c>
      <c r="M128" s="373" t="s">
        <v>1138</v>
      </c>
      <c r="N128" s="374"/>
      <c r="O128" s="375"/>
      <c r="P128" s="376" t="s">
        <v>279</v>
      </c>
      <c r="Q128" s="377">
        <v>16</v>
      </c>
      <c r="R128" s="378">
        <v>0</v>
      </c>
      <c r="S128" s="379">
        <v>16</v>
      </c>
      <c r="T128" s="378">
        <v>6</v>
      </c>
      <c r="U128" s="378">
        <v>5</v>
      </c>
      <c r="V128" s="383">
        <v>3</v>
      </c>
      <c r="W128" s="384">
        <v>0</v>
      </c>
      <c r="X128" s="385">
        <v>3</v>
      </c>
      <c r="Y128" s="384"/>
      <c r="Z128" s="401"/>
      <c r="AA128" s="402"/>
      <c r="AB128" s="383"/>
      <c r="AC128" s="384"/>
      <c r="AD128" s="384"/>
      <c r="AE128" s="377"/>
      <c r="AF128" s="380"/>
      <c r="AG128" s="382"/>
      <c r="AH128" s="383">
        <v>2</v>
      </c>
      <c r="AI128" s="384">
        <v>0</v>
      </c>
      <c r="AJ128" s="385">
        <v>2</v>
      </c>
      <c r="AK128" s="384"/>
      <c r="AL128" s="384"/>
      <c r="AM128" s="384"/>
      <c r="AN128" s="383">
        <v>0</v>
      </c>
      <c r="AO128" s="384">
        <v>0</v>
      </c>
      <c r="AP128" s="385">
        <v>0</v>
      </c>
      <c r="AQ128" s="384">
        <v>6</v>
      </c>
      <c r="AR128" s="384">
        <v>0</v>
      </c>
      <c r="AS128" s="384">
        <v>6</v>
      </c>
      <c r="AT128" s="383">
        <v>1</v>
      </c>
      <c r="AU128" s="384">
        <v>0</v>
      </c>
      <c r="AV128" s="384">
        <v>1</v>
      </c>
      <c r="AW128" s="383">
        <v>4</v>
      </c>
      <c r="AX128" s="384">
        <v>0</v>
      </c>
      <c r="AY128" s="385">
        <v>4</v>
      </c>
      <c r="AZ128" s="403"/>
      <c r="BA128" s="387" t="str">
        <f t="shared" si="110"/>
        <v>GP</v>
      </c>
      <c r="BB128" s="388" t="str">
        <f t="shared" si="111"/>
        <v/>
      </c>
      <c r="BC128" s="389" t="str">
        <f t="shared" si="112"/>
        <v>-</v>
      </c>
      <c r="BD128" s="390" t="str">
        <f t="shared" si="113"/>
        <v>NO</v>
      </c>
      <c r="BE128" s="391">
        <f t="shared" si="114"/>
        <v>3</v>
      </c>
      <c r="BF128" s="392" t="str">
        <f>VLOOKUP(C128,'Standaard+voorstellen '!A$1:E$568,1,FALSE)</f>
        <v>GP-NO</v>
      </c>
      <c r="BG128" s="393" t="str">
        <f>VLOOKUP(P128,'Hulpblad Aantal per VrtgSrt &gt;=1'!B$4:C$688,1,FALSE)</f>
        <v>GP-NO</v>
      </c>
      <c r="BH128" s="394" t="s">
        <v>279</v>
      </c>
      <c r="BI128" s="393" t="str">
        <f t="shared" si="115"/>
        <v>g</v>
      </c>
      <c r="BJ128" s="393" t="str">
        <f t="shared" si="116"/>
        <v/>
      </c>
      <c r="BK128" s="393" t="str">
        <f t="shared" si="117"/>
        <v>A</v>
      </c>
      <c r="BL128" s="395" t="str">
        <f t="shared" si="118"/>
        <v>A</v>
      </c>
      <c r="BM128" s="393" t="str">
        <f>IF((B128&gt;"a"),(VLOOKUP(A128,Afhankelijkheid!A$2:O$5530,2,FALSE)),"")</f>
        <v/>
      </c>
      <c r="BN128" s="396">
        <f>IFERROR(VLOOKUP(A128,'Hulpblad IZB en IZE'!A$2:B$750,2,FALSE),0)</f>
        <v>1</v>
      </c>
      <c r="BO128" s="397" t="str">
        <f t="shared" si="119"/>
        <v/>
      </c>
      <c r="BP128" s="370">
        <f t="shared" si="120"/>
        <v>16</v>
      </c>
      <c r="BQ128" s="371">
        <f t="shared" si="121"/>
        <v>0</v>
      </c>
      <c r="BR128" s="372">
        <f t="shared" si="189"/>
        <v>16</v>
      </c>
      <c r="BS128" s="372">
        <f t="shared" si="190"/>
        <v>6</v>
      </c>
      <c r="BT128" s="367">
        <f t="shared" si="122"/>
        <v>1</v>
      </c>
      <c r="BU128" s="398"/>
      <c r="BW128" s="393">
        <f t="shared" si="123"/>
        <v>0</v>
      </c>
      <c r="BX128" s="393">
        <f t="shared" si="124"/>
        <v>0</v>
      </c>
      <c r="BY128" s="393">
        <f t="shared" si="125"/>
        <v>0</v>
      </c>
      <c r="BZ128" s="393">
        <f t="shared" si="126"/>
        <v>0</v>
      </c>
      <c r="CA128" s="393">
        <f t="shared" si="127"/>
        <v>0</v>
      </c>
      <c r="CB128" s="393">
        <f t="shared" si="128"/>
        <v>0</v>
      </c>
      <c r="CC128" s="393">
        <f t="shared" si="129"/>
        <v>0</v>
      </c>
      <c r="CD128" s="393">
        <f t="shared" si="130"/>
        <v>0</v>
      </c>
      <c r="CE128" s="393">
        <f t="shared" si="131"/>
        <v>0</v>
      </c>
      <c r="CF128" s="393">
        <f t="shared" si="132"/>
        <v>0</v>
      </c>
      <c r="CG128" s="398"/>
      <c r="CH128" s="391">
        <f t="shared" si="133"/>
        <v>1</v>
      </c>
      <c r="CI128" s="391">
        <f t="shared" si="134"/>
        <v>0</v>
      </c>
      <c r="CJ128" s="391">
        <f t="shared" si="135"/>
        <v>0</v>
      </c>
      <c r="CK128" s="391">
        <f t="shared" si="136"/>
        <v>0</v>
      </c>
      <c r="CL128" s="391">
        <f t="shared" si="137"/>
        <v>1</v>
      </c>
      <c r="CM128" s="391">
        <f t="shared" si="138"/>
        <v>0</v>
      </c>
      <c r="CN128" s="391">
        <f t="shared" si="139"/>
        <v>1</v>
      </c>
      <c r="CO128" s="391">
        <f t="shared" si="140"/>
        <v>1</v>
      </c>
      <c r="CP128" s="391">
        <f t="shared" si="141"/>
        <v>1</v>
      </c>
      <c r="CQ128" s="391">
        <f t="shared" si="142"/>
        <v>1</v>
      </c>
      <c r="CR128" s="391">
        <f t="shared" si="143"/>
        <v>0</v>
      </c>
      <c r="CS128" s="393">
        <f t="shared" si="144"/>
        <v>0</v>
      </c>
      <c r="CT128" s="391">
        <f t="shared" si="145"/>
        <v>0</v>
      </c>
      <c r="CU128" s="391">
        <f t="shared" si="146"/>
        <v>1</v>
      </c>
      <c r="CV128" s="391">
        <f t="shared" si="147"/>
        <v>0</v>
      </c>
      <c r="CW128" s="391">
        <f t="shared" si="148"/>
        <v>0</v>
      </c>
      <c r="CX128" s="391">
        <f t="shared" si="149"/>
        <v>0</v>
      </c>
      <c r="CY128" s="391">
        <f t="shared" si="150"/>
        <v>1</v>
      </c>
      <c r="CZ128" s="391">
        <f t="shared" si="151"/>
        <v>0</v>
      </c>
      <c r="DA128" s="391">
        <f t="shared" si="152"/>
        <v>0</v>
      </c>
      <c r="DB128" s="391">
        <f t="shared" si="153"/>
        <v>1</v>
      </c>
      <c r="DC128" s="391">
        <f t="shared" si="154"/>
        <v>1</v>
      </c>
      <c r="DD128" s="391">
        <f t="shared" si="155"/>
        <v>1</v>
      </c>
      <c r="DE128" s="398"/>
      <c r="DF128" s="391">
        <f t="shared" si="156"/>
        <v>0</v>
      </c>
      <c r="DG128" s="391">
        <f t="shared" si="157"/>
        <v>0</v>
      </c>
      <c r="DH128" s="391">
        <f t="shared" si="158"/>
        <v>0</v>
      </c>
      <c r="DI128" s="391">
        <f t="shared" si="159"/>
        <v>0</v>
      </c>
      <c r="DJ128" s="391">
        <f t="shared" si="160"/>
        <v>0</v>
      </c>
      <c r="DK128" s="391">
        <f t="shared" si="161"/>
        <v>0</v>
      </c>
      <c r="DL128" s="391">
        <f t="shared" si="162"/>
        <v>0</v>
      </c>
      <c r="DM128" s="391">
        <f t="shared" si="163"/>
        <v>0</v>
      </c>
      <c r="DN128" s="391">
        <f t="shared" si="164"/>
        <v>0</v>
      </c>
      <c r="DO128" s="391">
        <f t="shared" si="165"/>
        <v>0</v>
      </c>
      <c r="DP128" s="391">
        <f t="shared" si="166"/>
        <v>0</v>
      </c>
      <c r="DQ128" s="398"/>
      <c r="DR128" s="391">
        <f t="shared" si="167"/>
        <v>0</v>
      </c>
      <c r="DS128" s="391">
        <f t="shared" si="168"/>
        <v>0</v>
      </c>
      <c r="DT128" s="391">
        <f t="shared" si="169"/>
        <v>0</v>
      </c>
      <c r="DU128" s="391">
        <f t="shared" si="170"/>
        <v>0</v>
      </c>
      <c r="DV128" s="391">
        <f t="shared" si="171"/>
        <v>0</v>
      </c>
      <c r="DW128" s="391">
        <f t="shared" si="172"/>
        <v>0</v>
      </c>
      <c r="DX128" s="391">
        <f t="shared" si="173"/>
        <v>0</v>
      </c>
      <c r="DY128" s="391">
        <f t="shared" si="174"/>
        <v>0</v>
      </c>
      <c r="DZ128" s="391">
        <f t="shared" si="175"/>
        <v>0</v>
      </c>
      <c r="EA128" s="391">
        <f t="shared" si="176"/>
        <v>0</v>
      </c>
      <c r="EB128" s="391">
        <f t="shared" si="177"/>
        <v>0</v>
      </c>
      <c r="EC128" s="398"/>
      <c r="ED128" s="391">
        <f t="shared" si="178"/>
        <v>0</v>
      </c>
      <c r="EE128" s="391">
        <f t="shared" si="179"/>
        <v>0</v>
      </c>
      <c r="EF128" s="391">
        <f t="shared" si="180"/>
        <v>0</v>
      </c>
      <c r="EG128" s="391">
        <f t="shared" si="181"/>
        <v>0</v>
      </c>
      <c r="EH128" s="391">
        <f t="shared" si="182"/>
        <v>0</v>
      </c>
      <c r="EI128" s="391">
        <f t="shared" si="183"/>
        <v>0</v>
      </c>
      <c r="EJ128" s="391">
        <f t="shared" si="184"/>
        <v>0</v>
      </c>
      <c r="EK128" s="391">
        <f t="shared" si="185"/>
        <v>0</v>
      </c>
      <c r="EL128" s="391">
        <f t="shared" si="186"/>
        <v>0</v>
      </c>
      <c r="EM128" s="391">
        <f t="shared" si="187"/>
        <v>0</v>
      </c>
      <c r="EN128" s="391">
        <f t="shared" si="188"/>
        <v>0</v>
      </c>
    </row>
    <row r="129" spans="1:145" s="391" customFormat="1" ht="13.5" hidden="1" thickBot="1" x14ac:dyDescent="0.25">
      <c r="A129" s="546" t="str">
        <f t="shared" si="195"/>
        <v>GS</v>
      </c>
      <c r="B129" s="547" t="str">
        <f>IF((A129&lt;&gt;"ZZZ"),(IF((IFERROR((VLOOKUP(A129,'Standaard+voorstellen '!A$1:B$436,1,FALSE)),"ZZZ"))="ZZZ","v","")),"")</f>
        <v/>
      </c>
      <c r="C129" s="548" t="s">
        <v>173</v>
      </c>
      <c r="D129" s="549" t="str">
        <f t="shared" si="107"/>
        <v>GS</v>
      </c>
      <c r="E129" s="550" t="str">
        <f>IFERROR((VLOOKUP(C129,'Standaard+voorstellen '!A$1:E$568,2,FALSE)),"Nog af te handelen AANVRAAG")</f>
        <v>Gev. Stoffen team voertuig</v>
      </c>
      <c r="F129" s="551">
        <f>IFERROR((VLOOKUP(C129,'Standaard+voorstellen '!A$1:E$568,3,FALSE)),"")</f>
        <v>2</v>
      </c>
      <c r="G129" s="552">
        <f t="shared" si="192"/>
        <v>10</v>
      </c>
      <c r="H129" s="553">
        <f t="shared" si="193"/>
        <v>3</v>
      </c>
      <c r="I129" s="554">
        <f t="shared" si="194"/>
        <v>7</v>
      </c>
      <c r="J129" s="549">
        <f t="shared" si="108"/>
        <v>34</v>
      </c>
      <c r="K129" s="554">
        <f t="shared" si="109"/>
        <v>0</v>
      </c>
      <c r="L129" s="551" t="s">
        <v>36</v>
      </c>
      <c r="M129" s="555" t="s">
        <v>1138</v>
      </c>
      <c r="N129" s="415"/>
      <c r="O129" s="415"/>
      <c r="P129" s="546" t="s">
        <v>173</v>
      </c>
      <c r="Q129" s="556">
        <v>10</v>
      </c>
      <c r="R129" s="557">
        <v>3</v>
      </c>
      <c r="S129" s="558">
        <v>7</v>
      </c>
      <c r="T129" s="557">
        <v>8</v>
      </c>
      <c r="U129" s="557">
        <v>4</v>
      </c>
      <c r="V129" s="559">
        <v>0</v>
      </c>
      <c r="W129" s="560">
        <v>0</v>
      </c>
      <c r="X129" s="561">
        <v>0</v>
      </c>
      <c r="Y129" s="557">
        <v>4</v>
      </c>
      <c r="Z129" s="566">
        <v>1</v>
      </c>
      <c r="AA129" s="581">
        <v>3</v>
      </c>
      <c r="AB129" s="559"/>
      <c r="AC129" s="560"/>
      <c r="AD129" s="560"/>
      <c r="AE129" s="559"/>
      <c r="AF129" s="562"/>
      <c r="AG129" s="580"/>
      <c r="AH129" s="559">
        <v>0</v>
      </c>
      <c r="AI129" s="560">
        <v>0</v>
      </c>
      <c r="AJ129" s="561">
        <v>0</v>
      </c>
      <c r="AK129" s="557">
        <v>1</v>
      </c>
      <c r="AL129" s="557">
        <v>0</v>
      </c>
      <c r="AM129" s="557">
        <v>1</v>
      </c>
      <c r="AN129" s="564">
        <v>1</v>
      </c>
      <c r="AO129" s="565">
        <v>0</v>
      </c>
      <c r="AP129" s="582">
        <v>1</v>
      </c>
      <c r="AQ129" s="557">
        <v>0</v>
      </c>
      <c r="AR129" s="557">
        <v>0</v>
      </c>
      <c r="AS129" s="557">
        <v>0</v>
      </c>
      <c r="AT129" s="559">
        <v>0</v>
      </c>
      <c r="AU129" s="557">
        <v>0</v>
      </c>
      <c r="AV129" s="557">
        <v>0</v>
      </c>
      <c r="AW129" s="564">
        <v>4</v>
      </c>
      <c r="AX129" s="565">
        <v>2</v>
      </c>
      <c r="AY129" s="582">
        <v>2</v>
      </c>
      <c r="AZ129" s="568"/>
      <c r="BA129" s="569" t="str">
        <f t="shared" si="110"/>
        <v>GS</v>
      </c>
      <c r="BB129" s="570" t="str">
        <f t="shared" si="111"/>
        <v/>
      </c>
      <c r="BC129" s="571" t="str">
        <f t="shared" si="112"/>
        <v/>
      </c>
      <c r="BD129" s="572" t="str">
        <f t="shared" si="113"/>
        <v/>
      </c>
      <c r="BE129" s="573">
        <f t="shared" si="114"/>
        <v>3</v>
      </c>
      <c r="BF129" s="574" t="str">
        <f>VLOOKUP(C129,'Standaard+voorstellen '!A$1:E$568,1,FALSE)</f>
        <v>GS</v>
      </c>
      <c r="BG129" s="575" t="str">
        <f>VLOOKUP(P129,'Hulpblad Aantal per VrtgSrt &gt;=1'!B$4:C$688,1,FALSE)</f>
        <v>GS</v>
      </c>
      <c r="BH129" s="576" t="s">
        <v>173</v>
      </c>
      <c r="BI129" s="575" t="str">
        <f t="shared" si="115"/>
        <v>g</v>
      </c>
      <c r="BJ129" s="575" t="str">
        <f t="shared" si="116"/>
        <v>P</v>
      </c>
      <c r="BK129" s="575" t="str">
        <f t="shared" si="117"/>
        <v>A</v>
      </c>
      <c r="BL129" s="577" t="str">
        <f t="shared" si="118"/>
        <v>PA</v>
      </c>
      <c r="BM129" s="575" t="str">
        <f>IF((B129&gt;"a"),(VLOOKUP(A129,Afhankelijkheid!A$2:O$5530,2,FALSE)),"")</f>
        <v/>
      </c>
      <c r="BN129" s="548">
        <f>IFERROR(VLOOKUP(A129,'Hulpblad IZB en IZE'!A$2:B$750,2,FALSE),0)</f>
        <v>34</v>
      </c>
      <c r="BO129" s="578" t="str">
        <f t="shared" si="119"/>
        <v/>
      </c>
      <c r="BP129" s="552">
        <f t="shared" si="120"/>
        <v>10</v>
      </c>
      <c r="BQ129" s="553">
        <f t="shared" si="121"/>
        <v>3</v>
      </c>
      <c r="BR129" s="554">
        <f t="shared" si="189"/>
        <v>7</v>
      </c>
      <c r="BS129" s="554">
        <f t="shared" si="190"/>
        <v>8</v>
      </c>
      <c r="BT129" s="549">
        <f t="shared" si="122"/>
        <v>34</v>
      </c>
      <c r="BU129" s="398"/>
      <c r="BW129" s="393">
        <f t="shared" si="123"/>
        <v>0</v>
      </c>
      <c r="BX129" s="393">
        <f t="shared" si="124"/>
        <v>0</v>
      </c>
      <c r="BY129" s="393">
        <f t="shared" si="125"/>
        <v>0</v>
      </c>
      <c r="BZ129" s="393">
        <f t="shared" si="126"/>
        <v>0</v>
      </c>
      <c r="CA129" s="393">
        <f t="shared" si="127"/>
        <v>0</v>
      </c>
      <c r="CB129" s="393">
        <f t="shared" si="128"/>
        <v>0</v>
      </c>
      <c r="CC129" s="393">
        <f t="shared" si="129"/>
        <v>0</v>
      </c>
      <c r="CD129" s="393">
        <f t="shared" si="130"/>
        <v>0</v>
      </c>
      <c r="CE129" s="393">
        <f t="shared" si="131"/>
        <v>0</v>
      </c>
      <c r="CF129" s="393">
        <f t="shared" si="132"/>
        <v>0</v>
      </c>
      <c r="CG129" s="398"/>
      <c r="CH129" s="391">
        <f t="shared" si="133"/>
        <v>1</v>
      </c>
      <c r="CI129" s="391">
        <f t="shared" si="134"/>
        <v>1</v>
      </c>
      <c r="CJ129" s="391">
        <f t="shared" si="135"/>
        <v>0</v>
      </c>
      <c r="CK129" s="391">
        <f t="shared" si="136"/>
        <v>0</v>
      </c>
      <c r="CL129" s="391">
        <f t="shared" si="137"/>
        <v>1</v>
      </c>
      <c r="CM129" s="391">
        <f t="shared" si="138"/>
        <v>1</v>
      </c>
      <c r="CN129" s="391">
        <f t="shared" si="139"/>
        <v>1</v>
      </c>
      <c r="CO129" s="391">
        <f t="shared" si="140"/>
        <v>1</v>
      </c>
      <c r="CP129" s="391">
        <f t="shared" si="141"/>
        <v>1</v>
      </c>
      <c r="CQ129" s="391">
        <f t="shared" si="142"/>
        <v>1</v>
      </c>
      <c r="CR129" s="391">
        <f t="shared" si="143"/>
        <v>0</v>
      </c>
      <c r="CS129" s="393">
        <f t="shared" si="144"/>
        <v>0</v>
      </c>
      <c r="CT129" s="391">
        <f t="shared" si="145"/>
        <v>0</v>
      </c>
      <c r="CU129" s="391">
        <f t="shared" si="146"/>
        <v>0</v>
      </c>
      <c r="CV129" s="391">
        <f t="shared" si="147"/>
        <v>1</v>
      </c>
      <c r="CW129" s="391">
        <f t="shared" si="148"/>
        <v>0</v>
      </c>
      <c r="CX129" s="391">
        <f t="shared" si="149"/>
        <v>0</v>
      </c>
      <c r="CY129" s="391">
        <f t="shared" si="150"/>
        <v>0</v>
      </c>
      <c r="CZ129" s="391">
        <f t="shared" si="151"/>
        <v>1</v>
      </c>
      <c r="DA129" s="391">
        <f t="shared" si="152"/>
        <v>1</v>
      </c>
      <c r="DB129" s="391">
        <f t="shared" si="153"/>
        <v>0</v>
      </c>
      <c r="DC129" s="391">
        <f t="shared" si="154"/>
        <v>0</v>
      </c>
      <c r="DD129" s="391">
        <f t="shared" si="155"/>
        <v>1</v>
      </c>
      <c r="DE129" s="398"/>
      <c r="DF129" s="391">
        <f t="shared" si="156"/>
        <v>0</v>
      </c>
      <c r="DG129" s="391">
        <f t="shared" si="157"/>
        <v>0</v>
      </c>
      <c r="DH129" s="391">
        <f t="shared" si="158"/>
        <v>0</v>
      </c>
      <c r="DI129" s="391">
        <f t="shared" si="159"/>
        <v>0</v>
      </c>
      <c r="DJ129" s="391">
        <f t="shared" si="160"/>
        <v>0</v>
      </c>
      <c r="DK129" s="391">
        <f t="shared" si="161"/>
        <v>0</v>
      </c>
      <c r="DL129" s="391">
        <f t="shared" si="162"/>
        <v>0</v>
      </c>
      <c r="DM129" s="391">
        <f t="shared" si="163"/>
        <v>0</v>
      </c>
      <c r="DN129" s="391">
        <f t="shared" si="164"/>
        <v>0</v>
      </c>
      <c r="DO129" s="391">
        <f t="shared" si="165"/>
        <v>0</v>
      </c>
      <c r="DP129" s="391">
        <f t="shared" si="166"/>
        <v>0</v>
      </c>
      <c r="DQ129" s="398"/>
      <c r="DR129" s="391">
        <f t="shared" si="167"/>
        <v>0</v>
      </c>
      <c r="DS129" s="391">
        <f t="shared" si="168"/>
        <v>0</v>
      </c>
      <c r="DT129" s="391">
        <f t="shared" si="169"/>
        <v>0</v>
      </c>
      <c r="DU129" s="391">
        <f t="shared" si="170"/>
        <v>0</v>
      </c>
      <c r="DV129" s="391">
        <f t="shared" si="171"/>
        <v>0</v>
      </c>
      <c r="DW129" s="391">
        <f t="shared" si="172"/>
        <v>0</v>
      </c>
      <c r="DX129" s="391">
        <f t="shared" si="173"/>
        <v>0</v>
      </c>
      <c r="DY129" s="391">
        <f t="shared" si="174"/>
        <v>0</v>
      </c>
      <c r="DZ129" s="391">
        <f t="shared" si="175"/>
        <v>0</v>
      </c>
      <c r="EA129" s="391">
        <f t="shared" si="176"/>
        <v>0</v>
      </c>
      <c r="EB129" s="391">
        <f t="shared" si="177"/>
        <v>0</v>
      </c>
      <c r="EC129" s="398"/>
      <c r="ED129" s="391">
        <f t="shared" si="178"/>
        <v>0</v>
      </c>
      <c r="EE129" s="391">
        <f t="shared" si="179"/>
        <v>0</v>
      </c>
      <c r="EF129" s="391">
        <f t="shared" si="180"/>
        <v>0</v>
      </c>
      <c r="EG129" s="391">
        <f t="shared" si="181"/>
        <v>0</v>
      </c>
      <c r="EH129" s="391">
        <f t="shared" si="182"/>
        <v>0</v>
      </c>
      <c r="EI129" s="391">
        <f t="shared" si="183"/>
        <v>0</v>
      </c>
      <c r="EJ129" s="391">
        <f t="shared" si="184"/>
        <v>0</v>
      </c>
      <c r="EK129" s="391">
        <f t="shared" si="185"/>
        <v>0</v>
      </c>
      <c r="EL129" s="391">
        <f t="shared" si="186"/>
        <v>0</v>
      </c>
      <c r="EM129" s="391">
        <f t="shared" si="187"/>
        <v>0</v>
      </c>
      <c r="EN129" s="391">
        <f t="shared" si="188"/>
        <v>0</v>
      </c>
    </row>
    <row r="130" spans="1:145" s="391" customFormat="1" ht="13.5" hidden="1" thickBot="1" x14ac:dyDescent="0.25">
      <c r="A130" s="587" t="str">
        <f t="shared" si="195"/>
        <v>GSA</v>
      </c>
      <c r="B130" s="588" t="str">
        <f>IF((A130&lt;&gt;"ZZZ"),(IF((IFERROR((VLOOKUP(A130,'Standaard+voorstellen '!A$1:B$436,1,FALSE)),"ZZZ"))="ZZZ","v","")),"")</f>
        <v/>
      </c>
      <c r="C130" s="589" t="s">
        <v>174</v>
      </c>
      <c r="D130" s="590" t="str">
        <f t="shared" si="107"/>
        <v>GSA</v>
      </c>
      <c r="E130" s="591" t="str">
        <f>IFERROR((VLOOKUP(C130,'Standaard+voorstellen '!A$1:E$568,2,FALSE)),"Nog af te handelen AANVRAAG")</f>
        <v>Gevaarlijke Stoffen Aanhanger</v>
      </c>
      <c r="F130" s="592">
        <f>IFERROR((VLOOKUP(C130,'Standaard+voorstellen '!A$1:E$568,3,FALSE)),"")</f>
        <v>2</v>
      </c>
      <c r="G130" s="593">
        <f t="shared" si="192"/>
        <v>1</v>
      </c>
      <c r="H130" s="594">
        <f t="shared" si="193"/>
        <v>1</v>
      </c>
      <c r="I130" s="595">
        <f t="shared" si="194"/>
        <v>0</v>
      </c>
      <c r="J130" s="590">
        <f t="shared" si="108"/>
        <v>0</v>
      </c>
      <c r="K130" s="595">
        <f t="shared" si="109"/>
        <v>0</v>
      </c>
      <c r="L130" s="592" t="s">
        <v>36</v>
      </c>
      <c r="M130" s="373" t="s">
        <v>1138</v>
      </c>
      <c r="N130" s="596" t="s">
        <v>2141</v>
      </c>
      <c r="O130" s="596" t="s">
        <v>2088</v>
      </c>
      <c r="P130" s="587" t="s">
        <v>174</v>
      </c>
      <c r="Q130" s="461">
        <v>1</v>
      </c>
      <c r="R130" s="378">
        <v>1</v>
      </c>
      <c r="S130" s="379">
        <v>0</v>
      </c>
      <c r="T130" s="462">
        <v>5</v>
      </c>
      <c r="U130" s="462">
        <v>1</v>
      </c>
      <c r="V130" s="383">
        <v>0</v>
      </c>
      <c r="W130" s="384">
        <v>0</v>
      </c>
      <c r="X130" s="385">
        <v>0</v>
      </c>
      <c r="Y130" s="384"/>
      <c r="Z130" s="401"/>
      <c r="AA130" s="402"/>
      <c r="AB130" s="383"/>
      <c r="AC130" s="384"/>
      <c r="AD130" s="384"/>
      <c r="AE130" s="383"/>
      <c r="AF130" s="401"/>
      <c r="AG130" s="406"/>
      <c r="AH130" s="383">
        <v>0</v>
      </c>
      <c r="AI130" s="384">
        <v>0</v>
      </c>
      <c r="AJ130" s="385">
        <v>0</v>
      </c>
      <c r="AK130" s="378"/>
      <c r="AL130" s="378"/>
      <c r="AM130" s="378"/>
      <c r="AN130" s="383">
        <v>0</v>
      </c>
      <c r="AO130" s="384">
        <v>0</v>
      </c>
      <c r="AP130" s="385">
        <v>0</v>
      </c>
      <c r="AQ130" s="604">
        <v>1</v>
      </c>
      <c r="AR130" s="604">
        <v>1</v>
      </c>
      <c r="AS130" s="604">
        <v>0</v>
      </c>
      <c r="AT130" s="383">
        <v>0</v>
      </c>
      <c r="AU130" s="378">
        <v>0</v>
      </c>
      <c r="AV130" s="378">
        <v>0</v>
      </c>
      <c r="AW130" s="383"/>
      <c r="AX130" s="384"/>
      <c r="AY130" s="385"/>
      <c r="AZ130" s="403"/>
      <c r="BA130" s="387" t="str">
        <f t="shared" si="110"/>
        <v>GS</v>
      </c>
      <c r="BB130" s="388" t="str">
        <f t="shared" si="111"/>
        <v>A</v>
      </c>
      <c r="BC130" s="389" t="str">
        <f t="shared" si="112"/>
        <v/>
      </c>
      <c r="BD130" s="390" t="str">
        <f t="shared" si="113"/>
        <v/>
      </c>
      <c r="BE130" s="391">
        <f t="shared" si="114"/>
        <v>4</v>
      </c>
      <c r="BF130" s="599" t="str">
        <f>VLOOKUP(C130,'Standaard+voorstellen '!A$1:E$568,1,FALSE)</f>
        <v>GSA</v>
      </c>
      <c r="BG130" s="600" t="str">
        <f>VLOOKUP(P130,'Hulpblad Aantal per VrtgSrt &gt;=1'!B$4:C$688,1,FALSE)</f>
        <v>GSA</v>
      </c>
      <c r="BH130" s="394" t="s">
        <v>174</v>
      </c>
      <c r="BI130" s="600" t="str">
        <f t="shared" si="115"/>
        <v>g</v>
      </c>
      <c r="BJ130" s="600" t="str">
        <f t="shared" si="116"/>
        <v>P</v>
      </c>
      <c r="BK130" s="600" t="str">
        <f t="shared" si="117"/>
        <v/>
      </c>
      <c r="BL130" s="601" t="str">
        <f t="shared" si="118"/>
        <v>P</v>
      </c>
      <c r="BM130" s="600" t="str">
        <f>IF((B130&gt;"a"),(VLOOKUP(A130,Afhankelijkheid!A$2:O$5530,2,FALSE)),"")</f>
        <v/>
      </c>
      <c r="BN130" s="589">
        <f>IFERROR(VLOOKUP(A130,'Hulpblad IZB en IZE'!A$2:B$750,2,FALSE),0)</f>
        <v>0</v>
      </c>
      <c r="BO130" s="602" t="str">
        <f t="shared" si="119"/>
        <v/>
      </c>
      <c r="BP130" s="593">
        <f t="shared" si="120"/>
        <v>1</v>
      </c>
      <c r="BQ130" s="594">
        <f t="shared" si="121"/>
        <v>1</v>
      </c>
      <c r="BR130" s="595">
        <f t="shared" si="189"/>
        <v>0</v>
      </c>
      <c r="BS130" s="595">
        <f t="shared" si="190"/>
        <v>5</v>
      </c>
      <c r="BT130" s="590">
        <f t="shared" si="122"/>
        <v>0</v>
      </c>
      <c r="BU130" s="398"/>
      <c r="BW130" s="393">
        <f t="shared" si="123"/>
        <v>0</v>
      </c>
      <c r="BX130" s="393">
        <f t="shared" si="124"/>
        <v>0</v>
      </c>
      <c r="BY130" s="393">
        <f t="shared" si="125"/>
        <v>0</v>
      </c>
      <c r="BZ130" s="393">
        <f t="shared" si="126"/>
        <v>0</v>
      </c>
      <c r="CA130" s="393">
        <f t="shared" si="127"/>
        <v>0</v>
      </c>
      <c r="CB130" s="393">
        <f t="shared" si="128"/>
        <v>0</v>
      </c>
      <c r="CC130" s="393">
        <f t="shared" si="129"/>
        <v>0</v>
      </c>
      <c r="CD130" s="393">
        <f t="shared" si="130"/>
        <v>0</v>
      </c>
      <c r="CE130" s="393">
        <f t="shared" si="131"/>
        <v>0</v>
      </c>
      <c r="CF130" s="393">
        <f t="shared" si="132"/>
        <v>0</v>
      </c>
      <c r="CG130" s="398"/>
      <c r="CH130" s="391">
        <f t="shared" si="133"/>
        <v>1</v>
      </c>
      <c r="CI130" s="391">
        <f t="shared" si="134"/>
        <v>0</v>
      </c>
      <c r="CJ130" s="391">
        <f t="shared" si="135"/>
        <v>0</v>
      </c>
      <c r="CK130" s="391">
        <f t="shared" si="136"/>
        <v>0</v>
      </c>
      <c r="CL130" s="391">
        <f t="shared" si="137"/>
        <v>1</v>
      </c>
      <c r="CM130" s="391">
        <f t="shared" si="138"/>
        <v>0</v>
      </c>
      <c r="CN130" s="391">
        <f t="shared" si="139"/>
        <v>1</v>
      </c>
      <c r="CO130" s="391">
        <f t="shared" si="140"/>
        <v>1</v>
      </c>
      <c r="CP130" s="391">
        <f t="shared" si="141"/>
        <v>1</v>
      </c>
      <c r="CQ130" s="391">
        <f t="shared" si="142"/>
        <v>0</v>
      </c>
      <c r="CR130" s="391">
        <f t="shared" si="143"/>
        <v>0</v>
      </c>
      <c r="CS130" s="393">
        <f t="shared" si="144"/>
        <v>0</v>
      </c>
      <c r="CT130" s="391">
        <f t="shared" si="145"/>
        <v>0</v>
      </c>
      <c r="CU130" s="391">
        <f t="shared" si="146"/>
        <v>0</v>
      </c>
      <c r="CV130" s="391">
        <f t="shared" si="147"/>
        <v>0</v>
      </c>
      <c r="CW130" s="391">
        <f t="shared" si="148"/>
        <v>0</v>
      </c>
      <c r="CX130" s="391">
        <f t="shared" si="149"/>
        <v>0</v>
      </c>
      <c r="CY130" s="391">
        <f t="shared" si="150"/>
        <v>0</v>
      </c>
      <c r="CZ130" s="391">
        <f t="shared" si="151"/>
        <v>0</v>
      </c>
      <c r="DA130" s="391">
        <f t="shared" si="152"/>
        <v>0</v>
      </c>
      <c r="DB130" s="391">
        <f t="shared" si="153"/>
        <v>1</v>
      </c>
      <c r="DC130" s="391">
        <f t="shared" si="154"/>
        <v>0</v>
      </c>
      <c r="DD130" s="391">
        <f t="shared" si="155"/>
        <v>0</v>
      </c>
      <c r="DE130" s="398"/>
      <c r="DF130" s="391">
        <f t="shared" si="156"/>
        <v>0</v>
      </c>
      <c r="DG130" s="391">
        <f t="shared" si="157"/>
        <v>0</v>
      </c>
      <c r="DH130" s="391">
        <f t="shared" si="158"/>
        <v>0</v>
      </c>
      <c r="DI130" s="391">
        <f t="shared" si="159"/>
        <v>0</v>
      </c>
      <c r="DJ130" s="391">
        <f t="shared" si="160"/>
        <v>0</v>
      </c>
      <c r="DK130" s="391">
        <f t="shared" si="161"/>
        <v>0</v>
      </c>
      <c r="DL130" s="391">
        <f t="shared" si="162"/>
        <v>0</v>
      </c>
      <c r="DM130" s="391">
        <f t="shared" si="163"/>
        <v>0</v>
      </c>
      <c r="DN130" s="391">
        <f t="shared" si="164"/>
        <v>0</v>
      </c>
      <c r="DO130" s="391">
        <f t="shared" si="165"/>
        <v>0</v>
      </c>
      <c r="DP130" s="391">
        <f t="shared" si="166"/>
        <v>0</v>
      </c>
      <c r="DQ130" s="398"/>
      <c r="DR130" s="391">
        <f t="shared" si="167"/>
        <v>0</v>
      </c>
      <c r="DS130" s="391">
        <f t="shared" si="168"/>
        <v>0</v>
      </c>
      <c r="DT130" s="391">
        <f t="shared" si="169"/>
        <v>0</v>
      </c>
      <c r="DU130" s="391">
        <f t="shared" si="170"/>
        <v>0</v>
      </c>
      <c r="DV130" s="391">
        <f t="shared" si="171"/>
        <v>0</v>
      </c>
      <c r="DW130" s="391">
        <f t="shared" si="172"/>
        <v>0</v>
      </c>
      <c r="DX130" s="391">
        <f t="shared" si="173"/>
        <v>0</v>
      </c>
      <c r="DY130" s="391">
        <f t="shared" si="174"/>
        <v>0</v>
      </c>
      <c r="DZ130" s="391">
        <f t="shared" si="175"/>
        <v>0</v>
      </c>
      <c r="EA130" s="391">
        <f t="shared" si="176"/>
        <v>0</v>
      </c>
      <c r="EB130" s="391">
        <f t="shared" si="177"/>
        <v>0</v>
      </c>
      <c r="EC130" s="398"/>
      <c r="ED130" s="391">
        <f t="shared" si="178"/>
        <v>0</v>
      </c>
      <c r="EE130" s="391">
        <f t="shared" si="179"/>
        <v>0</v>
      </c>
      <c r="EF130" s="391">
        <f t="shared" si="180"/>
        <v>0</v>
      </c>
      <c r="EG130" s="391">
        <f t="shared" si="181"/>
        <v>0</v>
      </c>
      <c r="EH130" s="391">
        <f t="shared" si="182"/>
        <v>0</v>
      </c>
      <c r="EI130" s="391">
        <f t="shared" si="183"/>
        <v>0</v>
      </c>
      <c r="EJ130" s="391">
        <f t="shared" si="184"/>
        <v>0</v>
      </c>
      <c r="EK130" s="391">
        <f t="shared" si="185"/>
        <v>0</v>
      </c>
      <c r="EL130" s="391">
        <f t="shared" si="186"/>
        <v>0</v>
      </c>
      <c r="EM130" s="391">
        <f t="shared" si="187"/>
        <v>0</v>
      </c>
      <c r="EN130" s="391">
        <f t="shared" si="188"/>
        <v>0</v>
      </c>
    </row>
    <row r="131" spans="1:145" s="391" customFormat="1" ht="13.5" hidden="1" thickBot="1" x14ac:dyDescent="0.25">
      <c r="A131" s="364" t="str">
        <f t="shared" si="195"/>
        <v>GSA-S</v>
      </c>
      <c r="B131" s="365" t="str">
        <f>IF((A131&lt;&gt;"ZZZ"),(IF((IFERROR((VLOOKUP(A131,'Standaard+voorstellen '!A$1:B$436,1,FALSE)),"ZZZ"))="ZZZ","v","")),"")</f>
        <v/>
      </c>
      <c r="C131" s="396" t="s">
        <v>177</v>
      </c>
      <c r="D131" s="367" t="str">
        <f t="shared" si="107"/>
        <v>GSA-S</v>
      </c>
      <c r="E131" s="368" t="str">
        <f>IFERROR((VLOOKUP(C131,'Standaard+voorstellen '!A$1:E$568,2,FALSE)),"Nog af te handelen AANVRAAG")</f>
        <v>GS Aanh. Spec. IBGS team</v>
      </c>
      <c r="F131" s="369">
        <f>IFERROR((VLOOKUP(C131,'Standaard+voorstellen '!A$1:E$568,3,FALSE)),"")</f>
        <v>2</v>
      </c>
      <c r="G131" s="370">
        <f t="shared" ref="G131:G162" si="196">BP131</f>
        <v>2</v>
      </c>
      <c r="H131" s="371">
        <f t="shared" ref="H131:H162" si="197">BQ131</f>
        <v>2</v>
      </c>
      <c r="I131" s="372">
        <f t="shared" ref="I131:I162" si="198">BR131</f>
        <v>0</v>
      </c>
      <c r="J131" s="367">
        <f t="shared" si="108"/>
        <v>0</v>
      </c>
      <c r="K131" s="372">
        <f t="shared" si="109"/>
        <v>0</v>
      </c>
      <c r="L131" s="369" t="s">
        <v>36</v>
      </c>
      <c r="M131" s="373" t="s">
        <v>1138</v>
      </c>
      <c r="N131" s="374"/>
      <c r="O131" s="375"/>
      <c r="P131" s="376" t="s">
        <v>177</v>
      </c>
      <c r="Q131" s="449">
        <v>2</v>
      </c>
      <c r="R131" s="378">
        <v>2</v>
      </c>
      <c r="S131" s="379">
        <v>0</v>
      </c>
      <c r="T131" s="378">
        <v>5</v>
      </c>
      <c r="U131" s="378">
        <v>2</v>
      </c>
      <c r="V131" s="383">
        <v>0</v>
      </c>
      <c r="W131" s="384">
        <v>0</v>
      </c>
      <c r="X131" s="385">
        <v>0</v>
      </c>
      <c r="Y131" s="384"/>
      <c r="Z131" s="401"/>
      <c r="AA131" s="402"/>
      <c r="AB131" s="383"/>
      <c r="AC131" s="384"/>
      <c r="AD131" s="384"/>
      <c r="AE131" s="383"/>
      <c r="AF131" s="401"/>
      <c r="AG131" s="406"/>
      <c r="AH131" s="377">
        <v>0</v>
      </c>
      <c r="AI131" s="378">
        <v>0</v>
      </c>
      <c r="AJ131" s="379">
        <v>0</v>
      </c>
      <c r="AK131" s="384"/>
      <c r="AL131" s="384"/>
      <c r="AM131" s="384"/>
      <c r="AN131" s="377">
        <v>1</v>
      </c>
      <c r="AO131" s="378">
        <v>1</v>
      </c>
      <c r="AP131" s="379">
        <v>0</v>
      </c>
      <c r="AQ131" s="384">
        <v>1</v>
      </c>
      <c r="AR131" s="384">
        <v>1</v>
      </c>
      <c r="AS131" s="384">
        <v>0</v>
      </c>
      <c r="AT131" s="383">
        <v>0</v>
      </c>
      <c r="AU131" s="384">
        <v>0</v>
      </c>
      <c r="AV131" s="384">
        <v>0</v>
      </c>
      <c r="AW131" s="383"/>
      <c r="AX131" s="384"/>
      <c r="AY131" s="385"/>
      <c r="AZ131" s="403"/>
      <c r="BA131" s="387" t="str">
        <f t="shared" si="110"/>
        <v>GS</v>
      </c>
      <c r="BB131" s="388" t="str">
        <f t="shared" si="111"/>
        <v>A</v>
      </c>
      <c r="BC131" s="389" t="str">
        <f t="shared" si="112"/>
        <v>-</v>
      </c>
      <c r="BD131" s="390" t="str">
        <f t="shared" si="113"/>
        <v>S</v>
      </c>
      <c r="BE131" s="391">
        <f t="shared" si="114"/>
        <v>4</v>
      </c>
      <c r="BF131" s="392" t="str">
        <f>VLOOKUP(C131,'Standaard+voorstellen '!A$1:E$568,1,FALSE)</f>
        <v>GSA-S</v>
      </c>
      <c r="BG131" s="393" t="str">
        <f>VLOOKUP(P131,'Hulpblad Aantal per VrtgSrt &gt;=1'!B$4:C$688,1,FALSE)</f>
        <v>GSA-S</v>
      </c>
      <c r="BH131" s="394" t="s">
        <v>177</v>
      </c>
      <c r="BI131" s="393" t="str">
        <f t="shared" si="115"/>
        <v>g</v>
      </c>
      <c r="BJ131" s="393" t="str">
        <f t="shared" si="116"/>
        <v>P</v>
      </c>
      <c r="BK131" s="393" t="str">
        <f t="shared" si="117"/>
        <v/>
      </c>
      <c r="BL131" s="395" t="str">
        <f t="shared" si="118"/>
        <v>P</v>
      </c>
      <c r="BM131" s="393" t="str">
        <f>IF((B131&gt;"a"),(VLOOKUP(A131,Afhankelijkheid!A$2:O$5530,2,FALSE)),"")</f>
        <v/>
      </c>
      <c r="BN131" s="396">
        <f>IFERROR(VLOOKUP(A131,'Hulpblad IZB en IZE'!A$2:B$750,2,FALSE),0)</f>
        <v>0</v>
      </c>
      <c r="BO131" s="397" t="str">
        <f t="shared" si="119"/>
        <v/>
      </c>
      <c r="BP131" s="370">
        <f t="shared" si="120"/>
        <v>2</v>
      </c>
      <c r="BQ131" s="371">
        <f t="shared" si="121"/>
        <v>2</v>
      </c>
      <c r="BR131" s="372">
        <f t="shared" si="189"/>
        <v>0</v>
      </c>
      <c r="BS131" s="372">
        <f t="shared" si="190"/>
        <v>5</v>
      </c>
      <c r="BT131" s="367">
        <f t="shared" si="122"/>
        <v>0</v>
      </c>
      <c r="BU131" s="398"/>
      <c r="BW131" s="393">
        <f t="shared" si="123"/>
        <v>0</v>
      </c>
      <c r="BX131" s="393">
        <f t="shared" si="124"/>
        <v>0</v>
      </c>
      <c r="BY131" s="393">
        <f t="shared" si="125"/>
        <v>0</v>
      </c>
      <c r="BZ131" s="393">
        <f t="shared" si="126"/>
        <v>0</v>
      </c>
      <c r="CA131" s="393">
        <f t="shared" si="127"/>
        <v>0</v>
      </c>
      <c r="CB131" s="393">
        <f t="shared" si="128"/>
        <v>0</v>
      </c>
      <c r="CC131" s="393">
        <f t="shared" si="129"/>
        <v>0</v>
      </c>
      <c r="CD131" s="393">
        <f t="shared" si="130"/>
        <v>0</v>
      </c>
      <c r="CE131" s="393">
        <f t="shared" si="131"/>
        <v>0</v>
      </c>
      <c r="CF131" s="393">
        <f t="shared" si="132"/>
        <v>0</v>
      </c>
      <c r="CG131" s="398"/>
      <c r="CH131" s="391">
        <f t="shared" si="133"/>
        <v>1</v>
      </c>
      <c r="CI131" s="391">
        <f t="shared" si="134"/>
        <v>0</v>
      </c>
      <c r="CJ131" s="391">
        <f t="shared" si="135"/>
        <v>0</v>
      </c>
      <c r="CK131" s="391">
        <f t="shared" si="136"/>
        <v>0</v>
      </c>
      <c r="CL131" s="391">
        <f t="shared" si="137"/>
        <v>1</v>
      </c>
      <c r="CM131" s="391">
        <f t="shared" si="138"/>
        <v>0</v>
      </c>
      <c r="CN131" s="391">
        <f t="shared" si="139"/>
        <v>1</v>
      </c>
      <c r="CO131" s="391">
        <f t="shared" si="140"/>
        <v>1</v>
      </c>
      <c r="CP131" s="391">
        <f t="shared" si="141"/>
        <v>1</v>
      </c>
      <c r="CQ131" s="391">
        <f t="shared" si="142"/>
        <v>0</v>
      </c>
      <c r="CR131" s="391">
        <f t="shared" si="143"/>
        <v>0</v>
      </c>
      <c r="CS131" s="393">
        <f t="shared" si="144"/>
        <v>0</v>
      </c>
      <c r="CT131" s="391">
        <f t="shared" si="145"/>
        <v>0</v>
      </c>
      <c r="CU131" s="391">
        <f t="shared" si="146"/>
        <v>0</v>
      </c>
      <c r="CV131" s="391">
        <f t="shared" si="147"/>
        <v>0</v>
      </c>
      <c r="CW131" s="391">
        <f t="shared" si="148"/>
        <v>0</v>
      </c>
      <c r="CX131" s="391">
        <f t="shared" si="149"/>
        <v>0</v>
      </c>
      <c r="CY131" s="391">
        <f t="shared" si="150"/>
        <v>0</v>
      </c>
      <c r="CZ131" s="391">
        <f t="shared" si="151"/>
        <v>0</v>
      </c>
      <c r="DA131" s="391">
        <f t="shared" si="152"/>
        <v>1</v>
      </c>
      <c r="DB131" s="391">
        <f t="shared" si="153"/>
        <v>1</v>
      </c>
      <c r="DC131" s="391">
        <f t="shared" si="154"/>
        <v>0</v>
      </c>
      <c r="DD131" s="391">
        <f t="shared" si="155"/>
        <v>0</v>
      </c>
      <c r="DE131" s="398"/>
      <c r="DF131" s="391">
        <f t="shared" si="156"/>
        <v>0</v>
      </c>
      <c r="DG131" s="391">
        <f t="shared" si="157"/>
        <v>0</v>
      </c>
      <c r="DH131" s="391">
        <f t="shared" si="158"/>
        <v>0</v>
      </c>
      <c r="DI131" s="391">
        <f t="shared" si="159"/>
        <v>0</v>
      </c>
      <c r="DJ131" s="391">
        <f t="shared" si="160"/>
        <v>0</v>
      </c>
      <c r="DK131" s="391">
        <f t="shared" si="161"/>
        <v>0</v>
      </c>
      <c r="DL131" s="391">
        <f t="shared" si="162"/>
        <v>0</v>
      </c>
      <c r="DM131" s="391">
        <f t="shared" si="163"/>
        <v>0</v>
      </c>
      <c r="DN131" s="391">
        <f t="shared" si="164"/>
        <v>0</v>
      </c>
      <c r="DO131" s="391">
        <f t="shared" si="165"/>
        <v>0</v>
      </c>
      <c r="DP131" s="391">
        <f t="shared" si="166"/>
        <v>0</v>
      </c>
      <c r="DQ131" s="398"/>
      <c r="DR131" s="391">
        <f t="shared" si="167"/>
        <v>0</v>
      </c>
      <c r="DS131" s="391">
        <f t="shared" si="168"/>
        <v>0</v>
      </c>
      <c r="DT131" s="391">
        <f t="shared" si="169"/>
        <v>0</v>
      </c>
      <c r="DU131" s="391">
        <f t="shared" si="170"/>
        <v>0</v>
      </c>
      <c r="DV131" s="391">
        <f t="shared" si="171"/>
        <v>0</v>
      </c>
      <c r="DW131" s="391">
        <f t="shared" si="172"/>
        <v>0</v>
      </c>
      <c r="DX131" s="391">
        <f t="shared" si="173"/>
        <v>0</v>
      </c>
      <c r="DY131" s="391">
        <f t="shared" si="174"/>
        <v>0</v>
      </c>
      <c r="DZ131" s="391">
        <f t="shared" si="175"/>
        <v>0</v>
      </c>
      <c r="EA131" s="391">
        <f t="shared" si="176"/>
        <v>0</v>
      </c>
      <c r="EB131" s="391">
        <f t="shared" si="177"/>
        <v>0</v>
      </c>
      <c r="EC131" s="398"/>
      <c r="ED131" s="391">
        <f t="shared" si="178"/>
        <v>0</v>
      </c>
      <c r="EE131" s="391">
        <f t="shared" si="179"/>
        <v>0</v>
      </c>
      <c r="EF131" s="391">
        <f t="shared" si="180"/>
        <v>0</v>
      </c>
      <c r="EG131" s="391">
        <f t="shared" si="181"/>
        <v>0</v>
      </c>
      <c r="EH131" s="391">
        <f t="shared" si="182"/>
        <v>0</v>
      </c>
      <c r="EI131" s="391">
        <f t="shared" si="183"/>
        <v>0</v>
      </c>
      <c r="EJ131" s="391">
        <f t="shared" si="184"/>
        <v>0</v>
      </c>
      <c r="EK131" s="391">
        <f t="shared" si="185"/>
        <v>0</v>
      </c>
      <c r="EL131" s="391">
        <f t="shared" si="186"/>
        <v>0</v>
      </c>
      <c r="EM131" s="391">
        <f t="shared" si="187"/>
        <v>0</v>
      </c>
      <c r="EN131" s="391">
        <f t="shared" si="188"/>
        <v>0</v>
      </c>
    </row>
    <row r="132" spans="1:145" s="391" customFormat="1" ht="13.5" hidden="1" thickBot="1" x14ac:dyDescent="0.25">
      <c r="A132" s="638" t="str">
        <f t="shared" si="195"/>
        <v>GSH</v>
      </c>
      <c r="B132" s="639" t="str">
        <f>IF((A132&lt;&gt;"ZZZ"),(IF((IFERROR((VLOOKUP(A132,'Standaard+voorstellen '!A$1:B$436,1,FALSE)),"ZZZ"))="ZZZ","v","")),"")</f>
        <v/>
      </c>
      <c r="C132" s="640" t="s">
        <v>175</v>
      </c>
      <c r="D132" s="641" t="str">
        <f t="shared" ref="D132:D195" si="199">IF(C132=C133,"",C132)</f>
        <v>GSH</v>
      </c>
      <c r="E132" s="642" t="str">
        <f>IFERROR((VLOOKUP(C132,'Standaard+voorstellen '!A$1:E$568,2,FALSE)),"Nog af te handelen AANVRAAG")</f>
        <v>Gevaarlijke Stoffen Haakarmbak</v>
      </c>
      <c r="F132" s="551">
        <f>IFERROR((VLOOKUP(C132,'Standaard+voorstellen '!A$1:E$568,3,FALSE)),"")</f>
        <v>2</v>
      </c>
      <c r="G132" s="552">
        <f t="shared" si="196"/>
        <v>10</v>
      </c>
      <c r="H132" s="553">
        <f t="shared" si="197"/>
        <v>9</v>
      </c>
      <c r="I132" s="554">
        <f t="shared" si="198"/>
        <v>1</v>
      </c>
      <c r="J132" s="549">
        <f t="shared" ref="J132:J195" si="200">IF($C132=$C133,"",BT132)</f>
        <v>40</v>
      </c>
      <c r="K132" s="554">
        <f t="shared" ref="K132:K195" si="201">CT132</f>
        <v>0</v>
      </c>
      <c r="L132" s="551" t="s">
        <v>36</v>
      </c>
      <c r="M132" s="555" t="s">
        <v>1138</v>
      </c>
      <c r="N132" s="415"/>
      <c r="O132" s="415"/>
      <c r="P132" s="546" t="s">
        <v>175</v>
      </c>
      <c r="Q132" s="556">
        <v>10</v>
      </c>
      <c r="R132" s="557">
        <v>9</v>
      </c>
      <c r="S132" s="558">
        <v>1</v>
      </c>
      <c r="T132" s="557">
        <v>8</v>
      </c>
      <c r="U132" s="557">
        <v>6</v>
      </c>
      <c r="V132" s="564">
        <v>1</v>
      </c>
      <c r="W132" s="565">
        <v>1</v>
      </c>
      <c r="X132" s="582">
        <v>0</v>
      </c>
      <c r="Y132" s="557">
        <v>2</v>
      </c>
      <c r="Z132" s="566">
        <v>2</v>
      </c>
      <c r="AA132" s="581">
        <v>0</v>
      </c>
      <c r="AB132" s="556"/>
      <c r="AC132" s="557"/>
      <c r="AD132" s="557"/>
      <c r="AE132" s="559"/>
      <c r="AF132" s="562"/>
      <c r="AG132" s="580"/>
      <c r="AH132" s="583">
        <v>1</v>
      </c>
      <c r="AI132" s="584">
        <v>1</v>
      </c>
      <c r="AJ132" s="585">
        <v>0</v>
      </c>
      <c r="AK132" s="557">
        <v>3</v>
      </c>
      <c r="AL132" s="557">
        <v>2</v>
      </c>
      <c r="AM132" s="557">
        <v>1</v>
      </c>
      <c r="AN132" s="583">
        <v>1</v>
      </c>
      <c r="AO132" s="584">
        <v>1</v>
      </c>
      <c r="AP132" s="585">
        <v>0</v>
      </c>
      <c r="AQ132" s="584">
        <v>2</v>
      </c>
      <c r="AR132" s="584">
        <v>2</v>
      </c>
      <c r="AS132" s="584">
        <v>0</v>
      </c>
      <c r="AT132" s="559">
        <v>0</v>
      </c>
      <c r="AU132" s="557">
        <v>0</v>
      </c>
      <c r="AV132" s="557">
        <v>0</v>
      </c>
      <c r="AW132" s="559">
        <v>0</v>
      </c>
      <c r="AX132" s="560">
        <v>0</v>
      </c>
      <c r="AY132" s="558">
        <v>0</v>
      </c>
      <c r="AZ132" s="568"/>
      <c r="BA132" s="569" t="str">
        <f t="shared" ref="BA132:BA195" si="202">IFERROR(((IF(($L132="m"),(MID($C132,1,2)),(LEFT($C132,($BE132-1)))))),"")</f>
        <v>GS</v>
      </c>
      <c r="BB132" s="570" t="str">
        <f t="shared" ref="BB132:BB195" si="203">IF(($L132="m"),(IF(OR(MID($C132,3,1)="A",MID($C132,3,1)="D",MID($C132,3,1)="H",MID($C132,3,1)="L",MID($C132,3,1)="M",MID($C132,3,1)="T",MID($C132,3,1)="V"),MID($C132,3,1),"")),"")</f>
        <v>H</v>
      </c>
      <c r="BC132" s="571" t="str">
        <f t="shared" ref="BC132:BC195" si="204">IFERROR(IF((SEARCH("-",C132,1))&gt;0,"-",""),"")</f>
        <v/>
      </c>
      <c r="BD132" s="572" t="str">
        <f t="shared" ref="BD132:BD195" si="205">IF(($H132="m"),(IF(MID($C132,4,1)&gt;"-",MID($C132,4,4),MID($C132,5,3))),(MID($C132,($BE132+1),7)))</f>
        <v/>
      </c>
      <c r="BE132" s="573">
        <f t="shared" ref="BE132:BE195" si="206">IFERROR((SEARCH("-",$C132,1)),(LEN($C132)+1))</f>
        <v>4</v>
      </c>
      <c r="BF132" s="574" t="str">
        <f>VLOOKUP(C132,'Standaard+voorstellen '!A$1:E$568,1,FALSE)</f>
        <v>GSH</v>
      </c>
      <c r="BG132" s="575" t="str">
        <f>VLOOKUP(P132,'Hulpblad Aantal per VrtgSrt &gt;=1'!B$4:C$688,1,FALSE)</f>
        <v>GSH</v>
      </c>
      <c r="BH132" s="576" t="s">
        <v>175</v>
      </c>
      <c r="BI132" s="575" t="str">
        <f t="shared" ref="BI132:BI195" si="207">IF(BH132=A132,"g","v")</f>
        <v>g</v>
      </c>
      <c r="BJ132" s="575" t="str">
        <f t="shared" ref="BJ132:BJ195" si="208">IF(R132&gt;0,"P","")</f>
        <v>P</v>
      </c>
      <c r="BK132" s="575" t="str">
        <f t="shared" ref="BK132:BK195" si="209">IF(S132&gt;0,"A","")</f>
        <v>A</v>
      </c>
      <c r="BL132" s="577" t="str">
        <f t="shared" ref="BL132:BL195" si="210">_xlfn.CONCAT(BJ132,BK132)</f>
        <v>PA</v>
      </c>
      <c r="BM132" s="575" t="str">
        <f>IF((B132&gt;"a"),(VLOOKUP(A132,Afhankelijkheid!A$2:O$5530,2,FALSE)),"")</f>
        <v/>
      </c>
      <c r="BN132" s="548">
        <f>IFERROR(VLOOKUP(A132,'Hulpblad IZB en IZE'!A$2:B$750,2,FALSE),0)</f>
        <v>40</v>
      </c>
      <c r="BO132" s="578" t="str">
        <f t="shared" ref="BO132:BO195" si="211">IFERROR(Q132/K132,"")</f>
        <v/>
      </c>
      <c r="BP132" s="552">
        <f t="shared" ref="BP132:BP195" si="212">IF($C132=$C131,BP131+Q132,Q132)</f>
        <v>10</v>
      </c>
      <c r="BQ132" s="553">
        <f t="shared" ref="BQ132:BQ195" si="213">IF($C132=$C131,BQ131+R132,R132)</f>
        <v>9</v>
      </c>
      <c r="BR132" s="554">
        <f t="shared" si="189"/>
        <v>1</v>
      </c>
      <c r="BS132" s="554">
        <f t="shared" si="190"/>
        <v>8</v>
      </c>
      <c r="BT132" s="549">
        <f t="shared" ref="BT132:BT195" si="214">IF(C132=C131,BT131+BN132,BN132)</f>
        <v>40</v>
      </c>
      <c r="BU132" s="398"/>
      <c r="BW132" s="393">
        <f t="shared" ref="BW132:BW195" si="215">IF((AND($B132="V",(IF(ISBLANK(V132),,1))&gt;0)),1,0)</f>
        <v>0</v>
      </c>
      <c r="BX132" s="393">
        <f t="shared" ref="BX132:BX195" si="216">IF((AND($B132="V",(IF(ISBLANK(Y132),,1))&gt;0)),1,0)</f>
        <v>0</v>
      </c>
      <c r="BY132" s="393">
        <f t="shared" ref="BY132:BY195" si="217">IF((AND($B132="V",(IF(ISBLANK(AB132),,1))&gt;0)),1,0)</f>
        <v>0</v>
      </c>
      <c r="BZ132" s="393">
        <f t="shared" ref="BZ132:BZ195" si="218">IF((AND($B132="V",(IF(ISBLANK(AE132),,1))&gt;0)),1,0)</f>
        <v>0</v>
      </c>
      <c r="CA132" s="393">
        <f t="shared" ref="CA132:CA195" si="219">IF((AND($B132="V",(IF(ISBLANK(AH132),,1))&gt;0)),1,0)</f>
        <v>0</v>
      </c>
      <c r="CB132" s="393">
        <f t="shared" ref="CB132:CB195" si="220">IF((AND($B132="V",(IF(ISBLANK(AK132),,1))&gt;0)),1,0)</f>
        <v>0</v>
      </c>
      <c r="CC132" s="393">
        <f t="shared" ref="CC132:CC195" si="221">IF((AND($B132="V",(IF(ISBLANK(AN132),,1))&gt;0)),1,0)</f>
        <v>0</v>
      </c>
      <c r="CD132" s="393">
        <f t="shared" ref="CD132:CD195" si="222">IF((AND($B132="V",(IF(ISBLANK(AQ132),,1))&gt;0)),1,0)</f>
        <v>0</v>
      </c>
      <c r="CE132" s="393">
        <f t="shared" ref="CE132:CE195" si="223">IF((AND($B132="V",(IF(ISBLANK(AT132),,1))&gt;0)),1,0)</f>
        <v>0</v>
      </c>
      <c r="CF132" s="393">
        <f t="shared" ref="CF132:CF195" si="224">IF((AND($B132="V",(IF(ISBLANK(AW132),,1))&gt;0)),1,0)</f>
        <v>0</v>
      </c>
      <c r="CG132" s="398"/>
      <c r="CH132" s="391">
        <f t="shared" ref="CH132:CH195" si="225">IF(($V132&lt;&gt;""),1,0)</f>
        <v>1</v>
      </c>
      <c r="CI132" s="391">
        <f t="shared" ref="CI132:CI195" si="226">IF(($Y132&lt;&gt;""),1,0)</f>
        <v>1</v>
      </c>
      <c r="CJ132" s="391">
        <f t="shared" ref="CJ132:CJ195" si="227">IF(($AB132&lt;&gt;""),1,0)</f>
        <v>0</v>
      </c>
      <c r="CK132" s="391">
        <f t="shared" ref="CK132:CK195" si="228">IF(($AE132&lt;&gt;""),1,0)</f>
        <v>0</v>
      </c>
      <c r="CL132" s="391">
        <f t="shared" ref="CL132:CL195" si="229">IF(($AH132&lt;&gt;""),1,0)</f>
        <v>1</v>
      </c>
      <c r="CM132" s="391">
        <f t="shared" ref="CM132:CM195" si="230">IF(($AK132&lt;&gt;""),1,0)</f>
        <v>1</v>
      </c>
      <c r="CN132" s="391">
        <f t="shared" ref="CN132:CN195" si="231">IF(($AN132&lt;&gt;""),1,0)</f>
        <v>1</v>
      </c>
      <c r="CO132" s="391">
        <f t="shared" ref="CO132:CO195" si="232">IF(($AQ132&lt;&gt;""),1,0)</f>
        <v>1</v>
      </c>
      <c r="CP132" s="391">
        <f t="shared" ref="CP132:CP195" si="233">IF(($AT132&lt;&gt;""),1,0)</f>
        <v>1</v>
      </c>
      <c r="CQ132" s="391">
        <f t="shared" ref="CQ132:CQ195" si="234">IF(($AW132&lt;&gt;""),1,0)</f>
        <v>1</v>
      </c>
      <c r="CR132" s="391">
        <f t="shared" ref="CR132:CR195" si="235">SUBTOTAL(9,CH132:CQ132)</f>
        <v>0</v>
      </c>
      <c r="CS132" s="393">
        <f t="shared" ref="CS132:CS195" si="236">CR132-CT132</f>
        <v>0</v>
      </c>
      <c r="CT132" s="391">
        <f t="shared" ref="CT132:CT195" si="237">SUBTOTAL(9,CU132:DD132)</f>
        <v>0</v>
      </c>
      <c r="CU132" s="391">
        <f t="shared" ref="CU132:CU195" si="238">IF(($V132&gt;0),1,0)</f>
        <v>1</v>
      </c>
      <c r="CV132" s="391">
        <f t="shared" ref="CV132:CV195" si="239">IF(($Y132&gt;0),1,0)</f>
        <v>1</v>
      </c>
      <c r="CW132" s="391">
        <f t="shared" ref="CW132:CW195" si="240">IF(($AB132&gt;0),1,0)</f>
        <v>0</v>
      </c>
      <c r="CX132" s="391">
        <f t="shared" ref="CX132:CX195" si="241">IF(($AE132&gt;0),1,0)</f>
        <v>0</v>
      </c>
      <c r="CY132" s="391">
        <f t="shared" ref="CY132:CY195" si="242">IF(($AH132&gt;0),1,0)</f>
        <v>1</v>
      </c>
      <c r="CZ132" s="391">
        <f t="shared" ref="CZ132:CZ195" si="243">IF(($AK132&gt;0),1,0)</f>
        <v>1</v>
      </c>
      <c r="DA132" s="391">
        <f t="shared" ref="DA132:DA195" si="244">IF(($AN132&gt;0),1,0)</f>
        <v>1</v>
      </c>
      <c r="DB132" s="391">
        <f t="shared" ref="DB132:DB195" si="245">IF(($AQ132&gt;0),1,0)</f>
        <v>1</v>
      </c>
      <c r="DC132" s="391">
        <f t="shared" ref="DC132:DC195" si="246">IF(($AT132&gt;0),1,0)</f>
        <v>0</v>
      </c>
      <c r="DD132" s="391">
        <f t="shared" ref="DD132:DD195" si="247">IF(($AW132&gt;0),1,0)</f>
        <v>0</v>
      </c>
      <c r="DE132" s="398"/>
      <c r="DF132" s="391">
        <f t="shared" ref="DF132:DF195" si="248">SUM(DG132:DP132)</f>
        <v>0</v>
      </c>
      <c r="DG132" s="391">
        <f t="shared" ref="DG132:DG195" si="249">IF((AND($CT132=1,$V132&gt;=1)),1,0)</f>
        <v>0</v>
      </c>
      <c r="DH132" s="391">
        <f t="shared" ref="DH132:DH195" si="250">IF((AND($CT132=1,$Y132&gt;=1)),1,0)</f>
        <v>0</v>
      </c>
      <c r="DI132" s="391">
        <f t="shared" ref="DI132:DI195" si="251">IF((AND($CT132=1,$AB132&gt;=1)),1,0)</f>
        <v>0</v>
      </c>
      <c r="DJ132" s="391">
        <f t="shared" ref="DJ132:DJ195" si="252">IF((AND($CT132=1,$AE132&gt;=1)),1,0)</f>
        <v>0</v>
      </c>
      <c r="DK132" s="391">
        <f t="shared" ref="DK132:DK195" si="253">IF((AND($CT132=1,$AH132&gt;=1)),1,0)</f>
        <v>0</v>
      </c>
      <c r="DL132" s="391">
        <f t="shared" ref="DL132:DL195" si="254">IF((AND($CT132=1,$AK132&gt;=1)),1,0)</f>
        <v>0</v>
      </c>
      <c r="DM132" s="391">
        <f t="shared" ref="DM132:DM195" si="255">IF((AND($CT132=1,$AN132&gt;=1)),1,0)</f>
        <v>0</v>
      </c>
      <c r="DN132" s="391">
        <f t="shared" ref="DN132:DN195" si="256">IF((AND($CT132=1,$AQ132&gt;=1)),1,0)</f>
        <v>0</v>
      </c>
      <c r="DO132" s="391">
        <f t="shared" ref="DO132:DO195" si="257">IF((AND($CT132=1,$AT132&gt;=1)),1,0)</f>
        <v>0</v>
      </c>
      <c r="DP132" s="391">
        <f t="shared" ref="DP132:DP195" si="258">IF((AND($CT132=1,$AW132&gt;=1)),1,0)</f>
        <v>0</v>
      </c>
      <c r="DQ132" s="398"/>
      <c r="DR132" s="391">
        <f t="shared" ref="DR132:DR195" si="259">SUM(DS132:EB132)</f>
        <v>0</v>
      </c>
      <c r="DS132" s="391">
        <f t="shared" ref="DS132:DS195" si="260">IF((AND($CT132=1,$V132&gt;1)),1,0)</f>
        <v>0</v>
      </c>
      <c r="DT132" s="391">
        <f t="shared" ref="DT132:DT195" si="261">IF((AND($CT132=1,$Y132&gt;1)),1,0)</f>
        <v>0</v>
      </c>
      <c r="DU132" s="391">
        <f t="shared" ref="DU132:DU195" si="262">IF((AND($CT132=1,$AB132&gt;1)),1,0)</f>
        <v>0</v>
      </c>
      <c r="DV132" s="391">
        <f t="shared" ref="DV132:DV195" si="263">IF((AND($CT132=1,$AE132&gt;1)),1,0)</f>
        <v>0</v>
      </c>
      <c r="DW132" s="391">
        <f t="shared" ref="DW132:DW195" si="264">IF((AND($CT132=1,$AH132&gt;1)),1,0)</f>
        <v>0</v>
      </c>
      <c r="DX132" s="391">
        <f t="shared" ref="DX132:DX195" si="265">IF((AND($CT132=1,$AK132&gt;1)),1,0)</f>
        <v>0</v>
      </c>
      <c r="DY132" s="391">
        <f t="shared" ref="DY132:DY195" si="266">IF((AND($CT132=1,$AN132&gt;1)),1,0)</f>
        <v>0</v>
      </c>
      <c r="DZ132" s="391">
        <f t="shared" ref="DZ132:DZ195" si="267">IF((AND($CT132=1,$AQ132&gt;1)),1,0)</f>
        <v>0</v>
      </c>
      <c r="EA132" s="391">
        <f t="shared" ref="EA132:EA195" si="268">IF((AND($CT132=1,$AT132&gt;1)),1,0)</f>
        <v>0</v>
      </c>
      <c r="EB132" s="391">
        <f t="shared" ref="EB132:EB195" si="269">IF((AND($CT132=1,$AW132&gt;1)),1,0)</f>
        <v>0</v>
      </c>
      <c r="EC132" s="398"/>
      <c r="ED132" s="391">
        <f t="shared" ref="ED132:ED195" si="270">SUM(EE132:EN132)</f>
        <v>0</v>
      </c>
      <c r="EE132" s="391">
        <f t="shared" ref="EE132:EE195" si="271">IF((AND($CT132=1,$V132=1)),1,0)</f>
        <v>0</v>
      </c>
      <c r="EF132" s="391">
        <f t="shared" ref="EF132:EF195" si="272">IF((AND($CT132=1,$Y132=1)),1,0)</f>
        <v>0</v>
      </c>
      <c r="EG132" s="391">
        <f t="shared" ref="EG132:EG195" si="273">IF((AND($CT132=1,$AB132=1)),1,0)</f>
        <v>0</v>
      </c>
      <c r="EH132" s="391">
        <f t="shared" ref="EH132:EH195" si="274">IF((AND($CT132=1,$AE132=1)),1,0)</f>
        <v>0</v>
      </c>
      <c r="EI132" s="391">
        <f t="shared" ref="EI132:EI195" si="275">IF((AND($CT132=1,$AH132=1)),1,0)</f>
        <v>0</v>
      </c>
      <c r="EJ132" s="391">
        <f t="shared" ref="EJ132:EJ195" si="276">IF((AND($CT132=1,$AK132=1)),1,0)</f>
        <v>0</v>
      </c>
      <c r="EK132" s="391">
        <f t="shared" ref="EK132:EK195" si="277">IF((AND($CT132=1,$AN132=1)),1,0)</f>
        <v>0</v>
      </c>
      <c r="EL132" s="391">
        <f t="shared" ref="EL132:EL195" si="278">IF((AND($CT132=1,$AQ132=1)),1,0)</f>
        <v>0</v>
      </c>
      <c r="EM132" s="391">
        <f t="shared" ref="EM132:EM195" si="279">IF((AND($CT132=1,$AT132=1)),1,0)</f>
        <v>0</v>
      </c>
      <c r="EN132" s="391">
        <f t="shared" ref="EN132:EN195" si="280">IF((AND($CT132=1,$AW132=1)),1,0)</f>
        <v>0</v>
      </c>
    </row>
    <row r="133" spans="1:145" s="391" customFormat="1" ht="13.5" hidden="1" thickBot="1" x14ac:dyDescent="0.25">
      <c r="A133" s="364" t="str">
        <f t="shared" si="195"/>
        <v>GSH-LS</v>
      </c>
      <c r="B133" s="365" t="str">
        <f>IF((A133&lt;&gt;"ZZZ"),(IF((IFERROR((VLOOKUP(A133,'Standaard+voorstellen '!A$1:B$436,1,FALSE)),"ZZZ"))="ZZZ","v","")),"")</f>
        <v/>
      </c>
      <c r="C133" s="426" t="s">
        <v>2311</v>
      </c>
      <c r="D133" s="367" t="str">
        <f t="shared" si="199"/>
        <v>GSH-LS</v>
      </c>
      <c r="E133" s="368" t="str">
        <f>IFERROR((VLOOKUP(C133,'Standaard+voorstellen '!A$1:E$568,2,FALSE)),"Nog af te handelen AANVRAAG")</f>
        <v>GS HAB Lan. Spec. IBGS team</v>
      </c>
      <c r="F133" s="369">
        <f>IFERROR((VLOOKUP(C133,'Standaard+voorstellen '!A$1:E$568,3,FALSE)),"")</f>
        <v>2</v>
      </c>
      <c r="G133" s="370">
        <f t="shared" si="196"/>
        <v>0</v>
      </c>
      <c r="H133" s="371">
        <f t="shared" si="197"/>
        <v>0</v>
      </c>
      <c r="I133" s="372">
        <f t="shared" si="198"/>
        <v>0</v>
      </c>
      <c r="J133" s="367">
        <f t="shared" si="200"/>
        <v>0</v>
      </c>
      <c r="K133" s="372">
        <f t="shared" si="201"/>
        <v>0</v>
      </c>
      <c r="L133" s="634" t="s">
        <v>36</v>
      </c>
      <c r="M133" s="373" t="s">
        <v>173</v>
      </c>
      <c r="N133" s="648" t="s">
        <v>2396</v>
      </c>
      <c r="O133" s="415"/>
      <c r="P133" s="376" t="s">
        <v>2311</v>
      </c>
      <c r="Q133" s="377">
        <v>0</v>
      </c>
      <c r="R133" s="378">
        <v>0</v>
      </c>
      <c r="S133" s="379">
        <v>0</v>
      </c>
      <c r="T133" s="378">
        <v>2</v>
      </c>
      <c r="U133" s="378">
        <v>0</v>
      </c>
      <c r="V133" s="383"/>
      <c r="W133" s="384"/>
      <c r="X133" s="385"/>
      <c r="Y133" s="384"/>
      <c r="Z133" s="401"/>
      <c r="AA133" s="402"/>
      <c r="AB133" s="383"/>
      <c r="AC133" s="384"/>
      <c r="AD133" s="384"/>
      <c r="AE133" s="383"/>
      <c r="AF133" s="401"/>
      <c r="AG133" s="406"/>
      <c r="AH133" s="383">
        <v>0</v>
      </c>
      <c r="AI133" s="384">
        <v>0</v>
      </c>
      <c r="AJ133" s="385">
        <v>0</v>
      </c>
      <c r="AK133" s="384"/>
      <c r="AL133" s="384"/>
      <c r="AM133" s="384"/>
      <c r="AN133" s="383"/>
      <c r="AO133" s="384"/>
      <c r="AP133" s="385"/>
      <c r="AQ133" s="384">
        <v>0</v>
      </c>
      <c r="AR133" s="384">
        <v>0</v>
      </c>
      <c r="AS133" s="384">
        <v>0</v>
      </c>
      <c r="AT133" s="383"/>
      <c r="AU133" s="384"/>
      <c r="AV133" s="384"/>
      <c r="AW133" s="383"/>
      <c r="AX133" s="384"/>
      <c r="AY133" s="385"/>
      <c r="AZ133" s="403"/>
      <c r="BA133" s="387" t="str">
        <f t="shared" si="202"/>
        <v>GS</v>
      </c>
      <c r="BB133" s="388" t="str">
        <f t="shared" si="203"/>
        <v>H</v>
      </c>
      <c r="BC133" s="389" t="str">
        <f t="shared" si="204"/>
        <v>-</v>
      </c>
      <c r="BD133" s="390" t="str">
        <f t="shared" si="205"/>
        <v>LS</v>
      </c>
      <c r="BE133" s="391">
        <f t="shared" si="206"/>
        <v>4</v>
      </c>
      <c r="BF133" s="392" t="str">
        <f>VLOOKUP(C133,'Standaard+voorstellen '!A$1:E$568,1,FALSE)</f>
        <v>GSH-LS</v>
      </c>
      <c r="BG133" s="393" t="str">
        <f>VLOOKUP(P133,'Hulpblad Aantal per VrtgSrt &gt;=1'!B$4:C$688,1,FALSE)</f>
        <v>GSH-LS</v>
      </c>
      <c r="BH133" s="394" t="s">
        <v>2311</v>
      </c>
      <c r="BI133" s="393" t="str">
        <f t="shared" si="207"/>
        <v>g</v>
      </c>
      <c r="BJ133" s="393" t="str">
        <f t="shared" si="208"/>
        <v/>
      </c>
      <c r="BK133" s="393" t="str">
        <f t="shared" si="209"/>
        <v/>
      </c>
      <c r="BL133" s="395" t="str">
        <f t="shared" si="210"/>
        <v/>
      </c>
      <c r="BM133" s="393" t="str">
        <f>IF((B133&gt;"a"),(VLOOKUP(A133,Afhankelijkheid!A$2:O$5530,2,FALSE)),"")</f>
        <v/>
      </c>
      <c r="BN133" s="396">
        <f>IFERROR(VLOOKUP(A133,'Hulpblad IZB en IZE'!A$2:B$750,2,FALSE),0)</f>
        <v>0</v>
      </c>
      <c r="BO133" s="397" t="str">
        <f t="shared" si="211"/>
        <v/>
      </c>
      <c r="BP133" s="370">
        <f t="shared" si="212"/>
        <v>0</v>
      </c>
      <c r="BQ133" s="371">
        <f t="shared" si="213"/>
        <v>0</v>
      </c>
      <c r="BR133" s="372">
        <f t="shared" ref="BR133:BR196" si="281">IF($C133=$C132,BR132+S133,S133)</f>
        <v>0</v>
      </c>
      <c r="BS133" s="372">
        <f t="shared" ref="BS133:BS196" si="282">IF($C133=$C132,$BR132+T133,T133)</f>
        <v>2</v>
      </c>
      <c r="BT133" s="367">
        <f t="shared" si="214"/>
        <v>0</v>
      </c>
      <c r="BU133" s="398"/>
      <c r="BW133" s="393">
        <f t="shared" si="215"/>
        <v>0</v>
      </c>
      <c r="BX133" s="393">
        <f t="shared" si="216"/>
        <v>0</v>
      </c>
      <c r="BY133" s="393">
        <f t="shared" si="217"/>
        <v>0</v>
      </c>
      <c r="BZ133" s="393">
        <f t="shared" si="218"/>
        <v>0</v>
      </c>
      <c r="CA133" s="393">
        <f t="shared" si="219"/>
        <v>0</v>
      </c>
      <c r="CB133" s="393">
        <f t="shared" si="220"/>
        <v>0</v>
      </c>
      <c r="CC133" s="393">
        <f t="shared" si="221"/>
        <v>0</v>
      </c>
      <c r="CD133" s="393">
        <f t="shared" si="222"/>
        <v>0</v>
      </c>
      <c r="CE133" s="393">
        <f t="shared" si="223"/>
        <v>0</v>
      </c>
      <c r="CF133" s="393">
        <f t="shared" si="224"/>
        <v>0</v>
      </c>
      <c r="CG133" s="398"/>
      <c r="CH133" s="391">
        <f t="shared" si="225"/>
        <v>0</v>
      </c>
      <c r="CI133" s="391">
        <f t="shared" si="226"/>
        <v>0</v>
      </c>
      <c r="CJ133" s="391">
        <f t="shared" si="227"/>
        <v>0</v>
      </c>
      <c r="CK133" s="391">
        <f t="shared" si="228"/>
        <v>0</v>
      </c>
      <c r="CL133" s="391">
        <f t="shared" si="229"/>
        <v>1</v>
      </c>
      <c r="CM133" s="391">
        <f t="shared" si="230"/>
        <v>0</v>
      </c>
      <c r="CN133" s="391">
        <f t="shared" si="231"/>
        <v>0</v>
      </c>
      <c r="CO133" s="391">
        <f t="shared" si="232"/>
        <v>1</v>
      </c>
      <c r="CP133" s="391">
        <f t="shared" si="233"/>
        <v>0</v>
      </c>
      <c r="CQ133" s="391">
        <f t="shared" si="234"/>
        <v>0</v>
      </c>
      <c r="CR133" s="391">
        <f t="shared" si="235"/>
        <v>0</v>
      </c>
      <c r="CS133" s="393">
        <f t="shared" si="236"/>
        <v>0</v>
      </c>
      <c r="CT133" s="391">
        <f t="shared" si="237"/>
        <v>0</v>
      </c>
      <c r="CU133" s="391">
        <f t="shared" si="238"/>
        <v>0</v>
      </c>
      <c r="CV133" s="391">
        <f t="shared" si="239"/>
        <v>0</v>
      </c>
      <c r="CW133" s="391">
        <f t="shared" si="240"/>
        <v>0</v>
      </c>
      <c r="CX133" s="391">
        <f t="shared" si="241"/>
        <v>0</v>
      </c>
      <c r="CY133" s="391">
        <f t="shared" si="242"/>
        <v>0</v>
      </c>
      <c r="CZ133" s="391">
        <f t="shared" si="243"/>
        <v>0</v>
      </c>
      <c r="DA133" s="391">
        <f t="shared" si="244"/>
        <v>0</v>
      </c>
      <c r="DB133" s="391">
        <f t="shared" si="245"/>
        <v>0</v>
      </c>
      <c r="DC133" s="391">
        <f t="shared" si="246"/>
        <v>0</v>
      </c>
      <c r="DD133" s="391">
        <f t="shared" si="247"/>
        <v>0</v>
      </c>
      <c r="DE133" s="398"/>
      <c r="DF133" s="391">
        <f t="shared" si="248"/>
        <v>0</v>
      </c>
      <c r="DG133" s="391">
        <f t="shared" si="249"/>
        <v>0</v>
      </c>
      <c r="DH133" s="391">
        <f t="shared" si="250"/>
        <v>0</v>
      </c>
      <c r="DI133" s="391">
        <f t="shared" si="251"/>
        <v>0</v>
      </c>
      <c r="DJ133" s="391">
        <f t="shared" si="252"/>
        <v>0</v>
      </c>
      <c r="DK133" s="391">
        <f t="shared" si="253"/>
        <v>0</v>
      </c>
      <c r="DL133" s="391">
        <f t="shared" si="254"/>
        <v>0</v>
      </c>
      <c r="DM133" s="391">
        <f t="shared" si="255"/>
        <v>0</v>
      </c>
      <c r="DN133" s="391">
        <f t="shared" si="256"/>
        <v>0</v>
      </c>
      <c r="DO133" s="391">
        <f t="shared" si="257"/>
        <v>0</v>
      </c>
      <c r="DP133" s="391">
        <f t="shared" si="258"/>
        <v>0</v>
      </c>
      <c r="DQ133" s="398"/>
      <c r="DR133" s="391">
        <f t="shared" si="259"/>
        <v>0</v>
      </c>
      <c r="DS133" s="391">
        <f t="shared" si="260"/>
        <v>0</v>
      </c>
      <c r="DT133" s="391">
        <f t="shared" si="261"/>
        <v>0</v>
      </c>
      <c r="DU133" s="391">
        <f t="shared" si="262"/>
        <v>0</v>
      </c>
      <c r="DV133" s="391">
        <f t="shared" si="263"/>
        <v>0</v>
      </c>
      <c r="DW133" s="391">
        <f t="shared" si="264"/>
        <v>0</v>
      </c>
      <c r="DX133" s="391">
        <f t="shared" si="265"/>
        <v>0</v>
      </c>
      <c r="DY133" s="391">
        <f t="shared" si="266"/>
        <v>0</v>
      </c>
      <c r="DZ133" s="391">
        <f t="shared" si="267"/>
        <v>0</v>
      </c>
      <c r="EA133" s="391">
        <f t="shared" si="268"/>
        <v>0</v>
      </c>
      <c r="EB133" s="391">
        <f t="shared" si="269"/>
        <v>0</v>
      </c>
      <c r="EC133" s="398"/>
      <c r="ED133" s="391">
        <f t="shared" si="270"/>
        <v>0</v>
      </c>
      <c r="EE133" s="391">
        <f t="shared" si="271"/>
        <v>0</v>
      </c>
      <c r="EF133" s="391">
        <f t="shared" si="272"/>
        <v>0</v>
      </c>
      <c r="EG133" s="391">
        <f t="shared" si="273"/>
        <v>0</v>
      </c>
      <c r="EH133" s="391">
        <f t="shared" si="274"/>
        <v>0</v>
      </c>
      <c r="EI133" s="391">
        <f t="shared" si="275"/>
        <v>0</v>
      </c>
      <c r="EJ133" s="391">
        <f t="shared" si="276"/>
        <v>0</v>
      </c>
      <c r="EK133" s="391">
        <f t="shared" si="277"/>
        <v>0</v>
      </c>
      <c r="EL133" s="391">
        <f t="shared" si="278"/>
        <v>0</v>
      </c>
      <c r="EM133" s="391">
        <f t="shared" si="279"/>
        <v>0</v>
      </c>
      <c r="EN133" s="391">
        <f t="shared" si="280"/>
        <v>0</v>
      </c>
    </row>
    <row r="134" spans="1:145" s="391" customFormat="1" ht="13.5" hidden="1" thickBot="1" x14ac:dyDescent="0.25">
      <c r="A134" s="546" t="str">
        <f t="shared" si="195"/>
        <v>GSH-PBM</v>
      </c>
      <c r="B134" s="547" t="str">
        <f>IF((A134&lt;&gt;"ZZZ"),(IF((IFERROR((VLOOKUP(A134,'Standaard+voorstellen '!A$1:B$436,1,FALSE)),"ZZZ"))="ZZZ","v","")),"")</f>
        <v/>
      </c>
      <c r="C134" s="548" t="s">
        <v>684</v>
      </c>
      <c r="D134" s="549" t="str">
        <f t="shared" si="199"/>
        <v>GSH-PBM</v>
      </c>
      <c r="E134" s="550" t="str">
        <f>IFERROR((VLOOKUP(C134,'Standaard+voorstellen '!A$1:E$568,2,FALSE)),"Nog af te handelen AANVRAAG")</f>
        <v>GS HAB Persoon. Bescherm. Mid.</v>
      </c>
      <c r="F134" s="369">
        <f>IFERROR((VLOOKUP(C134,'Standaard+voorstellen '!A$1:E$568,3,FALSE)),"")</f>
        <v>2</v>
      </c>
      <c r="G134" s="370">
        <f t="shared" si="196"/>
        <v>6</v>
      </c>
      <c r="H134" s="371">
        <f t="shared" si="197"/>
        <v>6</v>
      </c>
      <c r="I134" s="372">
        <f t="shared" si="198"/>
        <v>0</v>
      </c>
      <c r="J134" s="367">
        <f t="shared" si="200"/>
        <v>0</v>
      </c>
      <c r="K134" s="372">
        <f t="shared" si="201"/>
        <v>0</v>
      </c>
      <c r="L134" s="369" t="s">
        <v>36</v>
      </c>
      <c r="M134" s="373" t="s">
        <v>1138</v>
      </c>
      <c r="N134" s="460"/>
      <c r="O134" s="375"/>
      <c r="P134" s="376" t="s">
        <v>684</v>
      </c>
      <c r="Q134" s="377">
        <v>6</v>
      </c>
      <c r="R134" s="378">
        <v>6</v>
      </c>
      <c r="S134" s="379">
        <v>0</v>
      </c>
      <c r="T134" s="378">
        <v>7</v>
      </c>
      <c r="U134" s="378">
        <v>5</v>
      </c>
      <c r="V134" s="377">
        <v>0</v>
      </c>
      <c r="W134" s="378">
        <v>0</v>
      </c>
      <c r="X134" s="379">
        <v>0</v>
      </c>
      <c r="Y134" s="384">
        <v>1</v>
      </c>
      <c r="Z134" s="401">
        <v>1</v>
      </c>
      <c r="AA134" s="402">
        <v>0</v>
      </c>
      <c r="AB134" s="377"/>
      <c r="AC134" s="378"/>
      <c r="AD134" s="378"/>
      <c r="AE134" s="377"/>
      <c r="AF134" s="380"/>
      <c r="AG134" s="382"/>
      <c r="AH134" s="377">
        <v>0</v>
      </c>
      <c r="AI134" s="378">
        <v>0</v>
      </c>
      <c r="AJ134" s="379">
        <v>0</v>
      </c>
      <c r="AK134" s="378">
        <v>2</v>
      </c>
      <c r="AL134" s="378">
        <v>2</v>
      </c>
      <c r="AM134" s="378">
        <v>0</v>
      </c>
      <c r="AN134" s="377">
        <v>1</v>
      </c>
      <c r="AO134" s="378">
        <v>1</v>
      </c>
      <c r="AP134" s="379">
        <v>0</v>
      </c>
      <c r="AQ134" s="378">
        <v>1</v>
      </c>
      <c r="AR134" s="378">
        <v>1</v>
      </c>
      <c r="AS134" s="378">
        <v>0</v>
      </c>
      <c r="AT134" s="383">
        <v>1</v>
      </c>
      <c r="AU134" s="378">
        <v>1</v>
      </c>
      <c r="AV134" s="378">
        <v>0</v>
      </c>
      <c r="AW134" s="383"/>
      <c r="AX134" s="384"/>
      <c r="AY134" s="379"/>
      <c r="AZ134" s="403"/>
      <c r="BA134" s="387" t="str">
        <f t="shared" si="202"/>
        <v>GS</v>
      </c>
      <c r="BB134" s="388" t="str">
        <f t="shared" si="203"/>
        <v>H</v>
      </c>
      <c r="BC134" s="389" t="str">
        <f t="shared" si="204"/>
        <v>-</v>
      </c>
      <c r="BD134" s="390" t="str">
        <f t="shared" si="205"/>
        <v>PBM</v>
      </c>
      <c r="BE134" s="391">
        <f t="shared" si="206"/>
        <v>4</v>
      </c>
      <c r="BF134" s="392" t="str">
        <f>VLOOKUP(C134,'Standaard+voorstellen '!A$1:E$568,1,FALSE)</f>
        <v>GSH-PBM</v>
      </c>
      <c r="BG134" s="393" t="str">
        <f>VLOOKUP(P134,'Hulpblad Aantal per VrtgSrt &gt;=1'!B$4:C$688,1,FALSE)</f>
        <v>GSH-PBM</v>
      </c>
      <c r="BH134" s="394" t="s">
        <v>684</v>
      </c>
      <c r="BI134" s="393" t="str">
        <f t="shared" si="207"/>
        <v>g</v>
      </c>
      <c r="BJ134" s="393" t="str">
        <f t="shared" si="208"/>
        <v>P</v>
      </c>
      <c r="BK134" s="393" t="str">
        <f t="shared" si="209"/>
        <v/>
      </c>
      <c r="BL134" s="395" t="str">
        <f t="shared" si="210"/>
        <v>P</v>
      </c>
      <c r="BM134" s="393" t="str">
        <f>IF((B134&gt;"a"),(VLOOKUP(A134,Afhankelijkheid!A$2:O$5530,2,FALSE)),"")</f>
        <v/>
      </c>
      <c r="BN134" s="396">
        <f>IFERROR(VLOOKUP(A134,'Hulpblad IZB en IZE'!A$2:B$750,2,FALSE),0)</f>
        <v>0</v>
      </c>
      <c r="BO134" s="397" t="str">
        <f t="shared" si="211"/>
        <v/>
      </c>
      <c r="BP134" s="370">
        <f t="shared" si="212"/>
        <v>6</v>
      </c>
      <c r="BQ134" s="371">
        <f t="shared" si="213"/>
        <v>6</v>
      </c>
      <c r="BR134" s="372">
        <f t="shared" si="281"/>
        <v>0</v>
      </c>
      <c r="BS134" s="372">
        <f t="shared" si="282"/>
        <v>7</v>
      </c>
      <c r="BT134" s="367">
        <f t="shared" si="214"/>
        <v>0</v>
      </c>
      <c r="BU134" s="398"/>
      <c r="BW134" s="393">
        <f t="shared" si="215"/>
        <v>0</v>
      </c>
      <c r="BX134" s="393">
        <f t="shared" si="216"/>
        <v>0</v>
      </c>
      <c r="BY134" s="393">
        <f t="shared" si="217"/>
        <v>0</v>
      </c>
      <c r="BZ134" s="393">
        <f t="shared" si="218"/>
        <v>0</v>
      </c>
      <c r="CA134" s="393">
        <f t="shared" si="219"/>
        <v>0</v>
      </c>
      <c r="CB134" s="393">
        <f t="shared" si="220"/>
        <v>0</v>
      </c>
      <c r="CC134" s="393">
        <f t="shared" si="221"/>
        <v>0</v>
      </c>
      <c r="CD134" s="393">
        <f t="shared" si="222"/>
        <v>0</v>
      </c>
      <c r="CE134" s="393">
        <f t="shared" si="223"/>
        <v>0</v>
      </c>
      <c r="CF134" s="393">
        <f t="shared" si="224"/>
        <v>0</v>
      </c>
      <c r="CG134" s="398"/>
      <c r="CH134" s="391">
        <f t="shared" si="225"/>
        <v>1</v>
      </c>
      <c r="CI134" s="391">
        <f t="shared" si="226"/>
        <v>1</v>
      </c>
      <c r="CJ134" s="391">
        <f t="shared" si="227"/>
        <v>0</v>
      </c>
      <c r="CK134" s="391">
        <f t="shared" si="228"/>
        <v>0</v>
      </c>
      <c r="CL134" s="391">
        <f t="shared" si="229"/>
        <v>1</v>
      </c>
      <c r="CM134" s="391">
        <f t="shared" si="230"/>
        <v>1</v>
      </c>
      <c r="CN134" s="391">
        <f t="shared" si="231"/>
        <v>1</v>
      </c>
      <c r="CO134" s="391">
        <f t="shared" si="232"/>
        <v>1</v>
      </c>
      <c r="CP134" s="391">
        <f t="shared" si="233"/>
        <v>1</v>
      </c>
      <c r="CQ134" s="391">
        <f t="shared" si="234"/>
        <v>0</v>
      </c>
      <c r="CR134" s="391">
        <f t="shared" si="235"/>
        <v>0</v>
      </c>
      <c r="CS134" s="393">
        <f t="shared" si="236"/>
        <v>0</v>
      </c>
      <c r="CT134" s="391">
        <f t="shared" si="237"/>
        <v>0</v>
      </c>
      <c r="CU134" s="391">
        <f t="shared" si="238"/>
        <v>0</v>
      </c>
      <c r="CV134" s="391">
        <f t="shared" si="239"/>
        <v>1</v>
      </c>
      <c r="CW134" s="391">
        <f t="shared" si="240"/>
        <v>0</v>
      </c>
      <c r="CX134" s="391">
        <f t="shared" si="241"/>
        <v>0</v>
      </c>
      <c r="CY134" s="391">
        <f t="shared" si="242"/>
        <v>0</v>
      </c>
      <c r="CZ134" s="391">
        <f t="shared" si="243"/>
        <v>1</v>
      </c>
      <c r="DA134" s="391">
        <f t="shared" si="244"/>
        <v>1</v>
      </c>
      <c r="DB134" s="391">
        <f t="shared" si="245"/>
        <v>1</v>
      </c>
      <c r="DC134" s="391">
        <f t="shared" si="246"/>
        <v>1</v>
      </c>
      <c r="DD134" s="391">
        <f t="shared" si="247"/>
        <v>0</v>
      </c>
      <c r="DE134" s="398"/>
      <c r="DF134" s="391">
        <f t="shared" si="248"/>
        <v>0</v>
      </c>
      <c r="DG134" s="391">
        <f t="shared" si="249"/>
        <v>0</v>
      </c>
      <c r="DH134" s="391">
        <f t="shared" si="250"/>
        <v>0</v>
      </c>
      <c r="DI134" s="391">
        <f t="shared" si="251"/>
        <v>0</v>
      </c>
      <c r="DJ134" s="391">
        <f t="shared" si="252"/>
        <v>0</v>
      </c>
      <c r="DK134" s="391">
        <f t="shared" si="253"/>
        <v>0</v>
      </c>
      <c r="DL134" s="391">
        <f t="shared" si="254"/>
        <v>0</v>
      </c>
      <c r="DM134" s="391">
        <f t="shared" si="255"/>
        <v>0</v>
      </c>
      <c r="DN134" s="391">
        <f t="shared" si="256"/>
        <v>0</v>
      </c>
      <c r="DO134" s="391">
        <f t="shared" si="257"/>
        <v>0</v>
      </c>
      <c r="DP134" s="391">
        <f t="shared" si="258"/>
        <v>0</v>
      </c>
      <c r="DQ134" s="398"/>
      <c r="DR134" s="391">
        <f t="shared" si="259"/>
        <v>0</v>
      </c>
      <c r="DS134" s="391">
        <f t="shared" si="260"/>
        <v>0</v>
      </c>
      <c r="DT134" s="391">
        <f t="shared" si="261"/>
        <v>0</v>
      </c>
      <c r="DU134" s="391">
        <f t="shared" si="262"/>
        <v>0</v>
      </c>
      <c r="DV134" s="391">
        <f t="shared" si="263"/>
        <v>0</v>
      </c>
      <c r="DW134" s="391">
        <f t="shared" si="264"/>
        <v>0</v>
      </c>
      <c r="DX134" s="391">
        <f t="shared" si="265"/>
        <v>0</v>
      </c>
      <c r="DY134" s="391">
        <f t="shared" si="266"/>
        <v>0</v>
      </c>
      <c r="DZ134" s="391">
        <f t="shared" si="267"/>
        <v>0</v>
      </c>
      <c r="EA134" s="391">
        <f t="shared" si="268"/>
        <v>0</v>
      </c>
      <c r="EB134" s="391">
        <f t="shared" si="269"/>
        <v>0</v>
      </c>
      <c r="EC134" s="398"/>
      <c r="ED134" s="391">
        <f t="shared" si="270"/>
        <v>0</v>
      </c>
      <c r="EE134" s="391">
        <f t="shared" si="271"/>
        <v>0</v>
      </c>
      <c r="EF134" s="391">
        <f t="shared" si="272"/>
        <v>0</v>
      </c>
      <c r="EG134" s="391">
        <f t="shared" si="273"/>
        <v>0</v>
      </c>
      <c r="EH134" s="391">
        <f t="shared" si="274"/>
        <v>0</v>
      </c>
      <c r="EI134" s="391">
        <f t="shared" si="275"/>
        <v>0</v>
      </c>
      <c r="EJ134" s="391">
        <f t="shared" si="276"/>
        <v>0</v>
      </c>
      <c r="EK134" s="391">
        <f t="shared" si="277"/>
        <v>0</v>
      </c>
      <c r="EL134" s="391">
        <f t="shared" si="278"/>
        <v>0</v>
      </c>
      <c r="EM134" s="391">
        <f t="shared" si="279"/>
        <v>0</v>
      </c>
      <c r="EN134" s="391">
        <f t="shared" si="280"/>
        <v>0</v>
      </c>
    </row>
    <row r="135" spans="1:145" s="391" customFormat="1" ht="18.75" hidden="1" thickBot="1" x14ac:dyDescent="0.25">
      <c r="A135" s="364" t="str">
        <f t="shared" si="195"/>
        <v>GSH-S</v>
      </c>
      <c r="B135" s="365" t="str">
        <f>IF((A135&lt;&gt;"ZZZ"),(IF((IFERROR((VLOOKUP(A135,'Standaard+voorstellen '!A$1:B$436,1,FALSE)),"ZZZ"))="ZZZ","v","")),"")</f>
        <v/>
      </c>
      <c r="C135" s="396" t="s">
        <v>178</v>
      </c>
      <c r="D135" s="367" t="str">
        <f t="shared" si="199"/>
        <v>GSH-S</v>
      </c>
      <c r="E135" s="368" t="str">
        <f>IFERROR((VLOOKUP(C135,'Standaard+voorstellen '!A$1:E$568,2,FALSE)),"Nog af te handelen AANVRAAG")</f>
        <v>GS HAB Spec. IBGS team</v>
      </c>
      <c r="F135" s="369">
        <f>IFERROR((VLOOKUP(C135,'Standaard+voorstellen '!A$1:E$568,3,FALSE)),"")</f>
        <v>2</v>
      </c>
      <c r="G135" s="370">
        <f t="shared" si="196"/>
        <v>5</v>
      </c>
      <c r="H135" s="371">
        <f t="shared" si="197"/>
        <v>5</v>
      </c>
      <c r="I135" s="372">
        <f t="shared" si="198"/>
        <v>0</v>
      </c>
      <c r="J135" s="367">
        <f t="shared" si="200"/>
        <v>12</v>
      </c>
      <c r="K135" s="372">
        <f t="shared" si="201"/>
        <v>0</v>
      </c>
      <c r="L135" s="369" t="s">
        <v>36</v>
      </c>
      <c r="M135" s="373" t="s">
        <v>1138</v>
      </c>
      <c r="N135" s="374"/>
      <c r="O135" s="375"/>
      <c r="P135" s="376" t="s">
        <v>178</v>
      </c>
      <c r="Q135" s="377">
        <v>5</v>
      </c>
      <c r="R135" s="378">
        <v>5</v>
      </c>
      <c r="S135" s="379">
        <v>0</v>
      </c>
      <c r="T135" s="378">
        <v>5</v>
      </c>
      <c r="U135" s="378">
        <v>3</v>
      </c>
      <c r="V135" s="383">
        <v>2</v>
      </c>
      <c r="W135" s="384">
        <v>2</v>
      </c>
      <c r="X135" s="385">
        <v>0</v>
      </c>
      <c r="Y135" s="384"/>
      <c r="Z135" s="401"/>
      <c r="AA135" s="402"/>
      <c r="AB135" s="383"/>
      <c r="AC135" s="384"/>
      <c r="AD135" s="384"/>
      <c r="AE135" s="377"/>
      <c r="AF135" s="380"/>
      <c r="AG135" s="382"/>
      <c r="AH135" s="383">
        <v>2</v>
      </c>
      <c r="AI135" s="384">
        <v>2</v>
      </c>
      <c r="AJ135" s="385">
        <v>0</v>
      </c>
      <c r="AK135" s="384"/>
      <c r="AL135" s="384"/>
      <c r="AM135" s="384"/>
      <c r="AN135" s="383">
        <v>0</v>
      </c>
      <c r="AO135" s="384">
        <v>0</v>
      </c>
      <c r="AP135" s="385">
        <v>0</v>
      </c>
      <c r="AQ135" s="384">
        <v>0</v>
      </c>
      <c r="AR135" s="384">
        <v>0</v>
      </c>
      <c r="AS135" s="384">
        <v>0</v>
      </c>
      <c r="AT135" s="383">
        <v>1</v>
      </c>
      <c r="AU135" s="384">
        <v>1</v>
      </c>
      <c r="AV135" s="384">
        <v>0</v>
      </c>
      <c r="AW135" s="383"/>
      <c r="AX135" s="384"/>
      <c r="AY135" s="385"/>
      <c r="AZ135" s="386"/>
      <c r="BA135" s="387" t="str">
        <f t="shared" si="202"/>
        <v>GS</v>
      </c>
      <c r="BB135" s="388" t="str">
        <f t="shared" si="203"/>
        <v>H</v>
      </c>
      <c r="BC135" s="389" t="str">
        <f t="shared" si="204"/>
        <v>-</v>
      </c>
      <c r="BD135" s="390" t="str">
        <f t="shared" si="205"/>
        <v>S</v>
      </c>
      <c r="BE135" s="391">
        <f t="shared" si="206"/>
        <v>4</v>
      </c>
      <c r="BF135" s="392" t="str">
        <f>VLOOKUP(C135,'Standaard+voorstellen '!A$1:E$568,1,FALSE)</f>
        <v>GSH-S</v>
      </c>
      <c r="BG135" s="393" t="str">
        <f>VLOOKUP(P135,'Hulpblad Aantal per VrtgSrt &gt;=1'!B$4:C$688,1,FALSE)</f>
        <v>GSH-S</v>
      </c>
      <c r="BH135" s="394" t="s">
        <v>178</v>
      </c>
      <c r="BI135" s="393" t="str">
        <f t="shared" si="207"/>
        <v>g</v>
      </c>
      <c r="BJ135" s="393" t="str">
        <f t="shared" si="208"/>
        <v>P</v>
      </c>
      <c r="BK135" s="393" t="str">
        <f t="shared" si="209"/>
        <v/>
      </c>
      <c r="BL135" s="395" t="str">
        <f t="shared" si="210"/>
        <v>P</v>
      </c>
      <c r="BM135" s="393" t="str">
        <f>IF((B135&gt;"a"),(VLOOKUP(A135,Afhankelijkheid!A$2:O$5530,2,FALSE)),"")</f>
        <v/>
      </c>
      <c r="BN135" s="396">
        <f>IFERROR(VLOOKUP(A135,'Hulpblad IZB en IZE'!A$2:B$750,2,FALSE),0)</f>
        <v>12</v>
      </c>
      <c r="BO135" s="397" t="str">
        <f t="shared" si="211"/>
        <v/>
      </c>
      <c r="BP135" s="370">
        <f t="shared" si="212"/>
        <v>5</v>
      </c>
      <c r="BQ135" s="371">
        <f t="shared" si="213"/>
        <v>5</v>
      </c>
      <c r="BR135" s="372">
        <f t="shared" si="281"/>
        <v>0</v>
      </c>
      <c r="BS135" s="372">
        <f t="shared" si="282"/>
        <v>5</v>
      </c>
      <c r="BT135" s="367">
        <f t="shared" si="214"/>
        <v>12</v>
      </c>
      <c r="BU135" s="398"/>
      <c r="BW135" s="393">
        <f t="shared" si="215"/>
        <v>0</v>
      </c>
      <c r="BX135" s="393">
        <f t="shared" si="216"/>
        <v>0</v>
      </c>
      <c r="BY135" s="393">
        <f t="shared" si="217"/>
        <v>0</v>
      </c>
      <c r="BZ135" s="393">
        <f t="shared" si="218"/>
        <v>0</v>
      </c>
      <c r="CA135" s="393">
        <f t="shared" si="219"/>
        <v>0</v>
      </c>
      <c r="CB135" s="393">
        <f t="shared" si="220"/>
        <v>0</v>
      </c>
      <c r="CC135" s="393">
        <f t="shared" si="221"/>
        <v>0</v>
      </c>
      <c r="CD135" s="393">
        <f t="shared" si="222"/>
        <v>0</v>
      </c>
      <c r="CE135" s="393">
        <f t="shared" si="223"/>
        <v>0</v>
      </c>
      <c r="CF135" s="393">
        <f t="shared" si="224"/>
        <v>0</v>
      </c>
      <c r="CG135" s="398"/>
      <c r="CH135" s="391">
        <f t="shared" si="225"/>
        <v>1</v>
      </c>
      <c r="CI135" s="391">
        <f t="shared" si="226"/>
        <v>0</v>
      </c>
      <c r="CJ135" s="391">
        <f t="shared" si="227"/>
        <v>0</v>
      </c>
      <c r="CK135" s="391">
        <f t="shared" si="228"/>
        <v>0</v>
      </c>
      <c r="CL135" s="391">
        <f t="shared" si="229"/>
        <v>1</v>
      </c>
      <c r="CM135" s="391">
        <f t="shared" si="230"/>
        <v>0</v>
      </c>
      <c r="CN135" s="391">
        <f t="shared" si="231"/>
        <v>1</v>
      </c>
      <c r="CO135" s="391">
        <f t="shared" si="232"/>
        <v>1</v>
      </c>
      <c r="CP135" s="391">
        <f t="shared" si="233"/>
        <v>1</v>
      </c>
      <c r="CQ135" s="391">
        <f t="shared" si="234"/>
        <v>0</v>
      </c>
      <c r="CR135" s="391">
        <f t="shared" si="235"/>
        <v>0</v>
      </c>
      <c r="CS135" s="393">
        <f t="shared" si="236"/>
        <v>0</v>
      </c>
      <c r="CT135" s="391">
        <f t="shared" si="237"/>
        <v>0</v>
      </c>
      <c r="CU135" s="391">
        <f t="shared" si="238"/>
        <v>1</v>
      </c>
      <c r="CV135" s="391">
        <f t="shared" si="239"/>
        <v>0</v>
      </c>
      <c r="CW135" s="391">
        <f t="shared" si="240"/>
        <v>0</v>
      </c>
      <c r="CX135" s="391">
        <f t="shared" si="241"/>
        <v>0</v>
      </c>
      <c r="CY135" s="391">
        <f t="shared" si="242"/>
        <v>1</v>
      </c>
      <c r="CZ135" s="391">
        <f t="shared" si="243"/>
        <v>0</v>
      </c>
      <c r="DA135" s="391">
        <f t="shared" si="244"/>
        <v>0</v>
      </c>
      <c r="DB135" s="391">
        <f t="shared" si="245"/>
        <v>0</v>
      </c>
      <c r="DC135" s="391">
        <f t="shared" si="246"/>
        <v>1</v>
      </c>
      <c r="DD135" s="391">
        <f t="shared" si="247"/>
        <v>0</v>
      </c>
      <c r="DE135" s="398"/>
      <c r="DF135" s="391">
        <f t="shared" si="248"/>
        <v>0</v>
      </c>
      <c r="DG135" s="391">
        <f t="shared" si="249"/>
        <v>0</v>
      </c>
      <c r="DH135" s="391">
        <f t="shared" si="250"/>
        <v>0</v>
      </c>
      <c r="DI135" s="391">
        <f t="shared" si="251"/>
        <v>0</v>
      </c>
      <c r="DJ135" s="391">
        <f t="shared" si="252"/>
        <v>0</v>
      </c>
      <c r="DK135" s="391">
        <f t="shared" si="253"/>
        <v>0</v>
      </c>
      <c r="DL135" s="391">
        <f t="shared" si="254"/>
        <v>0</v>
      </c>
      <c r="DM135" s="391">
        <f t="shared" si="255"/>
        <v>0</v>
      </c>
      <c r="DN135" s="391">
        <f t="shared" si="256"/>
        <v>0</v>
      </c>
      <c r="DO135" s="391">
        <f t="shared" si="257"/>
        <v>0</v>
      </c>
      <c r="DP135" s="391">
        <f t="shared" si="258"/>
        <v>0</v>
      </c>
      <c r="DQ135" s="398"/>
      <c r="DR135" s="391">
        <f t="shared" si="259"/>
        <v>0</v>
      </c>
      <c r="DS135" s="391">
        <f t="shared" si="260"/>
        <v>0</v>
      </c>
      <c r="DT135" s="391">
        <f t="shared" si="261"/>
        <v>0</v>
      </c>
      <c r="DU135" s="391">
        <f t="shared" si="262"/>
        <v>0</v>
      </c>
      <c r="DV135" s="391">
        <f t="shared" si="263"/>
        <v>0</v>
      </c>
      <c r="DW135" s="391">
        <f t="shared" si="264"/>
        <v>0</v>
      </c>
      <c r="DX135" s="391">
        <f t="shared" si="265"/>
        <v>0</v>
      </c>
      <c r="DY135" s="391">
        <f t="shared" si="266"/>
        <v>0</v>
      </c>
      <c r="DZ135" s="391">
        <f t="shared" si="267"/>
        <v>0</v>
      </c>
      <c r="EA135" s="391">
        <f t="shared" si="268"/>
        <v>0</v>
      </c>
      <c r="EB135" s="391">
        <f t="shared" si="269"/>
        <v>0</v>
      </c>
      <c r="EC135" s="398"/>
      <c r="ED135" s="391">
        <f t="shared" si="270"/>
        <v>0</v>
      </c>
      <c r="EE135" s="391">
        <f t="shared" si="271"/>
        <v>0</v>
      </c>
      <c r="EF135" s="391">
        <f t="shared" si="272"/>
        <v>0</v>
      </c>
      <c r="EG135" s="391">
        <f t="shared" si="273"/>
        <v>0</v>
      </c>
      <c r="EH135" s="391">
        <f t="shared" si="274"/>
        <v>0</v>
      </c>
      <c r="EI135" s="391">
        <f t="shared" si="275"/>
        <v>0</v>
      </c>
      <c r="EJ135" s="391">
        <f t="shared" si="276"/>
        <v>0</v>
      </c>
      <c r="EK135" s="391">
        <f t="shared" si="277"/>
        <v>0</v>
      </c>
      <c r="EL135" s="391">
        <f t="shared" si="278"/>
        <v>0</v>
      </c>
      <c r="EM135" s="391">
        <f t="shared" si="279"/>
        <v>0</v>
      </c>
      <c r="EN135" s="391">
        <f t="shared" si="280"/>
        <v>0</v>
      </c>
    </row>
    <row r="136" spans="1:145" s="399" customFormat="1" ht="18.75" hidden="1" thickBot="1" x14ac:dyDescent="0.25">
      <c r="A136" s="546" t="str">
        <f t="shared" si="195"/>
        <v>GS-S</v>
      </c>
      <c r="B136" s="547" t="str">
        <f>IF((A136&lt;&gt;"ZZZ"),(IF((IFERROR((VLOOKUP(A136,'Standaard+voorstellen '!A$1:B$436,1,FALSE)),"ZZZ"))="ZZZ","v","")),"")</f>
        <v/>
      </c>
      <c r="C136" s="548" t="s">
        <v>176</v>
      </c>
      <c r="D136" s="549" t="str">
        <f t="shared" si="199"/>
        <v>GS-S</v>
      </c>
      <c r="E136" s="550" t="str">
        <f>IFERROR((VLOOKUP(C136,'Standaard+voorstellen '!A$1:E$568,2,FALSE)),"Nog af te handelen AANVRAAG")</f>
        <v>GS voert. Spec. IBGS team</v>
      </c>
      <c r="F136" s="369">
        <f>IFERROR((VLOOKUP(C136,'Standaard+voorstellen '!A$1:E$568,3,FALSE)),"")</f>
        <v>2</v>
      </c>
      <c r="G136" s="370">
        <f t="shared" si="196"/>
        <v>11</v>
      </c>
      <c r="H136" s="371">
        <f t="shared" si="197"/>
        <v>11</v>
      </c>
      <c r="I136" s="372">
        <f t="shared" si="198"/>
        <v>0</v>
      </c>
      <c r="J136" s="367">
        <f t="shared" si="200"/>
        <v>34</v>
      </c>
      <c r="K136" s="372">
        <f t="shared" si="201"/>
        <v>0</v>
      </c>
      <c r="L136" s="369" t="s">
        <v>36</v>
      </c>
      <c r="M136" s="373" t="s">
        <v>1138</v>
      </c>
      <c r="N136" s="374"/>
      <c r="O136" s="375"/>
      <c r="P136" s="376" t="s">
        <v>176</v>
      </c>
      <c r="Q136" s="377">
        <v>11</v>
      </c>
      <c r="R136" s="378">
        <v>11</v>
      </c>
      <c r="S136" s="379">
        <v>0</v>
      </c>
      <c r="T136" s="378">
        <v>8</v>
      </c>
      <c r="U136" s="378">
        <v>6</v>
      </c>
      <c r="V136" s="377">
        <v>4</v>
      </c>
      <c r="W136" s="378">
        <v>4</v>
      </c>
      <c r="X136" s="379">
        <v>0</v>
      </c>
      <c r="Y136" s="384">
        <v>1</v>
      </c>
      <c r="Z136" s="401">
        <v>1</v>
      </c>
      <c r="AA136" s="402">
        <v>0</v>
      </c>
      <c r="AB136" s="383">
        <v>2</v>
      </c>
      <c r="AC136" s="384">
        <v>2</v>
      </c>
      <c r="AD136" s="384">
        <v>0</v>
      </c>
      <c r="AE136" s="377"/>
      <c r="AF136" s="380"/>
      <c r="AG136" s="382"/>
      <c r="AH136" s="383">
        <v>2</v>
      </c>
      <c r="AI136" s="384">
        <v>2</v>
      </c>
      <c r="AJ136" s="385">
        <v>0</v>
      </c>
      <c r="AK136" s="384">
        <v>1</v>
      </c>
      <c r="AL136" s="384">
        <v>1</v>
      </c>
      <c r="AM136" s="384">
        <v>0</v>
      </c>
      <c r="AN136" s="383">
        <v>1</v>
      </c>
      <c r="AO136" s="384">
        <v>1</v>
      </c>
      <c r="AP136" s="385">
        <v>0</v>
      </c>
      <c r="AQ136" s="384">
        <v>0</v>
      </c>
      <c r="AR136" s="384">
        <v>0</v>
      </c>
      <c r="AS136" s="384">
        <v>0</v>
      </c>
      <c r="AT136" s="383">
        <v>0</v>
      </c>
      <c r="AU136" s="384">
        <v>0</v>
      </c>
      <c r="AV136" s="384">
        <v>0</v>
      </c>
      <c r="AW136" s="383"/>
      <c r="AX136" s="384"/>
      <c r="AY136" s="385"/>
      <c r="AZ136" s="403"/>
      <c r="BA136" s="387" t="str">
        <f t="shared" si="202"/>
        <v>GS</v>
      </c>
      <c r="BB136" s="388" t="str">
        <f t="shared" si="203"/>
        <v/>
      </c>
      <c r="BC136" s="389" t="str">
        <f t="shared" si="204"/>
        <v>-</v>
      </c>
      <c r="BD136" s="390" t="str">
        <f t="shared" si="205"/>
        <v>S</v>
      </c>
      <c r="BE136" s="391">
        <f t="shared" si="206"/>
        <v>3</v>
      </c>
      <c r="BF136" s="392" t="str">
        <f>VLOOKUP(C136,'Standaard+voorstellen '!A$1:E$568,1,FALSE)</f>
        <v>GS-S</v>
      </c>
      <c r="BG136" s="393" t="str">
        <f>VLOOKUP(P136,'Hulpblad Aantal per VrtgSrt &gt;=1'!B$4:C$688,1,FALSE)</f>
        <v>GS-S</v>
      </c>
      <c r="BH136" s="394" t="s">
        <v>176</v>
      </c>
      <c r="BI136" s="393" t="str">
        <f t="shared" si="207"/>
        <v>g</v>
      </c>
      <c r="BJ136" s="393" t="str">
        <f t="shared" si="208"/>
        <v>P</v>
      </c>
      <c r="BK136" s="393" t="str">
        <f t="shared" si="209"/>
        <v/>
      </c>
      <c r="BL136" s="395" t="str">
        <f t="shared" si="210"/>
        <v>P</v>
      </c>
      <c r="BM136" s="393" t="str">
        <f>IF((B136&gt;"a"),(VLOOKUP(A136,Afhankelijkheid!A$2:O$5530,2,FALSE)),"")</f>
        <v/>
      </c>
      <c r="BN136" s="396">
        <f>IFERROR(VLOOKUP(A136,'Hulpblad IZB en IZE'!A$2:B$750,2,FALSE),0)</f>
        <v>34</v>
      </c>
      <c r="BO136" s="397" t="str">
        <f t="shared" si="211"/>
        <v/>
      </c>
      <c r="BP136" s="370">
        <f t="shared" si="212"/>
        <v>11</v>
      </c>
      <c r="BQ136" s="371">
        <f t="shared" si="213"/>
        <v>11</v>
      </c>
      <c r="BR136" s="372">
        <f t="shared" si="281"/>
        <v>0</v>
      </c>
      <c r="BS136" s="372">
        <f t="shared" si="282"/>
        <v>8</v>
      </c>
      <c r="BT136" s="367">
        <f t="shared" si="214"/>
        <v>34</v>
      </c>
      <c r="BU136" s="398"/>
      <c r="BV136" s="391"/>
      <c r="BW136" s="393">
        <f t="shared" si="215"/>
        <v>0</v>
      </c>
      <c r="BX136" s="393">
        <f t="shared" si="216"/>
        <v>0</v>
      </c>
      <c r="BY136" s="393">
        <f t="shared" si="217"/>
        <v>0</v>
      </c>
      <c r="BZ136" s="393">
        <f t="shared" si="218"/>
        <v>0</v>
      </c>
      <c r="CA136" s="393">
        <f t="shared" si="219"/>
        <v>0</v>
      </c>
      <c r="CB136" s="393">
        <f t="shared" si="220"/>
        <v>0</v>
      </c>
      <c r="CC136" s="393">
        <f t="shared" si="221"/>
        <v>0</v>
      </c>
      <c r="CD136" s="393">
        <f t="shared" si="222"/>
        <v>0</v>
      </c>
      <c r="CE136" s="393">
        <f t="shared" si="223"/>
        <v>0</v>
      </c>
      <c r="CF136" s="393">
        <f t="shared" si="224"/>
        <v>0</v>
      </c>
      <c r="CG136" s="398"/>
      <c r="CH136" s="391">
        <f t="shared" si="225"/>
        <v>1</v>
      </c>
      <c r="CI136" s="391">
        <f t="shared" si="226"/>
        <v>1</v>
      </c>
      <c r="CJ136" s="391">
        <f t="shared" si="227"/>
        <v>1</v>
      </c>
      <c r="CK136" s="391">
        <f t="shared" si="228"/>
        <v>0</v>
      </c>
      <c r="CL136" s="391">
        <f t="shared" si="229"/>
        <v>1</v>
      </c>
      <c r="CM136" s="391">
        <f t="shared" si="230"/>
        <v>1</v>
      </c>
      <c r="CN136" s="391">
        <f t="shared" si="231"/>
        <v>1</v>
      </c>
      <c r="CO136" s="391">
        <f t="shared" si="232"/>
        <v>1</v>
      </c>
      <c r="CP136" s="391">
        <f t="shared" si="233"/>
        <v>1</v>
      </c>
      <c r="CQ136" s="391">
        <f t="shared" si="234"/>
        <v>0</v>
      </c>
      <c r="CR136" s="391">
        <f t="shared" si="235"/>
        <v>0</v>
      </c>
      <c r="CS136" s="393">
        <f t="shared" si="236"/>
        <v>0</v>
      </c>
      <c r="CT136" s="391">
        <f t="shared" si="237"/>
        <v>0</v>
      </c>
      <c r="CU136" s="391">
        <f t="shared" si="238"/>
        <v>1</v>
      </c>
      <c r="CV136" s="391">
        <f t="shared" si="239"/>
        <v>1</v>
      </c>
      <c r="CW136" s="391">
        <f t="shared" si="240"/>
        <v>1</v>
      </c>
      <c r="CX136" s="391">
        <f t="shared" si="241"/>
        <v>0</v>
      </c>
      <c r="CY136" s="391">
        <f t="shared" si="242"/>
        <v>1</v>
      </c>
      <c r="CZ136" s="391">
        <f t="shared" si="243"/>
        <v>1</v>
      </c>
      <c r="DA136" s="391">
        <f t="shared" si="244"/>
        <v>1</v>
      </c>
      <c r="DB136" s="391">
        <f t="shared" si="245"/>
        <v>0</v>
      </c>
      <c r="DC136" s="391">
        <f t="shared" si="246"/>
        <v>0</v>
      </c>
      <c r="DD136" s="391">
        <f t="shared" si="247"/>
        <v>0</v>
      </c>
      <c r="DE136" s="398"/>
      <c r="DF136" s="391">
        <f t="shared" si="248"/>
        <v>0</v>
      </c>
      <c r="DG136" s="391">
        <f t="shared" si="249"/>
        <v>0</v>
      </c>
      <c r="DH136" s="391">
        <f t="shared" si="250"/>
        <v>0</v>
      </c>
      <c r="DI136" s="391">
        <f t="shared" si="251"/>
        <v>0</v>
      </c>
      <c r="DJ136" s="391">
        <f t="shared" si="252"/>
        <v>0</v>
      </c>
      <c r="DK136" s="391">
        <f t="shared" si="253"/>
        <v>0</v>
      </c>
      <c r="DL136" s="391">
        <f t="shared" si="254"/>
        <v>0</v>
      </c>
      <c r="DM136" s="391">
        <f t="shared" si="255"/>
        <v>0</v>
      </c>
      <c r="DN136" s="391">
        <f t="shared" si="256"/>
        <v>0</v>
      </c>
      <c r="DO136" s="391">
        <f t="shared" si="257"/>
        <v>0</v>
      </c>
      <c r="DP136" s="391">
        <f t="shared" si="258"/>
        <v>0</v>
      </c>
      <c r="DQ136" s="398"/>
      <c r="DR136" s="391">
        <f t="shared" si="259"/>
        <v>0</v>
      </c>
      <c r="DS136" s="391">
        <f t="shared" si="260"/>
        <v>0</v>
      </c>
      <c r="DT136" s="391">
        <f t="shared" si="261"/>
        <v>0</v>
      </c>
      <c r="DU136" s="391">
        <f t="shared" si="262"/>
        <v>0</v>
      </c>
      <c r="DV136" s="391">
        <f t="shared" si="263"/>
        <v>0</v>
      </c>
      <c r="DW136" s="391">
        <f t="shared" si="264"/>
        <v>0</v>
      </c>
      <c r="DX136" s="391">
        <f t="shared" si="265"/>
        <v>0</v>
      </c>
      <c r="DY136" s="391">
        <f t="shared" si="266"/>
        <v>0</v>
      </c>
      <c r="DZ136" s="391">
        <f t="shared" si="267"/>
        <v>0</v>
      </c>
      <c r="EA136" s="391">
        <f t="shared" si="268"/>
        <v>0</v>
      </c>
      <c r="EB136" s="391">
        <f t="shared" si="269"/>
        <v>0</v>
      </c>
      <c r="EC136" s="398"/>
      <c r="ED136" s="391">
        <f t="shared" si="270"/>
        <v>0</v>
      </c>
      <c r="EE136" s="391">
        <f t="shared" si="271"/>
        <v>0</v>
      </c>
      <c r="EF136" s="391">
        <f t="shared" si="272"/>
        <v>0</v>
      </c>
      <c r="EG136" s="391">
        <f t="shared" si="273"/>
        <v>0</v>
      </c>
      <c r="EH136" s="391">
        <f t="shared" si="274"/>
        <v>0</v>
      </c>
      <c r="EI136" s="391">
        <f t="shared" si="275"/>
        <v>0</v>
      </c>
      <c r="EJ136" s="391">
        <f t="shared" si="276"/>
        <v>0</v>
      </c>
      <c r="EK136" s="391">
        <f t="shared" si="277"/>
        <v>0</v>
      </c>
      <c r="EL136" s="391">
        <f t="shared" si="278"/>
        <v>0</v>
      </c>
      <c r="EM136" s="391">
        <f t="shared" si="279"/>
        <v>0</v>
      </c>
      <c r="EN136" s="391">
        <f t="shared" si="280"/>
        <v>0</v>
      </c>
      <c r="EO136" s="391"/>
    </row>
    <row r="137" spans="1:145" s="391" customFormat="1" ht="13.5" hidden="1" thickBot="1" x14ac:dyDescent="0.25">
      <c r="A137" s="364" t="str">
        <f t="shared" ref="A137:A169" si="283">IF((P137&gt;"a"),P137,"zzz")</f>
        <v>HA</v>
      </c>
      <c r="B137" s="365" t="str">
        <f>IF((A137&lt;&gt;"ZZZ"),(IF((IFERROR((VLOOKUP(A137,'Standaard+voorstellen '!A$1:B$436,1,FALSE)),"ZZZ"))="ZZZ","v","")),"")</f>
        <v/>
      </c>
      <c r="C137" s="396" t="s">
        <v>429</v>
      </c>
      <c r="D137" s="367" t="str">
        <f t="shared" si="199"/>
        <v>HA</v>
      </c>
      <c r="E137" s="368" t="str">
        <f>IFERROR((VLOOKUP(C137,'Standaard+voorstellen '!A$1:E$568,2,FALSE)),"Nog af te handelen AANVRAAG")</f>
        <v>Haakarmvoertuig</v>
      </c>
      <c r="F137" s="369">
        <f>IFERROR((VLOOKUP(C137,'Standaard+voorstellen '!A$1:E$568,3,FALSE)),"")</f>
        <v>8</v>
      </c>
      <c r="G137" s="370">
        <f t="shared" si="196"/>
        <v>361</v>
      </c>
      <c r="H137" s="371">
        <f t="shared" si="197"/>
        <v>280</v>
      </c>
      <c r="I137" s="372">
        <f t="shared" si="198"/>
        <v>81</v>
      </c>
      <c r="J137" s="367">
        <f t="shared" si="200"/>
        <v>16</v>
      </c>
      <c r="K137" s="372">
        <f t="shared" si="201"/>
        <v>0</v>
      </c>
      <c r="L137" s="369" t="s">
        <v>36</v>
      </c>
      <c r="M137" s="373" t="s">
        <v>443</v>
      </c>
      <c r="N137" s="374"/>
      <c r="O137" s="375"/>
      <c r="P137" s="376" t="s">
        <v>429</v>
      </c>
      <c r="Q137" s="377">
        <v>361</v>
      </c>
      <c r="R137" s="378">
        <v>280</v>
      </c>
      <c r="S137" s="379">
        <v>81</v>
      </c>
      <c r="T137" s="378">
        <v>10</v>
      </c>
      <c r="U137" s="378">
        <v>10</v>
      </c>
      <c r="V137" s="377">
        <v>31</v>
      </c>
      <c r="W137" s="378">
        <v>30</v>
      </c>
      <c r="X137" s="379">
        <v>1</v>
      </c>
      <c r="Y137" s="378">
        <v>22</v>
      </c>
      <c r="Z137" s="380">
        <v>17</v>
      </c>
      <c r="AA137" s="381">
        <v>5</v>
      </c>
      <c r="AB137" s="377">
        <v>26</v>
      </c>
      <c r="AC137" s="378">
        <v>24</v>
      </c>
      <c r="AD137" s="378">
        <v>2</v>
      </c>
      <c r="AE137" s="377">
        <v>34</v>
      </c>
      <c r="AF137" s="380">
        <v>27</v>
      </c>
      <c r="AG137" s="382">
        <v>7</v>
      </c>
      <c r="AH137" s="383">
        <v>46</v>
      </c>
      <c r="AI137" s="384">
        <v>42</v>
      </c>
      <c r="AJ137" s="385">
        <v>4</v>
      </c>
      <c r="AK137" s="378">
        <v>31</v>
      </c>
      <c r="AL137" s="378">
        <v>15</v>
      </c>
      <c r="AM137" s="378">
        <v>16</v>
      </c>
      <c r="AN137" s="383">
        <v>37</v>
      </c>
      <c r="AO137" s="384">
        <v>22</v>
      </c>
      <c r="AP137" s="385">
        <v>15</v>
      </c>
      <c r="AQ137" s="378">
        <v>68</v>
      </c>
      <c r="AR137" s="378">
        <v>59</v>
      </c>
      <c r="AS137" s="378">
        <v>9</v>
      </c>
      <c r="AT137" s="377">
        <v>37</v>
      </c>
      <c r="AU137" s="378">
        <v>30</v>
      </c>
      <c r="AV137" s="378">
        <v>7</v>
      </c>
      <c r="AW137" s="377">
        <v>29</v>
      </c>
      <c r="AX137" s="378">
        <v>14</v>
      </c>
      <c r="AY137" s="379">
        <v>15</v>
      </c>
      <c r="AZ137" s="403"/>
      <c r="BA137" s="387" t="str">
        <f t="shared" si="202"/>
        <v>HA</v>
      </c>
      <c r="BB137" s="388" t="str">
        <f t="shared" si="203"/>
        <v/>
      </c>
      <c r="BC137" s="389" t="str">
        <f t="shared" si="204"/>
        <v/>
      </c>
      <c r="BD137" s="390" t="str">
        <f t="shared" si="205"/>
        <v/>
      </c>
      <c r="BE137" s="391">
        <f t="shared" si="206"/>
        <v>3</v>
      </c>
      <c r="BF137" s="392" t="str">
        <f>VLOOKUP(C137,'Standaard+voorstellen '!A$1:E$568,1,FALSE)</f>
        <v>HA</v>
      </c>
      <c r="BG137" s="393" t="str">
        <f>VLOOKUP(P137,'Hulpblad Aantal per VrtgSrt &gt;=1'!B$4:C$688,1,FALSE)</f>
        <v>HA</v>
      </c>
      <c r="BH137" s="394" t="s">
        <v>429</v>
      </c>
      <c r="BI137" s="393" t="str">
        <f t="shared" si="207"/>
        <v>g</v>
      </c>
      <c r="BJ137" s="393" t="str">
        <f t="shared" si="208"/>
        <v>P</v>
      </c>
      <c r="BK137" s="393" t="str">
        <f t="shared" si="209"/>
        <v>A</v>
      </c>
      <c r="BL137" s="395" t="str">
        <f t="shared" si="210"/>
        <v>PA</v>
      </c>
      <c r="BM137" s="393" t="str">
        <f>IF((B137&gt;"a"),(VLOOKUP(A137,Afhankelijkheid!A$2:O$5530,2,FALSE)),"")</f>
        <v/>
      </c>
      <c r="BN137" s="396">
        <f>IFERROR(VLOOKUP(A137,'Hulpblad IZB en IZE'!A$2:B$750,2,FALSE),0)</f>
        <v>16</v>
      </c>
      <c r="BO137" s="397" t="str">
        <f t="shared" si="211"/>
        <v/>
      </c>
      <c r="BP137" s="370">
        <f t="shared" si="212"/>
        <v>361</v>
      </c>
      <c r="BQ137" s="371">
        <f t="shared" si="213"/>
        <v>280</v>
      </c>
      <c r="BR137" s="372">
        <f t="shared" si="281"/>
        <v>81</v>
      </c>
      <c r="BS137" s="372">
        <f t="shared" si="282"/>
        <v>10</v>
      </c>
      <c r="BT137" s="367">
        <f t="shared" si="214"/>
        <v>16</v>
      </c>
      <c r="BU137" s="398"/>
      <c r="BW137" s="393">
        <f t="shared" si="215"/>
        <v>0</v>
      </c>
      <c r="BX137" s="393">
        <f t="shared" si="216"/>
        <v>0</v>
      </c>
      <c r="BY137" s="393">
        <f t="shared" si="217"/>
        <v>0</v>
      </c>
      <c r="BZ137" s="393">
        <f t="shared" si="218"/>
        <v>0</v>
      </c>
      <c r="CA137" s="393">
        <f t="shared" si="219"/>
        <v>0</v>
      </c>
      <c r="CB137" s="393">
        <f t="shared" si="220"/>
        <v>0</v>
      </c>
      <c r="CC137" s="393">
        <f t="shared" si="221"/>
        <v>0</v>
      </c>
      <c r="CD137" s="393">
        <f t="shared" si="222"/>
        <v>0</v>
      </c>
      <c r="CE137" s="393">
        <f t="shared" si="223"/>
        <v>0</v>
      </c>
      <c r="CF137" s="393">
        <f t="shared" si="224"/>
        <v>0</v>
      </c>
      <c r="CG137" s="398"/>
      <c r="CH137" s="391">
        <f t="shared" si="225"/>
        <v>1</v>
      </c>
      <c r="CI137" s="391">
        <f t="shared" si="226"/>
        <v>1</v>
      </c>
      <c r="CJ137" s="391">
        <f t="shared" si="227"/>
        <v>1</v>
      </c>
      <c r="CK137" s="391">
        <f t="shared" si="228"/>
        <v>1</v>
      </c>
      <c r="CL137" s="391">
        <f t="shared" si="229"/>
        <v>1</v>
      </c>
      <c r="CM137" s="391">
        <f t="shared" si="230"/>
        <v>1</v>
      </c>
      <c r="CN137" s="391">
        <f t="shared" si="231"/>
        <v>1</v>
      </c>
      <c r="CO137" s="391">
        <f t="shared" si="232"/>
        <v>1</v>
      </c>
      <c r="CP137" s="391">
        <f t="shared" si="233"/>
        <v>1</v>
      </c>
      <c r="CQ137" s="391">
        <f t="shared" si="234"/>
        <v>1</v>
      </c>
      <c r="CR137" s="391">
        <f t="shared" si="235"/>
        <v>0</v>
      </c>
      <c r="CS137" s="393">
        <f t="shared" si="236"/>
        <v>0</v>
      </c>
      <c r="CT137" s="391">
        <f t="shared" si="237"/>
        <v>0</v>
      </c>
      <c r="CU137" s="391">
        <f t="shared" si="238"/>
        <v>1</v>
      </c>
      <c r="CV137" s="391">
        <f t="shared" si="239"/>
        <v>1</v>
      </c>
      <c r="CW137" s="391">
        <f t="shared" si="240"/>
        <v>1</v>
      </c>
      <c r="CX137" s="391">
        <f t="shared" si="241"/>
        <v>1</v>
      </c>
      <c r="CY137" s="391">
        <f t="shared" si="242"/>
        <v>1</v>
      </c>
      <c r="CZ137" s="391">
        <f t="shared" si="243"/>
        <v>1</v>
      </c>
      <c r="DA137" s="391">
        <f t="shared" si="244"/>
        <v>1</v>
      </c>
      <c r="DB137" s="391">
        <f t="shared" si="245"/>
        <v>1</v>
      </c>
      <c r="DC137" s="391">
        <f t="shared" si="246"/>
        <v>1</v>
      </c>
      <c r="DD137" s="391">
        <f t="shared" si="247"/>
        <v>1</v>
      </c>
      <c r="DE137" s="398"/>
      <c r="DF137" s="391">
        <f t="shared" si="248"/>
        <v>0</v>
      </c>
      <c r="DG137" s="391">
        <f t="shared" si="249"/>
        <v>0</v>
      </c>
      <c r="DH137" s="391">
        <f t="shared" si="250"/>
        <v>0</v>
      </c>
      <c r="DI137" s="391">
        <f t="shared" si="251"/>
        <v>0</v>
      </c>
      <c r="DJ137" s="391">
        <f t="shared" si="252"/>
        <v>0</v>
      </c>
      <c r="DK137" s="391">
        <f t="shared" si="253"/>
        <v>0</v>
      </c>
      <c r="DL137" s="391">
        <f t="shared" si="254"/>
        <v>0</v>
      </c>
      <c r="DM137" s="391">
        <f t="shared" si="255"/>
        <v>0</v>
      </c>
      <c r="DN137" s="391">
        <f t="shared" si="256"/>
        <v>0</v>
      </c>
      <c r="DO137" s="391">
        <f t="shared" si="257"/>
        <v>0</v>
      </c>
      <c r="DP137" s="391">
        <f t="shared" si="258"/>
        <v>0</v>
      </c>
      <c r="DQ137" s="398"/>
      <c r="DR137" s="391">
        <f t="shared" si="259"/>
        <v>0</v>
      </c>
      <c r="DS137" s="391">
        <f t="shared" si="260"/>
        <v>0</v>
      </c>
      <c r="DT137" s="391">
        <f t="shared" si="261"/>
        <v>0</v>
      </c>
      <c r="DU137" s="391">
        <f t="shared" si="262"/>
        <v>0</v>
      </c>
      <c r="DV137" s="391">
        <f t="shared" si="263"/>
        <v>0</v>
      </c>
      <c r="DW137" s="391">
        <f t="shared" si="264"/>
        <v>0</v>
      </c>
      <c r="DX137" s="391">
        <f t="shared" si="265"/>
        <v>0</v>
      </c>
      <c r="DY137" s="391">
        <f t="shared" si="266"/>
        <v>0</v>
      </c>
      <c r="DZ137" s="391">
        <f t="shared" si="267"/>
        <v>0</v>
      </c>
      <c r="EA137" s="391">
        <f t="shared" si="268"/>
        <v>0</v>
      </c>
      <c r="EB137" s="391">
        <f t="shared" si="269"/>
        <v>0</v>
      </c>
      <c r="EC137" s="398"/>
      <c r="ED137" s="391">
        <f t="shared" si="270"/>
        <v>0</v>
      </c>
      <c r="EE137" s="391">
        <f t="shared" si="271"/>
        <v>0</v>
      </c>
      <c r="EF137" s="391">
        <f t="shared" si="272"/>
        <v>0</v>
      </c>
      <c r="EG137" s="391">
        <f t="shared" si="273"/>
        <v>0</v>
      </c>
      <c r="EH137" s="391">
        <f t="shared" si="274"/>
        <v>0</v>
      </c>
      <c r="EI137" s="391">
        <f t="shared" si="275"/>
        <v>0</v>
      </c>
      <c r="EJ137" s="391">
        <f t="shared" si="276"/>
        <v>0</v>
      </c>
      <c r="EK137" s="391">
        <f t="shared" si="277"/>
        <v>0</v>
      </c>
      <c r="EL137" s="391">
        <f t="shared" si="278"/>
        <v>0</v>
      </c>
      <c r="EM137" s="391">
        <f t="shared" si="279"/>
        <v>0</v>
      </c>
      <c r="EN137" s="391">
        <f t="shared" si="280"/>
        <v>0</v>
      </c>
    </row>
    <row r="138" spans="1:145" s="391" customFormat="1" ht="13.5" hidden="1" thickBot="1" x14ac:dyDescent="0.25">
      <c r="A138" s="364" t="str">
        <f t="shared" si="283"/>
        <v>HA-BB</v>
      </c>
      <c r="B138" s="365" t="str">
        <f>IF((A138&lt;&gt;"ZZZ"),(IF((IFERROR((VLOOKUP(A138,'Standaard+voorstellen '!A$1:B$436,1,FALSE)),"ZZZ"))="ZZZ","v","")),"")</f>
        <v/>
      </c>
      <c r="C138" s="396" t="s">
        <v>385</v>
      </c>
      <c r="D138" s="367" t="str">
        <f t="shared" si="199"/>
        <v>HA-BB</v>
      </c>
      <c r="E138" s="368" t="str">
        <f>IFERROR((VLOOKUP(C138,'Standaard+voorstellen '!A$1:E$568,2,FALSE)),"Nog af te handelen AANVRAAG")</f>
        <v>HA Bedrijfsbrandweer</v>
      </c>
      <c r="F138" s="369">
        <f>IFERROR((VLOOKUP(C138,'Standaard+voorstellen '!A$1:E$568,3,FALSE)),"")</f>
        <v>8</v>
      </c>
      <c r="G138" s="370">
        <f t="shared" si="196"/>
        <v>4</v>
      </c>
      <c r="H138" s="371">
        <f t="shared" si="197"/>
        <v>4</v>
      </c>
      <c r="I138" s="372">
        <f t="shared" si="198"/>
        <v>0</v>
      </c>
      <c r="J138" s="367">
        <f t="shared" si="200"/>
        <v>0</v>
      </c>
      <c r="K138" s="372">
        <f t="shared" si="201"/>
        <v>0</v>
      </c>
      <c r="L138" s="369" t="s">
        <v>36</v>
      </c>
      <c r="M138" s="373" t="s">
        <v>1218</v>
      </c>
      <c r="N138" s="374"/>
      <c r="O138" s="375"/>
      <c r="P138" s="376" t="s">
        <v>385</v>
      </c>
      <c r="Q138" s="377">
        <v>4</v>
      </c>
      <c r="R138" s="378">
        <v>4</v>
      </c>
      <c r="S138" s="379">
        <v>0</v>
      </c>
      <c r="T138" s="378">
        <v>6</v>
      </c>
      <c r="U138" s="378">
        <v>2</v>
      </c>
      <c r="V138" s="383">
        <v>0</v>
      </c>
      <c r="W138" s="384">
        <v>0</v>
      </c>
      <c r="X138" s="385">
        <v>0</v>
      </c>
      <c r="Y138" s="384"/>
      <c r="Z138" s="401"/>
      <c r="AA138" s="402"/>
      <c r="AB138" s="383"/>
      <c r="AC138" s="384"/>
      <c r="AD138" s="384"/>
      <c r="AE138" s="383"/>
      <c r="AF138" s="401"/>
      <c r="AG138" s="406"/>
      <c r="AH138" s="383">
        <v>0</v>
      </c>
      <c r="AI138" s="384">
        <v>0</v>
      </c>
      <c r="AJ138" s="385">
        <v>0</v>
      </c>
      <c r="AK138" s="384"/>
      <c r="AL138" s="384"/>
      <c r="AM138" s="384"/>
      <c r="AN138" s="383">
        <v>0</v>
      </c>
      <c r="AO138" s="384">
        <v>0</v>
      </c>
      <c r="AP138" s="385">
        <v>0</v>
      </c>
      <c r="AQ138" s="384">
        <v>0</v>
      </c>
      <c r="AR138" s="384">
        <v>0</v>
      </c>
      <c r="AS138" s="384">
        <v>0</v>
      </c>
      <c r="AT138" s="383">
        <v>2</v>
      </c>
      <c r="AU138" s="384">
        <v>2</v>
      </c>
      <c r="AV138" s="384">
        <v>0</v>
      </c>
      <c r="AW138" s="383">
        <v>2</v>
      </c>
      <c r="AX138" s="384">
        <v>2</v>
      </c>
      <c r="AY138" s="385">
        <v>0</v>
      </c>
      <c r="AZ138" s="403"/>
      <c r="BA138" s="387" t="str">
        <f t="shared" si="202"/>
        <v>HA</v>
      </c>
      <c r="BB138" s="388" t="str">
        <f t="shared" si="203"/>
        <v/>
      </c>
      <c r="BC138" s="389" t="str">
        <f t="shared" si="204"/>
        <v>-</v>
      </c>
      <c r="BD138" s="390" t="str">
        <f t="shared" si="205"/>
        <v>BB</v>
      </c>
      <c r="BE138" s="391">
        <f t="shared" si="206"/>
        <v>3</v>
      </c>
      <c r="BF138" s="392" t="str">
        <f>VLOOKUP(C138,'Standaard+voorstellen '!A$1:E$568,1,FALSE)</f>
        <v>HA-BB</v>
      </c>
      <c r="BG138" s="393" t="str">
        <f>VLOOKUP(P138,'Hulpblad Aantal per VrtgSrt &gt;=1'!B$4:C$688,1,FALSE)</f>
        <v>HA-BB</v>
      </c>
      <c r="BH138" s="394" t="s">
        <v>385</v>
      </c>
      <c r="BI138" s="393" t="str">
        <f t="shared" si="207"/>
        <v>g</v>
      </c>
      <c r="BJ138" s="393" t="str">
        <f t="shared" si="208"/>
        <v>P</v>
      </c>
      <c r="BK138" s="393" t="str">
        <f t="shared" si="209"/>
        <v/>
      </c>
      <c r="BL138" s="395" t="str">
        <f t="shared" si="210"/>
        <v>P</v>
      </c>
      <c r="BM138" s="393" t="str">
        <f>IF((B138&gt;"a"),(VLOOKUP(A138,Afhankelijkheid!A$2:O$5530,2,FALSE)),"")</f>
        <v/>
      </c>
      <c r="BN138" s="396">
        <f>IFERROR(VLOOKUP(A138,'Hulpblad IZB en IZE'!A$2:B$750,2,FALSE),0)</f>
        <v>0</v>
      </c>
      <c r="BO138" s="397" t="str">
        <f t="shared" si="211"/>
        <v/>
      </c>
      <c r="BP138" s="370">
        <f t="shared" si="212"/>
        <v>4</v>
      </c>
      <c r="BQ138" s="371">
        <f t="shared" si="213"/>
        <v>4</v>
      </c>
      <c r="BR138" s="372">
        <f t="shared" si="281"/>
        <v>0</v>
      </c>
      <c r="BS138" s="372">
        <f t="shared" si="282"/>
        <v>6</v>
      </c>
      <c r="BT138" s="367">
        <f t="shared" si="214"/>
        <v>0</v>
      </c>
      <c r="BU138" s="398"/>
      <c r="BW138" s="393">
        <f t="shared" si="215"/>
        <v>0</v>
      </c>
      <c r="BX138" s="393">
        <f t="shared" si="216"/>
        <v>0</v>
      </c>
      <c r="BY138" s="393">
        <f t="shared" si="217"/>
        <v>0</v>
      </c>
      <c r="BZ138" s="393">
        <f t="shared" si="218"/>
        <v>0</v>
      </c>
      <c r="CA138" s="393">
        <f t="shared" si="219"/>
        <v>0</v>
      </c>
      <c r="CB138" s="393">
        <f t="shared" si="220"/>
        <v>0</v>
      </c>
      <c r="CC138" s="393">
        <f t="shared" si="221"/>
        <v>0</v>
      </c>
      <c r="CD138" s="393">
        <f t="shared" si="222"/>
        <v>0</v>
      </c>
      <c r="CE138" s="393">
        <f t="shared" si="223"/>
        <v>0</v>
      </c>
      <c r="CF138" s="393">
        <f t="shared" si="224"/>
        <v>0</v>
      </c>
      <c r="CG138" s="398"/>
      <c r="CH138" s="391">
        <f t="shared" si="225"/>
        <v>1</v>
      </c>
      <c r="CI138" s="391">
        <f t="shared" si="226"/>
        <v>0</v>
      </c>
      <c r="CJ138" s="391">
        <f t="shared" si="227"/>
        <v>0</v>
      </c>
      <c r="CK138" s="391">
        <f t="shared" si="228"/>
        <v>0</v>
      </c>
      <c r="CL138" s="391">
        <f t="shared" si="229"/>
        <v>1</v>
      </c>
      <c r="CM138" s="391">
        <f t="shared" si="230"/>
        <v>0</v>
      </c>
      <c r="CN138" s="391">
        <f t="shared" si="231"/>
        <v>1</v>
      </c>
      <c r="CO138" s="391">
        <f t="shared" si="232"/>
        <v>1</v>
      </c>
      <c r="CP138" s="391">
        <f t="shared" si="233"/>
        <v>1</v>
      </c>
      <c r="CQ138" s="391">
        <f t="shared" si="234"/>
        <v>1</v>
      </c>
      <c r="CR138" s="391">
        <f t="shared" si="235"/>
        <v>0</v>
      </c>
      <c r="CS138" s="393">
        <f t="shared" si="236"/>
        <v>0</v>
      </c>
      <c r="CT138" s="391">
        <f t="shared" si="237"/>
        <v>0</v>
      </c>
      <c r="CU138" s="391">
        <f t="shared" si="238"/>
        <v>0</v>
      </c>
      <c r="CV138" s="391">
        <f t="shared" si="239"/>
        <v>0</v>
      </c>
      <c r="CW138" s="391">
        <f t="shared" si="240"/>
        <v>0</v>
      </c>
      <c r="CX138" s="391">
        <f t="shared" si="241"/>
        <v>0</v>
      </c>
      <c r="CY138" s="391">
        <f t="shared" si="242"/>
        <v>0</v>
      </c>
      <c r="CZ138" s="391">
        <f t="shared" si="243"/>
        <v>0</v>
      </c>
      <c r="DA138" s="391">
        <f t="shared" si="244"/>
        <v>0</v>
      </c>
      <c r="DB138" s="391">
        <f t="shared" si="245"/>
        <v>0</v>
      </c>
      <c r="DC138" s="391">
        <f t="shared" si="246"/>
        <v>1</v>
      </c>
      <c r="DD138" s="391">
        <f t="shared" si="247"/>
        <v>1</v>
      </c>
      <c r="DE138" s="398"/>
      <c r="DF138" s="391">
        <f t="shared" si="248"/>
        <v>0</v>
      </c>
      <c r="DG138" s="391">
        <f t="shared" si="249"/>
        <v>0</v>
      </c>
      <c r="DH138" s="391">
        <f t="shared" si="250"/>
        <v>0</v>
      </c>
      <c r="DI138" s="391">
        <f t="shared" si="251"/>
        <v>0</v>
      </c>
      <c r="DJ138" s="391">
        <f t="shared" si="252"/>
        <v>0</v>
      </c>
      <c r="DK138" s="391">
        <f t="shared" si="253"/>
        <v>0</v>
      </c>
      <c r="DL138" s="391">
        <f t="shared" si="254"/>
        <v>0</v>
      </c>
      <c r="DM138" s="391">
        <f t="shared" si="255"/>
        <v>0</v>
      </c>
      <c r="DN138" s="391">
        <f t="shared" si="256"/>
        <v>0</v>
      </c>
      <c r="DO138" s="391">
        <f t="shared" si="257"/>
        <v>0</v>
      </c>
      <c r="DP138" s="391">
        <f t="shared" si="258"/>
        <v>0</v>
      </c>
      <c r="DQ138" s="398"/>
      <c r="DR138" s="391">
        <f t="shared" si="259"/>
        <v>0</v>
      </c>
      <c r="DS138" s="391">
        <f t="shared" si="260"/>
        <v>0</v>
      </c>
      <c r="DT138" s="391">
        <f t="shared" si="261"/>
        <v>0</v>
      </c>
      <c r="DU138" s="391">
        <f t="shared" si="262"/>
        <v>0</v>
      </c>
      <c r="DV138" s="391">
        <f t="shared" si="263"/>
        <v>0</v>
      </c>
      <c r="DW138" s="391">
        <f t="shared" si="264"/>
        <v>0</v>
      </c>
      <c r="DX138" s="391">
        <f t="shared" si="265"/>
        <v>0</v>
      </c>
      <c r="DY138" s="391">
        <f t="shared" si="266"/>
        <v>0</v>
      </c>
      <c r="DZ138" s="391">
        <f t="shared" si="267"/>
        <v>0</v>
      </c>
      <c r="EA138" s="391">
        <f t="shared" si="268"/>
        <v>0</v>
      </c>
      <c r="EB138" s="391">
        <f t="shared" si="269"/>
        <v>0</v>
      </c>
      <c r="EC138" s="398"/>
      <c r="ED138" s="391">
        <f t="shared" si="270"/>
        <v>0</v>
      </c>
      <c r="EE138" s="391">
        <f t="shared" si="271"/>
        <v>0</v>
      </c>
      <c r="EF138" s="391">
        <f t="shared" si="272"/>
        <v>0</v>
      </c>
      <c r="EG138" s="391">
        <f t="shared" si="273"/>
        <v>0</v>
      </c>
      <c r="EH138" s="391">
        <f t="shared" si="274"/>
        <v>0</v>
      </c>
      <c r="EI138" s="391">
        <f t="shared" si="275"/>
        <v>0</v>
      </c>
      <c r="EJ138" s="391">
        <f t="shared" si="276"/>
        <v>0</v>
      </c>
      <c r="EK138" s="391">
        <f t="shared" si="277"/>
        <v>0</v>
      </c>
      <c r="EL138" s="391">
        <f t="shared" si="278"/>
        <v>0</v>
      </c>
      <c r="EM138" s="391">
        <f t="shared" si="279"/>
        <v>0</v>
      </c>
      <c r="EN138" s="391">
        <f t="shared" si="280"/>
        <v>0</v>
      </c>
    </row>
    <row r="139" spans="1:145" s="391" customFormat="1" ht="13.5" hidden="1" thickBot="1" x14ac:dyDescent="0.25">
      <c r="A139" s="364" t="str">
        <f t="shared" si="283"/>
        <v>HA-G</v>
      </c>
      <c r="B139" s="365" t="str">
        <f>IF((A139&lt;&gt;"ZZZ"),(IF((IFERROR((VLOOKUP(A139,'Standaard+voorstellen '!A$1:B$436,1,FALSE)),"ZZZ"))="ZZZ","v","")),"")</f>
        <v/>
      </c>
      <c r="C139" s="396" t="s">
        <v>430</v>
      </c>
      <c r="D139" s="367" t="str">
        <f t="shared" si="199"/>
        <v>HA-G</v>
      </c>
      <c r="E139" s="368" t="str">
        <f>IFERROR((VLOOKUP(C139,'Standaard+voorstellen '!A$1:E$568,2,FALSE)),"Nog af te handelen AANVRAAG")</f>
        <v>Haakarmvoertuig Groot</v>
      </c>
      <c r="F139" s="369">
        <f>IFERROR((VLOOKUP(C139,'Standaard+voorstellen '!A$1:E$568,3,FALSE)),"")</f>
        <v>8</v>
      </c>
      <c r="G139" s="370">
        <f t="shared" si="196"/>
        <v>40</v>
      </c>
      <c r="H139" s="371">
        <f t="shared" si="197"/>
        <v>25</v>
      </c>
      <c r="I139" s="372">
        <f t="shared" si="198"/>
        <v>15</v>
      </c>
      <c r="J139" s="367">
        <f t="shared" si="200"/>
        <v>3</v>
      </c>
      <c r="K139" s="372">
        <f t="shared" si="201"/>
        <v>0</v>
      </c>
      <c r="L139" s="369" t="s">
        <v>36</v>
      </c>
      <c r="M139" s="373" t="s">
        <v>443</v>
      </c>
      <c r="N139" s="374"/>
      <c r="O139" s="375"/>
      <c r="P139" s="376" t="s">
        <v>430</v>
      </c>
      <c r="Q139" s="377">
        <v>40</v>
      </c>
      <c r="R139" s="378">
        <v>25</v>
      </c>
      <c r="S139" s="379">
        <v>15</v>
      </c>
      <c r="T139" s="378">
        <v>7</v>
      </c>
      <c r="U139" s="378">
        <v>5</v>
      </c>
      <c r="V139" s="383">
        <v>0</v>
      </c>
      <c r="W139" s="384">
        <v>0</v>
      </c>
      <c r="X139" s="385">
        <v>0</v>
      </c>
      <c r="Y139" s="384"/>
      <c r="Z139" s="401"/>
      <c r="AA139" s="402"/>
      <c r="AB139" s="383"/>
      <c r="AC139" s="384"/>
      <c r="AD139" s="384"/>
      <c r="AE139" s="383"/>
      <c r="AF139" s="401"/>
      <c r="AG139" s="406"/>
      <c r="AH139" s="377">
        <v>0</v>
      </c>
      <c r="AI139" s="378">
        <v>0</v>
      </c>
      <c r="AJ139" s="379">
        <v>0</v>
      </c>
      <c r="AK139" s="384">
        <v>6</v>
      </c>
      <c r="AL139" s="384">
        <v>6</v>
      </c>
      <c r="AM139" s="384">
        <v>0</v>
      </c>
      <c r="AN139" s="377">
        <v>11</v>
      </c>
      <c r="AO139" s="378">
        <v>11</v>
      </c>
      <c r="AP139" s="379">
        <v>0</v>
      </c>
      <c r="AQ139" s="384">
        <v>2</v>
      </c>
      <c r="AR139" s="384">
        <v>0</v>
      </c>
      <c r="AS139" s="384">
        <v>2</v>
      </c>
      <c r="AT139" s="383">
        <v>10</v>
      </c>
      <c r="AU139" s="384">
        <v>1</v>
      </c>
      <c r="AV139" s="384">
        <v>9</v>
      </c>
      <c r="AW139" s="383">
        <v>11</v>
      </c>
      <c r="AX139" s="384">
        <v>7</v>
      </c>
      <c r="AY139" s="385">
        <v>4</v>
      </c>
      <c r="AZ139" s="403"/>
      <c r="BA139" s="387" t="str">
        <f t="shared" si="202"/>
        <v>HA</v>
      </c>
      <c r="BB139" s="388" t="str">
        <f t="shared" si="203"/>
        <v/>
      </c>
      <c r="BC139" s="389" t="str">
        <f t="shared" si="204"/>
        <v>-</v>
      </c>
      <c r="BD139" s="390" t="str">
        <f t="shared" si="205"/>
        <v>G</v>
      </c>
      <c r="BE139" s="391">
        <f t="shared" si="206"/>
        <v>3</v>
      </c>
      <c r="BF139" s="392" t="str">
        <f>VLOOKUP(C139,'Standaard+voorstellen '!A$1:E$568,1,FALSE)</f>
        <v>HA-G</v>
      </c>
      <c r="BG139" s="393" t="str">
        <f>VLOOKUP(P139,'Hulpblad Aantal per VrtgSrt &gt;=1'!B$4:C$688,1,FALSE)</f>
        <v>HA-G</v>
      </c>
      <c r="BH139" s="394" t="s">
        <v>430</v>
      </c>
      <c r="BI139" s="393" t="str">
        <f t="shared" si="207"/>
        <v>g</v>
      </c>
      <c r="BJ139" s="393" t="str">
        <f t="shared" si="208"/>
        <v>P</v>
      </c>
      <c r="BK139" s="393" t="str">
        <f t="shared" si="209"/>
        <v>A</v>
      </c>
      <c r="BL139" s="395" t="str">
        <f t="shared" si="210"/>
        <v>PA</v>
      </c>
      <c r="BM139" s="393" t="str">
        <f>IF((B139&gt;"a"),(VLOOKUP(A139,Afhankelijkheid!A$2:O$5530,2,FALSE)),"")</f>
        <v/>
      </c>
      <c r="BN139" s="396">
        <f>IFERROR(VLOOKUP(A139,'Hulpblad IZB en IZE'!A$2:B$750,2,FALSE),0)</f>
        <v>3</v>
      </c>
      <c r="BO139" s="397" t="str">
        <f t="shared" si="211"/>
        <v/>
      </c>
      <c r="BP139" s="370">
        <f t="shared" si="212"/>
        <v>40</v>
      </c>
      <c r="BQ139" s="371">
        <f t="shared" si="213"/>
        <v>25</v>
      </c>
      <c r="BR139" s="372">
        <f t="shared" si="281"/>
        <v>15</v>
      </c>
      <c r="BS139" s="372">
        <f t="shared" si="282"/>
        <v>7</v>
      </c>
      <c r="BT139" s="367">
        <f t="shared" si="214"/>
        <v>3</v>
      </c>
      <c r="BU139" s="398"/>
      <c r="BW139" s="393">
        <f t="shared" si="215"/>
        <v>0</v>
      </c>
      <c r="BX139" s="393">
        <f t="shared" si="216"/>
        <v>0</v>
      </c>
      <c r="BY139" s="393">
        <f t="shared" si="217"/>
        <v>0</v>
      </c>
      <c r="BZ139" s="393">
        <f t="shared" si="218"/>
        <v>0</v>
      </c>
      <c r="CA139" s="393">
        <f t="shared" si="219"/>
        <v>0</v>
      </c>
      <c r="CB139" s="393">
        <f t="shared" si="220"/>
        <v>0</v>
      </c>
      <c r="CC139" s="393">
        <f t="shared" si="221"/>
        <v>0</v>
      </c>
      <c r="CD139" s="393">
        <f t="shared" si="222"/>
        <v>0</v>
      </c>
      <c r="CE139" s="393">
        <f t="shared" si="223"/>
        <v>0</v>
      </c>
      <c r="CF139" s="393">
        <f t="shared" si="224"/>
        <v>0</v>
      </c>
      <c r="CG139" s="398"/>
      <c r="CH139" s="391">
        <f t="shared" si="225"/>
        <v>1</v>
      </c>
      <c r="CI139" s="391">
        <f t="shared" si="226"/>
        <v>0</v>
      </c>
      <c r="CJ139" s="391">
        <f t="shared" si="227"/>
        <v>0</v>
      </c>
      <c r="CK139" s="391">
        <f t="shared" si="228"/>
        <v>0</v>
      </c>
      <c r="CL139" s="391">
        <f t="shared" si="229"/>
        <v>1</v>
      </c>
      <c r="CM139" s="391">
        <f t="shared" si="230"/>
        <v>1</v>
      </c>
      <c r="CN139" s="391">
        <f t="shared" si="231"/>
        <v>1</v>
      </c>
      <c r="CO139" s="391">
        <f t="shared" si="232"/>
        <v>1</v>
      </c>
      <c r="CP139" s="391">
        <f t="shared" si="233"/>
        <v>1</v>
      </c>
      <c r="CQ139" s="391">
        <f t="shared" si="234"/>
        <v>1</v>
      </c>
      <c r="CR139" s="391">
        <f t="shared" si="235"/>
        <v>0</v>
      </c>
      <c r="CS139" s="393">
        <f t="shared" si="236"/>
        <v>0</v>
      </c>
      <c r="CT139" s="391">
        <f t="shared" si="237"/>
        <v>0</v>
      </c>
      <c r="CU139" s="391">
        <f t="shared" si="238"/>
        <v>0</v>
      </c>
      <c r="CV139" s="391">
        <f t="shared" si="239"/>
        <v>0</v>
      </c>
      <c r="CW139" s="391">
        <f t="shared" si="240"/>
        <v>0</v>
      </c>
      <c r="CX139" s="391">
        <f t="shared" si="241"/>
        <v>0</v>
      </c>
      <c r="CY139" s="391">
        <f t="shared" si="242"/>
        <v>0</v>
      </c>
      <c r="CZ139" s="391">
        <f t="shared" si="243"/>
        <v>1</v>
      </c>
      <c r="DA139" s="391">
        <f t="shared" si="244"/>
        <v>1</v>
      </c>
      <c r="DB139" s="391">
        <f t="shared" si="245"/>
        <v>1</v>
      </c>
      <c r="DC139" s="391">
        <f t="shared" si="246"/>
        <v>1</v>
      </c>
      <c r="DD139" s="391">
        <f t="shared" si="247"/>
        <v>1</v>
      </c>
      <c r="DE139" s="398"/>
      <c r="DF139" s="391">
        <f t="shared" si="248"/>
        <v>0</v>
      </c>
      <c r="DG139" s="391">
        <f t="shared" si="249"/>
        <v>0</v>
      </c>
      <c r="DH139" s="391">
        <f t="shared" si="250"/>
        <v>0</v>
      </c>
      <c r="DI139" s="391">
        <f t="shared" si="251"/>
        <v>0</v>
      </c>
      <c r="DJ139" s="391">
        <f t="shared" si="252"/>
        <v>0</v>
      </c>
      <c r="DK139" s="391">
        <f t="shared" si="253"/>
        <v>0</v>
      </c>
      <c r="DL139" s="391">
        <f t="shared" si="254"/>
        <v>0</v>
      </c>
      <c r="DM139" s="391">
        <f t="shared" si="255"/>
        <v>0</v>
      </c>
      <c r="DN139" s="391">
        <f t="shared" si="256"/>
        <v>0</v>
      </c>
      <c r="DO139" s="391">
        <f t="shared" si="257"/>
        <v>0</v>
      </c>
      <c r="DP139" s="391">
        <f t="shared" si="258"/>
        <v>0</v>
      </c>
      <c r="DQ139" s="398"/>
      <c r="DR139" s="391">
        <f t="shared" si="259"/>
        <v>0</v>
      </c>
      <c r="DS139" s="391">
        <f t="shared" si="260"/>
        <v>0</v>
      </c>
      <c r="DT139" s="391">
        <f t="shared" si="261"/>
        <v>0</v>
      </c>
      <c r="DU139" s="391">
        <f t="shared" si="262"/>
        <v>0</v>
      </c>
      <c r="DV139" s="391">
        <f t="shared" si="263"/>
        <v>0</v>
      </c>
      <c r="DW139" s="391">
        <f t="shared" si="264"/>
        <v>0</v>
      </c>
      <c r="DX139" s="391">
        <f t="shared" si="265"/>
        <v>0</v>
      </c>
      <c r="DY139" s="391">
        <f t="shared" si="266"/>
        <v>0</v>
      </c>
      <c r="DZ139" s="391">
        <f t="shared" si="267"/>
        <v>0</v>
      </c>
      <c r="EA139" s="391">
        <f t="shared" si="268"/>
        <v>0</v>
      </c>
      <c r="EB139" s="391">
        <f t="shared" si="269"/>
        <v>0</v>
      </c>
      <c r="EC139" s="398"/>
      <c r="ED139" s="391">
        <f t="shared" si="270"/>
        <v>0</v>
      </c>
      <c r="EE139" s="391">
        <f t="shared" si="271"/>
        <v>0</v>
      </c>
      <c r="EF139" s="391">
        <f t="shared" si="272"/>
        <v>0</v>
      </c>
      <c r="EG139" s="391">
        <f t="shared" si="273"/>
        <v>0</v>
      </c>
      <c r="EH139" s="391">
        <f t="shared" si="274"/>
        <v>0</v>
      </c>
      <c r="EI139" s="391">
        <f t="shared" si="275"/>
        <v>0</v>
      </c>
      <c r="EJ139" s="391">
        <f t="shared" si="276"/>
        <v>0</v>
      </c>
      <c r="EK139" s="391">
        <f t="shared" si="277"/>
        <v>0</v>
      </c>
      <c r="EL139" s="391">
        <f t="shared" si="278"/>
        <v>0</v>
      </c>
      <c r="EM139" s="391">
        <f t="shared" si="279"/>
        <v>0</v>
      </c>
      <c r="EN139" s="391">
        <f t="shared" si="280"/>
        <v>0</v>
      </c>
    </row>
    <row r="140" spans="1:145" s="391" customFormat="1" ht="13.5" hidden="1" thickBot="1" x14ac:dyDescent="0.25">
      <c r="A140" s="364" t="str">
        <f t="shared" si="283"/>
        <v>HA-KR</v>
      </c>
      <c r="B140" s="365" t="str">
        <f>IF((A140&lt;&gt;"ZZZ"),(IF((IFERROR((VLOOKUP(A140,'Standaard+voorstellen '!A$1:B$436,1,FALSE)),"ZZZ"))="ZZZ","v","")),"")</f>
        <v/>
      </c>
      <c r="C140" s="396" t="s">
        <v>434</v>
      </c>
      <c r="D140" s="367" t="str">
        <f t="shared" si="199"/>
        <v>HA-KR</v>
      </c>
      <c r="E140" s="368" t="str">
        <f>IFERROR((VLOOKUP(C140,'Standaard+voorstellen '!A$1:E$568,2,FALSE)),"Nog af te handelen AANVRAAG")</f>
        <v>Haakarmvoertuig Kraan</v>
      </c>
      <c r="F140" s="369">
        <f>IFERROR((VLOOKUP(C140,'Standaard+voorstellen '!A$1:E$568,3,FALSE)),"")</f>
        <v>8</v>
      </c>
      <c r="G140" s="370">
        <f t="shared" si="196"/>
        <v>35</v>
      </c>
      <c r="H140" s="371">
        <f t="shared" si="197"/>
        <v>22</v>
      </c>
      <c r="I140" s="372">
        <f t="shared" si="198"/>
        <v>13</v>
      </c>
      <c r="J140" s="367">
        <f t="shared" si="200"/>
        <v>5</v>
      </c>
      <c r="K140" s="372">
        <f t="shared" si="201"/>
        <v>0</v>
      </c>
      <c r="L140" s="369" t="s">
        <v>36</v>
      </c>
      <c r="M140" s="373" t="s">
        <v>443</v>
      </c>
      <c r="N140" s="374"/>
      <c r="O140" s="375"/>
      <c r="P140" s="376" t="s">
        <v>434</v>
      </c>
      <c r="Q140" s="377">
        <v>35</v>
      </c>
      <c r="R140" s="378">
        <v>22</v>
      </c>
      <c r="S140" s="379">
        <v>13</v>
      </c>
      <c r="T140" s="378">
        <v>9</v>
      </c>
      <c r="U140" s="378">
        <v>9</v>
      </c>
      <c r="V140" s="377">
        <v>2</v>
      </c>
      <c r="W140" s="378">
        <v>1</v>
      </c>
      <c r="X140" s="379">
        <v>1</v>
      </c>
      <c r="Y140" s="378">
        <v>8</v>
      </c>
      <c r="Z140" s="380">
        <v>6</v>
      </c>
      <c r="AA140" s="381">
        <v>2</v>
      </c>
      <c r="AB140" s="383"/>
      <c r="AC140" s="384"/>
      <c r="AD140" s="384"/>
      <c r="AE140" s="377">
        <v>2</v>
      </c>
      <c r="AF140" s="380">
        <v>2</v>
      </c>
      <c r="AG140" s="382">
        <v>0</v>
      </c>
      <c r="AH140" s="377">
        <v>5</v>
      </c>
      <c r="AI140" s="378">
        <v>2</v>
      </c>
      <c r="AJ140" s="379">
        <v>3</v>
      </c>
      <c r="AK140" s="384">
        <v>2</v>
      </c>
      <c r="AL140" s="384">
        <v>2</v>
      </c>
      <c r="AM140" s="384">
        <v>0</v>
      </c>
      <c r="AN140" s="377">
        <v>1</v>
      </c>
      <c r="AO140" s="378">
        <v>1</v>
      </c>
      <c r="AP140" s="379">
        <v>0</v>
      </c>
      <c r="AQ140" s="384">
        <v>3</v>
      </c>
      <c r="AR140" s="384">
        <v>1</v>
      </c>
      <c r="AS140" s="384">
        <v>2</v>
      </c>
      <c r="AT140" s="383">
        <v>10</v>
      </c>
      <c r="AU140" s="384">
        <v>5</v>
      </c>
      <c r="AV140" s="384">
        <v>5</v>
      </c>
      <c r="AW140" s="383">
        <v>2</v>
      </c>
      <c r="AX140" s="384">
        <v>2</v>
      </c>
      <c r="AY140" s="385">
        <v>0</v>
      </c>
      <c r="AZ140" s="403"/>
      <c r="BA140" s="387" t="str">
        <f t="shared" si="202"/>
        <v>HA</v>
      </c>
      <c r="BB140" s="388" t="str">
        <f t="shared" si="203"/>
        <v/>
      </c>
      <c r="BC140" s="389" t="str">
        <f t="shared" si="204"/>
        <v>-</v>
      </c>
      <c r="BD140" s="390" t="str">
        <f t="shared" si="205"/>
        <v>KR</v>
      </c>
      <c r="BE140" s="391">
        <f t="shared" si="206"/>
        <v>3</v>
      </c>
      <c r="BF140" s="392" t="str">
        <f>VLOOKUP(C140,'Standaard+voorstellen '!A$1:E$568,1,FALSE)</f>
        <v>HA-KR</v>
      </c>
      <c r="BG140" s="393" t="str">
        <f>VLOOKUP(P140,'Hulpblad Aantal per VrtgSrt &gt;=1'!B$4:C$688,1,FALSE)</f>
        <v>HA-KR</v>
      </c>
      <c r="BH140" s="394" t="s">
        <v>434</v>
      </c>
      <c r="BI140" s="393" t="str">
        <f t="shared" si="207"/>
        <v>g</v>
      </c>
      <c r="BJ140" s="393" t="str">
        <f t="shared" si="208"/>
        <v>P</v>
      </c>
      <c r="BK140" s="393" t="str">
        <f t="shared" si="209"/>
        <v>A</v>
      </c>
      <c r="BL140" s="395" t="str">
        <f t="shared" si="210"/>
        <v>PA</v>
      </c>
      <c r="BM140" s="393" t="str">
        <f>IF((B140&gt;"a"),(VLOOKUP(A140,Afhankelijkheid!A$2:O$5530,2,FALSE)),"")</f>
        <v/>
      </c>
      <c r="BN140" s="396">
        <f>IFERROR(VLOOKUP(A140,'Hulpblad IZB en IZE'!A$2:B$750,2,FALSE),0)</f>
        <v>5</v>
      </c>
      <c r="BO140" s="397" t="str">
        <f t="shared" si="211"/>
        <v/>
      </c>
      <c r="BP140" s="370">
        <f t="shared" si="212"/>
        <v>35</v>
      </c>
      <c r="BQ140" s="371">
        <f t="shared" si="213"/>
        <v>22</v>
      </c>
      <c r="BR140" s="372">
        <f t="shared" si="281"/>
        <v>13</v>
      </c>
      <c r="BS140" s="372">
        <f t="shared" si="282"/>
        <v>9</v>
      </c>
      <c r="BT140" s="367">
        <f t="shared" si="214"/>
        <v>5</v>
      </c>
      <c r="BU140" s="398"/>
      <c r="BW140" s="393">
        <f t="shared" si="215"/>
        <v>0</v>
      </c>
      <c r="BX140" s="393">
        <f t="shared" si="216"/>
        <v>0</v>
      </c>
      <c r="BY140" s="393">
        <f t="shared" si="217"/>
        <v>0</v>
      </c>
      <c r="BZ140" s="393">
        <f t="shared" si="218"/>
        <v>0</v>
      </c>
      <c r="CA140" s="393">
        <f t="shared" si="219"/>
        <v>0</v>
      </c>
      <c r="CB140" s="393">
        <f t="shared" si="220"/>
        <v>0</v>
      </c>
      <c r="CC140" s="393">
        <f t="shared" si="221"/>
        <v>0</v>
      </c>
      <c r="CD140" s="393">
        <f t="shared" si="222"/>
        <v>0</v>
      </c>
      <c r="CE140" s="393">
        <f t="shared" si="223"/>
        <v>0</v>
      </c>
      <c r="CF140" s="393">
        <f t="shared" si="224"/>
        <v>0</v>
      </c>
      <c r="CG140" s="398"/>
      <c r="CH140" s="391">
        <f t="shared" si="225"/>
        <v>1</v>
      </c>
      <c r="CI140" s="391">
        <f t="shared" si="226"/>
        <v>1</v>
      </c>
      <c r="CJ140" s="391">
        <f t="shared" si="227"/>
        <v>0</v>
      </c>
      <c r="CK140" s="391">
        <f t="shared" si="228"/>
        <v>1</v>
      </c>
      <c r="CL140" s="391">
        <f t="shared" si="229"/>
        <v>1</v>
      </c>
      <c r="CM140" s="391">
        <f t="shared" si="230"/>
        <v>1</v>
      </c>
      <c r="CN140" s="391">
        <f t="shared" si="231"/>
        <v>1</v>
      </c>
      <c r="CO140" s="391">
        <f t="shared" si="232"/>
        <v>1</v>
      </c>
      <c r="CP140" s="391">
        <f t="shared" si="233"/>
        <v>1</v>
      </c>
      <c r="CQ140" s="391">
        <f t="shared" si="234"/>
        <v>1</v>
      </c>
      <c r="CR140" s="391">
        <f t="shared" si="235"/>
        <v>0</v>
      </c>
      <c r="CS140" s="393">
        <f t="shared" si="236"/>
        <v>0</v>
      </c>
      <c r="CT140" s="391">
        <f t="shared" si="237"/>
        <v>0</v>
      </c>
      <c r="CU140" s="391">
        <f t="shared" si="238"/>
        <v>1</v>
      </c>
      <c r="CV140" s="391">
        <f t="shared" si="239"/>
        <v>1</v>
      </c>
      <c r="CW140" s="391">
        <f t="shared" si="240"/>
        <v>0</v>
      </c>
      <c r="CX140" s="391">
        <f t="shared" si="241"/>
        <v>1</v>
      </c>
      <c r="CY140" s="391">
        <f t="shared" si="242"/>
        <v>1</v>
      </c>
      <c r="CZ140" s="391">
        <f t="shared" si="243"/>
        <v>1</v>
      </c>
      <c r="DA140" s="391">
        <f t="shared" si="244"/>
        <v>1</v>
      </c>
      <c r="DB140" s="391">
        <f t="shared" si="245"/>
        <v>1</v>
      </c>
      <c r="DC140" s="391">
        <f t="shared" si="246"/>
        <v>1</v>
      </c>
      <c r="DD140" s="391">
        <f t="shared" si="247"/>
        <v>1</v>
      </c>
      <c r="DE140" s="398"/>
      <c r="DF140" s="391">
        <f t="shared" si="248"/>
        <v>0</v>
      </c>
      <c r="DG140" s="391">
        <f t="shared" si="249"/>
        <v>0</v>
      </c>
      <c r="DH140" s="391">
        <f t="shared" si="250"/>
        <v>0</v>
      </c>
      <c r="DI140" s="391">
        <f t="shared" si="251"/>
        <v>0</v>
      </c>
      <c r="DJ140" s="391">
        <f t="shared" si="252"/>
        <v>0</v>
      </c>
      <c r="DK140" s="391">
        <f t="shared" si="253"/>
        <v>0</v>
      </c>
      <c r="DL140" s="391">
        <f t="shared" si="254"/>
        <v>0</v>
      </c>
      <c r="DM140" s="391">
        <f t="shared" si="255"/>
        <v>0</v>
      </c>
      <c r="DN140" s="391">
        <f t="shared" si="256"/>
        <v>0</v>
      </c>
      <c r="DO140" s="391">
        <f t="shared" si="257"/>
        <v>0</v>
      </c>
      <c r="DP140" s="391">
        <f t="shared" si="258"/>
        <v>0</v>
      </c>
      <c r="DQ140" s="398"/>
      <c r="DR140" s="391">
        <f t="shared" si="259"/>
        <v>0</v>
      </c>
      <c r="DS140" s="391">
        <f t="shared" si="260"/>
        <v>0</v>
      </c>
      <c r="DT140" s="391">
        <f t="shared" si="261"/>
        <v>0</v>
      </c>
      <c r="DU140" s="391">
        <f t="shared" si="262"/>
        <v>0</v>
      </c>
      <c r="DV140" s="391">
        <f t="shared" si="263"/>
        <v>0</v>
      </c>
      <c r="DW140" s="391">
        <f t="shared" si="264"/>
        <v>0</v>
      </c>
      <c r="DX140" s="391">
        <f t="shared" si="265"/>
        <v>0</v>
      </c>
      <c r="DY140" s="391">
        <f t="shared" si="266"/>
        <v>0</v>
      </c>
      <c r="DZ140" s="391">
        <f t="shared" si="267"/>
        <v>0</v>
      </c>
      <c r="EA140" s="391">
        <f t="shared" si="268"/>
        <v>0</v>
      </c>
      <c r="EB140" s="391">
        <f t="shared" si="269"/>
        <v>0</v>
      </c>
      <c r="EC140" s="398"/>
      <c r="ED140" s="391">
        <f t="shared" si="270"/>
        <v>0</v>
      </c>
      <c r="EE140" s="391">
        <f t="shared" si="271"/>
        <v>0</v>
      </c>
      <c r="EF140" s="391">
        <f t="shared" si="272"/>
        <v>0</v>
      </c>
      <c r="EG140" s="391">
        <f t="shared" si="273"/>
        <v>0</v>
      </c>
      <c r="EH140" s="391">
        <f t="shared" si="274"/>
        <v>0</v>
      </c>
      <c r="EI140" s="391">
        <f t="shared" si="275"/>
        <v>0</v>
      </c>
      <c r="EJ140" s="391">
        <f t="shared" si="276"/>
        <v>0</v>
      </c>
      <c r="EK140" s="391">
        <f t="shared" si="277"/>
        <v>0</v>
      </c>
      <c r="EL140" s="391">
        <f t="shared" si="278"/>
        <v>0</v>
      </c>
      <c r="EM140" s="391">
        <f t="shared" si="279"/>
        <v>0</v>
      </c>
      <c r="EN140" s="391">
        <f t="shared" si="280"/>
        <v>0</v>
      </c>
    </row>
    <row r="141" spans="1:145" s="391" customFormat="1" ht="13.5" hidden="1" thickBot="1" x14ac:dyDescent="0.25">
      <c r="A141" s="364" t="str">
        <f t="shared" si="283"/>
        <v>HAT</v>
      </c>
      <c r="B141" s="365" t="str">
        <f>IF((A141&lt;&gt;"ZZZ"),(IF((IFERROR((VLOOKUP(A141,'Standaard+voorstellen '!A$1:B$436,1,FALSE)),"ZZZ"))="ZZZ","v","")),"")</f>
        <v/>
      </c>
      <c r="C141" s="396" t="s">
        <v>432</v>
      </c>
      <c r="D141" s="367" t="str">
        <f t="shared" si="199"/>
        <v>HAT</v>
      </c>
      <c r="E141" s="368" t="str">
        <f>IFERROR((VLOOKUP(C141,'Standaard+voorstellen '!A$1:E$568,2,FALSE)),"Nog af te handelen AANVRAAG")</f>
        <v>Haakarmvoertuig Terreinvaardig</v>
      </c>
      <c r="F141" s="369">
        <f>IFERROR((VLOOKUP(C141,'Standaard+voorstellen '!A$1:E$568,3,FALSE)),"")</f>
        <v>8</v>
      </c>
      <c r="G141" s="370">
        <f t="shared" si="196"/>
        <v>29</v>
      </c>
      <c r="H141" s="371">
        <f t="shared" si="197"/>
        <v>23</v>
      </c>
      <c r="I141" s="372">
        <f t="shared" si="198"/>
        <v>6</v>
      </c>
      <c r="J141" s="367">
        <f t="shared" si="200"/>
        <v>5</v>
      </c>
      <c r="K141" s="372">
        <f t="shared" si="201"/>
        <v>0</v>
      </c>
      <c r="L141" s="369" t="s">
        <v>36</v>
      </c>
      <c r="M141" s="373" t="s">
        <v>443</v>
      </c>
      <c r="N141" s="374"/>
      <c r="O141" s="375"/>
      <c r="P141" s="376" t="s">
        <v>432</v>
      </c>
      <c r="Q141" s="377">
        <v>29</v>
      </c>
      <c r="R141" s="378">
        <v>23</v>
      </c>
      <c r="S141" s="379">
        <v>6</v>
      </c>
      <c r="T141" s="378">
        <v>9</v>
      </c>
      <c r="U141" s="378">
        <v>8</v>
      </c>
      <c r="V141" s="383">
        <v>0</v>
      </c>
      <c r="W141" s="384">
        <v>0</v>
      </c>
      <c r="X141" s="385">
        <v>0</v>
      </c>
      <c r="Y141" s="384">
        <v>1</v>
      </c>
      <c r="Z141" s="401">
        <v>0</v>
      </c>
      <c r="AA141" s="402">
        <v>1</v>
      </c>
      <c r="AB141" s="383">
        <v>1</v>
      </c>
      <c r="AC141" s="384">
        <v>1</v>
      </c>
      <c r="AD141" s="384">
        <v>0</v>
      </c>
      <c r="AE141" s="383">
        <v>6</v>
      </c>
      <c r="AF141" s="401">
        <v>5</v>
      </c>
      <c r="AG141" s="406">
        <v>1</v>
      </c>
      <c r="AH141" s="383">
        <v>2</v>
      </c>
      <c r="AI141" s="384">
        <v>0</v>
      </c>
      <c r="AJ141" s="385">
        <v>2</v>
      </c>
      <c r="AK141" s="378"/>
      <c r="AL141" s="378"/>
      <c r="AM141" s="378"/>
      <c r="AN141" s="383">
        <v>3</v>
      </c>
      <c r="AO141" s="384">
        <v>3</v>
      </c>
      <c r="AP141" s="385">
        <v>0</v>
      </c>
      <c r="AQ141" s="378">
        <v>9</v>
      </c>
      <c r="AR141" s="378">
        <v>8</v>
      </c>
      <c r="AS141" s="379">
        <v>1</v>
      </c>
      <c r="AT141" s="378">
        <v>1</v>
      </c>
      <c r="AU141" s="378">
        <v>0</v>
      </c>
      <c r="AV141" s="378">
        <v>1</v>
      </c>
      <c r="AW141" s="377">
        <v>6</v>
      </c>
      <c r="AX141" s="378">
        <v>6</v>
      </c>
      <c r="AY141" s="385">
        <v>0</v>
      </c>
      <c r="AZ141" s="403"/>
      <c r="BA141" s="387" t="str">
        <f t="shared" si="202"/>
        <v>HA</v>
      </c>
      <c r="BB141" s="388" t="str">
        <f t="shared" si="203"/>
        <v>T</v>
      </c>
      <c r="BC141" s="389" t="str">
        <f t="shared" si="204"/>
        <v/>
      </c>
      <c r="BD141" s="390" t="str">
        <f t="shared" si="205"/>
        <v/>
      </c>
      <c r="BE141" s="391">
        <f t="shared" si="206"/>
        <v>4</v>
      </c>
      <c r="BF141" s="392" t="str">
        <f>VLOOKUP(C141,'Standaard+voorstellen '!A$1:E$568,1,FALSE)</f>
        <v>HAT</v>
      </c>
      <c r="BG141" s="393" t="str">
        <f>VLOOKUP(P141,'Hulpblad Aantal per VrtgSrt &gt;=1'!B$4:C$688,1,FALSE)</f>
        <v>HAT</v>
      </c>
      <c r="BH141" s="394" t="s">
        <v>432</v>
      </c>
      <c r="BI141" s="393" t="str">
        <f t="shared" si="207"/>
        <v>g</v>
      </c>
      <c r="BJ141" s="393" t="str">
        <f t="shared" si="208"/>
        <v>P</v>
      </c>
      <c r="BK141" s="393" t="str">
        <f t="shared" si="209"/>
        <v>A</v>
      </c>
      <c r="BL141" s="395" t="str">
        <f t="shared" si="210"/>
        <v>PA</v>
      </c>
      <c r="BM141" s="393" t="str">
        <f>IF((B141&gt;"a"),(VLOOKUP(A141,Afhankelijkheid!A$2:O$5530,2,FALSE)),"")</f>
        <v/>
      </c>
      <c r="BN141" s="396">
        <f>IFERROR(VLOOKUP(A141,'Hulpblad IZB en IZE'!A$2:B$750,2,FALSE),0)</f>
        <v>5</v>
      </c>
      <c r="BO141" s="397" t="str">
        <f t="shared" si="211"/>
        <v/>
      </c>
      <c r="BP141" s="370">
        <f t="shared" si="212"/>
        <v>29</v>
      </c>
      <c r="BQ141" s="371">
        <f t="shared" si="213"/>
        <v>23</v>
      </c>
      <c r="BR141" s="372">
        <f t="shared" si="281"/>
        <v>6</v>
      </c>
      <c r="BS141" s="372">
        <f t="shared" si="282"/>
        <v>9</v>
      </c>
      <c r="BT141" s="367">
        <f t="shared" si="214"/>
        <v>5</v>
      </c>
      <c r="BU141" s="398"/>
      <c r="BW141" s="393">
        <f t="shared" si="215"/>
        <v>0</v>
      </c>
      <c r="BX141" s="393">
        <f t="shared" si="216"/>
        <v>0</v>
      </c>
      <c r="BY141" s="393">
        <f t="shared" si="217"/>
        <v>0</v>
      </c>
      <c r="BZ141" s="393">
        <f t="shared" si="218"/>
        <v>0</v>
      </c>
      <c r="CA141" s="393">
        <f t="shared" si="219"/>
        <v>0</v>
      </c>
      <c r="CB141" s="393">
        <f t="shared" si="220"/>
        <v>0</v>
      </c>
      <c r="CC141" s="393">
        <f t="shared" si="221"/>
        <v>0</v>
      </c>
      <c r="CD141" s="393">
        <f t="shared" si="222"/>
        <v>0</v>
      </c>
      <c r="CE141" s="393">
        <f t="shared" si="223"/>
        <v>0</v>
      </c>
      <c r="CF141" s="393">
        <f t="shared" si="224"/>
        <v>0</v>
      </c>
      <c r="CG141" s="398"/>
      <c r="CH141" s="391">
        <f t="shared" si="225"/>
        <v>1</v>
      </c>
      <c r="CI141" s="391">
        <f t="shared" si="226"/>
        <v>1</v>
      </c>
      <c r="CJ141" s="391">
        <f t="shared" si="227"/>
        <v>1</v>
      </c>
      <c r="CK141" s="391">
        <f t="shared" si="228"/>
        <v>1</v>
      </c>
      <c r="CL141" s="391">
        <f t="shared" si="229"/>
        <v>1</v>
      </c>
      <c r="CM141" s="391">
        <f t="shared" si="230"/>
        <v>0</v>
      </c>
      <c r="CN141" s="391">
        <f t="shared" si="231"/>
        <v>1</v>
      </c>
      <c r="CO141" s="391">
        <f t="shared" si="232"/>
        <v>1</v>
      </c>
      <c r="CP141" s="391">
        <f t="shared" si="233"/>
        <v>1</v>
      </c>
      <c r="CQ141" s="391">
        <f t="shared" si="234"/>
        <v>1</v>
      </c>
      <c r="CR141" s="391">
        <f t="shared" si="235"/>
        <v>0</v>
      </c>
      <c r="CS141" s="393">
        <f t="shared" si="236"/>
        <v>0</v>
      </c>
      <c r="CT141" s="391">
        <f t="shared" si="237"/>
        <v>0</v>
      </c>
      <c r="CU141" s="391">
        <f t="shared" si="238"/>
        <v>0</v>
      </c>
      <c r="CV141" s="391">
        <f t="shared" si="239"/>
        <v>1</v>
      </c>
      <c r="CW141" s="391">
        <f t="shared" si="240"/>
        <v>1</v>
      </c>
      <c r="CX141" s="391">
        <f t="shared" si="241"/>
        <v>1</v>
      </c>
      <c r="CY141" s="391">
        <f t="shared" si="242"/>
        <v>1</v>
      </c>
      <c r="CZ141" s="391">
        <f t="shared" si="243"/>
        <v>0</v>
      </c>
      <c r="DA141" s="391">
        <f t="shared" si="244"/>
        <v>1</v>
      </c>
      <c r="DB141" s="391">
        <f t="shared" si="245"/>
        <v>1</v>
      </c>
      <c r="DC141" s="391">
        <f t="shared" si="246"/>
        <v>1</v>
      </c>
      <c r="DD141" s="391">
        <f t="shared" si="247"/>
        <v>1</v>
      </c>
      <c r="DE141" s="398"/>
      <c r="DF141" s="391">
        <f t="shared" si="248"/>
        <v>0</v>
      </c>
      <c r="DG141" s="391">
        <f t="shared" si="249"/>
        <v>0</v>
      </c>
      <c r="DH141" s="391">
        <f t="shared" si="250"/>
        <v>0</v>
      </c>
      <c r="DI141" s="391">
        <f t="shared" si="251"/>
        <v>0</v>
      </c>
      <c r="DJ141" s="391">
        <f t="shared" si="252"/>
        <v>0</v>
      </c>
      <c r="DK141" s="391">
        <f t="shared" si="253"/>
        <v>0</v>
      </c>
      <c r="DL141" s="391">
        <f t="shared" si="254"/>
        <v>0</v>
      </c>
      <c r="DM141" s="391">
        <f t="shared" si="255"/>
        <v>0</v>
      </c>
      <c r="DN141" s="391">
        <f t="shared" si="256"/>
        <v>0</v>
      </c>
      <c r="DO141" s="391">
        <f t="shared" si="257"/>
        <v>0</v>
      </c>
      <c r="DP141" s="391">
        <f t="shared" si="258"/>
        <v>0</v>
      </c>
      <c r="DQ141" s="398"/>
      <c r="DR141" s="391">
        <f t="shared" si="259"/>
        <v>0</v>
      </c>
      <c r="DS141" s="391">
        <f t="shared" si="260"/>
        <v>0</v>
      </c>
      <c r="DT141" s="391">
        <f t="shared" si="261"/>
        <v>0</v>
      </c>
      <c r="DU141" s="391">
        <f t="shared" si="262"/>
        <v>0</v>
      </c>
      <c r="DV141" s="391">
        <f t="shared" si="263"/>
        <v>0</v>
      </c>
      <c r="DW141" s="391">
        <f t="shared" si="264"/>
        <v>0</v>
      </c>
      <c r="DX141" s="391">
        <f t="shared" si="265"/>
        <v>0</v>
      </c>
      <c r="DY141" s="391">
        <f t="shared" si="266"/>
        <v>0</v>
      </c>
      <c r="DZ141" s="391">
        <f t="shared" si="267"/>
        <v>0</v>
      </c>
      <c r="EA141" s="391">
        <f t="shared" si="268"/>
        <v>0</v>
      </c>
      <c r="EB141" s="391">
        <f t="shared" si="269"/>
        <v>0</v>
      </c>
      <c r="EC141" s="398"/>
      <c r="ED141" s="391">
        <f t="shared" si="270"/>
        <v>0</v>
      </c>
      <c r="EE141" s="391">
        <f t="shared" si="271"/>
        <v>0</v>
      </c>
      <c r="EF141" s="391">
        <f t="shared" si="272"/>
        <v>0</v>
      </c>
      <c r="EG141" s="391">
        <f t="shared" si="273"/>
        <v>0</v>
      </c>
      <c r="EH141" s="391">
        <f t="shared" si="274"/>
        <v>0</v>
      </c>
      <c r="EI141" s="391">
        <f t="shared" si="275"/>
        <v>0</v>
      </c>
      <c r="EJ141" s="391">
        <f t="shared" si="276"/>
        <v>0</v>
      </c>
      <c r="EK141" s="391">
        <f t="shared" si="277"/>
        <v>0</v>
      </c>
      <c r="EL141" s="391">
        <f t="shared" si="278"/>
        <v>0</v>
      </c>
      <c r="EM141" s="391">
        <f t="shared" si="279"/>
        <v>0</v>
      </c>
      <c r="EN141" s="391">
        <f t="shared" si="280"/>
        <v>0</v>
      </c>
    </row>
    <row r="142" spans="1:145" s="391" customFormat="1" ht="13.5" hidden="1" thickBot="1" x14ac:dyDescent="0.25">
      <c r="A142" s="364" t="str">
        <f t="shared" si="283"/>
        <v>HAT-DF</v>
      </c>
      <c r="B142" s="365" t="str">
        <f>IF((A142&lt;&gt;"ZZZ"),(IF((IFERROR((VLOOKUP(A142,'Standaard+voorstellen '!A$1:B$436,1,FALSE)),"ZZZ"))="ZZZ","v","")),"")</f>
        <v/>
      </c>
      <c r="C142" s="396" t="s">
        <v>380</v>
      </c>
      <c r="D142" s="367" t="str">
        <f t="shared" si="199"/>
        <v>HAT-DF</v>
      </c>
      <c r="E142" s="368" t="str">
        <f>IFERROR((VLOOKUP(C142,'Standaard+voorstellen '!A$1:E$568,2,FALSE)),"Nog af te handelen AANVRAAG")</f>
        <v>Haakarmvoertuig Defensie</v>
      </c>
      <c r="F142" s="369">
        <f>IFERROR((VLOOKUP(C142,'Standaard+voorstellen '!A$1:E$568,3,FALSE)),"")</f>
        <v>8</v>
      </c>
      <c r="G142" s="370">
        <f t="shared" si="196"/>
        <v>2</v>
      </c>
      <c r="H142" s="371">
        <f t="shared" si="197"/>
        <v>2</v>
      </c>
      <c r="I142" s="372">
        <f t="shared" si="198"/>
        <v>0</v>
      </c>
      <c r="J142" s="367">
        <f t="shared" si="200"/>
        <v>0</v>
      </c>
      <c r="K142" s="372">
        <f t="shared" si="201"/>
        <v>0</v>
      </c>
      <c r="L142" s="369" t="s">
        <v>36</v>
      </c>
      <c r="M142" s="373" t="s">
        <v>1218</v>
      </c>
      <c r="N142" s="635" t="s">
        <v>2378</v>
      </c>
      <c r="O142" s="635" t="s">
        <v>2379</v>
      </c>
      <c r="P142" s="376" t="s">
        <v>380</v>
      </c>
      <c r="Q142" s="377">
        <v>2</v>
      </c>
      <c r="R142" s="378">
        <v>2</v>
      </c>
      <c r="S142" s="379">
        <v>0</v>
      </c>
      <c r="T142" s="378">
        <v>5</v>
      </c>
      <c r="U142" s="378">
        <v>1</v>
      </c>
      <c r="V142" s="383">
        <v>0</v>
      </c>
      <c r="W142" s="384">
        <v>0</v>
      </c>
      <c r="X142" s="385">
        <v>0</v>
      </c>
      <c r="Y142" s="384"/>
      <c r="Z142" s="401"/>
      <c r="AA142" s="402"/>
      <c r="AB142" s="383"/>
      <c r="AC142" s="384"/>
      <c r="AD142" s="384"/>
      <c r="AE142" s="383"/>
      <c r="AF142" s="401"/>
      <c r="AG142" s="406"/>
      <c r="AH142" s="383">
        <v>2</v>
      </c>
      <c r="AI142" s="384">
        <v>2</v>
      </c>
      <c r="AJ142" s="385">
        <v>0</v>
      </c>
      <c r="AK142" s="384"/>
      <c r="AL142" s="384"/>
      <c r="AM142" s="384"/>
      <c r="AN142" s="383">
        <v>0</v>
      </c>
      <c r="AO142" s="384">
        <v>0</v>
      </c>
      <c r="AP142" s="385">
        <v>0</v>
      </c>
      <c r="AQ142" s="384">
        <v>0</v>
      </c>
      <c r="AR142" s="384">
        <v>0</v>
      </c>
      <c r="AS142" s="384">
        <v>0</v>
      </c>
      <c r="AT142" s="383">
        <v>0</v>
      </c>
      <c r="AU142" s="384">
        <v>0</v>
      </c>
      <c r="AV142" s="384">
        <v>0</v>
      </c>
      <c r="AW142" s="383"/>
      <c r="AX142" s="384"/>
      <c r="AY142" s="385"/>
      <c r="AZ142" s="403"/>
      <c r="BA142" s="387" t="str">
        <f t="shared" si="202"/>
        <v>HA</v>
      </c>
      <c r="BB142" s="388" t="str">
        <f t="shared" si="203"/>
        <v>T</v>
      </c>
      <c r="BC142" s="389" t="str">
        <f t="shared" si="204"/>
        <v>-</v>
      </c>
      <c r="BD142" s="390" t="str">
        <f t="shared" si="205"/>
        <v>DF</v>
      </c>
      <c r="BE142" s="391">
        <f t="shared" si="206"/>
        <v>4</v>
      </c>
      <c r="BF142" s="392" t="str">
        <f>VLOOKUP(C142,'Standaard+voorstellen '!A$1:E$568,1,FALSE)</f>
        <v>HAT-DF</v>
      </c>
      <c r="BG142" s="393" t="str">
        <f>VLOOKUP(P142,'Hulpblad Aantal per VrtgSrt &gt;=1'!B$4:C$688,1,FALSE)</f>
        <v>HAT-DF</v>
      </c>
      <c r="BH142" s="394" t="s">
        <v>380</v>
      </c>
      <c r="BI142" s="393" t="str">
        <f t="shared" si="207"/>
        <v>g</v>
      </c>
      <c r="BJ142" s="393" t="str">
        <f t="shared" si="208"/>
        <v>P</v>
      </c>
      <c r="BK142" s="393" t="str">
        <f t="shared" si="209"/>
        <v/>
      </c>
      <c r="BL142" s="395" t="str">
        <f t="shared" si="210"/>
        <v>P</v>
      </c>
      <c r="BM142" s="393" t="str">
        <f>IF((B142&gt;"a"),(VLOOKUP(A142,Afhankelijkheid!A$2:O$5530,2,FALSE)),"")</f>
        <v/>
      </c>
      <c r="BN142" s="396">
        <f>IFERROR(VLOOKUP(A142,'Hulpblad IZB en IZE'!A$2:B$750,2,FALSE),0)</f>
        <v>0</v>
      </c>
      <c r="BO142" s="397" t="str">
        <f t="shared" si="211"/>
        <v/>
      </c>
      <c r="BP142" s="370">
        <f t="shared" si="212"/>
        <v>2</v>
      </c>
      <c r="BQ142" s="371">
        <f t="shared" si="213"/>
        <v>2</v>
      </c>
      <c r="BR142" s="372">
        <f t="shared" si="281"/>
        <v>0</v>
      </c>
      <c r="BS142" s="372">
        <f t="shared" si="282"/>
        <v>5</v>
      </c>
      <c r="BT142" s="367">
        <f t="shared" si="214"/>
        <v>0</v>
      </c>
      <c r="BU142" s="398"/>
      <c r="BW142" s="393">
        <f t="shared" si="215"/>
        <v>0</v>
      </c>
      <c r="BX142" s="393">
        <f t="shared" si="216"/>
        <v>0</v>
      </c>
      <c r="BY142" s="393">
        <f t="shared" si="217"/>
        <v>0</v>
      </c>
      <c r="BZ142" s="393">
        <f t="shared" si="218"/>
        <v>0</v>
      </c>
      <c r="CA142" s="393">
        <f t="shared" si="219"/>
        <v>0</v>
      </c>
      <c r="CB142" s="393">
        <f t="shared" si="220"/>
        <v>0</v>
      </c>
      <c r="CC142" s="393">
        <f t="shared" si="221"/>
        <v>0</v>
      </c>
      <c r="CD142" s="393">
        <f t="shared" si="222"/>
        <v>0</v>
      </c>
      <c r="CE142" s="393">
        <f t="shared" si="223"/>
        <v>0</v>
      </c>
      <c r="CF142" s="393">
        <f t="shared" si="224"/>
        <v>0</v>
      </c>
      <c r="CG142" s="398"/>
      <c r="CH142" s="391">
        <f t="shared" si="225"/>
        <v>1</v>
      </c>
      <c r="CI142" s="391">
        <f t="shared" si="226"/>
        <v>0</v>
      </c>
      <c r="CJ142" s="391">
        <f t="shared" si="227"/>
        <v>0</v>
      </c>
      <c r="CK142" s="391">
        <f t="shared" si="228"/>
        <v>0</v>
      </c>
      <c r="CL142" s="391">
        <f t="shared" si="229"/>
        <v>1</v>
      </c>
      <c r="CM142" s="391">
        <f t="shared" si="230"/>
        <v>0</v>
      </c>
      <c r="CN142" s="391">
        <f t="shared" si="231"/>
        <v>1</v>
      </c>
      <c r="CO142" s="391">
        <f t="shared" si="232"/>
        <v>1</v>
      </c>
      <c r="CP142" s="391">
        <f t="shared" si="233"/>
        <v>1</v>
      </c>
      <c r="CQ142" s="391">
        <f t="shared" si="234"/>
        <v>0</v>
      </c>
      <c r="CR142" s="391">
        <f t="shared" si="235"/>
        <v>0</v>
      </c>
      <c r="CS142" s="393">
        <f t="shared" si="236"/>
        <v>0</v>
      </c>
      <c r="CT142" s="391">
        <f t="shared" si="237"/>
        <v>0</v>
      </c>
      <c r="CU142" s="391">
        <f t="shared" si="238"/>
        <v>0</v>
      </c>
      <c r="CV142" s="391">
        <f t="shared" si="239"/>
        <v>0</v>
      </c>
      <c r="CW142" s="391">
        <f t="shared" si="240"/>
        <v>0</v>
      </c>
      <c r="CX142" s="391">
        <f t="shared" si="241"/>
        <v>0</v>
      </c>
      <c r="CY142" s="391">
        <f t="shared" si="242"/>
        <v>1</v>
      </c>
      <c r="CZ142" s="391">
        <f t="shared" si="243"/>
        <v>0</v>
      </c>
      <c r="DA142" s="391">
        <f t="shared" si="244"/>
        <v>0</v>
      </c>
      <c r="DB142" s="391">
        <f t="shared" si="245"/>
        <v>0</v>
      </c>
      <c r="DC142" s="391">
        <f t="shared" si="246"/>
        <v>0</v>
      </c>
      <c r="DD142" s="391">
        <f t="shared" si="247"/>
        <v>0</v>
      </c>
      <c r="DE142" s="398"/>
      <c r="DF142" s="391">
        <f t="shared" si="248"/>
        <v>0</v>
      </c>
      <c r="DG142" s="391">
        <f t="shared" si="249"/>
        <v>0</v>
      </c>
      <c r="DH142" s="391">
        <f t="shared" si="250"/>
        <v>0</v>
      </c>
      <c r="DI142" s="391">
        <f t="shared" si="251"/>
        <v>0</v>
      </c>
      <c r="DJ142" s="391">
        <f t="shared" si="252"/>
        <v>0</v>
      </c>
      <c r="DK142" s="391">
        <f t="shared" si="253"/>
        <v>0</v>
      </c>
      <c r="DL142" s="391">
        <f t="shared" si="254"/>
        <v>0</v>
      </c>
      <c r="DM142" s="391">
        <f t="shared" si="255"/>
        <v>0</v>
      </c>
      <c r="DN142" s="391">
        <f t="shared" si="256"/>
        <v>0</v>
      </c>
      <c r="DO142" s="391">
        <f t="shared" si="257"/>
        <v>0</v>
      </c>
      <c r="DP142" s="391">
        <f t="shared" si="258"/>
        <v>0</v>
      </c>
      <c r="DQ142" s="398"/>
      <c r="DR142" s="391">
        <f t="shared" si="259"/>
        <v>0</v>
      </c>
      <c r="DS142" s="391">
        <f t="shared" si="260"/>
        <v>0</v>
      </c>
      <c r="DT142" s="391">
        <f t="shared" si="261"/>
        <v>0</v>
      </c>
      <c r="DU142" s="391">
        <f t="shared" si="262"/>
        <v>0</v>
      </c>
      <c r="DV142" s="391">
        <f t="shared" si="263"/>
        <v>0</v>
      </c>
      <c r="DW142" s="391">
        <f t="shared" si="264"/>
        <v>0</v>
      </c>
      <c r="DX142" s="391">
        <f t="shared" si="265"/>
        <v>0</v>
      </c>
      <c r="DY142" s="391">
        <f t="shared" si="266"/>
        <v>0</v>
      </c>
      <c r="DZ142" s="391">
        <f t="shared" si="267"/>
        <v>0</v>
      </c>
      <c r="EA142" s="391">
        <f t="shared" si="268"/>
        <v>0</v>
      </c>
      <c r="EB142" s="391">
        <f t="shared" si="269"/>
        <v>0</v>
      </c>
      <c r="EC142" s="398"/>
      <c r="ED142" s="391">
        <f t="shared" si="270"/>
        <v>0</v>
      </c>
      <c r="EE142" s="391">
        <f t="shared" si="271"/>
        <v>0</v>
      </c>
      <c r="EF142" s="391">
        <f t="shared" si="272"/>
        <v>0</v>
      </c>
      <c r="EG142" s="391">
        <f t="shared" si="273"/>
        <v>0</v>
      </c>
      <c r="EH142" s="391">
        <f t="shared" si="274"/>
        <v>0</v>
      </c>
      <c r="EI142" s="391">
        <f t="shared" si="275"/>
        <v>0</v>
      </c>
      <c r="EJ142" s="391">
        <f t="shared" si="276"/>
        <v>0</v>
      </c>
      <c r="EK142" s="391">
        <f t="shared" si="277"/>
        <v>0</v>
      </c>
      <c r="EL142" s="391">
        <f t="shared" si="278"/>
        <v>0</v>
      </c>
      <c r="EM142" s="391">
        <f t="shared" si="279"/>
        <v>0</v>
      </c>
      <c r="EN142" s="391">
        <f t="shared" si="280"/>
        <v>0</v>
      </c>
    </row>
    <row r="143" spans="1:145" s="391" customFormat="1" ht="18.75" hidden="1" thickBot="1" x14ac:dyDescent="0.25">
      <c r="A143" s="364" t="str">
        <f t="shared" si="283"/>
        <v>HAT-G</v>
      </c>
      <c r="B143" s="365" t="str">
        <f>IF((A143&lt;&gt;"ZZZ"),(IF((IFERROR((VLOOKUP(A143,'Standaard+voorstellen '!A$1:B$436,1,FALSE)),"ZZZ"))="ZZZ","v","")),"")</f>
        <v/>
      </c>
      <c r="C143" s="396" t="s">
        <v>433</v>
      </c>
      <c r="D143" s="367" t="str">
        <f t="shared" si="199"/>
        <v>HAT-G</v>
      </c>
      <c r="E143" s="368" t="str">
        <f>IFERROR((VLOOKUP(C143,'Standaard+voorstellen '!A$1:E$568,2,FALSE)),"Nog af te handelen AANVRAAG")</f>
        <v>HA Terreinvaardig Groot</v>
      </c>
      <c r="F143" s="369">
        <f>IFERROR((VLOOKUP(C143,'Standaard+voorstellen '!A$1:E$568,3,FALSE)),"")</f>
        <v>8</v>
      </c>
      <c r="G143" s="370">
        <f t="shared" si="196"/>
        <v>4</v>
      </c>
      <c r="H143" s="371">
        <f t="shared" si="197"/>
        <v>0</v>
      </c>
      <c r="I143" s="372">
        <f t="shared" si="198"/>
        <v>4</v>
      </c>
      <c r="J143" s="367">
        <f t="shared" si="200"/>
        <v>0</v>
      </c>
      <c r="K143" s="372">
        <f t="shared" si="201"/>
        <v>0</v>
      </c>
      <c r="L143" s="369" t="s">
        <v>36</v>
      </c>
      <c r="M143" s="373" t="s">
        <v>443</v>
      </c>
      <c r="N143" s="635" t="s">
        <v>2378</v>
      </c>
      <c r="O143" s="635" t="s">
        <v>2379</v>
      </c>
      <c r="P143" s="376" t="s">
        <v>433</v>
      </c>
      <c r="Q143" s="377">
        <v>4</v>
      </c>
      <c r="R143" s="378">
        <v>0</v>
      </c>
      <c r="S143" s="379">
        <v>4</v>
      </c>
      <c r="T143" s="378">
        <v>5</v>
      </c>
      <c r="U143" s="378">
        <v>1</v>
      </c>
      <c r="V143" s="383">
        <v>0</v>
      </c>
      <c r="W143" s="384">
        <v>0</v>
      </c>
      <c r="X143" s="385">
        <v>0</v>
      </c>
      <c r="Y143" s="384"/>
      <c r="Z143" s="401"/>
      <c r="AA143" s="402"/>
      <c r="AB143" s="383"/>
      <c r="AC143" s="384"/>
      <c r="AD143" s="384"/>
      <c r="AE143" s="383"/>
      <c r="AF143" s="401"/>
      <c r="AG143" s="406"/>
      <c r="AH143" s="383">
        <v>0</v>
      </c>
      <c r="AI143" s="384">
        <v>0</v>
      </c>
      <c r="AJ143" s="385">
        <v>0</v>
      </c>
      <c r="AK143" s="384"/>
      <c r="AL143" s="384"/>
      <c r="AM143" s="384"/>
      <c r="AN143" s="383">
        <v>0</v>
      </c>
      <c r="AO143" s="384">
        <v>0</v>
      </c>
      <c r="AP143" s="385">
        <v>0</v>
      </c>
      <c r="AQ143" s="384">
        <v>4</v>
      </c>
      <c r="AR143" s="384">
        <v>0</v>
      </c>
      <c r="AS143" s="384">
        <v>4</v>
      </c>
      <c r="AT143" s="383">
        <v>0</v>
      </c>
      <c r="AU143" s="384">
        <v>0</v>
      </c>
      <c r="AV143" s="384">
        <v>0</v>
      </c>
      <c r="AW143" s="383"/>
      <c r="AX143" s="384"/>
      <c r="AY143" s="385"/>
      <c r="AZ143" s="403"/>
      <c r="BA143" s="387" t="str">
        <f t="shared" si="202"/>
        <v>HA</v>
      </c>
      <c r="BB143" s="388" t="str">
        <f t="shared" si="203"/>
        <v>T</v>
      </c>
      <c r="BC143" s="389" t="str">
        <f t="shared" si="204"/>
        <v>-</v>
      </c>
      <c r="BD143" s="390" t="str">
        <f t="shared" si="205"/>
        <v>G</v>
      </c>
      <c r="BE143" s="391">
        <f t="shared" si="206"/>
        <v>4</v>
      </c>
      <c r="BF143" s="392" t="str">
        <f>VLOOKUP(C143,'Standaard+voorstellen '!A$1:E$568,1,FALSE)</f>
        <v>HAT-G</v>
      </c>
      <c r="BG143" s="393" t="str">
        <f>VLOOKUP(P143,'Hulpblad Aantal per VrtgSrt &gt;=1'!B$4:C$688,1,FALSE)</f>
        <v>HAT-G</v>
      </c>
      <c r="BH143" s="394" t="s">
        <v>433</v>
      </c>
      <c r="BI143" s="393" t="str">
        <f t="shared" si="207"/>
        <v>g</v>
      </c>
      <c r="BJ143" s="393" t="str">
        <f t="shared" si="208"/>
        <v/>
      </c>
      <c r="BK143" s="393" t="str">
        <f t="shared" si="209"/>
        <v>A</v>
      </c>
      <c r="BL143" s="395" t="str">
        <f t="shared" si="210"/>
        <v>A</v>
      </c>
      <c r="BM143" s="393" t="str">
        <f>IF((B143&gt;"a"),(VLOOKUP(A143,Afhankelijkheid!A$2:O$5530,2,FALSE)),"")</f>
        <v/>
      </c>
      <c r="BN143" s="396">
        <f>IFERROR(VLOOKUP(A143,'Hulpblad IZB en IZE'!A$2:B$750,2,FALSE),0)</f>
        <v>0</v>
      </c>
      <c r="BO143" s="397" t="str">
        <f t="shared" si="211"/>
        <v/>
      </c>
      <c r="BP143" s="370">
        <f t="shared" si="212"/>
        <v>4</v>
      </c>
      <c r="BQ143" s="371">
        <f t="shared" si="213"/>
        <v>0</v>
      </c>
      <c r="BR143" s="372">
        <f t="shared" si="281"/>
        <v>4</v>
      </c>
      <c r="BS143" s="372">
        <f t="shared" si="282"/>
        <v>5</v>
      </c>
      <c r="BT143" s="367">
        <f t="shared" si="214"/>
        <v>0</v>
      </c>
      <c r="BU143" s="398"/>
      <c r="BV143" s="399"/>
      <c r="BW143" s="393">
        <f t="shared" si="215"/>
        <v>0</v>
      </c>
      <c r="BX143" s="393">
        <f t="shared" si="216"/>
        <v>0</v>
      </c>
      <c r="BY143" s="393">
        <f t="shared" si="217"/>
        <v>0</v>
      </c>
      <c r="BZ143" s="393">
        <f t="shared" si="218"/>
        <v>0</v>
      </c>
      <c r="CA143" s="393">
        <f t="shared" si="219"/>
        <v>0</v>
      </c>
      <c r="CB143" s="393">
        <f t="shared" si="220"/>
        <v>0</v>
      </c>
      <c r="CC143" s="393">
        <f t="shared" si="221"/>
        <v>0</v>
      </c>
      <c r="CD143" s="393">
        <f t="shared" si="222"/>
        <v>0</v>
      </c>
      <c r="CE143" s="393">
        <f t="shared" si="223"/>
        <v>0</v>
      </c>
      <c r="CF143" s="393">
        <f t="shared" si="224"/>
        <v>0</v>
      </c>
      <c r="CG143" s="398"/>
      <c r="CH143" s="391">
        <f t="shared" si="225"/>
        <v>1</v>
      </c>
      <c r="CI143" s="391">
        <f t="shared" si="226"/>
        <v>0</v>
      </c>
      <c r="CJ143" s="391">
        <f t="shared" si="227"/>
        <v>0</v>
      </c>
      <c r="CK143" s="391">
        <f t="shared" si="228"/>
        <v>0</v>
      </c>
      <c r="CL143" s="391">
        <f t="shared" si="229"/>
        <v>1</v>
      </c>
      <c r="CM143" s="391">
        <f t="shared" si="230"/>
        <v>0</v>
      </c>
      <c r="CN143" s="391">
        <f t="shared" si="231"/>
        <v>1</v>
      </c>
      <c r="CO143" s="391">
        <f t="shared" si="232"/>
        <v>1</v>
      </c>
      <c r="CP143" s="391">
        <f t="shared" si="233"/>
        <v>1</v>
      </c>
      <c r="CQ143" s="391">
        <f t="shared" si="234"/>
        <v>0</v>
      </c>
      <c r="CR143" s="391">
        <f t="shared" si="235"/>
        <v>0</v>
      </c>
      <c r="CS143" s="393">
        <f t="shared" si="236"/>
        <v>0</v>
      </c>
      <c r="CT143" s="391">
        <f t="shared" si="237"/>
        <v>0</v>
      </c>
      <c r="CU143" s="391">
        <f t="shared" si="238"/>
        <v>0</v>
      </c>
      <c r="CV143" s="391">
        <f t="shared" si="239"/>
        <v>0</v>
      </c>
      <c r="CW143" s="391">
        <f t="shared" si="240"/>
        <v>0</v>
      </c>
      <c r="CX143" s="391">
        <f t="shared" si="241"/>
        <v>0</v>
      </c>
      <c r="CY143" s="391">
        <f t="shared" si="242"/>
        <v>0</v>
      </c>
      <c r="CZ143" s="391">
        <f t="shared" si="243"/>
        <v>0</v>
      </c>
      <c r="DA143" s="391">
        <f t="shared" si="244"/>
        <v>0</v>
      </c>
      <c r="DB143" s="391">
        <f t="shared" si="245"/>
        <v>1</v>
      </c>
      <c r="DC143" s="391">
        <f t="shared" si="246"/>
        <v>0</v>
      </c>
      <c r="DD143" s="391">
        <f t="shared" si="247"/>
        <v>0</v>
      </c>
      <c r="DE143" s="398"/>
      <c r="DF143" s="391">
        <f t="shared" si="248"/>
        <v>0</v>
      </c>
      <c r="DG143" s="391">
        <f t="shared" si="249"/>
        <v>0</v>
      </c>
      <c r="DH143" s="391">
        <f t="shared" si="250"/>
        <v>0</v>
      </c>
      <c r="DI143" s="391">
        <f t="shared" si="251"/>
        <v>0</v>
      </c>
      <c r="DJ143" s="391">
        <f t="shared" si="252"/>
        <v>0</v>
      </c>
      <c r="DK143" s="391">
        <f t="shared" si="253"/>
        <v>0</v>
      </c>
      <c r="DL143" s="391">
        <f t="shared" si="254"/>
        <v>0</v>
      </c>
      <c r="DM143" s="391">
        <f t="shared" si="255"/>
        <v>0</v>
      </c>
      <c r="DN143" s="391">
        <f t="shared" si="256"/>
        <v>0</v>
      </c>
      <c r="DO143" s="391">
        <f t="shared" si="257"/>
        <v>0</v>
      </c>
      <c r="DP143" s="391">
        <f t="shared" si="258"/>
        <v>0</v>
      </c>
      <c r="DQ143" s="398"/>
      <c r="DR143" s="391">
        <f t="shared" si="259"/>
        <v>0</v>
      </c>
      <c r="DS143" s="391">
        <f t="shared" si="260"/>
        <v>0</v>
      </c>
      <c r="DT143" s="391">
        <f t="shared" si="261"/>
        <v>0</v>
      </c>
      <c r="DU143" s="391">
        <f t="shared" si="262"/>
        <v>0</v>
      </c>
      <c r="DV143" s="391">
        <f t="shared" si="263"/>
        <v>0</v>
      </c>
      <c r="DW143" s="391">
        <f t="shared" si="264"/>
        <v>0</v>
      </c>
      <c r="DX143" s="391">
        <f t="shared" si="265"/>
        <v>0</v>
      </c>
      <c r="DY143" s="391">
        <f t="shared" si="266"/>
        <v>0</v>
      </c>
      <c r="DZ143" s="391">
        <f t="shared" si="267"/>
        <v>0</v>
      </c>
      <c r="EA143" s="391">
        <f t="shared" si="268"/>
        <v>0</v>
      </c>
      <c r="EB143" s="391">
        <f t="shared" si="269"/>
        <v>0</v>
      </c>
      <c r="EC143" s="398"/>
      <c r="ED143" s="391">
        <f t="shared" si="270"/>
        <v>0</v>
      </c>
      <c r="EE143" s="391">
        <f t="shared" si="271"/>
        <v>0</v>
      </c>
      <c r="EF143" s="391">
        <f t="shared" si="272"/>
        <v>0</v>
      </c>
      <c r="EG143" s="391">
        <f t="shared" si="273"/>
        <v>0</v>
      </c>
      <c r="EH143" s="391">
        <f t="shared" si="274"/>
        <v>0</v>
      </c>
      <c r="EI143" s="391">
        <f t="shared" si="275"/>
        <v>0</v>
      </c>
      <c r="EJ143" s="391">
        <f t="shared" si="276"/>
        <v>0</v>
      </c>
      <c r="EK143" s="391">
        <f t="shared" si="277"/>
        <v>0</v>
      </c>
      <c r="EL143" s="391">
        <f t="shared" si="278"/>
        <v>0</v>
      </c>
      <c r="EM143" s="391">
        <f t="shared" si="279"/>
        <v>0</v>
      </c>
      <c r="EN143" s="391">
        <f t="shared" si="280"/>
        <v>0</v>
      </c>
    </row>
    <row r="144" spans="1:145" s="391" customFormat="1" ht="13.5" hidden="1" thickBot="1" x14ac:dyDescent="0.25">
      <c r="A144" s="364" t="str">
        <f t="shared" si="283"/>
        <v>HAT-KR</v>
      </c>
      <c r="B144" s="365" t="str">
        <f>IF((A144&lt;&gt;"ZZZ"),(IF((IFERROR((VLOOKUP(A144,'Standaard+voorstellen '!A$1:B$436,1,FALSE)),"ZZZ"))="ZZZ","v","")),"")</f>
        <v/>
      </c>
      <c r="C144" s="396" t="s">
        <v>435</v>
      </c>
      <c r="D144" s="367" t="str">
        <f t="shared" si="199"/>
        <v>HAT-KR</v>
      </c>
      <c r="E144" s="368" t="str">
        <f>IFERROR((VLOOKUP(C144,'Standaard+voorstellen '!A$1:E$568,2,FALSE)),"Nog af te handelen AANVRAAG")</f>
        <v>HA Terreinvaardig Kraan</v>
      </c>
      <c r="F144" s="369">
        <f>IFERROR((VLOOKUP(C144,'Standaard+voorstellen '!A$1:E$568,3,FALSE)),"")</f>
        <v>8</v>
      </c>
      <c r="G144" s="370">
        <f t="shared" si="196"/>
        <v>2</v>
      </c>
      <c r="H144" s="371">
        <f t="shared" si="197"/>
        <v>2</v>
      </c>
      <c r="I144" s="372">
        <f t="shared" si="198"/>
        <v>0</v>
      </c>
      <c r="J144" s="367">
        <f t="shared" si="200"/>
        <v>1</v>
      </c>
      <c r="K144" s="372">
        <f t="shared" si="201"/>
        <v>0</v>
      </c>
      <c r="L144" s="369" t="s">
        <v>36</v>
      </c>
      <c r="M144" s="373" t="s">
        <v>443</v>
      </c>
      <c r="N144" s="374"/>
      <c r="O144" s="375"/>
      <c r="P144" s="376" t="s">
        <v>435</v>
      </c>
      <c r="Q144" s="449">
        <v>2</v>
      </c>
      <c r="R144" s="378">
        <v>2</v>
      </c>
      <c r="S144" s="379">
        <v>0</v>
      </c>
      <c r="T144" s="378">
        <v>6</v>
      </c>
      <c r="U144" s="378">
        <v>2</v>
      </c>
      <c r="V144" s="383">
        <v>0</v>
      </c>
      <c r="W144" s="384">
        <v>0</v>
      </c>
      <c r="X144" s="385">
        <v>0</v>
      </c>
      <c r="Y144" s="378">
        <v>1</v>
      </c>
      <c r="Z144" s="380">
        <v>1</v>
      </c>
      <c r="AA144" s="381">
        <v>0</v>
      </c>
      <c r="AB144" s="383"/>
      <c r="AC144" s="384"/>
      <c r="AD144" s="384"/>
      <c r="AE144" s="383"/>
      <c r="AF144" s="401"/>
      <c r="AG144" s="406"/>
      <c r="AH144" s="383">
        <v>0</v>
      </c>
      <c r="AI144" s="384">
        <v>0</v>
      </c>
      <c r="AJ144" s="385">
        <v>0</v>
      </c>
      <c r="AK144" s="384"/>
      <c r="AL144" s="384"/>
      <c r="AM144" s="384"/>
      <c r="AN144" s="383">
        <v>0</v>
      </c>
      <c r="AO144" s="384">
        <v>0</v>
      </c>
      <c r="AP144" s="385">
        <v>0</v>
      </c>
      <c r="AQ144" s="384">
        <v>0</v>
      </c>
      <c r="AR144" s="384">
        <v>0</v>
      </c>
      <c r="AS144" s="384">
        <v>0</v>
      </c>
      <c r="AT144" s="383">
        <v>1</v>
      </c>
      <c r="AU144" s="384">
        <v>1</v>
      </c>
      <c r="AV144" s="384">
        <v>0</v>
      </c>
      <c r="AW144" s="383"/>
      <c r="AX144" s="384"/>
      <c r="AY144" s="385"/>
      <c r="AZ144" s="403"/>
      <c r="BA144" s="387" t="str">
        <f t="shared" si="202"/>
        <v>HA</v>
      </c>
      <c r="BB144" s="388" t="str">
        <f t="shared" si="203"/>
        <v>T</v>
      </c>
      <c r="BC144" s="389" t="str">
        <f t="shared" si="204"/>
        <v>-</v>
      </c>
      <c r="BD144" s="390" t="str">
        <f t="shared" si="205"/>
        <v>KR</v>
      </c>
      <c r="BE144" s="391">
        <f t="shared" si="206"/>
        <v>4</v>
      </c>
      <c r="BF144" s="392" t="str">
        <f>VLOOKUP(C144,'Standaard+voorstellen '!A$1:E$568,1,FALSE)</f>
        <v>HAT-KR</v>
      </c>
      <c r="BG144" s="393" t="str">
        <f>VLOOKUP(P144,'Hulpblad Aantal per VrtgSrt &gt;=1'!B$4:C$688,1,FALSE)</f>
        <v>HAT-KR</v>
      </c>
      <c r="BH144" s="394" t="s">
        <v>435</v>
      </c>
      <c r="BI144" s="393" t="str">
        <f t="shared" si="207"/>
        <v>g</v>
      </c>
      <c r="BJ144" s="393" t="str">
        <f t="shared" si="208"/>
        <v>P</v>
      </c>
      <c r="BK144" s="393" t="str">
        <f t="shared" si="209"/>
        <v/>
      </c>
      <c r="BL144" s="395" t="str">
        <f t="shared" si="210"/>
        <v>P</v>
      </c>
      <c r="BM144" s="393" t="str">
        <f>IF((B144&gt;"a"),(VLOOKUP(A144,Afhankelijkheid!A$2:O$5530,2,FALSE)),"")</f>
        <v/>
      </c>
      <c r="BN144" s="396">
        <f>IFERROR(VLOOKUP(A144,'Hulpblad IZB en IZE'!A$2:B$750,2,FALSE),0)</f>
        <v>1</v>
      </c>
      <c r="BO144" s="397" t="str">
        <f t="shared" si="211"/>
        <v/>
      </c>
      <c r="BP144" s="370">
        <f t="shared" si="212"/>
        <v>2</v>
      </c>
      <c r="BQ144" s="371">
        <f t="shared" si="213"/>
        <v>2</v>
      </c>
      <c r="BR144" s="372">
        <f t="shared" si="281"/>
        <v>0</v>
      </c>
      <c r="BS144" s="372">
        <f t="shared" si="282"/>
        <v>6</v>
      </c>
      <c r="BT144" s="367">
        <f t="shared" si="214"/>
        <v>1</v>
      </c>
      <c r="BU144" s="398"/>
      <c r="BW144" s="393">
        <f t="shared" si="215"/>
        <v>0</v>
      </c>
      <c r="BX144" s="393">
        <f t="shared" si="216"/>
        <v>0</v>
      </c>
      <c r="BY144" s="393">
        <f t="shared" si="217"/>
        <v>0</v>
      </c>
      <c r="BZ144" s="393">
        <f t="shared" si="218"/>
        <v>0</v>
      </c>
      <c r="CA144" s="393">
        <f t="shared" si="219"/>
        <v>0</v>
      </c>
      <c r="CB144" s="393">
        <f t="shared" si="220"/>
        <v>0</v>
      </c>
      <c r="CC144" s="393">
        <f t="shared" si="221"/>
        <v>0</v>
      </c>
      <c r="CD144" s="393">
        <f t="shared" si="222"/>
        <v>0</v>
      </c>
      <c r="CE144" s="393">
        <f t="shared" si="223"/>
        <v>0</v>
      </c>
      <c r="CF144" s="393">
        <f t="shared" si="224"/>
        <v>0</v>
      </c>
      <c r="CG144" s="398"/>
      <c r="CH144" s="391">
        <f t="shared" si="225"/>
        <v>1</v>
      </c>
      <c r="CI144" s="391">
        <f t="shared" si="226"/>
        <v>1</v>
      </c>
      <c r="CJ144" s="391">
        <f t="shared" si="227"/>
        <v>0</v>
      </c>
      <c r="CK144" s="391">
        <f t="shared" si="228"/>
        <v>0</v>
      </c>
      <c r="CL144" s="391">
        <f t="shared" si="229"/>
        <v>1</v>
      </c>
      <c r="CM144" s="391">
        <f t="shared" si="230"/>
        <v>0</v>
      </c>
      <c r="CN144" s="391">
        <f t="shared" si="231"/>
        <v>1</v>
      </c>
      <c r="CO144" s="391">
        <f t="shared" si="232"/>
        <v>1</v>
      </c>
      <c r="CP144" s="391">
        <f t="shared" si="233"/>
        <v>1</v>
      </c>
      <c r="CQ144" s="391">
        <f t="shared" si="234"/>
        <v>0</v>
      </c>
      <c r="CR144" s="391">
        <f t="shared" si="235"/>
        <v>0</v>
      </c>
      <c r="CS144" s="393">
        <f t="shared" si="236"/>
        <v>0</v>
      </c>
      <c r="CT144" s="391">
        <f t="shared" si="237"/>
        <v>0</v>
      </c>
      <c r="CU144" s="391">
        <f t="shared" si="238"/>
        <v>0</v>
      </c>
      <c r="CV144" s="391">
        <f t="shared" si="239"/>
        <v>1</v>
      </c>
      <c r="CW144" s="391">
        <f t="shared" si="240"/>
        <v>0</v>
      </c>
      <c r="CX144" s="391">
        <f t="shared" si="241"/>
        <v>0</v>
      </c>
      <c r="CY144" s="391">
        <f t="shared" si="242"/>
        <v>0</v>
      </c>
      <c r="CZ144" s="391">
        <f t="shared" si="243"/>
        <v>0</v>
      </c>
      <c r="DA144" s="391">
        <f t="shared" si="244"/>
        <v>0</v>
      </c>
      <c r="DB144" s="391">
        <f t="shared" si="245"/>
        <v>0</v>
      </c>
      <c r="DC144" s="391">
        <f t="shared" si="246"/>
        <v>1</v>
      </c>
      <c r="DD144" s="391">
        <f t="shared" si="247"/>
        <v>0</v>
      </c>
      <c r="DE144" s="398"/>
      <c r="DF144" s="391">
        <f t="shared" si="248"/>
        <v>0</v>
      </c>
      <c r="DG144" s="391">
        <f t="shared" si="249"/>
        <v>0</v>
      </c>
      <c r="DH144" s="391">
        <f t="shared" si="250"/>
        <v>0</v>
      </c>
      <c r="DI144" s="391">
        <f t="shared" si="251"/>
        <v>0</v>
      </c>
      <c r="DJ144" s="391">
        <f t="shared" si="252"/>
        <v>0</v>
      </c>
      <c r="DK144" s="391">
        <f t="shared" si="253"/>
        <v>0</v>
      </c>
      <c r="DL144" s="391">
        <f t="shared" si="254"/>
        <v>0</v>
      </c>
      <c r="DM144" s="391">
        <f t="shared" si="255"/>
        <v>0</v>
      </c>
      <c r="DN144" s="391">
        <f t="shared" si="256"/>
        <v>0</v>
      </c>
      <c r="DO144" s="391">
        <f t="shared" si="257"/>
        <v>0</v>
      </c>
      <c r="DP144" s="391">
        <f t="shared" si="258"/>
        <v>0</v>
      </c>
      <c r="DQ144" s="398"/>
      <c r="DR144" s="391">
        <f t="shared" si="259"/>
        <v>0</v>
      </c>
      <c r="DS144" s="391">
        <f t="shared" si="260"/>
        <v>0</v>
      </c>
      <c r="DT144" s="391">
        <f t="shared" si="261"/>
        <v>0</v>
      </c>
      <c r="DU144" s="391">
        <f t="shared" si="262"/>
        <v>0</v>
      </c>
      <c r="DV144" s="391">
        <f t="shared" si="263"/>
        <v>0</v>
      </c>
      <c r="DW144" s="391">
        <f t="shared" si="264"/>
        <v>0</v>
      </c>
      <c r="DX144" s="391">
        <f t="shared" si="265"/>
        <v>0</v>
      </c>
      <c r="DY144" s="391">
        <f t="shared" si="266"/>
        <v>0</v>
      </c>
      <c r="DZ144" s="391">
        <f t="shared" si="267"/>
        <v>0</v>
      </c>
      <c r="EA144" s="391">
        <f t="shared" si="268"/>
        <v>0</v>
      </c>
      <c r="EB144" s="391">
        <f t="shared" si="269"/>
        <v>0</v>
      </c>
      <c r="EC144" s="398"/>
      <c r="ED144" s="391">
        <f t="shared" si="270"/>
        <v>0</v>
      </c>
      <c r="EE144" s="391">
        <f t="shared" si="271"/>
        <v>0</v>
      </c>
      <c r="EF144" s="391">
        <f t="shared" si="272"/>
        <v>0</v>
      </c>
      <c r="EG144" s="391">
        <f t="shared" si="273"/>
        <v>0</v>
      </c>
      <c r="EH144" s="391">
        <f t="shared" si="274"/>
        <v>0</v>
      </c>
      <c r="EI144" s="391">
        <f t="shared" si="275"/>
        <v>0</v>
      </c>
      <c r="EJ144" s="391">
        <f t="shared" si="276"/>
        <v>0</v>
      </c>
      <c r="EK144" s="391">
        <f t="shared" si="277"/>
        <v>0</v>
      </c>
      <c r="EL144" s="391">
        <f t="shared" si="278"/>
        <v>0</v>
      </c>
      <c r="EM144" s="391">
        <f t="shared" si="279"/>
        <v>0</v>
      </c>
      <c r="EN144" s="391">
        <f t="shared" si="280"/>
        <v>0</v>
      </c>
    </row>
    <row r="145" spans="1:145" s="391" customFormat="1" ht="13.5" hidden="1" thickBot="1" x14ac:dyDescent="0.25">
      <c r="A145" s="364" t="str">
        <f t="shared" si="283"/>
        <v>HA-Z</v>
      </c>
      <c r="B145" s="365" t="str">
        <f>IF((A145&lt;&gt;"ZZZ"),(IF((IFERROR((VLOOKUP(A145,'Standaard+voorstellen '!A$1:B$436,1,FALSE)),"ZZZ"))="ZZZ","v","")),"")</f>
        <v/>
      </c>
      <c r="C145" s="396" t="s">
        <v>431</v>
      </c>
      <c r="D145" s="367" t="str">
        <f t="shared" si="199"/>
        <v>HA-Z</v>
      </c>
      <c r="E145" s="368" t="str">
        <f>IFERROR((VLOOKUP(C145,'Standaard+voorstellen '!A$1:E$568,2,FALSE)),"Nog af te handelen AANVRAAG")</f>
        <v>Haakarmvoertuig Zwaar</v>
      </c>
      <c r="F145" s="369">
        <f>IFERROR((VLOOKUP(C145,'Standaard+voorstellen '!A$1:E$568,3,FALSE)),"")</f>
        <v>8</v>
      </c>
      <c r="G145" s="370">
        <f t="shared" si="196"/>
        <v>16</v>
      </c>
      <c r="H145" s="371">
        <f t="shared" si="197"/>
        <v>8</v>
      </c>
      <c r="I145" s="372">
        <f t="shared" si="198"/>
        <v>8</v>
      </c>
      <c r="J145" s="367">
        <f t="shared" si="200"/>
        <v>0</v>
      </c>
      <c r="K145" s="372">
        <f t="shared" si="201"/>
        <v>0</v>
      </c>
      <c r="L145" s="369" t="s">
        <v>36</v>
      </c>
      <c r="M145" s="373" t="s">
        <v>443</v>
      </c>
      <c r="N145" s="374"/>
      <c r="O145" s="375"/>
      <c r="P145" s="376" t="s">
        <v>431</v>
      </c>
      <c r="Q145" s="377">
        <v>16</v>
      </c>
      <c r="R145" s="378">
        <v>8</v>
      </c>
      <c r="S145" s="379">
        <v>8</v>
      </c>
      <c r="T145" s="378">
        <v>7</v>
      </c>
      <c r="U145" s="378">
        <v>3</v>
      </c>
      <c r="V145" s="383">
        <v>0</v>
      </c>
      <c r="W145" s="384">
        <v>0</v>
      </c>
      <c r="X145" s="385">
        <v>0</v>
      </c>
      <c r="Y145" s="384"/>
      <c r="Z145" s="401"/>
      <c r="AA145" s="402"/>
      <c r="AB145" s="383"/>
      <c r="AC145" s="384"/>
      <c r="AD145" s="384"/>
      <c r="AE145" s="383"/>
      <c r="AF145" s="401"/>
      <c r="AG145" s="406"/>
      <c r="AH145" s="383">
        <v>0</v>
      </c>
      <c r="AI145" s="384">
        <v>0</v>
      </c>
      <c r="AJ145" s="385">
        <v>0</v>
      </c>
      <c r="AK145" s="384">
        <v>8</v>
      </c>
      <c r="AL145" s="384">
        <v>8</v>
      </c>
      <c r="AM145" s="384">
        <v>0</v>
      </c>
      <c r="AN145" s="383">
        <v>0</v>
      </c>
      <c r="AO145" s="384">
        <v>0</v>
      </c>
      <c r="AP145" s="385">
        <v>0</v>
      </c>
      <c r="AQ145" s="384">
        <v>0</v>
      </c>
      <c r="AR145" s="384">
        <v>0</v>
      </c>
      <c r="AS145" s="384">
        <v>0</v>
      </c>
      <c r="AT145" s="383">
        <v>7</v>
      </c>
      <c r="AU145" s="384">
        <v>0</v>
      </c>
      <c r="AV145" s="384">
        <v>7</v>
      </c>
      <c r="AW145" s="383">
        <v>1</v>
      </c>
      <c r="AX145" s="384">
        <v>0</v>
      </c>
      <c r="AY145" s="385">
        <v>1</v>
      </c>
      <c r="AZ145" s="403"/>
      <c r="BA145" s="387" t="str">
        <f t="shared" si="202"/>
        <v>HA</v>
      </c>
      <c r="BB145" s="388" t="str">
        <f t="shared" si="203"/>
        <v/>
      </c>
      <c r="BC145" s="389" t="str">
        <f t="shared" si="204"/>
        <v>-</v>
      </c>
      <c r="BD145" s="390" t="str">
        <f t="shared" si="205"/>
        <v>Z</v>
      </c>
      <c r="BE145" s="391">
        <f t="shared" si="206"/>
        <v>3</v>
      </c>
      <c r="BF145" s="392" t="str">
        <f>VLOOKUP(C145,'Standaard+voorstellen '!A$1:E$568,1,FALSE)</f>
        <v>HA-Z</v>
      </c>
      <c r="BG145" s="393" t="str">
        <f>VLOOKUP(P145,'Hulpblad Aantal per VrtgSrt &gt;=1'!B$4:C$688,1,FALSE)</f>
        <v>HA-Z</v>
      </c>
      <c r="BH145" s="394" t="s">
        <v>431</v>
      </c>
      <c r="BI145" s="393" t="str">
        <f t="shared" si="207"/>
        <v>g</v>
      </c>
      <c r="BJ145" s="393" t="str">
        <f t="shared" si="208"/>
        <v>P</v>
      </c>
      <c r="BK145" s="393" t="str">
        <f t="shared" si="209"/>
        <v>A</v>
      </c>
      <c r="BL145" s="395" t="str">
        <f t="shared" si="210"/>
        <v>PA</v>
      </c>
      <c r="BM145" s="393" t="str">
        <f>IF((B145&gt;"a"),(VLOOKUP(A145,Afhankelijkheid!A$2:O$5530,2,FALSE)),"")</f>
        <v/>
      </c>
      <c r="BN145" s="396">
        <f>IFERROR(VLOOKUP(A145,'Hulpblad IZB en IZE'!A$2:B$750,2,FALSE),0)</f>
        <v>0</v>
      </c>
      <c r="BO145" s="397" t="str">
        <f t="shared" si="211"/>
        <v/>
      </c>
      <c r="BP145" s="370">
        <f t="shared" si="212"/>
        <v>16</v>
      </c>
      <c r="BQ145" s="371">
        <f t="shared" si="213"/>
        <v>8</v>
      </c>
      <c r="BR145" s="372">
        <f t="shared" si="281"/>
        <v>8</v>
      </c>
      <c r="BS145" s="372">
        <f t="shared" si="282"/>
        <v>7</v>
      </c>
      <c r="BT145" s="367">
        <f t="shared" si="214"/>
        <v>0</v>
      </c>
      <c r="BU145" s="398"/>
      <c r="BW145" s="393">
        <f t="shared" si="215"/>
        <v>0</v>
      </c>
      <c r="BX145" s="393">
        <f t="shared" si="216"/>
        <v>0</v>
      </c>
      <c r="BY145" s="393">
        <f t="shared" si="217"/>
        <v>0</v>
      </c>
      <c r="BZ145" s="393">
        <f t="shared" si="218"/>
        <v>0</v>
      </c>
      <c r="CA145" s="393">
        <f t="shared" si="219"/>
        <v>0</v>
      </c>
      <c r="CB145" s="393">
        <f t="shared" si="220"/>
        <v>0</v>
      </c>
      <c r="CC145" s="393">
        <f t="shared" si="221"/>
        <v>0</v>
      </c>
      <c r="CD145" s="393">
        <f t="shared" si="222"/>
        <v>0</v>
      </c>
      <c r="CE145" s="393">
        <f t="shared" si="223"/>
        <v>0</v>
      </c>
      <c r="CF145" s="393">
        <f t="shared" si="224"/>
        <v>0</v>
      </c>
      <c r="CG145" s="398"/>
      <c r="CH145" s="391">
        <f t="shared" si="225"/>
        <v>1</v>
      </c>
      <c r="CI145" s="391">
        <f t="shared" si="226"/>
        <v>0</v>
      </c>
      <c r="CJ145" s="391">
        <f t="shared" si="227"/>
        <v>0</v>
      </c>
      <c r="CK145" s="391">
        <f t="shared" si="228"/>
        <v>0</v>
      </c>
      <c r="CL145" s="391">
        <f t="shared" si="229"/>
        <v>1</v>
      </c>
      <c r="CM145" s="391">
        <f t="shared" si="230"/>
        <v>1</v>
      </c>
      <c r="CN145" s="391">
        <f t="shared" si="231"/>
        <v>1</v>
      </c>
      <c r="CO145" s="391">
        <f t="shared" si="232"/>
        <v>1</v>
      </c>
      <c r="CP145" s="391">
        <f t="shared" si="233"/>
        <v>1</v>
      </c>
      <c r="CQ145" s="391">
        <f t="shared" si="234"/>
        <v>1</v>
      </c>
      <c r="CR145" s="391">
        <f t="shared" si="235"/>
        <v>0</v>
      </c>
      <c r="CS145" s="393">
        <f t="shared" si="236"/>
        <v>0</v>
      </c>
      <c r="CT145" s="391">
        <f t="shared" si="237"/>
        <v>0</v>
      </c>
      <c r="CU145" s="391">
        <f t="shared" si="238"/>
        <v>0</v>
      </c>
      <c r="CV145" s="391">
        <f t="shared" si="239"/>
        <v>0</v>
      </c>
      <c r="CW145" s="391">
        <f t="shared" si="240"/>
        <v>0</v>
      </c>
      <c r="CX145" s="391">
        <f t="shared" si="241"/>
        <v>0</v>
      </c>
      <c r="CY145" s="391">
        <f t="shared" si="242"/>
        <v>0</v>
      </c>
      <c r="CZ145" s="391">
        <f t="shared" si="243"/>
        <v>1</v>
      </c>
      <c r="DA145" s="391">
        <f t="shared" si="244"/>
        <v>0</v>
      </c>
      <c r="DB145" s="391">
        <f t="shared" si="245"/>
        <v>0</v>
      </c>
      <c r="DC145" s="391">
        <f t="shared" si="246"/>
        <v>1</v>
      </c>
      <c r="DD145" s="391">
        <f t="shared" si="247"/>
        <v>1</v>
      </c>
      <c r="DE145" s="398"/>
      <c r="DF145" s="391">
        <f t="shared" si="248"/>
        <v>0</v>
      </c>
      <c r="DG145" s="391">
        <f t="shared" si="249"/>
        <v>0</v>
      </c>
      <c r="DH145" s="391">
        <f t="shared" si="250"/>
        <v>0</v>
      </c>
      <c r="DI145" s="391">
        <f t="shared" si="251"/>
        <v>0</v>
      </c>
      <c r="DJ145" s="391">
        <f t="shared" si="252"/>
        <v>0</v>
      </c>
      <c r="DK145" s="391">
        <f t="shared" si="253"/>
        <v>0</v>
      </c>
      <c r="DL145" s="391">
        <f t="shared" si="254"/>
        <v>0</v>
      </c>
      <c r="DM145" s="391">
        <f t="shared" si="255"/>
        <v>0</v>
      </c>
      <c r="DN145" s="391">
        <f t="shared" si="256"/>
        <v>0</v>
      </c>
      <c r="DO145" s="391">
        <f t="shared" si="257"/>
        <v>0</v>
      </c>
      <c r="DP145" s="391">
        <f t="shared" si="258"/>
        <v>0</v>
      </c>
      <c r="DQ145" s="398"/>
      <c r="DR145" s="391">
        <f t="shared" si="259"/>
        <v>0</v>
      </c>
      <c r="DS145" s="391">
        <f t="shared" si="260"/>
        <v>0</v>
      </c>
      <c r="DT145" s="391">
        <f t="shared" si="261"/>
        <v>0</v>
      </c>
      <c r="DU145" s="391">
        <f t="shared" si="262"/>
        <v>0</v>
      </c>
      <c r="DV145" s="391">
        <f t="shared" si="263"/>
        <v>0</v>
      </c>
      <c r="DW145" s="391">
        <f t="shared" si="264"/>
        <v>0</v>
      </c>
      <c r="DX145" s="391">
        <f t="shared" si="265"/>
        <v>0</v>
      </c>
      <c r="DY145" s="391">
        <f t="shared" si="266"/>
        <v>0</v>
      </c>
      <c r="DZ145" s="391">
        <f t="shared" si="267"/>
        <v>0</v>
      </c>
      <c r="EA145" s="391">
        <f t="shared" si="268"/>
        <v>0</v>
      </c>
      <c r="EB145" s="391">
        <f t="shared" si="269"/>
        <v>0</v>
      </c>
      <c r="EC145" s="398"/>
      <c r="ED145" s="391">
        <f t="shared" si="270"/>
        <v>0</v>
      </c>
      <c r="EE145" s="391">
        <f t="shared" si="271"/>
        <v>0</v>
      </c>
      <c r="EF145" s="391">
        <f t="shared" si="272"/>
        <v>0</v>
      </c>
      <c r="EG145" s="391">
        <f t="shared" si="273"/>
        <v>0</v>
      </c>
      <c r="EH145" s="391">
        <f t="shared" si="274"/>
        <v>0</v>
      </c>
      <c r="EI145" s="391">
        <f t="shared" si="275"/>
        <v>0</v>
      </c>
      <c r="EJ145" s="391">
        <f t="shared" si="276"/>
        <v>0</v>
      </c>
      <c r="EK145" s="391">
        <f t="shared" si="277"/>
        <v>0</v>
      </c>
      <c r="EL145" s="391">
        <f t="shared" si="278"/>
        <v>0</v>
      </c>
      <c r="EM145" s="391">
        <f t="shared" si="279"/>
        <v>0</v>
      </c>
      <c r="EN145" s="391">
        <f t="shared" si="280"/>
        <v>0</v>
      </c>
    </row>
    <row r="146" spans="1:145" s="391" customFormat="1" ht="13.5" hidden="1" thickBot="1" x14ac:dyDescent="0.25">
      <c r="A146" s="364" t="str">
        <f t="shared" si="283"/>
        <v>HBEB-B</v>
      </c>
      <c r="B146" s="365" t="str">
        <f>IF((A146&lt;&gt;"ZZZ"),(IF((IFERROR((VLOOKUP(A146,'Standaard+voorstellen '!A$1:B$436,1,FALSE)),"ZZZ"))="ZZZ","v","")),"")</f>
        <v/>
      </c>
      <c r="C146" s="396" t="s">
        <v>476</v>
      </c>
      <c r="D146" s="367" t="str">
        <f t="shared" si="199"/>
        <v>HBEB-B</v>
      </c>
      <c r="E146" s="368" t="str">
        <f>IFERROR((VLOOKUP(C146,'Standaard+voorstellen '!A$1:E$568,2,FALSE)),"Nog af te handelen AANVRAAG")</f>
        <v>Hoofd Bron- en Effectbestrijd.</v>
      </c>
      <c r="F146" s="369">
        <f>IFERROR((VLOOKUP(C146,'Standaard+voorstellen '!A$1:E$568,3,FALSE)),"")</f>
        <v>9</v>
      </c>
      <c r="G146" s="370">
        <f t="shared" si="196"/>
        <v>16</v>
      </c>
      <c r="H146" s="371">
        <f t="shared" si="197"/>
        <v>0</v>
      </c>
      <c r="I146" s="372">
        <f t="shared" si="198"/>
        <v>16</v>
      </c>
      <c r="J146" s="367">
        <f t="shared" si="200"/>
        <v>11</v>
      </c>
      <c r="K146" s="372">
        <f t="shared" si="201"/>
        <v>0</v>
      </c>
      <c r="L146" s="369" t="s">
        <v>24</v>
      </c>
      <c r="M146" s="373" t="s">
        <v>354</v>
      </c>
      <c r="N146" s="374"/>
      <c r="O146" s="375"/>
      <c r="P146" s="376" t="s">
        <v>476</v>
      </c>
      <c r="Q146" s="377">
        <v>16</v>
      </c>
      <c r="R146" s="378">
        <v>0</v>
      </c>
      <c r="S146" s="379">
        <v>16</v>
      </c>
      <c r="T146" s="378">
        <v>6</v>
      </c>
      <c r="U146" s="378">
        <v>2</v>
      </c>
      <c r="V146" s="383">
        <v>0</v>
      </c>
      <c r="W146" s="384">
        <v>0</v>
      </c>
      <c r="X146" s="385">
        <v>0</v>
      </c>
      <c r="Y146" s="384"/>
      <c r="Z146" s="401"/>
      <c r="AA146" s="402"/>
      <c r="AB146" s="383"/>
      <c r="AC146" s="384"/>
      <c r="AD146" s="384"/>
      <c r="AE146" s="383"/>
      <c r="AF146" s="401"/>
      <c r="AG146" s="406"/>
      <c r="AH146" s="383">
        <v>0</v>
      </c>
      <c r="AI146" s="384">
        <v>0</v>
      </c>
      <c r="AJ146" s="385">
        <v>0</v>
      </c>
      <c r="AK146" s="384"/>
      <c r="AL146" s="384"/>
      <c r="AM146" s="384"/>
      <c r="AN146" s="383">
        <v>0</v>
      </c>
      <c r="AO146" s="384">
        <v>0</v>
      </c>
      <c r="AP146" s="385">
        <v>0</v>
      </c>
      <c r="AQ146" s="384">
        <v>0</v>
      </c>
      <c r="AR146" s="384">
        <v>0</v>
      </c>
      <c r="AS146" s="384">
        <v>0</v>
      </c>
      <c r="AT146" s="383">
        <v>7</v>
      </c>
      <c r="AU146" s="384">
        <v>0</v>
      </c>
      <c r="AV146" s="384">
        <v>7</v>
      </c>
      <c r="AW146" s="383">
        <v>9</v>
      </c>
      <c r="AX146" s="384">
        <v>0</v>
      </c>
      <c r="AY146" s="385">
        <v>9</v>
      </c>
      <c r="AZ146" s="403"/>
      <c r="BA146" s="387" t="str">
        <f t="shared" si="202"/>
        <v>HBEB</v>
      </c>
      <c r="BB146" s="388" t="str">
        <f t="shared" si="203"/>
        <v/>
      </c>
      <c r="BC146" s="389" t="str">
        <f t="shared" si="204"/>
        <v>-</v>
      </c>
      <c r="BD146" s="390" t="str">
        <f t="shared" si="205"/>
        <v>B</v>
      </c>
      <c r="BE146" s="391">
        <f t="shared" si="206"/>
        <v>5</v>
      </c>
      <c r="BF146" s="392" t="str">
        <f>VLOOKUP(C146,'Standaard+voorstellen '!A$1:E$568,1,FALSE)</f>
        <v>HBEB-B</v>
      </c>
      <c r="BG146" s="393" t="str">
        <f>VLOOKUP(P146,'Hulpblad Aantal per VrtgSrt &gt;=1'!B$4:C$688,1,FALSE)</f>
        <v>HBEB-B</v>
      </c>
      <c r="BH146" s="394" t="s">
        <v>476</v>
      </c>
      <c r="BI146" s="393" t="str">
        <f t="shared" si="207"/>
        <v>g</v>
      </c>
      <c r="BJ146" s="393" t="str">
        <f t="shared" si="208"/>
        <v/>
      </c>
      <c r="BK146" s="393" t="str">
        <f t="shared" si="209"/>
        <v>A</v>
      </c>
      <c r="BL146" s="395" t="str">
        <f t="shared" si="210"/>
        <v>A</v>
      </c>
      <c r="BM146" s="393" t="str">
        <f>IF((B146&gt;"a"),(VLOOKUP(A146,Afhankelijkheid!A$2:O$5530,2,FALSE)),"")</f>
        <v/>
      </c>
      <c r="BN146" s="396">
        <f>IFERROR(VLOOKUP(A146,'Hulpblad IZB en IZE'!A$2:B$750,2,FALSE),0)</f>
        <v>11</v>
      </c>
      <c r="BO146" s="397" t="str">
        <f t="shared" si="211"/>
        <v/>
      </c>
      <c r="BP146" s="370">
        <f t="shared" si="212"/>
        <v>16</v>
      </c>
      <c r="BQ146" s="371">
        <f t="shared" si="213"/>
        <v>0</v>
      </c>
      <c r="BR146" s="372">
        <f t="shared" si="281"/>
        <v>16</v>
      </c>
      <c r="BS146" s="372">
        <f t="shared" si="282"/>
        <v>6</v>
      </c>
      <c r="BT146" s="367">
        <f t="shared" si="214"/>
        <v>11</v>
      </c>
      <c r="BU146" s="398"/>
      <c r="BW146" s="393">
        <f t="shared" si="215"/>
        <v>0</v>
      </c>
      <c r="BX146" s="393">
        <f t="shared" si="216"/>
        <v>0</v>
      </c>
      <c r="BY146" s="393">
        <f t="shared" si="217"/>
        <v>0</v>
      </c>
      <c r="BZ146" s="393">
        <f t="shared" si="218"/>
        <v>0</v>
      </c>
      <c r="CA146" s="393">
        <f t="shared" si="219"/>
        <v>0</v>
      </c>
      <c r="CB146" s="393">
        <f t="shared" si="220"/>
        <v>0</v>
      </c>
      <c r="CC146" s="393">
        <f t="shared" si="221"/>
        <v>0</v>
      </c>
      <c r="CD146" s="393">
        <f t="shared" si="222"/>
        <v>0</v>
      </c>
      <c r="CE146" s="393">
        <f t="shared" si="223"/>
        <v>0</v>
      </c>
      <c r="CF146" s="393">
        <f t="shared" si="224"/>
        <v>0</v>
      </c>
      <c r="CG146" s="398"/>
      <c r="CH146" s="391">
        <f t="shared" si="225"/>
        <v>1</v>
      </c>
      <c r="CI146" s="391">
        <f t="shared" si="226"/>
        <v>0</v>
      </c>
      <c r="CJ146" s="391">
        <f t="shared" si="227"/>
        <v>0</v>
      </c>
      <c r="CK146" s="391">
        <f t="shared" si="228"/>
        <v>0</v>
      </c>
      <c r="CL146" s="391">
        <f t="shared" si="229"/>
        <v>1</v>
      </c>
      <c r="CM146" s="391">
        <f t="shared" si="230"/>
        <v>0</v>
      </c>
      <c r="CN146" s="391">
        <f t="shared" si="231"/>
        <v>1</v>
      </c>
      <c r="CO146" s="391">
        <f t="shared" si="232"/>
        <v>1</v>
      </c>
      <c r="CP146" s="391">
        <f t="shared" si="233"/>
        <v>1</v>
      </c>
      <c r="CQ146" s="391">
        <f t="shared" si="234"/>
        <v>1</v>
      </c>
      <c r="CR146" s="391">
        <f t="shared" si="235"/>
        <v>0</v>
      </c>
      <c r="CS146" s="393">
        <f t="shared" si="236"/>
        <v>0</v>
      </c>
      <c r="CT146" s="391">
        <f t="shared" si="237"/>
        <v>0</v>
      </c>
      <c r="CU146" s="391">
        <f t="shared" si="238"/>
        <v>0</v>
      </c>
      <c r="CV146" s="391">
        <f t="shared" si="239"/>
        <v>0</v>
      </c>
      <c r="CW146" s="391">
        <f t="shared" si="240"/>
        <v>0</v>
      </c>
      <c r="CX146" s="391">
        <f t="shared" si="241"/>
        <v>0</v>
      </c>
      <c r="CY146" s="391">
        <f t="shared" si="242"/>
        <v>0</v>
      </c>
      <c r="CZ146" s="391">
        <f t="shared" si="243"/>
        <v>0</v>
      </c>
      <c r="DA146" s="391">
        <f t="shared" si="244"/>
        <v>0</v>
      </c>
      <c r="DB146" s="391">
        <f t="shared" si="245"/>
        <v>0</v>
      </c>
      <c r="DC146" s="391">
        <f t="shared" si="246"/>
        <v>1</v>
      </c>
      <c r="DD146" s="391">
        <f t="shared" si="247"/>
        <v>1</v>
      </c>
      <c r="DE146" s="398"/>
      <c r="DF146" s="391">
        <f t="shared" si="248"/>
        <v>0</v>
      </c>
      <c r="DG146" s="391">
        <f t="shared" si="249"/>
        <v>0</v>
      </c>
      <c r="DH146" s="391">
        <f t="shared" si="250"/>
        <v>0</v>
      </c>
      <c r="DI146" s="391">
        <f t="shared" si="251"/>
        <v>0</v>
      </c>
      <c r="DJ146" s="391">
        <f t="shared" si="252"/>
        <v>0</v>
      </c>
      <c r="DK146" s="391">
        <f t="shared" si="253"/>
        <v>0</v>
      </c>
      <c r="DL146" s="391">
        <f t="shared" si="254"/>
        <v>0</v>
      </c>
      <c r="DM146" s="391">
        <f t="shared" si="255"/>
        <v>0</v>
      </c>
      <c r="DN146" s="391">
        <f t="shared" si="256"/>
        <v>0</v>
      </c>
      <c r="DO146" s="391">
        <f t="shared" si="257"/>
        <v>0</v>
      </c>
      <c r="DP146" s="391">
        <f t="shared" si="258"/>
        <v>0</v>
      </c>
      <c r="DQ146" s="398"/>
      <c r="DR146" s="391">
        <f t="shared" si="259"/>
        <v>0</v>
      </c>
      <c r="DS146" s="391">
        <f t="shared" si="260"/>
        <v>0</v>
      </c>
      <c r="DT146" s="391">
        <f t="shared" si="261"/>
        <v>0</v>
      </c>
      <c r="DU146" s="391">
        <f t="shared" si="262"/>
        <v>0</v>
      </c>
      <c r="DV146" s="391">
        <f t="shared" si="263"/>
        <v>0</v>
      </c>
      <c r="DW146" s="391">
        <f t="shared" si="264"/>
        <v>0</v>
      </c>
      <c r="DX146" s="391">
        <f t="shared" si="265"/>
        <v>0</v>
      </c>
      <c r="DY146" s="391">
        <f t="shared" si="266"/>
        <v>0</v>
      </c>
      <c r="DZ146" s="391">
        <f t="shared" si="267"/>
        <v>0</v>
      </c>
      <c r="EA146" s="391">
        <f t="shared" si="268"/>
        <v>0</v>
      </c>
      <c r="EB146" s="391">
        <f t="shared" si="269"/>
        <v>0</v>
      </c>
      <c r="EC146" s="398"/>
      <c r="ED146" s="391">
        <f t="shared" si="270"/>
        <v>0</v>
      </c>
      <c r="EE146" s="391">
        <f t="shared" si="271"/>
        <v>0</v>
      </c>
      <c r="EF146" s="391">
        <f t="shared" si="272"/>
        <v>0</v>
      </c>
      <c r="EG146" s="391">
        <f t="shared" si="273"/>
        <v>0</v>
      </c>
      <c r="EH146" s="391">
        <f t="shared" si="274"/>
        <v>0</v>
      </c>
      <c r="EI146" s="391">
        <f t="shared" si="275"/>
        <v>0</v>
      </c>
      <c r="EJ146" s="391">
        <f t="shared" si="276"/>
        <v>0</v>
      </c>
      <c r="EK146" s="391">
        <f t="shared" si="277"/>
        <v>0</v>
      </c>
      <c r="EL146" s="391">
        <f t="shared" si="278"/>
        <v>0</v>
      </c>
      <c r="EM146" s="391">
        <f t="shared" si="279"/>
        <v>0</v>
      </c>
      <c r="EN146" s="391">
        <f t="shared" si="280"/>
        <v>0</v>
      </c>
    </row>
    <row r="147" spans="1:145" s="391" customFormat="1" ht="13.5" hidden="1" thickBot="1" x14ac:dyDescent="0.25">
      <c r="A147" s="364" t="str">
        <f t="shared" si="283"/>
        <v>HBV</v>
      </c>
      <c r="B147" s="365" t="str">
        <f>IF((A147&lt;&gt;"ZZZ"),(IF((IFERROR((VLOOKUP(A147,'Standaard+voorstellen '!A$1:B$436,1,FALSE)),"ZZZ"))="ZZZ","v","")),"")</f>
        <v/>
      </c>
      <c r="C147" s="396" t="s">
        <v>391</v>
      </c>
      <c r="D147" s="367" t="str">
        <f t="shared" si="199"/>
        <v>HBV</v>
      </c>
      <c r="E147" s="368" t="str">
        <f>IFERROR((VLOOKUP(C147,'Standaard+voorstellen '!A$1:E$568,2,FALSE)),"Nog af te handelen AANVRAAG")</f>
        <v>Havenbedrijf Vaartuig</v>
      </c>
      <c r="F147" s="369" t="str">
        <f>IFERROR((VLOOKUP(C147,'Standaard+voorstellen '!A$1:E$568,3,FALSE)),"")</f>
        <v>nvt</v>
      </c>
      <c r="G147" s="370">
        <f t="shared" si="196"/>
        <v>22</v>
      </c>
      <c r="H147" s="371">
        <f t="shared" si="197"/>
        <v>22</v>
      </c>
      <c r="I147" s="372">
        <f t="shared" si="198"/>
        <v>0</v>
      </c>
      <c r="J147" s="367">
        <f t="shared" si="200"/>
        <v>1</v>
      </c>
      <c r="K147" s="372">
        <f t="shared" si="201"/>
        <v>0</v>
      </c>
      <c r="L147" s="369" t="s">
        <v>36</v>
      </c>
      <c r="M147" s="373" t="s">
        <v>1220</v>
      </c>
      <c r="N147" s="374"/>
      <c r="O147" s="375"/>
      <c r="P147" s="376" t="s">
        <v>391</v>
      </c>
      <c r="Q147" s="377">
        <v>22</v>
      </c>
      <c r="R147" s="378">
        <v>22</v>
      </c>
      <c r="S147" s="379">
        <v>0</v>
      </c>
      <c r="T147" s="378">
        <v>5</v>
      </c>
      <c r="U147" s="378">
        <v>3</v>
      </c>
      <c r="V147" s="377">
        <v>4</v>
      </c>
      <c r="W147" s="378">
        <v>4</v>
      </c>
      <c r="X147" s="379">
        <v>0</v>
      </c>
      <c r="Y147" s="384"/>
      <c r="Z147" s="401"/>
      <c r="AA147" s="402"/>
      <c r="AB147" s="383"/>
      <c r="AC147" s="384"/>
      <c r="AD147" s="384"/>
      <c r="AE147" s="377"/>
      <c r="AF147" s="380"/>
      <c r="AG147" s="382"/>
      <c r="AH147" s="383">
        <v>5</v>
      </c>
      <c r="AI147" s="384">
        <v>5</v>
      </c>
      <c r="AJ147" s="385">
        <v>0</v>
      </c>
      <c r="AK147" s="384"/>
      <c r="AL147" s="384"/>
      <c r="AM147" s="384"/>
      <c r="AN147" s="383">
        <v>0</v>
      </c>
      <c r="AO147" s="384">
        <v>0</v>
      </c>
      <c r="AP147" s="385">
        <v>0</v>
      </c>
      <c r="AQ147" s="384">
        <v>0</v>
      </c>
      <c r="AR147" s="384">
        <v>0</v>
      </c>
      <c r="AS147" s="384">
        <v>0</v>
      </c>
      <c r="AT147" s="383">
        <v>13</v>
      </c>
      <c r="AU147" s="384">
        <v>13</v>
      </c>
      <c r="AV147" s="384">
        <v>0</v>
      </c>
      <c r="AW147" s="383"/>
      <c r="AX147" s="384"/>
      <c r="AY147" s="385"/>
      <c r="AZ147" s="403"/>
      <c r="BA147" s="387" t="str">
        <f t="shared" si="202"/>
        <v>HB</v>
      </c>
      <c r="BB147" s="388" t="str">
        <f t="shared" si="203"/>
        <v>V</v>
      </c>
      <c r="BC147" s="389" t="str">
        <f t="shared" si="204"/>
        <v/>
      </c>
      <c r="BD147" s="390" t="str">
        <f t="shared" si="205"/>
        <v/>
      </c>
      <c r="BE147" s="391">
        <f t="shared" si="206"/>
        <v>4</v>
      </c>
      <c r="BF147" s="392" t="str">
        <f>VLOOKUP(C147,'Standaard+voorstellen '!A$1:E$568,1,FALSE)</f>
        <v>HBV</v>
      </c>
      <c r="BG147" s="393" t="str">
        <f>VLOOKUP(P147,'Hulpblad Aantal per VrtgSrt &gt;=1'!B$4:C$688,1,FALSE)</f>
        <v>HBV</v>
      </c>
      <c r="BH147" s="394" t="s">
        <v>391</v>
      </c>
      <c r="BI147" s="393" t="str">
        <f t="shared" si="207"/>
        <v>g</v>
      </c>
      <c r="BJ147" s="393" t="str">
        <f t="shared" si="208"/>
        <v>P</v>
      </c>
      <c r="BK147" s="393" t="str">
        <f t="shared" si="209"/>
        <v/>
      </c>
      <c r="BL147" s="395" t="str">
        <f t="shared" si="210"/>
        <v>P</v>
      </c>
      <c r="BM147" s="393" t="str">
        <f>IF((B147&gt;"a"),(VLOOKUP(A147,Afhankelijkheid!A$2:O$5530,2,FALSE)),"")</f>
        <v/>
      </c>
      <c r="BN147" s="396">
        <f>IFERROR(VLOOKUP(A147,'Hulpblad IZB en IZE'!A$2:B$750,2,FALSE),0)</f>
        <v>1</v>
      </c>
      <c r="BO147" s="397" t="str">
        <f t="shared" si="211"/>
        <v/>
      </c>
      <c r="BP147" s="370">
        <f t="shared" si="212"/>
        <v>22</v>
      </c>
      <c r="BQ147" s="371">
        <f t="shared" si="213"/>
        <v>22</v>
      </c>
      <c r="BR147" s="372">
        <f t="shared" si="281"/>
        <v>0</v>
      </c>
      <c r="BS147" s="372">
        <f t="shared" si="282"/>
        <v>5</v>
      </c>
      <c r="BT147" s="367">
        <f t="shared" si="214"/>
        <v>1</v>
      </c>
      <c r="BU147" s="398"/>
      <c r="BW147" s="393">
        <f t="shared" si="215"/>
        <v>0</v>
      </c>
      <c r="BX147" s="393">
        <f t="shared" si="216"/>
        <v>0</v>
      </c>
      <c r="BY147" s="393">
        <f t="shared" si="217"/>
        <v>0</v>
      </c>
      <c r="BZ147" s="393">
        <f t="shared" si="218"/>
        <v>0</v>
      </c>
      <c r="CA147" s="393">
        <f t="shared" si="219"/>
        <v>0</v>
      </c>
      <c r="CB147" s="393">
        <f t="shared" si="220"/>
        <v>0</v>
      </c>
      <c r="CC147" s="393">
        <f t="shared" si="221"/>
        <v>0</v>
      </c>
      <c r="CD147" s="393">
        <f t="shared" si="222"/>
        <v>0</v>
      </c>
      <c r="CE147" s="393">
        <f t="shared" si="223"/>
        <v>0</v>
      </c>
      <c r="CF147" s="393">
        <f t="shared" si="224"/>
        <v>0</v>
      </c>
      <c r="CG147" s="398"/>
      <c r="CH147" s="391">
        <f t="shared" si="225"/>
        <v>1</v>
      </c>
      <c r="CI147" s="391">
        <f t="shared" si="226"/>
        <v>0</v>
      </c>
      <c r="CJ147" s="391">
        <f t="shared" si="227"/>
        <v>0</v>
      </c>
      <c r="CK147" s="391">
        <f t="shared" si="228"/>
        <v>0</v>
      </c>
      <c r="CL147" s="391">
        <f t="shared" si="229"/>
        <v>1</v>
      </c>
      <c r="CM147" s="391">
        <f t="shared" si="230"/>
        <v>0</v>
      </c>
      <c r="CN147" s="391">
        <f t="shared" si="231"/>
        <v>1</v>
      </c>
      <c r="CO147" s="391">
        <f t="shared" si="232"/>
        <v>1</v>
      </c>
      <c r="CP147" s="391">
        <f t="shared" si="233"/>
        <v>1</v>
      </c>
      <c r="CQ147" s="391">
        <f t="shared" si="234"/>
        <v>0</v>
      </c>
      <c r="CR147" s="391">
        <f t="shared" si="235"/>
        <v>0</v>
      </c>
      <c r="CS147" s="393">
        <f t="shared" si="236"/>
        <v>0</v>
      </c>
      <c r="CT147" s="391">
        <f t="shared" si="237"/>
        <v>0</v>
      </c>
      <c r="CU147" s="391">
        <f t="shared" si="238"/>
        <v>1</v>
      </c>
      <c r="CV147" s="391">
        <f t="shared" si="239"/>
        <v>0</v>
      </c>
      <c r="CW147" s="391">
        <f t="shared" si="240"/>
        <v>0</v>
      </c>
      <c r="CX147" s="391">
        <f t="shared" si="241"/>
        <v>0</v>
      </c>
      <c r="CY147" s="391">
        <f t="shared" si="242"/>
        <v>1</v>
      </c>
      <c r="CZ147" s="391">
        <f t="shared" si="243"/>
        <v>0</v>
      </c>
      <c r="DA147" s="391">
        <f t="shared" si="244"/>
        <v>0</v>
      </c>
      <c r="DB147" s="391">
        <f t="shared" si="245"/>
        <v>0</v>
      </c>
      <c r="DC147" s="391">
        <f t="shared" si="246"/>
        <v>1</v>
      </c>
      <c r="DD147" s="391">
        <f t="shared" si="247"/>
        <v>0</v>
      </c>
      <c r="DE147" s="398"/>
      <c r="DF147" s="391">
        <f t="shared" si="248"/>
        <v>0</v>
      </c>
      <c r="DG147" s="391">
        <f t="shared" si="249"/>
        <v>0</v>
      </c>
      <c r="DH147" s="391">
        <f t="shared" si="250"/>
        <v>0</v>
      </c>
      <c r="DI147" s="391">
        <f t="shared" si="251"/>
        <v>0</v>
      </c>
      <c r="DJ147" s="391">
        <f t="shared" si="252"/>
        <v>0</v>
      </c>
      <c r="DK147" s="391">
        <f t="shared" si="253"/>
        <v>0</v>
      </c>
      <c r="DL147" s="391">
        <f t="shared" si="254"/>
        <v>0</v>
      </c>
      <c r="DM147" s="391">
        <f t="shared" si="255"/>
        <v>0</v>
      </c>
      <c r="DN147" s="391">
        <f t="shared" si="256"/>
        <v>0</v>
      </c>
      <c r="DO147" s="391">
        <f t="shared" si="257"/>
        <v>0</v>
      </c>
      <c r="DP147" s="391">
        <f t="shared" si="258"/>
        <v>0</v>
      </c>
      <c r="DQ147" s="398"/>
      <c r="DR147" s="391">
        <f t="shared" si="259"/>
        <v>0</v>
      </c>
      <c r="DS147" s="391">
        <f t="shared" si="260"/>
        <v>0</v>
      </c>
      <c r="DT147" s="391">
        <f t="shared" si="261"/>
        <v>0</v>
      </c>
      <c r="DU147" s="391">
        <f t="shared" si="262"/>
        <v>0</v>
      </c>
      <c r="DV147" s="391">
        <f t="shared" si="263"/>
        <v>0</v>
      </c>
      <c r="DW147" s="391">
        <f t="shared" si="264"/>
        <v>0</v>
      </c>
      <c r="DX147" s="391">
        <f t="shared" si="265"/>
        <v>0</v>
      </c>
      <c r="DY147" s="391">
        <f t="shared" si="266"/>
        <v>0</v>
      </c>
      <c r="DZ147" s="391">
        <f t="shared" si="267"/>
        <v>0</v>
      </c>
      <c r="EA147" s="391">
        <f t="shared" si="268"/>
        <v>0</v>
      </c>
      <c r="EB147" s="391">
        <f t="shared" si="269"/>
        <v>0</v>
      </c>
      <c r="EC147" s="398"/>
      <c r="ED147" s="391">
        <f t="shared" si="270"/>
        <v>0</v>
      </c>
      <c r="EE147" s="391">
        <f t="shared" si="271"/>
        <v>0</v>
      </c>
      <c r="EF147" s="391">
        <f t="shared" si="272"/>
        <v>0</v>
      </c>
      <c r="EG147" s="391">
        <f t="shared" si="273"/>
        <v>0</v>
      </c>
      <c r="EH147" s="391">
        <f t="shared" si="274"/>
        <v>0</v>
      </c>
      <c r="EI147" s="391">
        <f t="shared" si="275"/>
        <v>0</v>
      </c>
      <c r="EJ147" s="391">
        <f t="shared" si="276"/>
        <v>0</v>
      </c>
      <c r="EK147" s="391">
        <f t="shared" si="277"/>
        <v>0</v>
      </c>
      <c r="EL147" s="391">
        <f t="shared" si="278"/>
        <v>0</v>
      </c>
      <c r="EM147" s="391">
        <f t="shared" si="279"/>
        <v>0</v>
      </c>
      <c r="EN147" s="391">
        <f t="shared" si="280"/>
        <v>0</v>
      </c>
    </row>
    <row r="148" spans="1:145" s="391" customFormat="1" ht="13.5" hidden="1" thickBot="1" x14ac:dyDescent="0.25">
      <c r="A148" s="364" t="str">
        <f t="shared" si="283"/>
        <v>HC</v>
      </c>
      <c r="B148" s="365" t="str">
        <f>IF((A148&lt;&gt;"ZZZ"),(IF((IFERROR((VLOOKUP(A148,'Standaard+voorstellen '!A$1:B$436,1,FALSE)),"ZZZ"))="ZZZ","v","")),"")</f>
        <v/>
      </c>
      <c r="C148" s="396" t="s">
        <v>93</v>
      </c>
      <c r="D148" s="367" t="str">
        <f t="shared" si="199"/>
        <v>HC</v>
      </c>
      <c r="E148" s="368" t="str">
        <f>IFERROR((VLOOKUP(C148,'Standaard+voorstellen '!A$1:E$568,2,FALSE)),"Nog af te handelen AANVRAAG")</f>
        <v>Handcrew voertuig</v>
      </c>
      <c r="F148" s="369">
        <f>IFERROR((VLOOKUP(C148,'Standaard+voorstellen '!A$1:E$568,3,FALSE)),"")</f>
        <v>4</v>
      </c>
      <c r="G148" s="370">
        <f t="shared" si="196"/>
        <v>13</v>
      </c>
      <c r="H148" s="371">
        <f t="shared" si="197"/>
        <v>12</v>
      </c>
      <c r="I148" s="372">
        <f t="shared" si="198"/>
        <v>1</v>
      </c>
      <c r="J148" s="367">
        <f t="shared" si="200"/>
        <v>8</v>
      </c>
      <c r="K148" s="372">
        <f t="shared" si="201"/>
        <v>0</v>
      </c>
      <c r="L148" s="369" t="s">
        <v>36</v>
      </c>
      <c r="M148" s="373" t="s">
        <v>1056</v>
      </c>
      <c r="N148" s="374"/>
      <c r="O148" s="375"/>
      <c r="P148" s="376" t="s">
        <v>93</v>
      </c>
      <c r="Q148" s="377">
        <v>13</v>
      </c>
      <c r="R148" s="378">
        <v>12</v>
      </c>
      <c r="S148" s="379">
        <v>1</v>
      </c>
      <c r="T148" s="378">
        <v>5</v>
      </c>
      <c r="U148" s="378">
        <v>2</v>
      </c>
      <c r="V148" s="383">
        <v>0</v>
      </c>
      <c r="W148" s="384">
        <v>0</v>
      </c>
      <c r="X148" s="385">
        <v>0</v>
      </c>
      <c r="Y148" s="384"/>
      <c r="Z148" s="401"/>
      <c r="AA148" s="402"/>
      <c r="AB148" s="383"/>
      <c r="AC148" s="384"/>
      <c r="AD148" s="384"/>
      <c r="AE148" s="377"/>
      <c r="AF148" s="380"/>
      <c r="AG148" s="382"/>
      <c r="AH148" s="383">
        <v>0</v>
      </c>
      <c r="AI148" s="384">
        <v>0</v>
      </c>
      <c r="AJ148" s="385">
        <v>0</v>
      </c>
      <c r="AK148" s="384"/>
      <c r="AL148" s="384"/>
      <c r="AM148" s="384"/>
      <c r="AN148" s="383">
        <v>4</v>
      </c>
      <c r="AO148" s="384">
        <v>4</v>
      </c>
      <c r="AP148" s="385">
        <v>0</v>
      </c>
      <c r="AQ148" s="384">
        <v>9</v>
      </c>
      <c r="AR148" s="384">
        <v>8</v>
      </c>
      <c r="AS148" s="384">
        <v>1</v>
      </c>
      <c r="AT148" s="383">
        <v>0</v>
      </c>
      <c r="AU148" s="384">
        <v>0</v>
      </c>
      <c r="AV148" s="384">
        <v>0</v>
      </c>
      <c r="AW148" s="383"/>
      <c r="AX148" s="384"/>
      <c r="AY148" s="385"/>
      <c r="AZ148" s="403"/>
      <c r="BA148" s="387" t="str">
        <f t="shared" si="202"/>
        <v>HC</v>
      </c>
      <c r="BB148" s="388" t="str">
        <f t="shared" si="203"/>
        <v/>
      </c>
      <c r="BC148" s="389" t="str">
        <f t="shared" si="204"/>
        <v/>
      </c>
      <c r="BD148" s="390" t="str">
        <f t="shared" si="205"/>
        <v/>
      </c>
      <c r="BE148" s="391">
        <f t="shared" si="206"/>
        <v>3</v>
      </c>
      <c r="BF148" s="392" t="str">
        <f>VLOOKUP(C148,'Standaard+voorstellen '!A$1:E$568,1,FALSE)</f>
        <v>HC</v>
      </c>
      <c r="BG148" s="393" t="str">
        <f>VLOOKUP(P148,'Hulpblad Aantal per VrtgSrt &gt;=1'!B$4:C$688,1,FALSE)</f>
        <v>HC</v>
      </c>
      <c r="BH148" s="394" t="s">
        <v>93</v>
      </c>
      <c r="BI148" s="393" t="str">
        <f t="shared" si="207"/>
        <v>g</v>
      </c>
      <c r="BJ148" s="393" t="str">
        <f t="shared" si="208"/>
        <v>P</v>
      </c>
      <c r="BK148" s="393" t="str">
        <f t="shared" si="209"/>
        <v>A</v>
      </c>
      <c r="BL148" s="395" t="str">
        <f t="shared" si="210"/>
        <v>PA</v>
      </c>
      <c r="BM148" s="393" t="str">
        <f>IF((B148&gt;"a"),(VLOOKUP(A148,Afhankelijkheid!A$2:O$5530,2,FALSE)),"")</f>
        <v/>
      </c>
      <c r="BN148" s="396">
        <f>IFERROR(VLOOKUP(A148,'Hulpblad IZB en IZE'!A$2:B$750,2,FALSE),0)</f>
        <v>8</v>
      </c>
      <c r="BO148" s="397" t="str">
        <f t="shared" si="211"/>
        <v/>
      </c>
      <c r="BP148" s="370">
        <f t="shared" si="212"/>
        <v>13</v>
      </c>
      <c r="BQ148" s="371">
        <f t="shared" si="213"/>
        <v>12</v>
      </c>
      <c r="BR148" s="372">
        <f t="shared" si="281"/>
        <v>1</v>
      </c>
      <c r="BS148" s="372">
        <f t="shared" si="282"/>
        <v>5</v>
      </c>
      <c r="BT148" s="367">
        <f t="shared" si="214"/>
        <v>8</v>
      </c>
      <c r="BU148" s="398"/>
      <c r="BW148" s="393">
        <f t="shared" si="215"/>
        <v>0</v>
      </c>
      <c r="BX148" s="393">
        <f t="shared" si="216"/>
        <v>0</v>
      </c>
      <c r="BY148" s="393">
        <f t="shared" si="217"/>
        <v>0</v>
      </c>
      <c r="BZ148" s="393">
        <f t="shared" si="218"/>
        <v>0</v>
      </c>
      <c r="CA148" s="393">
        <f t="shared" si="219"/>
        <v>0</v>
      </c>
      <c r="CB148" s="393">
        <f t="shared" si="220"/>
        <v>0</v>
      </c>
      <c r="CC148" s="393">
        <f t="shared" si="221"/>
        <v>0</v>
      </c>
      <c r="CD148" s="393">
        <f t="shared" si="222"/>
        <v>0</v>
      </c>
      <c r="CE148" s="393">
        <f t="shared" si="223"/>
        <v>0</v>
      </c>
      <c r="CF148" s="393">
        <f t="shared" si="224"/>
        <v>0</v>
      </c>
      <c r="CG148" s="398"/>
      <c r="CH148" s="391">
        <f t="shared" si="225"/>
        <v>1</v>
      </c>
      <c r="CI148" s="391">
        <f t="shared" si="226"/>
        <v>0</v>
      </c>
      <c r="CJ148" s="391">
        <f t="shared" si="227"/>
        <v>0</v>
      </c>
      <c r="CK148" s="391">
        <f t="shared" si="228"/>
        <v>0</v>
      </c>
      <c r="CL148" s="391">
        <f t="shared" si="229"/>
        <v>1</v>
      </c>
      <c r="CM148" s="391">
        <f t="shared" si="230"/>
        <v>0</v>
      </c>
      <c r="CN148" s="391">
        <f t="shared" si="231"/>
        <v>1</v>
      </c>
      <c r="CO148" s="391">
        <f t="shared" si="232"/>
        <v>1</v>
      </c>
      <c r="CP148" s="391">
        <f t="shared" si="233"/>
        <v>1</v>
      </c>
      <c r="CQ148" s="391">
        <f t="shared" si="234"/>
        <v>0</v>
      </c>
      <c r="CR148" s="391">
        <f t="shared" si="235"/>
        <v>0</v>
      </c>
      <c r="CS148" s="393">
        <f t="shared" si="236"/>
        <v>0</v>
      </c>
      <c r="CT148" s="391">
        <f t="shared" si="237"/>
        <v>0</v>
      </c>
      <c r="CU148" s="391">
        <f t="shared" si="238"/>
        <v>0</v>
      </c>
      <c r="CV148" s="391">
        <f t="shared" si="239"/>
        <v>0</v>
      </c>
      <c r="CW148" s="391">
        <f t="shared" si="240"/>
        <v>0</v>
      </c>
      <c r="CX148" s="391">
        <f t="shared" si="241"/>
        <v>0</v>
      </c>
      <c r="CY148" s="391">
        <f t="shared" si="242"/>
        <v>0</v>
      </c>
      <c r="CZ148" s="391">
        <f t="shared" si="243"/>
        <v>0</v>
      </c>
      <c r="DA148" s="391">
        <f t="shared" si="244"/>
        <v>1</v>
      </c>
      <c r="DB148" s="391">
        <f t="shared" si="245"/>
        <v>1</v>
      </c>
      <c r="DC148" s="391">
        <f t="shared" si="246"/>
        <v>0</v>
      </c>
      <c r="DD148" s="391">
        <f t="shared" si="247"/>
        <v>0</v>
      </c>
      <c r="DE148" s="398"/>
      <c r="DF148" s="391">
        <f t="shared" si="248"/>
        <v>0</v>
      </c>
      <c r="DG148" s="391">
        <f t="shared" si="249"/>
        <v>0</v>
      </c>
      <c r="DH148" s="391">
        <f t="shared" si="250"/>
        <v>0</v>
      </c>
      <c r="DI148" s="391">
        <f t="shared" si="251"/>
        <v>0</v>
      </c>
      <c r="DJ148" s="391">
        <f t="shared" si="252"/>
        <v>0</v>
      </c>
      <c r="DK148" s="391">
        <f t="shared" si="253"/>
        <v>0</v>
      </c>
      <c r="DL148" s="391">
        <f t="shared" si="254"/>
        <v>0</v>
      </c>
      <c r="DM148" s="391">
        <f t="shared" si="255"/>
        <v>0</v>
      </c>
      <c r="DN148" s="391">
        <f t="shared" si="256"/>
        <v>0</v>
      </c>
      <c r="DO148" s="391">
        <f t="shared" si="257"/>
        <v>0</v>
      </c>
      <c r="DP148" s="391">
        <f t="shared" si="258"/>
        <v>0</v>
      </c>
      <c r="DQ148" s="398"/>
      <c r="DR148" s="391">
        <f t="shared" si="259"/>
        <v>0</v>
      </c>
      <c r="DS148" s="391">
        <f t="shared" si="260"/>
        <v>0</v>
      </c>
      <c r="DT148" s="391">
        <f t="shared" si="261"/>
        <v>0</v>
      </c>
      <c r="DU148" s="391">
        <f t="shared" si="262"/>
        <v>0</v>
      </c>
      <c r="DV148" s="391">
        <f t="shared" si="263"/>
        <v>0</v>
      </c>
      <c r="DW148" s="391">
        <f t="shared" si="264"/>
        <v>0</v>
      </c>
      <c r="DX148" s="391">
        <f t="shared" si="265"/>
        <v>0</v>
      </c>
      <c r="DY148" s="391">
        <f t="shared" si="266"/>
        <v>0</v>
      </c>
      <c r="DZ148" s="391">
        <f t="shared" si="267"/>
        <v>0</v>
      </c>
      <c r="EA148" s="391">
        <f t="shared" si="268"/>
        <v>0</v>
      </c>
      <c r="EB148" s="391">
        <f t="shared" si="269"/>
        <v>0</v>
      </c>
      <c r="EC148" s="398"/>
      <c r="ED148" s="391">
        <f t="shared" si="270"/>
        <v>0</v>
      </c>
      <c r="EE148" s="391">
        <f t="shared" si="271"/>
        <v>0</v>
      </c>
      <c r="EF148" s="391">
        <f t="shared" si="272"/>
        <v>0</v>
      </c>
      <c r="EG148" s="391">
        <f t="shared" si="273"/>
        <v>0</v>
      </c>
      <c r="EH148" s="391">
        <f t="shared" si="274"/>
        <v>0</v>
      </c>
      <c r="EI148" s="391">
        <f t="shared" si="275"/>
        <v>0</v>
      </c>
      <c r="EJ148" s="391">
        <f t="shared" si="276"/>
        <v>0</v>
      </c>
      <c r="EK148" s="391">
        <f t="shared" si="277"/>
        <v>0</v>
      </c>
      <c r="EL148" s="391">
        <f t="shared" si="278"/>
        <v>0</v>
      </c>
      <c r="EM148" s="391">
        <f t="shared" si="279"/>
        <v>0</v>
      </c>
      <c r="EN148" s="391">
        <f t="shared" si="280"/>
        <v>0</v>
      </c>
    </row>
    <row r="149" spans="1:145" s="391" customFormat="1" ht="13.5" hidden="1" thickBot="1" x14ac:dyDescent="0.25">
      <c r="A149" s="364" t="str">
        <f t="shared" si="283"/>
        <v>HCH</v>
      </c>
      <c r="B149" s="365" t="str">
        <f>IF((A149&lt;&gt;"ZZZ"),(IF((IFERROR((VLOOKUP(A149,'Standaard+voorstellen '!A$1:B$436,1,FALSE)),"ZZZ"))="ZZZ","v","")),"")</f>
        <v/>
      </c>
      <c r="C149" s="396" t="s">
        <v>94</v>
      </c>
      <c r="D149" s="367" t="str">
        <f t="shared" si="199"/>
        <v>HCH</v>
      </c>
      <c r="E149" s="368" t="str">
        <f>IFERROR((VLOOKUP(C149,'Standaard+voorstellen '!A$1:E$568,2,FALSE)),"Nog af te handelen AANVRAAG")</f>
        <v>Handcrew Haakarmbak</v>
      </c>
      <c r="F149" s="369">
        <f>IFERROR((VLOOKUP(C149,'Standaard+voorstellen '!A$1:E$568,3,FALSE)),"")</f>
        <v>4</v>
      </c>
      <c r="G149" s="370">
        <f t="shared" si="196"/>
        <v>2</v>
      </c>
      <c r="H149" s="371">
        <f t="shared" si="197"/>
        <v>2</v>
      </c>
      <c r="I149" s="372">
        <f t="shared" si="198"/>
        <v>0</v>
      </c>
      <c r="J149" s="367">
        <f t="shared" si="200"/>
        <v>7</v>
      </c>
      <c r="K149" s="372">
        <f t="shared" si="201"/>
        <v>0</v>
      </c>
      <c r="L149" s="369" t="s">
        <v>36</v>
      </c>
      <c r="M149" s="373" t="s">
        <v>1056</v>
      </c>
      <c r="N149" s="374"/>
      <c r="O149" s="375"/>
      <c r="P149" s="376" t="s">
        <v>94</v>
      </c>
      <c r="Q149" s="449">
        <v>2</v>
      </c>
      <c r="R149" s="378">
        <v>2</v>
      </c>
      <c r="S149" s="379">
        <v>0</v>
      </c>
      <c r="T149" s="378">
        <v>5</v>
      </c>
      <c r="U149" s="378">
        <v>2</v>
      </c>
      <c r="V149" s="383">
        <v>0</v>
      </c>
      <c r="W149" s="384">
        <v>0</v>
      </c>
      <c r="X149" s="385">
        <v>0</v>
      </c>
      <c r="Y149" s="384"/>
      <c r="Z149" s="401"/>
      <c r="AA149" s="402"/>
      <c r="AB149" s="383"/>
      <c r="AC149" s="384"/>
      <c r="AD149" s="384"/>
      <c r="AE149" s="377"/>
      <c r="AF149" s="380"/>
      <c r="AG149" s="382"/>
      <c r="AH149" s="383">
        <v>0</v>
      </c>
      <c r="AI149" s="384">
        <v>0</v>
      </c>
      <c r="AJ149" s="385">
        <v>0</v>
      </c>
      <c r="AK149" s="384"/>
      <c r="AL149" s="384"/>
      <c r="AM149" s="384"/>
      <c r="AN149" s="383">
        <v>1</v>
      </c>
      <c r="AO149" s="384">
        <v>1</v>
      </c>
      <c r="AP149" s="385">
        <v>0</v>
      </c>
      <c r="AQ149" s="384">
        <v>1</v>
      </c>
      <c r="AR149" s="384">
        <v>1</v>
      </c>
      <c r="AS149" s="384">
        <v>0</v>
      </c>
      <c r="AT149" s="383">
        <v>0</v>
      </c>
      <c r="AU149" s="384">
        <v>0</v>
      </c>
      <c r="AV149" s="384">
        <v>0</v>
      </c>
      <c r="AW149" s="383"/>
      <c r="AX149" s="384"/>
      <c r="AY149" s="385"/>
      <c r="AZ149" s="403"/>
      <c r="BA149" s="387" t="str">
        <f t="shared" si="202"/>
        <v>HC</v>
      </c>
      <c r="BB149" s="388" t="str">
        <f t="shared" si="203"/>
        <v>H</v>
      </c>
      <c r="BC149" s="389" t="str">
        <f t="shared" si="204"/>
        <v/>
      </c>
      <c r="BD149" s="390" t="str">
        <f t="shared" si="205"/>
        <v/>
      </c>
      <c r="BE149" s="391">
        <f t="shared" si="206"/>
        <v>4</v>
      </c>
      <c r="BF149" s="392" t="str">
        <f>VLOOKUP(C149,'Standaard+voorstellen '!A$1:E$568,1,FALSE)</f>
        <v>HCH</v>
      </c>
      <c r="BG149" s="393" t="str">
        <f>VLOOKUP(P149,'Hulpblad Aantal per VrtgSrt &gt;=1'!B$4:C$688,1,FALSE)</f>
        <v>HCH</v>
      </c>
      <c r="BH149" s="394" t="s">
        <v>94</v>
      </c>
      <c r="BI149" s="393" t="str">
        <f t="shared" si="207"/>
        <v>g</v>
      </c>
      <c r="BJ149" s="393" t="str">
        <f t="shared" si="208"/>
        <v>P</v>
      </c>
      <c r="BK149" s="393" t="str">
        <f t="shared" si="209"/>
        <v/>
      </c>
      <c r="BL149" s="395" t="str">
        <f t="shared" si="210"/>
        <v>P</v>
      </c>
      <c r="BM149" s="393" t="str">
        <f>IF((B149&gt;"a"),(VLOOKUP(A149,Afhankelijkheid!A$2:O$5530,2,FALSE)),"")</f>
        <v/>
      </c>
      <c r="BN149" s="396">
        <f>IFERROR(VLOOKUP(A149,'Hulpblad IZB en IZE'!A$2:B$750,2,FALSE),0)</f>
        <v>7</v>
      </c>
      <c r="BO149" s="397" t="str">
        <f t="shared" si="211"/>
        <v/>
      </c>
      <c r="BP149" s="370">
        <f t="shared" si="212"/>
        <v>2</v>
      </c>
      <c r="BQ149" s="371">
        <f t="shared" si="213"/>
        <v>2</v>
      </c>
      <c r="BR149" s="372">
        <f t="shared" si="281"/>
        <v>0</v>
      </c>
      <c r="BS149" s="372">
        <f t="shared" si="282"/>
        <v>5</v>
      </c>
      <c r="BT149" s="367">
        <f t="shared" si="214"/>
        <v>7</v>
      </c>
      <c r="BU149" s="398"/>
      <c r="BW149" s="393">
        <f t="shared" si="215"/>
        <v>0</v>
      </c>
      <c r="BX149" s="393">
        <f t="shared" si="216"/>
        <v>0</v>
      </c>
      <c r="BY149" s="393">
        <f t="shared" si="217"/>
        <v>0</v>
      </c>
      <c r="BZ149" s="393">
        <f t="shared" si="218"/>
        <v>0</v>
      </c>
      <c r="CA149" s="393">
        <f t="shared" si="219"/>
        <v>0</v>
      </c>
      <c r="CB149" s="393">
        <f t="shared" si="220"/>
        <v>0</v>
      </c>
      <c r="CC149" s="393">
        <f t="shared" si="221"/>
        <v>0</v>
      </c>
      <c r="CD149" s="393">
        <f t="shared" si="222"/>
        <v>0</v>
      </c>
      <c r="CE149" s="393">
        <f t="shared" si="223"/>
        <v>0</v>
      </c>
      <c r="CF149" s="393">
        <f t="shared" si="224"/>
        <v>0</v>
      </c>
      <c r="CG149" s="398"/>
      <c r="CH149" s="391">
        <f t="shared" si="225"/>
        <v>1</v>
      </c>
      <c r="CI149" s="391">
        <f t="shared" si="226"/>
        <v>0</v>
      </c>
      <c r="CJ149" s="391">
        <f t="shared" si="227"/>
        <v>0</v>
      </c>
      <c r="CK149" s="391">
        <f t="shared" si="228"/>
        <v>0</v>
      </c>
      <c r="CL149" s="391">
        <f t="shared" si="229"/>
        <v>1</v>
      </c>
      <c r="CM149" s="391">
        <f t="shared" si="230"/>
        <v>0</v>
      </c>
      <c r="CN149" s="391">
        <f t="shared" si="231"/>
        <v>1</v>
      </c>
      <c r="CO149" s="391">
        <f t="shared" si="232"/>
        <v>1</v>
      </c>
      <c r="CP149" s="391">
        <f t="shared" si="233"/>
        <v>1</v>
      </c>
      <c r="CQ149" s="391">
        <f t="shared" si="234"/>
        <v>0</v>
      </c>
      <c r="CR149" s="391">
        <f t="shared" si="235"/>
        <v>0</v>
      </c>
      <c r="CS149" s="393">
        <f t="shared" si="236"/>
        <v>0</v>
      </c>
      <c r="CT149" s="391">
        <f t="shared" si="237"/>
        <v>0</v>
      </c>
      <c r="CU149" s="391">
        <f t="shared" si="238"/>
        <v>0</v>
      </c>
      <c r="CV149" s="391">
        <f t="shared" si="239"/>
        <v>0</v>
      </c>
      <c r="CW149" s="391">
        <f t="shared" si="240"/>
        <v>0</v>
      </c>
      <c r="CX149" s="391">
        <f t="shared" si="241"/>
        <v>0</v>
      </c>
      <c r="CY149" s="391">
        <f t="shared" si="242"/>
        <v>0</v>
      </c>
      <c r="CZ149" s="391">
        <f t="shared" si="243"/>
        <v>0</v>
      </c>
      <c r="DA149" s="391">
        <f t="shared" si="244"/>
        <v>1</v>
      </c>
      <c r="DB149" s="391">
        <f t="shared" si="245"/>
        <v>1</v>
      </c>
      <c r="DC149" s="391">
        <f t="shared" si="246"/>
        <v>0</v>
      </c>
      <c r="DD149" s="391">
        <f t="shared" si="247"/>
        <v>0</v>
      </c>
      <c r="DE149" s="398"/>
      <c r="DF149" s="391">
        <f t="shared" si="248"/>
        <v>0</v>
      </c>
      <c r="DG149" s="391">
        <f t="shared" si="249"/>
        <v>0</v>
      </c>
      <c r="DH149" s="391">
        <f t="shared" si="250"/>
        <v>0</v>
      </c>
      <c r="DI149" s="391">
        <f t="shared" si="251"/>
        <v>0</v>
      </c>
      <c r="DJ149" s="391">
        <f t="shared" si="252"/>
        <v>0</v>
      </c>
      <c r="DK149" s="391">
        <f t="shared" si="253"/>
        <v>0</v>
      </c>
      <c r="DL149" s="391">
        <f t="shared" si="254"/>
        <v>0</v>
      </c>
      <c r="DM149" s="391">
        <f t="shared" si="255"/>
        <v>0</v>
      </c>
      <c r="DN149" s="391">
        <f t="shared" si="256"/>
        <v>0</v>
      </c>
      <c r="DO149" s="391">
        <f t="shared" si="257"/>
        <v>0</v>
      </c>
      <c r="DP149" s="391">
        <f t="shared" si="258"/>
        <v>0</v>
      </c>
      <c r="DQ149" s="398"/>
      <c r="DR149" s="391">
        <f t="shared" si="259"/>
        <v>0</v>
      </c>
      <c r="DS149" s="391">
        <f t="shared" si="260"/>
        <v>0</v>
      </c>
      <c r="DT149" s="391">
        <f t="shared" si="261"/>
        <v>0</v>
      </c>
      <c r="DU149" s="391">
        <f t="shared" si="262"/>
        <v>0</v>
      </c>
      <c r="DV149" s="391">
        <f t="shared" si="263"/>
        <v>0</v>
      </c>
      <c r="DW149" s="391">
        <f t="shared" si="264"/>
        <v>0</v>
      </c>
      <c r="DX149" s="391">
        <f t="shared" si="265"/>
        <v>0</v>
      </c>
      <c r="DY149" s="391">
        <f t="shared" si="266"/>
        <v>0</v>
      </c>
      <c r="DZ149" s="391">
        <f t="shared" si="267"/>
        <v>0</v>
      </c>
      <c r="EA149" s="391">
        <f t="shared" si="268"/>
        <v>0</v>
      </c>
      <c r="EB149" s="391">
        <f t="shared" si="269"/>
        <v>0</v>
      </c>
      <c r="EC149" s="398"/>
      <c r="ED149" s="391">
        <f t="shared" si="270"/>
        <v>0</v>
      </c>
      <c r="EE149" s="391">
        <f t="shared" si="271"/>
        <v>0</v>
      </c>
      <c r="EF149" s="391">
        <f t="shared" si="272"/>
        <v>0</v>
      </c>
      <c r="EG149" s="391">
        <f t="shared" si="273"/>
        <v>0</v>
      </c>
      <c r="EH149" s="391">
        <f t="shared" si="274"/>
        <v>0</v>
      </c>
      <c r="EI149" s="391">
        <f t="shared" si="275"/>
        <v>0</v>
      </c>
      <c r="EJ149" s="391">
        <f t="shared" si="276"/>
        <v>0</v>
      </c>
      <c r="EK149" s="391">
        <f t="shared" si="277"/>
        <v>0</v>
      </c>
      <c r="EL149" s="391">
        <f t="shared" si="278"/>
        <v>0</v>
      </c>
      <c r="EM149" s="391">
        <f t="shared" si="279"/>
        <v>0</v>
      </c>
      <c r="EN149" s="391">
        <f t="shared" si="280"/>
        <v>0</v>
      </c>
    </row>
    <row r="150" spans="1:145" s="391" customFormat="1" ht="13.5" hidden="1" thickBot="1" x14ac:dyDescent="0.25">
      <c r="A150" s="364" t="str">
        <f t="shared" si="283"/>
        <v>HGO-B</v>
      </c>
      <c r="B150" s="365" t="str">
        <f>IF((A150&lt;&gt;"ZZZ"),(IF((IFERROR((VLOOKUP(A150,'Standaard+voorstellen '!A$1:B$436,1,FALSE)),"ZZZ"))="ZZZ","v","")),"")</f>
        <v/>
      </c>
      <c r="C150" s="396" t="s">
        <v>61</v>
      </c>
      <c r="D150" s="367" t="str">
        <f t="shared" si="199"/>
        <v>HGO-B</v>
      </c>
      <c r="E150" s="368" t="str">
        <f>IFERROR((VLOOKUP(C150,'Standaard+voorstellen '!A$1:E$568,2,FALSE)),"Nog af te handelen AANVRAAG")</f>
        <v>Hoofd Grootsch. Ontsmet. Brw</v>
      </c>
      <c r="F150" s="369">
        <f>IFERROR((VLOOKUP(C150,'Standaard+voorstellen '!A$1:E$568,3,FALSE)),"")</f>
        <v>9</v>
      </c>
      <c r="G150" s="370">
        <f t="shared" si="196"/>
        <v>8</v>
      </c>
      <c r="H150" s="371">
        <f t="shared" si="197"/>
        <v>0</v>
      </c>
      <c r="I150" s="372">
        <f t="shared" si="198"/>
        <v>8</v>
      </c>
      <c r="J150" s="367">
        <f t="shared" si="200"/>
        <v>6</v>
      </c>
      <c r="K150" s="372">
        <f t="shared" si="201"/>
        <v>0</v>
      </c>
      <c r="L150" s="369" t="s">
        <v>24</v>
      </c>
      <c r="M150" s="373" t="s">
        <v>1138</v>
      </c>
      <c r="N150" s="409"/>
      <c r="O150" s="375"/>
      <c r="P150" s="376" t="s">
        <v>61</v>
      </c>
      <c r="Q150" s="377">
        <v>8</v>
      </c>
      <c r="R150" s="378">
        <v>0</v>
      </c>
      <c r="S150" s="379">
        <v>8</v>
      </c>
      <c r="T150" s="378">
        <v>5</v>
      </c>
      <c r="U150" s="378">
        <v>3</v>
      </c>
      <c r="V150" s="383">
        <v>2</v>
      </c>
      <c r="W150" s="384">
        <v>0</v>
      </c>
      <c r="X150" s="385">
        <v>2</v>
      </c>
      <c r="Y150" s="384"/>
      <c r="Z150" s="401"/>
      <c r="AA150" s="402"/>
      <c r="AB150" s="383"/>
      <c r="AC150" s="384"/>
      <c r="AD150" s="384"/>
      <c r="AE150" s="377"/>
      <c r="AF150" s="380"/>
      <c r="AG150" s="382"/>
      <c r="AH150" s="383">
        <v>2</v>
      </c>
      <c r="AI150" s="384">
        <v>0</v>
      </c>
      <c r="AJ150" s="385">
        <v>2</v>
      </c>
      <c r="AK150" s="384"/>
      <c r="AL150" s="384"/>
      <c r="AM150" s="384"/>
      <c r="AN150" s="383">
        <v>0</v>
      </c>
      <c r="AO150" s="384">
        <v>0</v>
      </c>
      <c r="AP150" s="385">
        <v>0</v>
      </c>
      <c r="AQ150" s="384">
        <v>4</v>
      </c>
      <c r="AR150" s="384">
        <v>0</v>
      </c>
      <c r="AS150" s="384">
        <v>4</v>
      </c>
      <c r="AT150" s="383">
        <v>0</v>
      </c>
      <c r="AU150" s="384">
        <v>0</v>
      </c>
      <c r="AV150" s="384">
        <v>0</v>
      </c>
      <c r="AW150" s="383"/>
      <c r="AX150" s="384"/>
      <c r="AY150" s="385"/>
      <c r="AZ150" s="403"/>
      <c r="BA150" s="387" t="str">
        <f t="shared" si="202"/>
        <v>HGO</v>
      </c>
      <c r="BB150" s="388" t="str">
        <f t="shared" si="203"/>
        <v/>
      </c>
      <c r="BC150" s="389" t="str">
        <f t="shared" si="204"/>
        <v>-</v>
      </c>
      <c r="BD150" s="390" t="str">
        <f t="shared" si="205"/>
        <v>B</v>
      </c>
      <c r="BE150" s="391">
        <f t="shared" si="206"/>
        <v>4</v>
      </c>
      <c r="BF150" s="392" t="str">
        <f>VLOOKUP(C150,'Standaard+voorstellen '!A$1:E$568,1,FALSE)</f>
        <v>HGO-B</v>
      </c>
      <c r="BG150" s="393" t="str">
        <f>VLOOKUP(P150,'Hulpblad Aantal per VrtgSrt &gt;=1'!B$4:C$688,1,FALSE)</f>
        <v>HGO-B</v>
      </c>
      <c r="BH150" s="394" t="s">
        <v>61</v>
      </c>
      <c r="BI150" s="393" t="str">
        <f t="shared" si="207"/>
        <v>g</v>
      </c>
      <c r="BJ150" s="393" t="str">
        <f t="shared" si="208"/>
        <v/>
      </c>
      <c r="BK150" s="393" t="str">
        <f t="shared" si="209"/>
        <v>A</v>
      </c>
      <c r="BL150" s="395" t="str">
        <f t="shared" si="210"/>
        <v>A</v>
      </c>
      <c r="BM150" s="393" t="str">
        <f>IF((B150&gt;"a"),(VLOOKUP(A150,Afhankelijkheid!A$2:O$5530,2,FALSE)),"")</f>
        <v/>
      </c>
      <c r="BN150" s="396">
        <f>IFERROR(VLOOKUP(A150,'Hulpblad IZB en IZE'!A$2:B$750,2,FALSE),0)</f>
        <v>6</v>
      </c>
      <c r="BO150" s="397" t="str">
        <f t="shared" si="211"/>
        <v/>
      </c>
      <c r="BP150" s="370">
        <f t="shared" si="212"/>
        <v>8</v>
      </c>
      <c r="BQ150" s="371">
        <f t="shared" si="213"/>
        <v>0</v>
      </c>
      <c r="BR150" s="372">
        <f t="shared" si="281"/>
        <v>8</v>
      </c>
      <c r="BS150" s="372">
        <f t="shared" si="282"/>
        <v>5</v>
      </c>
      <c r="BT150" s="367">
        <f t="shared" si="214"/>
        <v>6</v>
      </c>
      <c r="BU150" s="398"/>
      <c r="BW150" s="393">
        <f t="shared" si="215"/>
        <v>0</v>
      </c>
      <c r="BX150" s="393">
        <f t="shared" si="216"/>
        <v>0</v>
      </c>
      <c r="BY150" s="393">
        <f t="shared" si="217"/>
        <v>0</v>
      </c>
      <c r="BZ150" s="393">
        <f t="shared" si="218"/>
        <v>0</v>
      </c>
      <c r="CA150" s="393">
        <f t="shared" si="219"/>
        <v>0</v>
      </c>
      <c r="CB150" s="393">
        <f t="shared" si="220"/>
        <v>0</v>
      </c>
      <c r="CC150" s="393">
        <f t="shared" si="221"/>
        <v>0</v>
      </c>
      <c r="CD150" s="393">
        <f t="shared" si="222"/>
        <v>0</v>
      </c>
      <c r="CE150" s="393">
        <f t="shared" si="223"/>
        <v>0</v>
      </c>
      <c r="CF150" s="393">
        <f t="shared" si="224"/>
        <v>0</v>
      </c>
      <c r="CG150" s="398"/>
      <c r="CH150" s="391">
        <f t="shared" si="225"/>
        <v>1</v>
      </c>
      <c r="CI150" s="391">
        <f t="shared" si="226"/>
        <v>0</v>
      </c>
      <c r="CJ150" s="391">
        <f t="shared" si="227"/>
        <v>0</v>
      </c>
      <c r="CK150" s="391">
        <f t="shared" si="228"/>
        <v>0</v>
      </c>
      <c r="CL150" s="391">
        <f t="shared" si="229"/>
        <v>1</v>
      </c>
      <c r="CM150" s="391">
        <f t="shared" si="230"/>
        <v>0</v>
      </c>
      <c r="CN150" s="391">
        <f t="shared" si="231"/>
        <v>1</v>
      </c>
      <c r="CO150" s="391">
        <f t="shared" si="232"/>
        <v>1</v>
      </c>
      <c r="CP150" s="391">
        <f t="shared" si="233"/>
        <v>1</v>
      </c>
      <c r="CQ150" s="391">
        <f t="shared" si="234"/>
        <v>0</v>
      </c>
      <c r="CR150" s="391">
        <f t="shared" si="235"/>
        <v>0</v>
      </c>
      <c r="CS150" s="393">
        <f t="shared" si="236"/>
        <v>0</v>
      </c>
      <c r="CT150" s="391">
        <f t="shared" si="237"/>
        <v>0</v>
      </c>
      <c r="CU150" s="391">
        <f t="shared" si="238"/>
        <v>1</v>
      </c>
      <c r="CV150" s="391">
        <f t="shared" si="239"/>
        <v>0</v>
      </c>
      <c r="CW150" s="391">
        <f t="shared" si="240"/>
        <v>0</v>
      </c>
      <c r="CX150" s="391">
        <f t="shared" si="241"/>
        <v>0</v>
      </c>
      <c r="CY150" s="391">
        <f t="shared" si="242"/>
        <v>1</v>
      </c>
      <c r="CZ150" s="391">
        <f t="shared" si="243"/>
        <v>0</v>
      </c>
      <c r="DA150" s="391">
        <f t="shared" si="244"/>
        <v>0</v>
      </c>
      <c r="DB150" s="391">
        <f t="shared" si="245"/>
        <v>1</v>
      </c>
      <c r="DC150" s="391">
        <f t="shared" si="246"/>
        <v>0</v>
      </c>
      <c r="DD150" s="391">
        <f t="shared" si="247"/>
        <v>0</v>
      </c>
      <c r="DE150" s="398"/>
      <c r="DF150" s="391">
        <f t="shared" si="248"/>
        <v>0</v>
      </c>
      <c r="DG150" s="391">
        <f t="shared" si="249"/>
        <v>0</v>
      </c>
      <c r="DH150" s="391">
        <f t="shared" si="250"/>
        <v>0</v>
      </c>
      <c r="DI150" s="391">
        <f t="shared" si="251"/>
        <v>0</v>
      </c>
      <c r="DJ150" s="391">
        <f t="shared" si="252"/>
        <v>0</v>
      </c>
      <c r="DK150" s="391">
        <f t="shared" si="253"/>
        <v>0</v>
      </c>
      <c r="DL150" s="391">
        <f t="shared" si="254"/>
        <v>0</v>
      </c>
      <c r="DM150" s="391">
        <f t="shared" si="255"/>
        <v>0</v>
      </c>
      <c r="DN150" s="391">
        <f t="shared" si="256"/>
        <v>0</v>
      </c>
      <c r="DO150" s="391">
        <f t="shared" si="257"/>
        <v>0</v>
      </c>
      <c r="DP150" s="391">
        <f t="shared" si="258"/>
        <v>0</v>
      </c>
      <c r="DQ150" s="398"/>
      <c r="DR150" s="391">
        <f t="shared" si="259"/>
        <v>0</v>
      </c>
      <c r="DS150" s="391">
        <f t="shared" si="260"/>
        <v>0</v>
      </c>
      <c r="DT150" s="391">
        <f t="shared" si="261"/>
        <v>0</v>
      </c>
      <c r="DU150" s="391">
        <f t="shared" si="262"/>
        <v>0</v>
      </c>
      <c r="DV150" s="391">
        <f t="shared" si="263"/>
        <v>0</v>
      </c>
      <c r="DW150" s="391">
        <f t="shared" si="264"/>
        <v>0</v>
      </c>
      <c r="DX150" s="391">
        <f t="shared" si="265"/>
        <v>0</v>
      </c>
      <c r="DY150" s="391">
        <f t="shared" si="266"/>
        <v>0</v>
      </c>
      <c r="DZ150" s="391">
        <f t="shared" si="267"/>
        <v>0</v>
      </c>
      <c r="EA150" s="391">
        <f t="shared" si="268"/>
        <v>0</v>
      </c>
      <c r="EB150" s="391">
        <f t="shared" si="269"/>
        <v>0</v>
      </c>
      <c r="EC150" s="398"/>
      <c r="ED150" s="391">
        <f t="shared" si="270"/>
        <v>0</v>
      </c>
      <c r="EE150" s="391">
        <f t="shared" si="271"/>
        <v>0</v>
      </c>
      <c r="EF150" s="391">
        <f t="shared" si="272"/>
        <v>0</v>
      </c>
      <c r="EG150" s="391">
        <f t="shared" si="273"/>
        <v>0</v>
      </c>
      <c r="EH150" s="391">
        <f t="shared" si="274"/>
        <v>0</v>
      </c>
      <c r="EI150" s="391">
        <f t="shared" si="275"/>
        <v>0</v>
      </c>
      <c r="EJ150" s="391">
        <f t="shared" si="276"/>
        <v>0</v>
      </c>
      <c r="EK150" s="391">
        <f t="shared" si="277"/>
        <v>0</v>
      </c>
      <c r="EL150" s="391">
        <f t="shared" si="278"/>
        <v>0</v>
      </c>
      <c r="EM150" s="391">
        <f t="shared" si="279"/>
        <v>0</v>
      </c>
      <c r="EN150" s="391">
        <f t="shared" si="280"/>
        <v>0</v>
      </c>
    </row>
    <row r="151" spans="1:145" s="391" customFormat="1" ht="13.5" hidden="1" thickBot="1" x14ac:dyDescent="0.25">
      <c r="A151" s="364" t="str">
        <f t="shared" si="283"/>
        <v>HIN-B</v>
      </c>
      <c r="B151" s="365" t="str">
        <f>IF((A151&lt;&gt;"ZZZ"),(IF((IFERROR((VLOOKUP(A151,'Standaard+voorstellen '!A$1:B$436,1,FALSE)),"ZZZ"))="ZZZ","v","")),"")</f>
        <v/>
      </c>
      <c r="C151" s="396" t="s">
        <v>679</v>
      </c>
      <c r="D151" s="367" t="str">
        <f t="shared" si="199"/>
        <v>HIN-B</v>
      </c>
      <c r="E151" s="368" t="str">
        <f>IFERROR((VLOOKUP(C151,'Standaard+voorstellen '!A$1:E$568,2,FALSE)),"Nog af te handelen AANVRAAG")</f>
        <v>Hoofd Informatie Brw</v>
      </c>
      <c r="F151" s="369">
        <f>IFERROR((VLOOKUP(C151,'Standaard+voorstellen '!A$1:E$568,3,FALSE)),"")</f>
        <v>9</v>
      </c>
      <c r="G151" s="370">
        <f t="shared" si="196"/>
        <v>5</v>
      </c>
      <c r="H151" s="371">
        <f t="shared" si="197"/>
        <v>2</v>
      </c>
      <c r="I151" s="372">
        <f t="shared" si="198"/>
        <v>3</v>
      </c>
      <c r="J151" s="367">
        <f t="shared" si="200"/>
        <v>119</v>
      </c>
      <c r="K151" s="372">
        <f t="shared" si="201"/>
        <v>0</v>
      </c>
      <c r="L151" s="369" t="s">
        <v>24</v>
      </c>
      <c r="M151" s="373" t="s">
        <v>1240</v>
      </c>
      <c r="N151" s="374"/>
      <c r="O151" s="375"/>
      <c r="P151" s="376" t="s">
        <v>679</v>
      </c>
      <c r="Q151" s="377">
        <v>5</v>
      </c>
      <c r="R151" s="378">
        <v>2</v>
      </c>
      <c r="S151" s="379">
        <v>3</v>
      </c>
      <c r="T151" s="378">
        <v>6</v>
      </c>
      <c r="U151" s="378">
        <v>3</v>
      </c>
      <c r="V151" s="383">
        <v>0</v>
      </c>
      <c r="W151" s="384">
        <v>0</v>
      </c>
      <c r="X151" s="385">
        <v>0</v>
      </c>
      <c r="Y151" s="384"/>
      <c r="Z151" s="401"/>
      <c r="AA151" s="402"/>
      <c r="AB151" s="383"/>
      <c r="AC151" s="384"/>
      <c r="AD151" s="384"/>
      <c r="AE151" s="377"/>
      <c r="AF151" s="380"/>
      <c r="AG151" s="382"/>
      <c r="AH151" s="383">
        <v>0</v>
      </c>
      <c r="AI151" s="384">
        <v>0</v>
      </c>
      <c r="AJ151" s="385">
        <v>0</v>
      </c>
      <c r="AK151" s="384"/>
      <c r="AL151" s="384"/>
      <c r="AM151" s="384"/>
      <c r="AN151" s="383">
        <v>0</v>
      </c>
      <c r="AO151" s="384">
        <v>0</v>
      </c>
      <c r="AP151" s="385">
        <v>0</v>
      </c>
      <c r="AQ151" s="384">
        <v>1</v>
      </c>
      <c r="AR151" s="384">
        <v>1</v>
      </c>
      <c r="AS151" s="384">
        <v>0</v>
      </c>
      <c r="AT151" s="383">
        <v>2</v>
      </c>
      <c r="AU151" s="384">
        <v>1</v>
      </c>
      <c r="AV151" s="384">
        <v>1</v>
      </c>
      <c r="AW151" s="383">
        <v>2</v>
      </c>
      <c r="AX151" s="384">
        <v>0</v>
      </c>
      <c r="AY151" s="385">
        <v>2</v>
      </c>
      <c r="AZ151" s="403"/>
      <c r="BA151" s="387" t="str">
        <f t="shared" si="202"/>
        <v>HIN</v>
      </c>
      <c r="BB151" s="388" t="str">
        <f t="shared" si="203"/>
        <v/>
      </c>
      <c r="BC151" s="389" t="str">
        <f t="shared" si="204"/>
        <v>-</v>
      </c>
      <c r="BD151" s="390" t="str">
        <f t="shared" si="205"/>
        <v>B</v>
      </c>
      <c r="BE151" s="391">
        <f t="shared" si="206"/>
        <v>4</v>
      </c>
      <c r="BF151" s="392" t="str">
        <f>VLOOKUP(C151,'Standaard+voorstellen '!A$1:E$568,1,FALSE)</f>
        <v>HIN-B</v>
      </c>
      <c r="BG151" s="393" t="str">
        <f>VLOOKUP(P151,'Hulpblad Aantal per VrtgSrt &gt;=1'!B$4:C$688,1,FALSE)</f>
        <v>HIN-B</v>
      </c>
      <c r="BH151" s="394" t="s">
        <v>679</v>
      </c>
      <c r="BI151" s="393" t="str">
        <f t="shared" si="207"/>
        <v>g</v>
      </c>
      <c r="BJ151" s="393" t="str">
        <f t="shared" si="208"/>
        <v>P</v>
      </c>
      <c r="BK151" s="393" t="str">
        <f t="shared" si="209"/>
        <v>A</v>
      </c>
      <c r="BL151" s="395" t="str">
        <f t="shared" si="210"/>
        <v>PA</v>
      </c>
      <c r="BM151" s="393" t="str">
        <f>IF((B151&gt;"a"),(VLOOKUP(A151,Afhankelijkheid!A$2:O$5530,2,FALSE)),"")</f>
        <v/>
      </c>
      <c r="BN151" s="396">
        <f>IFERROR(VLOOKUP(A151,'Hulpblad IZB en IZE'!A$2:B$750,2,FALSE),0)</f>
        <v>119</v>
      </c>
      <c r="BO151" s="397" t="str">
        <f t="shared" si="211"/>
        <v/>
      </c>
      <c r="BP151" s="370">
        <f t="shared" si="212"/>
        <v>5</v>
      </c>
      <c r="BQ151" s="371">
        <f t="shared" si="213"/>
        <v>2</v>
      </c>
      <c r="BR151" s="372">
        <f t="shared" si="281"/>
        <v>3</v>
      </c>
      <c r="BS151" s="372">
        <f t="shared" si="282"/>
        <v>6</v>
      </c>
      <c r="BT151" s="367">
        <f t="shared" si="214"/>
        <v>119</v>
      </c>
      <c r="BU151" s="398"/>
      <c r="BW151" s="393">
        <f t="shared" si="215"/>
        <v>0</v>
      </c>
      <c r="BX151" s="393">
        <f t="shared" si="216"/>
        <v>0</v>
      </c>
      <c r="BY151" s="393">
        <f t="shared" si="217"/>
        <v>0</v>
      </c>
      <c r="BZ151" s="393">
        <f t="shared" si="218"/>
        <v>0</v>
      </c>
      <c r="CA151" s="393">
        <f t="shared" si="219"/>
        <v>0</v>
      </c>
      <c r="CB151" s="393">
        <f t="shared" si="220"/>
        <v>0</v>
      </c>
      <c r="CC151" s="393">
        <f t="shared" si="221"/>
        <v>0</v>
      </c>
      <c r="CD151" s="393">
        <f t="shared" si="222"/>
        <v>0</v>
      </c>
      <c r="CE151" s="393">
        <f t="shared" si="223"/>
        <v>0</v>
      </c>
      <c r="CF151" s="393">
        <f t="shared" si="224"/>
        <v>0</v>
      </c>
      <c r="CG151" s="398"/>
      <c r="CH151" s="391">
        <f t="shared" si="225"/>
        <v>1</v>
      </c>
      <c r="CI151" s="391">
        <f t="shared" si="226"/>
        <v>0</v>
      </c>
      <c r="CJ151" s="391">
        <f t="shared" si="227"/>
        <v>0</v>
      </c>
      <c r="CK151" s="391">
        <f t="shared" si="228"/>
        <v>0</v>
      </c>
      <c r="CL151" s="391">
        <f t="shared" si="229"/>
        <v>1</v>
      </c>
      <c r="CM151" s="391">
        <f t="shared" si="230"/>
        <v>0</v>
      </c>
      <c r="CN151" s="391">
        <f t="shared" si="231"/>
        <v>1</v>
      </c>
      <c r="CO151" s="391">
        <f t="shared" si="232"/>
        <v>1</v>
      </c>
      <c r="CP151" s="391">
        <f t="shared" si="233"/>
        <v>1</v>
      </c>
      <c r="CQ151" s="391">
        <f t="shared" si="234"/>
        <v>1</v>
      </c>
      <c r="CR151" s="391">
        <f t="shared" si="235"/>
        <v>0</v>
      </c>
      <c r="CS151" s="393">
        <f t="shared" si="236"/>
        <v>0</v>
      </c>
      <c r="CT151" s="391">
        <f t="shared" si="237"/>
        <v>0</v>
      </c>
      <c r="CU151" s="391">
        <f t="shared" si="238"/>
        <v>0</v>
      </c>
      <c r="CV151" s="391">
        <f t="shared" si="239"/>
        <v>0</v>
      </c>
      <c r="CW151" s="391">
        <f t="shared" si="240"/>
        <v>0</v>
      </c>
      <c r="CX151" s="391">
        <f t="shared" si="241"/>
        <v>0</v>
      </c>
      <c r="CY151" s="391">
        <f t="shared" si="242"/>
        <v>0</v>
      </c>
      <c r="CZ151" s="391">
        <f t="shared" si="243"/>
        <v>0</v>
      </c>
      <c r="DA151" s="391">
        <f t="shared" si="244"/>
        <v>0</v>
      </c>
      <c r="DB151" s="391">
        <f t="shared" si="245"/>
        <v>1</v>
      </c>
      <c r="DC151" s="391">
        <f t="shared" si="246"/>
        <v>1</v>
      </c>
      <c r="DD151" s="391">
        <f t="shared" si="247"/>
        <v>1</v>
      </c>
      <c r="DE151" s="398"/>
      <c r="DF151" s="391">
        <f t="shared" si="248"/>
        <v>0</v>
      </c>
      <c r="DG151" s="391">
        <f t="shared" si="249"/>
        <v>0</v>
      </c>
      <c r="DH151" s="391">
        <f t="shared" si="250"/>
        <v>0</v>
      </c>
      <c r="DI151" s="391">
        <f t="shared" si="251"/>
        <v>0</v>
      </c>
      <c r="DJ151" s="391">
        <f t="shared" si="252"/>
        <v>0</v>
      </c>
      <c r="DK151" s="391">
        <f t="shared" si="253"/>
        <v>0</v>
      </c>
      <c r="DL151" s="391">
        <f t="shared" si="254"/>
        <v>0</v>
      </c>
      <c r="DM151" s="391">
        <f t="shared" si="255"/>
        <v>0</v>
      </c>
      <c r="DN151" s="391">
        <f t="shared" si="256"/>
        <v>0</v>
      </c>
      <c r="DO151" s="391">
        <f t="shared" si="257"/>
        <v>0</v>
      </c>
      <c r="DP151" s="391">
        <f t="shared" si="258"/>
        <v>0</v>
      </c>
      <c r="DQ151" s="398"/>
      <c r="DR151" s="391">
        <f t="shared" si="259"/>
        <v>0</v>
      </c>
      <c r="DS151" s="391">
        <f t="shared" si="260"/>
        <v>0</v>
      </c>
      <c r="DT151" s="391">
        <f t="shared" si="261"/>
        <v>0</v>
      </c>
      <c r="DU151" s="391">
        <f t="shared" si="262"/>
        <v>0</v>
      </c>
      <c r="DV151" s="391">
        <f t="shared" si="263"/>
        <v>0</v>
      </c>
      <c r="DW151" s="391">
        <f t="shared" si="264"/>
        <v>0</v>
      </c>
      <c r="DX151" s="391">
        <f t="shared" si="265"/>
        <v>0</v>
      </c>
      <c r="DY151" s="391">
        <f t="shared" si="266"/>
        <v>0</v>
      </c>
      <c r="DZ151" s="391">
        <f t="shared" si="267"/>
        <v>0</v>
      </c>
      <c r="EA151" s="391">
        <f t="shared" si="268"/>
        <v>0</v>
      </c>
      <c r="EB151" s="391">
        <f t="shared" si="269"/>
        <v>0</v>
      </c>
      <c r="EC151" s="398"/>
      <c r="ED151" s="391">
        <f t="shared" si="270"/>
        <v>0</v>
      </c>
      <c r="EE151" s="391">
        <f t="shared" si="271"/>
        <v>0</v>
      </c>
      <c r="EF151" s="391">
        <f t="shared" si="272"/>
        <v>0</v>
      </c>
      <c r="EG151" s="391">
        <f t="shared" si="273"/>
        <v>0</v>
      </c>
      <c r="EH151" s="391">
        <f t="shared" si="274"/>
        <v>0</v>
      </c>
      <c r="EI151" s="391">
        <f t="shared" si="275"/>
        <v>0</v>
      </c>
      <c r="EJ151" s="391">
        <f t="shared" si="276"/>
        <v>0</v>
      </c>
      <c r="EK151" s="391">
        <f t="shared" si="277"/>
        <v>0</v>
      </c>
      <c r="EL151" s="391">
        <f t="shared" si="278"/>
        <v>0</v>
      </c>
      <c r="EM151" s="391">
        <f t="shared" si="279"/>
        <v>0</v>
      </c>
      <c r="EN151" s="391">
        <f t="shared" si="280"/>
        <v>0</v>
      </c>
    </row>
    <row r="152" spans="1:145" s="391" customFormat="1" ht="13.5" hidden="1" thickBot="1" x14ac:dyDescent="0.25">
      <c r="A152" s="364" t="str">
        <f t="shared" si="283"/>
        <v>HON-B</v>
      </c>
      <c r="B152" s="365" t="str">
        <f>IF((A152&lt;&gt;"ZZZ"),(IF((IFERROR((VLOOKUP(A152,'Standaard+voorstellen '!A$1:B$436,1,FALSE)),"ZZZ"))="ZZZ","v","")),"")</f>
        <v/>
      </c>
      <c r="C152" s="404" t="s">
        <v>60</v>
      </c>
      <c r="D152" s="367" t="str">
        <f t="shared" si="199"/>
        <v>HON-B</v>
      </c>
      <c r="E152" s="368" t="str">
        <f>IFERROR((VLOOKUP(C152,'Standaard+voorstellen '!A$1:E$568,2,FALSE)),"Nog af te handelen AANVRAAG")</f>
        <v>Hoofd Ondersteuning Brw</v>
      </c>
      <c r="F152" s="369">
        <f>IFERROR((VLOOKUP(C152,'Standaard+voorstellen '!A$1:E$568,3,FALSE)),"")</f>
        <v>9</v>
      </c>
      <c r="G152" s="370">
        <f t="shared" si="196"/>
        <v>29</v>
      </c>
      <c r="H152" s="371">
        <f t="shared" si="197"/>
        <v>2</v>
      </c>
      <c r="I152" s="372">
        <f t="shared" si="198"/>
        <v>27</v>
      </c>
      <c r="J152" s="367">
        <f t="shared" si="200"/>
        <v>0</v>
      </c>
      <c r="K152" s="372">
        <f t="shared" si="201"/>
        <v>0</v>
      </c>
      <c r="L152" s="405" t="s">
        <v>24</v>
      </c>
      <c r="M152" s="373" t="s">
        <v>1252</v>
      </c>
      <c r="N152" s="374"/>
      <c r="O152" s="375"/>
      <c r="P152" s="376" t="s">
        <v>60</v>
      </c>
      <c r="Q152" s="377">
        <v>29</v>
      </c>
      <c r="R152" s="378">
        <v>2</v>
      </c>
      <c r="S152" s="379">
        <v>27</v>
      </c>
      <c r="T152" s="378">
        <v>6</v>
      </c>
      <c r="U152" s="378">
        <v>2</v>
      </c>
      <c r="V152" s="383">
        <v>0</v>
      </c>
      <c r="W152" s="384">
        <v>0</v>
      </c>
      <c r="X152" s="385">
        <v>0</v>
      </c>
      <c r="Y152" s="384">
        <v>10</v>
      </c>
      <c r="Z152" s="401">
        <v>1</v>
      </c>
      <c r="AA152" s="402">
        <v>9</v>
      </c>
      <c r="AB152" s="383"/>
      <c r="AC152" s="384"/>
      <c r="AD152" s="384"/>
      <c r="AE152" s="383"/>
      <c r="AF152" s="401"/>
      <c r="AG152" s="406"/>
      <c r="AH152" s="383">
        <v>0</v>
      </c>
      <c r="AI152" s="384">
        <v>0</v>
      </c>
      <c r="AJ152" s="385">
        <v>0</v>
      </c>
      <c r="AK152" s="384"/>
      <c r="AL152" s="384"/>
      <c r="AM152" s="384"/>
      <c r="AN152" s="383">
        <v>0</v>
      </c>
      <c r="AO152" s="384">
        <v>0</v>
      </c>
      <c r="AP152" s="385">
        <v>0</v>
      </c>
      <c r="AQ152" s="384">
        <v>0</v>
      </c>
      <c r="AR152" s="384">
        <v>0</v>
      </c>
      <c r="AS152" s="384">
        <v>0</v>
      </c>
      <c r="AT152" s="383">
        <v>19</v>
      </c>
      <c r="AU152" s="384">
        <v>1</v>
      </c>
      <c r="AV152" s="384">
        <v>18</v>
      </c>
      <c r="AW152" s="383"/>
      <c r="AX152" s="384"/>
      <c r="AY152" s="385"/>
      <c r="AZ152" s="403"/>
      <c r="BA152" s="387" t="str">
        <f t="shared" si="202"/>
        <v>HON</v>
      </c>
      <c r="BB152" s="388" t="str">
        <f t="shared" si="203"/>
        <v/>
      </c>
      <c r="BC152" s="389" t="str">
        <f t="shared" si="204"/>
        <v>-</v>
      </c>
      <c r="BD152" s="390" t="str">
        <f t="shared" si="205"/>
        <v>B</v>
      </c>
      <c r="BE152" s="391">
        <f t="shared" si="206"/>
        <v>4</v>
      </c>
      <c r="BF152" s="392" t="str">
        <f>VLOOKUP(C152,'Standaard+voorstellen '!A$1:E$568,1,FALSE)</f>
        <v>HON-B</v>
      </c>
      <c r="BG152" s="393" t="str">
        <f>VLOOKUP(P152,'Hulpblad Aantal per VrtgSrt &gt;=1'!B$4:C$688,1,FALSE)</f>
        <v>HON-B</v>
      </c>
      <c r="BH152" s="394" t="s">
        <v>60</v>
      </c>
      <c r="BI152" s="393" t="str">
        <f t="shared" si="207"/>
        <v>g</v>
      </c>
      <c r="BJ152" s="393" t="str">
        <f t="shared" si="208"/>
        <v>P</v>
      </c>
      <c r="BK152" s="393" t="str">
        <f t="shared" si="209"/>
        <v>A</v>
      </c>
      <c r="BL152" s="395" t="str">
        <f t="shared" si="210"/>
        <v>PA</v>
      </c>
      <c r="BM152" s="393" t="str">
        <f>IF((B152&gt;"a"),(VLOOKUP(A152,Afhankelijkheid!A$2:O$5530,2,FALSE)),"")</f>
        <v/>
      </c>
      <c r="BN152" s="396">
        <f>IFERROR(VLOOKUP(A152,'Hulpblad IZB en IZE'!A$2:B$750,2,FALSE),0)</f>
        <v>0</v>
      </c>
      <c r="BO152" s="397" t="str">
        <f t="shared" si="211"/>
        <v/>
      </c>
      <c r="BP152" s="370">
        <f t="shared" si="212"/>
        <v>29</v>
      </c>
      <c r="BQ152" s="371">
        <f t="shared" si="213"/>
        <v>2</v>
      </c>
      <c r="BR152" s="372">
        <f t="shared" si="281"/>
        <v>27</v>
      </c>
      <c r="BS152" s="372">
        <f t="shared" si="282"/>
        <v>6</v>
      </c>
      <c r="BT152" s="367">
        <f t="shared" si="214"/>
        <v>0</v>
      </c>
      <c r="BU152" s="398"/>
      <c r="BW152" s="393">
        <f t="shared" si="215"/>
        <v>0</v>
      </c>
      <c r="BX152" s="393">
        <f t="shared" si="216"/>
        <v>0</v>
      </c>
      <c r="BY152" s="393">
        <f t="shared" si="217"/>
        <v>0</v>
      </c>
      <c r="BZ152" s="393">
        <f t="shared" si="218"/>
        <v>0</v>
      </c>
      <c r="CA152" s="393">
        <f t="shared" si="219"/>
        <v>0</v>
      </c>
      <c r="CB152" s="393">
        <f t="shared" si="220"/>
        <v>0</v>
      </c>
      <c r="CC152" s="393">
        <f t="shared" si="221"/>
        <v>0</v>
      </c>
      <c r="CD152" s="393">
        <f t="shared" si="222"/>
        <v>0</v>
      </c>
      <c r="CE152" s="393">
        <f t="shared" si="223"/>
        <v>0</v>
      </c>
      <c r="CF152" s="393">
        <f t="shared" si="224"/>
        <v>0</v>
      </c>
      <c r="CG152" s="398"/>
      <c r="CH152" s="391">
        <f t="shared" si="225"/>
        <v>1</v>
      </c>
      <c r="CI152" s="391">
        <f t="shared" si="226"/>
        <v>1</v>
      </c>
      <c r="CJ152" s="391">
        <f t="shared" si="227"/>
        <v>0</v>
      </c>
      <c r="CK152" s="391">
        <f t="shared" si="228"/>
        <v>0</v>
      </c>
      <c r="CL152" s="391">
        <f t="shared" si="229"/>
        <v>1</v>
      </c>
      <c r="CM152" s="391">
        <f t="shared" si="230"/>
        <v>0</v>
      </c>
      <c r="CN152" s="391">
        <f t="shared" si="231"/>
        <v>1</v>
      </c>
      <c r="CO152" s="391">
        <f t="shared" si="232"/>
        <v>1</v>
      </c>
      <c r="CP152" s="391">
        <f t="shared" si="233"/>
        <v>1</v>
      </c>
      <c r="CQ152" s="391">
        <f t="shared" si="234"/>
        <v>0</v>
      </c>
      <c r="CR152" s="391">
        <f t="shared" si="235"/>
        <v>0</v>
      </c>
      <c r="CS152" s="393">
        <f t="shared" si="236"/>
        <v>0</v>
      </c>
      <c r="CT152" s="391">
        <f t="shared" si="237"/>
        <v>0</v>
      </c>
      <c r="CU152" s="391">
        <f t="shared" si="238"/>
        <v>0</v>
      </c>
      <c r="CV152" s="391">
        <f t="shared" si="239"/>
        <v>1</v>
      </c>
      <c r="CW152" s="391">
        <f t="shared" si="240"/>
        <v>0</v>
      </c>
      <c r="CX152" s="391">
        <f t="shared" si="241"/>
        <v>0</v>
      </c>
      <c r="CY152" s="391">
        <f t="shared" si="242"/>
        <v>0</v>
      </c>
      <c r="CZ152" s="391">
        <f t="shared" si="243"/>
        <v>0</v>
      </c>
      <c r="DA152" s="391">
        <f t="shared" si="244"/>
        <v>0</v>
      </c>
      <c r="DB152" s="391">
        <f t="shared" si="245"/>
        <v>0</v>
      </c>
      <c r="DC152" s="391">
        <f t="shared" si="246"/>
        <v>1</v>
      </c>
      <c r="DD152" s="391">
        <f t="shared" si="247"/>
        <v>0</v>
      </c>
      <c r="DE152" s="398"/>
      <c r="DF152" s="391">
        <f t="shared" si="248"/>
        <v>0</v>
      </c>
      <c r="DG152" s="391">
        <f t="shared" si="249"/>
        <v>0</v>
      </c>
      <c r="DH152" s="391">
        <f t="shared" si="250"/>
        <v>0</v>
      </c>
      <c r="DI152" s="391">
        <f t="shared" si="251"/>
        <v>0</v>
      </c>
      <c r="DJ152" s="391">
        <f t="shared" si="252"/>
        <v>0</v>
      </c>
      <c r="DK152" s="391">
        <f t="shared" si="253"/>
        <v>0</v>
      </c>
      <c r="DL152" s="391">
        <f t="shared" si="254"/>
        <v>0</v>
      </c>
      <c r="DM152" s="391">
        <f t="shared" si="255"/>
        <v>0</v>
      </c>
      <c r="DN152" s="391">
        <f t="shared" si="256"/>
        <v>0</v>
      </c>
      <c r="DO152" s="391">
        <f t="shared" si="257"/>
        <v>0</v>
      </c>
      <c r="DP152" s="391">
        <f t="shared" si="258"/>
        <v>0</v>
      </c>
      <c r="DQ152" s="398"/>
      <c r="DR152" s="391">
        <f t="shared" si="259"/>
        <v>0</v>
      </c>
      <c r="DS152" s="391">
        <f t="shared" si="260"/>
        <v>0</v>
      </c>
      <c r="DT152" s="391">
        <f t="shared" si="261"/>
        <v>0</v>
      </c>
      <c r="DU152" s="391">
        <f t="shared" si="262"/>
        <v>0</v>
      </c>
      <c r="DV152" s="391">
        <f t="shared" si="263"/>
        <v>0</v>
      </c>
      <c r="DW152" s="391">
        <f t="shared" si="264"/>
        <v>0</v>
      </c>
      <c r="DX152" s="391">
        <f t="shared" si="265"/>
        <v>0</v>
      </c>
      <c r="DY152" s="391">
        <f t="shared" si="266"/>
        <v>0</v>
      </c>
      <c r="DZ152" s="391">
        <f t="shared" si="267"/>
        <v>0</v>
      </c>
      <c r="EA152" s="391">
        <f t="shared" si="268"/>
        <v>0</v>
      </c>
      <c r="EB152" s="391">
        <f t="shared" si="269"/>
        <v>0</v>
      </c>
      <c r="EC152" s="398"/>
      <c r="ED152" s="391">
        <f t="shared" si="270"/>
        <v>0</v>
      </c>
      <c r="EE152" s="391">
        <f t="shared" si="271"/>
        <v>0</v>
      </c>
      <c r="EF152" s="391">
        <f t="shared" si="272"/>
        <v>0</v>
      </c>
      <c r="EG152" s="391">
        <f t="shared" si="273"/>
        <v>0</v>
      </c>
      <c r="EH152" s="391">
        <f t="shared" si="274"/>
        <v>0</v>
      </c>
      <c r="EI152" s="391">
        <f t="shared" si="275"/>
        <v>0</v>
      </c>
      <c r="EJ152" s="391">
        <f t="shared" si="276"/>
        <v>0</v>
      </c>
      <c r="EK152" s="391">
        <f t="shared" si="277"/>
        <v>0</v>
      </c>
      <c r="EL152" s="391">
        <f t="shared" si="278"/>
        <v>0</v>
      </c>
      <c r="EM152" s="391">
        <f t="shared" si="279"/>
        <v>0</v>
      </c>
      <c r="EN152" s="391">
        <f t="shared" si="280"/>
        <v>0</v>
      </c>
    </row>
    <row r="153" spans="1:145" s="391" customFormat="1" ht="13.5" hidden="1" thickBot="1" x14ac:dyDescent="0.25">
      <c r="A153" s="364" t="str">
        <f t="shared" si="283"/>
        <v>HOVD-B</v>
      </c>
      <c r="B153" s="365" t="str">
        <f>IF((A153&lt;&gt;"ZZZ"),(IF((IFERROR((VLOOKUP(A153,'Standaard+voorstellen '!A$1:B$436,1,FALSE)),"ZZZ"))="ZZZ","v","")),"")</f>
        <v/>
      </c>
      <c r="C153" s="396" t="s">
        <v>454</v>
      </c>
      <c r="D153" s="367" t="str">
        <f t="shared" si="199"/>
        <v>HOVD-B</v>
      </c>
      <c r="E153" s="368" t="str">
        <f>IFERROR((VLOOKUP(C153,'Standaard+voorstellen '!A$1:E$568,2,FALSE)),"Nog af te handelen AANVRAAG")</f>
        <v>Hoofd Officier van Dienst Brw</v>
      </c>
      <c r="F153" s="369">
        <f>IFERROR((VLOOKUP(C153,'Standaard+voorstellen '!A$1:E$568,3,FALSE)),"")</f>
        <v>9</v>
      </c>
      <c r="G153" s="370">
        <f t="shared" si="196"/>
        <v>140</v>
      </c>
      <c r="H153" s="371">
        <f t="shared" si="197"/>
        <v>62</v>
      </c>
      <c r="I153" s="372">
        <f t="shared" si="198"/>
        <v>78</v>
      </c>
      <c r="J153" s="367">
        <f t="shared" si="200"/>
        <v>260</v>
      </c>
      <c r="K153" s="372">
        <f t="shared" si="201"/>
        <v>0</v>
      </c>
      <c r="L153" s="369" t="s">
        <v>24</v>
      </c>
      <c r="M153" s="373" t="s">
        <v>1252</v>
      </c>
      <c r="N153" s="374"/>
      <c r="O153" s="375"/>
      <c r="P153" s="376" t="s">
        <v>454</v>
      </c>
      <c r="Q153" s="377">
        <v>140</v>
      </c>
      <c r="R153" s="378">
        <v>62</v>
      </c>
      <c r="S153" s="379">
        <v>78</v>
      </c>
      <c r="T153" s="378">
        <v>10</v>
      </c>
      <c r="U153" s="378">
        <v>10</v>
      </c>
      <c r="V153" s="383">
        <v>9</v>
      </c>
      <c r="W153" s="384">
        <v>3</v>
      </c>
      <c r="X153" s="385">
        <v>6</v>
      </c>
      <c r="Y153" s="384">
        <v>17</v>
      </c>
      <c r="Z153" s="401">
        <v>3</v>
      </c>
      <c r="AA153" s="402">
        <v>14</v>
      </c>
      <c r="AB153" s="383">
        <v>6</v>
      </c>
      <c r="AC153" s="384">
        <v>3</v>
      </c>
      <c r="AD153" s="384">
        <v>3</v>
      </c>
      <c r="AE153" s="383">
        <v>9</v>
      </c>
      <c r="AF153" s="401">
        <v>3</v>
      </c>
      <c r="AG153" s="406">
        <v>6</v>
      </c>
      <c r="AH153" s="383">
        <v>27</v>
      </c>
      <c r="AI153" s="384">
        <v>5</v>
      </c>
      <c r="AJ153" s="385">
        <v>22</v>
      </c>
      <c r="AK153" s="384">
        <v>10</v>
      </c>
      <c r="AL153" s="384">
        <v>9</v>
      </c>
      <c r="AM153" s="384">
        <v>1</v>
      </c>
      <c r="AN153" s="383">
        <v>10</v>
      </c>
      <c r="AO153" s="384">
        <v>6</v>
      </c>
      <c r="AP153" s="385">
        <v>4</v>
      </c>
      <c r="AQ153" s="384">
        <v>29</v>
      </c>
      <c r="AR153" s="384">
        <v>22</v>
      </c>
      <c r="AS153" s="384">
        <v>7</v>
      </c>
      <c r="AT153" s="383">
        <v>18</v>
      </c>
      <c r="AU153" s="384">
        <v>3</v>
      </c>
      <c r="AV153" s="384">
        <v>15</v>
      </c>
      <c r="AW153" s="383">
        <v>5</v>
      </c>
      <c r="AX153" s="384">
        <v>5</v>
      </c>
      <c r="AY153" s="385">
        <v>0</v>
      </c>
      <c r="AZ153" s="403"/>
      <c r="BA153" s="387" t="str">
        <f t="shared" si="202"/>
        <v>HOVD</v>
      </c>
      <c r="BB153" s="388" t="str">
        <f t="shared" si="203"/>
        <v/>
      </c>
      <c r="BC153" s="389" t="str">
        <f t="shared" si="204"/>
        <v>-</v>
      </c>
      <c r="BD153" s="390" t="str">
        <f t="shared" si="205"/>
        <v>B</v>
      </c>
      <c r="BE153" s="391">
        <f t="shared" si="206"/>
        <v>5</v>
      </c>
      <c r="BF153" s="392" t="str">
        <f>VLOOKUP(C153,'Standaard+voorstellen '!A$1:E$568,1,FALSE)</f>
        <v>HOVD-B</v>
      </c>
      <c r="BG153" s="393" t="str">
        <f>VLOOKUP(P153,'Hulpblad Aantal per VrtgSrt &gt;=1'!B$4:C$688,1,FALSE)</f>
        <v>HOVD-B</v>
      </c>
      <c r="BH153" s="394" t="s">
        <v>454</v>
      </c>
      <c r="BI153" s="393" t="str">
        <f t="shared" si="207"/>
        <v>g</v>
      </c>
      <c r="BJ153" s="393" t="str">
        <f t="shared" si="208"/>
        <v>P</v>
      </c>
      <c r="BK153" s="393" t="str">
        <f t="shared" si="209"/>
        <v>A</v>
      </c>
      <c r="BL153" s="395" t="str">
        <f t="shared" si="210"/>
        <v>PA</v>
      </c>
      <c r="BM153" s="393" t="str">
        <f>IF((B153&gt;"a"),(VLOOKUP(A153,Afhankelijkheid!A$2:O$5530,2,FALSE)),"")</f>
        <v/>
      </c>
      <c r="BN153" s="396">
        <f>IFERROR(VLOOKUP(A153,'Hulpblad IZB en IZE'!A$2:B$750,2,FALSE),0)</f>
        <v>260</v>
      </c>
      <c r="BO153" s="397" t="str">
        <f t="shared" si="211"/>
        <v/>
      </c>
      <c r="BP153" s="370">
        <f t="shared" si="212"/>
        <v>140</v>
      </c>
      <c r="BQ153" s="371">
        <f t="shared" si="213"/>
        <v>62</v>
      </c>
      <c r="BR153" s="372">
        <f t="shared" si="281"/>
        <v>78</v>
      </c>
      <c r="BS153" s="372">
        <f t="shared" si="282"/>
        <v>10</v>
      </c>
      <c r="BT153" s="367">
        <f t="shared" si="214"/>
        <v>260</v>
      </c>
      <c r="BU153" s="398"/>
      <c r="BW153" s="393">
        <f t="shared" si="215"/>
        <v>0</v>
      </c>
      <c r="BX153" s="393">
        <f t="shared" si="216"/>
        <v>0</v>
      </c>
      <c r="BY153" s="393">
        <f t="shared" si="217"/>
        <v>0</v>
      </c>
      <c r="BZ153" s="393">
        <f t="shared" si="218"/>
        <v>0</v>
      </c>
      <c r="CA153" s="393">
        <f t="shared" si="219"/>
        <v>0</v>
      </c>
      <c r="CB153" s="393">
        <f t="shared" si="220"/>
        <v>0</v>
      </c>
      <c r="CC153" s="393">
        <f t="shared" si="221"/>
        <v>0</v>
      </c>
      <c r="CD153" s="393">
        <f t="shared" si="222"/>
        <v>0</v>
      </c>
      <c r="CE153" s="393">
        <f t="shared" si="223"/>
        <v>0</v>
      </c>
      <c r="CF153" s="393">
        <f t="shared" si="224"/>
        <v>0</v>
      </c>
      <c r="CG153" s="398"/>
      <c r="CH153" s="391">
        <f t="shared" si="225"/>
        <v>1</v>
      </c>
      <c r="CI153" s="391">
        <f t="shared" si="226"/>
        <v>1</v>
      </c>
      <c r="CJ153" s="391">
        <f t="shared" si="227"/>
        <v>1</v>
      </c>
      <c r="CK153" s="391">
        <f t="shared" si="228"/>
        <v>1</v>
      </c>
      <c r="CL153" s="391">
        <f t="shared" si="229"/>
        <v>1</v>
      </c>
      <c r="CM153" s="391">
        <f t="shared" si="230"/>
        <v>1</v>
      </c>
      <c r="CN153" s="391">
        <f t="shared" si="231"/>
        <v>1</v>
      </c>
      <c r="CO153" s="391">
        <f t="shared" si="232"/>
        <v>1</v>
      </c>
      <c r="CP153" s="391">
        <f t="shared" si="233"/>
        <v>1</v>
      </c>
      <c r="CQ153" s="391">
        <f t="shared" si="234"/>
        <v>1</v>
      </c>
      <c r="CR153" s="391">
        <f t="shared" si="235"/>
        <v>0</v>
      </c>
      <c r="CS153" s="393">
        <f t="shared" si="236"/>
        <v>0</v>
      </c>
      <c r="CT153" s="391">
        <f t="shared" si="237"/>
        <v>0</v>
      </c>
      <c r="CU153" s="391">
        <f t="shared" si="238"/>
        <v>1</v>
      </c>
      <c r="CV153" s="391">
        <f t="shared" si="239"/>
        <v>1</v>
      </c>
      <c r="CW153" s="391">
        <f t="shared" si="240"/>
        <v>1</v>
      </c>
      <c r="CX153" s="391">
        <f t="shared" si="241"/>
        <v>1</v>
      </c>
      <c r="CY153" s="391">
        <f t="shared" si="242"/>
        <v>1</v>
      </c>
      <c r="CZ153" s="391">
        <f t="shared" si="243"/>
        <v>1</v>
      </c>
      <c r="DA153" s="391">
        <f t="shared" si="244"/>
        <v>1</v>
      </c>
      <c r="DB153" s="391">
        <f t="shared" si="245"/>
        <v>1</v>
      </c>
      <c r="DC153" s="391">
        <f t="shared" si="246"/>
        <v>1</v>
      </c>
      <c r="DD153" s="391">
        <f t="shared" si="247"/>
        <v>1</v>
      </c>
      <c r="DE153" s="398"/>
      <c r="DF153" s="391">
        <f t="shared" si="248"/>
        <v>0</v>
      </c>
      <c r="DG153" s="391">
        <f t="shared" si="249"/>
        <v>0</v>
      </c>
      <c r="DH153" s="391">
        <f t="shared" si="250"/>
        <v>0</v>
      </c>
      <c r="DI153" s="391">
        <f t="shared" si="251"/>
        <v>0</v>
      </c>
      <c r="DJ153" s="391">
        <f t="shared" si="252"/>
        <v>0</v>
      </c>
      <c r="DK153" s="391">
        <f t="shared" si="253"/>
        <v>0</v>
      </c>
      <c r="DL153" s="391">
        <f t="shared" si="254"/>
        <v>0</v>
      </c>
      <c r="DM153" s="391">
        <f t="shared" si="255"/>
        <v>0</v>
      </c>
      <c r="DN153" s="391">
        <f t="shared" si="256"/>
        <v>0</v>
      </c>
      <c r="DO153" s="391">
        <f t="shared" si="257"/>
        <v>0</v>
      </c>
      <c r="DP153" s="391">
        <f t="shared" si="258"/>
        <v>0</v>
      </c>
      <c r="DQ153" s="398"/>
      <c r="DR153" s="391">
        <f t="shared" si="259"/>
        <v>0</v>
      </c>
      <c r="DS153" s="391">
        <f t="shared" si="260"/>
        <v>0</v>
      </c>
      <c r="DT153" s="391">
        <f t="shared" si="261"/>
        <v>0</v>
      </c>
      <c r="DU153" s="391">
        <f t="shared" si="262"/>
        <v>0</v>
      </c>
      <c r="DV153" s="391">
        <f t="shared" si="263"/>
        <v>0</v>
      </c>
      <c r="DW153" s="391">
        <f t="shared" si="264"/>
        <v>0</v>
      </c>
      <c r="DX153" s="391">
        <f t="shared" si="265"/>
        <v>0</v>
      </c>
      <c r="DY153" s="391">
        <f t="shared" si="266"/>
        <v>0</v>
      </c>
      <c r="DZ153" s="391">
        <f t="shared" si="267"/>
        <v>0</v>
      </c>
      <c r="EA153" s="391">
        <f t="shared" si="268"/>
        <v>0</v>
      </c>
      <c r="EB153" s="391">
        <f t="shared" si="269"/>
        <v>0</v>
      </c>
      <c r="EC153" s="398"/>
      <c r="ED153" s="391">
        <f t="shared" si="270"/>
        <v>0</v>
      </c>
      <c r="EE153" s="391">
        <f t="shared" si="271"/>
        <v>0</v>
      </c>
      <c r="EF153" s="391">
        <f t="shared" si="272"/>
        <v>0</v>
      </c>
      <c r="EG153" s="391">
        <f t="shared" si="273"/>
        <v>0</v>
      </c>
      <c r="EH153" s="391">
        <f t="shared" si="274"/>
        <v>0</v>
      </c>
      <c r="EI153" s="391">
        <f t="shared" si="275"/>
        <v>0</v>
      </c>
      <c r="EJ153" s="391">
        <f t="shared" si="276"/>
        <v>0</v>
      </c>
      <c r="EK153" s="391">
        <f t="shared" si="277"/>
        <v>0</v>
      </c>
      <c r="EL153" s="391">
        <f t="shared" si="278"/>
        <v>0</v>
      </c>
      <c r="EM153" s="391">
        <f t="shared" si="279"/>
        <v>0</v>
      </c>
      <c r="EN153" s="391">
        <f t="shared" si="280"/>
        <v>0</v>
      </c>
    </row>
    <row r="154" spans="1:145" s="391" customFormat="1" ht="18.75" hidden="1" thickBot="1" x14ac:dyDescent="0.25">
      <c r="A154" s="364" t="str">
        <f t="shared" si="283"/>
        <v>HOVD-HB</v>
      </c>
      <c r="B154" s="365" t="str">
        <f>IF((A154&lt;&gt;"ZZZ"),(IF((IFERROR((VLOOKUP(A154,'Standaard+voorstellen '!A$1:B$436,1,FALSE)),"ZZZ"))="ZZZ","v","")),"")</f>
        <v/>
      </c>
      <c r="C154" s="404" t="s">
        <v>393</v>
      </c>
      <c r="D154" s="367" t="str">
        <f t="shared" si="199"/>
        <v>HOVD-HB</v>
      </c>
      <c r="E154" s="368" t="str">
        <f>IFERROR((VLOOKUP(C154,'Standaard+voorstellen '!A$1:E$568,2,FALSE)),"Nog af te handelen AANVRAAG")</f>
        <v>HOvD Havenbedrijf</v>
      </c>
      <c r="F154" s="369">
        <f>IFERROR((VLOOKUP(C154,'Standaard+voorstellen '!A$1:E$568,3,FALSE)),"")</f>
        <v>9</v>
      </c>
      <c r="G154" s="370">
        <f t="shared" si="196"/>
        <v>2</v>
      </c>
      <c r="H154" s="371">
        <f t="shared" si="197"/>
        <v>2</v>
      </c>
      <c r="I154" s="372">
        <f t="shared" si="198"/>
        <v>0</v>
      </c>
      <c r="J154" s="367">
        <f t="shared" si="200"/>
        <v>0</v>
      </c>
      <c r="K154" s="372">
        <f t="shared" si="201"/>
        <v>0</v>
      </c>
      <c r="L154" s="405" t="s">
        <v>24</v>
      </c>
      <c r="M154" s="373" t="s">
        <v>1242</v>
      </c>
      <c r="N154" s="635" t="s">
        <v>2378</v>
      </c>
      <c r="O154" s="635" t="s">
        <v>2379</v>
      </c>
      <c r="P154" s="376" t="s">
        <v>393</v>
      </c>
      <c r="Q154" s="377">
        <v>2</v>
      </c>
      <c r="R154" s="378">
        <v>2</v>
      </c>
      <c r="S154" s="379">
        <v>0</v>
      </c>
      <c r="T154" s="378">
        <v>5</v>
      </c>
      <c r="U154" s="378">
        <v>1</v>
      </c>
      <c r="V154" s="383">
        <v>0</v>
      </c>
      <c r="W154" s="384">
        <v>0</v>
      </c>
      <c r="X154" s="385">
        <v>0</v>
      </c>
      <c r="Y154" s="384"/>
      <c r="Z154" s="401"/>
      <c r="AA154" s="402"/>
      <c r="AB154" s="383"/>
      <c r="AC154" s="384"/>
      <c r="AD154" s="384"/>
      <c r="AE154" s="383"/>
      <c r="AF154" s="401"/>
      <c r="AG154" s="406"/>
      <c r="AH154" s="383">
        <v>0</v>
      </c>
      <c r="AI154" s="384">
        <v>0</v>
      </c>
      <c r="AJ154" s="385">
        <v>0</v>
      </c>
      <c r="AK154" s="384"/>
      <c r="AL154" s="384"/>
      <c r="AM154" s="384"/>
      <c r="AN154" s="383">
        <v>0</v>
      </c>
      <c r="AO154" s="384">
        <v>0</v>
      </c>
      <c r="AP154" s="385">
        <v>0</v>
      </c>
      <c r="AQ154" s="384">
        <v>0</v>
      </c>
      <c r="AR154" s="384">
        <v>0</v>
      </c>
      <c r="AS154" s="384">
        <v>0</v>
      </c>
      <c r="AT154" s="383">
        <v>2</v>
      </c>
      <c r="AU154" s="384">
        <v>2</v>
      </c>
      <c r="AV154" s="384">
        <v>0</v>
      </c>
      <c r="AW154" s="383"/>
      <c r="AX154" s="384"/>
      <c r="AY154" s="385"/>
      <c r="AZ154" s="386"/>
      <c r="BA154" s="387" t="str">
        <f t="shared" si="202"/>
        <v>HOVD</v>
      </c>
      <c r="BB154" s="388" t="str">
        <f t="shared" si="203"/>
        <v/>
      </c>
      <c r="BC154" s="389" t="str">
        <f t="shared" si="204"/>
        <v>-</v>
      </c>
      <c r="BD154" s="390" t="str">
        <f t="shared" si="205"/>
        <v>HB</v>
      </c>
      <c r="BE154" s="391">
        <f t="shared" si="206"/>
        <v>5</v>
      </c>
      <c r="BF154" s="392" t="str">
        <f>VLOOKUP(C154,'Standaard+voorstellen '!A$1:E$568,1,FALSE)</f>
        <v>HOVD-HB</v>
      </c>
      <c r="BG154" s="393" t="str">
        <f>VLOOKUP(P154,'Hulpblad Aantal per VrtgSrt &gt;=1'!B$4:C$688,1,FALSE)</f>
        <v>HOVD-HB</v>
      </c>
      <c r="BH154" s="394" t="s">
        <v>393</v>
      </c>
      <c r="BI154" s="393" t="str">
        <f t="shared" si="207"/>
        <v>g</v>
      </c>
      <c r="BJ154" s="393" t="str">
        <f t="shared" si="208"/>
        <v>P</v>
      </c>
      <c r="BK154" s="393" t="str">
        <f t="shared" si="209"/>
        <v/>
      </c>
      <c r="BL154" s="395" t="str">
        <f t="shared" si="210"/>
        <v>P</v>
      </c>
      <c r="BM154" s="393" t="str">
        <f>IF((B154&gt;"a"),(VLOOKUP(A154,Afhankelijkheid!A$2:O$5530,2,FALSE)),"")</f>
        <v/>
      </c>
      <c r="BN154" s="396">
        <f>IFERROR(VLOOKUP(A154,'Hulpblad IZB en IZE'!A$2:B$750,2,FALSE),0)</f>
        <v>0</v>
      </c>
      <c r="BO154" s="397" t="str">
        <f t="shared" si="211"/>
        <v/>
      </c>
      <c r="BP154" s="370">
        <f t="shared" si="212"/>
        <v>2</v>
      </c>
      <c r="BQ154" s="371">
        <f t="shared" si="213"/>
        <v>2</v>
      </c>
      <c r="BR154" s="372">
        <f t="shared" si="281"/>
        <v>0</v>
      </c>
      <c r="BS154" s="372">
        <f t="shared" si="282"/>
        <v>5</v>
      </c>
      <c r="BT154" s="367">
        <f t="shared" si="214"/>
        <v>0</v>
      </c>
      <c r="BU154" s="398"/>
      <c r="BW154" s="393">
        <f t="shared" si="215"/>
        <v>0</v>
      </c>
      <c r="BX154" s="393">
        <f t="shared" si="216"/>
        <v>0</v>
      </c>
      <c r="BY154" s="393">
        <f t="shared" si="217"/>
        <v>0</v>
      </c>
      <c r="BZ154" s="393">
        <f t="shared" si="218"/>
        <v>0</v>
      </c>
      <c r="CA154" s="393">
        <f t="shared" si="219"/>
        <v>0</v>
      </c>
      <c r="CB154" s="393">
        <f t="shared" si="220"/>
        <v>0</v>
      </c>
      <c r="CC154" s="393">
        <f t="shared" si="221"/>
        <v>0</v>
      </c>
      <c r="CD154" s="393">
        <f t="shared" si="222"/>
        <v>0</v>
      </c>
      <c r="CE154" s="393">
        <f t="shared" si="223"/>
        <v>0</v>
      </c>
      <c r="CF154" s="393">
        <f t="shared" si="224"/>
        <v>0</v>
      </c>
      <c r="CG154" s="398"/>
      <c r="CH154" s="391">
        <f t="shared" si="225"/>
        <v>1</v>
      </c>
      <c r="CI154" s="391">
        <f t="shared" si="226"/>
        <v>0</v>
      </c>
      <c r="CJ154" s="391">
        <f t="shared" si="227"/>
        <v>0</v>
      </c>
      <c r="CK154" s="391">
        <f t="shared" si="228"/>
        <v>0</v>
      </c>
      <c r="CL154" s="391">
        <f t="shared" si="229"/>
        <v>1</v>
      </c>
      <c r="CM154" s="391">
        <f t="shared" si="230"/>
        <v>0</v>
      </c>
      <c r="CN154" s="391">
        <f t="shared" si="231"/>
        <v>1</v>
      </c>
      <c r="CO154" s="391">
        <f t="shared" si="232"/>
        <v>1</v>
      </c>
      <c r="CP154" s="391">
        <f t="shared" si="233"/>
        <v>1</v>
      </c>
      <c r="CQ154" s="391">
        <f t="shared" si="234"/>
        <v>0</v>
      </c>
      <c r="CR154" s="391">
        <f t="shared" si="235"/>
        <v>0</v>
      </c>
      <c r="CS154" s="393">
        <f t="shared" si="236"/>
        <v>0</v>
      </c>
      <c r="CT154" s="391">
        <f t="shared" si="237"/>
        <v>0</v>
      </c>
      <c r="CU154" s="391">
        <f t="shared" si="238"/>
        <v>0</v>
      </c>
      <c r="CV154" s="391">
        <f t="shared" si="239"/>
        <v>0</v>
      </c>
      <c r="CW154" s="391">
        <f t="shared" si="240"/>
        <v>0</v>
      </c>
      <c r="CX154" s="391">
        <f t="shared" si="241"/>
        <v>0</v>
      </c>
      <c r="CY154" s="391">
        <f t="shared" si="242"/>
        <v>0</v>
      </c>
      <c r="CZ154" s="391">
        <f t="shared" si="243"/>
        <v>0</v>
      </c>
      <c r="DA154" s="391">
        <f t="shared" si="244"/>
        <v>0</v>
      </c>
      <c r="DB154" s="391">
        <f t="shared" si="245"/>
        <v>0</v>
      </c>
      <c r="DC154" s="391">
        <f t="shared" si="246"/>
        <v>1</v>
      </c>
      <c r="DD154" s="391">
        <f t="shared" si="247"/>
        <v>0</v>
      </c>
      <c r="DE154" s="398"/>
      <c r="DF154" s="391">
        <f t="shared" si="248"/>
        <v>0</v>
      </c>
      <c r="DG154" s="391">
        <f t="shared" si="249"/>
        <v>0</v>
      </c>
      <c r="DH154" s="391">
        <f t="shared" si="250"/>
        <v>0</v>
      </c>
      <c r="DI154" s="391">
        <f t="shared" si="251"/>
        <v>0</v>
      </c>
      <c r="DJ154" s="391">
        <f t="shared" si="252"/>
        <v>0</v>
      </c>
      <c r="DK154" s="391">
        <f t="shared" si="253"/>
        <v>0</v>
      </c>
      <c r="DL154" s="391">
        <f t="shared" si="254"/>
        <v>0</v>
      </c>
      <c r="DM154" s="391">
        <f t="shared" si="255"/>
        <v>0</v>
      </c>
      <c r="DN154" s="391">
        <f t="shared" si="256"/>
        <v>0</v>
      </c>
      <c r="DO154" s="391">
        <f t="shared" si="257"/>
        <v>0</v>
      </c>
      <c r="DP154" s="391">
        <f t="shared" si="258"/>
        <v>0</v>
      </c>
      <c r="DQ154" s="398"/>
      <c r="DR154" s="391">
        <f t="shared" si="259"/>
        <v>0</v>
      </c>
      <c r="DS154" s="391">
        <f t="shared" si="260"/>
        <v>0</v>
      </c>
      <c r="DT154" s="391">
        <f t="shared" si="261"/>
        <v>0</v>
      </c>
      <c r="DU154" s="391">
        <f t="shared" si="262"/>
        <v>0</v>
      </c>
      <c r="DV154" s="391">
        <f t="shared" si="263"/>
        <v>0</v>
      </c>
      <c r="DW154" s="391">
        <f t="shared" si="264"/>
        <v>0</v>
      </c>
      <c r="DX154" s="391">
        <f t="shared" si="265"/>
        <v>0</v>
      </c>
      <c r="DY154" s="391">
        <f t="shared" si="266"/>
        <v>0</v>
      </c>
      <c r="DZ154" s="391">
        <f t="shared" si="267"/>
        <v>0</v>
      </c>
      <c r="EA154" s="391">
        <f t="shared" si="268"/>
        <v>0</v>
      </c>
      <c r="EB154" s="391">
        <f t="shared" si="269"/>
        <v>0</v>
      </c>
      <c r="EC154" s="398"/>
      <c r="ED154" s="391">
        <f t="shared" si="270"/>
        <v>0</v>
      </c>
      <c r="EE154" s="391">
        <f t="shared" si="271"/>
        <v>0</v>
      </c>
      <c r="EF154" s="391">
        <f t="shared" si="272"/>
        <v>0</v>
      </c>
      <c r="EG154" s="391">
        <f t="shared" si="273"/>
        <v>0</v>
      </c>
      <c r="EH154" s="391">
        <f t="shared" si="274"/>
        <v>0</v>
      </c>
      <c r="EI154" s="391">
        <f t="shared" si="275"/>
        <v>0</v>
      </c>
      <c r="EJ154" s="391">
        <f t="shared" si="276"/>
        <v>0</v>
      </c>
      <c r="EK154" s="391">
        <f t="shared" si="277"/>
        <v>0</v>
      </c>
      <c r="EL154" s="391">
        <f t="shared" si="278"/>
        <v>0</v>
      </c>
      <c r="EM154" s="391">
        <f t="shared" si="279"/>
        <v>0</v>
      </c>
      <c r="EN154" s="391">
        <f t="shared" si="280"/>
        <v>0</v>
      </c>
    </row>
    <row r="155" spans="1:145" s="391" customFormat="1" ht="18.75" hidden="1" thickBot="1" x14ac:dyDescent="0.25">
      <c r="A155" s="364" t="str">
        <f t="shared" si="283"/>
        <v>HOVD-NA</v>
      </c>
      <c r="B155" s="365" t="str">
        <f>IF((A155&lt;&gt;"ZZZ"),(IF((IFERROR((VLOOKUP(A155,'Standaard+voorstellen '!A$1:B$436,1,FALSE)),"ZZZ"))="ZZZ","v","")),"")</f>
        <v/>
      </c>
      <c r="C155" s="396" t="s">
        <v>1002</v>
      </c>
      <c r="D155" s="367" t="str">
        <f t="shared" si="199"/>
        <v>HOVD-NA</v>
      </c>
      <c r="E155" s="368" t="str">
        <f>IFERROR((VLOOKUP(C155,'Standaard+voorstellen '!A$1:E$568,2,FALSE)),"Nog af te handelen AANVRAAG")</f>
        <v>HOvD-B Noodalarmering</v>
      </c>
      <c r="F155" s="369">
        <f>IFERROR((VLOOKUP(C155,'Standaard+voorstellen '!A$1:E$568,3,FALSE)),"")</f>
        <v>9</v>
      </c>
      <c r="G155" s="370">
        <f t="shared" si="196"/>
        <v>23</v>
      </c>
      <c r="H155" s="371">
        <f t="shared" si="197"/>
        <v>0</v>
      </c>
      <c r="I155" s="372">
        <f t="shared" si="198"/>
        <v>23</v>
      </c>
      <c r="J155" s="367">
        <f t="shared" si="200"/>
        <v>1</v>
      </c>
      <c r="K155" s="372">
        <f t="shared" si="201"/>
        <v>0</v>
      </c>
      <c r="L155" s="410" t="s">
        <v>24</v>
      </c>
      <c r="M155" s="373" t="s">
        <v>1214</v>
      </c>
      <c r="N155" s="635" t="s">
        <v>2378</v>
      </c>
      <c r="O155" s="635" t="s">
        <v>2379</v>
      </c>
      <c r="P155" s="376" t="s">
        <v>1002</v>
      </c>
      <c r="Q155" s="377">
        <v>23</v>
      </c>
      <c r="R155" s="378">
        <v>0</v>
      </c>
      <c r="S155" s="379">
        <v>23</v>
      </c>
      <c r="T155" s="378">
        <v>5</v>
      </c>
      <c r="U155" s="378">
        <v>1</v>
      </c>
      <c r="V155" s="383">
        <v>0</v>
      </c>
      <c r="W155" s="384">
        <v>0</v>
      </c>
      <c r="X155" s="385">
        <v>0</v>
      </c>
      <c r="Y155" s="384"/>
      <c r="Z155" s="401"/>
      <c r="AA155" s="402"/>
      <c r="AB155" s="383"/>
      <c r="AC155" s="384"/>
      <c r="AD155" s="384"/>
      <c r="AE155" s="377"/>
      <c r="AF155" s="380"/>
      <c r="AG155" s="382"/>
      <c r="AH155" s="383">
        <v>0</v>
      </c>
      <c r="AI155" s="384">
        <v>0</v>
      </c>
      <c r="AJ155" s="385">
        <v>0</v>
      </c>
      <c r="AK155" s="384"/>
      <c r="AL155" s="384"/>
      <c r="AM155" s="384"/>
      <c r="AN155" s="383">
        <v>0</v>
      </c>
      <c r="AO155" s="384">
        <v>0</v>
      </c>
      <c r="AP155" s="385">
        <v>0</v>
      </c>
      <c r="AQ155" s="384">
        <v>23</v>
      </c>
      <c r="AR155" s="384">
        <v>0</v>
      </c>
      <c r="AS155" s="384">
        <v>23</v>
      </c>
      <c r="AT155" s="383">
        <v>0</v>
      </c>
      <c r="AU155" s="384">
        <v>0</v>
      </c>
      <c r="AV155" s="384">
        <v>0</v>
      </c>
      <c r="AW155" s="383"/>
      <c r="AX155" s="384"/>
      <c r="AY155" s="385"/>
      <c r="AZ155" s="403"/>
      <c r="BA155" s="387" t="str">
        <f t="shared" si="202"/>
        <v>HOVD</v>
      </c>
      <c r="BB155" s="388" t="str">
        <f t="shared" si="203"/>
        <v/>
      </c>
      <c r="BC155" s="389" t="str">
        <f t="shared" si="204"/>
        <v>-</v>
      </c>
      <c r="BD155" s="390" t="str">
        <f t="shared" si="205"/>
        <v>NA</v>
      </c>
      <c r="BE155" s="391">
        <f t="shared" si="206"/>
        <v>5</v>
      </c>
      <c r="BF155" s="392" t="str">
        <f>VLOOKUP(C155,'Standaard+voorstellen '!A$1:E$568,1,FALSE)</f>
        <v>HOVD-NA</v>
      </c>
      <c r="BG155" s="393" t="str">
        <f>VLOOKUP(P155,'Hulpblad Aantal per VrtgSrt &gt;=1'!B$4:C$688,1,FALSE)</f>
        <v>HOVD-NA</v>
      </c>
      <c r="BH155" s="394" t="s">
        <v>1002</v>
      </c>
      <c r="BI155" s="393" t="str">
        <f t="shared" si="207"/>
        <v>g</v>
      </c>
      <c r="BJ155" s="393" t="str">
        <f t="shared" si="208"/>
        <v/>
      </c>
      <c r="BK155" s="393" t="str">
        <f t="shared" si="209"/>
        <v>A</v>
      </c>
      <c r="BL155" s="395" t="str">
        <f t="shared" si="210"/>
        <v>A</v>
      </c>
      <c r="BM155" s="393" t="str">
        <f>IF((B155&gt;"a"),(VLOOKUP(A155,Afhankelijkheid!A$2:O$5530,2,FALSE)),"")</f>
        <v/>
      </c>
      <c r="BN155" s="396">
        <f>IFERROR(VLOOKUP(A155,'Hulpblad IZB en IZE'!A$2:B$750,2,FALSE),0)</f>
        <v>1</v>
      </c>
      <c r="BO155" s="397" t="str">
        <f t="shared" si="211"/>
        <v/>
      </c>
      <c r="BP155" s="370">
        <f t="shared" si="212"/>
        <v>23</v>
      </c>
      <c r="BQ155" s="371">
        <f t="shared" si="213"/>
        <v>0</v>
      </c>
      <c r="BR155" s="372">
        <f t="shared" si="281"/>
        <v>23</v>
      </c>
      <c r="BS155" s="372">
        <f t="shared" si="282"/>
        <v>5</v>
      </c>
      <c r="BT155" s="367">
        <f t="shared" si="214"/>
        <v>1</v>
      </c>
      <c r="BU155" s="398"/>
      <c r="BW155" s="393">
        <f t="shared" si="215"/>
        <v>0</v>
      </c>
      <c r="BX155" s="393">
        <f t="shared" si="216"/>
        <v>0</v>
      </c>
      <c r="BY155" s="393">
        <f t="shared" si="217"/>
        <v>0</v>
      </c>
      <c r="BZ155" s="393">
        <f t="shared" si="218"/>
        <v>0</v>
      </c>
      <c r="CA155" s="393">
        <f t="shared" si="219"/>
        <v>0</v>
      </c>
      <c r="CB155" s="393">
        <f t="shared" si="220"/>
        <v>0</v>
      </c>
      <c r="CC155" s="393">
        <f t="shared" si="221"/>
        <v>0</v>
      </c>
      <c r="CD155" s="393">
        <f t="shared" si="222"/>
        <v>0</v>
      </c>
      <c r="CE155" s="393">
        <f t="shared" si="223"/>
        <v>0</v>
      </c>
      <c r="CF155" s="393">
        <f t="shared" si="224"/>
        <v>0</v>
      </c>
      <c r="CG155" s="398"/>
      <c r="CH155" s="391">
        <f t="shared" si="225"/>
        <v>1</v>
      </c>
      <c r="CI155" s="391">
        <f t="shared" si="226"/>
        <v>0</v>
      </c>
      <c r="CJ155" s="391">
        <f t="shared" si="227"/>
        <v>0</v>
      </c>
      <c r="CK155" s="391">
        <f t="shared" si="228"/>
        <v>0</v>
      </c>
      <c r="CL155" s="391">
        <f t="shared" si="229"/>
        <v>1</v>
      </c>
      <c r="CM155" s="391">
        <f t="shared" si="230"/>
        <v>0</v>
      </c>
      <c r="CN155" s="391">
        <f t="shared" si="231"/>
        <v>1</v>
      </c>
      <c r="CO155" s="391">
        <f t="shared" si="232"/>
        <v>1</v>
      </c>
      <c r="CP155" s="391">
        <f t="shared" si="233"/>
        <v>1</v>
      </c>
      <c r="CQ155" s="391">
        <f t="shared" si="234"/>
        <v>0</v>
      </c>
      <c r="CR155" s="391">
        <f t="shared" si="235"/>
        <v>0</v>
      </c>
      <c r="CS155" s="393">
        <f t="shared" si="236"/>
        <v>0</v>
      </c>
      <c r="CT155" s="391">
        <f t="shared" si="237"/>
        <v>0</v>
      </c>
      <c r="CU155" s="391">
        <f t="shared" si="238"/>
        <v>0</v>
      </c>
      <c r="CV155" s="391">
        <f t="shared" si="239"/>
        <v>0</v>
      </c>
      <c r="CW155" s="391">
        <f t="shared" si="240"/>
        <v>0</v>
      </c>
      <c r="CX155" s="391">
        <f t="shared" si="241"/>
        <v>0</v>
      </c>
      <c r="CY155" s="391">
        <f t="shared" si="242"/>
        <v>0</v>
      </c>
      <c r="CZ155" s="391">
        <f t="shared" si="243"/>
        <v>0</v>
      </c>
      <c r="DA155" s="391">
        <f t="shared" si="244"/>
        <v>0</v>
      </c>
      <c r="DB155" s="391">
        <f t="shared" si="245"/>
        <v>1</v>
      </c>
      <c r="DC155" s="391">
        <f t="shared" si="246"/>
        <v>0</v>
      </c>
      <c r="DD155" s="391">
        <f t="shared" si="247"/>
        <v>0</v>
      </c>
      <c r="DE155" s="398"/>
      <c r="DF155" s="391">
        <f t="shared" si="248"/>
        <v>0</v>
      </c>
      <c r="DG155" s="391">
        <f t="shared" si="249"/>
        <v>0</v>
      </c>
      <c r="DH155" s="391">
        <f t="shared" si="250"/>
        <v>0</v>
      </c>
      <c r="DI155" s="391">
        <f t="shared" si="251"/>
        <v>0</v>
      </c>
      <c r="DJ155" s="391">
        <f t="shared" si="252"/>
        <v>0</v>
      </c>
      <c r="DK155" s="391">
        <f t="shared" si="253"/>
        <v>0</v>
      </c>
      <c r="DL155" s="391">
        <f t="shared" si="254"/>
        <v>0</v>
      </c>
      <c r="DM155" s="391">
        <f t="shared" si="255"/>
        <v>0</v>
      </c>
      <c r="DN155" s="391">
        <f t="shared" si="256"/>
        <v>0</v>
      </c>
      <c r="DO155" s="391">
        <f t="shared" si="257"/>
        <v>0</v>
      </c>
      <c r="DP155" s="391">
        <f t="shared" si="258"/>
        <v>0</v>
      </c>
      <c r="DQ155" s="398"/>
      <c r="DR155" s="391">
        <f t="shared" si="259"/>
        <v>0</v>
      </c>
      <c r="DS155" s="391">
        <f t="shared" si="260"/>
        <v>0</v>
      </c>
      <c r="DT155" s="391">
        <f t="shared" si="261"/>
        <v>0</v>
      </c>
      <c r="DU155" s="391">
        <f t="shared" si="262"/>
        <v>0</v>
      </c>
      <c r="DV155" s="391">
        <f t="shared" si="263"/>
        <v>0</v>
      </c>
      <c r="DW155" s="391">
        <f t="shared" si="264"/>
        <v>0</v>
      </c>
      <c r="DX155" s="391">
        <f t="shared" si="265"/>
        <v>0</v>
      </c>
      <c r="DY155" s="391">
        <f t="shared" si="266"/>
        <v>0</v>
      </c>
      <c r="DZ155" s="391">
        <f t="shared" si="267"/>
        <v>0</v>
      </c>
      <c r="EA155" s="391">
        <f t="shared" si="268"/>
        <v>0</v>
      </c>
      <c r="EB155" s="391">
        <f t="shared" si="269"/>
        <v>0</v>
      </c>
      <c r="EC155" s="398"/>
      <c r="ED155" s="391">
        <f t="shared" si="270"/>
        <v>0</v>
      </c>
      <c r="EE155" s="391">
        <f t="shared" si="271"/>
        <v>0</v>
      </c>
      <c r="EF155" s="391">
        <f t="shared" si="272"/>
        <v>0</v>
      </c>
      <c r="EG155" s="391">
        <f t="shared" si="273"/>
        <v>0</v>
      </c>
      <c r="EH155" s="391">
        <f t="shared" si="274"/>
        <v>0</v>
      </c>
      <c r="EI155" s="391">
        <f t="shared" si="275"/>
        <v>0</v>
      </c>
      <c r="EJ155" s="391">
        <f t="shared" si="276"/>
        <v>0</v>
      </c>
      <c r="EK155" s="391">
        <f t="shared" si="277"/>
        <v>0</v>
      </c>
      <c r="EL155" s="391">
        <f t="shared" si="278"/>
        <v>0</v>
      </c>
      <c r="EM155" s="391">
        <f t="shared" si="279"/>
        <v>0</v>
      </c>
      <c r="EN155" s="391">
        <f t="shared" si="280"/>
        <v>0</v>
      </c>
      <c r="EO155" s="399"/>
    </row>
    <row r="156" spans="1:145" s="391" customFormat="1" ht="13.5" hidden="1" thickBot="1" x14ac:dyDescent="0.25">
      <c r="A156" s="364" t="str">
        <f t="shared" si="283"/>
        <v>HOVD-NO</v>
      </c>
      <c r="B156" s="365" t="str">
        <f>IF((A156&lt;&gt;"ZZZ"),(IF((IFERROR((VLOOKUP(A156,'Standaard+voorstellen '!A$1:B$436,1,FALSE)),"ZZZ"))="ZZZ","v","")),"")</f>
        <v/>
      </c>
      <c r="C156" s="396" t="s">
        <v>278</v>
      </c>
      <c r="D156" s="367" t="str">
        <f t="shared" si="199"/>
        <v>HOVD-NO</v>
      </c>
      <c r="E156" s="368" t="str">
        <f>IFERROR((VLOOKUP(C156,'Standaard+voorstellen '!A$1:E$568,2,FALSE)),"Nog af te handelen AANVRAAG")</f>
        <v>HOvD-B Noodprocedure</v>
      </c>
      <c r="F156" s="369">
        <f>IFERROR((VLOOKUP(C156,'Standaard+voorstellen '!A$1:E$568,3,FALSE)),"")</f>
        <v>9</v>
      </c>
      <c r="G156" s="370">
        <f t="shared" si="196"/>
        <v>30</v>
      </c>
      <c r="H156" s="371">
        <f t="shared" si="197"/>
        <v>0</v>
      </c>
      <c r="I156" s="372">
        <f t="shared" si="198"/>
        <v>30</v>
      </c>
      <c r="J156" s="367">
        <f t="shared" si="200"/>
        <v>8</v>
      </c>
      <c r="K156" s="372">
        <f t="shared" si="201"/>
        <v>0</v>
      </c>
      <c r="L156" s="369" t="s">
        <v>24</v>
      </c>
      <c r="M156" s="373" t="s">
        <v>1214</v>
      </c>
      <c r="N156" s="374"/>
      <c r="O156" s="375"/>
      <c r="P156" s="376" t="s">
        <v>278</v>
      </c>
      <c r="Q156" s="377">
        <v>30</v>
      </c>
      <c r="R156" s="378">
        <v>0</v>
      </c>
      <c r="S156" s="379">
        <v>30</v>
      </c>
      <c r="T156" s="378">
        <v>6</v>
      </c>
      <c r="U156" s="378">
        <v>4</v>
      </c>
      <c r="V156" s="383">
        <v>0</v>
      </c>
      <c r="W156" s="384">
        <v>0</v>
      </c>
      <c r="X156" s="385">
        <v>0</v>
      </c>
      <c r="Y156" s="384"/>
      <c r="Z156" s="401"/>
      <c r="AA156" s="402"/>
      <c r="AB156" s="383">
        <v>4</v>
      </c>
      <c r="AC156" s="384">
        <v>0</v>
      </c>
      <c r="AD156" s="384">
        <v>4</v>
      </c>
      <c r="AE156" s="377"/>
      <c r="AF156" s="380"/>
      <c r="AG156" s="382"/>
      <c r="AH156" s="383">
        <v>0</v>
      </c>
      <c r="AI156" s="384">
        <v>0</v>
      </c>
      <c r="AJ156" s="385">
        <v>0</v>
      </c>
      <c r="AK156" s="384"/>
      <c r="AL156" s="384"/>
      <c r="AM156" s="384"/>
      <c r="AN156" s="383">
        <v>7</v>
      </c>
      <c r="AO156" s="384">
        <v>0</v>
      </c>
      <c r="AP156" s="385">
        <v>7</v>
      </c>
      <c r="AQ156" s="384">
        <v>18</v>
      </c>
      <c r="AR156" s="384">
        <v>0</v>
      </c>
      <c r="AS156" s="384">
        <v>18</v>
      </c>
      <c r="AT156" s="383">
        <v>1</v>
      </c>
      <c r="AU156" s="384">
        <v>0</v>
      </c>
      <c r="AV156" s="384">
        <v>1</v>
      </c>
      <c r="AW156" s="383"/>
      <c r="AX156" s="384"/>
      <c r="AY156" s="385"/>
      <c r="AZ156" s="403"/>
      <c r="BA156" s="387" t="str">
        <f t="shared" si="202"/>
        <v>HOVD</v>
      </c>
      <c r="BB156" s="388" t="str">
        <f t="shared" si="203"/>
        <v/>
      </c>
      <c r="BC156" s="389" t="str">
        <f t="shared" si="204"/>
        <v>-</v>
      </c>
      <c r="BD156" s="390" t="str">
        <f t="shared" si="205"/>
        <v>NO</v>
      </c>
      <c r="BE156" s="391">
        <f t="shared" si="206"/>
        <v>5</v>
      </c>
      <c r="BF156" s="392" t="str">
        <f>VLOOKUP(C156,'Standaard+voorstellen '!A$1:E$568,1,FALSE)</f>
        <v>HOVD-NO</v>
      </c>
      <c r="BG156" s="393" t="str">
        <f>VLOOKUP(P156,'Hulpblad Aantal per VrtgSrt &gt;=1'!B$4:C$688,1,FALSE)</f>
        <v>HOVD-NO</v>
      </c>
      <c r="BH156" s="394" t="s">
        <v>278</v>
      </c>
      <c r="BI156" s="393" t="str">
        <f t="shared" si="207"/>
        <v>g</v>
      </c>
      <c r="BJ156" s="393" t="str">
        <f t="shared" si="208"/>
        <v/>
      </c>
      <c r="BK156" s="393" t="str">
        <f t="shared" si="209"/>
        <v>A</v>
      </c>
      <c r="BL156" s="395" t="str">
        <f t="shared" si="210"/>
        <v>A</v>
      </c>
      <c r="BM156" s="393" t="str">
        <f>IF((B156&gt;"a"),(VLOOKUP(A156,Afhankelijkheid!A$2:O$5530,2,FALSE)),"")</f>
        <v/>
      </c>
      <c r="BN156" s="396">
        <f>IFERROR(VLOOKUP(A156,'Hulpblad IZB en IZE'!A$2:B$750,2,FALSE),0)</f>
        <v>8</v>
      </c>
      <c r="BO156" s="397" t="str">
        <f t="shared" si="211"/>
        <v/>
      </c>
      <c r="BP156" s="370">
        <f t="shared" si="212"/>
        <v>30</v>
      </c>
      <c r="BQ156" s="371">
        <f t="shared" si="213"/>
        <v>0</v>
      </c>
      <c r="BR156" s="372">
        <f t="shared" si="281"/>
        <v>30</v>
      </c>
      <c r="BS156" s="372">
        <f t="shared" si="282"/>
        <v>6</v>
      </c>
      <c r="BT156" s="367">
        <f t="shared" si="214"/>
        <v>8</v>
      </c>
      <c r="BU156" s="398"/>
      <c r="BW156" s="393">
        <f t="shared" si="215"/>
        <v>0</v>
      </c>
      <c r="BX156" s="393">
        <f t="shared" si="216"/>
        <v>0</v>
      </c>
      <c r="BY156" s="393">
        <f t="shared" si="217"/>
        <v>0</v>
      </c>
      <c r="BZ156" s="393">
        <f t="shared" si="218"/>
        <v>0</v>
      </c>
      <c r="CA156" s="393">
        <f t="shared" si="219"/>
        <v>0</v>
      </c>
      <c r="CB156" s="393">
        <f t="shared" si="220"/>
        <v>0</v>
      </c>
      <c r="CC156" s="393">
        <f t="shared" si="221"/>
        <v>0</v>
      </c>
      <c r="CD156" s="393">
        <f t="shared" si="222"/>
        <v>0</v>
      </c>
      <c r="CE156" s="393">
        <f t="shared" si="223"/>
        <v>0</v>
      </c>
      <c r="CF156" s="393">
        <f t="shared" si="224"/>
        <v>0</v>
      </c>
      <c r="CG156" s="398"/>
      <c r="CH156" s="391">
        <f t="shared" si="225"/>
        <v>1</v>
      </c>
      <c r="CI156" s="391">
        <f t="shared" si="226"/>
        <v>0</v>
      </c>
      <c r="CJ156" s="391">
        <f t="shared" si="227"/>
        <v>1</v>
      </c>
      <c r="CK156" s="391">
        <f t="shared" si="228"/>
        <v>0</v>
      </c>
      <c r="CL156" s="391">
        <f t="shared" si="229"/>
        <v>1</v>
      </c>
      <c r="CM156" s="391">
        <f t="shared" si="230"/>
        <v>0</v>
      </c>
      <c r="CN156" s="391">
        <f t="shared" si="231"/>
        <v>1</v>
      </c>
      <c r="CO156" s="391">
        <f t="shared" si="232"/>
        <v>1</v>
      </c>
      <c r="CP156" s="391">
        <f t="shared" si="233"/>
        <v>1</v>
      </c>
      <c r="CQ156" s="391">
        <f t="shared" si="234"/>
        <v>0</v>
      </c>
      <c r="CR156" s="391">
        <f t="shared" si="235"/>
        <v>0</v>
      </c>
      <c r="CS156" s="393">
        <f t="shared" si="236"/>
        <v>0</v>
      </c>
      <c r="CT156" s="391">
        <f t="shared" si="237"/>
        <v>0</v>
      </c>
      <c r="CU156" s="391">
        <f t="shared" si="238"/>
        <v>0</v>
      </c>
      <c r="CV156" s="391">
        <f t="shared" si="239"/>
        <v>0</v>
      </c>
      <c r="CW156" s="391">
        <f t="shared" si="240"/>
        <v>1</v>
      </c>
      <c r="CX156" s="391">
        <f t="shared" si="241"/>
        <v>0</v>
      </c>
      <c r="CY156" s="391">
        <f t="shared" si="242"/>
        <v>0</v>
      </c>
      <c r="CZ156" s="391">
        <f t="shared" si="243"/>
        <v>0</v>
      </c>
      <c r="DA156" s="391">
        <f t="shared" si="244"/>
        <v>1</v>
      </c>
      <c r="DB156" s="391">
        <f t="shared" si="245"/>
        <v>1</v>
      </c>
      <c r="DC156" s="391">
        <f t="shared" si="246"/>
        <v>1</v>
      </c>
      <c r="DD156" s="391">
        <f t="shared" si="247"/>
        <v>0</v>
      </c>
      <c r="DE156" s="398"/>
      <c r="DF156" s="391">
        <f t="shared" si="248"/>
        <v>0</v>
      </c>
      <c r="DG156" s="391">
        <f t="shared" si="249"/>
        <v>0</v>
      </c>
      <c r="DH156" s="391">
        <f t="shared" si="250"/>
        <v>0</v>
      </c>
      <c r="DI156" s="391">
        <f t="shared" si="251"/>
        <v>0</v>
      </c>
      <c r="DJ156" s="391">
        <f t="shared" si="252"/>
        <v>0</v>
      </c>
      <c r="DK156" s="391">
        <f t="shared" si="253"/>
        <v>0</v>
      </c>
      <c r="DL156" s="391">
        <f t="shared" si="254"/>
        <v>0</v>
      </c>
      <c r="DM156" s="391">
        <f t="shared" si="255"/>
        <v>0</v>
      </c>
      <c r="DN156" s="391">
        <f t="shared" si="256"/>
        <v>0</v>
      </c>
      <c r="DO156" s="391">
        <f t="shared" si="257"/>
        <v>0</v>
      </c>
      <c r="DP156" s="391">
        <f t="shared" si="258"/>
        <v>0</v>
      </c>
      <c r="DQ156" s="398"/>
      <c r="DR156" s="391">
        <f t="shared" si="259"/>
        <v>0</v>
      </c>
      <c r="DS156" s="391">
        <f t="shared" si="260"/>
        <v>0</v>
      </c>
      <c r="DT156" s="391">
        <f t="shared" si="261"/>
        <v>0</v>
      </c>
      <c r="DU156" s="391">
        <f t="shared" si="262"/>
        <v>0</v>
      </c>
      <c r="DV156" s="391">
        <f t="shared" si="263"/>
        <v>0</v>
      </c>
      <c r="DW156" s="391">
        <f t="shared" si="264"/>
        <v>0</v>
      </c>
      <c r="DX156" s="391">
        <f t="shared" si="265"/>
        <v>0</v>
      </c>
      <c r="DY156" s="391">
        <f t="shared" si="266"/>
        <v>0</v>
      </c>
      <c r="DZ156" s="391">
        <f t="shared" si="267"/>
        <v>0</v>
      </c>
      <c r="EA156" s="391">
        <f t="shared" si="268"/>
        <v>0</v>
      </c>
      <c r="EB156" s="391">
        <f t="shared" si="269"/>
        <v>0</v>
      </c>
      <c r="EC156" s="398"/>
      <c r="ED156" s="391">
        <f t="shared" si="270"/>
        <v>0</v>
      </c>
      <c r="EE156" s="391">
        <f t="shared" si="271"/>
        <v>0</v>
      </c>
      <c r="EF156" s="391">
        <f t="shared" si="272"/>
        <v>0</v>
      </c>
      <c r="EG156" s="391">
        <f t="shared" si="273"/>
        <v>0</v>
      </c>
      <c r="EH156" s="391">
        <f t="shared" si="274"/>
        <v>0</v>
      </c>
      <c r="EI156" s="391">
        <f t="shared" si="275"/>
        <v>0</v>
      </c>
      <c r="EJ156" s="391">
        <f t="shared" si="276"/>
        <v>0</v>
      </c>
      <c r="EK156" s="391">
        <f t="shared" si="277"/>
        <v>0</v>
      </c>
      <c r="EL156" s="391">
        <f t="shared" si="278"/>
        <v>0</v>
      </c>
      <c r="EM156" s="391">
        <f t="shared" si="279"/>
        <v>0</v>
      </c>
      <c r="EN156" s="391">
        <f t="shared" si="280"/>
        <v>0</v>
      </c>
    </row>
    <row r="157" spans="1:145" s="391" customFormat="1" ht="13.5" hidden="1" thickBot="1" x14ac:dyDescent="0.25">
      <c r="A157" s="364" t="str">
        <f t="shared" si="283"/>
        <v>HV</v>
      </c>
      <c r="B157" s="365" t="str">
        <f>IF((A157&lt;&gt;"ZZZ"),(IF((IFERROR((VLOOKUP(A157,'Standaard+voorstellen '!A$1:B$436,1,FALSE)),"ZZZ"))="ZZZ","v","")),"")</f>
        <v/>
      </c>
      <c r="C157" s="396" t="s">
        <v>203</v>
      </c>
      <c r="D157" s="367" t="str">
        <f t="shared" si="199"/>
        <v>HV</v>
      </c>
      <c r="E157" s="368" t="str">
        <f>IFERROR((VLOOKUP(C157,'Standaard+voorstellen '!A$1:E$568,2,FALSE)),"Nog af te handelen AANVRAAG")</f>
        <v>Hulpverleningsvoertuig</v>
      </c>
      <c r="F157" s="369">
        <f>IFERROR((VLOOKUP(C157,'Standaard+voorstellen '!A$1:E$568,3,FALSE)),"")</f>
        <v>7</v>
      </c>
      <c r="G157" s="370">
        <f t="shared" si="196"/>
        <v>210</v>
      </c>
      <c r="H157" s="371">
        <f t="shared" si="197"/>
        <v>84</v>
      </c>
      <c r="I157" s="372">
        <f t="shared" si="198"/>
        <v>126</v>
      </c>
      <c r="J157" s="367">
        <f t="shared" si="200"/>
        <v>976</v>
      </c>
      <c r="K157" s="372">
        <f t="shared" si="201"/>
        <v>0</v>
      </c>
      <c r="L157" s="369" t="s">
        <v>36</v>
      </c>
      <c r="M157" s="373" t="s">
        <v>203</v>
      </c>
      <c r="N157" s="374"/>
      <c r="O157" s="375"/>
      <c r="P157" s="376" t="s">
        <v>203</v>
      </c>
      <c r="Q157" s="377">
        <v>210</v>
      </c>
      <c r="R157" s="378">
        <v>84</v>
      </c>
      <c r="S157" s="379">
        <v>126</v>
      </c>
      <c r="T157" s="378">
        <v>10</v>
      </c>
      <c r="U157" s="378">
        <v>10</v>
      </c>
      <c r="V157" s="383">
        <v>10</v>
      </c>
      <c r="W157" s="384">
        <v>0</v>
      </c>
      <c r="X157" s="385">
        <v>10</v>
      </c>
      <c r="Y157" s="378">
        <v>16</v>
      </c>
      <c r="Z157" s="380">
        <v>6</v>
      </c>
      <c r="AA157" s="381">
        <v>10</v>
      </c>
      <c r="AB157" s="377">
        <v>16</v>
      </c>
      <c r="AC157" s="378">
        <v>10</v>
      </c>
      <c r="AD157" s="378">
        <v>6</v>
      </c>
      <c r="AE157" s="377">
        <v>28</v>
      </c>
      <c r="AF157" s="380">
        <v>16</v>
      </c>
      <c r="AG157" s="382">
        <v>12</v>
      </c>
      <c r="AH157" s="377">
        <v>12</v>
      </c>
      <c r="AI157" s="378">
        <v>1</v>
      </c>
      <c r="AJ157" s="379">
        <v>11</v>
      </c>
      <c r="AK157" s="378">
        <v>16</v>
      </c>
      <c r="AL157" s="378">
        <v>3</v>
      </c>
      <c r="AM157" s="378">
        <v>13</v>
      </c>
      <c r="AN157" s="377">
        <v>21</v>
      </c>
      <c r="AO157" s="378">
        <v>15</v>
      </c>
      <c r="AP157" s="379">
        <v>6</v>
      </c>
      <c r="AQ157" s="378">
        <v>40</v>
      </c>
      <c r="AR157" s="378">
        <v>23</v>
      </c>
      <c r="AS157" s="378">
        <v>17</v>
      </c>
      <c r="AT157" s="377">
        <v>26</v>
      </c>
      <c r="AU157" s="378">
        <v>5</v>
      </c>
      <c r="AV157" s="378">
        <v>21</v>
      </c>
      <c r="AW157" s="377">
        <v>25</v>
      </c>
      <c r="AX157" s="378">
        <v>5</v>
      </c>
      <c r="AY157" s="379">
        <v>20</v>
      </c>
      <c r="AZ157" s="403"/>
      <c r="BA157" s="387" t="str">
        <f t="shared" si="202"/>
        <v>HV</v>
      </c>
      <c r="BB157" s="388" t="str">
        <f t="shared" si="203"/>
        <v/>
      </c>
      <c r="BC157" s="389" t="str">
        <f t="shared" si="204"/>
        <v/>
      </c>
      <c r="BD157" s="390" t="str">
        <f t="shared" si="205"/>
        <v/>
      </c>
      <c r="BE157" s="391">
        <f t="shared" si="206"/>
        <v>3</v>
      </c>
      <c r="BF157" s="392" t="str">
        <f>VLOOKUP(C157,'Standaard+voorstellen '!A$1:E$568,1,FALSE)</f>
        <v>HV</v>
      </c>
      <c r="BG157" s="393" t="str">
        <f>VLOOKUP(P157,'Hulpblad Aantal per VrtgSrt &gt;=1'!B$4:C$688,1,FALSE)</f>
        <v>HV</v>
      </c>
      <c r="BH157" s="394" t="s">
        <v>203</v>
      </c>
      <c r="BI157" s="393" t="str">
        <f t="shared" si="207"/>
        <v>g</v>
      </c>
      <c r="BJ157" s="393" t="str">
        <f t="shared" si="208"/>
        <v>P</v>
      </c>
      <c r="BK157" s="393" t="str">
        <f t="shared" si="209"/>
        <v>A</v>
      </c>
      <c r="BL157" s="395" t="str">
        <f t="shared" si="210"/>
        <v>PA</v>
      </c>
      <c r="BM157" s="393" t="str">
        <f>IF((B157&gt;"a"),(VLOOKUP(A157,Afhankelijkheid!A$2:O$5530,2,FALSE)),"")</f>
        <v/>
      </c>
      <c r="BN157" s="396">
        <f>IFERROR(VLOOKUP(A157,'Hulpblad IZB en IZE'!A$2:B$750,2,FALSE),0)</f>
        <v>976</v>
      </c>
      <c r="BO157" s="397" t="str">
        <f t="shared" si="211"/>
        <v/>
      </c>
      <c r="BP157" s="370">
        <f t="shared" si="212"/>
        <v>210</v>
      </c>
      <c r="BQ157" s="371">
        <f t="shared" si="213"/>
        <v>84</v>
      </c>
      <c r="BR157" s="372">
        <f t="shared" si="281"/>
        <v>126</v>
      </c>
      <c r="BS157" s="372">
        <f t="shared" si="282"/>
        <v>10</v>
      </c>
      <c r="BT157" s="367">
        <f t="shared" si="214"/>
        <v>976</v>
      </c>
      <c r="BU157" s="398"/>
      <c r="BW157" s="393">
        <f t="shared" si="215"/>
        <v>0</v>
      </c>
      <c r="BX157" s="393">
        <f t="shared" si="216"/>
        <v>0</v>
      </c>
      <c r="BY157" s="393">
        <f t="shared" si="217"/>
        <v>0</v>
      </c>
      <c r="BZ157" s="393">
        <f t="shared" si="218"/>
        <v>0</v>
      </c>
      <c r="CA157" s="393">
        <f t="shared" si="219"/>
        <v>0</v>
      </c>
      <c r="CB157" s="393">
        <f t="shared" si="220"/>
        <v>0</v>
      </c>
      <c r="CC157" s="393">
        <f t="shared" si="221"/>
        <v>0</v>
      </c>
      <c r="CD157" s="393">
        <f t="shared" si="222"/>
        <v>0</v>
      </c>
      <c r="CE157" s="393">
        <f t="shared" si="223"/>
        <v>0</v>
      </c>
      <c r="CF157" s="393">
        <f t="shared" si="224"/>
        <v>0</v>
      </c>
      <c r="CG157" s="398"/>
      <c r="CH157" s="391">
        <f t="shared" si="225"/>
        <v>1</v>
      </c>
      <c r="CI157" s="391">
        <f t="shared" si="226"/>
        <v>1</v>
      </c>
      <c r="CJ157" s="391">
        <f t="shared" si="227"/>
        <v>1</v>
      </c>
      <c r="CK157" s="391">
        <f t="shared" si="228"/>
        <v>1</v>
      </c>
      <c r="CL157" s="391">
        <f t="shared" si="229"/>
        <v>1</v>
      </c>
      <c r="CM157" s="391">
        <f t="shared" si="230"/>
        <v>1</v>
      </c>
      <c r="CN157" s="391">
        <f t="shared" si="231"/>
        <v>1</v>
      </c>
      <c r="CO157" s="391">
        <f t="shared" si="232"/>
        <v>1</v>
      </c>
      <c r="CP157" s="391">
        <f t="shared" si="233"/>
        <v>1</v>
      </c>
      <c r="CQ157" s="391">
        <f t="shared" si="234"/>
        <v>1</v>
      </c>
      <c r="CR157" s="391">
        <f t="shared" si="235"/>
        <v>0</v>
      </c>
      <c r="CS157" s="393">
        <f t="shared" si="236"/>
        <v>0</v>
      </c>
      <c r="CT157" s="391">
        <f t="shared" si="237"/>
        <v>0</v>
      </c>
      <c r="CU157" s="391">
        <f t="shared" si="238"/>
        <v>1</v>
      </c>
      <c r="CV157" s="391">
        <f t="shared" si="239"/>
        <v>1</v>
      </c>
      <c r="CW157" s="391">
        <f t="shared" si="240"/>
        <v>1</v>
      </c>
      <c r="CX157" s="391">
        <f t="shared" si="241"/>
        <v>1</v>
      </c>
      <c r="CY157" s="391">
        <f t="shared" si="242"/>
        <v>1</v>
      </c>
      <c r="CZ157" s="391">
        <f t="shared" si="243"/>
        <v>1</v>
      </c>
      <c r="DA157" s="391">
        <f t="shared" si="244"/>
        <v>1</v>
      </c>
      <c r="DB157" s="391">
        <f t="shared" si="245"/>
        <v>1</v>
      </c>
      <c r="DC157" s="391">
        <f t="shared" si="246"/>
        <v>1</v>
      </c>
      <c r="DD157" s="391">
        <f t="shared" si="247"/>
        <v>1</v>
      </c>
      <c r="DE157" s="398"/>
      <c r="DF157" s="391">
        <f t="shared" si="248"/>
        <v>0</v>
      </c>
      <c r="DG157" s="391">
        <f t="shared" si="249"/>
        <v>0</v>
      </c>
      <c r="DH157" s="391">
        <f t="shared" si="250"/>
        <v>0</v>
      </c>
      <c r="DI157" s="391">
        <f t="shared" si="251"/>
        <v>0</v>
      </c>
      <c r="DJ157" s="391">
        <f t="shared" si="252"/>
        <v>0</v>
      </c>
      <c r="DK157" s="391">
        <f t="shared" si="253"/>
        <v>0</v>
      </c>
      <c r="DL157" s="391">
        <f t="shared" si="254"/>
        <v>0</v>
      </c>
      <c r="DM157" s="391">
        <f t="shared" si="255"/>
        <v>0</v>
      </c>
      <c r="DN157" s="391">
        <f t="shared" si="256"/>
        <v>0</v>
      </c>
      <c r="DO157" s="391">
        <f t="shared" si="257"/>
        <v>0</v>
      </c>
      <c r="DP157" s="391">
        <f t="shared" si="258"/>
        <v>0</v>
      </c>
      <c r="DQ157" s="398"/>
      <c r="DR157" s="391">
        <f t="shared" si="259"/>
        <v>0</v>
      </c>
      <c r="DS157" s="391">
        <f t="shared" si="260"/>
        <v>0</v>
      </c>
      <c r="DT157" s="391">
        <f t="shared" si="261"/>
        <v>0</v>
      </c>
      <c r="DU157" s="391">
        <f t="shared" si="262"/>
        <v>0</v>
      </c>
      <c r="DV157" s="391">
        <f t="shared" si="263"/>
        <v>0</v>
      </c>
      <c r="DW157" s="391">
        <f t="shared" si="264"/>
        <v>0</v>
      </c>
      <c r="DX157" s="391">
        <f t="shared" si="265"/>
        <v>0</v>
      </c>
      <c r="DY157" s="391">
        <f t="shared" si="266"/>
        <v>0</v>
      </c>
      <c r="DZ157" s="391">
        <f t="shared" si="267"/>
        <v>0</v>
      </c>
      <c r="EA157" s="391">
        <f t="shared" si="268"/>
        <v>0</v>
      </c>
      <c r="EB157" s="391">
        <f t="shared" si="269"/>
        <v>0</v>
      </c>
      <c r="EC157" s="398"/>
      <c r="ED157" s="391">
        <f t="shared" si="270"/>
        <v>0</v>
      </c>
      <c r="EE157" s="391">
        <f t="shared" si="271"/>
        <v>0</v>
      </c>
      <c r="EF157" s="391">
        <f t="shared" si="272"/>
        <v>0</v>
      </c>
      <c r="EG157" s="391">
        <f t="shared" si="273"/>
        <v>0</v>
      </c>
      <c r="EH157" s="391">
        <f t="shared" si="274"/>
        <v>0</v>
      </c>
      <c r="EI157" s="391">
        <f t="shared" si="275"/>
        <v>0</v>
      </c>
      <c r="EJ157" s="391">
        <f t="shared" si="276"/>
        <v>0</v>
      </c>
      <c r="EK157" s="391">
        <f t="shared" si="277"/>
        <v>0</v>
      </c>
      <c r="EL157" s="391">
        <f t="shared" si="278"/>
        <v>0</v>
      </c>
      <c r="EM157" s="391">
        <f t="shared" si="279"/>
        <v>0</v>
      </c>
      <c r="EN157" s="391">
        <f t="shared" si="280"/>
        <v>0</v>
      </c>
    </row>
    <row r="158" spans="1:145" s="391" customFormat="1" ht="13.5" hidden="1" thickBot="1" x14ac:dyDescent="0.25">
      <c r="A158" s="364" t="str">
        <f t="shared" si="283"/>
        <v>HVA</v>
      </c>
      <c r="B158" s="365" t="str">
        <f>IF((A158&lt;&gt;"ZZZ"),(IF((IFERROR((VLOOKUP(A158,'Standaard+voorstellen '!A$1:B$436,1,FALSE)),"ZZZ"))="ZZZ","v","")),"")</f>
        <v/>
      </c>
      <c r="C158" s="396" t="s">
        <v>207</v>
      </c>
      <c r="D158" s="367" t="str">
        <f t="shared" si="199"/>
        <v>HVA</v>
      </c>
      <c r="E158" s="368" t="str">
        <f>IFERROR((VLOOKUP(C158,'Standaard+voorstellen '!A$1:E$568,2,FALSE)),"Nog af te handelen AANVRAAG")</f>
        <v>Hulpverlening Aanhanger</v>
      </c>
      <c r="F158" s="369">
        <f>IFERROR((VLOOKUP(C158,'Standaard+voorstellen '!A$1:E$568,3,FALSE)),"")</f>
        <v>7</v>
      </c>
      <c r="G158" s="370">
        <f t="shared" si="196"/>
        <v>4</v>
      </c>
      <c r="H158" s="371">
        <f t="shared" si="197"/>
        <v>4</v>
      </c>
      <c r="I158" s="372">
        <f t="shared" si="198"/>
        <v>0</v>
      </c>
      <c r="J158" s="367">
        <f t="shared" si="200"/>
        <v>0</v>
      </c>
      <c r="K158" s="372">
        <f t="shared" si="201"/>
        <v>0</v>
      </c>
      <c r="L158" s="369" t="s">
        <v>36</v>
      </c>
      <c r="M158" s="373" t="s">
        <v>203</v>
      </c>
      <c r="N158" s="635" t="s">
        <v>2378</v>
      </c>
      <c r="O158" s="635" t="s">
        <v>2379</v>
      </c>
      <c r="P158" s="376" t="s">
        <v>207</v>
      </c>
      <c r="Q158" s="377">
        <v>4</v>
      </c>
      <c r="R158" s="378">
        <v>4</v>
      </c>
      <c r="S158" s="379">
        <v>0</v>
      </c>
      <c r="T158" s="378">
        <v>6</v>
      </c>
      <c r="U158" s="378">
        <v>1</v>
      </c>
      <c r="V158" s="383">
        <v>0</v>
      </c>
      <c r="W158" s="384">
        <v>0</v>
      </c>
      <c r="X158" s="385">
        <v>0</v>
      </c>
      <c r="Y158" s="384"/>
      <c r="Z158" s="401"/>
      <c r="AA158" s="402"/>
      <c r="AB158" s="383"/>
      <c r="AC158" s="384"/>
      <c r="AD158" s="384"/>
      <c r="AE158" s="383"/>
      <c r="AF158" s="401"/>
      <c r="AG158" s="406"/>
      <c r="AH158" s="383">
        <v>0</v>
      </c>
      <c r="AI158" s="384">
        <v>0</v>
      </c>
      <c r="AJ158" s="385">
        <v>0</v>
      </c>
      <c r="AK158" s="384">
        <v>4</v>
      </c>
      <c r="AL158" s="384">
        <v>4</v>
      </c>
      <c r="AM158" s="384">
        <v>0</v>
      </c>
      <c r="AN158" s="383">
        <v>0</v>
      </c>
      <c r="AO158" s="384">
        <v>0</v>
      </c>
      <c r="AP158" s="385">
        <v>0</v>
      </c>
      <c r="AQ158" s="384">
        <v>0</v>
      </c>
      <c r="AR158" s="384">
        <v>0</v>
      </c>
      <c r="AS158" s="384">
        <v>0</v>
      </c>
      <c r="AT158" s="383">
        <v>0</v>
      </c>
      <c r="AU158" s="384">
        <v>0</v>
      </c>
      <c r="AV158" s="384">
        <v>0</v>
      </c>
      <c r="AW158" s="383"/>
      <c r="AX158" s="384"/>
      <c r="AY158" s="385"/>
      <c r="AZ158" s="403"/>
      <c r="BA158" s="387" t="str">
        <f t="shared" si="202"/>
        <v>HV</v>
      </c>
      <c r="BB158" s="388" t="str">
        <f t="shared" si="203"/>
        <v>A</v>
      </c>
      <c r="BC158" s="389" t="str">
        <f t="shared" si="204"/>
        <v/>
      </c>
      <c r="BD158" s="390" t="str">
        <f t="shared" si="205"/>
        <v/>
      </c>
      <c r="BE158" s="391">
        <f t="shared" si="206"/>
        <v>4</v>
      </c>
      <c r="BF158" s="392" t="str">
        <f>VLOOKUP(C158,'Standaard+voorstellen '!A$1:E$568,1,FALSE)</f>
        <v>HVA</v>
      </c>
      <c r="BG158" s="393" t="str">
        <f>VLOOKUP(P158,'Hulpblad Aantal per VrtgSrt &gt;=1'!B$4:C$688,1,FALSE)</f>
        <v>HVA</v>
      </c>
      <c r="BH158" s="394" t="s">
        <v>207</v>
      </c>
      <c r="BI158" s="393" t="str">
        <f t="shared" si="207"/>
        <v>g</v>
      </c>
      <c r="BJ158" s="393" t="str">
        <f t="shared" si="208"/>
        <v>P</v>
      </c>
      <c r="BK158" s="393" t="str">
        <f t="shared" si="209"/>
        <v/>
      </c>
      <c r="BL158" s="395" t="str">
        <f t="shared" si="210"/>
        <v>P</v>
      </c>
      <c r="BM158" s="393" t="str">
        <f>IF((B158&gt;"a"),(VLOOKUP(A158,Afhankelijkheid!A$2:O$5530,2,FALSE)),"")</f>
        <v/>
      </c>
      <c r="BN158" s="396">
        <f>IFERROR(VLOOKUP(A158,'Hulpblad IZB en IZE'!A$2:B$750,2,FALSE),0)</f>
        <v>0</v>
      </c>
      <c r="BO158" s="397" t="str">
        <f t="shared" si="211"/>
        <v/>
      </c>
      <c r="BP158" s="370">
        <f t="shared" si="212"/>
        <v>4</v>
      </c>
      <c r="BQ158" s="371">
        <f t="shared" si="213"/>
        <v>4</v>
      </c>
      <c r="BR158" s="372">
        <f t="shared" si="281"/>
        <v>0</v>
      </c>
      <c r="BS158" s="372">
        <f t="shared" si="282"/>
        <v>6</v>
      </c>
      <c r="BT158" s="367">
        <f t="shared" si="214"/>
        <v>0</v>
      </c>
      <c r="BU158" s="398"/>
      <c r="BW158" s="393">
        <f t="shared" si="215"/>
        <v>0</v>
      </c>
      <c r="BX158" s="393">
        <f t="shared" si="216"/>
        <v>0</v>
      </c>
      <c r="BY158" s="393">
        <f t="shared" si="217"/>
        <v>0</v>
      </c>
      <c r="BZ158" s="393">
        <f t="shared" si="218"/>
        <v>0</v>
      </c>
      <c r="CA158" s="393">
        <f t="shared" si="219"/>
        <v>0</v>
      </c>
      <c r="CB158" s="393">
        <f t="shared" si="220"/>
        <v>0</v>
      </c>
      <c r="CC158" s="393">
        <f t="shared" si="221"/>
        <v>0</v>
      </c>
      <c r="CD158" s="393">
        <f t="shared" si="222"/>
        <v>0</v>
      </c>
      <c r="CE158" s="393">
        <f t="shared" si="223"/>
        <v>0</v>
      </c>
      <c r="CF158" s="393">
        <f t="shared" si="224"/>
        <v>0</v>
      </c>
      <c r="CG158" s="398"/>
      <c r="CH158" s="391">
        <f t="shared" si="225"/>
        <v>1</v>
      </c>
      <c r="CI158" s="391">
        <f t="shared" si="226"/>
        <v>0</v>
      </c>
      <c r="CJ158" s="391">
        <f t="shared" si="227"/>
        <v>0</v>
      </c>
      <c r="CK158" s="391">
        <f t="shared" si="228"/>
        <v>0</v>
      </c>
      <c r="CL158" s="391">
        <f t="shared" si="229"/>
        <v>1</v>
      </c>
      <c r="CM158" s="391">
        <f t="shared" si="230"/>
        <v>1</v>
      </c>
      <c r="CN158" s="391">
        <f t="shared" si="231"/>
        <v>1</v>
      </c>
      <c r="CO158" s="391">
        <f t="shared" si="232"/>
        <v>1</v>
      </c>
      <c r="CP158" s="391">
        <f t="shared" si="233"/>
        <v>1</v>
      </c>
      <c r="CQ158" s="391">
        <f t="shared" si="234"/>
        <v>0</v>
      </c>
      <c r="CR158" s="391">
        <f t="shared" si="235"/>
        <v>0</v>
      </c>
      <c r="CS158" s="393">
        <f t="shared" si="236"/>
        <v>0</v>
      </c>
      <c r="CT158" s="391">
        <f t="shared" si="237"/>
        <v>0</v>
      </c>
      <c r="CU158" s="391">
        <f t="shared" si="238"/>
        <v>0</v>
      </c>
      <c r="CV158" s="391">
        <f t="shared" si="239"/>
        <v>0</v>
      </c>
      <c r="CW158" s="391">
        <f t="shared" si="240"/>
        <v>0</v>
      </c>
      <c r="CX158" s="391">
        <f t="shared" si="241"/>
        <v>0</v>
      </c>
      <c r="CY158" s="391">
        <f t="shared" si="242"/>
        <v>0</v>
      </c>
      <c r="CZ158" s="391">
        <f t="shared" si="243"/>
        <v>1</v>
      </c>
      <c r="DA158" s="391">
        <f t="shared" si="244"/>
        <v>0</v>
      </c>
      <c r="DB158" s="391">
        <f t="shared" si="245"/>
        <v>0</v>
      </c>
      <c r="DC158" s="391">
        <f t="shared" si="246"/>
        <v>0</v>
      </c>
      <c r="DD158" s="391">
        <f t="shared" si="247"/>
        <v>0</v>
      </c>
      <c r="DE158" s="398"/>
      <c r="DF158" s="391">
        <f t="shared" si="248"/>
        <v>0</v>
      </c>
      <c r="DG158" s="391">
        <f t="shared" si="249"/>
        <v>0</v>
      </c>
      <c r="DH158" s="391">
        <f t="shared" si="250"/>
        <v>0</v>
      </c>
      <c r="DI158" s="391">
        <f t="shared" si="251"/>
        <v>0</v>
      </c>
      <c r="DJ158" s="391">
        <f t="shared" si="252"/>
        <v>0</v>
      </c>
      <c r="DK158" s="391">
        <f t="shared" si="253"/>
        <v>0</v>
      </c>
      <c r="DL158" s="391">
        <f t="shared" si="254"/>
        <v>0</v>
      </c>
      <c r="DM158" s="391">
        <f t="shared" si="255"/>
        <v>0</v>
      </c>
      <c r="DN158" s="391">
        <f t="shared" si="256"/>
        <v>0</v>
      </c>
      <c r="DO158" s="391">
        <f t="shared" si="257"/>
        <v>0</v>
      </c>
      <c r="DP158" s="391">
        <f t="shared" si="258"/>
        <v>0</v>
      </c>
      <c r="DQ158" s="398"/>
      <c r="DR158" s="391">
        <f t="shared" si="259"/>
        <v>0</v>
      </c>
      <c r="DS158" s="391">
        <f t="shared" si="260"/>
        <v>0</v>
      </c>
      <c r="DT158" s="391">
        <f t="shared" si="261"/>
        <v>0</v>
      </c>
      <c r="DU158" s="391">
        <f t="shared" si="262"/>
        <v>0</v>
      </c>
      <c r="DV158" s="391">
        <f t="shared" si="263"/>
        <v>0</v>
      </c>
      <c r="DW158" s="391">
        <f t="shared" si="264"/>
        <v>0</v>
      </c>
      <c r="DX158" s="391">
        <f t="shared" si="265"/>
        <v>0</v>
      </c>
      <c r="DY158" s="391">
        <f t="shared" si="266"/>
        <v>0</v>
      </c>
      <c r="DZ158" s="391">
        <f t="shared" si="267"/>
        <v>0</v>
      </c>
      <c r="EA158" s="391">
        <f t="shared" si="268"/>
        <v>0</v>
      </c>
      <c r="EB158" s="391">
        <f t="shared" si="269"/>
        <v>0</v>
      </c>
      <c r="EC158" s="398"/>
      <c r="ED158" s="391">
        <f t="shared" si="270"/>
        <v>0</v>
      </c>
      <c r="EE158" s="391">
        <f t="shared" si="271"/>
        <v>0</v>
      </c>
      <c r="EF158" s="391">
        <f t="shared" si="272"/>
        <v>0</v>
      </c>
      <c r="EG158" s="391">
        <f t="shared" si="273"/>
        <v>0</v>
      </c>
      <c r="EH158" s="391">
        <f t="shared" si="274"/>
        <v>0</v>
      </c>
      <c r="EI158" s="391">
        <f t="shared" si="275"/>
        <v>0</v>
      </c>
      <c r="EJ158" s="391">
        <f t="shared" si="276"/>
        <v>0</v>
      </c>
      <c r="EK158" s="391">
        <f t="shared" si="277"/>
        <v>0</v>
      </c>
      <c r="EL158" s="391">
        <f t="shared" si="278"/>
        <v>0</v>
      </c>
      <c r="EM158" s="391">
        <f t="shared" si="279"/>
        <v>0</v>
      </c>
      <c r="EN158" s="391">
        <f t="shared" si="280"/>
        <v>0</v>
      </c>
    </row>
    <row r="159" spans="1:145" s="391" customFormat="1" ht="13.5" hidden="1" thickBot="1" x14ac:dyDescent="0.25">
      <c r="A159" s="364" t="str">
        <f t="shared" si="283"/>
        <v>HV-BB</v>
      </c>
      <c r="B159" s="365" t="str">
        <f>IF((A159&lt;&gt;"ZZZ"),(IF((IFERROR((VLOOKUP(A159,'Standaard+voorstellen '!A$1:B$436,1,FALSE)),"ZZZ"))="ZZZ","v","")),"")</f>
        <v/>
      </c>
      <c r="C159" s="396" t="s">
        <v>384</v>
      </c>
      <c r="D159" s="367" t="str">
        <f t="shared" si="199"/>
        <v>HV-BB</v>
      </c>
      <c r="E159" s="368" t="str">
        <f>IFERROR((VLOOKUP(C159,'Standaard+voorstellen '!A$1:E$568,2,FALSE)),"Nog af te handelen AANVRAAG")</f>
        <v>HV Bedrijfsbrandweer</v>
      </c>
      <c r="F159" s="369">
        <f>IFERROR((VLOOKUP(C159,'Standaard+voorstellen '!A$1:E$568,3,FALSE)),"")</f>
        <v>7</v>
      </c>
      <c r="G159" s="370">
        <f t="shared" si="196"/>
        <v>4</v>
      </c>
      <c r="H159" s="371">
        <f t="shared" si="197"/>
        <v>3</v>
      </c>
      <c r="I159" s="372">
        <f t="shared" si="198"/>
        <v>1</v>
      </c>
      <c r="J159" s="367">
        <f t="shared" si="200"/>
        <v>29</v>
      </c>
      <c r="K159" s="372">
        <f t="shared" si="201"/>
        <v>0</v>
      </c>
      <c r="L159" s="369" t="s">
        <v>36</v>
      </c>
      <c r="M159" s="373" t="s">
        <v>1221</v>
      </c>
      <c r="N159" s="374"/>
      <c r="O159" s="375"/>
      <c r="P159" s="376" t="s">
        <v>384</v>
      </c>
      <c r="Q159" s="377">
        <v>4</v>
      </c>
      <c r="R159" s="378">
        <v>3</v>
      </c>
      <c r="S159" s="379">
        <v>1</v>
      </c>
      <c r="T159" s="378">
        <v>6</v>
      </c>
      <c r="U159" s="378">
        <v>2</v>
      </c>
      <c r="V159" s="383">
        <v>0</v>
      </c>
      <c r="W159" s="384">
        <v>0</v>
      </c>
      <c r="X159" s="385">
        <v>0</v>
      </c>
      <c r="Y159" s="384"/>
      <c r="Z159" s="401"/>
      <c r="AA159" s="402"/>
      <c r="AB159" s="383"/>
      <c r="AC159" s="384"/>
      <c r="AD159" s="384"/>
      <c r="AE159" s="377"/>
      <c r="AF159" s="380"/>
      <c r="AG159" s="382"/>
      <c r="AH159" s="383">
        <v>3</v>
      </c>
      <c r="AI159" s="384">
        <v>2</v>
      </c>
      <c r="AJ159" s="385">
        <v>1</v>
      </c>
      <c r="AK159" s="384"/>
      <c r="AL159" s="384"/>
      <c r="AM159" s="384"/>
      <c r="AN159" s="383">
        <v>0</v>
      </c>
      <c r="AO159" s="384">
        <v>0</v>
      </c>
      <c r="AP159" s="385">
        <v>0</v>
      </c>
      <c r="AQ159" s="384">
        <v>0</v>
      </c>
      <c r="AR159" s="384">
        <v>0</v>
      </c>
      <c r="AS159" s="384">
        <v>0</v>
      </c>
      <c r="AT159" s="383">
        <v>0</v>
      </c>
      <c r="AU159" s="384">
        <v>0</v>
      </c>
      <c r="AV159" s="384">
        <v>0</v>
      </c>
      <c r="AW159" s="383">
        <v>1</v>
      </c>
      <c r="AX159" s="384">
        <v>1</v>
      </c>
      <c r="AY159" s="385">
        <v>0</v>
      </c>
      <c r="AZ159" s="403"/>
      <c r="BA159" s="387" t="str">
        <f t="shared" si="202"/>
        <v>HV</v>
      </c>
      <c r="BB159" s="388" t="str">
        <f t="shared" si="203"/>
        <v/>
      </c>
      <c r="BC159" s="389" t="str">
        <f t="shared" si="204"/>
        <v>-</v>
      </c>
      <c r="BD159" s="390" t="str">
        <f t="shared" si="205"/>
        <v>BB</v>
      </c>
      <c r="BE159" s="391">
        <f t="shared" si="206"/>
        <v>3</v>
      </c>
      <c r="BF159" s="392" t="str">
        <f>VLOOKUP(C159,'Standaard+voorstellen '!A$1:E$568,1,FALSE)</f>
        <v>HV-BB</v>
      </c>
      <c r="BG159" s="393" t="str">
        <f>VLOOKUP(P159,'Hulpblad Aantal per VrtgSrt &gt;=1'!B$4:C$688,1,FALSE)</f>
        <v>HV-BB</v>
      </c>
      <c r="BH159" s="394" t="s">
        <v>384</v>
      </c>
      <c r="BI159" s="393" t="str">
        <f t="shared" si="207"/>
        <v>g</v>
      </c>
      <c r="BJ159" s="393" t="str">
        <f t="shared" si="208"/>
        <v>P</v>
      </c>
      <c r="BK159" s="393" t="str">
        <f t="shared" si="209"/>
        <v>A</v>
      </c>
      <c r="BL159" s="395" t="str">
        <f t="shared" si="210"/>
        <v>PA</v>
      </c>
      <c r="BM159" s="393" t="str">
        <f>IF((B159&gt;"a"),(VLOOKUP(A159,Afhankelijkheid!A$2:O$5530,2,FALSE)),"")</f>
        <v/>
      </c>
      <c r="BN159" s="396">
        <f>IFERROR(VLOOKUP(A159,'Hulpblad IZB en IZE'!A$2:B$750,2,FALSE),0)</f>
        <v>29</v>
      </c>
      <c r="BO159" s="397" t="str">
        <f t="shared" si="211"/>
        <v/>
      </c>
      <c r="BP159" s="370">
        <f t="shared" si="212"/>
        <v>4</v>
      </c>
      <c r="BQ159" s="371">
        <f t="shared" si="213"/>
        <v>3</v>
      </c>
      <c r="BR159" s="372">
        <f t="shared" si="281"/>
        <v>1</v>
      </c>
      <c r="BS159" s="372">
        <f t="shared" si="282"/>
        <v>6</v>
      </c>
      <c r="BT159" s="367">
        <f t="shared" si="214"/>
        <v>29</v>
      </c>
      <c r="BU159" s="398"/>
      <c r="BW159" s="393">
        <f t="shared" si="215"/>
        <v>0</v>
      </c>
      <c r="BX159" s="393">
        <f t="shared" si="216"/>
        <v>0</v>
      </c>
      <c r="BY159" s="393">
        <f t="shared" si="217"/>
        <v>0</v>
      </c>
      <c r="BZ159" s="393">
        <f t="shared" si="218"/>
        <v>0</v>
      </c>
      <c r="CA159" s="393">
        <f t="shared" si="219"/>
        <v>0</v>
      </c>
      <c r="CB159" s="393">
        <f t="shared" si="220"/>
        <v>0</v>
      </c>
      <c r="CC159" s="393">
        <f t="shared" si="221"/>
        <v>0</v>
      </c>
      <c r="CD159" s="393">
        <f t="shared" si="222"/>
        <v>0</v>
      </c>
      <c r="CE159" s="393">
        <f t="shared" si="223"/>
        <v>0</v>
      </c>
      <c r="CF159" s="393">
        <f t="shared" si="224"/>
        <v>0</v>
      </c>
      <c r="CG159" s="398"/>
      <c r="CH159" s="391">
        <f t="shared" si="225"/>
        <v>1</v>
      </c>
      <c r="CI159" s="391">
        <f t="shared" si="226"/>
        <v>0</v>
      </c>
      <c r="CJ159" s="391">
        <f t="shared" si="227"/>
        <v>0</v>
      </c>
      <c r="CK159" s="391">
        <f t="shared" si="228"/>
        <v>0</v>
      </c>
      <c r="CL159" s="391">
        <f t="shared" si="229"/>
        <v>1</v>
      </c>
      <c r="CM159" s="391">
        <f t="shared" si="230"/>
        <v>0</v>
      </c>
      <c r="CN159" s="391">
        <f t="shared" si="231"/>
        <v>1</v>
      </c>
      <c r="CO159" s="391">
        <f t="shared" si="232"/>
        <v>1</v>
      </c>
      <c r="CP159" s="391">
        <f t="shared" si="233"/>
        <v>1</v>
      </c>
      <c r="CQ159" s="391">
        <f t="shared" si="234"/>
        <v>1</v>
      </c>
      <c r="CR159" s="391">
        <f t="shared" si="235"/>
        <v>0</v>
      </c>
      <c r="CS159" s="393">
        <f t="shared" si="236"/>
        <v>0</v>
      </c>
      <c r="CT159" s="391">
        <f t="shared" si="237"/>
        <v>0</v>
      </c>
      <c r="CU159" s="391">
        <f t="shared" si="238"/>
        <v>0</v>
      </c>
      <c r="CV159" s="391">
        <f t="shared" si="239"/>
        <v>0</v>
      </c>
      <c r="CW159" s="391">
        <f t="shared" si="240"/>
        <v>0</v>
      </c>
      <c r="CX159" s="391">
        <f t="shared" si="241"/>
        <v>0</v>
      </c>
      <c r="CY159" s="391">
        <f t="shared" si="242"/>
        <v>1</v>
      </c>
      <c r="CZ159" s="391">
        <f t="shared" si="243"/>
        <v>0</v>
      </c>
      <c r="DA159" s="391">
        <f t="shared" si="244"/>
        <v>0</v>
      </c>
      <c r="DB159" s="391">
        <f t="shared" si="245"/>
        <v>0</v>
      </c>
      <c r="DC159" s="391">
        <f t="shared" si="246"/>
        <v>0</v>
      </c>
      <c r="DD159" s="391">
        <f t="shared" si="247"/>
        <v>1</v>
      </c>
      <c r="DE159" s="398"/>
      <c r="DF159" s="391">
        <f t="shared" si="248"/>
        <v>0</v>
      </c>
      <c r="DG159" s="391">
        <f t="shared" si="249"/>
        <v>0</v>
      </c>
      <c r="DH159" s="391">
        <f t="shared" si="250"/>
        <v>0</v>
      </c>
      <c r="DI159" s="391">
        <f t="shared" si="251"/>
        <v>0</v>
      </c>
      <c r="DJ159" s="391">
        <f t="shared" si="252"/>
        <v>0</v>
      </c>
      <c r="DK159" s="391">
        <f t="shared" si="253"/>
        <v>0</v>
      </c>
      <c r="DL159" s="391">
        <f t="shared" si="254"/>
        <v>0</v>
      </c>
      <c r="DM159" s="391">
        <f t="shared" si="255"/>
        <v>0</v>
      </c>
      <c r="DN159" s="391">
        <f t="shared" si="256"/>
        <v>0</v>
      </c>
      <c r="DO159" s="391">
        <f t="shared" si="257"/>
        <v>0</v>
      </c>
      <c r="DP159" s="391">
        <f t="shared" si="258"/>
        <v>0</v>
      </c>
      <c r="DQ159" s="398"/>
      <c r="DR159" s="391">
        <f t="shared" si="259"/>
        <v>0</v>
      </c>
      <c r="DS159" s="391">
        <f t="shared" si="260"/>
        <v>0</v>
      </c>
      <c r="DT159" s="391">
        <f t="shared" si="261"/>
        <v>0</v>
      </c>
      <c r="DU159" s="391">
        <f t="shared" si="262"/>
        <v>0</v>
      </c>
      <c r="DV159" s="391">
        <f t="shared" si="263"/>
        <v>0</v>
      </c>
      <c r="DW159" s="391">
        <f t="shared" si="264"/>
        <v>0</v>
      </c>
      <c r="DX159" s="391">
        <f t="shared" si="265"/>
        <v>0</v>
      </c>
      <c r="DY159" s="391">
        <f t="shared" si="266"/>
        <v>0</v>
      </c>
      <c r="DZ159" s="391">
        <f t="shared" si="267"/>
        <v>0</v>
      </c>
      <c r="EA159" s="391">
        <f t="shared" si="268"/>
        <v>0</v>
      </c>
      <c r="EB159" s="391">
        <f t="shared" si="269"/>
        <v>0</v>
      </c>
      <c r="EC159" s="398"/>
      <c r="ED159" s="391">
        <f t="shared" si="270"/>
        <v>0</v>
      </c>
      <c r="EE159" s="391">
        <f t="shared" si="271"/>
        <v>0</v>
      </c>
      <c r="EF159" s="391">
        <f t="shared" si="272"/>
        <v>0</v>
      </c>
      <c r="EG159" s="391">
        <f t="shared" si="273"/>
        <v>0</v>
      </c>
      <c r="EH159" s="391">
        <f t="shared" si="274"/>
        <v>0</v>
      </c>
      <c r="EI159" s="391">
        <f t="shared" si="275"/>
        <v>0</v>
      </c>
      <c r="EJ159" s="391">
        <f t="shared" si="276"/>
        <v>0</v>
      </c>
      <c r="EK159" s="391">
        <f t="shared" si="277"/>
        <v>0</v>
      </c>
      <c r="EL159" s="391">
        <f t="shared" si="278"/>
        <v>0</v>
      </c>
      <c r="EM159" s="391">
        <f t="shared" si="279"/>
        <v>0</v>
      </c>
      <c r="EN159" s="391">
        <f t="shared" si="280"/>
        <v>0</v>
      </c>
    </row>
    <row r="160" spans="1:145" s="391" customFormat="1" ht="13.5" hidden="1" thickBot="1" x14ac:dyDescent="0.25">
      <c r="A160" s="364" t="str">
        <f t="shared" si="283"/>
        <v>HVH</v>
      </c>
      <c r="B160" s="365" t="str">
        <f>IF((A160&lt;&gt;"ZZZ"),(IF((IFERROR((VLOOKUP(A160,'Standaard+voorstellen '!A$1:B$436,1,FALSE)),"ZZZ"))="ZZZ","v","")),"")</f>
        <v/>
      </c>
      <c r="C160" s="396" t="s">
        <v>206</v>
      </c>
      <c r="D160" s="367" t="str">
        <f t="shared" si="199"/>
        <v>HVH</v>
      </c>
      <c r="E160" s="368" t="str">
        <f>IFERROR((VLOOKUP(C160,'Standaard+voorstellen '!A$1:E$568,2,FALSE)),"Nog af te handelen AANVRAAG")</f>
        <v>Hulpverlening Haakarmbak</v>
      </c>
      <c r="F160" s="369">
        <f>IFERROR((VLOOKUP(C160,'Standaard+voorstellen '!A$1:E$568,3,FALSE)),"")</f>
        <v>7</v>
      </c>
      <c r="G160" s="370">
        <f t="shared" si="196"/>
        <v>7</v>
      </c>
      <c r="H160" s="371">
        <f t="shared" si="197"/>
        <v>6</v>
      </c>
      <c r="I160" s="372">
        <f t="shared" si="198"/>
        <v>1</v>
      </c>
      <c r="J160" s="367">
        <f t="shared" si="200"/>
        <v>5</v>
      </c>
      <c r="K160" s="372">
        <f t="shared" si="201"/>
        <v>0</v>
      </c>
      <c r="L160" s="369" t="s">
        <v>36</v>
      </c>
      <c r="M160" s="373" t="s">
        <v>203</v>
      </c>
      <c r="N160" s="374"/>
      <c r="O160" s="375"/>
      <c r="P160" s="376" t="s">
        <v>206</v>
      </c>
      <c r="Q160" s="377">
        <v>7</v>
      </c>
      <c r="R160" s="378">
        <v>6</v>
      </c>
      <c r="S160" s="379">
        <v>1</v>
      </c>
      <c r="T160" s="378">
        <v>9</v>
      </c>
      <c r="U160" s="378">
        <v>4</v>
      </c>
      <c r="V160" s="383">
        <v>0</v>
      </c>
      <c r="W160" s="384">
        <v>0</v>
      </c>
      <c r="X160" s="385">
        <v>0</v>
      </c>
      <c r="Y160" s="378">
        <v>2</v>
      </c>
      <c r="Z160" s="380">
        <v>2</v>
      </c>
      <c r="AA160" s="381">
        <v>0</v>
      </c>
      <c r="AB160" s="383"/>
      <c r="AC160" s="384"/>
      <c r="AD160" s="384"/>
      <c r="AE160" s="377">
        <v>0</v>
      </c>
      <c r="AF160" s="380">
        <v>0</v>
      </c>
      <c r="AG160" s="382">
        <v>0</v>
      </c>
      <c r="AH160" s="383">
        <v>2</v>
      </c>
      <c r="AI160" s="384">
        <v>2</v>
      </c>
      <c r="AJ160" s="385">
        <v>0</v>
      </c>
      <c r="AK160" s="384">
        <v>1</v>
      </c>
      <c r="AL160" s="384">
        <v>1</v>
      </c>
      <c r="AM160" s="384">
        <v>0</v>
      </c>
      <c r="AN160" s="383">
        <v>0</v>
      </c>
      <c r="AO160" s="384">
        <v>0</v>
      </c>
      <c r="AP160" s="385">
        <v>0</v>
      </c>
      <c r="AQ160" s="384">
        <v>0</v>
      </c>
      <c r="AR160" s="384">
        <v>0</v>
      </c>
      <c r="AS160" s="384">
        <v>0</v>
      </c>
      <c r="AT160" s="383">
        <v>0</v>
      </c>
      <c r="AU160" s="384">
        <v>0</v>
      </c>
      <c r="AV160" s="384">
        <v>0</v>
      </c>
      <c r="AW160" s="383">
        <v>2</v>
      </c>
      <c r="AX160" s="384">
        <v>1</v>
      </c>
      <c r="AY160" s="385">
        <v>1</v>
      </c>
      <c r="AZ160" s="403"/>
      <c r="BA160" s="387" t="str">
        <f t="shared" si="202"/>
        <v>HV</v>
      </c>
      <c r="BB160" s="388" t="str">
        <f t="shared" si="203"/>
        <v>H</v>
      </c>
      <c r="BC160" s="389" t="str">
        <f t="shared" si="204"/>
        <v/>
      </c>
      <c r="BD160" s="390" t="str">
        <f t="shared" si="205"/>
        <v/>
      </c>
      <c r="BE160" s="391">
        <f t="shared" si="206"/>
        <v>4</v>
      </c>
      <c r="BF160" s="392" t="str">
        <f>VLOOKUP(C160,'Standaard+voorstellen '!A$1:E$568,1,FALSE)</f>
        <v>HVH</v>
      </c>
      <c r="BG160" s="393" t="str">
        <f>VLOOKUP(P160,'Hulpblad Aantal per VrtgSrt &gt;=1'!B$4:C$688,1,FALSE)</f>
        <v>HVH</v>
      </c>
      <c r="BH160" s="394" t="s">
        <v>206</v>
      </c>
      <c r="BI160" s="393" t="str">
        <f t="shared" si="207"/>
        <v>g</v>
      </c>
      <c r="BJ160" s="393" t="str">
        <f t="shared" si="208"/>
        <v>P</v>
      </c>
      <c r="BK160" s="393" t="str">
        <f t="shared" si="209"/>
        <v>A</v>
      </c>
      <c r="BL160" s="395" t="str">
        <f t="shared" si="210"/>
        <v>PA</v>
      </c>
      <c r="BM160" s="393" t="str">
        <f>IF((B160&gt;"a"),(VLOOKUP(A160,Afhankelijkheid!A$2:O$5530,2,FALSE)),"")</f>
        <v/>
      </c>
      <c r="BN160" s="396">
        <f>IFERROR(VLOOKUP(A160,'Hulpblad IZB en IZE'!A$2:B$750,2,FALSE),0)</f>
        <v>5</v>
      </c>
      <c r="BO160" s="397" t="str">
        <f t="shared" si="211"/>
        <v/>
      </c>
      <c r="BP160" s="370">
        <f t="shared" si="212"/>
        <v>7</v>
      </c>
      <c r="BQ160" s="371">
        <f t="shared" si="213"/>
        <v>6</v>
      </c>
      <c r="BR160" s="372">
        <f t="shared" si="281"/>
        <v>1</v>
      </c>
      <c r="BS160" s="372">
        <f t="shared" si="282"/>
        <v>9</v>
      </c>
      <c r="BT160" s="367">
        <f t="shared" si="214"/>
        <v>5</v>
      </c>
      <c r="BU160" s="398"/>
      <c r="BW160" s="393">
        <f t="shared" si="215"/>
        <v>0</v>
      </c>
      <c r="BX160" s="393">
        <f t="shared" si="216"/>
        <v>0</v>
      </c>
      <c r="BY160" s="393">
        <f t="shared" si="217"/>
        <v>0</v>
      </c>
      <c r="BZ160" s="393">
        <f t="shared" si="218"/>
        <v>0</v>
      </c>
      <c r="CA160" s="393">
        <f t="shared" si="219"/>
        <v>0</v>
      </c>
      <c r="CB160" s="393">
        <f t="shared" si="220"/>
        <v>0</v>
      </c>
      <c r="CC160" s="393">
        <f t="shared" si="221"/>
        <v>0</v>
      </c>
      <c r="CD160" s="393">
        <f t="shared" si="222"/>
        <v>0</v>
      </c>
      <c r="CE160" s="393">
        <f t="shared" si="223"/>
        <v>0</v>
      </c>
      <c r="CF160" s="393">
        <f t="shared" si="224"/>
        <v>0</v>
      </c>
      <c r="CG160" s="398"/>
      <c r="CH160" s="391">
        <f t="shared" si="225"/>
        <v>1</v>
      </c>
      <c r="CI160" s="391">
        <f t="shared" si="226"/>
        <v>1</v>
      </c>
      <c r="CJ160" s="391">
        <f t="shared" si="227"/>
        <v>0</v>
      </c>
      <c r="CK160" s="391">
        <f t="shared" si="228"/>
        <v>1</v>
      </c>
      <c r="CL160" s="391">
        <f t="shared" si="229"/>
        <v>1</v>
      </c>
      <c r="CM160" s="391">
        <f t="shared" si="230"/>
        <v>1</v>
      </c>
      <c r="CN160" s="391">
        <f t="shared" si="231"/>
        <v>1</v>
      </c>
      <c r="CO160" s="391">
        <f t="shared" si="232"/>
        <v>1</v>
      </c>
      <c r="CP160" s="391">
        <f t="shared" si="233"/>
        <v>1</v>
      </c>
      <c r="CQ160" s="391">
        <f t="shared" si="234"/>
        <v>1</v>
      </c>
      <c r="CR160" s="391">
        <f t="shared" si="235"/>
        <v>0</v>
      </c>
      <c r="CS160" s="393">
        <f t="shared" si="236"/>
        <v>0</v>
      </c>
      <c r="CT160" s="391">
        <f t="shared" si="237"/>
        <v>0</v>
      </c>
      <c r="CU160" s="391">
        <f t="shared" si="238"/>
        <v>0</v>
      </c>
      <c r="CV160" s="391">
        <f t="shared" si="239"/>
        <v>1</v>
      </c>
      <c r="CW160" s="391">
        <f t="shared" si="240"/>
        <v>0</v>
      </c>
      <c r="CX160" s="391">
        <f t="shared" si="241"/>
        <v>0</v>
      </c>
      <c r="CY160" s="391">
        <f t="shared" si="242"/>
        <v>1</v>
      </c>
      <c r="CZ160" s="391">
        <f t="shared" si="243"/>
        <v>1</v>
      </c>
      <c r="DA160" s="391">
        <f t="shared" si="244"/>
        <v>0</v>
      </c>
      <c r="DB160" s="391">
        <f t="shared" si="245"/>
        <v>0</v>
      </c>
      <c r="DC160" s="391">
        <f t="shared" si="246"/>
        <v>0</v>
      </c>
      <c r="DD160" s="391">
        <f t="shared" si="247"/>
        <v>1</v>
      </c>
      <c r="DE160" s="398"/>
      <c r="DF160" s="391">
        <f t="shared" si="248"/>
        <v>0</v>
      </c>
      <c r="DG160" s="391">
        <f t="shared" si="249"/>
        <v>0</v>
      </c>
      <c r="DH160" s="391">
        <f t="shared" si="250"/>
        <v>0</v>
      </c>
      <c r="DI160" s="391">
        <f t="shared" si="251"/>
        <v>0</v>
      </c>
      <c r="DJ160" s="391">
        <f t="shared" si="252"/>
        <v>0</v>
      </c>
      <c r="DK160" s="391">
        <f t="shared" si="253"/>
        <v>0</v>
      </c>
      <c r="DL160" s="391">
        <f t="shared" si="254"/>
        <v>0</v>
      </c>
      <c r="DM160" s="391">
        <f t="shared" si="255"/>
        <v>0</v>
      </c>
      <c r="DN160" s="391">
        <f t="shared" si="256"/>
        <v>0</v>
      </c>
      <c r="DO160" s="391">
        <f t="shared" si="257"/>
        <v>0</v>
      </c>
      <c r="DP160" s="391">
        <f t="shared" si="258"/>
        <v>0</v>
      </c>
      <c r="DQ160" s="398"/>
      <c r="DR160" s="391">
        <f t="shared" si="259"/>
        <v>0</v>
      </c>
      <c r="DS160" s="391">
        <f t="shared" si="260"/>
        <v>0</v>
      </c>
      <c r="DT160" s="391">
        <f t="shared" si="261"/>
        <v>0</v>
      </c>
      <c r="DU160" s="391">
        <f t="shared" si="262"/>
        <v>0</v>
      </c>
      <c r="DV160" s="391">
        <f t="shared" si="263"/>
        <v>0</v>
      </c>
      <c r="DW160" s="391">
        <f t="shared" si="264"/>
        <v>0</v>
      </c>
      <c r="DX160" s="391">
        <f t="shared" si="265"/>
        <v>0</v>
      </c>
      <c r="DY160" s="391">
        <f t="shared" si="266"/>
        <v>0</v>
      </c>
      <c r="DZ160" s="391">
        <f t="shared" si="267"/>
        <v>0</v>
      </c>
      <c r="EA160" s="391">
        <f t="shared" si="268"/>
        <v>0</v>
      </c>
      <c r="EB160" s="391">
        <f t="shared" si="269"/>
        <v>0</v>
      </c>
      <c r="EC160" s="398"/>
      <c r="ED160" s="391">
        <f t="shared" si="270"/>
        <v>0</v>
      </c>
      <c r="EE160" s="391">
        <f t="shared" si="271"/>
        <v>0</v>
      </c>
      <c r="EF160" s="391">
        <f t="shared" si="272"/>
        <v>0</v>
      </c>
      <c r="EG160" s="391">
        <f t="shared" si="273"/>
        <v>0</v>
      </c>
      <c r="EH160" s="391">
        <f t="shared" si="274"/>
        <v>0</v>
      </c>
      <c r="EI160" s="391">
        <f t="shared" si="275"/>
        <v>0</v>
      </c>
      <c r="EJ160" s="391">
        <f t="shared" si="276"/>
        <v>0</v>
      </c>
      <c r="EK160" s="391">
        <f t="shared" si="277"/>
        <v>0</v>
      </c>
      <c r="EL160" s="391">
        <f t="shared" si="278"/>
        <v>0</v>
      </c>
      <c r="EM160" s="391">
        <f t="shared" si="279"/>
        <v>0</v>
      </c>
      <c r="EN160" s="391">
        <f t="shared" si="280"/>
        <v>0</v>
      </c>
    </row>
    <row r="161" spans="1:145" s="391" customFormat="1" ht="13.5" hidden="1" thickBot="1" x14ac:dyDescent="0.25">
      <c r="A161" s="364" t="str">
        <f t="shared" si="283"/>
        <v>HVH-SAM</v>
      </c>
      <c r="B161" s="365" t="str">
        <f>IF((A161&lt;&gt;"ZZZ"),(IF((IFERROR((VLOOKUP(A161,'Standaard+voorstellen '!A$1:B$436,1,FALSE)),"ZZZ"))="ZZZ","v","")),"")</f>
        <v/>
      </c>
      <c r="C161" s="396" t="s">
        <v>396</v>
      </c>
      <c r="D161" s="367" t="str">
        <f t="shared" si="199"/>
        <v>HVH-SAM</v>
      </c>
      <c r="E161" s="368" t="str">
        <f>IFERROR((VLOOKUP(C161,'Standaard+voorstellen '!A$1:E$568,2,FALSE)),"Nog af te handelen AANVRAAG")</f>
        <v>HV HAB SAMIJ</v>
      </c>
      <c r="F161" s="369">
        <f>IFERROR((VLOOKUP(C161,'Standaard+voorstellen '!A$1:E$568,3,FALSE)),"")</f>
        <v>7</v>
      </c>
      <c r="G161" s="370">
        <f t="shared" si="196"/>
        <v>1</v>
      </c>
      <c r="H161" s="371">
        <f t="shared" si="197"/>
        <v>1</v>
      </c>
      <c r="I161" s="372">
        <f t="shared" si="198"/>
        <v>0</v>
      </c>
      <c r="J161" s="367">
        <f t="shared" si="200"/>
        <v>2</v>
      </c>
      <c r="K161" s="372">
        <f t="shared" si="201"/>
        <v>0</v>
      </c>
      <c r="L161" s="369" t="s">
        <v>36</v>
      </c>
      <c r="M161" s="373" t="s">
        <v>1137</v>
      </c>
      <c r="N161" s="420" t="s">
        <v>2141</v>
      </c>
      <c r="O161" s="420" t="s">
        <v>2091</v>
      </c>
      <c r="P161" s="376" t="s">
        <v>396</v>
      </c>
      <c r="Q161" s="377">
        <v>1</v>
      </c>
      <c r="R161" s="378">
        <v>1</v>
      </c>
      <c r="S161" s="379">
        <v>0</v>
      </c>
      <c r="T161" s="378">
        <v>5</v>
      </c>
      <c r="U161" s="378">
        <v>1</v>
      </c>
      <c r="V161" s="383">
        <v>0</v>
      </c>
      <c r="W161" s="384">
        <v>0</v>
      </c>
      <c r="X161" s="385">
        <v>0</v>
      </c>
      <c r="Y161" s="384"/>
      <c r="Z161" s="401"/>
      <c r="AA161" s="402"/>
      <c r="AB161" s="383"/>
      <c r="AC161" s="384"/>
      <c r="AD161" s="384"/>
      <c r="AE161" s="377"/>
      <c r="AF161" s="380"/>
      <c r="AG161" s="382"/>
      <c r="AH161" s="383">
        <v>1</v>
      </c>
      <c r="AI161" s="384">
        <v>1</v>
      </c>
      <c r="AJ161" s="385">
        <v>0</v>
      </c>
      <c r="AK161" s="384"/>
      <c r="AL161" s="384"/>
      <c r="AM161" s="384"/>
      <c r="AN161" s="383">
        <v>0</v>
      </c>
      <c r="AO161" s="384">
        <v>0</v>
      </c>
      <c r="AP161" s="385">
        <v>0</v>
      </c>
      <c r="AQ161" s="384">
        <v>0</v>
      </c>
      <c r="AR161" s="384">
        <v>0</v>
      </c>
      <c r="AS161" s="384">
        <v>0</v>
      </c>
      <c r="AT161" s="383">
        <v>0</v>
      </c>
      <c r="AU161" s="384">
        <v>0</v>
      </c>
      <c r="AV161" s="384">
        <v>0</v>
      </c>
      <c r="AW161" s="383"/>
      <c r="AX161" s="384"/>
      <c r="AY161" s="385"/>
      <c r="AZ161" s="403"/>
      <c r="BA161" s="387" t="str">
        <f t="shared" si="202"/>
        <v>HV</v>
      </c>
      <c r="BB161" s="388" t="str">
        <f t="shared" si="203"/>
        <v>H</v>
      </c>
      <c r="BC161" s="389" t="str">
        <f t="shared" si="204"/>
        <v>-</v>
      </c>
      <c r="BD161" s="390" t="str">
        <f t="shared" si="205"/>
        <v>SAM</v>
      </c>
      <c r="BE161" s="391">
        <f t="shared" si="206"/>
        <v>4</v>
      </c>
      <c r="BF161" s="392" t="str">
        <f>VLOOKUP(C161,'Standaard+voorstellen '!A$1:E$568,1,FALSE)</f>
        <v>HVH-SAM</v>
      </c>
      <c r="BG161" s="393" t="str">
        <f>VLOOKUP(P161,'Hulpblad Aantal per VrtgSrt &gt;=1'!B$4:C$688,1,FALSE)</f>
        <v>HVH-SAM</v>
      </c>
      <c r="BH161" s="394" t="s">
        <v>396</v>
      </c>
      <c r="BI161" s="393" t="str">
        <f t="shared" si="207"/>
        <v>g</v>
      </c>
      <c r="BJ161" s="393" t="str">
        <f t="shared" si="208"/>
        <v>P</v>
      </c>
      <c r="BK161" s="393" t="str">
        <f t="shared" si="209"/>
        <v/>
      </c>
      <c r="BL161" s="395" t="str">
        <f t="shared" si="210"/>
        <v>P</v>
      </c>
      <c r="BM161" s="393" t="str">
        <f>IF((B161&gt;"a"),(VLOOKUP(A161,Afhankelijkheid!A$2:O$5530,2,FALSE)),"")</f>
        <v/>
      </c>
      <c r="BN161" s="396">
        <f>IFERROR(VLOOKUP(A161,'Hulpblad IZB en IZE'!A$2:B$750,2,FALSE),0)</f>
        <v>2</v>
      </c>
      <c r="BO161" s="397" t="str">
        <f t="shared" si="211"/>
        <v/>
      </c>
      <c r="BP161" s="370">
        <f t="shared" si="212"/>
        <v>1</v>
      </c>
      <c r="BQ161" s="371">
        <f t="shared" si="213"/>
        <v>1</v>
      </c>
      <c r="BR161" s="372">
        <f t="shared" si="281"/>
        <v>0</v>
      </c>
      <c r="BS161" s="372">
        <f t="shared" si="282"/>
        <v>5</v>
      </c>
      <c r="BT161" s="367">
        <f t="shared" si="214"/>
        <v>2</v>
      </c>
      <c r="BU161" s="398"/>
      <c r="BW161" s="393">
        <f t="shared" si="215"/>
        <v>0</v>
      </c>
      <c r="BX161" s="393">
        <f t="shared" si="216"/>
        <v>0</v>
      </c>
      <c r="BY161" s="393">
        <f t="shared" si="217"/>
        <v>0</v>
      </c>
      <c r="BZ161" s="393">
        <f t="shared" si="218"/>
        <v>0</v>
      </c>
      <c r="CA161" s="393">
        <f t="shared" si="219"/>
        <v>0</v>
      </c>
      <c r="CB161" s="393">
        <f t="shared" si="220"/>
        <v>0</v>
      </c>
      <c r="CC161" s="393">
        <f t="shared" si="221"/>
        <v>0</v>
      </c>
      <c r="CD161" s="393">
        <f t="shared" si="222"/>
        <v>0</v>
      </c>
      <c r="CE161" s="393">
        <f t="shared" si="223"/>
        <v>0</v>
      </c>
      <c r="CF161" s="393">
        <f t="shared" si="224"/>
        <v>0</v>
      </c>
      <c r="CG161" s="398"/>
      <c r="CH161" s="391">
        <f t="shared" si="225"/>
        <v>1</v>
      </c>
      <c r="CI161" s="391">
        <f t="shared" si="226"/>
        <v>0</v>
      </c>
      <c r="CJ161" s="391">
        <f t="shared" si="227"/>
        <v>0</v>
      </c>
      <c r="CK161" s="391">
        <f t="shared" si="228"/>
        <v>0</v>
      </c>
      <c r="CL161" s="391">
        <f t="shared" si="229"/>
        <v>1</v>
      </c>
      <c r="CM161" s="391">
        <f t="shared" si="230"/>
        <v>0</v>
      </c>
      <c r="CN161" s="391">
        <f t="shared" si="231"/>
        <v>1</v>
      </c>
      <c r="CO161" s="391">
        <f t="shared" si="232"/>
        <v>1</v>
      </c>
      <c r="CP161" s="391">
        <f t="shared" si="233"/>
        <v>1</v>
      </c>
      <c r="CQ161" s="391">
        <f t="shared" si="234"/>
        <v>0</v>
      </c>
      <c r="CR161" s="391">
        <f t="shared" si="235"/>
        <v>0</v>
      </c>
      <c r="CS161" s="393">
        <f t="shared" si="236"/>
        <v>0</v>
      </c>
      <c r="CT161" s="391">
        <f t="shared" si="237"/>
        <v>0</v>
      </c>
      <c r="CU161" s="391">
        <f t="shared" si="238"/>
        <v>0</v>
      </c>
      <c r="CV161" s="391">
        <f t="shared" si="239"/>
        <v>0</v>
      </c>
      <c r="CW161" s="391">
        <f t="shared" si="240"/>
        <v>0</v>
      </c>
      <c r="CX161" s="391">
        <f t="shared" si="241"/>
        <v>0</v>
      </c>
      <c r="CY161" s="391">
        <f t="shared" si="242"/>
        <v>1</v>
      </c>
      <c r="CZ161" s="391">
        <f t="shared" si="243"/>
        <v>0</v>
      </c>
      <c r="DA161" s="391">
        <f t="shared" si="244"/>
        <v>0</v>
      </c>
      <c r="DB161" s="391">
        <f t="shared" si="245"/>
        <v>0</v>
      </c>
      <c r="DC161" s="391">
        <f t="shared" si="246"/>
        <v>0</v>
      </c>
      <c r="DD161" s="391">
        <f t="shared" si="247"/>
        <v>0</v>
      </c>
      <c r="DE161" s="398"/>
      <c r="DF161" s="391">
        <f t="shared" si="248"/>
        <v>0</v>
      </c>
      <c r="DG161" s="391">
        <f t="shared" si="249"/>
        <v>0</v>
      </c>
      <c r="DH161" s="391">
        <f t="shared" si="250"/>
        <v>0</v>
      </c>
      <c r="DI161" s="391">
        <f t="shared" si="251"/>
        <v>0</v>
      </c>
      <c r="DJ161" s="391">
        <f t="shared" si="252"/>
        <v>0</v>
      </c>
      <c r="DK161" s="391">
        <f t="shared" si="253"/>
        <v>0</v>
      </c>
      <c r="DL161" s="391">
        <f t="shared" si="254"/>
        <v>0</v>
      </c>
      <c r="DM161" s="391">
        <f t="shared" si="255"/>
        <v>0</v>
      </c>
      <c r="DN161" s="391">
        <f t="shared" si="256"/>
        <v>0</v>
      </c>
      <c r="DO161" s="391">
        <f t="shared" si="257"/>
        <v>0</v>
      </c>
      <c r="DP161" s="391">
        <f t="shared" si="258"/>
        <v>0</v>
      </c>
      <c r="DQ161" s="398"/>
      <c r="DR161" s="391">
        <f t="shared" si="259"/>
        <v>0</v>
      </c>
      <c r="DS161" s="391">
        <f t="shared" si="260"/>
        <v>0</v>
      </c>
      <c r="DT161" s="391">
        <f t="shared" si="261"/>
        <v>0</v>
      </c>
      <c r="DU161" s="391">
        <f t="shared" si="262"/>
        <v>0</v>
      </c>
      <c r="DV161" s="391">
        <f t="shared" si="263"/>
        <v>0</v>
      </c>
      <c r="DW161" s="391">
        <f t="shared" si="264"/>
        <v>0</v>
      </c>
      <c r="DX161" s="391">
        <f t="shared" si="265"/>
        <v>0</v>
      </c>
      <c r="DY161" s="391">
        <f t="shared" si="266"/>
        <v>0</v>
      </c>
      <c r="DZ161" s="391">
        <f t="shared" si="267"/>
        <v>0</v>
      </c>
      <c r="EA161" s="391">
        <f t="shared" si="268"/>
        <v>0</v>
      </c>
      <c r="EB161" s="391">
        <f t="shared" si="269"/>
        <v>0</v>
      </c>
      <c r="EC161" s="398"/>
      <c r="ED161" s="391">
        <f t="shared" si="270"/>
        <v>0</v>
      </c>
      <c r="EE161" s="391">
        <f t="shared" si="271"/>
        <v>0</v>
      </c>
      <c r="EF161" s="391">
        <f t="shared" si="272"/>
        <v>0</v>
      </c>
      <c r="EG161" s="391">
        <f t="shared" si="273"/>
        <v>0</v>
      </c>
      <c r="EH161" s="391">
        <f t="shared" si="274"/>
        <v>0</v>
      </c>
      <c r="EI161" s="391">
        <f t="shared" si="275"/>
        <v>0</v>
      </c>
      <c r="EJ161" s="391">
        <f t="shared" si="276"/>
        <v>0</v>
      </c>
      <c r="EK161" s="391">
        <f t="shared" si="277"/>
        <v>0</v>
      </c>
      <c r="EL161" s="391">
        <f t="shared" si="278"/>
        <v>0</v>
      </c>
      <c r="EM161" s="391">
        <f t="shared" si="279"/>
        <v>0</v>
      </c>
      <c r="EN161" s="391">
        <f t="shared" si="280"/>
        <v>0</v>
      </c>
    </row>
    <row r="162" spans="1:145" s="391" customFormat="1" ht="13.5" hidden="1" thickBot="1" x14ac:dyDescent="0.25">
      <c r="A162" s="364" t="str">
        <f t="shared" si="283"/>
        <v>HV-KR</v>
      </c>
      <c r="B162" s="365" t="str">
        <f>IF((A162&lt;&gt;"ZZZ"),(IF((IFERROR((VLOOKUP(A162,'Standaard+voorstellen '!A$1:B$436,1,FALSE)),"ZZZ"))="ZZZ","v","")),"")</f>
        <v/>
      </c>
      <c r="C162" s="396" t="s">
        <v>205</v>
      </c>
      <c r="D162" s="367" t="str">
        <f t="shared" si="199"/>
        <v>HV-KR</v>
      </c>
      <c r="E162" s="368" t="str">
        <f>IFERROR((VLOOKUP(C162,'Standaard+voorstellen '!A$1:E$568,2,FALSE)),"Nog af te handelen AANVRAAG")</f>
        <v>HV Kraan</v>
      </c>
      <c r="F162" s="369">
        <f>IFERROR((VLOOKUP(C162,'Standaard+voorstellen '!A$1:E$568,3,FALSE)),"")</f>
        <v>7</v>
      </c>
      <c r="G162" s="370">
        <f t="shared" si="196"/>
        <v>93</v>
      </c>
      <c r="H162" s="371">
        <f t="shared" si="197"/>
        <v>84</v>
      </c>
      <c r="I162" s="372">
        <f t="shared" si="198"/>
        <v>9</v>
      </c>
      <c r="J162" s="367">
        <f t="shared" si="200"/>
        <v>245</v>
      </c>
      <c r="K162" s="372">
        <f t="shared" si="201"/>
        <v>0</v>
      </c>
      <c r="L162" s="369" t="s">
        <v>36</v>
      </c>
      <c r="M162" s="373" t="s">
        <v>203</v>
      </c>
      <c r="N162" s="374"/>
      <c r="O162" s="375"/>
      <c r="P162" s="376" t="s">
        <v>205</v>
      </c>
      <c r="Q162" s="377">
        <v>93</v>
      </c>
      <c r="R162" s="378">
        <v>84</v>
      </c>
      <c r="S162" s="379">
        <v>9</v>
      </c>
      <c r="T162" s="378">
        <v>10</v>
      </c>
      <c r="U162" s="378">
        <v>10</v>
      </c>
      <c r="V162" s="377">
        <v>10</v>
      </c>
      <c r="W162" s="378">
        <v>10</v>
      </c>
      <c r="X162" s="379">
        <v>0</v>
      </c>
      <c r="Y162" s="378">
        <v>6</v>
      </c>
      <c r="Z162" s="380">
        <v>3</v>
      </c>
      <c r="AA162" s="381">
        <v>3</v>
      </c>
      <c r="AB162" s="383">
        <v>5</v>
      </c>
      <c r="AC162" s="384">
        <v>5</v>
      </c>
      <c r="AD162" s="384">
        <v>0</v>
      </c>
      <c r="AE162" s="377">
        <v>10</v>
      </c>
      <c r="AF162" s="380">
        <v>9</v>
      </c>
      <c r="AG162" s="382">
        <v>1</v>
      </c>
      <c r="AH162" s="377">
        <v>10</v>
      </c>
      <c r="AI162" s="378">
        <v>10</v>
      </c>
      <c r="AJ162" s="379">
        <v>0</v>
      </c>
      <c r="AK162" s="378">
        <v>10</v>
      </c>
      <c r="AL162" s="378">
        <v>9</v>
      </c>
      <c r="AM162" s="378">
        <v>1</v>
      </c>
      <c r="AN162" s="377">
        <v>4</v>
      </c>
      <c r="AO162" s="378">
        <v>4</v>
      </c>
      <c r="AP162" s="379">
        <v>0</v>
      </c>
      <c r="AQ162" s="378">
        <v>16</v>
      </c>
      <c r="AR162" s="378">
        <v>13</v>
      </c>
      <c r="AS162" s="378">
        <v>3</v>
      </c>
      <c r="AT162" s="383">
        <v>7</v>
      </c>
      <c r="AU162" s="378">
        <v>7</v>
      </c>
      <c r="AV162" s="378">
        <v>0</v>
      </c>
      <c r="AW162" s="383">
        <v>15</v>
      </c>
      <c r="AX162" s="384">
        <v>14</v>
      </c>
      <c r="AY162" s="385">
        <v>1</v>
      </c>
      <c r="AZ162" s="403"/>
      <c r="BA162" s="387" t="str">
        <f t="shared" si="202"/>
        <v>HV</v>
      </c>
      <c r="BB162" s="388" t="str">
        <f t="shared" si="203"/>
        <v/>
      </c>
      <c r="BC162" s="389" t="str">
        <f t="shared" si="204"/>
        <v>-</v>
      </c>
      <c r="BD162" s="390" t="str">
        <f t="shared" si="205"/>
        <v>KR</v>
      </c>
      <c r="BE162" s="391">
        <f t="shared" si="206"/>
        <v>3</v>
      </c>
      <c r="BF162" s="392" t="str">
        <f>VLOOKUP(C162,'Standaard+voorstellen '!A$1:E$568,1,FALSE)</f>
        <v>HV-KR</v>
      </c>
      <c r="BG162" s="393" t="str">
        <f>VLOOKUP(P162,'Hulpblad Aantal per VrtgSrt &gt;=1'!B$4:C$688,1,FALSE)</f>
        <v>HV-KR</v>
      </c>
      <c r="BH162" s="394" t="s">
        <v>205</v>
      </c>
      <c r="BI162" s="393" t="str">
        <f t="shared" si="207"/>
        <v>g</v>
      </c>
      <c r="BJ162" s="393" t="str">
        <f t="shared" si="208"/>
        <v>P</v>
      </c>
      <c r="BK162" s="393" t="str">
        <f t="shared" si="209"/>
        <v>A</v>
      </c>
      <c r="BL162" s="395" t="str">
        <f t="shared" si="210"/>
        <v>PA</v>
      </c>
      <c r="BM162" s="393" t="str">
        <f>IF((B162&gt;"a"),(VLOOKUP(A162,Afhankelijkheid!A$2:O$5530,2,FALSE)),"")</f>
        <v/>
      </c>
      <c r="BN162" s="396">
        <f>IFERROR(VLOOKUP(A162,'Hulpblad IZB en IZE'!A$2:B$750,2,FALSE),0)</f>
        <v>245</v>
      </c>
      <c r="BO162" s="397" t="str">
        <f t="shared" si="211"/>
        <v/>
      </c>
      <c r="BP162" s="370">
        <f t="shared" si="212"/>
        <v>93</v>
      </c>
      <c r="BQ162" s="371">
        <f t="shared" si="213"/>
        <v>84</v>
      </c>
      <c r="BR162" s="372">
        <f t="shared" si="281"/>
        <v>9</v>
      </c>
      <c r="BS162" s="372">
        <f t="shared" si="282"/>
        <v>10</v>
      </c>
      <c r="BT162" s="367">
        <f t="shared" si="214"/>
        <v>245</v>
      </c>
      <c r="BU162" s="398"/>
      <c r="BW162" s="393">
        <f t="shared" si="215"/>
        <v>0</v>
      </c>
      <c r="BX162" s="393">
        <f t="shared" si="216"/>
        <v>0</v>
      </c>
      <c r="BY162" s="393">
        <f t="shared" si="217"/>
        <v>0</v>
      </c>
      <c r="BZ162" s="393">
        <f t="shared" si="218"/>
        <v>0</v>
      </c>
      <c r="CA162" s="393">
        <f t="shared" si="219"/>
        <v>0</v>
      </c>
      <c r="CB162" s="393">
        <f t="shared" si="220"/>
        <v>0</v>
      </c>
      <c r="CC162" s="393">
        <f t="shared" si="221"/>
        <v>0</v>
      </c>
      <c r="CD162" s="393">
        <f t="shared" si="222"/>
        <v>0</v>
      </c>
      <c r="CE162" s="393">
        <f t="shared" si="223"/>
        <v>0</v>
      </c>
      <c r="CF162" s="393">
        <f t="shared" si="224"/>
        <v>0</v>
      </c>
      <c r="CG162" s="398"/>
      <c r="CH162" s="391">
        <f t="shared" si="225"/>
        <v>1</v>
      </c>
      <c r="CI162" s="391">
        <f t="shared" si="226"/>
        <v>1</v>
      </c>
      <c r="CJ162" s="391">
        <f t="shared" si="227"/>
        <v>1</v>
      </c>
      <c r="CK162" s="391">
        <f t="shared" si="228"/>
        <v>1</v>
      </c>
      <c r="CL162" s="391">
        <f t="shared" si="229"/>
        <v>1</v>
      </c>
      <c r="CM162" s="391">
        <f t="shared" si="230"/>
        <v>1</v>
      </c>
      <c r="CN162" s="391">
        <f t="shared" si="231"/>
        <v>1</v>
      </c>
      <c r="CO162" s="391">
        <f t="shared" si="232"/>
        <v>1</v>
      </c>
      <c r="CP162" s="391">
        <f t="shared" si="233"/>
        <v>1</v>
      </c>
      <c r="CQ162" s="391">
        <f t="shared" si="234"/>
        <v>1</v>
      </c>
      <c r="CR162" s="391">
        <f t="shared" si="235"/>
        <v>0</v>
      </c>
      <c r="CS162" s="393">
        <f t="shared" si="236"/>
        <v>0</v>
      </c>
      <c r="CT162" s="391">
        <f t="shared" si="237"/>
        <v>0</v>
      </c>
      <c r="CU162" s="391">
        <f t="shared" si="238"/>
        <v>1</v>
      </c>
      <c r="CV162" s="391">
        <f t="shared" si="239"/>
        <v>1</v>
      </c>
      <c r="CW162" s="391">
        <f t="shared" si="240"/>
        <v>1</v>
      </c>
      <c r="CX162" s="391">
        <f t="shared" si="241"/>
        <v>1</v>
      </c>
      <c r="CY162" s="391">
        <f t="shared" si="242"/>
        <v>1</v>
      </c>
      <c r="CZ162" s="391">
        <f t="shared" si="243"/>
        <v>1</v>
      </c>
      <c r="DA162" s="391">
        <f t="shared" si="244"/>
        <v>1</v>
      </c>
      <c r="DB162" s="391">
        <f t="shared" si="245"/>
        <v>1</v>
      </c>
      <c r="DC162" s="391">
        <f t="shared" si="246"/>
        <v>1</v>
      </c>
      <c r="DD162" s="391">
        <f t="shared" si="247"/>
        <v>1</v>
      </c>
      <c r="DE162" s="398"/>
      <c r="DF162" s="391">
        <f t="shared" si="248"/>
        <v>0</v>
      </c>
      <c r="DG162" s="391">
        <f t="shared" si="249"/>
        <v>0</v>
      </c>
      <c r="DH162" s="391">
        <f t="shared" si="250"/>
        <v>0</v>
      </c>
      <c r="DI162" s="391">
        <f t="shared" si="251"/>
        <v>0</v>
      </c>
      <c r="DJ162" s="391">
        <f t="shared" si="252"/>
        <v>0</v>
      </c>
      <c r="DK162" s="391">
        <f t="shared" si="253"/>
        <v>0</v>
      </c>
      <c r="DL162" s="391">
        <f t="shared" si="254"/>
        <v>0</v>
      </c>
      <c r="DM162" s="391">
        <f t="shared" si="255"/>
        <v>0</v>
      </c>
      <c r="DN162" s="391">
        <f t="shared" si="256"/>
        <v>0</v>
      </c>
      <c r="DO162" s="391">
        <f t="shared" si="257"/>
        <v>0</v>
      </c>
      <c r="DP162" s="391">
        <f t="shared" si="258"/>
        <v>0</v>
      </c>
      <c r="DQ162" s="398"/>
      <c r="DR162" s="391">
        <f t="shared" si="259"/>
        <v>0</v>
      </c>
      <c r="DS162" s="391">
        <f t="shared" si="260"/>
        <v>0</v>
      </c>
      <c r="DT162" s="391">
        <f t="shared" si="261"/>
        <v>0</v>
      </c>
      <c r="DU162" s="391">
        <f t="shared" si="262"/>
        <v>0</v>
      </c>
      <c r="DV162" s="391">
        <f t="shared" si="263"/>
        <v>0</v>
      </c>
      <c r="DW162" s="391">
        <f t="shared" si="264"/>
        <v>0</v>
      </c>
      <c r="DX162" s="391">
        <f t="shared" si="265"/>
        <v>0</v>
      </c>
      <c r="DY162" s="391">
        <f t="shared" si="266"/>
        <v>0</v>
      </c>
      <c r="DZ162" s="391">
        <f t="shared" si="267"/>
        <v>0</v>
      </c>
      <c r="EA162" s="391">
        <f t="shared" si="268"/>
        <v>0</v>
      </c>
      <c r="EB162" s="391">
        <f t="shared" si="269"/>
        <v>0</v>
      </c>
      <c r="EC162" s="398"/>
      <c r="ED162" s="391">
        <f t="shared" si="270"/>
        <v>0</v>
      </c>
      <c r="EE162" s="391">
        <f t="shared" si="271"/>
        <v>0</v>
      </c>
      <c r="EF162" s="391">
        <f t="shared" si="272"/>
        <v>0</v>
      </c>
      <c r="EG162" s="391">
        <f t="shared" si="273"/>
        <v>0</v>
      </c>
      <c r="EH162" s="391">
        <f t="shared" si="274"/>
        <v>0</v>
      </c>
      <c r="EI162" s="391">
        <f t="shared" si="275"/>
        <v>0</v>
      </c>
      <c r="EJ162" s="391">
        <f t="shared" si="276"/>
        <v>0</v>
      </c>
      <c r="EK162" s="391">
        <f t="shared" si="277"/>
        <v>0</v>
      </c>
      <c r="EL162" s="391">
        <f t="shared" si="278"/>
        <v>0</v>
      </c>
      <c r="EM162" s="391">
        <f t="shared" si="279"/>
        <v>0</v>
      </c>
      <c r="EN162" s="391">
        <f t="shared" si="280"/>
        <v>0</v>
      </c>
    </row>
    <row r="163" spans="1:145" s="391" customFormat="1" ht="13.5" hidden="1" thickBot="1" x14ac:dyDescent="0.25">
      <c r="A163" s="364" t="str">
        <f t="shared" si="283"/>
        <v>HV-NA</v>
      </c>
      <c r="B163" s="365" t="str">
        <f>IF((A163&lt;&gt;"ZZZ"),(IF((IFERROR((VLOOKUP(A163,'Standaard+voorstellen '!A$1:B$436,1,FALSE)),"ZZZ"))="ZZZ","v","")),"")</f>
        <v/>
      </c>
      <c r="C163" s="396" t="s">
        <v>984</v>
      </c>
      <c r="D163" s="367" t="str">
        <f t="shared" si="199"/>
        <v>HV-NA</v>
      </c>
      <c r="E163" s="368" t="str">
        <f>IFERROR((VLOOKUP(C163,'Standaard+voorstellen '!A$1:E$568,2,FALSE)),"Nog af te handelen AANVRAAG")</f>
        <v>HV Noodalarmering</v>
      </c>
      <c r="F163" s="369">
        <f>IFERROR((VLOOKUP(C163,'Standaard+voorstellen '!A$1:E$568,3,FALSE)),"")</f>
        <v>7</v>
      </c>
      <c r="G163" s="370">
        <f t="shared" ref="G163:G194" si="284">BP163</f>
        <v>27</v>
      </c>
      <c r="H163" s="371">
        <f t="shared" ref="H163:H194" si="285">BQ163</f>
        <v>0</v>
      </c>
      <c r="I163" s="372">
        <f t="shared" ref="I163:I194" si="286">BR163</f>
        <v>27</v>
      </c>
      <c r="J163" s="367">
        <f t="shared" si="200"/>
        <v>1</v>
      </c>
      <c r="K163" s="372">
        <f t="shared" si="201"/>
        <v>0</v>
      </c>
      <c r="L163" s="410" t="s">
        <v>36</v>
      </c>
      <c r="M163" s="373" t="s">
        <v>203</v>
      </c>
      <c r="N163" s="374"/>
      <c r="O163" s="375"/>
      <c r="P163" s="376" t="s">
        <v>984</v>
      </c>
      <c r="Q163" s="377">
        <v>27</v>
      </c>
      <c r="R163" s="378">
        <v>0</v>
      </c>
      <c r="S163" s="379">
        <v>27</v>
      </c>
      <c r="T163" s="378">
        <v>5</v>
      </c>
      <c r="U163" s="378">
        <v>2</v>
      </c>
      <c r="V163" s="383">
        <v>0</v>
      </c>
      <c r="W163" s="384">
        <v>0</v>
      </c>
      <c r="X163" s="385">
        <v>0</v>
      </c>
      <c r="Y163" s="384"/>
      <c r="Z163" s="401"/>
      <c r="AA163" s="402"/>
      <c r="AB163" s="383"/>
      <c r="AC163" s="384"/>
      <c r="AD163" s="384"/>
      <c r="AE163" s="377"/>
      <c r="AF163" s="380"/>
      <c r="AG163" s="382"/>
      <c r="AH163" s="383">
        <v>0</v>
      </c>
      <c r="AI163" s="384">
        <v>0</v>
      </c>
      <c r="AJ163" s="385">
        <v>0</v>
      </c>
      <c r="AK163" s="384"/>
      <c r="AL163" s="384"/>
      <c r="AM163" s="384"/>
      <c r="AN163" s="383">
        <v>2</v>
      </c>
      <c r="AO163" s="384">
        <v>0</v>
      </c>
      <c r="AP163" s="385">
        <v>2</v>
      </c>
      <c r="AQ163" s="384">
        <v>25</v>
      </c>
      <c r="AR163" s="384">
        <v>0</v>
      </c>
      <c r="AS163" s="384">
        <v>25</v>
      </c>
      <c r="AT163" s="383">
        <v>0</v>
      </c>
      <c r="AU163" s="384">
        <v>0</v>
      </c>
      <c r="AV163" s="384">
        <v>0</v>
      </c>
      <c r="AW163" s="383"/>
      <c r="AX163" s="384"/>
      <c r="AY163" s="385"/>
      <c r="AZ163" s="403"/>
      <c r="BA163" s="387" t="str">
        <f t="shared" si="202"/>
        <v>HV</v>
      </c>
      <c r="BB163" s="388" t="str">
        <f t="shared" si="203"/>
        <v/>
      </c>
      <c r="BC163" s="389" t="str">
        <f t="shared" si="204"/>
        <v>-</v>
      </c>
      <c r="BD163" s="390" t="str">
        <f t="shared" si="205"/>
        <v>NA</v>
      </c>
      <c r="BE163" s="391">
        <f t="shared" si="206"/>
        <v>3</v>
      </c>
      <c r="BF163" s="392" t="str">
        <f>VLOOKUP(C163,'Standaard+voorstellen '!A$1:E$568,1,FALSE)</f>
        <v>HV-NA</v>
      </c>
      <c r="BG163" s="393" t="str">
        <f>VLOOKUP(P163,'Hulpblad Aantal per VrtgSrt &gt;=1'!B$4:C$688,1,FALSE)</f>
        <v>HV-NA</v>
      </c>
      <c r="BH163" s="394" t="s">
        <v>984</v>
      </c>
      <c r="BI163" s="393" t="str">
        <f t="shared" si="207"/>
        <v>g</v>
      </c>
      <c r="BJ163" s="393" t="str">
        <f t="shared" si="208"/>
        <v/>
      </c>
      <c r="BK163" s="393" t="str">
        <f t="shared" si="209"/>
        <v>A</v>
      </c>
      <c r="BL163" s="395" t="str">
        <f t="shared" si="210"/>
        <v>A</v>
      </c>
      <c r="BM163" s="393" t="str">
        <f>IF((B163&gt;"a"),(VLOOKUP(A163,Afhankelijkheid!A$2:O$5530,2,FALSE)),"")</f>
        <v/>
      </c>
      <c r="BN163" s="396">
        <f>IFERROR(VLOOKUP(A163,'Hulpblad IZB en IZE'!A$2:B$750,2,FALSE),0)</f>
        <v>1</v>
      </c>
      <c r="BO163" s="397" t="str">
        <f t="shared" si="211"/>
        <v/>
      </c>
      <c r="BP163" s="370">
        <f t="shared" si="212"/>
        <v>27</v>
      </c>
      <c r="BQ163" s="371">
        <f t="shared" si="213"/>
        <v>0</v>
      </c>
      <c r="BR163" s="372">
        <f t="shared" si="281"/>
        <v>27</v>
      </c>
      <c r="BS163" s="372">
        <f t="shared" si="282"/>
        <v>5</v>
      </c>
      <c r="BT163" s="367">
        <f t="shared" si="214"/>
        <v>1</v>
      </c>
      <c r="BU163" s="398"/>
      <c r="BW163" s="393">
        <f t="shared" si="215"/>
        <v>0</v>
      </c>
      <c r="BX163" s="393">
        <f t="shared" si="216"/>
        <v>0</v>
      </c>
      <c r="BY163" s="393">
        <f t="shared" si="217"/>
        <v>0</v>
      </c>
      <c r="BZ163" s="393">
        <f t="shared" si="218"/>
        <v>0</v>
      </c>
      <c r="CA163" s="393">
        <f t="shared" si="219"/>
        <v>0</v>
      </c>
      <c r="CB163" s="393">
        <f t="shared" si="220"/>
        <v>0</v>
      </c>
      <c r="CC163" s="393">
        <f t="shared" si="221"/>
        <v>0</v>
      </c>
      <c r="CD163" s="393">
        <f t="shared" si="222"/>
        <v>0</v>
      </c>
      <c r="CE163" s="393">
        <f t="shared" si="223"/>
        <v>0</v>
      </c>
      <c r="CF163" s="393">
        <f t="shared" si="224"/>
        <v>0</v>
      </c>
      <c r="CG163" s="398"/>
      <c r="CH163" s="391">
        <f t="shared" si="225"/>
        <v>1</v>
      </c>
      <c r="CI163" s="391">
        <f t="shared" si="226"/>
        <v>0</v>
      </c>
      <c r="CJ163" s="391">
        <f t="shared" si="227"/>
        <v>0</v>
      </c>
      <c r="CK163" s="391">
        <f t="shared" si="228"/>
        <v>0</v>
      </c>
      <c r="CL163" s="391">
        <f t="shared" si="229"/>
        <v>1</v>
      </c>
      <c r="CM163" s="391">
        <f t="shared" si="230"/>
        <v>0</v>
      </c>
      <c r="CN163" s="391">
        <f t="shared" si="231"/>
        <v>1</v>
      </c>
      <c r="CO163" s="391">
        <f t="shared" si="232"/>
        <v>1</v>
      </c>
      <c r="CP163" s="391">
        <f t="shared" si="233"/>
        <v>1</v>
      </c>
      <c r="CQ163" s="391">
        <f t="shared" si="234"/>
        <v>0</v>
      </c>
      <c r="CR163" s="391">
        <f t="shared" si="235"/>
        <v>0</v>
      </c>
      <c r="CS163" s="393">
        <f t="shared" si="236"/>
        <v>0</v>
      </c>
      <c r="CT163" s="391">
        <f t="shared" si="237"/>
        <v>0</v>
      </c>
      <c r="CU163" s="391">
        <f t="shared" si="238"/>
        <v>0</v>
      </c>
      <c r="CV163" s="391">
        <f t="shared" si="239"/>
        <v>0</v>
      </c>
      <c r="CW163" s="391">
        <f t="shared" si="240"/>
        <v>0</v>
      </c>
      <c r="CX163" s="391">
        <f t="shared" si="241"/>
        <v>0</v>
      </c>
      <c r="CY163" s="391">
        <f t="shared" si="242"/>
        <v>0</v>
      </c>
      <c r="CZ163" s="391">
        <f t="shared" si="243"/>
        <v>0</v>
      </c>
      <c r="DA163" s="391">
        <f t="shared" si="244"/>
        <v>1</v>
      </c>
      <c r="DB163" s="391">
        <f t="shared" si="245"/>
        <v>1</v>
      </c>
      <c r="DC163" s="391">
        <f t="shared" si="246"/>
        <v>0</v>
      </c>
      <c r="DD163" s="391">
        <f t="shared" si="247"/>
        <v>0</v>
      </c>
      <c r="DE163" s="398"/>
      <c r="DF163" s="391">
        <f t="shared" si="248"/>
        <v>0</v>
      </c>
      <c r="DG163" s="391">
        <f t="shared" si="249"/>
        <v>0</v>
      </c>
      <c r="DH163" s="391">
        <f t="shared" si="250"/>
        <v>0</v>
      </c>
      <c r="DI163" s="391">
        <f t="shared" si="251"/>
        <v>0</v>
      </c>
      <c r="DJ163" s="391">
        <f t="shared" si="252"/>
        <v>0</v>
      </c>
      <c r="DK163" s="391">
        <f t="shared" si="253"/>
        <v>0</v>
      </c>
      <c r="DL163" s="391">
        <f t="shared" si="254"/>
        <v>0</v>
      </c>
      <c r="DM163" s="391">
        <f t="shared" si="255"/>
        <v>0</v>
      </c>
      <c r="DN163" s="391">
        <f t="shared" si="256"/>
        <v>0</v>
      </c>
      <c r="DO163" s="391">
        <f t="shared" si="257"/>
        <v>0</v>
      </c>
      <c r="DP163" s="391">
        <f t="shared" si="258"/>
        <v>0</v>
      </c>
      <c r="DQ163" s="398"/>
      <c r="DR163" s="391">
        <f t="shared" si="259"/>
        <v>0</v>
      </c>
      <c r="DS163" s="391">
        <f t="shared" si="260"/>
        <v>0</v>
      </c>
      <c r="DT163" s="391">
        <f t="shared" si="261"/>
        <v>0</v>
      </c>
      <c r="DU163" s="391">
        <f t="shared" si="262"/>
        <v>0</v>
      </c>
      <c r="DV163" s="391">
        <f t="shared" si="263"/>
        <v>0</v>
      </c>
      <c r="DW163" s="391">
        <f t="shared" si="264"/>
        <v>0</v>
      </c>
      <c r="DX163" s="391">
        <f t="shared" si="265"/>
        <v>0</v>
      </c>
      <c r="DY163" s="391">
        <f t="shared" si="266"/>
        <v>0</v>
      </c>
      <c r="DZ163" s="391">
        <f t="shared" si="267"/>
        <v>0</v>
      </c>
      <c r="EA163" s="391">
        <f t="shared" si="268"/>
        <v>0</v>
      </c>
      <c r="EB163" s="391">
        <f t="shared" si="269"/>
        <v>0</v>
      </c>
      <c r="EC163" s="398"/>
      <c r="ED163" s="391">
        <f t="shared" si="270"/>
        <v>0</v>
      </c>
      <c r="EE163" s="391">
        <f t="shared" si="271"/>
        <v>0</v>
      </c>
      <c r="EF163" s="391">
        <f t="shared" si="272"/>
        <v>0</v>
      </c>
      <c r="EG163" s="391">
        <f t="shared" si="273"/>
        <v>0</v>
      </c>
      <c r="EH163" s="391">
        <f t="shared" si="274"/>
        <v>0</v>
      </c>
      <c r="EI163" s="391">
        <f t="shared" si="275"/>
        <v>0</v>
      </c>
      <c r="EJ163" s="391">
        <f t="shared" si="276"/>
        <v>0</v>
      </c>
      <c r="EK163" s="391">
        <f t="shared" si="277"/>
        <v>0</v>
      </c>
      <c r="EL163" s="391">
        <f t="shared" si="278"/>
        <v>0</v>
      </c>
      <c r="EM163" s="391">
        <f t="shared" si="279"/>
        <v>0</v>
      </c>
      <c r="EN163" s="391">
        <f t="shared" si="280"/>
        <v>0</v>
      </c>
    </row>
    <row r="164" spans="1:145" s="391" customFormat="1" ht="13.5" hidden="1" thickBot="1" x14ac:dyDescent="0.25">
      <c r="A164" s="364" t="str">
        <f t="shared" si="283"/>
        <v>HV-NO</v>
      </c>
      <c r="B164" s="365" t="str">
        <f>IF((A164&lt;&gt;"ZZZ"),(IF((IFERROR((VLOOKUP(A164,'Standaard+voorstellen '!A$1:B$436,1,FALSE)),"ZZZ"))="ZZZ","v","")),"")</f>
        <v/>
      </c>
      <c r="C164" s="396" t="s">
        <v>281</v>
      </c>
      <c r="D164" s="367" t="str">
        <f t="shared" si="199"/>
        <v>HV-NO</v>
      </c>
      <c r="E164" s="368" t="str">
        <f>IFERROR((VLOOKUP(C164,'Standaard+voorstellen '!A$1:E$568,2,FALSE)),"Nog af te handelen AANVRAAG")</f>
        <v>HV Noodprocedure</v>
      </c>
      <c r="F164" s="369">
        <f>IFERROR((VLOOKUP(C164,'Standaard+voorstellen '!A$1:E$568,3,FALSE)),"")</f>
        <v>7</v>
      </c>
      <c r="G164" s="370">
        <f t="shared" si="284"/>
        <v>117</v>
      </c>
      <c r="H164" s="371">
        <f t="shared" si="285"/>
        <v>0</v>
      </c>
      <c r="I164" s="372">
        <f t="shared" si="286"/>
        <v>117</v>
      </c>
      <c r="J164" s="367">
        <f t="shared" si="200"/>
        <v>9</v>
      </c>
      <c r="K164" s="372">
        <f t="shared" si="201"/>
        <v>0</v>
      </c>
      <c r="L164" s="369" t="s">
        <v>36</v>
      </c>
      <c r="M164" s="373" t="s">
        <v>203</v>
      </c>
      <c r="N164" s="374"/>
      <c r="O164" s="375"/>
      <c r="P164" s="376" t="s">
        <v>281</v>
      </c>
      <c r="Q164" s="377">
        <v>117</v>
      </c>
      <c r="R164" s="378">
        <v>0</v>
      </c>
      <c r="S164" s="379">
        <v>117</v>
      </c>
      <c r="T164" s="378">
        <v>8</v>
      </c>
      <c r="U164" s="378">
        <v>8</v>
      </c>
      <c r="V164" s="377">
        <v>10</v>
      </c>
      <c r="W164" s="378">
        <v>0</v>
      </c>
      <c r="X164" s="379">
        <v>10</v>
      </c>
      <c r="Y164" s="384">
        <v>11</v>
      </c>
      <c r="Z164" s="401">
        <v>0</v>
      </c>
      <c r="AA164" s="402">
        <v>11</v>
      </c>
      <c r="AB164" s="383"/>
      <c r="AC164" s="384"/>
      <c r="AD164" s="384"/>
      <c r="AE164" s="383">
        <v>23</v>
      </c>
      <c r="AF164" s="401">
        <v>0</v>
      </c>
      <c r="AG164" s="406">
        <v>23</v>
      </c>
      <c r="AH164" s="383">
        <v>11</v>
      </c>
      <c r="AI164" s="384">
        <v>0</v>
      </c>
      <c r="AJ164" s="385">
        <v>11</v>
      </c>
      <c r="AK164" s="384"/>
      <c r="AL164" s="384"/>
      <c r="AM164" s="384"/>
      <c r="AN164" s="383">
        <v>15</v>
      </c>
      <c r="AO164" s="384">
        <v>0</v>
      </c>
      <c r="AP164" s="385">
        <v>15</v>
      </c>
      <c r="AQ164" s="384">
        <v>21</v>
      </c>
      <c r="AR164" s="384">
        <v>0</v>
      </c>
      <c r="AS164" s="384">
        <v>21</v>
      </c>
      <c r="AT164" s="377">
        <v>9</v>
      </c>
      <c r="AU164" s="384">
        <v>0</v>
      </c>
      <c r="AV164" s="384">
        <v>9</v>
      </c>
      <c r="AW164" s="377">
        <v>17</v>
      </c>
      <c r="AX164" s="378">
        <v>0</v>
      </c>
      <c r="AY164" s="385">
        <v>17</v>
      </c>
      <c r="AZ164" s="403"/>
      <c r="BA164" s="387" t="str">
        <f t="shared" si="202"/>
        <v>HV</v>
      </c>
      <c r="BB164" s="388" t="str">
        <f t="shared" si="203"/>
        <v/>
      </c>
      <c r="BC164" s="389" t="str">
        <f t="shared" si="204"/>
        <v>-</v>
      </c>
      <c r="BD164" s="390" t="str">
        <f t="shared" si="205"/>
        <v>NO</v>
      </c>
      <c r="BE164" s="391">
        <f t="shared" si="206"/>
        <v>3</v>
      </c>
      <c r="BF164" s="392" t="str">
        <f>VLOOKUP(C164,'Standaard+voorstellen '!A$1:E$568,1,FALSE)</f>
        <v>HV-NO</v>
      </c>
      <c r="BG164" s="393" t="str">
        <f>VLOOKUP(P164,'Hulpblad Aantal per VrtgSrt &gt;=1'!B$4:C$688,1,FALSE)</f>
        <v>HV-NO</v>
      </c>
      <c r="BH164" s="394" t="s">
        <v>281</v>
      </c>
      <c r="BI164" s="393" t="str">
        <f t="shared" si="207"/>
        <v>g</v>
      </c>
      <c r="BJ164" s="393" t="str">
        <f t="shared" si="208"/>
        <v/>
      </c>
      <c r="BK164" s="393" t="str">
        <f t="shared" si="209"/>
        <v>A</v>
      </c>
      <c r="BL164" s="395" t="str">
        <f t="shared" si="210"/>
        <v>A</v>
      </c>
      <c r="BM164" s="393" t="str">
        <f>IF((B164&gt;"a"),(VLOOKUP(A164,Afhankelijkheid!A$2:O$5530,2,FALSE)),"")</f>
        <v/>
      </c>
      <c r="BN164" s="396">
        <f>IFERROR(VLOOKUP(A164,'Hulpblad IZB en IZE'!A$2:B$750,2,FALSE),0)</f>
        <v>9</v>
      </c>
      <c r="BO164" s="397" t="str">
        <f t="shared" si="211"/>
        <v/>
      </c>
      <c r="BP164" s="370">
        <f t="shared" si="212"/>
        <v>117</v>
      </c>
      <c r="BQ164" s="371">
        <f t="shared" si="213"/>
        <v>0</v>
      </c>
      <c r="BR164" s="372">
        <f t="shared" si="281"/>
        <v>117</v>
      </c>
      <c r="BS164" s="372">
        <f t="shared" si="282"/>
        <v>8</v>
      </c>
      <c r="BT164" s="367">
        <f t="shared" si="214"/>
        <v>9</v>
      </c>
      <c r="BU164" s="398"/>
      <c r="BW164" s="393">
        <f t="shared" si="215"/>
        <v>0</v>
      </c>
      <c r="BX164" s="393">
        <f t="shared" si="216"/>
        <v>0</v>
      </c>
      <c r="BY164" s="393">
        <f t="shared" si="217"/>
        <v>0</v>
      </c>
      <c r="BZ164" s="393">
        <f t="shared" si="218"/>
        <v>0</v>
      </c>
      <c r="CA164" s="393">
        <f t="shared" si="219"/>
        <v>0</v>
      </c>
      <c r="CB164" s="393">
        <f t="shared" si="220"/>
        <v>0</v>
      </c>
      <c r="CC164" s="393">
        <f t="shared" si="221"/>
        <v>0</v>
      </c>
      <c r="CD164" s="393">
        <f t="shared" si="222"/>
        <v>0</v>
      </c>
      <c r="CE164" s="393">
        <f t="shared" si="223"/>
        <v>0</v>
      </c>
      <c r="CF164" s="393">
        <f t="shared" si="224"/>
        <v>0</v>
      </c>
      <c r="CG164" s="398"/>
      <c r="CH164" s="391">
        <f t="shared" si="225"/>
        <v>1</v>
      </c>
      <c r="CI164" s="391">
        <f t="shared" si="226"/>
        <v>1</v>
      </c>
      <c r="CJ164" s="391">
        <f t="shared" si="227"/>
        <v>0</v>
      </c>
      <c r="CK164" s="391">
        <f t="shared" si="228"/>
        <v>1</v>
      </c>
      <c r="CL164" s="391">
        <f t="shared" si="229"/>
        <v>1</v>
      </c>
      <c r="CM164" s="391">
        <f t="shared" si="230"/>
        <v>0</v>
      </c>
      <c r="CN164" s="391">
        <f t="shared" si="231"/>
        <v>1</v>
      </c>
      <c r="CO164" s="391">
        <f t="shared" si="232"/>
        <v>1</v>
      </c>
      <c r="CP164" s="391">
        <f t="shared" si="233"/>
        <v>1</v>
      </c>
      <c r="CQ164" s="391">
        <f t="shared" si="234"/>
        <v>1</v>
      </c>
      <c r="CR164" s="391">
        <f t="shared" si="235"/>
        <v>0</v>
      </c>
      <c r="CS164" s="393">
        <f t="shared" si="236"/>
        <v>0</v>
      </c>
      <c r="CT164" s="391">
        <f t="shared" si="237"/>
        <v>0</v>
      </c>
      <c r="CU164" s="391">
        <f t="shared" si="238"/>
        <v>1</v>
      </c>
      <c r="CV164" s="391">
        <f t="shared" si="239"/>
        <v>1</v>
      </c>
      <c r="CW164" s="391">
        <f t="shared" si="240"/>
        <v>0</v>
      </c>
      <c r="CX164" s="391">
        <f t="shared" si="241"/>
        <v>1</v>
      </c>
      <c r="CY164" s="391">
        <f t="shared" si="242"/>
        <v>1</v>
      </c>
      <c r="CZ164" s="391">
        <f t="shared" si="243"/>
        <v>0</v>
      </c>
      <c r="DA164" s="391">
        <f t="shared" si="244"/>
        <v>1</v>
      </c>
      <c r="DB164" s="391">
        <f t="shared" si="245"/>
        <v>1</v>
      </c>
      <c r="DC164" s="391">
        <f t="shared" si="246"/>
        <v>1</v>
      </c>
      <c r="DD164" s="391">
        <f t="shared" si="247"/>
        <v>1</v>
      </c>
      <c r="DE164" s="398"/>
      <c r="DF164" s="391">
        <f t="shared" si="248"/>
        <v>0</v>
      </c>
      <c r="DG164" s="391">
        <f t="shared" si="249"/>
        <v>0</v>
      </c>
      <c r="DH164" s="391">
        <f t="shared" si="250"/>
        <v>0</v>
      </c>
      <c r="DI164" s="391">
        <f t="shared" si="251"/>
        <v>0</v>
      </c>
      <c r="DJ164" s="391">
        <f t="shared" si="252"/>
        <v>0</v>
      </c>
      <c r="DK164" s="391">
        <f t="shared" si="253"/>
        <v>0</v>
      </c>
      <c r="DL164" s="391">
        <f t="shared" si="254"/>
        <v>0</v>
      </c>
      <c r="DM164" s="391">
        <f t="shared" si="255"/>
        <v>0</v>
      </c>
      <c r="DN164" s="391">
        <f t="shared" si="256"/>
        <v>0</v>
      </c>
      <c r="DO164" s="391">
        <f t="shared" si="257"/>
        <v>0</v>
      </c>
      <c r="DP164" s="391">
        <f t="shared" si="258"/>
        <v>0</v>
      </c>
      <c r="DQ164" s="398"/>
      <c r="DR164" s="391">
        <f t="shared" si="259"/>
        <v>0</v>
      </c>
      <c r="DS164" s="391">
        <f t="shared" si="260"/>
        <v>0</v>
      </c>
      <c r="DT164" s="391">
        <f t="shared" si="261"/>
        <v>0</v>
      </c>
      <c r="DU164" s="391">
        <f t="shared" si="262"/>
        <v>0</v>
      </c>
      <c r="DV164" s="391">
        <f t="shared" si="263"/>
        <v>0</v>
      </c>
      <c r="DW164" s="391">
        <f t="shared" si="264"/>
        <v>0</v>
      </c>
      <c r="DX164" s="391">
        <f t="shared" si="265"/>
        <v>0</v>
      </c>
      <c r="DY164" s="391">
        <f t="shared" si="266"/>
        <v>0</v>
      </c>
      <c r="DZ164" s="391">
        <f t="shared" si="267"/>
        <v>0</v>
      </c>
      <c r="EA164" s="391">
        <f t="shared" si="268"/>
        <v>0</v>
      </c>
      <c r="EB164" s="391">
        <f t="shared" si="269"/>
        <v>0</v>
      </c>
      <c r="EC164" s="398"/>
      <c r="ED164" s="391">
        <f t="shared" si="270"/>
        <v>0</v>
      </c>
      <c r="EE164" s="391">
        <f t="shared" si="271"/>
        <v>0</v>
      </c>
      <c r="EF164" s="391">
        <f t="shared" si="272"/>
        <v>0</v>
      </c>
      <c r="EG164" s="391">
        <f t="shared" si="273"/>
        <v>0</v>
      </c>
      <c r="EH164" s="391">
        <f t="shared" si="274"/>
        <v>0</v>
      </c>
      <c r="EI164" s="391">
        <f t="shared" si="275"/>
        <v>0</v>
      </c>
      <c r="EJ164" s="391">
        <f t="shared" si="276"/>
        <v>0</v>
      </c>
      <c r="EK164" s="391">
        <f t="shared" si="277"/>
        <v>0</v>
      </c>
      <c r="EL164" s="391">
        <f t="shared" si="278"/>
        <v>0</v>
      </c>
      <c r="EM164" s="391">
        <f t="shared" si="279"/>
        <v>0</v>
      </c>
      <c r="EN164" s="391">
        <f t="shared" si="280"/>
        <v>0</v>
      </c>
    </row>
    <row r="165" spans="1:145" s="391" customFormat="1" ht="13.5" hidden="1" thickBot="1" x14ac:dyDescent="0.25">
      <c r="A165" s="364" t="str">
        <f t="shared" si="283"/>
        <v>HV-PLB</v>
      </c>
      <c r="B165" s="365" t="str">
        <f>IF((A165&lt;&gt;"ZZZ"),(IF((IFERROR((VLOOKUP(A165,'Standaard+voorstellen '!A$1:B$436,1,FALSE)),"ZZZ"))="ZZZ","v","")),"")</f>
        <v/>
      </c>
      <c r="C165" s="396" t="s">
        <v>302</v>
      </c>
      <c r="D165" s="367" t="str">
        <f t="shared" si="199"/>
        <v>HV-PLB</v>
      </c>
      <c r="E165" s="368" t="str">
        <f>IFERROR((VLOOKUP(C165,'Standaard+voorstellen '!A$1:E$568,2,FALSE)),"Nog af te handelen AANVRAAG")</f>
        <v>HV Peloton Basis</v>
      </c>
      <c r="F165" s="369">
        <f>IFERROR((VLOOKUP(C165,'Standaard+voorstellen '!A$1:E$568,3,FALSE)),"")</f>
        <v>7</v>
      </c>
      <c r="G165" s="370">
        <f t="shared" si="284"/>
        <v>2</v>
      </c>
      <c r="H165" s="371">
        <f t="shared" si="285"/>
        <v>0</v>
      </c>
      <c r="I165" s="372">
        <f t="shared" si="286"/>
        <v>2</v>
      </c>
      <c r="J165" s="367">
        <f t="shared" si="200"/>
        <v>2</v>
      </c>
      <c r="K165" s="372">
        <f t="shared" si="201"/>
        <v>0</v>
      </c>
      <c r="L165" s="369" t="s">
        <v>36</v>
      </c>
      <c r="M165" s="373" t="s">
        <v>203</v>
      </c>
      <c r="N165" s="635" t="s">
        <v>2378</v>
      </c>
      <c r="O165" s="635" t="s">
        <v>2379</v>
      </c>
      <c r="P165" s="376" t="s">
        <v>302</v>
      </c>
      <c r="Q165" s="377">
        <v>2</v>
      </c>
      <c r="R165" s="378">
        <v>0</v>
      </c>
      <c r="S165" s="379">
        <v>2</v>
      </c>
      <c r="T165" s="378">
        <v>5</v>
      </c>
      <c r="U165" s="378">
        <v>1</v>
      </c>
      <c r="V165" s="383">
        <v>0</v>
      </c>
      <c r="W165" s="384">
        <v>0</v>
      </c>
      <c r="X165" s="385">
        <v>0</v>
      </c>
      <c r="Y165" s="384"/>
      <c r="Z165" s="401"/>
      <c r="AA165" s="402"/>
      <c r="AB165" s="383"/>
      <c r="AC165" s="384"/>
      <c r="AD165" s="384"/>
      <c r="AE165" s="383"/>
      <c r="AF165" s="401"/>
      <c r="AG165" s="406"/>
      <c r="AH165" s="377">
        <v>0</v>
      </c>
      <c r="AI165" s="378">
        <v>0</v>
      </c>
      <c r="AJ165" s="379">
        <v>0</v>
      </c>
      <c r="AK165" s="384"/>
      <c r="AL165" s="384"/>
      <c r="AM165" s="384"/>
      <c r="AN165" s="377">
        <v>2</v>
      </c>
      <c r="AO165" s="378">
        <v>0</v>
      </c>
      <c r="AP165" s="379">
        <v>2</v>
      </c>
      <c r="AQ165" s="384">
        <v>0</v>
      </c>
      <c r="AR165" s="384">
        <v>0</v>
      </c>
      <c r="AS165" s="384">
        <v>0</v>
      </c>
      <c r="AT165" s="383">
        <v>0</v>
      </c>
      <c r="AU165" s="384">
        <v>0</v>
      </c>
      <c r="AV165" s="384">
        <v>0</v>
      </c>
      <c r="AW165" s="383"/>
      <c r="AX165" s="384"/>
      <c r="AY165" s="385"/>
      <c r="AZ165" s="403"/>
      <c r="BA165" s="387" t="str">
        <f t="shared" si="202"/>
        <v>HV</v>
      </c>
      <c r="BB165" s="388" t="str">
        <f t="shared" si="203"/>
        <v/>
      </c>
      <c r="BC165" s="389" t="str">
        <f t="shared" si="204"/>
        <v>-</v>
      </c>
      <c r="BD165" s="390" t="str">
        <f t="shared" si="205"/>
        <v>PLB</v>
      </c>
      <c r="BE165" s="391">
        <f t="shared" si="206"/>
        <v>3</v>
      </c>
      <c r="BF165" s="392" t="str">
        <f>VLOOKUP(C165,'Standaard+voorstellen '!A$1:E$568,1,FALSE)</f>
        <v>HV-PLB</v>
      </c>
      <c r="BG165" s="393" t="str">
        <f>VLOOKUP(P165,'Hulpblad Aantal per VrtgSrt &gt;=1'!B$4:C$688,1,FALSE)</f>
        <v>HV-PLB</v>
      </c>
      <c r="BH165" s="394" t="s">
        <v>302</v>
      </c>
      <c r="BI165" s="393" t="str">
        <f t="shared" si="207"/>
        <v>g</v>
      </c>
      <c r="BJ165" s="393" t="str">
        <f t="shared" si="208"/>
        <v/>
      </c>
      <c r="BK165" s="393" t="str">
        <f t="shared" si="209"/>
        <v>A</v>
      </c>
      <c r="BL165" s="395" t="str">
        <f t="shared" si="210"/>
        <v>A</v>
      </c>
      <c r="BM165" s="393" t="str">
        <f>IF((B165&gt;"a"),(VLOOKUP(A165,Afhankelijkheid!A$2:O$5530,2,FALSE)),"")</f>
        <v/>
      </c>
      <c r="BN165" s="396">
        <f>IFERROR(VLOOKUP(A165,'Hulpblad IZB en IZE'!A$2:B$750,2,FALSE),0)</f>
        <v>2</v>
      </c>
      <c r="BO165" s="397" t="str">
        <f t="shared" si="211"/>
        <v/>
      </c>
      <c r="BP165" s="370">
        <f t="shared" si="212"/>
        <v>2</v>
      </c>
      <c r="BQ165" s="371">
        <f t="shared" si="213"/>
        <v>0</v>
      </c>
      <c r="BR165" s="372">
        <f t="shared" si="281"/>
        <v>2</v>
      </c>
      <c r="BS165" s="372">
        <f t="shared" si="282"/>
        <v>5</v>
      </c>
      <c r="BT165" s="367">
        <f t="shared" si="214"/>
        <v>2</v>
      </c>
      <c r="BU165" s="398"/>
      <c r="BW165" s="393">
        <f t="shared" si="215"/>
        <v>0</v>
      </c>
      <c r="BX165" s="393">
        <f t="shared" si="216"/>
        <v>0</v>
      </c>
      <c r="BY165" s="393">
        <f t="shared" si="217"/>
        <v>0</v>
      </c>
      <c r="BZ165" s="393">
        <f t="shared" si="218"/>
        <v>0</v>
      </c>
      <c r="CA165" s="393">
        <f t="shared" si="219"/>
        <v>0</v>
      </c>
      <c r="CB165" s="393">
        <f t="shared" si="220"/>
        <v>0</v>
      </c>
      <c r="CC165" s="393">
        <f t="shared" si="221"/>
        <v>0</v>
      </c>
      <c r="CD165" s="393">
        <f t="shared" si="222"/>
        <v>0</v>
      </c>
      <c r="CE165" s="393">
        <f t="shared" si="223"/>
        <v>0</v>
      </c>
      <c r="CF165" s="393">
        <f t="shared" si="224"/>
        <v>0</v>
      </c>
      <c r="CG165" s="398"/>
      <c r="CH165" s="391">
        <f t="shared" si="225"/>
        <v>1</v>
      </c>
      <c r="CI165" s="391">
        <f t="shared" si="226"/>
        <v>0</v>
      </c>
      <c r="CJ165" s="391">
        <f t="shared" si="227"/>
        <v>0</v>
      </c>
      <c r="CK165" s="391">
        <f t="shared" si="228"/>
        <v>0</v>
      </c>
      <c r="CL165" s="391">
        <f t="shared" si="229"/>
        <v>1</v>
      </c>
      <c r="CM165" s="391">
        <f t="shared" si="230"/>
        <v>0</v>
      </c>
      <c r="CN165" s="391">
        <f t="shared" si="231"/>
        <v>1</v>
      </c>
      <c r="CO165" s="391">
        <f t="shared" si="232"/>
        <v>1</v>
      </c>
      <c r="CP165" s="391">
        <f t="shared" si="233"/>
        <v>1</v>
      </c>
      <c r="CQ165" s="391">
        <f t="shared" si="234"/>
        <v>0</v>
      </c>
      <c r="CR165" s="391">
        <f t="shared" si="235"/>
        <v>0</v>
      </c>
      <c r="CS165" s="393">
        <f t="shared" si="236"/>
        <v>0</v>
      </c>
      <c r="CT165" s="391">
        <f t="shared" si="237"/>
        <v>0</v>
      </c>
      <c r="CU165" s="391">
        <f t="shared" si="238"/>
        <v>0</v>
      </c>
      <c r="CV165" s="391">
        <f t="shared" si="239"/>
        <v>0</v>
      </c>
      <c r="CW165" s="391">
        <f t="shared" si="240"/>
        <v>0</v>
      </c>
      <c r="CX165" s="391">
        <f t="shared" si="241"/>
        <v>0</v>
      </c>
      <c r="CY165" s="391">
        <f t="shared" si="242"/>
        <v>0</v>
      </c>
      <c r="CZ165" s="391">
        <f t="shared" si="243"/>
        <v>0</v>
      </c>
      <c r="DA165" s="391">
        <f t="shared" si="244"/>
        <v>1</v>
      </c>
      <c r="DB165" s="391">
        <f t="shared" si="245"/>
        <v>0</v>
      </c>
      <c r="DC165" s="391">
        <f t="shared" si="246"/>
        <v>0</v>
      </c>
      <c r="DD165" s="391">
        <f t="shared" si="247"/>
        <v>0</v>
      </c>
      <c r="DE165" s="398"/>
      <c r="DF165" s="391">
        <f t="shared" si="248"/>
        <v>0</v>
      </c>
      <c r="DG165" s="391">
        <f t="shared" si="249"/>
        <v>0</v>
      </c>
      <c r="DH165" s="391">
        <f t="shared" si="250"/>
        <v>0</v>
      </c>
      <c r="DI165" s="391">
        <f t="shared" si="251"/>
        <v>0</v>
      </c>
      <c r="DJ165" s="391">
        <f t="shared" si="252"/>
        <v>0</v>
      </c>
      <c r="DK165" s="391">
        <f t="shared" si="253"/>
        <v>0</v>
      </c>
      <c r="DL165" s="391">
        <f t="shared" si="254"/>
        <v>0</v>
      </c>
      <c r="DM165" s="391">
        <f t="shared" si="255"/>
        <v>0</v>
      </c>
      <c r="DN165" s="391">
        <f t="shared" si="256"/>
        <v>0</v>
      </c>
      <c r="DO165" s="391">
        <f t="shared" si="257"/>
        <v>0</v>
      </c>
      <c r="DP165" s="391">
        <f t="shared" si="258"/>
        <v>0</v>
      </c>
      <c r="DQ165" s="398"/>
      <c r="DR165" s="391">
        <f t="shared" si="259"/>
        <v>0</v>
      </c>
      <c r="DS165" s="391">
        <f t="shared" si="260"/>
        <v>0</v>
      </c>
      <c r="DT165" s="391">
        <f t="shared" si="261"/>
        <v>0</v>
      </c>
      <c r="DU165" s="391">
        <f t="shared" si="262"/>
        <v>0</v>
      </c>
      <c r="DV165" s="391">
        <f t="shared" si="263"/>
        <v>0</v>
      </c>
      <c r="DW165" s="391">
        <f t="shared" si="264"/>
        <v>0</v>
      </c>
      <c r="DX165" s="391">
        <f t="shared" si="265"/>
        <v>0</v>
      </c>
      <c r="DY165" s="391">
        <f t="shared" si="266"/>
        <v>0</v>
      </c>
      <c r="DZ165" s="391">
        <f t="shared" si="267"/>
        <v>0</v>
      </c>
      <c r="EA165" s="391">
        <f t="shared" si="268"/>
        <v>0</v>
      </c>
      <c r="EB165" s="391">
        <f t="shared" si="269"/>
        <v>0</v>
      </c>
      <c r="EC165" s="398"/>
      <c r="ED165" s="391">
        <f t="shared" si="270"/>
        <v>0</v>
      </c>
      <c r="EE165" s="391">
        <f t="shared" si="271"/>
        <v>0</v>
      </c>
      <c r="EF165" s="391">
        <f t="shared" si="272"/>
        <v>0</v>
      </c>
      <c r="EG165" s="391">
        <f t="shared" si="273"/>
        <v>0</v>
      </c>
      <c r="EH165" s="391">
        <f t="shared" si="274"/>
        <v>0</v>
      </c>
      <c r="EI165" s="391">
        <f t="shared" si="275"/>
        <v>0</v>
      </c>
      <c r="EJ165" s="391">
        <f t="shared" si="276"/>
        <v>0</v>
      </c>
      <c r="EK165" s="391">
        <f t="shared" si="277"/>
        <v>0</v>
      </c>
      <c r="EL165" s="391">
        <f t="shared" si="278"/>
        <v>0</v>
      </c>
      <c r="EM165" s="391">
        <f t="shared" si="279"/>
        <v>0</v>
      </c>
      <c r="EN165" s="391">
        <f t="shared" si="280"/>
        <v>0</v>
      </c>
    </row>
    <row r="166" spans="1:145" s="391" customFormat="1" ht="13.5" hidden="1" thickBot="1" x14ac:dyDescent="0.25">
      <c r="A166" s="364" t="str">
        <f t="shared" si="283"/>
        <v>HV-PLG</v>
      </c>
      <c r="B166" s="365" t="str">
        <f>IF((A166&lt;&gt;"ZZZ"),(IF((IFERROR((VLOOKUP(A166,'Standaard+voorstellen '!A$1:B$436,1,FALSE)),"ZZZ"))="ZZZ","v","")),"")</f>
        <v/>
      </c>
      <c r="C166" s="404" t="s">
        <v>304</v>
      </c>
      <c r="D166" s="367" t="str">
        <f t="shared" si="199"/>
        <v>HV-PLG</v>
      </c>
      <c r="E166" s="368" t="str">
        <f>IFERROR((VLOOKUP(C166,'Standaard+voorstellen '!A$1:E$568,2,FALSE)),"Nog af te handelen AANVRAAG")</f>
        <v>HV Peloton IBGS</v>
      </c>
      <c r="F166" s="369">
        <f>IFERROR((VLOOKUP(C166,'Standaard+voorstellen '!A$1:E$568,3,FALSE)),"")</f>
        <v>7</v>
      </c>
      <c r="G166" s="370">
        <f t="shared" si="284"/>
        <v>1</v>
      </c>
      <c r="H166" s="371">
        <f t="shared" si="285"/>
        <v>0</v>
      </c>
      <c r="I166" s="372">
        <f t="shared" si="286"/>
        <v>1</v>
      </c>
      <c r="J166" s="367">
        <f t="shared" si="200"/>
        <v>0</v>
      </c>
      <c r="K166" s="372">
        <f t="shared" si="201"/>
        <v>0</v>
      </c>
      <c r="L166" s="405" t="s">
        <v>36</v>
      </c>
      <c r="M166" s="373" t="s">
        <v>203</v>
      </c>
      <c r="N166" s="420" t="s">
        <v>2141</v>
      </c>
      <c r="O166" s="420" t="s">
        <v>2092</v>
      </c>
      <c r="P166" s="376" t="s">
        <v>304</v>
      </c>
      <c r="Q166" s="377">
        <v>1</v>
      </c>
      <c r="R166" s="378">
        <v>0</v>
      </c>
      <c r="S166" s="379">
        <v>1</v>
      </c>
      <c r="T166" s="378">
        <v>5</v>
      </c>
      <c r="U166" s="378">
        <v>1</v>
      </c>
      <c r="V166" s="383">
        <v>0</v>
      </c>
      <c r="W166" s="384">
        <v>0</v>
      </c>
      <c r="X166" s="385">
        <v>0</v>
      </c>
      <c r="Y166" s="384"/>
      <c r="Z166" s="401"/>
      <c r="AA166" s="402"/>
      <c r="AB166" s="383"/>
      <c r="AC166" s="384"/>
      <c r="AD166" s="384"/>
      <c r="AE166" s="383"/>
      <c r="AF166" s="401"/>
      <c r="AG166" s="406"/>
      <c r="AH166" s="383">
        <v>0</v>
      </c>
      <c r="AI166" s="384">
        <v>0</v>
      </c>
      <c r="AJ166" s="385">
        <v>0</v>
      </c>
      <c r="AK166" s="384"/>
      <c r="AL166" s="384"/>
      <c r="AM166" s="384"/>
      <c r="AN166" s="383">
        <v>1</v>
      </c>
      <c r="AO166" s="384">
        <v>0</v>
      </c>
      <c r="AP166" s="385">
        <v>1</v>
      </c>
      <c r="AQ166" s="384">
        <v>0</v>
      </c>
      <c r="AR166" s="384">
        <v>0</v>
      </c>
      <c r="AS166" s="384">
        <v>0</v>
      </c>
      <c r="AT166" s="383">
        <v>0</v>
      </c>
      <c r="AU166" s="384">
        <v>0</v>
      </c>
      <c r="AV166" s="384">
        <v>0</v>
      </c>
      <c r="AW166" s="383"/>
      <c r="AX166" s="384"/>
      <c r="AY166" s="385"/>
      <c r="AZ166" s="403"/>
      <c r="BA166" s="387" t="str">
        <f t="shared" si="202"/>
        <v>HV</v>
      </c>
      <c r="BB166" s="388" t="str">
        <f t="shared" si="203"/>
        <v/>
      </c>
      <c r="BC166" s="389" t="str">
        <f t="shared" si="204"/>
        <v>-</v>
      </c>
      <c r="BD166" s="390" t="str">
        <f t="shared" si="205"/>
        <v>PLG</v>
      </c>
      <c r="BE166" s="391">
        <f t="shared" si="206"/>
        <v>3</v>
      </c>
      <c r="BF166" s="392" t="str">
        <f>VLOOKUP(C166,'Standaard+voorstellen '!A$1:E$568,1,FALSE)</f>
        <v>HV-PLG</v>
      </c>
      <c r="BG166" s="393" t="str">
        <f>VLOOKUP(P166,'Hulpblad Aantal per VrtgSrt &gt;=1'!B$4:C$688,1,FALSE)</f>
        <v>HV-PLG</v>
      </c>
      <c r="BH166" s="394" t="s">
        <v>304</v>
      </c>
      <c r="BI166" s="393" t="str">
        <f t="shared" si="207"/>
        <v>g</v>
      </c>
      <c r="BJ166" s="393" t="str">
        <f t="shared" si="208"/>
        <v/>
      </c>
      <c r="BK166" s="393" t="str">
        <f t="shared" si="209"/>
        <v>A</v>
      </c>
      <c r="BL166" s="395" t="str">
        <f t="shared" si="210"/>
        <v>A</v>
      </c>
      <c r="BM166" s="393" t="str">
        <f>IF((B166&gt;"a"),(VLOOKUP(A166,Afhankelijkheid!A$2:O$5530,2,FALSE)),"")</f>
        <v/>
      </c>
      <c r="BN166" s="396">
        <f>IFERROR(VLOOKUP(A166,'Hulpblad IZB en IZE'!A$2:B$750,2,FALSE),0)</f>
        <v>0</v>
      </c>
      <c r="BO166" s="397" t="str">
        <f t="shared" si="211"/>
        <v/>
      </c>
      <c r="BP166" s="370">
        <f t="shared" si="212"/>
        <v>1</v>
      </c>
      <c r="BQ166" s="371">
        <f t="shared" si="213"/>
        <v>0</v>
      </c>
      <c r="BR166" s="372">
        <f t="shared" si="281"/>
        <v>1</v>
      </c>
      <c r="BS166" s="372">
        <f t="shared" si="282"/>
        <v>5</v>
      </c>
      <c r="BT166" s="367">
        <f t="shared" si="214"/>
        <v>0</v>
      </c>
      <c r="BU166" s="398"/>
      <c r="BW166" s="393">
        <f t="shared" si="215"/>
        <v>0</v>
      </c>
      <c r="BX166" s="393">
        <f t="shared" si="216"/>
        <v>0</v>
      </c>
      <c r="BY166" s="393">
        <f t="shared" si="217"/>
        <v>0</v>
      </c>
      <c r="BZ166" s="393">
        <f t="shared" si="218"/>
        <v>0</v>
      </c>
      <c r="CA166" s="393">
        <f t="shared" si="219"/>
        <v>0</v>
      </c>
      <c r="CB166" s="393">
        <f t="shared" si="220"/>
        <v>0</v>
      </c>
      <c r="CC166" s="393">
        <f t="shared" si="221"/>
        <v>0</v>
      </c>
      <c r="CD166" s="393">
        <f t="shared" si="222"/>
        <v>0</v>
      </c>
      <c r="CE166" s="393">
        <f t="shared" si="223"/>
        <v>0</v>
      </c>
      <c r="CF166" s="393">
        <f t="shared" si="224"/>
        <v>0</v>
      </c>
      <c r="CG166" s="398"/>
      <c r="CH166" s="391">
        <f t="shared" si="225"/>
        <v>1</v>
      </c>
      <c r="CI166" s="391">
        <f t="shared" si="226"/>
        <v>0</v>
      </c>
      <c r="CJ166" s="391">
        <f t="shared" si="227"/>
        <v>0</v>
      </c>
      <c r="CK166" s="391">
        <f t="shared" si="228"/>
        <v>0</v>
      </c>
      <c r="CL166" s="391">
        <f t="shared" si="229"/>
        <v>1</v>
      </c>
      <c r="CM166" s="391">
        <f t="shared" si="230"/>
        <v>0</v>
      </c>
      <c r="CN166" s="391">
        <f t="shared" si="231"/>
        <v>1</v>
      </c>
      <c r="CO166" s="391">
        <f t="shared" si="232"/>
        <v>1</v>
      </c>
      <c r="CP166" s="391">
        <f t="shared" si="233"/>
        <v>1</v>
      </c>
      <c r="CQ166" s="391">
        <f t="shared" si="234"/>
        <v>0</v>
      </c>
      <c r="CR166" s="391">
        <f t="shared" si="235"/>
        <v>0</v>
      </c>
      <c r="CS166" s="393">
        <f t="shared" si="236"/>
        <v>0</v>
      </c>
      <c r="CT166" s="391">
        <f t="shared" si="237"/>
        <v>0</v>
      </c>
      <c r="CU166" s="391">
        <f t="shared" si="238"/>
        <v>0</v>
      </c>
      <c r="CV166" s="391">
        <f t="shared" si="239"/>
        <v>0</v>
      </c>
      <c r="CW166" s="391">
        <f t="shared" si="240"/>
        <v>0</v>
      </c>
      <c r="CX166" s="391">
        <f t="shared" si="241"/>
        <v>0</v>
      </c>
      <c r="CY166" s="391">
        <f t="shared" si="242"/>
        <v>0</v>
      </c>
      <c r="CZ166" s="391">
        <f t="shared" si="243"/>
        <v>0</v>
      </c>
      <c r="DA166" s="391">
        <f t="shared" si="244"/>
        <v>1</v>
      </c>
      <c r="DB166" s="391">
        <f t="shared" si="245"/>
        <v>0</v>
      </c>
      <c r="DC166" s="391">
        <f t="shared" si="246"/>
        <v>0</v>
      </c>
      <c r="DD166" s="391">
        <f t="shared" si="247"/>
        <v>0</v>
      </c>
      <c r="DE166" s="398"/>
      <c r="DF166" s="391">
        <f t="shared" si="248"/>
        <v>0</v>
      </c>
      <c r="DG166" s="391">
        <f t="shared" si="249"/>
        <v>0</v>
      </c>
      <c r="DH166" s="391">
        <f t="shared" si="250"/>
        <v>0</v>
      </c>
      <c r="DI166" s="391">
        <f t="shared" si="251"/>
        <v>0</v>
      </c>
      <c r="DJ166" s="391">
        <f t="shared" si="252"/>
        <v>0</v>
      </c>
      <c r="DK166" s="391">
        <f t="shared" si="253"/>
        <v>0</v>
      </c>
      <c r="DL166" s="391">
        <f t="shared" si="254"/>
        <v>0</v>
      </c>
      <c r="DM166" s="391">
        <f t="shared" si="255"/>
        <v>0</v>
      </c>
      <c r="DN166" s="391">
        <f t="shared" si="256"/>
        <v>0</v>
      </c>
      <c r="DO166" s="391">
        <f t="shared" si="257"/>
        <v>0</v>
      </c>
      <c r="DP166" s="391">
        <f t="shared" si="258"/>
        <v>0</v>
      </c>
      <c r="DQ166" s="398"/>
      <c r="DR166" s="391">
        <f t="shared" si="259"/>
        <v>0</v>
      </c>
      <c r="DS166" s="391">
        <f t="shared" si="260"/>
        <v>0</v>
      </c>
      <c r="DT166" s="391">
        <f t="shared" si="261"/>
        <v>0</v>
      </c>
      <c r="DU166" s="391">
        <f t="shared" si="262"/>
        <v>0</v>
      </c>
      <c r="DV166" s="391">
        <f t="shared" si="263"/>
        <v>0</v>
      </c>
      <c r="DW166" s="391">
        <f t="shared" si="264"/>
        <v>0</v>
      </c>
      <c r="DX166" s="391">
        <f t="shared" si="265"/>
        <v>0</v>
      </c>
      <c r="DY166" s="391">
        <f t="shared" si="266"/>
        <v>0</v>
      </c>
      <c r="DZ166" s="391">
        <f t="shared" si="267"/>
        <v>0</v>
      </c>
      <c r="EA166" s="391">
        <f t="shared" si="268"/>
        <v>0</v>
      </c>
      <c r="EB166" s="391">
        <f t="shared" si="269"/>
        <v>0</v>
      </c>
      <c r="EC166" s="398"/>
      <c r="ED166" s="391">
        <f t="shared" si="270"/>
        <v>0</v>
      </c>
      <c r="EE166" s="391">
        <f t="shared" si="271"/>
        <v>0</v>
      </c>
      <c r="EF166" s="391">
        <f t="shared" si="272"/>
        <v>0</v>
      </c>
      <c r="EG166" s="391">
        <f t="shared" si="273"/>
        <v>0</v>
      </c>
      <c r="EH166" s="391">
        <f t="shared" si="274"/>
        <v>0</v>
      </c>
      <c r="EI166" s="391">
        <f t="shared" si="275"/>
        <v>0</v>
      </c>
      <c r="EJ166" s="391">
        <f t="shared" si="276"/>
        <v>0</v>
      </c>
      <c r="EK166" s="391">
        <f t="shared" si="277"/>
        <v>0</v>
      </c>
      <c r="EL166" s="391">
        <f t="shared" si="278"/>
        <v>0</v>
      </c>
      <c r="EM166" s="391">
        <f t="shared" si="279"/>
        <v>0</v>
      </c>
      <c r="EN166" s="391">
        <f t="shared" si="280"/>
        <v>0</v>
      </c>
    </row>
    <row r="167" spans="1:145" s="391" customFormat="1" ht="13.5" hidden="1" thickBot="1" x14ac:dyDescent="0.25">
      <c r="A167" s="364" t="str">
        <f t="shared" si="283"/>
        <v>HV-PLR</v>
      </c>
      <c r="B167" s="365" t="str">
        <f>IF((A167&lt;&gt;"ZZZ"),(IF((IFERROR((VLOOKUP(A167,'Standaard+voorstellen '!A$1:B$436,1,FALSE)),"ZZZ"))="ZZZ","v","")),"")</f>
        <v/>
      </c>
      <c r="C167" s="396" t="s">
        <v>310</v>
      </c>
      <c r="D167" s="367" t="str">
        <f t="shared" si="199"/>
        <v>HV-PLR</v>
      </c>
      <c r="E167" s="368" t="str">
        <f>IFERROR((VLOOKUP(C167,'Standaard+voorstellen '!A$1:E$568,2,FALSE)),"Nog af te handelen AANVRAAG")</f>
        <v>HV Peloton Redding &amp; THV</v>
      </c>
      <c r="F167" s="369">
        <f>IFERROR((VLOOKUP(C167,'Standaard+voorstellen '!A$1:E$568,3,FALSE)),"")</f>
        <v>7</v>
      </c>
      <c r="G167" s="370">
        <f t="shared" si="284"/>
        <v>78</v>
      </c>
      <c r="H167" s="371">
        <f t="shared" si="285"/>
        <v>0</v>
      </c>
      <c r="I167" s="372">
        <f t="shared" si="286"/>
        <v>78</v>
      </c>
      <c r="J167" s="367">
        <f t="shared" si="200"/>
        <v>36</v>
      </c>
      <c r="K167" s="372">
        <f t="shared" si="201"/>
        <v>0</v>
      </c>
      <c r="L167" s="369" t="s">
        <v>36</v>
      </c>
      <c r="M167" s="373" t="s">
        <v>203</v>
      </c>
      <c r="N167" s="374"/>
      <c r="O167" s="375"/>
      <c r="P167" s="376" t="s">
        <v>310</v>
      </c>
      <c r="Q167" s="377">
        <v>78</v>
      </c>
      <c r="R167" s="378">
        <v>0</v>
      </c>
      <c r="S167" s="379">
        <v>78</v>
      </c>
      <c r="T167" s="378">
        <v>8</v>
      </c>
      <c r="U167" s="378">
        <v>8</v>
      </c>
      <c r="V167" s="377">
        <v>5</v>
      </c>
      <c r="W167" s="378">
        <v>0</v>
      </c>
      <c r="X167" s="379">
        <v>5</v>
      </c>
      <c r="Y167" s="384"/>
      <c r="Z167" s="401"/>
      <c r="AA167" s="402"/>
      <c r="AB167" s="383">
        <v>8</v>
      </c>
      <c r="AC167" s="384">
        <v>0</v>
      </c>
      <c r="AD167" s="384">
        <v>8</v>
      </c>
      <c r="AE167" s="377"/>
      <c r="AF167" s="380"/>
      <c r="AG167" s="382"/>
      <c r="AH167" s="377">
        <v>5</v>
      </c>
      <c r="AI167" s="378">
        <v>0</v>
      </c>
      <c r="AJ167" s="379">
        <v>5</v>
      </c>
      <c r="AK167" s="384">
        <v>9</v>
      </c>
      <c r="AL167" s="384">
        <v>0</v>
      </c>
      <c r="AM167" s="384">
        <v>9</v>
      </c>
      <c r="AN167" s="377">
        <v>13</v>
      </c>
      <c r="AO167" s="378">
        <v>0</v>
      </c>
      <c r="AP167" s="379">
        <v>13</v>
      </c>
      <c r="AQ167" s="384">
        <v>7</v>
      </c>
      <c r="AR167" s="384">
        <v>0</v>
      </c>
      <c r="AS167" s="384">
        <v>7</v>
      </c>
      <c r="AT167" s="383">
        <v>12</v>
      </c>
      <c r="AU167" s="384">
        <v>0</v>
      </c>
      <c r="AV167" s="384">
        <v>12</v>
      </c>
      <c r="AW167" s="383">
        <v>19</v>
      </c>
      <c r="AX167" s="384">
        <v>0</v>
      </c>
      <c r="AY167" s="385">
        <v>19</v>
      </c>
      <c r="AZ167" s="403"/>
      <c r="BA167" s="387" t="str">
        <f t="shared" si="202"/>
        <v>HV</v>
      </c>
      <c r="BB167" s="388" t="str">
        <f t="shared" si="203"/>
        <v/>
      </c>
      <c r="BC167" s="389" t="str">
        <f t="shared" si="204"/>
        <v>-</v>
      </c>
      <c r="BD167" s="390" t="str">
        <f t="shared" si="205"/>
        <v>PLR</v>
      </c>
      <c r="BE167" s="391">
        <f t="shared" si="206"/>
        <v>3</v>
      </c>
      <c r="BF167" s="392" t="str">
        <f>VLOOKUP(C167,'Standaard+voorstellen '!A$1:E$568,1,FALSE)</f>
        <v>HV-PLR</v>
      </c>
      <c r="BG167" s="393" t="str">
        <f>VLOOKUP(P167,'Hulpblad Aantal per VrtgSrt &gt;=1'!B$4:C$688,1,FALSE)</f>
        <v>HV-PLR</v>
      </c>
      <c r="BH167" s="394" t="s">
        <v>310</v>
      </c>
      <c r="BI167" s="393" t="str">
        <f t="shared" si="207"/>
        <v>g</v>
      </c>
      <c r="BJ167" s="393" t="str">
        <f t="shared" si="208"/>
        <v/>
      </c>
      <c r="BK167" s="393" t="str">
        <f t="shared" si="209"/>
        <v>A</v>
      </c>
      <c r="BL167" s="395" t="str">
        <f t="shared" si="210"/>
        <v>A</v>
      </c>
      <c r="BM167" s="393" t="str">
        <f>IF((B167&gt;"a"),(VLOOKUP(A167,Afhankelijkheid!A$2:O$5530,2,FALSE)),"")</f>
        <v/>
      </c>
      <c r="BN167" s="396">
        <f>IFERROR(VLOOKUP(A167,'Hulpblad IZB en IZE'!A$2:B$750,2,FALSE),0)</f>
        <v>36</v>
      </c>
      <c r="BO167" s="397" t="str">
        <f t="shared" si="211"/>
        <v/>
      </c>
      <c r="BP167" s="370">
        <f t="shared" si="212"/>
        <v>78</v>
      </c>
      <c r="BQ167" s="371">
        <f t="shared" si="213"/>
        <v>0</v>
      </c>
      <c r="BR167" s="372">
        <f t="shared" si="281"/>
        <v>78</v>
      </c>
      <c r="BS167" s="372">
        <f t="shared" si="282"/>
        <v>8</v>
      </c>
      <c r="BT167" s="367">
        <f t="shared" si="214"/>
        <v>36</v>
      </c>
      <c r="BU167" s="398"/>
      <c r="BW167" s="393">
        <f t="shared" si="215"/>
        <v>0</v>
      </c>
      <c r="BX167" s="393">
        <f t="shared" si="216"/>
        <v>0</v>
      </c>
      <c r="BY167" s="393">
        <f t="shared" si="217"/>
        <v>0</v>
      </c>
      <c r="BZ167" s="393">
        <f t="shared" si="218"/>
        <v>0</v>
      </c>
      <c r="CA167" s="393">
        <f t="shared" si="219"/>
        <v>0</v>
      </c>
      <c r="CB167" s="393">
        <f t="shared" si="220"/>
        <v>0</v>
      </c>
      <c r="CC167" s="393">
        <f t="shared" si="221"/>
        <v>0</v>
      </c>
      <c r="CD167" s="393">
        <f t="shared" si="222"/>
        <v>0</v>
      </c>
      <c r="CE167" s="393">
        <f t="shared" si="223"/>
        <v>0</v>
      </c>
      <c r="CF167" s="393">
        <f t="shared" si="224"/>
        <v>0</v>
      </c>
      <c r="CG167" s="398"/>
      <c r="CH167" s="391">
        <f t="shared" si="225"/>
        <v>1</v>
      </c>
      <c r="CI167" s="391">
        <f t="shared" si="226"/>
        <v>0</v>
      </c>
      <c r="CJ167" s="391">
        <f t="shared" si="227"/>
        <v>1</v>
      </c>
      <c r="CK167" s="391">
        <f t="shared" si="228"/>
        <v>0</v>
      </c>
      <c r="CL167" s="391">
        <f t="shared" si="229"/>
        <v>1</v>
      </c>
      <c r="CM167" s="391">
        <f t="shared" si="230"/>
        <v>1</v>
      </c>
      <c r="CN167" s="391">
        <f t="shared" si="231"/>
        <v>1</v>
      </c>
      <c r="CO167" s="391">
        <f t="shared" si="232"/>
        <v>1</v>
      </c>
      <c r="CP167" s="391">
        <f t="shared" si="233"/>
        <v>1</v>
      </c>
      <c r="CQ167" s="391">
        <f t="shared" si="234"/>
        <v>1</v>
      </c>
      <c r="CR167" s="391">
        <f t="shared" si="235"/>
        <v>0</v>
      </c>
      <c r="CS167" s="393">
        <f t="shared" si="236"/>
        <v>0</v>
      </c>
      <c r="CT167" s="391">
        <f t="shared" si="237"/>
        <v>0</v>
      </c>
      <c r="CU167" s="391">
        <f t="shared" si="238"/>
        <v>1</v>
      </c>
      <c r="CV167" s="391">
        <f t="shared" si="239"/>
        <v>0</v>
      </c>
      <c r="CW167" s="391">
        <f t="shared" si="240"/>
        <v>1</v>
      </c>
      <c r="CX167" s="391">
        <f t="shared" si="241"/>
        <v>0</v>
      </c>
      <c r="CY167" s="391">
        <f t="shared" si="242"/>
        <v>1</v>
      </c>
      <c r="CZ167" s="391">
        <f t="shared" si="243"/>
        <v>1</v>
      </c>
      <c r="DA167" s="391">
        <f t="shared" si="244"/>
        <v>1</v>
      </c>
      <c r="DB167" s="391">
        <f t="shared" si="245"/>
        <v>1</v>
      </c>
      <c r="DC167" s="391">
        <f t="shared" si="246"/>
        <v>1</v>
      </c>
      <c r="DD167" s="391">
        <f t="shared" si="247"/>
        <v>1</v>
      </c>
      <c r="DE167" s="398"/>
      <c r="DF167" s="391">
        <f t="shared" si="248"/>
        <v>0</v>
      </c>
      <c r="DG167" s="391">
        <f t="shared" si="249"/>
        <v>0</v>
      </c>
      <c r="DH167" s="391">
        <f t="shared" si="250"/>
        <v>0</v>
      </c>
      <c r="DI167" s="391">
        <f t="shared" si="251"/>
        <v>0</v>
      </c>
      <c r="DJ167" s="391">
        <f t="shared" si="252"/>
        <v>0</v>
      </c>
      <c r="DK167" s="391">
        <f t="shared" si="253"/>
        <v>0</v>
      </c>
      <c r="DL167" s="391">
        <f t="shared" si="254"/>
        <v>0</v>
      </c>
      <c r="DM167" s="391">
        <f t="shared" si="255"/>
        <v>0</v>
      </c>
      <c r="DN167" s="391">
        <f t="shared" si="256"/>
        <v>0</v>
      </c>
      <c r="DO167" s="391">
        <f t="shared" si="257"/>
        <v>0</v>
      </c>
      <c r="DP167" s="391">
        <f t="shared" si="258"/>
        <v>0</v>
      </c>
      <c r="DQ167" s="398"/>
      <c r="DR167" s="391">
        <f t="shared" si="259"/>
        <v>0</v>
      </c>
      <c r="DS167" s="391">
        <f t="shared" si="260"/>
        <v>0</v>
      </c>
      <c r="DT167" s="391">
        <f t="shared" si="261"/>
        <v>0</v>
      </c>
      <c r="DU167" s="391">
        <f t="shared" si="262"/>
        <v>0</v>
      </c>
      <c r="DV167" s="391">
        <f t="shared" si="263"/>
        <v>0</v>
      </c>
      <c r="DW167" s="391">
        <f t="shared" si="264"/>
        <v>0</v>
      </c>
      <c r="DX167" s="391">
        <f t="shared" si="265"/>
        <v>0</v>
      </c>
      <c r="DY167" s="391">
        <f t="shared" si="266"/>
        <v>0</v>
      </c>
      <c r="DZ167" s="391">
        <f t="shared" si="267"/>
        <v>0</v>
      </c>
      <c r="EA167" s="391">
        <f t="shared" si="268"/>
        <v>0</v>
      </c>
      <c r="EB167" s="391">
        <f t="shared" si="269"/>
        <v>0</v>
      </c>
      <c r="EC167" s="398"/>
      <c r="ED167" s="391">
        <f t="shared" si="270"/>
        <v>0</v>
      </c>
      <c r="EE167" s="391">
        <f t="shared" si="271"/>
        <v>0</v>
      </c>
      <c r="EF167" s="391">
        <f t="shared" si="272"/>
        <v>0</v>
      </c>
      <c r="EG167" s="391">
        <f t="shared" si="273"/>
        <v>0</v>
      </c>
      <c r="EH167" s="391">
        <f t="shared" si="274"/>
        <v>0</v>
      </c>
      <c r="EI167" s="391">
        <f t="shared" si="275"/>
        <v>0</v>
      </c>
      <c r="EJ167" s="391">
        <f t="shared" si="276"/>
        <v>0</v>
      </c>
      <c r="EK167" s="391">
        <f t="shared" si="277"/>
        <v>0</v>
      </c>
      <c r="EL167" s="391">
        <f t="shared" si="278"/>
        <v>0</v>
      </c>
      <c r="EM167" s="391">
        <f t="shared" si="279"/>
        <v>0</v>
      </c>
      <c r="EN167" s="391">
        <f t="shared" si="280"/>
        <v>0</v>
      </c>
    </row>
    <row r="168" spans="1:145" s="391" customFormat="1" ht="13.5" hidden="1" thickBot="1" x14ac:dyDescent="0.25">
      <c r="A168" s="364" t="str">
        <f t="shared" si="283"/>
        <v>HVT</v>
      </c>
      <c r="B168" s="365" t="str">
        <f>IF((A168&lt;&gt;"ZZZ"),(IF((IFERROR((VLOOKUP(A168,'Standaard+voorstellen '!A$1:B$436,1,FALSE)),"ZZZ"))="ZZZ","v","")),"")</f>
        <v/>
      </c>
      <c r="C168" s="396" t="s">
        <v>204</v>
      </c>
      <c r="D168" s="367" t="str">
        <f t="shared" si="199"/>
        <v>HVT</v>
      </c>
      <c r="E168" s="368" t="str">
        <f>IFERROR((VLOOKUP(C168,'Standaard+voorstellen '!A$1:E$568,2,FALSE)),"Nog af te handelen AANVRAAG")</f>
        <v>HV Terreinvaardig</v>
      </c>
      <c r="F168" s="369">
        <f>IFERROR((VLOOKUP(C168,'Standaard+voorstellen '!A$1:E$568,3,FALSE)),"")</f>
        <v>7</v>
      </c>
      <c r="G168" s="370">
        <f t="shared" si="284"/>
        <v>16</v>
      </c>
      <c r="H168" s="371">
        <f t="shared" si="285"/>
        <v>10</v>
      </c>
      <c r="I168" s="372">
        <f t="shared" si="286"/>
        <v>6</v>
      </c>
      <c r="J168" s="367">
        <f t="shared" si="200"/>
        <v>9</v>
      </c>
      <c r="K168" s="372">
        <f t="shared" si="201"/>
        <v>0</v>
      </c>
      <c r="L168" s="369" t="s">
        <v>36</v>
      </c>
      <c r="M168" s="373" t="s">
        <v>203</v>
      </c>
      <c r="N168" s="374"/>
      <c r="O168" s="375"/>
      <c r="P168" s="376" t="s">
        <v>204</v>
      </c>
      <c r="Q168" s="377">
        <v>16</v>
      </c>
      <c r="R168" s="378">
        <v>10</v>
      </c>
      <c r="S168" s="379">
        <v>6</v>
      </c>
      <c r="T168" s="378">
        <v>8</v>
      </c>
      <c r="U168" s="378">
        <v>5</v>
      </c>
      <c r="V168" s="383">
        <v>0</v>
      </c>
      <c r="W168" s="384">
        <v>0</v>
      </c>
      <c r="X168" s="385">
        <v>0</v>
      </c>
      <c r="Y168" s="384"/>
      <c r="Z168" s="401"/>
      <c r="AA168" s="402"/>
      <c r="AB168" s="377">
        <v>7</v>
      </c>
      <c r="AC168" s="378">
        <v>1</v>
      </c>
      <c r="AD168" s="378">
        <v>6</v>
      </c>
      <c r="AE168" s="383">
        <v>3</v>
      </c>
      <c r="AF168" s="401">
        <v>3</v>
      </c>
      <c r="AG168" s="406">
        <v>0</v>
      </c>
      <c r="AH168" s="377">
        <v>0</v>
      </c>
      <c r="AI168" s="378">
        <v>0</v>
      </c>
      <c r="AJ168" s="379">
        <v>0</v>
      </c>
      <c r="AK168" s="384"/>
      <c r="AL168" s="384"/>
      <c r="AM168" s="384"/>
      <c r="AN168" s="377">
        <v>2</v>
      </c>
      <c r="AO168" s="378">
        <v>2</v>
      </c>
      <c r="AP168" s="379">
        <v>0</v>
      </c>
      <c r="AQ168" s="384">
        <v>3</v>
      </c>
      <c r="AR168" s="384">
        <v>3</v>
      </c>
      <c r="AS168" s="384">
        <v>0</v>
      </c>
      <c r="AT168" s="377">
        <v>0</v>
      </c>
      <c r="AU168" s="384">
        <v>0</v>
      </c>
      <c r="AV168" s="384">
        <v>0</v>
      </c>
      <c r="AW168" s="377">
        <v>1</v>
      </c>
      <c r="AX168" s="378">
        <v>1</v>
      </c>
      <c r="AY168" s="385">
        <v>0</v>
      </c>
      <c r="AZ168" s="403"/>
      <c r="BA168" s="387" t="str">
        <f t="shared" si="202"/>
        <v>HV</v>
      </c>
      <c r="BB168" s="388" t="str">
        <f t="shared" si="203"/>
        <v>T</v>
      </c>
      <c r="BC168" s="389" t="str">
        <f t="shared" si="204"/>
        <v/>
      </c>
      <c r="BD168" s="390" t="str">
        <f t="shared" si="205"/>
        <v/>
      </c>
      <c r="BE168" s="391">
        <f t="shared" si="206"/>
        <v>4</v>
      </c>
      <c r="BF168" s="392" t="str">
        <f>VLOOKUP(C168,'Standaard+voorstellen '!A$1:E$568,1,FALSE)</f>
        <v>HVT</v>
      </c>
      <c r="BG168" s="393" t="str">
        <f>VLOOKUP(P168,'Hulpblad Aantal per VrtgSrt &gt;=1'!B$4:C$688,1,FALSE)</f>
        <v>HVT</v>
      </c>
      <c r="BH168" s="394" t="s">
        <v>204</v>
      </c>
      <c r="BI168" s="393" t="str">
        <f t="shared" si="207"/>
        <v>g</v>
      </c>
      <c r="BJ168" s="393" t="str">
        <f t="shared" si="208"/>
        <v>P</v>
      </c>
      <c r="BK168" s="393" t="str">
        <f t="shared" si="209"/>
        <v>A</v>
      </c>
      <c r="BL168" s="395" t="str">
        <f t="shared" si="210"/>
        <v>PA</v>
      </c>
      <c r="BM168" s="393" t="str">
        <f>IF((B168&gt;"a"),(VLOOKUP(A168,Afhankelijkheid!A$2:O$5530,2,FALSE)),"")</f>
        <v/>
      </c>
      <c r="BN168" s="396">
        <f>IFERROR(VLOOKUP(A168,'Hulpblad IZB en IZE'!A$2:B$750,2,FALSE),0)</f>
        <v>9</v>
      </c>
      <c r="BO168" s="397" t="str">
        <f t="shared" si="211"/>
        <v/>
      </c>
      <c r="BP168" s="370">
        <f t="shared" si="212"/>
        <v>16</v>
      </c>
      <c r="BQ168" s="371">
        <f t="shared" si="213"/>
        <v>10</v>
      </c>
      <c r="BR168" s="372">
        <f t="shared" si="281"/>
        <v>6</v>
      </c>
      <c r="BS168" s="372">
        <f t="shared" si="282"/>
        <v>8</v>
      </c>
      <c r="BT168" s="367">
        <f t="shared" si="214"/>
        <v>9</v>
      </c>
      <c r="BU168" s="398"/>
      <c r="BW168" s="393">
        <f t="shared" si="215"/>
        <v>0</v>
      </c>
      <c r="BX168" s="393">
        <f t="shared" si="216"/>
        <v>0</v>
      </c>
      <c r="BY168" s="393">
        <f t="shared" si="217"/>
        <v>0</v>
      </c>
      <c r="BZ168" s="393">
        <f t="shared" si="218"/>
        <v>0</v>
      </c>
      <c r="CA168" s="393">
        <f t="shared" si="219"/>
        <v>0</v>
      </c>
      <c r="CB168" s="393">
        <f t="shared" si="220"/>
        <v>0</v>
      </c>
      <c r="CC168" s="393">
        <f t="shared" si="221"/>
        <v>0</v>
      </c>
      <c r="CD168" s="393">
        <f t="shared" si="222"/>
        <v>0</v>
      </c>
      <c r="CE168" s="393">
        <f t="shared" si="223"/>
        <v>0</v>
      </c>
      <c r="CF168" s="393">
        <f t="shared" si="224"/>
        <v>0</v>
      </c>
      <c r="CG168" s="398"/>
      <c r="CH168" s="391">
        <f t="shared" si="225"/>
        <v>1</v>
      </c>
      <c r="CI168" s="391">
        <f t="shared" si="226"/>
        <v>0</v>
      </c>
      <c r="CJ168" s="391">
        <f t="shared" si="227"/>
        <v>1</v>
      </c>
      <c r="CK168" s="391">
        <f t="shared" si="228"/>
        <v>1</v>
      </c>
      <c r="CL168" s="391">
        <f t="shared" si="229"/>
        <v>1</v>
      </c>
      <c r="CM168" s="391">
        <f t="shared" si="230"/>
        <v>0</v>
      </c>
      <c r="CN168" s="391">
        <f t="shared" si="231"/>
        <v>1</v>
      </c>
      <c r="CO168" s="391">
        <f t="shared" si="232"/>
        <v>1</v>
      </c>
      <c r="CP168" s="391">
        <f t="shared" si="233"/>
        <v>1</v>
      </c>
      <c r="CQ168" s="391">
        <f t="shared" si="234"/>
        <v>1</v>
      </c>
      <c r="CR168" s="391">
        <f t="shared" si="235"/>
        <v>0</v>
      </c>
      <c r="CS168" s="393">
        <f t="shared" si="236"/>
        <v>0</v>
      </c>
      <c r="CT168" s="391">
        <f t="shared" si="237"/>
        <v>0</v>
      </c>
      <c r="CU168" s="391">
        <f t="shared" si="238"/>
        <v>0</v>
      </c>
      <c r="CV168" s="391">
        <f t="shared" si="239"/>
        <v>0</v>
      </c>
      <c r="CW168" s="391">
        <f t="shared" si="240"/>
        <v>1</v>
      </c>
      <c r="CX168" s="391">
        <f t="shared" si="241"/>
        <v>1</v>
      </c>
      <c r="CY168" s="391">
        <f t="shared" si="242"/>
        <v>0</v>
      </c>
      <c r="CZ168" s="391">
        <f t="shared" si="243"/>
        <v>0</v>
      </c>
      <c r="DA168" s="391">
        <f t="shared" si="244"/>
        <v>1</v>
      </c>
      <c r="DB168" s="391">
        <f t="shared" si="245"/>
        <v>1</v>
      </c>
      <c r="DC168" s="391">
        <f t="shared" si="246"/>
        <v>0</v>
      </c>
      <c r="DD168" s="391">
        <f t="shared" si="247"/>
        <v>1</v>
      </c>
      <c r="DE168" s="398"/>
      <c r="DF168" s="391">
        <f t="shared" si="248"/>
        <v>0</v>
      </c>
      <c r="DG168" s="391">
        <f t="shared" si="249"/>
        <v>0</v>
      </c>
      <c r="DH168" s="391">
        <f t="shared" si="250"/>
        <v>0</v>
      </c>
      <c r="DI168" s="391">
        <f t="shared" si="251"/>
        <v>0</v>
      </c>
      <c r="DJ168" s="391">
        <f t="shared" si="252"/>
        <v>0</v>
      </c>
      <c r="DK168" s="391">
        <f t="shared" si="253"/>
        <v>0</v>
      </c>
      <c r="DL168" s="391">
        <f t="shared" si="254"/>
        <v>0</v>
      </c>
      <c r="DM168" s="391">
        <f t="shared" si="255"/>
        <v>0</v>
      </c>
      <c r="DN168" s="391">
        <f t="shared" si="256"/>
        <v>0</v>
      </c>
      <c r="DO168" s="391">
        <f t="shared" si="257"/>
        <v>0</v>
      </c>
      <c r="DP168" s="391">
        <f t="shared" si="258"/>
        <v>0</v>
      </c>
      <c r="DQ168" s="398"/>
      <c r="DR168" s="391">
        <f t="shared" si="259"/>
        <v>0</v>
      </c>
      <c r="DS168" s="391">
        <f t="shared" si="260"/>
        <v>0</v>
      </c>
      <c r="DT168" s="391">
        <f t="shared" si="261"/>
        <v>0</v>
      </c>
      <c r="DU168" s="391">
        <f t="shared" si="262"/>
        <v>0</v>
      </c>
      <c r="DV168" s="391">
        <f t="shared" si="263"/>
        <v>0</v>
      </c>
      <c r="DW168" s="391">
        <f t="shared" si="264"/>
        <v>0</v>
      </c>
      <c r="DX168" s="391">
        <f t="shared" si="265"/>
        <v>0</v>
      </c>
      <c r="DY168" s="391">
        <f t="shared" si="266"/>
        <v>0</v>
      </c>
      <c r="DZ168" s="391">
        <f t="shared" si="267"/>
        <v>0</v>
      </c>
      <c r="EA168" s="391">
        <f t="shared" si="268"/>
        <v>0</v>
      </c>
      <c r="EB168" s="391">
        <f t="shared" si="269"/>
        <v>0</v>
      </c>
      <c r="EC168" s="398"/>
      <c r="ED168" s="391">
        <f t="shared" si="270"/>
        <v>0</v>
      </c>
      <c r="EE168" s="391">
        <f t="shared" si="271"/>
        <v>0</v>
      </c>
      <c r="EF168" s="391">
        <f t="shared" si="272"/>
        <v>0</v>
      </c>
      <c r="EG168" s="391">
        <f t="shared" si="273"/>
        <v>0</v>
      </c>
      <c r="EH168" s="391">
        <f t="shared" si="274"/>
        <v>0</v>
      </c>
      <c r="EI168" s="391">
        <f t="shared" si="275"/>
        <v>0</v>
      </c>
      <c r="EJ168" s="391">
        <f t="shared" si="276"/>
        <v>0</v>
      </c>
      <c r="EK168" s="391">
        <f t="shared" si="277"/>
        <v>0</v>
      </c>
      <c r="EL168" s="391">
        <f t="shared" si="278"/>
        <v>0</v>
      </c>
      <c r="EM168" s="391">
        <f t="shared" si="279"/>
        <v>0</v>
      </c>
      <c r="EN168" s="391">
        <f t="shared" si="280"/>
        <v>0</v>
      </c>
    </row>
    <row r="169" spans="1:145" s="391" customFormat="1" ht="13.5" hidden="1" thickBot="1" x14ac:dyDescent="0.25">
      <c r="A169" s="364" t="str">
        <f t="shared" si="283"/>
        <v>HW</v>
      </c>
      <c r="B169" s="365" t="str">
        <f>IF((A169&lt;&gt;"ZZZ"),(IF((IFERROR((VLOOKUP(A169,'Standaard+voorstellen '!A$1:B$436,1,FALSE)),"ZZZ"))="ZZZ","v","")),"")</f>
        <v/>
      </c>
      <c r="C169" s="396" t="s">
        <v>193</v>
      </c>
      <c r="D169" s="367" t="str">
        <f t="shared" si="199"/>
        <v>HW</v>
      </c>
      <c r="E169" s="368" t="str">
        <f>IFERROR((VLOOKUP(C169,'Standaard+voorstellen '!A$1:E$568,2,FALSE)),"Nog af te handelen AANVRAAG")</f>
        <v>Hoogwerker</v>
      </c>
      <c r="F169" s="369">
        <f>IFERROR((VLOOKUP(C169,'Standaard+voorstellen '!A$1:E$568,3,FALSE)),"")</f>
        <v>5</v>
      </c>
      <c r="G169" s="370">
        <f t="shared" si="284"/>
        <v>177</v>
      </c>
      <c r="H169" s="371">
        <f t="shared" si="285"/>
        <v>173</v>
      </c>
      <c r="I169" s="372">
        <f t="shared" si="286"/>
        <v>4</v>
      </c>
      <c r="J169" s="367">
        <f t="shared" si="200"/>
        <v>37</v>
      </c>
      <c r="K169" s="372">
        <f t="shared" si="201"/>
        <v>0</v>
      </c>
      <c r="L169" s="369" t="s">
        <v>36</v>
      </c>
      <c r="M169" s="373" t="s">
        <v>1253</v>
      </c>
      <c r="N169" s="374"/>
      <c r="O169" s="375"/>
      <c r="P169" s="376" t="s">
        <v>193</v>
      </c>
      <c r="Q169" s="377">
        <v>177</v>
      </c>
      <c r="R169" s="378">
        <v>173</v>
      </c>
      <c r="S169" s="379">
        <v>4</v>
      </c>
      <c r="T169" s="378">
        <v>10</v>
      </c>
      <c r="U169" s="378">
        <v>10</v>
      </c>
      <c r="V169" s="383">
        <v>5</v>
      </c>
      <c r="W169" s="384">
        <v>4</v>
      </c>
      <c r="X169" s="385">
        <v>1</v>
      </c>
      <c r="Y169" s="378">
        <v>15</v>
      </c>
      <c r="Z169" s="380">
        <v>15</v>
      </c>
      <c r="AA169" s="381">
        <v>0</v>
      </c>
      <c r="AB169" s="377">
        <v>9</v>
      </c>
      <c r="AC169" s="378">
        <v>9</v>
      </c>
      <c r="AD169" s="378">
        <v>0</v>
      </c>
      <c r="AE169" s="377">
        <v>16</v>
      </c>
      <c r="AF169" s="380">
        <v>15</v>
      </c>
      <c r="AG169" s="382">
        <v>1</v>
      </c>
      <c r="AH169" s="377">
        <v>11</v>
      </c>
      <c r="AI169" s="378">
        <v>10</v>
      </c>
      <c r="AJ169" s="379">
        <v>1</v>
      </c>
      <c r="AK169" s="378">
        <v>20</v>
      </c>
      <c r="AL169" s="378">
        <v>20</v>
      </c>
      <c r="AM169" s="378">
        <v>0</v>
      </c>
      <c r="AN169" s="377">
        <v>21</v>
      </c>
      <c r="AO169" s="378">
        <v>21</v>
      </c>
      <c r="AP169" s="379">
        <v>0</v>
      </c>
      <c r="AQ169" s="378">
        <v>37</v>
      </c>
      <c r="AR169" s="378">
        <v>37</v>
      </c>
      <c r="AS169" s="378">
        <v>0</v>
      </c>
      <c r="AT169" s="377">
        <v>18</v>
      </c>
      <c r="AU169" s="378">
        <v>18</v>
      </c>
      <c r="AV169" s="378">
        <v>0</v>
      </c>
      <c r="AW169" s="377">
        <v>25</v>
      </c>
      <c r="AX169" s="378">
        <v>24</v>
      </c>
      <c r="AY169" s="379">
        <v>1</v>
      </c>
      <c r="AZ169" s="403"/>
      <c r="BA169" s="387" t="str">
        <f t="shared" si="202"/>
        <v>HW</v>
      </c>
      <c r="BB169" s="388" t="str">
        <f t="shared" si="203"/>
        <v/>
      </c>
      <c r="BC169" s="389" t="str">
        <f t="shared" si="204"/>
        <v/>
      </c>
      <c r="BD169" s="390" t="str">
        <f t="shared" si="205"/>
        <v/>
      </c>
      <c r="BE169" s="391">
        <f t="shared" si="206"/>
        <v>3</v>
      </c>
      <c r="BF169" s="392" t="str">
        <f>VLOOKUP(C169,'Standaard+voorstellen '!A$1:E$568,1,FALSE)</f>
        <v>HW</v>
      </c>
      <c r="BG169" s="393" t="str">
        <f>VLOOKUP(P169,'Hulpblad Aantal per VrtgSrt &gt;=1'!B$4:C$688,1,FALSE)</f>
        <v>HW</v>
      </c>
      <c r="BH169" s="394" t="s">
        <v>193</v>
      </c>
      <c r="BI169" s="393" t="str">
        <f t="shared" si="207"/>
        <v>g</v>
      </c>
      <c r="BJ169" s="393" t="str">
        <f t="shared" si="208"/>
        <v>P</v>
      </c>
      <c r="BK169" s="393" t="str">
        <f t="shared" si="209"/>
        <v>A</v>
      </c>
      <c r="BL169" s="395" t="str">
        <f t="shared" si="210"/>
        <v>PA</v>
      </c>
      <c r="BM169" s="393" t="str">
        <f>IF((B169&gt;"a"),(VLOOKUP(A169,Afhankelijkheid!A$2:O$5530,2,FALSE)),"")</f>
        <v/>
      </c>
      <c r="BN169" s="396">
        <f>IFERROR(VLOOKUP(A169,'Hulpblad IZB en IZE'!A$2:B$750,2,FALSE),0)</f>
        <v>37</v>
      </c>
      <c r="BO169" s="397" t="str">
        <f t="shared" si="211"/>
        <v/>
      </c>
      <c r="BP169" s="370">
        <f t="shared" si="212"/>
        <v>177</v>
      </c>
      <c r="BQ169" s="371">
        <f t="shared" si="213"/>
        <v>173</v>
      </c>
      <c r="BR169" s="372">
        <f t="shared" si="281"/>
        <v>4</v>
      </c>
      <c r="BS169" s="372">
        <f t="shared" si="282"/>
        <v>10</v>
      </c>
      <c r="BT169" s="367">
        <f t="shared" si="214"/>
        <v>37</v>
      </c>
      <c r="BU169" s="398"/>
      <c r="BW169" s="393">
        <f t="shared" si="215"/>
        <v>0</v>
      </c>
      <c r="BX169" s="393">
        <f t="shared" si="216"/>
        <v>0</v>
      </c>
      <c r="BY169" s="393">
        <f t="shared" si="217"/>
        <v>0</v>
      </c>
      <c r="BZ169" s="393">
        <f t="shared" si="218"/>
        <v>0</v>
      </c>
      <c r="CA169" s="393">
        <f t="shared" si="219"/>
        <v>0</v>
      </c>
      <c r="CB169" s="393">
        <f t="shared" si="220"/>
        <v>0</v>
      </c>
      <c r="CC169" s="393">
        <f t="shared" si="221"/>
        <v>0</v>
      </c>
      <c r="CD169" s="393">
        <f t="shared" si="222"/>
        <v>0</v>
      </c>
      <c r="CE169" s="393">
        <f t="shared" si="223"/>
        <v>0</v>
      </c>
      <c r="CF169" s="393">
        <f t="shared" si="224"/>
        <v>0</v>
      </c>
      <c r="CG169" s="398"/>
      <c r="CH169" s="391">
        <f t="shared" si="225"/>
        <v>1</v>
      </c>
      <c r="CI169" s="391">
        <f t="shared" si="226"/>
        <v>1</v>
      </c>
      <c r="CJ169" s="391">
        <f t="shared" si="227"/>
        <v>1</v>
      </c>
      <c r="CK169" s="391">
        <f t="shared" si="228"/>
        <v>1</v>
      </c>
      <c r="CL169" s="391">
        <f t="shared" si="229"/>
        <v>1</v>
      </c>
      <c r="CM169" s="391">
        <f t="shared" si="230"/>
        <v>1</v>
      </c>
      <c r="CN169" s="391">
        <f t="shared" si="231"/>
        <v>1</v>
      </c>
      <c r="CO169" s="391">
        <f t="shared" si="232"/>
        <v>1</v>
      </c>
      <c r="CP169" s="391">
        <f t="shared" si="233"/>
        <v>1</v>
      </c>
      <c r="CQ169" s="391">
        <f t="shared" si="234"/>
        <v>1</v>
      </c>
      <c r="CR169" s="391">
        <f t="shared" si="235"/>
        <v>0</v>
      </c>
      <c r="CS169" s="393">
        <f t="shared" si="236"/>
        <v>0</v>
      </c>
      <c r="CT169" s="391">
        <f t="shared" si="237"/>
        <v>0</v>
      </c>
      <c r="CU169" s="391">
        <f t="shared" si="238"/>
        <v>1</v>
      </c>
      <c r="CV169" s="391">
        <f t="shared" si="239"/>
        <v>1</v>
      </c>
      <c r="CW169" s="391">
        <f t="shared" si="240"/>
        <v>1</v>
      </c>
      <c r="CX169" s="391">
        <f t="shared" si="241"/>
        <v>1</v>
      </c>
      <c r="CY169" s="391">
        <f t="shared" si="242"/>
        <v>1</v>
      </c>
      <c r="CZ169" s="391">
        <f t="shared" si="243"/>
        <v>1</v>
      </c>
      <c r="DA169" s="391">
        <f t="shared" si="244"/>
        <v>1</v>
      </c>
      <c r="DB169" s="391">
        <f t="shared" si="245"/>
        <v>1</v>
      </c>
      <c r="DC169" s="391">
        <f t="shared" si="246"/>
        <v>1</v>
      </c>
      <c r="DD169" s="391">
        <f t="shared" si="247"/>
        <v>1</v>
      </c>
      <c r="DE169" s="398"/>
      <c r="DF169" s="391">
        <f t="shared" si="248"/>
        <v>0</v>
      </c>
      <c r="DG169" s="391">
        <f t="shared" si="249"/>
        <v>0</v>
      </c>
      <c r="DH169" s="391">
        <f t="shared" si="250"/>
        <v>0</v>
      </c>
      <c r="DI169" s="391">
        <f t="shared" si="251"/>
        <v>0</v>
      </c>
      <c r="DJ169" s="391">
        <f t="shared" si="252"/>
        <v>0</v>
      </c>
      <c r="DK169" s="391">
        <f t="shared" si="253"/>
        <v>0</v>
      </c>
      <c r="DL169" s="391">
        <f t="shared" si="254"/>
        <v>0</v>
      </c>
      <c r="DM169" s="391">
        <f t="shared" si="255"/>
        <v>0</v>
      </c>
      <c r="DN169" s="391">
        <f t="shared" si="256"/>
        <v>0</v>
      </c>
      <c r="DO169" s="391">
        <f t="shared" si="257"/>
        <v>0</v>
      </c>
      <c r="DP169" s="391">
        <f t="shared" si="258"/>
        <v>0</v>
      </c>
      <c r="DQ169" s="398"/>
      <c r="DR169" s="391">
        <f t="shared" si="259"/>
        <v>0</v>
      </c>
      <c r="DS169" s="391">
        <f t="shared" si="260"/>
        <v>0</v>
      </c>
      <c r="DT169" s="391">
        <f t="shared" si="261"/>
        <v>0</v>
      </c>
      <c r="DU169" s="391">
        <f t="shared" si="262"/>
        <v>0</v>
      </c>
      <c r="DV169" s="391">
        <f t="shared" si="263"/>
        <v>0</v>
      </c>
      <c r="DW169" s="391">
        <f t="shared" si="264"/>
        <v>0</v>
      </c>
      <c r="DX169" s="391">
        <f t="shared" si="265"/>
        <v>0</v>
      </c>
      <c r="DY169" s="391">
        <f t="shared" si="266"/>
        <v>0</v>
      </c>
      <c r="DZ169" s="391">
        <f t="shared" si="267"/>
        <v>0</v>
      </c>
      <c r="EA169" s="391">
        <f t="shared" si="268"/>
        <v>0</v>
      </c>
      <c r="EB169" s="391">
        <f t="shared" si="269"/>
        <v>0</v>
      </c>
      <c r="EC169" s="398"/>
      <c r="ED169" s="391">
        <f t="shared" si="270"/>
        <v>0</v>
      </c>
      <c r="EE169" s="391">
        <f t="shared" si="271"/>
        <v>0</v>
      </c>
      <c r="EF169" s="391">
        <f t="shared" si="272"/>
        <v>0</v>
      </c>
      <c r="EG169" s="391">
        <f t="shared" si="273"/>
        <v>0</v>
      </c>
      <c r="EH169" s="391">
        <f t="shared" si="274"/>
        <v>0</v>
      </c>
      <c r="EI169" s="391">
        <f t="shared" si="275"/>
        <v>0</v>
      </c>
      <c r="EJ169" s="391">
        <f t="shared" si="276"/>
        <v>0</v>
      </c>
      <c r="EK169" s="391">
        <f t="shared" si="277"/>
        <v>0</v>
      </c>
      <c r="EL169" s="391">
        <f t="shared" si="278"/>
        <v>0</v>
      </c>
      <c r="EM169" s="391">
        <f t="shared" si="279"/>
        <v>0</v>
      </c>
      <c r="EN169" s="391">
        <f t="shared" si="280"/>
        <v>0</v>
      </c>
    </row>
    <row r="170" spans="1:145" s="391" customFormat="1" ht="13.5" hidden="1" thickBot="1" x14ac:dyDescent="0.25">
      <c r="A170" s="364" t="s">
        <v>1873</v>
      </c>
      <c r="B170" s="365" t="str">
        <f>IF((A170&lt;&gt;"ZZZ"),(IF((IFERROR((VLOOKUP(A170,'Standaard+voorstellen '!A$1:B$436,1,FALSE)),"ZZZ"))="ZZZ","v","")),"")</f>
        <v/>
      </c>
      <c r="C170" s="413" t="s">
        <v>1873</v>
      </c>
      <c r="D170" s="367" t="str">
        <f t="shared" si="199"/>
        <v>HW-IB</v>
      </c>
      <c r="E170" s="368" t="str">
        <f>IFERROR((VLOOKUP(C170,'Standaard+voorstellen '!A$1:E$568,2,FALSE)),"Nog af te handelen AANVRAAG")</f>
        <v>HW Industrie Brandbestrijding</v>
      </c>
      <c r="F170" s="369">
        <f>IFERROR((VLOOKUP(C170,'Standaard+voorstellen '!A$1:E$568,3,FALSE)),"")</f>
        <v>5</v>
      </c>
      <c r="G170" s="370">
        <f t="shared" si="284"/>
        <v>3</v>
      </c>
      <c r="H170" s="371">
        <f t="shared" si="285"/>
        <v>2</v>
      </c>
      <c r="I170" s="372">
        <f t="shared" si="286"/>
        <v>1</v>
      </c>
      <c r="J170" s="367">
        <f t="shared" si="200"/>
        <v>0</v>
      </c>
      <c r="K170" s="372">
        <f t="shared" si="201"/>
        <v>0</v>
      </c>
      <c r="L170" s="463" t="s">
        <v>36</v>
      </c>
      <c r="M170" s="373" t="s">
        <v>1063</v>
      </c>
      <c r="N170" s="454"/>
      <c r="O170" s="415"/>
      <c r="P170" s="376" t="s">
        <v>1873</v>
      </c>
      <c r="Q170" s="377">
        <v>3</v>
      </c>
      <c r="R170" s="378">
        <v>2</v>
      </c>
      <c r="S170" s="379">
        <v>1</v>
      </c>
      <c r="T170" s="378">
        <v>5</v>
      </c>
      <c r="U170" s="378">
        <v>2</v>
      </c>
      <c r="V170" s="383">
        <v>0</v>
      </c>
      <c r="W170" s="384">
        <v>0</v>
      </c>
      <c r="X170" s="385">
        <v>0</v>
      </c>
      <c r="Y170" s="378"/>
      <c r="Z170" s="380"/>
      <c r="AA170" s="381"/>
      <c r="AB170" s="377"/>
      <c r="AC170" s="378"/>
      <c r="AD170" s="378"/>
      <c r="AE170" s="383"/>
      <c r="AF170" s="401"/>
      <c r="AG170" s="406"/>
      <c r="AH170" s="383">
        <v>0</v>
      </c>
      <c r="AI170" s="384">
        <v>0</v>
      </c>
      <c r="AJ170" s="385">
        <v>0</v>
      </c>
      <c r="AK170" s="378"/>
      <c r="AL170" s="378"/>
      <c r="AM170" s="378"/>
      <c r="AN170" s="383">
        <v>0</v>
      </c>
      <c r="AO170" s="384">
        <v>0</v>
      </c>
      <c r="AP170" s="385">
        <v>0</v>
      </c>
      <c r="AQ170" s="378">
        <v>1</v>
      </c>
      <c r="AR170" s="378">
        <v>0</v>
      </c>
      <c r="AS170" s="378">
        <v>1</v>
      </c>
      <c r="AT170" s="383">
        <v>2</v>
      </c>
      <c r="AU170" s="378">
        <v>2</v>
      </c>
      <c r="AV170" s="378">
        <v>0</v>
      </c>
      <c r="AW170" s="383"/>
      <c r="AX170" s="384"/>
      <c r="AY170" s="385"/>
      <c r="AZ170" s="403"/>
      <c r="BA170" s="387" t="str">
        <f t="shared" si="202"/>
        <v>HW</v>
      </c>
      <c r="BB170" s="388" t="str">
        <f t="shared" si="203"/>
        <v/>
      </c>
      <c r="BC170" s="389" t="str">
        <f t="shared" si="204"/>
        <v>-</v>
      </c>
      <c r="BD170" s="390" t="str">
        <f t="shared" si="205"/>
        <v>IB</v>
      </c>
      <c r="BE170" s="391">
        <f t="shared" si="206"/>
        <v>3</v>
      </c>
      <c r="BF170" s="392" t="str">
        <f>VLOOKUP(C170,'Standaard+voorstellen '!A$1:E$568,1,FALSE)</f>
        <v>HW-IB</v>
      </c>
      <c r="BG170" s="393" t="str">
        <f>VLOOKUP(P170,'Hulpblad Aantal per VrtgSrt &gt;=1'!B$4:C$688,1,FALSE)</f>
        <v>HW-IB</v>
      </c>
      <c r="BH170" s="394" t="s">
        <v>1873</v>
      </c>
      <c r="BI170" s="393" t="str">
        <f t="shared" si="207"/>
        <v>g</v>
      </c>
      <c r="BJ170" s="393" t="str">
        <f t="shared" si="208"/>
        <v>P</v>
      </c>
      <c r="BK170" s="393" t="str">
        <f t="shared" si="209"/>
        <v>A</v>
      </c>
      <c r="BL170" s="395" t="str">
        <f t="shared" si="210"/>
        <v>PA</v>
      </c>
      <c r="BM170" s="393" t="str">
        <f>IF((B170&gt;"a"),(VLOOKUP(A170,Afhankelijkheid!A$2:O$5530,2,FALSE)),"")</f>
        <v/>
      </c>
      <c r="BN170" s="396">
        <f>IFERROR(VLOOKUP(A170,'Hulpblad IZB en IZE'!A$2:B$750,2,FALSE),0)</f>
        <v>0</v>
      </c>
      <c r="BO170" s="397" t="str">
        <f t="shared" si="211"/>
        <v/>
      </c>
      <c r="BP170" s="370">
        <f t="shared" si="212"/>
        <v>3</v>
      </c>
      <c r="BQ170" s="371">
        <f t="shared" si="213"/>
        <v>2</v>
      </c>
      <c r="BR170" s="372">
        <f t="shared" si="281"/>
        <v>1</v>
      </c>
      <c r="BS170" s="372">
        <f t="shared" si="282"/>
        <v>5</v>
      </c>
      <c r="BT170" s="367">
        <f t="shared" si="214"/>
        <v>0</v>
      </c>
      <c r="BU170" s="398"/>
      <c r="BW170" s="393">
        <f t="shared" si="215"/>
        <v>0</v>
      </c>
      <c r="BX170" s="393">
        <f t="shared" si="216"/>
        <v>0</v>
      </c>
      <c r="BY170" s="393">
        <f t="shared" si="217"/>
        <v>0</v>
      </c>
      <c r="BZ170" s="393">
        <f t="shared" si="218"/>
        <v>0</v>
      </c>
      <c r="CA170" s="393">
        <f t="shared" si="219"/>
        <v>0</v>
      </c>
      <c r="CB170" s="393">
        <f t="shared" si="220"/>
        <v>0</v>
      </c>
      <c r="CC170" s="393">
        <f t="shared" si="221"/>
        <v>0</v>
      </c>
      <c r="CD170" s="393">
        <f t="shared" si="222"/>
        <v>0</v>
      </c>
      <c r="CE170" s="393">
        <f t="shared" si="223"/>
        <v>0</v>
      </c>
      <c r="CF170" s="393">
        <f t="shared" si="224"/>
        <v>0</v>
      </c>
      <c r="CG170" s="398"/>
      <c r="CH170" s="391">
        <f t="shared" si="225"/>
        <v>1</v>
      </c>
      <c r="CI170" s="391">
        <f t="shared" si="226"/>
        <v>0</v>
      </c>
      <c r="CJ170" s="391">
        <f t="shared" si="227"/>
        <v>0</v>
      </c>
      <c r="CK170" s="391">
        <f t="shared" si="228"/>
        <v>0</v>
      </c>
      <c r="CL170" s="391">
        <f t="shared" si="229"/>
        <v>1</v>
      </c>
      <c r="CM170" s="391">
        <f t="shared" si="230"/>
        <v>0</v>
      </c>
      <c r="CN170" s="391">
        <f t="shared" si="231"/>
        <v>1</v>
      </c>
      <c r="CO170" s="391">
        <f t="shared" si="232"/>
        <v>1</v>
      </c>
      <c r="CP170" s="391">
        <f t="shared" si="233"/>
        <v>1</v>
      </c>
      <c r="CQ170" s="391">
        <f t="shared" si="234"/>
        <v>0</v>
      </c>
      <c r="CR170" s="391">
        <f t="shared" si="235"/>
        <v>0</v>
      </c>
      <c r="CS170" s="393">
        <f t="shared" si="236"/>
        <v>0</v>
      </c>
      <c r="CT170" s="391">
        <f t="shared" si="237"/>
        <v>0</v>
      </c>
      <c r="CU170" s="391">
        <f t="shared" si="238"/>
        <v>0</v>
      </c>
      <c r="CV170" s="391">
        <f t="shared" si="239"/>
        <v>0</v>
      </c>
      <c r="CW170" s="391">
        <f t="shared" si="240"/>
        <v>0</v>
      </c>
      <c r="CX170" s="391">
        <f t="shared" si="241"/>
        <v>0</v>
      </c>
      <c r="CY170" s="391">
        <f t="shared" si="242"/>
        <v>0</v>
      </c>
      <c r="CZ170" s="391">
        <f t="shared" si="243"/>
        <v>0</v>
      </c>
      <c r="DA170" s="391">
        <f t="shared" si="244"/>
        <v>0</v>
      </c>
      <c r="DB170" s="391">
        <f t="shared" si="245"/>
        <v>1</v>
      </c>
      <c r="DC170" s="391">
        <f t="shared" si="246"/>
        <v>1</v>
      </c>
      <c r="DD170" s="391">
        <f t="shared" si="247"/>
        <v>0</v>
      </c>
      <c r="DE170" s="398"/>
      <c r="DF170" s="391">
        <f t="shared" si="248"/>
        <v>0</v>
      </c>
      <c r="DG170" s="391">
        <f t="shared" si="249"/>
        <v>0</v>
      </c>
      <c r="DH170" s="391">
        <f t="shared" si="250"/>
        <v>0</v>
      </c>
      <c r="DI170" s="391">
        <f t="shared" si="251"/>
        <v>0</v>
      </c>
      <c r="DJ170" s="391">
        <f t="shared" si="252"/>
        <v>0</v>
      </c>
      <c r="DK170" s="391">
        <f t="shared" si="253"/>
        <v>0</v>
      </c>
      <c r="DL170" s="391">
        <f t="shared" si="254"/>
        <v>0</v>
      </c>
      <c r="DM170" s="391">
        <f t="shared" si="255"/>
        <v>0</v>
      </c>
      <c r="DN170" s="391">
        <f t="shared" si="256"/>
        <v>0</v>
      </c>
      <c r="DO170" s="391">
        <f t="shared" si="257"/>
        <v>0</v>
      </c>
      <c r="DP170" s="391">
        <f t="shared" si="258"/>
        <v>0</v>
      </c>
      <c r="DQ170" s="398"/>
      <c r="DR170" s="391">
        <f t="shared" si="259"/>
        <v>0</v>
      </c>
      <c r="DS170" s="391">
        <f t="shared" si="260"/>
        <v>0</v>
      </c>
      <c r="DT170" s="391">
        <f t="shared" si="261"/>
        <v>0</v>
      </c>
      <c r="DU170" s="391">
        <f t="shared" si="262"/>
        <v>0</v>
      </c>
      <c r="DV170" s="391">
        <f t="shared" si="263"/>
        <v>0</v>
      </c>
      <c r="DW170" s="391">
        <f t="shared" si="264"/>
        <v>0</v>
      </c>
      <c r="DX170" s="391">
        <f t="shared" si="265"/>
        <v>0</v>
      </c>
      <c r="DY170" s="391">
        <f t="shared" si="266"/>
        <v>0</v>
      </c>
      <c r="DZ170" s="391">
        <f t="shared" si="267"/>
        <v>0</v>
      </c>
      <c r="EA170" s="391">
        <f t="shared" si="268"/>
        <v>0</v>
      </c>
      <c r="EB170" s="391">
        <f t="shared" si="269"/>
        <v>0</v>
      </c>
      <c r="EC170" s="398"/>
      <c r="ED170" s="391">
        <f t="shared" si="270"/>
        <v>0</v>
      </c>
      <c r="EE170" s="391">
        <f t="shared" si="271"/>
        <v>0</v>
      </c>
      <c r="EF170" s="391">
        <f t="shared" si="272"/>
        <v>0</v>
      </c>
      <c r="EG170" s="391">
        <f t="shared" si="273"/>
        <v>0</v>
      </c>
      <c r="EH170" s="391">
        <f t="shared" si="274"/>
        <v>0</v>
      </c>
      <c r="EI170" s="391">
        <f t="shared" si="275"/>
        <v>0</v>
      </c>
      <c r="EJ170" s="391">
        <f t="shared" si="276"/>
        <v>0</v>
      </c>
      <c r="EK170" s="391">
        <f t="shared" si="277"/>
        <v>0</v>
      </c>
      <c r="EL170" s="391">
        <f t="shared" si="278"/>
        <v>0</v>
      </c>
      <c r="EM170" s="391">
        <f t="shared" si="279"/>
        <v>0</v>
      </c>
      <c r="EN170" s="391">
        <f t="shared" si="280"/>
        <v>0</v>
      </c>
    </row>
    <row r="171" spans="1:145" s="391" customFormat="1" ht="18.75" hidden="1" thickBot="1" x14ac:dyDescent="0.25">
      <c r="A171" s="364" t="str">
        <f t="shared" ref="A171:A179" si="287">IF((P171&gt;"a"),P171,"zzz")</f>
        <v>IC-ROT</v>
      </c>
      <c r="B171" s="365" t="str">
        <f>IF((A171&lt;&gt;"ZZZ"),(IF((IFERROR((VLOOKUP(A171,'Standaard+voorstellen '!A$1:B$436,1,FALSE)),"ZZZ"))="ZZZ","v","")),"")</f>
        <v/>
      </c>
      <c r="C171" s="404" t="s">
        <v>455</v>
      </c>
      <c r="D171" s="367" t="str">
        <f t="shared" si="199"/>
        <v>IC-ROT</v>
      </c>
      <c r="E171" s="368" t="str">
        <f>IFERROR((VLOOKUP(C171,'Standaard+voorstellen '!A$1:E$568,2,FALSE)),"Nog af te handelen AANVRAAG")</f>
        <v>Informatiecoördinator ROT</v>
      </c>
      <c r="F171" s="369">
        <f>IFERROR((VLOOKUP(C171,'Standaard+voorstellen '!A$1:E$568,3,FALSE)),"")</f>
        <v>9</v>
      </c>
      <c r="G171" s="370">
        <f t="shared" si="284"/>
        <v>5</v>
      </c>
      <c r="H171" s="371">
        <f t="shared" si="285"/>
        <v>1</v>
      </c>
      <c r="I171" s="372">
        <f t="shared" si="286"/>
        <v>4</v>
      </c>
      <c r="J171" s="367">
        <f t="shared" si="200"/>
        <v>0</v>
      </c>
      <c r="K171" s="372">
        <f t="shared" si="201"/>
        <v>0</v>
      </c>
      <c r="L171" s="405" t="s">
        <v>24</v>
      </c>
      <c r="M171" s="373" t="s">
        <v>1240</v>
      </c>
      <c r="N171" s="374"/>
      <c r="O171" s="375"/>
      <c r="P171" s="376" t="s">
        <v>455</v>
      </c>
      <c r="Q171" s="377">
        <v>5</v>
      </c>
      <c r="R171" s="378">
        <v>1</v>
      </c>
      <c r="S171" s="379">
        <v>4</v>
      </c>
      <c r="T171" s="378">
        <v>6</v>
      </c>
      <c r="U171" s="378">
        <v>2</v>
      </c>
      <c r="V171" s="383">
        <v>0</v>
      </c>
      <c r="W171" s="384">
        <v>0</v>
      </c>
      <c r="X171" s="385">
        <v>0</v>
      </c>
      <c r="Y171" s="384"/>
      <c r="Z171" s="401"/>
      <c r="AA171" s="402"/>
      <c r="AB171" s="383"/>
      <c r="AC171" s="384"/>
      <c r="AD171" s="384"/>
      <c r="AE171" s="377"/>
      <c r="AF171" s="380"/>
      <c r="AG171" s="382"/>
      <c r="AH171" s="383">
        <v>0</v>
      </c>
      <c r="AI171" s="384">
        <v>0</v>
      </c>
      <c r="AJ171" s="385">
        <v>0</v>
      </c>
      <c r="AK171" s="384"/>
      <c r="AL171" s="384"/>
      <c r="AM171" s="384"/>
      <c r="AN171" s="383">
        <v>0</v>
      </c>
      <c r="AO171" s="384">
        <v>0</v>
      </c>
      <c r="AP171" s="385">
        <v>0</v>
      </c>
      <c r="AQ171" s="384">
        <v>0</v>
      </c>
      <c r="AR171" s="384">
        <v>0</v>
      </c>
      <c r="AS171" s="384">
        <v>0</v>
      </c>
      <c r="AT171" s="383">
        <v>3</v>
      </c>
      <c r="AU171" s="384">
        <v>1</v>
      </c>
      <c r="AV171" s="384">
        <v>2</v>
      </c>
      <c r="AW171" s="383">
        <v>2</v>
      </c>
      <c r="AX171" s="384">
        <v>0</v>
      </c>
      <c r="AY171" s="385">
        <v>2</v>
      </c>
      <c r="AZ171" s="403"/>
      <c r="BA171" s="387" t="str">
        <f t="shared" si="202"/>
        <v>IC</v>
      </c>
      <c r="BB171" s="388" t="str">
        <f t="shared" si="203"/>
        <v/>
      </c>
      <c r="BC171" s="389" t="str">
        <f t="shared" si="204"/>
        <v>-</v>
      </c>
      <c r="BD171" s="390" t="str">
        <f t="shared" si="205"/>
        <v>ROT</v>
      </c>
      <c r="BE171" s="391">
        <f t="shared" si="206"/>
        <v>3</v>
      </c>
      <c r="BF171" s="392" t="str">
        <f>VLOOKUP(C171,'Standaard+voorstellen '!A$1:E$568,1,FALSE)</f>
        <v>IC-ROT</v>
      </c>
      <c r="BG171" s="393" t="str">
        <f>VLOOKUP(P171,'Hulpblad Aantal per VrtgSrt &gt;=1'!B$4:C$688,1,FALSE)</f>
        <v>IC-ROT</v>
      </c>
      <c r="BH171" s="394" t="s">
        <v>455</v>
      </c>
      <c r="BI171" s="393" t="str">
        <f t="shared" si="207"/>
        <v>g</v>
      </c>
      <c r="BJ171" s="393" t="str">
        <f t="shared" si="208"/>
        <v>P</v>
      </c>
      <c r="BK171" s="393" t="str">
        <f t="shared" si="209"/>
        <v>A</v>
      </c>
      <c r="BL171" s="395" t="str">
        <f t="shared" si="210"/>
        <v>PA</v>
      </c>
      <c r="BM171" s="393" t="str">
        <f>IF((B171&gt;"a"),(VLOOKUP(A171,Afhankelijkheid!A$2:O$5530,2,FALSE)),"")</f>
        <v/>
      </c>
      <c r="BN171" s="396">
        <f>IFERROR(VLOOKUP(A171,'Hulpblad IZB en IZE'!A$2:B$750,2,FALSE),0)</f>
        <v>0</v>
      </c>
      <c r="BO171" s="397" t="str">
        <f t="shared" si="211"/>
        <v/>
      </c>
      <c r="BP171" s="370">
        <f t="shared" si="212"/>
        <v>5</v>
      </c>
      <c r="BQ171" s="371">
        <f t="shared" si="213"/>
        <v>1</v>
      </c>
      <c r="BR171" s="372">
        <f t="shared" si="281"/>
        <v>4</v>
      </c>
      <c r="BS171" s="372">
        <f t="shared" si="282"/>
        <v>6</v>
      </c>
      <c r="BT171" s="367">
        <f t="shared" si="214"/>
        <v>0</v>
      </c>
      <c r="BU171" s="398"/>
      <c r="BW171" s="393">
        <f t="shared" si="215"/>
        <v>0</v>
      </c>
      <c r="BX171" s="393">
        <f t="shared" si="216"/>
        <v>0</v>
      </c>
      <c r="BY171" s="393">
        <f t="shared" si="217"/>
        <v>0</v>
      </c>
      <c r="BZ171" s="393">
        <f t="shared" si="218"/>
        <v>0</v>
      </c>
      <c r="CA171" s="393">
        <f t="shared" si="219"/>
        <v>0</v>
      </c>
      <c r="CB171" s="393">
        <f t="shared" si="220"/>
        <v>0</v>
      </c>
      <c r="CC171" s="393">
        <f t="shared" si="221"/>
        <v>0</v>
      </c>
      <c r="CD171" s="393">
        <f t="shared" si="222"/>
        <v>0</v>
      </c>
      <c r="CE171" s="393">
        <f t="shared" si="223"/>
        <v>0</v>
      </c>
      <c r="CF171" s="393">
        <f t="shared" si="224"/>
        <v>0</v>
      </c>
      <c r="CG171" s="398"/>
      <c r="CH171" s="391">
        <f t="shared" si="225"/>
        <v>1</v>
      </c>
      <c r="CI171" s="391">
        <f t="shared" si="226"/>
        <v>0</v>
      </c>
      <c r="CJ171" s="391">
        <f t="shared" si="227"/>
        <v>0</v>
      </c>
      <c r="CK171" s="391">
        <f t="shared" si="228"/>
        <v>0</v>
      </c>
      <c r="CL171" s="391">
        <f t="shared" si="229"/>
        <v>1</v>
      </c>
      <c r="CM171" s="391">
        <f t="shared" si="230"/>
        <v>0</v>
      </c>
      <c r="CN171" s="391">
        <f t="shared" si="231"/>
        <v>1</v>
      </c>
      <c r="CO171" s="391">
        <f t="shared" si="232"/>
        <v>1</v>
      </c>
      <c r="CP171" s="391">
        <f t="shared" si="233"/>
        <v>1</v>
      </c>
      <c r="CQ171" s="391">
        <f t="shared" si="234"/>
        <v>1</v>
      </c>
      <c r="CR171" s="391">
        <f t="shared" si="235"/>
        <v>0</v>
      </c>
      <c r="CS171" s="393">
        <f t="shared" si="236"/>
        <v>0</v>
      </c>
      <c r="CT171" s="391">
        <f t="shared" si="237"/>
        <v>0</v>
      </c>
      <c r="CU171" s="391">
        <f t="shared" si="238"/>
        <v>0</v>
      </c>
      <c r="CV171" s="391">
        <f t="shared" si="239"/>
        <v>0</v>
      </c>
      <c r="CW171" s="391">
        <f t="shared" si="240"/>
        <v>0</v>
      </c>
      <c r="CX171" s="391">
        <f t="shared" si="241"/>
        <v>0</v>
      </c>
      <c r="CY171" s="391">
        <f t="shared" si="242"/>
        <v>0</v>
      </c>
      <c r="CZ171" s="391">
        <f t="shared" si="243"/>
        <v>0</v>
      </c>
      <c r="DA171" s="391">
        <f t="shared" si="244"/>
        <v>0</v>
      </c>
      <c r="DB171" s="391">
        <f t="shared" si="245"/>
        <v>0</v>
      </c>
      <c r="DC171" s="391">
        <f t="shared" si="246"/>
        <v>1</v>
      </c>
      <c r="DD171" s="391">
        <f t="shared" si="247"/>
        <v>1</v>
      </c>
      <c r="DE171" s="398"/>
      <c r="DF171" s="391">
        <f t="shared" si="248"/>
        <v>0</v>
      </c>
      <c r="DG171" s="391">
        <f t="shared" si="249"/>
        <v>0</v>
      </c>
      <c r="DH171" s="391">
        <f t="shared" si="250"/>
        <v>0</v>
      </c>
      <c r="DI171" s="391">
        <f t="shared" si="251"/>
        <v>0</v>
      </c>
      <c r="DJ171" s="391">
        <f t="shared" si="252"/>
        <v>0</v>
      </c>
      <c r="DK171" s="391">
        <f t="shared" si="253"/>
        <v>0</v>
      </c>
      <c r="DL171" s="391">
        <f t="shared" si="254"/>
        <v>0</v>
      </c>
      <c r="DM171" s="391">
        <f t="shared" si="255"/>
        <v>0</v>
      </c>
      <c r="DN171" s="391">
        <f t="shared" si="256"/>
        <v>0</v>
      </c>
      <c r="DO171" s="391">
        <f t="shared" si="257"/>
        <v>0</v>
      </c>
      <c r="DP171" s="391">
        <f t="shared" si="258"/>
        <v>0</v>
      </c>
      <c r="DQ171" s="398"/>
      <c r="DR171" s="391">
        <f t="shared" si="259"/>
        <v>0</v>
      </c>
      <c r="DS171" s="391">
        <f t="shared" si="260"/>
        <v>0</v>
      </c>
      <c r="DT171" s="391">
        <f t="shared" si="261"/>
        <v>0</v>
      </c>
      <c r="DU171" s="391">
        <f t="shared" si="262"/>
        <v>0</v>
      </c>
      <c r="DV171" s="391">
        <f t="shared" si="263"/>
        <v>0</v>
      </c>
      <c r="DW171" s="391">
        <f t="shared" si="264"/>
        <v>0</v>
      </c>
      <c r="DX171" s="391">
        <f t="shared" si="265"/>
        <v>0</v>
      </c>
      <c r="DY171" s="391">
        <f t="shared" si="266"/>
        <v>0</v>
      </c>
      <c r="DZ171" s="391">
        <f t="shared" si="267"/>
        <v>0</v>
      </c>
      <c r="EA171" s="391">
        <f t="shared" si="268"/>
        <v>0</v>
      </c>
      <c r="EB171" s="391">
        <f t="shared" si="269"/>
        <v>0</v>
      </c>
      <c r="EC171" s="398"/>
      <c r="ED171" s="391">
        <f t="shared" si="270"/>
        <v>0</v>
      </c>
      <c r="EE171" s="391">
        <f t="shared" si="271"/>
        <v>0</v>
      </c>
      <c r="EF171" s="391">
        <f t="shared" si="272"/>
        <v>0</v>
      </c>
      <c r="EG171" s="391">
        <f t="shared" si="273"/>
        <v>0</v>
      </c>
      <c r="EH171" s="391">
        <f t="shared" si="274"/>
        <v>0</v>
      </c>
      <c r="EI171" s="391">
        <f t="shared" si="275"/>
        <v>0</v>
      </c>
      <c r="EJ171" s="391">
        <f t="shared" si="276"/>
        <v>0</v>
      </c>
      <c r="EK171" s="391">
        <f t="shared" si="277"/>
        <v>0</v>
      </c>
      <c r="EL171" s="391">
        <f t="shared" si="278"/>
        <v>0</v>
      </c>
      <c r="EM171" s="391">
        <f t="shared" si="279"/>
        <v>0</v>
      </c>
      <c r="EN171" s="391">
        <f t="shared" si="280"/>
        <v>0</v>
      </c>
      <c r="EO171" s="399"/>
    </row>
    <row r="172" spans="1:145" s="391" customFormat="1" ht="13.5" hidden="1" thickBot="1" x14ac:dyDescent="0.25">
      <c r="A172" s="364" t="str">
        <f t="shared" si="287"/>
        <v>IM-COPI</v>
      </c>
      <c r="B172" s="365" t="str">
        <f>IF((A172&lt;&gt;"ZZZ"),(IF((IFERROR((VLOOKUP(A172,'Standaard+voorstellen '!A$1:B$436,1,FALSE)),"ZZZ"))="ZZZ","v","")),"")</f>
        <v/>
      </c>
      <c r="C172" s="396" t="s">
        <v>47</v>
      </c>
      <c r="D172" s="367" t="str">
        <f t="shared" si="199"/>
        <v>IM-COPI</v>
      </c>
      <c r="E172" s="368" t="str">
        <f>IFERROR((VLOOKUP(C172,'Standaard+voorstellen '!A$1:E$568,2,FALSE)),"Nog af te handelen AANVRAAG")</f>
        <v>Informatiemanager CoPI</v>
      </c>
      <c r="F172" s="369">
        <f>IFERROR((VLOOKUP(C172,'Standaard+voorstellen '!A$1:E$568,3,FALSE)),"")</f>
        <v>9</v>
      </c>
      <c r="G172" s="370">
        <f t="shared" si="284"/>
        <v>91</v>
      </c>
      <c r="H172" s="371">
        <f t="shared" si="285"/>
        <v>35</v>
      </c>
      <c r="I172" s="372">
        <f t="shared" si="286"/>
        <v>56</v>
      </c>
      <c r="J172" s="367">
        <f t="shared" si="200"/>
        <v>287</v>
      </c>
      <c r="K172" s="372">
        <f t="shared" si="201"/>
        <v>0</v>
      </c>
      <c r="L172" s="369" t="s">
        <v>24</v>
      </c>
      <c r="M172" s="373" t="s">
        <v>1240</v>
      </c>
      <c r="N172" s="374"/>
      <c r="O172" s="375"/>
      <c r="P172" s="376" t="s">
        <v>47</v>
      </c>
      <c r="Q172" s="377">
        <v>91</v>
      </c>
      <c r="R172" s="378">
        <v>35</v>
      </c>
      <c r="S172" s="379">
        <v>56</v>
      </c>
      <c r="T172" s="378">
        <v>10</v>
      </c>
      <c r="U172" s="378">
        <v>10</v>
      </c>
      <c r="V172" s="383">
        <v>8</v>
      </c>
      <c r="W172" s="384">
        <v>2</v>
      </c>
      <c r="X172" s="385">
        <v>6</v>
      </c>
      <c r="Y172" s="384">
        <v>9</v>
      </c>
      <c r="Z172" s="401">
        <v>2</v>
      </c>
      <c r="AA172" s="402">
        <v>7</v>
      </c>
      <c r="AB172" s="383">
        <v>8</v>
      </c>
      <c r="AC172" s="384">
        <v>2</v>
      </c>
      <c r="AD172" s="384">
        <v>6</v>
      </c>
      <c r="AE172" s="383">
        <v>9</v>
      </c>
      <c r="AF172" s="401">
        <v>4</v>
      </c>
      <c r="AG172" s="406">
        <v>5</v>
      </c>
      <c r="AH172" s="383">
        <v>17</v>
      </c>
      <c r="AI172" s="384">
        <v>4</v>
      </c>
      <c r="AJ172" s="385">
        <v>13</v>
      </c>
      <c r="AK172" s="384">
        <v>1</v>
      </c>
      <c r="AL172" s="384">
        <v>1</v>
      </c>
      <c r="AM172" s="384">
        <v>0</v>
      </c>
      <c r="AN172" s="383">
        <v>6</v>
      </c>
      <c r="AO172" s="384">
        <v>2</v>
      </c>
      <c r="AP172" s="385">
        <v>4</v>
      </c>
      <c r="AQ172" s="384">
        <v>11</v>
      </c>
      <c r="AR172" s="384">
        <v>10</v>
      </c>
      <c r="AS172" s="384">
        <v>1</v>
      </c>
      <c r="AT172" s="383">
        <v>17</v>
      </c>
      <c r="AU172" s="384">
        <v>3</v>
      </c>
      <c r="AV172" s="384">
        <v>14</v>
      </c>
      <c r="AW172" s="383">
        <v>5</v>
      </c>
      <c r="AX172" s="384">
        <v>5</v>
      </c>
      <c r="AY172" s="385">
        <v>0</v>
      </c>
      <c r="AZ172" s="403"/>
      <c r="BA172" s="387" t="str">
        <f t="shared" si="202"/>
        <v>IM</v>
      </c>
      <c r="BB172" s="388" t="str">
        <f t="shared" si="203"/>
        <v/>
      </c>
      <c r="BC172" s="389" t="str">
        <f t="shared" si="204"/>
        <v>-</v>
      </c>
      <c r="BD172" s="390" t="str">
        <f t="shared" si="205"/>
        <v>COPI</v>
      </c>
      <c r="BE172" s="391">
        <f t="shared" si="206"/>
        <v>3</v>
      </c>
      <c r="BF172" s="392" t="str">
        <f>VLOOKUP(C172,'Standaard+voorstellen '!A$1:E$568,1,FALSE)</f>
        <v>IM-COPI</v>
      </c>
      <c r="BG172" s="393" t="str">
        <f>VLOOKUP(P172,'Hulpblad Aantal per VrtgSrt &gt;=1'!B$4:C$688,1,FALSE)</f>
        <v>IM-COPI</v>
      </c>
      <c r="BH172" s="394" t="s">
        <v>47</v>
      </c>
      <c r="BI172" s="393" t="str">
        <f t="shared" si="207"/>
        <v>g</v>
      </c>
      <c r="BJ172" s="393" t="str">
        <f t="shared" si="208"/>
        <v>P</v>
      </c>
      <c r="BK172" s="393" t="str">
        <f t="shared" si="209"/>
        <v>A</v>
      </c>
      <c r="BL172" s="395" t="str">
        <f t="shared" si="210"/>
        <v>PA</v>
      </c>
      <c r="BM172" s="393" t="str">
        <f>IF((B172&gt;"a"),(VLOOKUP(A172,Afhankelijkheid!A$2:O$5530,2,FALSE)),"")</f>
        <v/>
      </c>
      <c r="BN172" s="396">
        <f>IFERROR(VLOOKUP(A172,'Hulpblad IZB en IZE'!A$2:B$750,2,FALSE),0)</f>
        <v>287</v>
      </c>
      <c r="BO172" s="397" t="str">
        <f t="shared" si="211"/>
        <v/>
      </c>
      <c r="BP172" s="370">
        <f t="shared" si="212"/>
        <v>91</v>
      </c>
      <c r="BQ172" s="371">
        <f t="shared" si="213"/>
        <v>35</v>
      </c>
      <c r="BR172" s="372">
        <f t="shared" si="281"/>
        <v>56</v>
      </c>
      <c r="BS172" s="372">
        <f t="shared" si="282"/>
        <v>10</v>
      </c>
      <c r="BT172" s="367">
        <f t="shared" si="214"/>
        <v>287</v>
      </c>
      <c r="BU172" s="398"/>
      <c r="BW172" s="393">
        <f t="shared" si="215"/>
        <v>0</v>
      </c>
      <c r="BX172" s="393">
        <f t="shared" si="216"/>
        <v>0</v>
      </c>
      <c r="BY172" s="393">
        <f t="shared" si="217"/>
        <v>0</v>
      </c>
      <c r="BZ172" s="393">
        <f t="shared" si="218"/>
        <v>0</v>
      </c>
      <c r="CA172" s="393">
        <f t="shared" si="219"/>
        <v>0</v>
      </c>
      <c r="CB172" s="393">
        <f t="shared" si="220"/>
        <v>0</v>
      </c>
      <c r="CC172" s="393">
        <f t="shared" si="221"/>
        <v>0</v>
      </c>
      <c r="CD172" s="393">
        <f t="shared" si="222"/>
        <v>0</v>
      </c>
      <c r="CE172" s="393">
        <f t="shared" si="223"/>
        <v>0</v>
      </c>
      <c r="CF172" s="393">
        <f t="shared" si="224"/>
        <v>0</v>
      </c>
      <c r="CG172" s="398"/>
      <c r="CH172" s="391">
        <f t="shared" si="225"/>
        <v>1</v>
      </c>
      <c r="CI172" s="391">
        <f t="shared" si="226"/>
        <v>1</v>
      </c>
      <c r="CJ172" s="391">
        <f t="shared" si="227"/>
        <v>1</v>
      </c>
      <c r="CK172" s="391">
        <f t="shared" si="228"/>
        <v>1</v>
      </c>
      <c r="CL172" s="391">
        <f t="shared" si="229"/>
        <v>1</v>
      </c>
      <c r="CM172" s="391">
        <f t="shared" si="230"/>
        <v>1</v>
      </c>
      <c r="CN172" s="391">
        <f t="shared" si="231"/>
        <v>1</v>
      </c>
      <c r="CO172" s="391">
        <f t="shared" si="232"/>
        <v>1</v>
      </c>
      <c r="CP172" s="391">
        <f t="shared" si="233"/>
        <v>1</v>
      </c>
      <c r="CQ172" s="391">
        <f t="shared" si="234"/>
        <v>1</v>
      </c>
      <c r="CR172" s="391">
        <f t="shared" si="235"/>
        <v>0</v>
      </c>
      <c r="CS172" s="393">
        <f t="shared" si="236"/>
        <v>0</v>
      </c>
      <c r="CT172" s="391">
        <f t="shared" si="237"/>
        <v>0</v>
      </c>
      <c r="CU172" s="391">
        <f t="shared" si="238"/>
        <v>1</v>
      </c>
      <c r="CV172" s="391">
        <f t="shared" si="239"/>
        <v>1</v>
      </c>
      <c r="CW172" s="391">
        <f t="shared" si="240"/>
        <v>1</v>
      </c>
      <c r="CX172" s="391">
        <f t="shared" si="241"/>
        <v>1</v>
      </c>
      <c r="CY172" s="391">
        <f t="shared" si="242"/>
        <v>1</v>
      </c>
      <c r="CZ172" s="391">
        <f t="shared" si="243"/>
        <v>1</v>
      </c>
      <c r="DA172" s="391">
        <f t="shared" si="244"/>
        <v>1</v>
      </c>
      <c r="DB172" s="391">
        <f t="shared" si="245"/>
        <v>1</v>
      </c>
      <c r="DC172" s="391">
        <f t="shared" si="246"/>
        <v>1</v>
      </c>
      <c r="DD172" s="391">
        <f t="shared" si="247"/>
        <v>1</v>
      </c>
      <c r="DE172" s="398"/>
      <c r="DF172" s="391">
        <f t="shared" si="248"/>
        <v>0</v>
      </c>
      <c r="DG172" s="391">
        <f t="shared" si="249"/>
        <v>0</v>
      </c>
      <c r="DH172" s="391">
        <f t="shared" si="250"/>
        <v>0</v>
      </c>
      <c r="DI172" s="391">
        <f t="shared" si="251"/>
        <v>0</v>
      </c>
      <c r="DJ172" s="391">
        <f t="shared" si="252"/>
        <v>0</v>
      </c>
      <c r="DK172" s="391">
        <f t="shared" si="253"/>
        <v>0</v>
      </c>
      <c r="DL172" s="391">
        <f t="shared" si="254"/>
        <v>0</v>
      </c>
      <c r="DM172" s="391">
        <f t="shared" si="255"/>
        <v>0</v>
      </c>
      <c r="DN172" s="391">
        <f t="shared" si="256"/>
        <v>0</v>
      </c>
      <c r="DO172" s="391">
        <f t="shared" si="257"/>
        <v>0</v>
      </c>
      <c r="DP172" s="391">
        <f t="shared" si="258"/>
        <v>0</v>
      </c>
      <c r="DQ172" s="398"/>
      <c r="DR172" s="391">
        <f t="shared" si="259"/>
        <v>0</v>
      </c>
      <c r="DS172" s="391">
        <f t="shared" si="260"/>
        <v>0</v>
      </c>
      <c r="DT172" s="391">
        <f t="shared" si="261"/>
        <v>0</v>
      </c>
      <c r="DU172" s="391">
        <f t="shared" si="262"/>
        <v>0</v>
      </c>
      <c r="DV172" s="391">
        <f t="shared" si="263"/>
        <v>0</v>
      </c>
      <c r="DW172" s="391">
        <f t="shared" si="264"/>
        <v>0</v>
      </c>
      <c r="DX172" s="391">
        <f t="shared" si="265"/>
        <v>0</v>
      </c>
      <c r="DY172" s="391">
        <f t="shared" si="266"/>
        <v>0</v>
      </c>
      <c r="DZ172" s="391">
        <f t="shared" si="267"/>
        <v>0</v>
      </c>
      <c r="EA172" s="391">
        <f t="shared" si="268"/>
        <v>0</v>
      </c>
      <c r="EB172" s="391">
        <f t="shared" si="269"/>
        <v>0</v>
      </c>
      <c r="EC172" s="398"/>
      <c r="ED172" s="391">
        <f t="shared" si="270"/>
        <v>0</v>
      </c>
      <c r="EE172" s="391">
        <f t="shared" si="271"/>
        <v>0</v>
      </c>
      <c r="EF172" s="391">
        <f t="shared" si="272"/>
        <v>0</v>
      </c>
      <c r="EG172" s="391">
        <f t="shared" si="273"/>
        <v>0</v>
      </c>
      <c r="EH172" s="391">
        <f t="shared" si="274"/>
        <v>0</v>
      </c>
      <c r="EI172" s="391">
        <f t="shared" si="275"/>
        <v>0</v>
      </c>
      <c r="EJ172" s="391">
        <f t="shared" si="276"/>
        <v>0</v>
      </c>
      <c r="EK172" s="391">
        <f t="shared" si="277"/>
        <v>0</v>
      </c>
      <c r="EL172" s="391">
        <f t="shared" si="278"/>
        <v>0</v>
      </c>
      <c r="EM172" s="391">
        <f t="shared" si="279"/>
        <v>0</v>
      </c>
      <c r="EN172" s="391">
        <f t="shared" si="280"/>
        <v>0</v>
      </c>
    </row>
    <row r="173" spans="1:145" s="391" customFormat="1" ht="13.5" hidden="1" thickBot="1" x14ac:dyDescent="0.25">
      <c r="A173" s="364" t="str">
        <f t="shared" si="287"/>
        <v>IM-GBT</v>
      </c>
      <c r="B173" s="365" t="str">
        <f>IF((A173&lt;&gt;"ZZZ"),(IF((IFERROR((VLOOKUP(A173,'Standaard+voorstellen '!A$1:B$436,1,FALSE)),"ZZZ"))="ZZZ","v","")),"")</f>
        <v/>
      </c>
      <c r="C173" s="464" t="s">
        <v>2073</v>
      </c>
      <c r="D173" s="367" t="str">
        <f t="shared" si="199"/>
        <v>IM-GBT</v>
      </c>
      <c r="E173" s="368" t="str">
        <f>IFERROR((VLOOKUP(C173,'Standaard+voorstellen '!A$1:E$568,2,FALSE)),"Nog af te handelen AANVRAAG")</f>
        <v>Informatiemanager GBT</v>
      </c>
      <c r="F173" s="369">
        <f>IFERROR((VLOOKUP(C173,'Standaard+voorstellen '!A$1:E$568,3,FALSE)),"")</f>
        <v>9</v>
      </c>
      <c r="G173" s="370">
        <f t="shared" si="284"/>
        <v>4</v>
      </c>
      <c r="H173" s="371">
        <f t="shared" si="285"/>
        <v>0</v>
      </c>
      <c r="I173" s="372">
        <f t="shared" si="286"/>
        <v>4</v>
      </c>
      <c r="J173" s="367">
        <f t="shared" si="200"/>
        <v>0</v>
      </c>
      <c r="K173" s="372">
        <f t="shared" si="201"/>
        <v>0</v>
      </c>
      <c r="L173" s="465" t="s">
        <v>24</v>
      </c>
      <c r="M173" s="373"/>
      <c r="N173" s="466"/>
      <c r="O173" s="415"/>
      <c r="P173" s="467" t="s">
        <v>2073</v>
      </c>
      <c r="Q173" s="377">
        <v>4</v>
      </c>
      <c r="R173" s="378">
        <v>0</v>
      </c>
      <c r="S173" s="379">
        <v>4</v>
      </c>
      <c r="T173" s="378">
        <v>5</v>
      </c>
      <c r="U173" s="378">
        <v>2</v>
      </c>
      <c r="V173" s="383">
        <v>0</v>
      </c>
      <c r="W173" s="384">
        <v>0</v>
      </c>
      <c r="X173" s="385">
        <v>0</v>
      </c>
      <c r="Y173" s="384"/>
      <c r="Z173" s="401"/>
      <c r="AA173" s="402"/>
      <c r="AB173" s="383"/>
      <c r="AC173" s="384"/>
      <c r="AD173" s="384"/>
      <c r="AE173" s="377"/>
      <c r="AF173" s="380"/>
      <c r="AG173" s="382"/>
      <c r="AH173" s="383">
        <v>0</v>
      </c>
      <c r="AI173" s="384">
        <v>0</v>
      </c>
      <c r="AJ173" s="385">
        <v>0</v>
      </c>
      <c r="AK173" s="384"/>
      <c r="AL173" s="384"/>
      <c r="AM173" s="384"/>
      <c r="AN173" s="383">
        <v>0</v>
      </c>
      <c r="AO173" s="384">
        <v>0</v>
      </c>
      <c r="AP173" s="385">
        <v>0</v>
      </c>
      <c r="AQ173" s="384">
        <v>3</v>
      </c>
      <c r="AR173" s="384">
        <v>0</v>
      </c>
      <c r="AS173" s="384">
        <v>3</v>
      </c>
      <c r="AT173" s="383">
        <v>1</v>
      </c>
      <c r="AU173" s="384">
        <v>0</v>
      </c>
      <c r="AV173" s="384">
        <v>1</v>
      </c>
      <c r="AW173" s="383"/>
      <c r="AX173" s="384"/>
      <c r="AY173" s="385"/>
      <c r="AZ173" s="403"/>
      <c r="BA173" s="387" t="str">
        <f t="shared" si="202"/>
        <v>IM</v>
      </c>
      <c r="BB173" s="388" t="str">
        <f t="shared" si="203"/>
        <v/>
      </c>
      <c r="BC173" s="389" t="str">
        <f t="shared" si="204"/>
        <v>-</v>
      </c>
      <c r="BD173" s="390" t="str">
        <f t="shared" si="205"/>
        <v>GBT</v>
      </c>
      <c r="BE173" s="391">
        <f t="shared" si="206"/>
        <v>3</v>
      </c>
      <c r="BF173" s="392" t="str">
        <f>VLOOKUP(C173,'Standaard+voorstellen '!A$1:E$568,1,FALSE)</f>
        <v>IM-GBT</v>
      </c>
      <c r="BG173" s="393" t="str">
        <f>VLOOKUP(P173,'Hulpblad Aantal per VrtgSrt &gt;=1'!B$4:C$688,1,FALSE)</f>
        <v>IM-GBT</v>
      </c>
      <c r="BH173" s="394" t="s">
        <v>2073</v>
      </c>
      <c r="BI173" s="393" t="str">
        <f t="shared" si="207"/>
        <v>g</v>
      </c>
      <c r="BJ173" s="393" t="str">
        <f t="shared" si="208"/>
        <v/>
      </c>
      <c r="BK173" s="393" t="str">
        <f t="shared" si="209"/>
        <v>A</v>
      </c>
      <c r="BL173" s="395" t="str">
        <f t="shared" si="210"/>
        <v>A</v>
      </c>
      <c r="BM173" s="393" t="str">
        <f>IF((B173&gt;"a"),(VLOOKUP(A173,Afhankelijkheid!A$2:O$5530,2,FALSE)),"")</f>
        <v/>
      </c>
      <c r="BN173" s="396">
        <f>IFERROR(VLOOKUP(A173,'Hulpblad IZB en IZE'!A$2:B$750,2,FALSE),0)</f>
        <v>0</v>
      </c>
      <c r="BO173" s="397" t="str">
        <f t="shared" si="211"/>
        <v/>
      </c>
      <c r="BP173" s="370">
        <f t="shared" si="212"/>
        <v>4</v>
      </c>
      <c r="BQ173" s="371">
        <f t="shared" si="213"/>
        <v>0</v>
      </c>
      <c r="BR173" s="372">
        <f t="shared" si="281"/>
        <v>4</v>
      </c>
      <c r="BS173" s="372">
        <f t="shared" si="282"/>
        <v>5</v>
      </c>
      <c r="BT173" s="367">
        <f t="shared" si="214"/>
        <v>0</v>
      </c>
      <c r="BU173" s="398"/>
      <c r="BW173" s="393">
        <f t="shared" si="215"/>
        <v>0</v>
      </c>
      <c r="BX173" s="393">
        <f t="shared" si="216"/>
        <v>0</v>
      </c>
      <c r="BY173" s="393">
        <f t="shared" si="217"/>
        <v>0</v>
      </c>
      <c r="BZ173" s="393">
        <f t="shared" si="218"/>
        <v>0</v>
      </c>
      <c r="CA173" s="393">
        <f t="shared" si="219"/>
        <v>0</v>
      </c>
      <c r="CB173" s="393">
        <f t="shared" si="220"/>
        <v>0</v>
      </c>
      <c r="CC173" s="393">
        <f t="shared" si="221"/>
        <v>0</v>
      </c>
      <c r="CD173" s="393">
        <f t="shared" si="222"/>
        <v>0</v>
      </c>
      <c r="CE173" s="393">
        <f t="shared" si="223"/>
        <v>0</v>
      </c>
      <c r="CF173" s="393">
        <f t="shared" si="224"/>
        <v>0</v>
      </c>
      <c r="CG173" s="398"/>
      <c r="CH173" s="391">
        <f t="shared" si="225"/>
        <v>1</v>
      </c>
      <c r="CI173" s="391">
        <f t="shared" si="226"/>
        <v>0</v>
      </c>
      <c r="CJ173" s="391">
        <f t="shared" si="227"/>
        <v>0</v>
      </c>
      <c r="CK173" s="391">
        <f t="shared" si="228"/>
        <v>0</v>
      </c>
      <c r="CL173" s="391">
        <f t="shared" si="229"/>
        <v>1</v>
      </c>
      <c r="CM173" s="391">
        <f t="shared" si="230"/>
        <v>0</v>
      </c>
      <c r="CN173" s="391">
        <f t="shared" si="231"/>
        <v>1</v>
      </c>
      <c r="CO173" s="391">
        <f t="shared" si="232"/>
        <v>1</v>
      </c>
      <c r="CP173" s="391">
        <f t="shared" si="233"/>
        <v>1</v>
      </c>
      <c r="CQ173" s="391">
        <f t="shared" si="234"/>
        <v>0</v>
      </c>
      <c r="CR173" s="391">
        <f t="shared" si="235"/>
        <v>0</v>
      </c>
      <c r="CS173" s="393">
        <f t="shared" si="236"/>
        <v>0</v>
      </c>
      <c r="CT173" s="391">
        <f t="shared" si="237"/>
        <v>0</v>
      </c>
      <c r="CU173" s="391">
        <f t="shared" si="238"/>
        <v>0</v>
      </c>
      <c r="CV173" s="391">
        <f t="shared" si="239"/>
        <v>0</v>
      </c>
      <c r="CW173" s="391">
        <f t="shared" si="240"/>
        <v>0</v>
      </c>
      <c r="CX173" s="391">
        <f t="shared" si="241"/>
        <v>0</v>
      </c>
      <c r="CY173" s="391">
        <f t="shared" si="242"/>
        <v>0</v>
      </c>
      <c r="CZ173" s="391">
        <f t="shared" si="243"/>
        <v>0</v>
      </c>
      <c r="DA173" s="391">
        <f t="shared" si="244"/>
        <v>0</v>
      </c>
      <c r="DB173" s="391">
        <f t="shared" si="245"/>
        <v>1</v>
      </c>
      <c r="DC173" s="391">
        <f t="shared" si="246"/>
        <v>1</v>
      </c>
      <c r="DD173" s="391">
        <f t="shared" si="247"/>
        <v>0</v>
      </c>
      <c r="DE173" s="398"/>
      <c r="DF173" s="391">
        <f t="shared" si="248"/>
        <v>0</v>
      </c>
      <c r="DG173" s="391">
        <f t="shared" si="249"/>
        <v>0</v>
      </c>
      <c r="DH173" s="391">
        <f t="shared" si="250"/>
        <v>0</v>
      </c>
      <c r="DI173" s="391">
        <f t="shared" si="251"/>
        <v>0</v>
      </c>
      <c r="DJ173" s="391">
        <f t="shared" si="252"/>
        <v>0</v>
      </c>
      <c r="DK173" s="391">
        <f t="shared" si="253"/>
        <v>0</v>
      </c>
      <c r="DL173" s="391">
        <f t="shared" si="254"/>
        <v>0</v>
      </c>
      <c r="DM173" s="391">
        <f t="shared" si="255"/>
        <v>0</v>
      </c>
      <c r="DN173" s="391">
        <f t="shared" si="256"/>
        <v>0</v>
      </c>
      <c r="DO173" s="391">
        <f t="shared" si="257"/>
        <v>0</v>
      </c>
      <c r="DP173" s="391">
        <f t="shared" si="258"/>
        <v>0</v>
      </c>
      <c r="DQ173" s="398"/>
      <c r="DR173" s="391">
        <f t="shared" si="259"/>
        <v>0</v>
      </c>
      <c r="DS173" s="391">
        <f t="shared" si="260"/>
        <v>0</v>
      </c>
      <c r="DT173" s="391">
        <f t="shared" si="261"/>
        <v>0</v>
      </c>
      <c r="DU173" s="391">
        <f t="shared" si="262"/>
        <v>0</v>
      </c>
      <c r="DV173" s="391">
        <f t="shared" si="263"/>
        <v>0</v>
      </c>
      <c r="DW173" s="391">
        <f t="shared" si="264"/>
        <v>0</v>
      </c>
      <c r="DX173" s="391">
        <f t="shared" si="265"/>
        <v>0</v>
      </c>
      <c r="DY173" s="391">
        <f t="shared" si="266"/>
        <v>0</v>
      </c>
      <c r="DZ173" s="391">
        <f t="shared" si="267"/>
        <v>0</v>
      </c>
      <c r="EA173" s="391">
        <f t="shared" si="268"/>
        <v>0</v>
      </c>
      <c r="EB173" s="391">
        <f t="shared" si="269"/>
        <v>0</v>
      </c>
      <c r="EC173" s="398"/>
      <c r="ED173" s="391">
        <f t="shared" si="270"/>
        <v>0</v>
      </c>
      <c r="EE173" s="391">
        <f t="shared" si="271"/>
        <v>0</v>
      </c>
      <c r="EF173" s="391">
        <f t="shared" si="272"/>
        <v>0</v>
      </c>
      <c r="EG173" s="391">
        <f t="shared" si="273"/>
        <v>0</v>
      </c>
      <c r="EH173" s="391">
        <f t="shared" si="274"/>
        <v>0</v>
      </c>
      <c r="EI173" s="391">
        <f t="shared" si="275"/>
        <v>0</v>
      </c>
      <c r="EJ173" s="391">
        <f t="shared" si="276"/>
        <v>0</v>
      </c>
      <c r="EK173" s="391">
        <f t="shared" si="277"/>
        <v>0</v>
      </c>
      <c r="EL173" s="391">
        <f t="shared" si="278"/>
        <v>0</v>
      </c>
      <c r="EM173" s="391">
        <f t="shared" si="279"/>
        <v>0</v>
      </c>
      <c r="EN173" s="391">
        <f t="shared" si="280"/>
        <v>0</v>
      </c>
    </row>
    <row r="174" spans="1:145" s="391" customFormat="1" ht="18.75" hidden="1" thickBot="1" x14ac:dyDescent="0.25">
      <c r="A174" s="364" t="str">
        <f t="shared" si="287"/>
        <v>IM-ROT</v>
      </c>
      <c r="B174" s="365" t="str">
        <f>IF((A174&lt;&gt;"ZZZ"),(IF((IFERROR((VLOOKUP(A174,'Standaard+voorstellen '!A$1:B$436,1,FALSE)),"ZZZ"))="ZZZ","v","")),"")</f>
        <v/>
      </c>
      <c r="C174" s="396" t="s">
        <v>55</v>
      </c>
      <c r="D174" s="367" t="str">
        <f t="shared" si="199"/>
        <v>IM-ROT</v>
      </c>
      <c r="E174" s="368" t="str">
        <f>IFERROR((VLOOKUP(C174,'Standaard+voorstellen '!A$1:E$568,2,FALSE)),"Nog af te handelen AANVRAAG")</f>
        <v>Informatiemanager ROT</v>
      </c>
      <c r="F174" s="369">
        <f>IFERROR((VLOOKUP(C174,'Standaard+voorstellen '!A$1:E$568,3,FALSE)),"")</f>
        <v>9</v>
      </c>
      <c r="G174" s="370">
        <f t="shared" si="284"/>
        <v>38</v>
      </c>
      <c r="H174" s="371">
        <f t="shared" si="285"/>
        <v>10</v>
      </c>
      <c r="I174" s="372">
        <f t="shared" si="286"/>
        <v>28</v>
      </c>
      <c r="J174" s="367">
        <f t="shared" si="200"/>
        <v>18</v>
      </c>
      <c r="K174" s="372">
        <f t="shared" si="201"/>
        <v>0</v>
      </c>
      <c r="L174" s="369" t="s">
        <v>24</v>
      </c>
      <c r="M174" s="373" t="s">
        <v>1240</v>
      </c>
      <c r="N174" s="374"/>
      <c r="O174" s="375"/>
      <c r="P174" s="376" t="s">
        <v>55</v>
      </c>
      <c r="Q174" s="377">
        <v>38</v>
      </c>
      <c r="R174" s="378">
        <v>10</v>
      </c>
      <c r="S174" s="379">
        <v>28</v>
      </c>
      <c r="T174" s="378">
        <v>9</v>
      </c>
      <c r="U174" s="378">
        <v>7</v>
      </c>
      <c r="V174" s="383">
        <v>0</v>
      </c>
      <c r="W174" s="384">
        <v>0</v>
      </c>
      <c r="X174" s="385">
        <v>0</v>
      </c>
      <c r="Y174" s="384">
        <v>6</v>
      </c>
      <c r="Z174" s="401">
        <v>1</v>
      </c>
      <c r="AA174" s="402">
        <v>5</v>
      </c>
      <c r="AB174" s="383">
        <v>1</v>
      </c>
      <c r="AC174" s="384">
        <v>1</v>
      </c>
      <c r="AD174" s="384">
        <v>0</v>
      </c>
      <c r="AE174" s="383">
        <v>3</v>
      </c>
      <c r="AF174" s="401">
        <v>1</v>
      </c>
      <c r="AG174" s="406">
        <v>2</v>
      </c>
      <c r="AH174" s="383">
        <v>4</v>
      </c>
      <c r="AI174" s="384">
        <v>3</v>
      </c>
      <c r="AJ174" s="385">
        <v>1</v>
      </c>
      <c r="AK174" s="384"/>
      <c r="AL174" s="384"/>
      <c r="AM174" s="384"/>
      <c r="AN174" s="383">
        <v>0</v>
      </c>
      <c r="AO174" s="384">
        <v>0</v>
      </c>
      <c r="AP174" s="385">
        <v>0</v>
      </c>
      <c r="AQ174" s="384">
        <v>4</v>
      </c>
      <c r="AR174" s="384">
        <v>2</v>
      </c>
      <c r="AS174" s="384">
        <v>2</v>
      </c>
      <c r="AT174" s="383">
        <v>17</v>
      </c>
      <c r="AU174" s="384">
        <v>1</v>
      </c>
      <c r="AV174" s="384">
        <v>16</v>
      </c>
      <c r="AW174" s="383">
        <v>3</v>
      </c>
      <c r="AX174" s="384">
        <v>1</v>
      </c>
      <c r="AY174" s="385">
        <v>2</v>
      </c>
      <c r="AZ174" s="403"/>
      <c r="BA174" s="387" t="str">
        <f t="shared" si="202"/>
        <v>IM</v>
      </c>
      <c r="BB174" s="388" t="str">
        <f t="shared" si="203"/>
        <v/>
      </c>
      <c r="BC174" s="389" t="str">
        <f t="shared" si="204"/>
        <v>-</v>
      </c>
      <c r="BD174" s="390" t="str">
        <f t="shared" si="205"/>
        <v>ROT</v>
      </c>
      <c r="BE174" s="391">
        <f t="shared" si="206"/>
        <v>3</v>
      </c>
      <c r="BF174" s="392" t="str">
        <f>VLOOKUP(C174,'Standaard+voorstellen '!A$1:E$568,1,FALSE)</f>
        <v>IM-ROT</v>
      </c>
      <c r="BG174" s="393" t="str">
        <f>VLOOKUP(P174,'Hulpblad Aantal per VrtgSrt &gt;=1'!B$4:C$688,1,FALSE)</f>
        <v>IM-ROT</v>
      </c>
      <c r="BH174" s="394" t="s">
        <v>55</v>
      </c>
      <c r="BI174" s="393" t="str">
        <f t="shared" si="207"/>
        <v>g</v>
      </c>
      <c r="BJ174" s="393" t="str">
        <f t="shared" si="208"/>
        <v>P</v>
      </c>
      <c r="BK174" s="393" t="str">
        <f t="shared" si="209"/>
        <v>A</v>
      </c>
      <c r="BL174" s="395" t="str">
        <f t="shared" si="210"/>
        <v>PA</v>
      </c>
      <c r="BM174" s="393" t="str">
        <f>IF((B174&gt;"a"),(VLOOKUP(A174,Afhankelijkheid!A$2:O$5530,2,FALSE)),"")</f>
        <v/>
      </c>
      <c r="BN174" s="396">
        <f>IFERROR(VLOOKUP(A174,'Hulpblad IZB en IZE'!A$2:B$750,2,FALSE),0)</f>
        <v>18</v>
      </c>
      <c r="BO174" s="397" t="str">
        <f t="shared" si="211"/>
        <v/>
      </c>
      <c r="BP174" s="370">
        <f t="shared" si="212"/>
        <v>38</v>
      </c>
      <c r="BQ174" s="371">
        <f t="shared" si="213"/>
        <v>10</v>
      </c>
      <c r="BR174" s="372">
        <f t="shared" si="281"/>
        <v>28</v>
      </c>
      <c r="BS174" s="372">
        <f t="shared" si="282"/>
        <v>9</v>
      </c>
      <c r="BT174" s="367">
        <f t="shared" si="214"/>
        <v>18</v>
      </c>
      <c r="BU174" s="398"/>
      <c r="BV174" s="399"/>
      <c r="BW174" s="393">
        <f t="shared" si="215"/>
        <v>0</v>
      </c>
      <c r="BX174" s="393">
        <f t="shared" si="216"/>
        <v>0</v>
      </c>
      <c r="BY174" s="393">
        <f t="shared" si="217"/>
        <v>0</v>
      </c>
      <c r="BZ174" s="393">
        <f t="shared" si="218"/>
        <v>0</v>
      </c>
      <c r="CA174" s="393">
        <f t="shared" si="219"/>
        <v>0</v>
      </c>
      <c r="CB174" s="393">
        <f t="shared" si="220"/>
        <v>0</v>
      </c>
      <c r="CC174" s="393">
        <f t="shared" si="221"/>
        <v>0</v>
      </c>
      <c r="CD174" s="393">
        <f t="shared" si="222"/>
        <v>0</v>
      </c>
      <c r="CE174" s="393">
        <f t="shared" si="223"/>
        <v>0</v>
      </c>
      <c r="CF174" s="393">
        <f t="shared" si="224"/>
        <v>0</v>
      </c>
      <c r="CG174" s="398"/>
      <c r="CH174" s="391">
        <f t="shared" si="225"/>
        <v>1</v>
      </c>
      <c r="CI174" s="391">
        <f t="shared" si="226"/>
        <v>1</v>
      </c>
      <c r="CJ174" s="391">
        <f t="shared" si="227"/>
        <v>1</v>
      </c>
      <c r="CK174" s="391">
        <f t="shared" si="228"/>
        <v>1</v>
      </c>
      <c r="CL174" s="391">
        <f t="shared" si="229"/>
        <v>1</v>
      </c>
      <c r="CM174" s="391">
        <f t="shared" si="230"/>
        <v>0</v>
      </c>
      <c r="CN174" s="391">
        <f t="shared" si="231"/>
        <v>1</v>
      </c>
      <c r="CO174" s="391">
        <f t="shared" si="232"/>
        <v>1</v>
      </c>
      <c r="CP174" s="391">
        <f t="shared" si="233"/>
        <v>1</v>
      </c>
      <c r="CQ174" s="391">
        <f t="shared" si="234"/>
        <v>1</v>
      </c>
      <c r="CR174" s="391">
        <f t="shared" si="235"/>
        <v>0</v>
      </c>
      <c r="CS174" s="393">
        <f t="shared" si="236"/>
        <v>0</v>
      </c>
      <c r="CT174" s="391">
        <f t="shared" si="237"/>
        <v>0</v>
      </c>
      <c r="CU174" s="391">
        <f t="shared" si="238"/>
        <v>0</v>
      </c>
      <c r="CV174" s="391">
        <f t="shared" si="239"/>
        <v>1</v>
      </c>
      <c r="CW174" s="391">
        <f t="shared" si="240"/>
        <v>1</v>
      </c>
      <c r="CX174" s="391">
        <f t="shared" si="241"/>
        <v>1</v>
      </c>
      <c r="CY174" s="391">
        <f t="shared" si="242"/>
        <v>1</v>
      </c>
      <c r="CZ174" s="391">
        <f t="shared" si="243"/>
        <v>0</v>
      </c>
      <c r="DA174" s="391">
        <f t="shared" si="244"/>
        <v>0</v>
      </c>
      <c r="DB174" s="391">
        <f t="shared" si="245"/>
        <v>1</v>
      </c>
      <c r="DC174" s="391">
        <f t="shared" si="246"/>
        <v>1</v>
      </c>
      <c r="DD174" s="391">
        <f t="shared" si="247"/>
        <v>1</v>
      </c>
      <c r="DE174" s="398"/>
      <c r="DF174" s="391">
        <f t="shared" si="248"/>
        <v>0</v>
      </c>
      <c r="DG174" s="391">
        <f t="shared" si="249"/>
        <v>0</v>
      </c>
      <c r="DH174" s="391">
        <f t="shared" si="250"/>
        <v>0</v>
      </c>
      <c r="DI174" s="391">
        <f t="shared" si="251"/>
        <v>0</v>
      </c>
      <c r="DJ174" s="391">
        <f t="shared" si="252"/>
        <v>0</v>
      </c>
      <c r="DK174" s="391">
        <f t="shared" si="253"/>
        <v>0</v>
      </c>
      <c r="DL174" s="391">
        <f t="shared" si="254"/>
        <v>0</v>
      </c>
      <c r="DM174" s="391">
        <f t="shared" si="255"/>
        <v>0</v>
      </c>
      <c r="DN174" s="391">
        <f t="shared" si="256"/>
        <v>0</v>
      </c>
      <c r="DO174" s="391">
        <f t="shared" si="257"/>
        <v>0</v>
      </c>
      <c r="DP174" s="391">
        <f t="shared" si="258"/>
        <v>0</v>
      </c>
      <c r="DQ174" s="398"/>
      <c r="DR174" s="391">
        <f t="shared" si="259"/>
        <v>0</v>
      </c>
      <c r="DS174" s="391">
        <f t="shared" si="260"/>
        <v>0</v>
      </c>
      <c r="DT174" s="391">
        <f t="shared" si="261"/>
        <v>0</v>
      </c>
      <c r="DU174" s="391">
        <f t="shared" si="262"/>
        <v>0</v>
      </c>
      <c r="DV174" s="391">
        <f t="shared" si="263"/>
        <v>0</v>
      </c>
      <c r="DW174" s="391">
        <f t="shared" si="264"/>
        <v>0</v>
      </c>
      <c r="DX174" s="391">
        <f t="shared" si="265"/>
        <v>0</v>
      </c>
      <c r="DY174" s="391">
        <f t="shared" si="266"/>
        <v>0</v>
      </c>
      <c r="DZ174" s="391">
        <f t="shared" si="267"/>
        <v>0</v>
      </c>
      <c r="EA174" s="391">
        <f t="shared" si="268"/>
        <v>0</v>
      </c>
      <c r="EB174" s="391">
        <f t="shared" si="269"/>
        <v>0</v>
      </c>
      <c r="EC174" s="398"/>
      <c r="ED174" s="391">
        <f t="shared" si="270"/>
        <v>0</v>
      </c>
      <c r="EE174" s="391">
        <f t="shared" si="271"/>
        <v>0</v>
      </c>
      <c r="EF174" s="391">
        <f t="shared" si="272"/>
        <v>0</v>
      </c>
      <c r="EG174" s="391">
        <f t="shared" si="273"/>
        <v>0</v>
      </c>
      <c r="EH174" s="391">
        <f t="shared" si="274"/>
        <v>0</v>
      </c>
      <c r="EI174" s="391">
        <f t="shared" si="275"/>
        <v>0</v>
      </c>
      <c r="EJ174" s="391">
        <f t="shared" si="276"/>
        <v>0</v>
      </c>
      <c r="EK174" s="391">
        <f t="shared" si="277"/>
        <v>0</v>
      </c>
      <c r="EL174" s="391">
        <f t="shared" si="278"/>
        <v>0</v>
      </c>
      <c r="EM174" s="391">
        <f t="shared" si="279"/>
        <v>0</v>
      </c>
      <c r="EN174" s="391">
        <f t="shared" si="280"/>
        <v>0</v>
      </c>
    </row>
    <row r="175" spans="1:145" s="391" customFormat="1" ht="13.5" hidden="1" thickBot="1" x14ac:dyDescent="0.25">
      <c r="A175" s="364" t="str">
        <f t="shared" si="287"/>
        <v>KW</v>
      </c>
      <c r="B175" s="365" t="str">
        <f>IF((A175&lt;&gt;"ZZZ"),(IF((IFERROR((VLOOKUP(A175,'Standaard+voorstellen '!A$1:B$436,1,FALSE)),"ZZZ"))="ZZZ","v","")),"")</f>
        <v/>
      </c>
      <c r="C175" s="413" t="s">
        <v>243</v>
      </c>
      <c r="D175" s="367" t="str">
        <f t="shared" si="199"/>
        <v>KW</v>
      </c>
      <c r="E175" s="368" t="str">
        <f>IFERROR((VLOOKUP(C175,'Standaard+voorstellen '!A$1:E$568,2,FALSE)),"Nog af te handelen AANVRAAG")</f>
        <v>Kleinschalige Watervoorziening</v>
      </c>
      <c r="F175" s="369">
        <f>IFERROR((VLOOKUP(C175,'Standaard+voorstellen '!A$1:E$568,3,FALSE)),"")</f>
        <v>6</v>
      </c>
      <c r="G175" s="370">
        <f t="shared" si="284"/>
        <v>177</v>
      </c>
      <c r="H175" s="371">
        <f t="shared" si="285"/>
        <v>32</v>
      </c>
      <c r="I175" s="372">
        <f t="shared" si="286"/>
        <v>145</v>
      </c>
      <c r="J175" s="367">
        <f t="shared" si="200"/>
        <v>8</v>
      </c>
      <c r="K175" s="372">
        <f t="shared" si="201"/>
        <v>0</v>
      </c>
      <c r="L175" s="369" t="s">
        <v>36</v>
      </c>
      <c r="M175" s="373" t="s">
        <v>1136</v>
      </c>
      <c r="N175" s="374"/>
      <c r="O175" s="375"/>
      <c r="P175" s="376" t="s">
        <v>243</v>
      </c>
      <c r="Q175" s="377">
        <v>177</v>
      </c>
      <c r="R175" s="378">
        <v>32</v>
      </c>
      <c r="S175" s="379">
        <v>145</v>
      </c>
      <c r="T175" s="378">
        <v>9</v>
      </c>
      <c r="U175" s="378">
        <v>6</v>
      </c>
      <c r="V175" s="383">
        <v>0</v>
      </c>
      <c r="W175" s="384">
        <v>0</v>
      </c>
      <c r="X175" s="385">
        <v>0</v>
      </c>
      <c r="Y175" s="384">
        <v>37</v>
      </c>
      <c r="Z175" s="401">
        <v>11</v>
      </c>
      <c r="AA175" s="402">
        <v>26</v>
      </c>
      <c r="AB175" s="383"/>
      <c r="AC175" s="384"/>
      <c r="AD175" s="384"/>
      <c r="AE175" s="383">
        <v>3</v>
      </c>
      <c r="AF175" s="401">
        <v>1</v>
      </c>
      <c r="AG175" s="406">
        <v>2</v>
      </c>
      <c r="AH175" s="383">
        <v>0</v>
      </c>
      <c r="AI175" s="384">
        <v>0</v>
      </c>
      <c r="AJ175" s="385">
        <v>0</v>
      </c>
      <c r="AK175" s="384">
        <v>0</v>
      </c>
      <c r="AL175" s="384">
        <v>0</v>
      </c>
      <c r="AM175" s="384">
        <v>0</v>
      </c>
      <c r="AN175" s="383">
        <v>9</v>
      </c>
      <c r="AO175" s="384">
        <v>7</v>
      </c>
      <c r="AP175" s="385">
        <v>2</v>
      </c>
      <c r="AQ175" s="384">
        <v>40</v>
      </c>
      <c r="AR175" s="384">
        <v>6</v>
      </c>
      <c r="AS175" s="384">
        <v>34</v>
      </c>
      <c r="AT175" s="383">
        <v>72</v>
      </c>
      <c r="AU175" s="384">
        <v>1</v>
      </c>
      <c r="AV175" s="384">
        <v>71</v>
      </c>
      <c r="AW175" s="383">
        <v>16</v>
      </c>
      <c r="AX175" s="384">
        <v>6</v>
      </c>
      <c r="AY175" s="385">
        <v>10</v>
      </c>
      <c r="AZ175" s="403"/>
      <c r="BA175" s="387" t="str">
        <f t="shared" si="202"/>
        <v>KW</v>
      </c>
      <c r="BB175" s="388" t="str">
        <f t="shared" si="203"/>
        <v/>
      </c>
      <c r="BC175" s="389" t="str">
        <f t="shared" si="204"/>
        <v/>
      </c>
      <c r="BD175" s="390" t="str">
        <f t="shared" si="205"/>
        <v/>
      </c>
      <c r="BE175" s="391">
        <f t="shared" si="206"/>
        <v>3</v>
      </c>
      <c r="BF175" s="392" t="str">
        <f>VLOOKUP(C175,'Standaard+voorstellen '!A$1:E$568,1,FALSE)</f>
        <v>KW</v>
      </c>
      <c r="BG175" s="393" t="str">
        <f>VLOOKUP(P175,'Hulpblad Aantal per VrtgSrt &gt;=1'!B$4:C$688,1,FALSE)</f>
        <v>KW</v>
      </c>
      <c r="BH175" s="394" t="s">
        <v>243</v>
      </c>
      <c r="BI175" s="393" t="str">
        <f t="shared" si="207"/>
        <v>g</v>
      </c>
      <c r="BJ175" s="393" t="str">
        <f t="shared" si="208"/>
        <v>P</v>
      </c>
      <c r="BK175" s="393" t="str">
        <f t="shared" si="209"/>
        <v>A</v>
      </c>
      <c r="BL175" s="395" t="str">
        <f t="shared" si="210"/>
        <v>PA</v>
      </c>
      <c r="BM175" s="393" t="str">
        <f>IF((B175&gt;"a"),(VLOOKUP(A175,Afhankelijkheid!A$2:O$5530,2,FALSE)),"")</f>
        <v/>
      </c>
      <c r="BN175" s="396">
        <f>IFERROR(VLOOKUP(A175,'Hulpblad IZB en IZE'!A$2:B$750,2,FALSE),0)</f>
        <v>8</v>
      </c>
      <c r="BO175" s="397" t="str">
        <f t="shared" si="211"/>
        <v/>
      </c>
      <c r="BP175" s="370">
        <f t="shared" si="212"/>
        <v>177</v>
      </c>
      <c r="BQ175" s="371">
        <f t="shared" si="213"/>
        <v>32</v>
      </c>
      <c r="BR175" s="372">
        <f t="shared" si="281"/>
        <v>145</v>
      </c>
      <c r="BS175" s="372">
        <f t="shared" si="282"/>
        <v>9</v>
      </c>
      <c r="BT175" s="367">
        <f t="shared" si="214"/>
        <v>8</v>
      </c>
      <c r="BU175" s="398"/>
      <c r="BW175" s="393">
        <f t="shared" si="215"/>
        <v>0</v>
      </c>
      <c r="BX175" s="393">
        <f t="shared" si="216"/>
        <v>0</v>
      </c>
      <c r="BY175" s="393">
        <f t="shared" si="217"/>
        <v>0</v>
      </c>
      <c r="BZ175" s="393">
        <f t="shared" si="218"/>
        <v>0</v>
      </c>
      <c r="CA175" s="393">
        <f t="shared" si="219"/>
        <v>0</v>
      </c>
      <c r="CB175" s="393">
        <f t="shared" si="220"/>
        <v>0</v>
      </c>
      <c r="CC175" s="393">
        <f t="shared" si="221"/>
        <v>0</v>
      </c>
      <c r="CD175" s="393">
        <f t="shared" si="222"/>
        <v>0</v>
      </c>
      <c r="CE175" s="393">
        <f t="shared" si="223"/>
        <v>0</v>
      </c>
      <c r="CF175" s="393">
        <f t="shared" si="224"/>
        <v>0</v>
      </c>
      <c r="CG175" s="398"/>
      <c r="CH175" s="391">
        <f t="shared" si="225"/>
        <v>1</v>
      </c>
      <c r="CI175" s="391">
        <f t="shared" si="226"/>
        <v>1</v>
      </c>
      <c r="CJ175" s="391">
        <f t="shared" si="227"/>
        <v>0</v>
      </c>
      <c r="CK175" s="391">
        <f t="shared" si="228"/>
        <v>1</v>
      </c>
      <c r="CL175" s="391">
        <f t="shared" si="229"/>
        <v>1</v>
      </c>
      <c r="CM175" s="391">
        <f t="shared" si="230"/>
        <v>1</v>
      </c>
      <c r="CN175" s="391">
        <f t="shared" si="231"/>
        <v>1</v>
      </c>
      <c r="CO175" s="391">
        <f t="shared" si="232"/>
        <v>1</v>
      </c>
      <c r="CP175" s="391">
        <f t="shared" si="233"/>
        <v>1</v>
      </c>
      <c r="CQ175" s="391">
        <f t="shared" si="234"/>
        <v>1</v>
      </c>
      <c r="CR175" s="391">
        <f t="shared" si="235"/>
        <v>0</v>
      </c>
      <c r="CS175" s="393">
        <f t="shared" si="236"/>
        <v>0</v>
      </c>
      <c r="CT175" s="391">
        <f t="shared" si="237"/>
        <v>0</v>
      </c>
      <c r="CU175" s="391">
        <f t="shared" si="238"/>
        <v>0</v>
      </c>
      <c r="CV175" s="391">
        <f t="shared" si="239"/>
        <v>1</v>
      </c>
      <c r="CW175" s="391">
        <f t="shared" si="240"/>
        <v>0</v>
      </c>
      <c r="CX175" s="391">
        <f t="shared" si="241"/>
        <v>1</v>
      </c>
      <c r="CY175" s="391">
        <f t="shared" si="242"/>
        <v>0</v>
      </c>
      <c r="CZ175" s="391">
        <f t="shared" si="243"/>
        <v>0</v>
      </c>
      <c r="DA175" s="391">
        <f t="shared" si="244"/>
        <v>1</v>
      </c>
      <c r="DB175" s="391">
        <f t="shared" si="245"/>
        <v>1</v>
      </c>
      <c r="DC175" s="391">
        <f t="shared" si="246"/>
        <v>1</v>
      </c>
      <c r="DD175" s="391">
        <f t="shared" si="247"/>
        <v>1</v>
      </c>
      <c r="DE175" s="398"/>
      <c r="DF175" s="391">
        <f t="shared" si="248"/>
        <v>0</v>
      </c>
      <c r="DG175" s="391">
        <f t="shared" si="249"/>
        <v>0</v>
      </c>
      <c r="DH175" s="391">
        <f t="shared" si="250"/>
        <v>0</v>
      </c>
      <c r="DI175" s="391">
        <f t="shared" si="251"/>
        <v>0</v>
      </c>
      <c r="DJ175" s="391">
        <f t="shared" si="252"/>
        <v>0</v>
      </c>
      <c r="DK175" s="391">
        <f t="shared" si="253"/>
        <v>0</v>
      </c>
      <c r="DL175" s="391">
        <f t="shared" si="254"/>
        <v>0</v>
      </c>
      <c r="DM175" s="391">
        <f t="shared" si="255"/>
        <v>0</v>
      </c>
      <c r="DN175" s="391">
        <f t="shared" si="256"/>
        <v>0</v>
      </c>
      <c r="DO175" s="391">
        <f t="shared" si="257"/>
        <v>0</v>
      </c>
      <c r="DP175" s="391">
        <f t="shared" si="258"/>
        <v>0</v>
      </c>
      <c r="DQ175" s="398"/>
      <c r="DR175" s="391">
        <f t="shared" si="259"/>
        <v>0</v>
      </c>
      <c r="DS175" s="391">
        <f t="shared" si="260"/>
        <v>0</v>
      </c>
      <c r="DT175" s="391">
        <f t="shared" si="261"/>
        <v>0</v>
      </c>
      <c r="DU175" s="391">
        <f t="shared" si="262"/>
        <v>0</v>
      </c>
      <c r="DV175" s="391">
        <f t="shared" si="263"/>
        <v>0</v>
      </c>
      <c r="DW175" s="391">
        <f t="shared" si="264"/>
        <v>0</v>
      </c>
      <c r="DX175" s="391">
        <f t="shared" si="265"/>
        <v>0</v>
      </c>
      <c r="DY175" s="391">
        <f t="shared" si="266"/>
        <v>0</v>
      </c>
      <c r="DZ175" s="391">
        <f t="shared" si="267"/>
        <v>0</v>
      </c>
      <c r="EA175" s="391">
        <f t="shared" si="268"/>
        <v>0</v>
      </c>
      <c r="EB175" s="391">
        <f t="shared" si="269"/>
        <v>0</v>
      </c>
      <c r="EC175" s="398"/>
      <c r="ED175" s="391">
        <f t="shared" si="270"/>
        <v>0</v>
      </c>
      <c r="EE175" s="391">
        <f t="shared" si="271"/>
        <v>0</v>
      </c>
      <c r="EF175" s="391">
        <f t="shared" si="272"/>
        <v>0</v>
      </c>
      <c r="EG175" s="391">
        <f t="shared" si="273"/>
        <v>0</v>
      </c>
      <c r="EH175" s="391">
        <f t="shared" si="274"/>
        <v>0</v>
      </c>
      <c r="EI175" s="391">
        <f t="shared" si="275"/>
        <v>0</v>
      </c>
      <c r="EJ175" s="391">
        <f t="shared" si="276"/>
        <v>0</v>
      </c>
      <c r="EK175" s="391">
        <f t="shared" si="277"/>
        <v>0</v>
      </c>
      <c r="EL175" s="391">
        <f t="shared" si="278"/>
        <v>0</v>
      </c>
      <c r="EM175" s="391">
        <f t="shared" si="279"/>
        <v>0</v>
      </c>
      <c r="EN175" s="391">
        <f t="shared" si="280"/>
        <v>0</v>
      </c>
    </row>
    <row r="176" spans="1:145" s="391" customFormat="1" ht="18.75" hidden="1" thickBot="1" x14ac:dyDescent="0.25">
      <c r="A176" s="364" t="str">
        <f t="shared" si="287"/>
        <v>LA-GS</v>
      </c>
      <c r="B176" s="365" t="str">
        <f>IF((A176&lt;&gt;"ZZZ"),(IF((IFERROR((VLOOKUP(A176,'Standaard+voorstellen '!A$1:B$436,1,FALSE)),"ZZZ"))="ZZZ","v","")),"")</f>
        <v/>
      </c>
      <c r="C176" s="413" t="s">
        <v>2166</v>
      </c>
      <c r="D176" s="367" t="str">
        <f t="shared" si="199"/>
        <v>LA-GS</v>
      </c>
      <c r="E176" s="368" t="str">
        <f>IFERROR((VLOOKUP(C176,'Standaard+voorstellen '!A$1:E$568,2,FALSE)),"Nog af te handelen AANVRAAG")</f>
        <v>Land. Adv. Gevaarlijke Stof</v>
      </c>
      <c r="F176" s="369">
        <f>IFERROR((VLOOKUP(C176,'Standaard+voorstellen '!A$1:E$568,3,FALSE)),"")</f>
        <v>9</v>
      </c>
      <c r="G176" s="370">
        <f t="shared" si="284"/>
        <v>1</v>
      </c>
      <c r="H176" s="371">
        <f t="shared" si="285"/>
        <v>0</v>
      </c>
      <c r="I176" s="372">
        <f t="shared" si="286"/>
        <v>1</v>
      </c>
      <c r="J176" s="367">
        <f t="shared" si="200"/>
        <v>0</v>
      </c>
      <c r="K176" s="372">
        <f t="shared" si="201"/>
        <v>0</v>
      </c>
      <c r="L176" s="586" t="s">
        <v>24</v>
      </c>
      <c r="M176" s="373" t="s">
        <v>2268</v>
      </c>
      <c r="N176" s="420" t="s">
        <v>2141</v>
      </c>
      <c r="O176" s="635" t="s">
        <v>2086</v>
      </c>
      <c r="P176" s="376" t="s">
        <v>2166</v>
      </c>
      <c r="Q176" s="377">
        <v>1</v>
      </c>
      <c r="R176" s="378">
        <v>0</v>
      </c>
      <c r="S176" s="379">
        <v>1</v>
      </c>
      <c r="T176" s="378">
        <v>5</v>
      </c>
      <c r="U176" s="378">
        <v>1</v>
      </c>
      <c r="V176" s="377">
        <v>0</v>
      </c>
      <c r="W176" s="378">
        <v>0</v>
      </c>
      <c r="X176" s="379">
        <v>0</v>
      </c>
      <c r="Y176" s="384"/>
      <c r="Z176" s="401"/>
      <c r="AA176" s="402"/>
      <c r="AB176" s="383"/>
      <c r="AC176" s="384"/>
      <c r="AD176" s="384"/>
      <c r="AE176" s="377"/>
      <c r="AF176" s="380"/>
      <c r="AG176" s="382"/>
      <c r="AH176" s="383">
        <v>0</v>
      </c>
      <c r="AI176" s="384">
        <v>0</v>
      </c>
      <c r="AJ176" s="385">
        <v>0</v>
      </c>
      <c r="AK176" s="378"/>
      <c r="AL176" s="378"/>
      <c r="AM176" s="378"/>
      <c r="AN176" s="383">
        <v>0</v>
      </c>
      <c r="AO176" s="384">
        <v>0</v>
      </c>
      <c r="AP176" s="385">
        <v>0</v>
      </c>
      <c r="AQ176" s="378">
        <v>0</v>
      </c>
      <c r="AR176" s="378">
        <v>0</v>
      </c>
      <c r="AS176" s="378">
        <v>0</v>
      </c>
      <c r="AT176" s="383">
        <v>1</v>
      </c>
      <c r="AU176" s="378">
        <v>0</v>
      </c>
      <c r="AV176" s="378">
        <v>1</v>
      </c>
      <c r="AW176" s="383"/>
      <c r="AX176" s="384"/>
      <c r="AY176" s="385"/>
      <c r="AZ176" s="403"/>
      <c r="BA176" s="387" t="str">
        <f t="shared" si="202"/>
        <v>LA</v>
      </c>
      <c r="BB176" s="388" t="str">
        <f t="shared" si="203"/>
        <v/>
      </c>
      <c r="BC176" s="389" t="str">
        <f t="shared" si="204"/>
        <v>-</v>
      </c>
      <c r="BD176" s="390" t="str">
        <f t="shared" si="205"/>
        <v>GS</v>
      </c>
      <c r="BE176" s="391">
        <f t="shared" si="206"/>
        <v>3</v>
      </c>
      <c r="BF176" s="392" t="str">
        <f>VLOOKUP(C176,'Standaard+voorstellen '!A$1:E$568,1,FALSE)</f>
        <v>LA-GS</v>
      </c>
      <c r="BG176" s="393" t="str">
        <f>VLOOKUP(P176,'Hulpblad Aantal per VrtgSrt &gt;=1'!B$4:C$688,1,FALSE)</f>
        <v>LA-GS</v>
      </c>
      <c r="BH176" s="394" t="s">
        <v>2166</v>
      </c>
      <c r="BI176" s="393" t="str">
        <f t="shared" si="207"/>
        <v>g</v>
      </c>
      <c r="BJ176" s="393" t="str">
        <f t="shared" si="208"/>
        <v/>
      </c>
      <c r="BK176" s="393" t="str">
        <f t="shared" si="209"/>
        <v>A</v>
      </c>
      <c r="BL176" s="395" t="str">
        <f t="shared" si="210"/>
        <v>A</v>
      </c>
      <c r="BM176" s="393" t="str">
        <f>IF((B176&gt;"a"),(VLOOKUP(A176,Afhankelijkheid!A$2:O$5530,2,FALSE)),"")</f>
        <v/>
      </c>
      <c r="BN176" s="396">
        <f>IFERROR(VLOOKUP(A176,'Hulpblad IZB en IZE'!A$2:B$750,2,FALSE),0)</f>
        <v>0</v>
      </c>
      <c r="BO176" s="397" t="str">
        <f t="shared" si="211"/>
        <v/>
      </c>
      <c r="BP176" s="370">
        <f t="shared" si="212"/>
        <v>1</v>
      </c>
      <c r="BQ176" s="371">
        <f t="shared" si="213"/>
        <v>0</v>
      </c>
      <c r="BR176" s="372">
        <f t="shared" si="281"/>
        <v>1</v>
      </c>
      <c r="BS176" s="372">
        <f t="shared" si="282"/>
        <v>5</v>
      </c>
      <c r="BT176" s="367">
        <f t="shared" si="214"/>
        <v>0</v>
      </c>
      <c r="BU176" s="398"/>
      <c r="BW176" s="393">
        <f t="shared" si="215"/>
        <v>0</v>
      </c>
      <c r="BX176" s="393">
        <f t="shared" si="216"/>
        <v>0</v>
      </c>
      <c r="BY176" s="393">
        <f t="shared" si="217"/>
        <v>0</v>
      </c>
      <c r="BZ176" s="393">
        <f t="shared" si="218"/>
        <v>0</v>
      </c>
      <c r="CA176" s="393">
        <f t="shared" si="219"/>
        <v>0</v>
      </c>
      <c r="CB176" s="393">
        <f t="shared" si="220"/>
        <v>0</v>
      </c>
      <c r="CC176" s="393">
        <f t="shared" si="221"/>
        <v>0</v>
      </c>
      <c r="CD176" s="393">
        <f t="shared" si="222"/>
        <v>0</v>
      </c>
      <c r="CE176" s="393">
        <f t="shared" si="223"/>
        <v>0</v>
      </c>
      <c r="CF176" s="393">
        <f t="shared" si="224"/>
        <v>0</v>
      </c>
      <c r="CG176" s="398"/>
      <c r="CH176" s="391">
        <f t="shared" si="225"/>
        <v>1</v>
      </c>
      <c r="CI176" s="391">
        <f t="shared" si="226"/>
        <v>0</v>
      </c>
      <c r="CJ176" s="391">
        <f t="shared" si="227"/>
        <v>0</v>
      </c>
      <c r="CK176" s="391">
        <f t="shared" si="228"/>
        <v>0</v>
      </c>
      <c r="CL176" s="391">
        <f t="shared" si="229"/>
        <v>1</v>
      </c>
      <c r="CM176" s="391">
        <f t="shared" si="230"/>
        <v>0</v>
      </c>
      <c r="CN176" s="391">
        <f t="shared" si="231"/>
        <v>1</v>
      </c>
      <c r="CO176" s="391">
        <f t="shared" si="232"/>
        <v>1</v>
      </c>
      <c r="CP176" s="391">
        <f t="shared" si="233"/>
        <v>1</v>
      </c>
      <c r="CQ176" s="391">
        <f t="shared" si="234"/>
        <v>0</v>
      </c>
      <c r="CR176" s="391">
        <f t="shared" si="235"/>
        <v>0</v>
      </c>
      <c r="CS176" s="393">
        <f t="shared" si="236"/>
        <v>0</v>
      </c>
      <c r="CT176" s="391">
        <f t="shared" si="237"/>
        <v>0</v>
      </c>
      <c r="CU176" s="391">
        <f t="shared" si="238"/>
        <v>0</v>
      </c>
      <c r="CV176" s="391">
        <f t="shared" si="239"/>
        <v>0</v>
      </c>
      <c r="CW176" s="391">
        <f t="shared" si="240"/>
        <v>0</v>
      </c>
      <c r="CX176" s="391">
        <f t="shared" si="241"/>
        <v>0</v>
      </c>
      <c r="CY176" s="391">
        <f t="shared" si="242"/>
        <v>0</v>
      </c>
      <c r="CZ176" s="391">
        <f t="shared" si="243"/>
        <v>0</v>
      </c>
      <c r="DA176" s="391">
        <f t="shared" si="244"/>
        <v>0</v>
      </c>
      <c r="DB176" s="391">
        <f t="shared" si="245"/>
        <v>0</v>
      </c>
      <c r="DC176" s="391">
        <f t="shared" si="246"/>
        <v>1</v>
      </c>
      <c r="DD176" s="391">
        <f t="shared" si="247"/>
        <v>0</v>
      </c>
      <c r="DE176" s="398"/>
      <c r="DF176" s="391">
        <f t="shared" si="248"/>
        <v>0</v>
      </c>
      <c r="DG176" s="391">
        <f t="shared" si="249"/>
        <v>0</v>
      </c>
      <c r="DH176" s="391">
        <f t="shared" si="250"/>
        <v>0</v>
      </c>
      <c r="DI176" s="391">
        <f t="shared" si="251"/>
        <v>0</v>
      </c>
      <c r="DJ176" s="391">
        <f t="shared" si="252"/>
        <v>0</v>
      </c>
      <c r="DK176" s="391">
        <f t="shared" si="253"/>
        <v>0</v>
      </c>
      <c r="DL176" s="391">
        <f t="shared" si="254"/>
        <v>0</v>
      </c>
      <c r="DM176" s="391">
        <f t="shared" si="255"/>
        <v>0</v>
      </c>
      <c r="DN176" s="391">
        <f t="shared" si="256"/>
        <v>0</v>
      </c>
      <c r="DO176" s="391">
        <f t="shared" si="257"/>
        <v>0</v>
      </c>
      <c r="DP176" s="391">
        <f t="shared" si="258"/>
        <v>0</v>
      </c>
      <c r="DQ176" s="398"/>
      <c r="DR176" s="391">
        <f t="shared" si="259"/>
        <v>0</v>
      </c>
      <c r="DS176" s="391">
        <f t="shared" si="260"/>
        <v>0</v>
      </c>
      <c r="DT176" s="391">
        <f t="shared" si="261"/>
        <v>0</v>
      </c>
      <c r="DU176" s="391">
        <f t="shared" si="262"/>
        <v>0</v>
      </c>
      <c r="DV176" s="391">
        <f t="shared" si="263"/>
        <v>0</v>
      </c>
      <c r="DW176" s="391">
        <f t="shared" si="264"/>
        <v>0</v>
      </c>
      <c r="DX176" s="391">
        <f t="shared" si="265"/>
        <v>0</v>
      </c>
      <c r="DY176" s="391">
        <f t="shared" si="266"/>
        <v>0</v>
      </c>
      <c r="DZ176" s="391">
        <f t="shared" si="267"/>
        <v>0</v>
      </c>
      <c r="EA176" s="391">
        <f t="shared" si="268"/>
        <v>0</v>
      </c>
      <c r="EB176" s="391">
        <f t="shared" si="269"/>
        <v>0</v>
      </c>
      <c r="EC176" s="398"/>
      <c r="ED176" s="391">
        <f t="shared" si="270"/>
        <v>0</v>
      </c>
      <c r="EE176" s="391">
        <f t="shared" si="271"/>
        <v>0</v>
      </c>
      <c r="EF176" s="391">
        <f t="shared" si="272"/>
        <v>0</v>
      </c>
      <c r="EG176" s="391">
        <f t="shared" si="273"/>
        <v>0</v>
      </c>
      <c r="EH176" s="391">
        <f t="shared" si="274"/>
        <v>0</v>
      </c>
      <c r="EI176" s="391">
        <f t="shared" si="275"/>
        <v>0</v>
      </c>
      <c r="EJ176" s="391">
        <f t="shared" si="276"/>
        <v>0</v>
      </c>
      <c r="EK176" s="391">
        <f t="shared" si="277"/>
        <v>0</v>
      </c>
      <c r="EL176" s="391">
        <f t="shared" si="278"/>
        <v>0</v>
      </c>
      <c r="EM176" s="391">
        <f t="shared" si="279"/>
        <v>0</v>
      </c>
      <c r="EN176" s="391">
        <f t="shared" si="280"/>
        <v>0</v>
      </c>
      <c r="EO176" s="399"/>
    </row>
    <row r="177" spans="1:145" s="391" customFormat="1" ht="26.25" hidden="1" thickBot="1" x14ac:dyDescent="0.25">
      <c r="A177" s="364" t="str">
        <f t="shared" si="287"/>
        <v>LA-NB</v>
      </c>
      <c r="B177" s="365" t="str">
        <f>IF((A177&lt;&gt;"ZZZ"),(IF((IFERROR((VLOOKUP(A177,'Standaard+voorstellen '!A$1:B$436,1,FALSE)),"ZZZ"))="ZZZ","v","")),"")</f>
        <v/>
      </c>
      <c r="C177" s="468" t="s">
        <v>820</v>
      </c>
      <c r="D177" s="367" t="str">
        <f t="shared" si="199"/>
        <v>LA-NB</v>
      </c>
      <c r="E177" s="368" t="str">
        <f>IFERROR((VLOOKUP(C177,'Standaard+voorstellen '!A$1:E$568,2,FALSE)),"Nog af te handelen AANVRAAG")</f>
        <v>Land. Adv. Natuurbrand Bestr.</v>
      </c>
      <c r="F177" s="369">
        <f>IFERROR((VLOOKUP(C177,'Standaard+voorstellen '!A$1:E$568,3,FALSE)),"")</f>
        <v>4</v>
      </c>
      <c r="G177" s="370">
        <f t="shared" si="284"/>
        <v>0</v>
      </c>
      <c r="H177" s="371">
        <f t="shared" si="285"/>
        <v>0</v>
      </c>
      <c r="I177" s="372">
        <f t="shared" si="286"/>
        <v>0</v>
      </c>
      <c r="J177" s="367">
        <f t="shared" si="200"/>
        <v>0</v>
      </c>
      <c r="K177" s="372">
        <f t="shared" si="201"/>
        <v>0</v>
      </c>
      <c r="L177" s="414" t="s">
        <v>24</v>
      </c>
      <c r="M177" s="373" t="s">
        <v>2269</v>
      </c>
      <c r="N177" s="439" t="s">
        <v>2144</v>
      </c>
      <c r="O177" s="415"/>
      <c r="P177" s="376" t="s">
        <v>820</v>
      </c>
      <c r="Q177" s="377">
        <v>0</v>
      </c>
      <c r="R177" s="378">
        <v>0</v>
      </c>
      <c r="S177" s="379">
        <v>0</v>
      </c>
      <c r="T177" s="378">
        <v>5</v>
      </c>
      <c r="U177" s="378">
        <v>0</v>
      </c>
      <c r="V177" s="377">
        <v>0</v>
      </c>
      <c r="W177" s="378">
        <v>0</v>
      </c>
      <c r="X177" s="379">
        <v>0</v>
      </c>
      <c r="Y177" s="378"/>
      <c r="Z177" s="380"/>
      <c r="AA177" s="381"/>
      <c r="AB177" s="383"/>
      <c r="AC177" s="384"/>
      <c r="AD177" s="384"/>
      <c r="AE177" s="377"/>
      <c r="AF177" s="380"/>
      <c r="AG177" s="382"/>
      <c r="AH177" s="383">
        <v>0</v>
      </c>
      <c r="AI177" s="384">
        <v>0</v>
      </c>
      <c r="AJ177" s="385">
        <v>0</v>
      </c>
      <c r="AK177" s="384"/>
      <c r="AL177" s="384"/>
      <c r="AM177" s="384"/>
      <c r="AN177" s="383">
        <v>0</v>
      </c>
      <c r="AO177" s="384">
        <v>0</v>
      </c>
      <c r="AP177" s="385">
        <v>0</v>
      </c>
      <c r="AQ177" s="384">
        <v>0</v>
      </c>
      <c r="AR177" s="384">
        <v>0</v>
      </c>
      <c r="AS177" s="384">
        <v>0</v>
      </c>
      <c r="AT177" s="383">
        <v>0</v>
      </c>
      <c r="AU177" s="384">
        <v>0</v>
      </c>
      <c r="AV177" s="384">
        <v>0</v>
      </c>
      <c r="AW177" s="383"/>
      <c r="AX177" s="384"/>
      <c r="AY177" s="385"/>
      <c r="AZ177" s="403"/>
      <c r="BA177" s="387" t="str">
        <f t="shared" si="202"/>
        <v>LA</v>
      </c>
      <c r="BB177" s="388" t="str">
        <f t="shared" si="203"/>
        <v/>
      </c>
      <c r="BC177" s="389" t="str">
        <f t="shared" si="204"/>
        <v>-</v>
      </c>
      <c r="BD177" s="390" t="str">
        <f t="shared" si="205"/>
        <v>NB</v>
      </c>
      <c r="BE177" s="391">
        <f t="shared" si="206"/>
        <v>3</v>
      </c>
      <c r="BF177" s="392" t="str">
        <f>VLOOKUP(C177,'Standaard+voorstellen '!A$1:E$568,1,FALSE)</f>
        <v>LA-NB</v>
      </c>
      <c r="BG177" s="393" t="str">
        <f>VLOOKUP(P177,'Hulpblad Aantal per VrtgSrt &gt;=1'!B$4:C$688,1,FALSE)</f>
        <v>LA-NB</v>
      </c>
      <c r="BH177" s="394" t="s">
        <v>820</v>
      </c>
      <c r="BI177" s="393" t="str">
        <f t="shared" si="207"/>
        <v>g</v>
      </c>
      <c r="BJ177" s="393" t="str">
        <f t="shared" si="208"/>
        <v/>
      </c>
      <c r="BK177" s="393" t="str">
        <f t="shared" si="209"/>
        <v/>
      </c>
      <c r="BL177" s="395" t="str">
        <f t="shared" si="210"/>
        <v/>
      </c>
      <c r="BM177" s="393" t="str">
        <f>IF((B177&gt;"a"),(VLOOKUP(A177,Afhankelijkheid!A$2:O$5530,2,FALSE)),"")</f>
        <v/>
      </c>
      <c r="BN177" s="396">
        <f>IFERROR(VLOOKUP(A177,'Hulpblad IZB en IZE'!A$2:B$750,2,FALSE),0)</f>
        <v>0</v>
      </c>
      <c r="BO177" s="397" t="str">
        <f t="shared" si="211"/>
        <v/>
      </c>
      <c r="BP177" s="370">
        <f t="shared" si="212"/>
        <v>0</v>
      </c>
      <c r="BQ177" s="371">
        <f t="shared" si="213"/>
        <v>0</v>
      </c>
      <c r="BR177" s="372">
        <f t="shared" si="281"/>
        <v>0</v>
      </c>
      <c r="BS177" s="372">
        <f t="shared" si="282"/>
        <v>5</v>
      </c>
      <c r="BT177" s="367">
        <f t="shared" si="214"/>
        <v>0</v>
      </c>
      <c r="BU177" s="398"/>
      <c r="BW177" s="393">
        <f t="shared" si="215"/>
        <v>0</v>
      </c>
      <c r="BX177" s="393">
        <f t="shared" si="216"/>
        <v>0</v>
      </c>
      <c r="BY177" s="393">
        <f t="shared" si="217"/>
        <v>0</v>
      </c>
      <c r="BZ177" s="393">
        <f t="shared" si="218"/>
        <v>0</v>
      </c>
      <c r="CA177" s="393">
        <f t="shared" si="219"/>
        <v>0</v>
      </c>
      <c r="CB177" s="393">
        <f t="shared" si="220"/>
        <v>0</v>
      </c>
      <c r="CC177" s="393">
        <f t="shared" si="221"/>
        <v>0</v>
      </c>
      <c r="CD177" s="393">
        <f t="shared" si="222"/>
        <v>0</v>
      </c>
      <c r="CE177" s="393">
        <f t="shared" si="223"/>
        <v>0</v>
      </c>
      <c r="CF177" s="393">
        <f t="shared" si="224"/>
        <v>0</v>
      </c>
      <c r="CG177" s="398"/>
      <c r="CH177" s="391">
        <f t="shared" si="225"/>
        <v>1</v>
      </c>
      <c r="CI177" s="391">
        <f t="shared" si="226"/>
        <v>0</v>
      </c>
      <c r="CJ177" s="391">
        <f t="shared" si="227"/>
        <v>0</v>
      </c>
      <c r="CK177" s="391">
        <f t="shared" si="228"/>
        <v>0</v>
      </c>
      <c r="CL177" s="391">
        <f t="shared" si="229"/>
        <v>1</v>
      </c>
      <c r="CM177" s="391">
        <f t="shared" si="230"/>
        <v>0</v>
      </c>
      <c r="CN177" s="391">
        <f t="shared" si="231"/>
        <v>1</v>
      </c>
      <c r="CO177" s="391">
        <f t="shared" si="232"/>
        <v>1</v>
      </c>
      <c r="CP177" s="391">
        <f t="shared" si="233"/>
        <v>1</v>
      </c>
      <c r="CQ177" s="391">
        <f t="shared" si="234"/>
        <v>0</v>
      </c>
      <c r="CR177" s="391">
        <f t="shared" si="235"/>
        <v>0</v>
      </c>
      <c r="CS177" s="393">
        <f t="shared" si="236"/>
        <v>0</v>
      </c>
      <c r="CT177" s="391">
        <f t="shared" si="237"/>
        <v>0</v>
      </c>
      <c r="CU177" s="391">
        <f t="shared" si="238"/>
        <v>0</v>
      </c>
      <c r="CV177" s="391">
        <f t="shared" si="239"/>
        <v>0</v>
      </c>
      <c r="CW177" s="391">
        <f t="shared" si="240"/>
        <v>0</v>
      </c>
      <c r="CX177" s="391">
        <f t="shared" si="241"/>
        <v>0</v>
      </c>
      <c r="CY177" s="391">
        <f t="shared" si="242"/>
        <v>0</v>
      </c>
      <c r="CZ177" s="391">
        <f t="shared" si="243"/>
        <v>0</v>
      </c>
      <c r="DA177" s="391">
        <f t="shared" si="244"/>
        <v>0</v>
      </c>
      <c r="DB177" s="391">
        <f t="shared" si="245"/>
        <v>0</v>
      </c>
      <c r="DC177" s="391">
        <f t="shared" si="246"/>
        <v>0</v>
      </c>
      <c r="DD177" s="391">
        <f t="shared" si="247"/>
        <v>0</v>
      </c>
      <c r="DE177" s="398"/>
      <c r="DF177" s="391">
        <f t="shared" si="248"/>
        <v>0</v>
      </c>
      <c r="DG177" s="391">
        <f t="shared" si="249"/>
        <v>0</v>
      </c>
      <c r="DH177" s="391">
        <f t="shared" si="250"/>
        <v>0</v>
      </c>
      <c r="DI177" s="391">
        <f t="shared" si="251"/>
        <v>0</v>
      </c>
      <c r="DJ177" s="391">
        <f t="shared" si="252"/>
        <v>0</v>
      </c>
      <c r="DK177" s="391">
        <f t="shared" si="253"/>
        <v>0</v>
      </c>
      <c r="DL177" s="391">
        <f t="shared" si="254"/>
        <v>0</v>
      </c>
      <c r="DM177" s="391">
        <f t="shared" si="255"/>
        <v>0</v>
      </c>
      <c r="DN177" s="391">
        <f t="shared" si="256"/>
        <v>0</v>
      </c>
      <c r="DO177" s="391">
        <f t="shared" si="257"/>
        <v>0</v>
      </c>
      <c r="DP177" s="391">
        <f t="shared" si="258"/>
        <v>0</v>
      </c>
      <c r="DQ177" s="398"/>
      <c r="DR177" s="391">
        <f t="shared" si="259"/>
        <v>0</v>
      </c>
      <c r="DS177" s="391">
        <f t="shared" si="260"/>
        <v>0</v>
      </c>
      <c r="DT177" s="391">
        <f t="shared" si="261"/>
        <v>0</v>
      </c>
      <c r="DU177" s="391">
        <f t="shared" si="262"/>
        <v>0</v>
      </c>
      <c r="DV177" s="391">
        <f t="shared" si="263"/>
        <v>0</v>
      </c>
      <c r="DW177" s="391">
        <f t="shared" si="264"/>
        <v>0</v>
      </c>
      <c r="DX177" s="391">
        <f t="shared" si="265"/>
        <v>0</v>
      </c>
      <c r="DY177" s="391">
        <f t="shared" si="266"/>
        <v>0</v>
      </c>
      <c r="DZ177" s="391">
        <f t="shared" si="267"/>
        <v>0</v>
      </c>
      <c r="EA177" s="391">
        <f t="shared" si="268"/>
        <v>0</v>
      </c>
      <c r="EB177" s="391">
        <f t="shared" si="269"/>
        <v>0</v>
      </c>
      <c r="EC177" s="398"/>
      <c r="ED177" s="391">
        <f t="shared" si="270"/>
        <v>0</v>
      </c>
      <c r="EE177" s="391">
        <f t="shared" si="271"/>
        <v>0</v>
      </c>
      <c r="EF177" s="391">
        <f t="shared" si="272"/>
        <v>0</v>
      </c>
      <c r="EG177" s="391">
        <f t="shared" si="273"/>
        <v>0</v>
      </c>
      <c r="EH177" s="391">
        <f t="shared" si="274"/>
        <v>0</v>
      </c>
      <c r="EI177" s="391">
        <f t="shared" si="275"/>
        <v>0</v>
      </c>
      <c r="EJ177" s="391">
        <f t="shared" si="276"/>
        <v>0</v>
      </c>
      <c r="EK177" s="391">
        <f t="shared" si="277"/>
        <v>0</v>
      </c>
      <c r="EL177" s="391">
        <f t="shared" si="278"/>
        <v>0</v>
      </c>
      <c r="EM177" s="391">
        <f t="shared" si="279"/>
        <v>0</v>
      </c>
      <c r="EN177" s="391">
        <f t="shared" si="280"/>
        <v>0</v>
      </c>
    </row>
    <row r="178" spans="1:145" s="391" customFormat="1" ht="13.5" hidden="1" thickBot="1" x14ac:dyDescent="0.25">
      <c r="A178" s="364" t="str">
        <f t="shared" si="287"/>
        <v>LA-SIB</v>
      </c>
      <c r="B178" s="365" t="str">
        <f>IF((A178&lt;&gt;"ZZZ"),(IF((IFERROR((VLOOKUP(A178,'Standaard+voorstellen '!A$1:B$436,1,FALSE)),"ZZZ"))="ZZZ","v","")),"")</f>
        <v/>
      </c>
      <c r="C178" s="413" t="s">
        <v>2169</v>
      </c>
      <c r="D178" s="367" t="str">
        <f t="shared" si="199"/>
        <v>LA-SIB</v>
      </c>
      <c r="E178" s="368" t="str">
        <f>IFERROR((VLOOKUP(C178,'Standaard+voorstellen '!A$1:E$568,2,FALSE)),"Nog af te handelen AANVRAAG")</f>
        <v>Land. Adv. Scheepsinci. Bestr.</v>
      </c>
      <c r="F178" s="369">
        <f>IFERROR((VLOOKUP(C178,'Standaard+voorstellen '!A$1:E$568,3,FALSE)),"")</f>
        <v>9</v>
      </c>
      <c r="G178" s="370">
        <f t="shared" si="284"/>
        <v>1</v>
      </c>
      <c r="H178" s="371">
        <f t="shared" si="285"/>
        <v>0</v>
      </c>
      <c r="I178" s="372">
        <f t="shared" si="286"/>
        <v>1</v>
      </c>
      <c r="J178" s="367">
        <f t="shared" si="200"/>
        <v>0</v>
      </c>
      <c r="K178" s="372">
        <f t="shared" si="201"/>
        <v>0</v>
      </c>
      <c r="L178" s="586" t="s">
        <v>24</v>
      </c>
      <c r="M178" s="373" t="s">
        <v>2270</v>
      </c>
      <c r="N178" s="420" t="s">
        <v>2141</v>
      </c>
      <c r="O178" s="635" t="s">
        <v>2086</v>
      </c>
      <c r="P178" s="376" t="s">
        <v>2169</v>
      </c>
      <c r="Q178" s="377">
        <v>1</v>
      </c>
      <c r="R178" s="378">
        <v>0</v>
      </c>
      <c r="S178" s="379">
        <v>1</v>
      </c>
      <c r="T178" s="378">
        <v>4</v>
      </c>
      <c r="U178" s="378">
        <v>1</v>
      </c>
      <c r="V178" s="377">
        <v>0</v>
      </c>
      <c r="W178" s="378">
        <v>0</v>
      </c>
      <c r="X178" s="379">
        <v>0</v>
      </c>
      <c r="Y178" s="378"/>
      <c r="Z178" s="380"/>
      <c r="AA178" s="381"/>
      <c r="AB178" s="377"/>
      <c r="AC178" s="378"/>
      <c r="AD178" s="378"/>
      <c r="AE178" s="377"/>
      <c r="AF178" s="380"/>
      <c r="AG178" s="382"/>
      <c r="AH178" s="383">
        <v>0</v>
      </c>
      <c r="AI178" s="384">
        <v>0</v>
      </c>
      <c r="AJ178" s="385">
        <v>0</v>
      </c>
      <c r="AK178" s="378"/>
      <c r="AL178" s="378"/>
      <c r="AM178" s="378"/>
      <c r="AN178" s="383">
        <v>0</v>
      </c>
      <c r="AO178" s="384">
        <v>0</v>
      </c>
      <c r="AP178" s="385">
        <v>0</v>
      </c>
      <c r="AQ178" s="378"/>
      <c r="AR178" s="378"/>
      <c r="AS178" s="378"/>
      <c r="AT178" s="383">
        <v>1</v>
      </c>
      <c r="AU178" s="378">
        <v>0</v>
      </c>
      <c r="AV178" s="378">
        <v>1</v>
      </c>
      <c r="AW178" s="383"/>
      <c r="AX178" s="384"/>
      <c r="AY178" s="385"/>
      <c r="AZ178" s="403"/>
      <c r="BA178" s="387" t="str">
        <f t="shared" si="202"/>
        <v>LA</v>
      </c>
      <c r="BB178" s="388" t="str">
        <f t="shared" si="203"/>
        <v/>
      </c>
      <c r="BC178" s="389" t="str">
        <f t="shared" si="204"/>
        <v>-</v>
      </c>
      <c r="BD178" s="390" t="str">
        <f t="shared" si="205"/>
        <v>SIB</v>
      </c>
      <c r="BE178" s="391">
        <f t="shared" si="206"/>
        <v>3</v>
      </c>
      <c r="BF178" s="392" t="str">
        <f>VLOOKUP(C178,'Standaard+voorstellen '!A$1:E$568,1,FALSE)</f>
        <v>LA-SIB</v>
      </c>
      <c r="BG178" s="393" t="str">
        <f>VLOOKUP(P178,'Hulpblad Aantal per VrtgSrt &gt;=1'!B$4:C$688,1,FALSE)</f>
        <v>LA-SIB</v>
      </c>
      <c r="BH178" s="394" t="s">
        <v>2169</v>
      </c>
      <c r="BI178" s="393" t="str">
        <f t="shared" si="207"/>
        <v>g</v>
      </c>
      <c r="BJ178" s="393" t="str">
        <f t="shared" si="208"/>
        <v/>
      </c>
      <c r="BK178" s="393" t="str">
        <f t="shared" si="209"/>
        <v>A</v>
      </c>
      <c r="BL178" s="395" t="str">
        <f t="shared" si="210"/>
        <v>A</v>
      </c>
      <c r="BM178" s="393" t="str">
        <f>IF((B178&gt;"a"),(VLOOKUP(A178,Afhankelijkheid!A$2:O$5530,2,FALSE)),"")</f>
        <v/>
      </c>
      <c r="BN178" s="396">
        <f>IFERROR(VLOOKUP(A178,'Hulpblad IZB en IZE'!A$2:B$750,2,FALSE),0)</f>
        <v>0</v>
      </c>
      <c r="BO178" s="397" t="str">
        <f t="shared" si="211"/>
        <v/>
      </c>
      <c r="BP178" s="370">
        <f t="shared" si="212"/>
        <v>1</v>
      </c>
      <c r="BQ178" s="371">
        <f t="shared" si="213"/>
        <v>0</v>
      </c>
      <c r="BR178" s="372">
        <f t="shared" si="281"/>
        <v>1</v>
      </c>
      <c r="BS178" s="372">
        <f t="shared" si="282"/>
        <v>4</v>
      </c>
      <c r="BT178" s="367">
        <f t="shared" si="214"/>
        <v>0</v>
      </c>
      <c r="BU178" s="398"/>
      <c r="BW178" s="393">
        <f t="shared" si="215"/>
        <v>0</v>
      </c>
      <c r="BX178" s="393">
        <f t="shared" si="216"/>
        <v>0</v>
      </c>
      <c r="BY178" s="393">
        <f t="shared" si="217"/>
        <v>0</v>
      </c>
      <c r="BZ178" s="393">
        <f t="shared" si="218"/>
        <v>0</v>
      </c>
      <c r="CA178" s="393">
        <f t="shared" si="219"/>
        <v>0</v>
      </c>
      <c r="CB178" s="393">
        <f t="shared" si="220"/>
        <v>0</v>
      </c>
      <c r="CC178" s="393">
        <f t="shared" si="221"/>
        <v>0</v>
      </c>
      <c r="CD178" s="393">
        <f t="shared" si="222"/>
        <v>0</v>
      </c>
      <c r="CE178" s="393">
        <f t="shared" si="223"/>
        <v>0</v>
      </c>
      <c r="CF178" s="393">
        <f t="shared" si="224"/>
        <v>0</v>
      </c>
      <c r="CG178" s="398"/>
      <c r="CH178" s="391">
        <f t="shared" si="225"/>
        <v>1</v>
      </c>
      <c r="CI178" s="391">
        <f t="shared" si="226"/>
        <v>0</v>
      </c>
      <c r="CJ178" s="391">
        <f t="shared" si="227"/>
        <v>0</v>
      </c>
      <c r="CK178" s="391">
        <f t="shared" si="228"/>
        <v>0</v>
      </c>
      <c r="CL178" s="391">
        <f t="shared" si="229"/>
        <v>1</v>
      </c>
      <c r="CM178" s="391">
        <f t="shared" si="230"/>
        <v>0</v>
      </c>
      <c r="CN178" s="391">
        <f t="shared" si="231"/>
        <v>1</v>
      </c>
      <c r="CO178" s="391">
        <f t="shared" si="232"/>
        <v>0</v>
      </c>
      <c r="CP178" s="391">
        <f t="shared" si="233"/>
        <v>1</v>
      </c>
      <c r="CQ178" s="391">
        <f t="shared" si="234"/>
        <v>0</v>
      </c>
      <c r="CR178" s="391">
        <f t="shared" si="235"/>
        <v>0</v>
      </c>
      <c r="CS178" s="393">
        <f t="shared" si="236"/>
        <v>0</v>
      </c>
      <c r="CT178" s="391">
        <f t="shared" si="237"/>
        <v>0</v>
      </c>
      <c r="CU178" s="391">
        <f t="shared" si="238"/>
        <v>0</v>
      </c>
      <c r="CV178" s="391">
        <f t="shared" si="239"/>
        <v>0</v>
      </c>
      <c r="CW178" s="391">
        <f t="shared" si="240"/>
        <v>0</v>
      </c>
      <c r="CX178" s="391">
        <f t="shared" si="241"/>
        <v>0</v>
      </c>
      <c r="CY178" s="391">
        <f t="shared" si="242"/>
        <v>0</v>
      </c>
      <c r="CZ178" s="391">
        <f t="shared" si="243"/>
        <v>0</v>
      </c>
      <c r="DA178" s="391">
        <f t="shared" si="244"/>
        <v>0</v>
      </c>
      <c r="DB178" s="391">
        <f t="shared" si="245"/>
        <v>0</v>
      </c>
      <c r="DC178" s="391">
        <f t="shared" si="246"/>
        <v>1</v>
      </c>
      <c r="DD178" s="391">
        <f t="shared" si="247"/>
        <v>0</v>
      </c>
      <c r="DE178" s="398"/>
      <c r="DF178" s="391">
        <f t="shared" si="248"/>
        <v>0</v>
      </c>
      <c r="DG178" s="391">
        <f t="shared" si="249"/>
        <v>0</v>
      </c>
      <c r="DH178" s="391">
        <f t="shared" si="250"/>
        <v>0</v>
      </c>
      <c r="DI178" s="391">
        <f t="shared" si="251"/>
        <v>0</v>
      </c>
      <c r="DJ178" s="391">
        <f t="shared" si="252"/>
        <v>0</v>
      </c>
      <c r="DK178" s="391">
        <f t="shared" si="253"/>
        <v>0</v>
      </c>
      <c r="DL178" s="391">
        <f t="shared" si="254"/>
        <v>0</v>
      </c>
      <c r="DM178" s="391">
        <f t="shared" si="255"/>
        <v>0</v>
      </c>
      <c r="DN178" s="391">
        <f t="shared" si="256"/>
        <v>0</v>
      </c>
      <c r="DO178" s="391">
        <f t="shared" si="257"/>
        <v>0</v>
      </c>
      <c r="DP178" s="391">
        <f t="shared" si="258"/>
        <v>0</v>
      </c>
      <c r="DQ178" s="398"/>
      <c r="DR178" s="391">
        <f t="shared" si="259"/>
        <v>0</v>
      </c>
      <c r="DS178" s="391">
        <f t="shared" si="260"/>
        <v>0</v>
      </c>
      <c r="DT178" s="391">
        <f t="shared" si="261"/>
        <v>0</v>
      </c>
      <c r="DU178" s="391">
        <f t="shared" si="262"/>
        <v>0</v>
      </c>
      <c r="DV178" s="391">
        <f t="shared" si="263"/>
        <v>0</v>
      </c>
      <c r="DW178" s="391">
        <f t="shared" si="264"/>
        <v>0</v>
      </c>
      <c r="DX178" s="391">
        <f t="shared" si="265"/>
        <v>0</v>
      </c>
      <c r="DY178" s="391">
        <f t="shared" si="266"/>
        <v>0</v>
      </c>
      <c r="DZ178" s="391">
        <f t="shared" si="267"/>
        <v>0</v>
      </c>
      <c r="EA178" s="391">
        <f t="shared" si="268"/>
        <v>0</v>
      </c>
      <c r="EB178" s="391">
        <f t="shared" si="269"/>
        <v>0</v>
      </c>
      <c r="EC178" s="398"/>
      <c r="ED178" s="391">
        <f t="shared" si="270"/>
        <v>0</v>
      </c>
      <c r="EE178" s="391">
        <f t="shared" si="271"/>
        <v>0</v>
      </c>
      <c r="EF178" s="391">
        <f t="shared" si="272"/>
        <v>0</v>
      </c>
      <c r="EG178" s="391">
        <f t="shared" si="273"/>
        <v>0</v>
      </c>
      <c r="EH178" s="391">
        <f t="shared" si="274"/>
        <v>0</v>
      </c>
      <c r="EI178" s="391">
        <f t="shared" si="275"/>
        <v>0</v>
      </c>
      <c r="EJ178" s="391">
        <f t="shared" si="276"/>
        <v>0</v>
      </c>
      <c r="EK178" s="391">
        <f t="shared" si="277"/>
        <v>0</v>
      </c>
      <c r="EL178" s="391">
        <f t="shared" si="278"/>
        <v>0</v>
      </c>
      <c r="EM178" s="391">
        <f t="shared" si="279"/>
        <v>0</v>
      </c>
      <c r="EN178" s="391">
        <f t="shared" si="280"/>
        <v>0</v>
      </c>
    </row>
    <row r="179" spans="1:145" s="391" customFormat="1" ht="26.25" hidden="1" thickBot="1" x14ac:dyDescent="0.25">
      <c r="A179" s="364" t="str">
        <f t="shared" si="287"/>
        <v>LA-STH</v>
      </c>
      <c r="B179" s="365" t="str">
        <f>IF((A179&lt;&gt;"ZZZ"),(IF((IFERROR((VLOOKUP(A179,'Standaard+voorstellen '!A$1:B$436,1,FALSE)),"ZZZ"))="ZZZ","v","")),"")</f>
        <v/>
      </c>
      <c r="C179" s="413" t="s">
        <v>2167</v>
      </c>
      <c r="D179" s="367" t="str">
        <f t="shared" si="199"/>
        <v>LA-STH</v>
      </c>
      <c r="E179" s="368" t="str">
        <f>IFERROR((VLOOKUP(C179,'Standaard+voorstellen '!A$1:E$568,2,FALSE)),"Nog af te handelen AANVRAAG")</f>
        <v>Land. Adv. Spec. Technische HV</v>
      </c>
      <c r="F179" s="369">
        <f>IFERROR((VLOOKUP(C179,'Standaard+voorstellen '!A$1:E$568,3,FALSE)),"")</f>
        <v>9</v>
      </c>
      <c r="G179" s="370">
        <f t="shared" si="284"/>
        <v>0</v>
      </c>
      <c r="H179" s="371">
        <f t="shared" si="285"/>
        <v>0</v>
      </c>
      <c r="I179" s="372">
        <f t="shared" si="286"/>
        <v>0</v>
      </c>
      <c r="J179" s="367">
        <f t="shared" si="200"/>
        <v>0</v>
      </c>
      <c r="K179" s="372">
        <f t="shared" si="201"/>
        <v>0</v>
      </c>
      <c r="L179" s="586" t="s">
        <v>24</v>
      </c>
      <c r="M179" s="373" t="s">
        <v>2271</v>
      </c>
      <c r="N179" s="439" t="s">
        <v>2144</v>
      </c>
      <c r="O179" s="415"/>
      <c r="P179" s="376" t="s">
        <v>2167</v>
      </c>
      <c r="Q179" s="377">
        <v>0</v>
      </c>
      <c r="R179" s="378">
        <v>0</v>
      </c>
      <c r="S179" s="379">
        <v>0</v>
      </c>
      <c r="T179" s="378">
        <v>4</v>
      </c>
      <c r="U179" s="378">
        <v>0</v>
      </c>
      <c r="V179" s="383">
        <v>0</v>
      </c>
      <c r="W179" s="384">
        <v>0</v>
      </c>
      <c r="X179" s="385">
        <v>0</v>
      </c>
      <c r="Y179" s="378"/>
      <c r="Z179" s="380"/>
      <c r="AA179" s="381"/>
      <c r="AB179" s="383"/>
      <c r="AC179" s="384"/>
      <c r="AD179" s="384"/>
      <c r="AE179" s="377"/>
      <c r="AF179" s="380"/>
      <c r="AG179" s="382"/>
      <c r="AH179" s="383">
        <v>0</v>
      </c>
      <c r="AI179" s="384">
        <v>0</v>
      </c>
      <c r="AJ179" s="385">
        <v>0</v>
      </c>
      <c r="AK179" s="378"/>
      <c r="AL179" s="378"/>
      <c r="AM179" s="378"/>
      <c r="AN179" s="383">
        <v>0</v>
      </c>
      <c r="AO179" s="384">
        <v>0</v>
      </c>
      <c r="AP179" s="385">
        <v>0</v>
      </c>
      <c r="AQ179" s="378"/>
      <c r="AR179" s="378"/>
      <c r="AS179" s="378"/>
      <c r="AT179" s="383">
        <v>0</v>
      </c>
      <c r="AU179" s="378">
        <v>0</v>
      </c>
      <c r="AV179" s="378">
        <v>0</v>
      </c>
      <c r="AW179" s="383"/>
      <c r="AX179" s="384"/>
      <c r="AY179" s="385"/>
      <c r="AZ179" s="403"/>
      <c r="BA179" s="387" t="str">
        <f t="shared" si="202"/>
        <v>LA</v>
      </c>
      <c r="BB179" s="388" t="str">
        <f t="shared" si="203"/>
        <v/>
      </c>
      <c r="BC179" s="389" t="str">
        <f t="shared" si="204"/>
        <v>-</v>
      </c>
      <c r="BD179" s="390" t="str">
        <f t="shared" si="205"/>
        <v>STH</v>
      </c>
      <c r="BE179" s="391">
        <f t="shared" si="206"/>
        <v>3</v>
      </c>
      <c r="BF179" s="392" t="str">
        <f>VLOOKUP(C179,'Standaard+voorstellen '!A$1:E$568,1,FALSE)</f>
        <v>LA-STH</v>
      </c>
      <c r="BG179" s="393" t="str">
        <f>VLOOKUP(P179,'Hulpblad Aantal per VrtgSrt &gt;=1'!B$4:C$688,1,FALSE)</f>
        <v>LA-STH</v>
      </c>
      <c r="BH179" s="394" t="s">
        <v>2167</v>
      </c>
      <c r="BI179" s="393" t="str">
        <f t="shared" si="207"/>
        <v>g</v>
      </c>
      <c r="BJ179" s="393" t="str">
        <f t="shared" si="208"/>
        <v/>
      </c>
      <c r="BK179" s="393" t="str">
        <f t="shared" si="209"/>
        <v/>
      </c>
      <c r="BL179" s="395" t="str">
        <f t="shared" si="210"/>
        <v/>
      </c>
      <c r="BM179" s="393" t="str">
        <f>IF((B179&gt;"a"),(VLOOKUP(A179,Afhankelijkheid!A$2:O$5530,2,FALSE)),"")</f>
        <v/>
      </c>
      <c r="BN179" s="396">
        <f>IFERROR(VLOOKUP(A179,'Hulpblad IZB en IZE'!A$2:B$750,2,FALSE),0)</f>
        <v>0</v>
      </c>
      <c r="BO179" s="397" t="str">
        <f t="shared" si="211"/>
        <v/>
      </c>
      <c r="BP179" s="370">
        <f t="shared" si="212"/>
        <v>0</v>
      </c>
      <c r="BQ179" s="371">
        <f t="shared" si="213"/>
        <v>0</v>
      </c>
      <c r="BR179" s="372">
        <f t="shared" si="281"/>
        <v>0</v>
      </c>
      <c r="BS179" s="372">
        <f t="shared" si="282"/>
        <v>4</v>
      </c>
      <c r="BT179" s="367">
        <f t="shared" si="214"/>
        <v>0</v>
      </c>
      <c r="BU179" s="579"/>
      <c r="BV179" s="573"/>
      <c r="BW179" s="575">
        <f t="shared" si="215"/>
        <v>0</v>
      </c>
      <c r="BX179" s="575">
        <f t="shared" si="216"/>
        <v>0</v>
      </c>
      <c r="BY179" s="575">
        <f t="shared" si="217"/>
        <v>0</v>
      </c>
      <c r="BZ179" s="575">
        <f t="shared" si="218"/>
        <v>0</v>
      </c>
      <c r="CA179" s="575">
        <f t="shared" si="219"/>
        <v>0</v>
      </c>
      <c r="CB179" s="575">
        <f t="shared" si="220"/>
        <v>0</v>
      </c>
      <c r="CC179" s="575">
        <f t="shared" si="221"/>
        <v>0</v>
      </c>
      <c r="CD179" s="575">
        <f t="shared" si="222"/>
        <v>0</v>
      </c>
      <c r="CE179" s="575">
        <f t="shared" si="223"/>
        <v>0</v>
      </c>
      <c r="CF179" s="575">
        <f t="shared" si="224"/>
        <v>0</v>
      </c>
      <c r="CG179" s="579"/>
      <c r="CH179" s="573">
        <f t="shared" si="225"/>
        <v>1</v>
      </c>
      <c r="CI179" s="573">
        <f t="shared" si="226"/>
        <v>0</v>
      </c>
      <c r="CJ179" s="573">
        <f t="shared" si="227"/>
        <v>0</v>
      </c>
      <c r="CK179" s="391">
        <f t="shared" si="228"/>
        <v>0</v>
      </c>
      <c r="CL179" s="573">
        <f t="shared" si="229"/>
        <v>1</v>
      </c>
      <c r="CM179" s="573">
        <f t="shared" si="230"/>
        <v>0</v>
      </c>
      <c r="CN179" s="573">
        <f t="shared" si="231"/>
        <v>1</v>
      </c>
      <c r="CO179" s="573">
        <f t="shared" si="232"/>
        <v>0</v>
      </c>
      <c r="CP179" s="573">
        <f t="shared" si="233"/>
        <v>1</v>
      </c>
      <c r="CQ179" s="573">
        <f t="shared" si="234"/>
        <v>0</v>
      </c>
      <c r="CR179" s="573">
        <f t="shared" si="235"/>
        <v>0</v>
      </c>
      <c r="CS179" s="575">
        <f t="shared" si="236"/>
        <v>0</v>
      </c>
      <c r="CT179" s="573">
        <f t="shared" si="237"/>
        <v>0</v>
      </c>
      <c r="CU179" s="573">
        <f t="shared" si="238"/>
        <v>0</v>
      </c>
      <c r="CV179" s="573">
        <f t="shared" si="239"/>
        <v>0</v>
      </c>
      <c r="CW179" s="573">
        <f t="shared" si="240"/>
        <v>0</v>
      </c>
      <c r="CX179" s="573">
        <f t="shared" si="241"/>
        <v>0</v>
      </c>
      <c r="CY179" s="573">
        <f t="shared" si="242"/>
        <v>0</v>
      </c>
      <c r="CZ179" s="573">
        <f t="shared" si="243"/>
        <v>0</v>
      </c>
      <c r="DA179" s="573">
        <f t="shared" si="244"/>
        <v>0</v>
      </c>
      <c r="DB179" s="573">
        <f t="shared" si="245"/>
        <v>0</v>
      </c>
      <c r="DC179" s="573">
        <f t="shared" si="246"/>
        <v>0</v>
      </c>
      <c r="DD179" s="573">
        <f t="shared" si="247"/>
        <v>0</v>
      </c>
      <c r="DE179" s="579"/>
      <c r="DF179" s="573">
        <f t="shared" si="248"/>
        <v>0</v>
      </c>
      <c r="DG179" s="573">
        <f t="shared" si="249"/>
        <v>0</v>
      </c>
      <c r="DH179" s="573">
        <f t="shared" si="250"/>
        <v>0</v>
      </c>
      <c r="DI179" s="573">
        <f t="shared" si="251"/>
        <v>0</v>
      </c>
      <c r="DJ179" s="573">
        <f t="shared" si="252"/>
        <v>0</v>
      </c>
      <c r="DK179" s="573">
        <f t="shared" si="253"/>
        <v>0</v>
      </c>
      <c r="DL179" s="573">
        <f t="shared" si="254"/>
        <v>0</v>
      </c>
      <c r="DM179" s="573">
        <f t="shared" si="255"/>
        <v>0</v>
      </c>
      <c r="DN179" s="573">
        <f t="shared" si="256"/>
        <v>0</v>
      </c>
      <c r="DO179" s="573">
        <f t="shared" si="257"/>
        <v>0</v>
      </c>
      <c r="DP179" s="573">
        <f t="shared" si="258"/>
        <v>0</v>
      </c>
      <c r="DQ179" s="579"/>
      <c r="DR179" s="573">
        <f t="shared" si="259"/>
        <v>0</v>
      </c>
      <c r="DS179" s="573">
        <f t="shared" si="260"/>
        <v>0</v>
      </c>
      <c r="DT179" s="573">
        <f t="shared" si="261"/>
        <v>0</v>
      </c>
      <c r="DU179" s="573">
        <f t="shared" si="262"/>
        <v>0</v>
      </c>
      <c r="DV179" s="573">
        <f t="shared" si="263"/>
        <v>0</v>
      </c>
      <c r="DW179" s="573">
        <f t="shared" si="264"/>
        <v>0</v>
      </c>
      <c r="DX179" s="573">
        <f t="shared" si="265"/>
        <v>0</v>
      </c>
      <c r="DY179" s="573">
        <f t="shared" si="266"/>
        <v>0</v>
      </c>
      <c r="DZ179" s="573">
        <f t="shared" si="267"/>
        <v>0</v>
      </c>
      <c r="EA179" s="573">
        <f t="shared" si="268"/>
        <v>0</v>
      </c>
      <c r="EB179" s="573">
        <f t="shared" si="269"/>
        <v>0</v>
      </c>
      <c r="EC179" s="579"/>
      <c r="ED179" s="573">
        <f t="shared" si="270"/>
        <v>0</v>
      </c>
      <c r="EE179" s="573">
        <f t="shared" si="271"/>
        <v>0</v>
      </c>
      <c r="EF179" s="573">
        <f t="shared" si="272"/>
        <v>0</v>
      </c>
      <c r="EG179" s="573">
        <f t="shared" si="273"/>
        <v>0</v>
      </c>
      <c r="EH179" s="573">
        <f t="shared" si="274"/>
        <v>0</v>
      </c>
      <c r="EI179" s="573">
        <f t="shared" si="275"/>
        <v>0</v>
      </c>
      <c r="EJ179" s="573">
        <f t="shared" si="276"/>
        <v>0</v>
      </c>
      <c r="EK179" s="573">
        <f t="shared" si="277"/>
        <v>0</v>
      </c>
      <c r="EL179" s="573">
        <f t="shared" si="278"/>
        <v>0</v>
      </c>
      <c r="EM179" s="573">
        <f t="shared" si="279"/>
        <v>0</v>
      </c>
      <c r="EN179" s="573">
        <f t="shared" si="280"/>
        <v>0</v>
      </c>
      <c r="EO179" s="573"/>
    </row>
    <row r="180" spans="1:145" s="391" customFormat="1" ht="13.5" hidden="1" thickBot="1" x14ac:dyDescent="0.25">
      <c r="A180" s="364" t="s">
        <v>1729</v>
      </c>
      <c r="B180" s="365" t="str">
        <f>IF((A180&lt;&gt;"ZZZ"),(IF((IFERROR((VLOOKUP(A180,'Standaard+voorstellen '!A$1:B$436,1,FALSE)),"ZZZ"))="ZZZ","v","")),"")</f>
        <v/>
      </c>
      <c r="C180" s="396" t="s">
        <v>1729</v>
      </c>
      <c r="D180" s="367" t="str">
        <f t="shared" si="199"/>
        <v>LA-TDV</v>
      </c>
      <c r="E180" s="368" t="str">
        <f>IFERROR((VLOOKUP(C180,'Standaard+voorstellen '!A$1:E$568,2,FALSE)),"Nog af te handelen AANVRAAG")</f>
        <v>Land. Adv. Team Dig. Verken</v>
      </c>
      <c r="F180" s="369">
        <f>IFERROR((VLOOKUP(C180,'Standaard+voorstellen '!A$1:E$568,3,FALSE)),"")</f>
        <v>9</v>
      </c>
      <c r="G180" s="370">
        <f t="shared" si="284"/>
        <v>4</v>
      </c>
      <c r="H180" s="371">
        <f t="shared" si="285"/>
        <v>4</v>
      </c>
      <c r="I180" s="372">
        <f t="shared" si="286"/>
        <v>0</v>
      </c>
      <c r="J180" s="367">
        <f t="shared" si="200"/>
        <v>0</v>
      </c>
      <c r="K180" s="372">
        <f t="shared" si="201"/>
        <v>0</v>
      </c>
      <c r="L180" s="469" t="s">
        <v>24</v>
      </c>
      <c r="M180" s="373" t="s">
        <v>2272</v>
      </c>
      <c r="N180" s="635" t="s">
        <v>2378</v>
      </c>
      <c r="O180" s="635" t="s">
        <v>2379</v>
      </c>
      <c r="P180" s="376" t="s">
        <v>1729</v>
      </c>
      <c r="Q180" s="377">
        <v>4</v>
      </c>
      <c r="R180" s="378">
        <v>4</v>
      </c>
      <c r="S180" s="379">
        <v>0</v>
      </c>
      <c r="T180" s="378">
        <v>5</v>
      </c>
      <c r="U180" s="378">
        <v>1</v>
      </c>
      <c r="V180" s="383">
        <v>0</v>
      </c>
      <c r="W180" s="384">
        <v>0</v>
      </c>
      <c r="X180" s="385">
        <v>0</v>
      </c>
      <c r="Y180" s="384"/>
      <c r="Z180" s="401"/>
      <c r="AA180" s="402"/>
      <c r="AB180" s="383"/>
      <c r="AC180" s="384"/>
      <c r="AD180" s="384"/>
      <c r="AE180" s="383"/>
      <c r="AF180" s="401"/>
      <c r="AG180" s="406"/>
      <c r="AH180" s="383">
        <v>0</v>
      </c>
      <c r="AI180" s="384">
        <v>0</v>
      </c>
      <c r="AJ180" s="385">
        <v>0</v>
      </c>
      <c r="AK180" s="384"/>
      <c r="AL180" s="384"/>
      <c r="AM180" s="384"/>
      <c r="AN180" s="383">
        <v>0</v>
      </c>
      <c r="AO180" s="384">
        <v>0</v>
      </c>
      <c r="AP180" s="385">
        <v>0</v>
      </c>
      <c r="AQ180" s="384">
        <v>0</v>
      </c>
      <c r="AR180" s="384">
        <v>0</v>
      </c>
      <c r="AS180" s="384">
        <v>0</v>
      </c>
      <c r="AT180" s="383">
        <v>4</v>
      </c>
      <c r="AU180" s="384">
        <v>4</v>
      </c>
      <c r="AV180" s="384">
        <v>0</v>
      </c>
      <c r="AW180" s="383"/>
      <c r="AX180" s="384"/>
      <c r="AY180" s="385"/>
      <c r="AZ180" s="403"/>
      <c r="BA180" s="387" t="str">
        <f t="shared" si="202"/>
        <v>LA</v>
      </c>
      <c r="BB180" s="388" t="str">
        <f t="shared" si="203"/>
        <v/>
      </c>
      <c r="BC180" s="389" t="str">
        <f t="shared" si="204"/>
        <v>-</v>
      </c>
      <c r="BD180" s="390" t="str">
        <f t="shared" si="205"/>
        <v>TDV</v>
      </c>
      <c r="BE180" s="391">
        <f t="shared" si="206"/>
        <v>3</v>
      </c>
      <c r="BF180" s="392" t="str">
        <f>VLOOKUP(C180,'Standaard+voorstellen '!A$1:E$568,1,FALSE)</f>
        <v>LA-TDV</v>
      </c>
      <c r="BG180" s="393" t="str">
        <f>VLOOKUP(P180,'Hulpblad Aantal per VrtgSrt &gt;=1'!B$4:C$688,1,FALSE)</f>
        <v>LA-TDV</v>
      </c>
      <c r="BH180" s="394" t="s">
        <v>1729</v>
      </c>
      <c r="BI180" s="393" t="str">
        <f t="shared" si="207"/>
        <v>g</v>
      </c>
      <c r="BJ180" s="393" t="str">
        <f t="shared" si="208"/>
        <v>P</v>
      </c>
      <c r="BK180" s="393" t="str">
        <f t="shared" si="209"/>
        <v/>
      </c>
      <c r="BL180" s="395" t="str">
        <f t="shared" si="210"/>
        <v>P</v>
      </c>
      <c r="BM180" s="393" t="str">
        <f>IF((B180&gt;"a"),(VLOOKUP(A180,Afhankelijkheid!A$2:O$5530,2,FALSE)),"")</f>
        <v/>
      </c>
      <c r="BN180" s="396">
        <f>IFERROR(VLOOKUP(A180,'Hulpblad IZB en IZE'!A$2:B$750,2,FALSE),0)</f>
        <v>0</v>
      </c>
      <c r="BO180" s="397" t="str">
        <f t="shared" si="211"/>
        <v/>
      </c>
      <c r="BP180" s="370">
        <f t="shared" si="212"/>
        <v>4</v>
      </c>
      <c r="BQ180" s="371">
        <f t="shared" si="213"/>
        <v>4</v>
      </c>
      <c r="BR180" s="372">
        <f t="shared" si="281"/>
        <v>0</v>
      </c>
      <c r="BS180" s="372">
        <f t="shared" si="282"/>
        <v>5</v>
      </c>
      <c r="BT180" s="367">
        <f t="shared" si="214"/>
        <v>0</v>
      </c>
      <c r="BU180" s="603"/>
      <c r="BW180" s="600">
        <f t="shared" si="215"/>
        <v>0</v>
      </c>
      <c r="BX180" s="600">
        <f t="shared" si="216"/>
        <v>0</v>
      </c>
      <c r="BY180" s="600">
        <f t="shared" si="217"/>
        <v>0</v>
      </c>
      <c r="BZ180" s="600">
        <f t="shared" si="218"/>
        <v>0</v>
      </c>
      <c r="CA180" s="600">
        <f t="shared" si="219"/>
        <v>0</v>
      </c>
      <c r="CB180" s="600">
        <f t="shared" si="220"/>
        <v>0</v>
      </c>
      <c r="CC180" s="600">
        <f t="shared" si="221"/>
        <v>0</v>
      </c>
      <c r="CD180" s="600">
        <f t="shared" si="222"/>
        <v>0</v>
      </c>
      <c r="CE180" s="600">
        <f t="shared" si="223"/>
        <v>0</v>
      </c>
      <c r="CF180" s="600">
        <f t="shared" si="224"/>
        <v>0</v>
      </c>
      <c r="CG180" s="603"/>
      <c r="CH180" s="391">
        <f t="shared" si="225"/>
        <v>1</v>
      </c>
      <c r="CI180" s="391">
        <f t="shared" si="226"/>
        <v>0</v>
      </c>
      <c r="CJ180" s="391">
        <f t="shared" si="227"/>
        <v>0</v>
      </c>
      <c r="CK180" s="391">
        <f t="shared" si="228"/>
        <v>0</v>
      </c>
      <c r="CL180" s="391">
        <f t="shared" si="229"/>
        <v>1</v>
      </c>
      <c r="CM180" s="391">
        <f t="shared" si="230"/>
        <v>0</v>
      </c>
      <c r="CN180" s="391">
        <f t="shared" si="231"/>
        <v>1</v>
      </c>
      <c r="CO180" s="391">
        <f t="shared" si="232"/>
        <v>1</v>
      </c>
      <c r="CP180" s="391">
        <f t="shared" si="233"/>
        <v>1</v>
      </c>
      <c r="CQ180" s="391">
        <f t="shared" si="234"/>
        <v>0</v>
      </c>
      <c r="CR180" s="391">
        <f t="shared" si="235"/>
        <v>0</v>
      </c>
      <c r="CS180" s="600">
        <f t="shared" si="236"/>
        <v>0</v>
      </c>
      <c r="CT180" s="391">
        <f t="shared" si="237"/>
        <v>0</v>
      </c>
      <c r="CU180" s="391">
        <f t="shared" si="238"/>
        <v>0</v>
      </c>
      <c r="CV180" s="391">
        <f t="shared" si="239"/>
        <v>0</v>
      </c>
      <c r="CW180" s="391">
        <f t="shared" si="240"/>
        <v>0</v>
      </c>
      <c r="CX180" s="391">
        <f t="shared" si="241"/>
        <v>0</v>
      </c>
      <c r="CY180" s="391">
        <f t="shared" si="242"/>
        <v>0</v>
      </c>
      <c r="CZ180" s="391">
        <f t="shared" si="243"/>
        <v>0</v>
      </c>
      <c r="DA180" s="391">
        <f t="shared" si="244"/>
        <v>0</v>
      </c>
      <c r="DB180" s="391">
        <f t="shared" si="245"/>
        <v>0</v>
      </c>
      <c r="DC180" s="391">
        <f t="shared" si="246"/>
        <v>1</v>
      </c>
      <c r="DD180" s="391">
        <f t="shared" si="247"/>
        <v>0</v>
      </c>
      <c r="DE180" s="603"/>
      <c r="DF180" s="391">
        <f t="shared" si="248"/>
        <v>0</v>
      </c>
      <c r="DG180" s="391">
        <f t="shared" si="249"/>
        <v>0</v>
      </c>
      <c r="DH180" s="391">
        <f t="shared" si="250"/>
        <v>0</v>
      </c>
      <c r="DI180" s="391">
        <f t="shared" si="251"/>
        <v>0</v>
      </c>
      <c r="DJ180" s="391">
        <f t="shared" si="252"/>
        <v>0</v>
      </c>
      <c r="DK180" s="391">
        <f t="shared" si="253"/>
        <v>0</v>
      </c>
      <c r="DL180" s="391">
        <f t="shared" si="254"/>
        <v>0</v>
      </c>
      <c r="DM180" s="391">
        <f t="shared" si="255"/>
        <v>0</v>
      </c>
      <c r="DN180" s="391">
        <f t="shared" si="256"/>
        <v>0</v>
      </c>
      <c r="DO180" s="391">
        <f t="shared" si="257"/>
        <v>0</v>
      </c>
      <c r="DP180" s="391">
        <f t="shared" si="258"/>
        <v>0</v>
      </c>
      <c r="DQ180" s="603"/>
      <c r="DR180" s="391">
        <f t="shared" si="259"/>
        <v>0</v>
      </c>
      <c r="DS180" s="391">
        <f t="shared" si="260"/>
        <v>0</v>
      </c>
      <c r="DT180" s="391">
        <f t="shared" si="261"/>
        <v>0</v>
      </c>
      <c r="DU180" s="391">
        <f t="shared" si="262"/>
        <v>0</v>
      </c>
      <c r="DV180" s="391">
        <f t="shared" si="263"/>
        <v>0</v>
      </c>
      <c r="DW180" s="391">
        <f t="shared" si="264"/>
        <v>0</v>
      </c>
      <c r="DX180" s="391">
        <f t="shared" si="265"/>
        <v>0</v>
      </c>
      <c r="DY180" s="391">
        <f t="shared" si="266"/>
        <v>0</v>
      </c>
      <c r="DZ180" s="391">
        <f t="shared" si="267"/>
        <v>0</v>
      </c>
      <c r="EA180" s="391">
        <f t="shared" si="268"/>
        <v>0</v>
      </c>
      <c r="EB180" s="391">
        <f t="shared" si="269"/>
        <v>0</v>
      </c>
      <c r="EC180" s="603"/>
      <c r="ED180" s="391">
        <f t="shared" si="270"/>
        <v>0</v>
      </c>
      <c r="EE180" s="391">
        <f t="shared" si="271"/>
        <v>0</v>
      </c>
      <c r="EF180" s="391">
        <f t="shared" si="272"/>
        <v>0</v>
      </c>
      <c r="EG180" s="391">
        <f t="shared" si="273"/>
        <v>0</v>
      </c>
      <c r="EH180" s="391">
        <f t="shared" si="274"/>
        <v>0</v>
      </c>
      <c r="EI180" s="391">
        <f t="shared" si="275"/>
        <v>0</v>
      </c>
      <c r="EJ180" s="391">
        <f t="shared" si="276"/>
        <v>0</v>
      </c>
      <c r="EK180" s="391">
        <f t="shared" si="277"/>
        <v>0</v>
      </c>
      <c r="EL180" s="391">
        <f t="shared" si="278"/>
        <v>0</v>
      </c>
      <c r="EM180" s="391">
        <f t="shared" si="279"/>
        <v>0</v>
      </c>
      <c r="EN180" s="391">
        <f t="shared" si="280"/>
        <v>0</v>
      </c>
    </row>
    <row r="181" spans="1:145" s="391" customFormat="1" ht="13.5" hidden="1" thickBot="1" x14ac:dyDescent="0.25">
      <c r="A181" s="364" t="str">
        <f t="shared" ref="A181:A212" si="288">IF((P181&gt;"a"),P181,"zzz")</f>
        <v>L-COPI</v>
      </c>
      <c r="B181" s="365" t="str">
        <f>IF((A181&lt;&gt;"ZZZ"),(IF((IFERROR((VLOOKUP(A181,'Standaard+voorstellen '!A$1:B$436,1,FALSE)),"ZZZ"))="ZZZ","v","")),"")</f>
        <v/>
      </c>
      <c r="C181" s="396" t="s">
        <v>45</v>
      </c>
      <c r="D181" s="367" t="str">
        <f t="shared" si="199"/>
        <v>L-COPI</v>
      </c>
      <c r="E181" s="368" t="str">
        <f>IFERROR((VLOOKUP(C181,'Standaard+voorstellen '!A$1:E$568,2,FALSE)),"Nog af te handelen AANVRAAG")</f>
        <v>Leider CoPI</v>
      </c>
      <c r="F181" s="369">
        <f>IFERROR((VLOOKUP(C181,'Standaard+voorstellen '!A$1:E$568,3,FALSE)),"")</f>
        <v>9</v>
      </c>
      <c r="G181" s="370">
        <f t="shared" si="284"/>
        <v>85</v>
      </c>
      <c r="H181" s="371">
        <f t="shared" si="285"/>
        <v>11</v>
      </c>
      <c r="I181" s="372">
        <f t="shared" si="286"/>
        <v>74</v>
      </c>
      <c r="J181" s="367">
        <f t="shared" si="200"/>
        <v>215</v>
      </c>
      <c r="K181" s="372">
        <f t="shared" si="201"/>
        <v>0</v>
      </c>
      <c r="L181" s="369" t="s">
        <v>24</v>
      </c>
      <c r="M181" s="373" t="s">
        <v>354</v>
      </c>
      <c r="N181" s="374"/>
      <c r="O181" s="375"/>
      <c r="P181" s="376" t="s">
        <v>45</v>
      </c>
      <c r="Q181" s="377">
        <v>85</v>
      </c>
      <c r="R181" s="378">
        <v>11</v>
      </c>
      <c r="S181" s="379">
        <v>74</v>
      </c>
      <c r="T181" s="378">
        <v>9</v>
      </c>
      <c r="U181" s="378">
        <v>9</v>
      </c>
      <c r="V181" s="383">
        <v>1</v>
      </c>
      <c r="W181" s="384">
        <v>0</v>
      </c>
      <c r="X181" s="385">
        <v>1</v>
      </c>
      <c r="Y181" s="384">
        <v>7</v>
      </c>
      <c r="Z181" s="401">
        <v>1</v>
      </c>
      <c r="AA181" s="402">
        <v>6</v>
      </c>
      <c r="AB181" s="383">
        <v>5</v>
      </c>
      <c r="AC181" s="384">
        <v>0</v>
      </c>
      <c r="AD181" s="384">
        <v>5</v>
      </c>
      <c r="AE181" s="377">
        <v>8</v>
      </c>
      <c r="AF181" s="380">
        <v>1</v>
      </c>
      <c r="AG181" s="382">
        <v>7</v>
      </c>
      <c r="AH181" s="383">
        <v>14</v>
      </c>
      <c r="AI181" s="384">
        <v>4</v>
      </c>
      <c r="AJ181" s="385">
        <v>10</v>
      </c>
      <c r="AK181" s="384"/>
      <c r="AL181" s="384"/>
      <c r="AM181" s="384"/>
      <c r="AN181" s="383">
        <v>7</v>
      </c>
      <c r="AO181" s="384">
        <v>1</v>
      </c>
      <c r="AP181" s="385">
        <v>6</v>
      </c>
      <c r="AQ181" s="384">
        <v>24</v>
      </c>
      <c r="AR181" s="384">
        <v>1</v>
      </c>
      <c r="AS181" s="384">
        <v>23</v>
      </c>
      <c r="AT181" s="383">
        <v>17</v>
      </c>
      <c r="AU181" s="384">
        <v>3</v>
      </c>
      <c r="AV181" s="384">
        <v>14</v>
      </c>
      <c r="AW181" s="383">
        <v>2</v>
      </c>
      <c r="AX181" s="384">
        <v>0</v>
      </c>
      <c r="AY181" s="385">
        <v>2</v>
      </c>
      <c r="AZ181" s="403"/>
      <c r="BA181" s="387" t="str">
        <f t="shared" si="202"/>
        <v>L</v>
      </c>
      <c r="BB181" s="388" t="str">
        <f t="shared" si="203"/>
        <v/>
      </c>
      <c r="BC181" s="389" t="str">
        <f t="shared" si="204"/>
        <v>-</v>
      </c>
      <c r="BD181" s="390" t="str">
        <f t="shared" si="205"/>
        <v>COPI</v>
      </c>
      <c r="BE181" s="391">
        <f t="shared" si="206"/>
        <v>2</v>
      </c>
      <c r="BF181" s="392" t="str">
        <f>VLOOKUP(C181,'Standaard+voorstellen '!A$1:E$568,1,FALSE)</f>
        <v>L-COPI</v>
      </c>
      <c r="BG181" s="393" t="str">
        <f>VLOOKUP(P181,'Hulpblad Aantal per VrtgSrt &gt;=1'!B$4:C$688,1,FALSE)</f>
        <v>L-COPI</v>
      </c>
      <c r="BH181" s="394" t="s">
        <v>45</v>
      </c>
      <c r="BI181" s="393" t="str">
        <f t="shared" si="207"/>
        <v>g</v>
      </c>
      <c r="BJ181" s="393" t="str">
        <f t="shared" si="208"/>
        <v>P</v>
      </c>
      <c r="BK181" s="393" t="str">
        <f t="shared" si="209"/>
        <v>A</v>
      </c>
      <c r="BL181" s="395" t="str">
        <f t="shared" si="210"/>
        <v>PA</v>
      </c>
      <c r="BM181" s="393" t="str">
        <f>IF((B181&gt;"a"),(VLOOKUP(A181,Afhankelijkheid!A$2:O$5530,2,FALSE)),"")</f>
        <v/>
      </c>
      <c r="BN181" s="396">
        <f>IFERROR(VLOOKUP(A181,'Hulpblad IZB en IZE'!A$2:B$750,2,FALSE),0)</f>
        <v>215</v>
      </c>
      <c r="BO181" s="397" t="str">
        <f t="shared" si="211"/>
        <v/>
      </c>
      <c r="BP181" s="370">
        <f t="shared" si="212"/>
        <v>85</v>
      </c>
      <c r="BQ181" s="371">
        <f t="shared" si="213"/>
        <v>11</v>
      </c>
      <c r="BR181" s="372">
        <f t="shared" si="281"/>
        <v>74</v>
      </c>
      <c r="BS181" s="372">
        <f t="shared" si="282"/>
        <v>9</v>
      </c>
      <c r="BT181" s="367">
        <f t="shared" si="214"/>
        <v>215</v>
      </c>
      <c r="BU181" s="398"/>
      <c r="BW181" s="393">
        <f t="shared" si="215"/>
        <v>0</v>
      </c>
      <c r="BX181" s="393">
        <f t="shared" si="216"/>
        <v>0</v>
      </c>
      <c r="BY181" s="393">
        <f t="shared" si="217"/>
        <v>0</v>
      </c>
      <c r="BZ181" s="393">
        <f t="shared" si="218"/>
        <v>0</v>
      </c>
      <c r="CA181" s="393">
        <f t="shared" si="219"/>
        <v>0</v>
      </c>
      <c r="CB181" s="393">
        <f t="shared" si="220"/>
        <v>0</v>
      </c>
      <c r="CC181" s="393">
        <f t="shared" si="221"/>
        <v>0</v>
      </c>
      <c r="CD181" s="393">
        <f t="shared" si="222"/>
        <v>0</v>
      </c>
      <c r="CE181" s="393">
        <f t="shared" si="223"/>
        <v>0</v>
      </c>
      <c r="CF181" s="393">
        <f t="shared" si="224"/>
        <v>0</v>
      </c>
      <c r="CG181" s="398"/>
      <c r="CH181" s="391">
        <f t="shared" si="225"/>
        <v>1</v>
      </c>
      <c r="CI181" s="391">
        <f t="shared" si="226"/>
        <v>1</v>
      </c>
      <c r="CJ181" s="391">
        <f t="shared" si="227"/>
        <v>1</v>
      </c>
      <c r="CK181" s="391">
        <f t="shared" si="228"/>
        <v>1</v>
      </c>
      <c r="CL181" s="391">
        <f t="shared" si="229"/>
        <v>1</v>
      </c>
      <c r="CM181" s="391">
        <f t="shared" si="230"/>
        <v>0</v>
      </c>
      <c r="CN181" s="391">
        <f t="shared" si="231"/>
        <v>1</v>
      </c>
      <c r="CO181" s="391">
        <f t="shared" si="232"/>
        <v>1</v>
      </c>
      <c r="CP181" s="391">
        <f t="shared" si="233"/>
        <v>1</v>
      </c>
      <c r="CQ181" s="391">
        <f t="shared" si="234"/>
        <v>1</v>
      </c>
      <c r="CR181" s="391">
        <f t="shared" si="235"/>
        <v>0</v>
      </c>
      <c r="CS181" s="393">
        <f t="shared" si="236"/>
        <v>0</v>
      </c>
      <c r="CT181" s="391">
        <f t="shared" si="237"/>
        <v>0</v>
      </c>
      <c r="CU181" s="391">
        <f t="shared" si="238"/>
        <v>1</v>
      </c>
      <c r="CV181" s="391">
        <f t="shared" si="239"/>
        <v>1</v>
      </c>
      <c r="CW181" s="391">
        <f t="shared" si="240"/>
        <v>1</v>
      </c>
      <c r="CX181" s="391">
        <f t="shared" si="241"/>
        <v>1</v>
      </c>
      <c r="CY181" s="391">
        <f t="shared" si="242"/>
        <v>1</v>
      </c>
      <c r="CZ181" s="391">
        <f t="shared" si="243"/>
        <v>0</v>
      </c>
      <c r="DA181" s="391">
        <f t="shared" si="244"/>
        <v>1</v>
      </c>
      <c r="DB181" s="391">
        <f t="shared" si="245"/>
        <v>1</v>
      </c>
      <c r="DC181" s="391">
        <f t="shared" si="246"/>
        <v>1</v>
      </c>
      <c r="DD181" s="391">
        <f t="shared" si="247"/>
        <v>1</v>
      </c>
      <c r="DE181" s="398"/>
      <c r="DF181" s="391">
        <f t="shared" si="248"/>
        <v>0</v>
      </c>
      <c r="DG181" s="391">
        <f t="shared" si="249"/>
        <v>0</v>
      </c>
      <c r="DH181" s="391">
        <f t="shared" si="250"/>
        <v>0</v>
      </c>
      <c r="DI181" s="391">
        <f t="shared" si="251"/>
        <v>0</v>
      </c>
      <c r="DJ181" s="391">
        <f t="shared" si="252"/>
        <v>0</v>
      </c>
      <c r="DK181" s="391">
        <f t="shared" si="253"/>
        <v>0</v>
      </c>
      <c r="DL181" s="391">
        <f t="shared" si="254"/>
        <v>0</v>
      </c>
      <c r="DM181" s="391">
        <f t="shared" si="255"/>
        <v>0</v>
      </c>
      <c r="DN181" s="391">
        <f t="shared" si="256"/>
        <v>0</v>
      </c>
      <c r="DO181" s="391">
        <f t="shared" si="257"/>
        <v>0</v>
      </c>
      <c r="DP181" s="391">
        <f t="shared" si="258"/>
        <v>0</v>
      </c>
      <c r="DQ181" s="398"/>
      <c r="DR181" s="391">
        <f t="shared" si="259"/>
        <v>0</v>
      </c>
      <c r="DS181" s="391">
        <f t="shared" si="260"/>
        <v>0</v>
      </c>
      <c r="DT181" s="391">
        <f t="shared" si="261"/>
        <v>0</v>
      </c>
      <c r="DU181" s="391">
        <f t="shared" si="262"/>
        <v>0</v>
      </c>
      <c r="DV181" s="391">
        <f t="shared" si="263"/>
        <v>0</v>
      </c>
      <c r="DW181" s="391">
        <f t="shared" si="264"/>
        <v>0</v>
      </c>
      <c r="DX181" s="391">
        <f t="shared" si="265"/>
        <v>0</v>
      </c>
      <c r="DY181" s="391">
        <f t="shared" si="266"/>
        <v>0</v>
      </c>
      <c r="DZ181" s="391">
        <f t="shared" si="267"/>
        <v>0</v>
      </c>
      <c r="EA181" s="391">
        <f t="shared" si="268"/>
        <v>0</v>
      </c>
      <c r="EB181" s="391">
        <f t="shared" si="269"/>
        <v>0</v>
      </c>
      <c r="EC181" s="398"/>
      <c r="ED181" s="391">
        <f t="shared" si="270"/>
        <v>0</v>
      </c>
      <c r="EE181" s="391">
        <f t="shared" si="271"/>
        <v>0</v>
      </c>
      <c r="EF181" s="391">
        <f t="shared" si="272"/>
        <v>0</v>
      </c>
      <c r="EG181" s="391">
        <f t="shared" si="273"/>
        <v>0</v>
      </c>
      <c r="EH181" s="391">
        <f t="shared" si="274"/>
        <v>0</v>
      </c>
      <c r="EI181" s="391">
        <f t="shared" si="275"/>
        <v>0</v>
      </c>
      <c r="EJ181" s="391">
        <f t="shared" si="276"/>
        <v>0</v>
      </c>
      <c r="EK181" s="391">
        <f t="shared" si="277"/>
        <v>0</v>
      </c>
      <c r="EL181" s="391">
        <f t="shared" si="278"/>
        <v>0</v>
      </c>
      <c r="EM181" s="391">
        <f t="shared" si="279"/>
        <v>0</v>
      </c>
      <c r="EN181" s="391">
        <f t="shared" si="280"/>
        <v>0</v>
      </c>
    </row>
    <row r="182" spans="1:145" s="391" customFormat="1" ht="13.5" hidden="1" thickBot="1" x14ac:dyDescent="0.25">
      <c r="A182" s="364" t="str">
        <f t="shared" si="288"/>
        <v>LFO</v>
      </c>
      <c r="B182" s="365" t="str">
        <f>IF((A182&lt;&gt;"ZZZ"),(IF((IFERROR((VLOOKUP(A182,'Standaard+voorstellen '!A$1:B$436,1,FALSE)),"ZZZ"))="ZZZ","v","")),"")</f>
        <v/>
      </c>
      <c r="C182" s="396" t="s">
        <v>419</v>
      </c>
      <c r="D182" s="367" t="str">
        <f t="shared" si="199"/>
        <v>LFO</v>
      </c>
      <c r="E182" s="368" t="str">
        <f>IFERROR((VLOOKUP(C182,'Standaard+voorstellen '!A$1:E$568,2,FALSE)),"Nog af te handelen AANVRAAG")</f>
        <v>Lan. Fac. Ontmantelen</v>
      </c>
      <c r="F182" s="369">
        <f>IFERROR((VLOOKUP(C182,'Standaard+voorstellen '!A$1:E$568,3,FALSE)),"")</f>
        <v>2</v>
      </c>
      <c r="G182" s="370">
        <f t="shared" si="284"/>
        <v>3</v>
      </c>
      <c r="H182" s="371">
        <f t="shared" si="285"/>
        <v>3</v>
      </c>
      <c r="I182" s="372">
        <f t="shared" si="286"/>
        <v>0</v>
      </c>
      <c r="J182" s="367">
        <f t="shared" si="200"/>
        <v>0</v>
      </c>
      <c r="K182" s="372">
        <f t="shared" si="201"/>
        <v>0</v>
      </c>
      <c r="L182" s="410" t="s">
        <v>24</v>
      </c>
      <c r="M182" s="373" t="s">
        <v>1138</v>
      </c>
      <c r="N182" s="635" t="s">
        <v>2378</v>
      </c>
      <c r="O182" s="635" t="s">
        <v>2379</v>
      </c>
      <c r="P182" s="376" t="s">
        <v>419</v>
      </c>
      <c r="Q182" s="377">
        <v>3</v>
      </c>
      <c r="R182" s="378">
        <v>3</v>
      </c>
      <c r="S182" s="379">
        <v>0</v>
      </c>
      <c r="T182" s="378">
        <v>5</v>
      </c>
      <c r="U182" s="378">
        <v>1</v>
      </c>
      <c r="V182" s="383">
        <v>0</v>
      </c>
      <c r="W182" s="384">
        <v>0</v>
      </c>
      <c r="X182" s="385">
        <v>0</v>
      </c>
      <c r="Y182" s="384"/>
      <c r="Z182" s="401"/>
      <c r="AA182" s="402"/>
      <c r="AB182" s="383"/>
      <c r="AC182" s="384"/>
      <c r="AD182" s="384"/>
      <c r="AE182" s="383"/>
      <c r="AF182" s="401"/>
      <c r="AG182" s="406"/>
      <c r="AH182" s="383">
        <v>3</v>
      </c>
      <c r="AI182" s="384">
        <v>3</v>
      </c>
      <c r="AJ182" s="385">
        <v>0</v>
      </c>
      <c r="AK182" s="384"/>
      <c r="AL182" s="384"/>
      <c r="AM182" s="384"/>
      <c r="AN182" s="383">
        <v>0</v>
      </c>
      <c r="AO182" s="384">
        <v>0</v>
      </c>
      <c r="AP182" s="385">
        <v>0</v>
      </c>
      <c r="AQ182" s="384">
        <v>0</v>
      </c>
      <c r="AR182" s="384">
        <v>0</v>
      </c>
      <c r="AS182" s="384">
        <v>0</v>
      </c>
      <c r="AT182" s="383">
        <v>0</v>
      </c>
      <c r="AU182" s="384">
        <v>0</v>
      </c>
      <c r="AV182" s="384">
        <v>0</v>
      </c>
      <c r="AW182" s="383"/>
      <c r="AX182" s="384"/>
      <c r="AY182" s="385"/>
      <c r="AZ182" s="403"/>
      <c r="BA182" s="387" t="str">
        <f t="shared" si="202"/>
        <v>LFO</v>
      </c>
      <c r="BB182" s="388" t="str">
        <f t="shared" si="203"/>
        <v/>
      </c>
      <c r="BC182" s="389" t="str">
        <f t="shared" si="204"/>
        <v/>
      </c>
      <c r="BD182" s="390" t="str">
        <f t="shared" si="205"/>
        <v/>
      </c>
      <c r="BE182" s="391">
        <f t="shared" si="206"/>
        <v>4</v>
      </c>
      <c r="BF182" s="392" t="str">
        <f>VLOOKUP(C182,'Standaard+voorstellen '!A$1:E$568,1,FALSE)</f>
        <v>LFO</v>
      </c>
      <c r="BG182" s="393" t="str">
        <f>VLOOKUP(P182,'Hulpblad Aantal per VrtgSrt &gt;=1'!B$4:C$688,1,FALSE)</f>
        <v>LFO</v>
      </c>
      <c r="BH182" s="394" t="s">
        <v>419</v>
      </c>
      <c r="BI182" s="393" t="str">
        <f t="shared" si="207"/>
        <v>g</v>
      </c>
      <c r="BJ182" s="393" t="str">
        <f t="shared" si="208"/>
        <v>P</v>
      </c>
      <c r="BK182" s="393" t="str">
        <f t="shared" si="209"/>
        <v/>
      </c>
      <c r="BL182" s="395" t="str">
        <f t="shared" si="210"/>
        <v>P</v>
      </c>
      <c r="BM182" s="393" t="str">
        <f>IF((B182&gt;"a"),(VLOOKUP(A182,Afhankelijkheid!A$2:O$5530,2,FALSE)),"")</f>
        <v/>
      </c>
      <c r="BN182" s="396">
        <f>IFERROR(VLOOKUP(A182,'Hulpblad IZB en IZE'!A$2:B$750,2,FALSE),0)</f>
        <v>0</v>
      </c>
      <c r="BO182" s="397" t="str">
        <f t="shared" si="211"/>
        <v/>
      </c>
      <c r="BP182" s="370">
        <f t="shared" si="212"/>
        <v>3</v>
      </c>
      <c r="BQ182" s="371">
        <f t="shared" si="213"/>
        <v>3</v>
      </c>
      <c r="BR182" s="372">
        <f t="shared" si="281"/>
        <v>0</v>
      </c>
      <c r="BS182" s="372">
        <f t="shared" si="282"/>
        <v>5</v>
      </c>
      <c r="BT182" s="367">
        <f t="shared" si="214"/>
        <v>0</v>
      </c>
      <c r="BU182" s="398"/>
      <c r="BW182" s="393">
        <f t="shared" si="215"/>
        <v>0</v>
      </c>
      <c r="BX182" s="393">
        <f t="shared" si="216"/>
        <v>0</v>
      </c>
      <c r="BY182" s="393">
        <f t="shared" si="217"/>
        <v>0</v>
      </c>
      <c r="BZ182" s="393">
        <f t="shared" si="218"/>
        <v>0</v>
      </c>
      <c r="CA182" s="393">
        <f t="shared" si="219"/>
        <v>0</v>
      </c>
      <c r="CB182" s="393">
        <f t="shared" si="220"/>
        <v>0</v>
      </c>
      <c r="CC182" s="393">
        <f t="shared" si="221"/>
        <v>0</v>
      </c>
      <c r="CD182" s="393">
        <f t="shared" si="222"/>
        <v>0</v>
      </c>
      <c r="CE182" s="393">
        <f t="shared" si="223"/>
        <v>0</v>
      </c>
      <c r="CF182" s="393">
        <f t="shared" si="224"/>
        <v>0</v>
      </c>
      <c r="CG182" s="398"/>
      <c r="CH182" s="391">
        <f t="shared" si="225"/>
        <v>1</v>
      </c>
      <c r="CI182" s="391">
        <f t="shared" si="226"/>
        <v>0</v>
      </c>
      <c r="CJ182" s="391">
        <f t="shared" si="227"/>
        <v>0</v>
      </c>
      <c r="CK182" s="391">
        <f t="shared" si="228"/>
        <v>0</v>
      </c>
      <c r="CL182" s="391">
        <f t="shared" si="229"/>
        <v>1</v>
      </c>
      <c r="CM182" s="391">
        <f t="shared" si="230"/>
        <v>0</v>
      </c>
      <c r="CN182" s="391">
        <f t="shared" si="231"/>
        <v>1</v>
      </c>
      <c r="CO182" s="391">
        <f t="shared" si="232"/>
        <v>1</v>
      </c>
      <c r="CP182" s="391">
        <f t="shared" si="233"/>
        <v>1</v>
      </c>
      <c r="CQ182" s="391">
        <f t="shared" si="234"/>
        <v>0</v>
      </c>
      <c r="CR182" s="391">
        <f t="shared" si="235"/>
        <v>0</v>
      </c>
      <c r="CS182" s="393">
        <f t="shared" si="236"/>
        <v>0</v>
      </c>
      <c r="CT182" s="391">
        <f t="shared" si="237"/>
        <v>0</v>
      </c>
      <c r="CU182" s="391">
        <f t="shared" si="238"/>
        <v>0</v>
      </c>
      <c r="CV182" s="391">
        <f t="shared" si="239"/>
        <v>0</v>
      </c>
      <c r="CW182" s="391">
        <f t="shared" si="240"/>
        <v>0</v>
      </c>
      <c r="CX182" s="391">
        <f t="shared" si="241"/>
        <v>0</v>
      </c>
      <c r="CY182" s="391">
        <f t="shared" si="242"/>
        <v>1</v>
      </c>
      <c r="CZ182" s="391">
        <f t="shared" si="243"/>
        <v>0</v>
      </c>
      <c r="DA182" s="391">
        <f t="shared" si="244"/>
        <v>0</v>
      </c>
      <c r="DB182" s="391">
        <f t="shared" si="245"/>
        <v>0</v>
      </c>
      <c r="DC182" s="391">
        <f t="shared" si="246"/>
        <v>0</v>
      </c>
      <c r="DD182" s="391">
        <f t="shared" si="247"/>
        <v>0</v>
      </c>
      <c r="DE182" s="398"/>
      <c r="DF182" s="391">
        <f t="shared" si="248"/>
        <v>0</v>
      </c>
      <c r="DG182" s="391">
        <f t="shared" si="249"/>
        <v>0</v>
      </c>
      <c r="DH182" s="391">
        <f t="shared" si="250"/>
        <v>0</v>
      </c>
      <c r="DI182" s="391">
        <f t="shared" si="251"/>
        <v>0</v>
      </c>
      <c r="DJ182" s="391">
        <f t="shared" si="252"/>
        <v>0</v>
      </c>
      <c r="DK182" s="391">
        <f t="shared" si="253"/>
        <v>0</v>
      </c>
      <c r="DL182" s="391">
        <f t="shared" si="254"/>
        <v>0</v>
      </c>
      <c r="DM182" s="391">
        <f t="shared" si="255"/>
        <v>0</v>
      </c>
      <c r="DN182" s="391">
        <f t="shared" si="256"/>
        <v>0</v>
      </c>
      <c r="DO182" s="391">
        <f t="shared" si="257"/>
        <v>0</v>
      </c>
      <c r="DP182" s="391">
        <f t="shared" si="258"/>
        <v>0</v>
      </c>
      <c r="DQ182" s="398"/>
      <c r="DR182" s="391">
        <f t="shared" si="259"/>
        <v>0</v>
      </c>
      <c r="DS182" s="391">
        <f t="shared" si="260"/>
        <v>0</v>
      </c>
      <c r="DT182" s="391">
        <f t="shared" si="261"/>
        <v>0</v>
      </c>
      <c r="DU182" s="391">
        <f t="shared" si="262"/>
        <v>0</v>
      </c>
      <c r="DV182" s="391">
        <f t="shared" si="263"/>
        <v>0</v>
      </c>
      <c r="DW182" s="391">
        <f t="shared" si="264"/>
        <v>0</v>
      </c>
      <c r="DX182" s="391">
        <f t="shared" si="265"/>
        <v>0</v>
      </c>
      <c r="DY182" s="391">
        <f t="shared" si="266"/>
        <v>0</v>
      </c>
      <c r="DZ182" s="391">
        <f t="shared" si="267"/>
        <v>0</v>
      </c>
      <c r="EA182" s="391">
        <f t="shared" si="268"/>
        <v>0</v>
      </c>
      <c r="EB182" s="391">
        <f t="shared" si="269"/>
        <v>0</v>
      </c>
      <c r="EC182" s="398"/>
      <c r="ED182" s="391">
        <f t="shared" si="270"/>
        <v>0</v>
      </c>
      <c r="EE182" s="391">
        <f t="shared" si="271"/>
        <v>0</v>
      </c>
      <c r="EF182" s="391">
        <f t="shared" si="272"/>
        <v>0</v>
      </c>
      <c r="EG182" s="391">
        <f t="shared" si="273"/>
        <v>0</v>
      </c>
      <c r="EH182" s="391">
        <f t="shared" si="274"/>
        <v>0</v>
      </c>
      <c r="EI182" s="391">
        <f t="shared" si="275"/>
        <v>0</v>
      </c>
      <c r="EJ182" s="391">
        <f t="shared" si="276"/>
        <v>0</v>
      </c>
      <c r="EK182" s="391">
        <f t="shared" si="277"/>
        <v>0</v>
      </c>
      <c r="EL182" s="391">
        <f t="shared" si="278"/>
        <v>0</v>
      </c>
      <c r="EM182" s="391">
        <f t="shared" si="279"/>
        <v>0</v>
      </c>
      <c r="EN182" s="391">
        <f t="shared" si="280"/>
        <v>0</v>
      </c>
    </row>
    <row r="183" spans="1:145" s="391" customFormat="1" ht="13.5" hidden="1" thickBot="1" x14ac:dyDescent="0.25">
      <c r="A183" s="364" t="str">
        <f t="shared" si="288"/>
        <v>LG</v>
      </c>
      <c r="B183" s="365" t="str">
        <f>IF((A183&lt;&gt;"ZZZ"),(IF((IFERROR((VLOOKUP(A183,'Standaard+voorstellen '!A$1:B$436,1,FALSE)),"ZZZ"))="ZZZ","v","")),"")</f>
        <v/>
      </c>
      <c r="C183" s="396" t="s">
        <v>405</v>
      </c>
      <c r="D183" s="367" t="str">
        <f t="shared" si="199"/>
        <v>LG</v>
      </c>
      <c r="E183" s="368" t="str">
        <f>IFERROR((VLOOKUP(C183,'Standaard+voorstellen '!A$1:E$568,2,FALSE)),"Nog af te handelen AANVRAAG")</f>
        <v>Lifeguard team</v>
      </c>
      <c r="F183" s="369">
        <f>IFERROR((VLOOKUP(C183,'Standaard+voorstellen '!A$1:E$568,3,FALSE)),"")</f>
        <v>1</v>
      </c>
      <c r="G183" s="370">
        <f t="shared" si="284"/>
        <v>30</v>
      </c>
      <c r="H183" s="371">
        <f t="shared" si="285"/>
        <v>5</v>
      </c>
      <c r="I183" s="372">
        <f t="shared" si="286"/>
        <v>25</v>
      </c>
      <c r="J183" s="367">
        <f t="shared" si="200"/>
        <v>0</v>
      </c>
      <c r="K183" s="372">
        <f t="shared" si="201"/>
        <v>0</v>
      </c>
      <c r="L183" s="422" t="s">
        <v>36</v>
      </c>
      <c r="M183" s="373" t="s">
        <v>2127</v>
      </c>
      <c r="N183" s="374"/>
      <c r="O183" s="375"/>
      <c r="P183" s="376" t="s">
        <v>405</v>
      </c>
      <c r="Q183" s="377">
        <v>30</v>
      </c>
      <c r="R183" s="378">
        <v>5</v>
      </c>
      <c r="S183" s="379">
        <v>25</v>
      </c>
      <c r="T183" s="378">
        <v>6</v>
      </c>
      <c r="U183" s="378">
        <v>4</v>
      </c>
      <c r="V183" s="377">
        <v>1</v>
      </c>
      <c r="W183" s="378">
        <v>1</v>
      </c>
      <c r="X183" s="379">
        <v>0</v>
      </c>
      <c r="Y183" s="384">
        <v>1</v>
      </c>
      <c r="Z183" s="401">
        <v>0</v>
      </c>
      <c r="AA183" s="402">
        <v>1</v>
      </c>
      <c r="AB183" s="383"/>
      <c r="AC183" s="384"/>
      <c r="AD183" s="384"/>
      <c r="AE183" s="383"/>
      <c r="AF183" s="401"/>
      <c r="AG183" s="406"/>
      <c r="AH183" s="383">
        <v>4</v>
      </c>
      <c r="AI183" s="384">
        <v>4</v>
      </c>
      <c r="AJ183" s="385">
        <v>0</v>
      </c>
      <c r="AK183" s="384"/>
      <c r="AL183" s="384"/>
      <c r="AM183" s="384"/>
      <c r="AN183" s="383">
        <v>0</v>
      </c>
      <c r="AO183" s="384">
        <v>0</v>
      </c>
      <c r="AP183" s="385">
        <v>0</v>
      </c>
      <c r="AQ183" s="384">
        <v>0</v>
      </c>
      <c r="AR183" s="384">
        <v>0</v>
      </c>
      <c r="AS183" s="384">
        <v>0</v>
      </c>
      <c r="AT183" s="383">
        <v>24</v>
      </c>
      <c r="AU183" s="384">
        <v>0</v>
      </c>
      <c r="AV183" s="384">
        <v>24</v>
      </c>
      <c r="AW183" s="383"/>
      <c r="AX183" s="384"/>
      <c r="AY183" s="385"/>
      <c r="AZ183" s="403"/>
      <c r="BA183" s="387" t="str">
        <f t="shared" si="202"/>
        <v>LG</v>
      </c>
      <c r="BB183" s="388" t="str">
        <f t="shared" si="203"/>
        <v/>
      </c>
      <c r="BC183" s="389" t="str">
        <f t="shared" si="204"/>
        <v/>
      </c>
      <c r="BD183" s="390" t="str">
        <f t="shared" si="205"/>
        <v/>
      </c>
      <c r="BE183" s="391">
        <f t="shared" si="206"/>
        <v>3</v>
      </c>
      <c r="BF183" s="392" t="str">
        <f>VLOOKUP(C183,'Standaard+voorstellen '!A$1:E$568,1,FALSE)</f>
        <v>LG</v>
      </c>
      <c r="BG183" s="393" t="str">
        <f>VLOOKUP(P183,'Hulpblad Aantal per VrtgSrt &gt;=1'!B$4:C$688,1,FALSE)</f>
        <v>LG</v>
      </c>
      <c r="BH183" s="394" t="s">
        <v>405</v>
      </c>
      <c r="BI183" s="393" t="str">
        <f t="shared" si="207"/>
        <v>g</v>
      </c>
      <c r="BJ183" s="393" t="str">
        <f t="shared" si="208"/>
        <v>P</v>
      </c>
      <c r="BK183" s="393" t="str">
        <f t="shared" si="209"/>
        <v>A</v>
      </c>
      <c r="BL183" s="395" t="str">
        <f t="shared" si="210"/>
        <v>PA</v>
      </c>
      <c r="BM183" s="393" t="str">
        <f>IF((B183&gt;"a"),(VLOOKUP(A183,Afhankelijkheid!A$2:O$5530,2,FALSE)),"")</f>
        <v/>
      </c>
      <c r="BN183" s="396">
        <f>IFERROR(VLOOKUP(A183,'Hulpblad IZB en IZE'!A$2:B$750,2,FALSE),0)</f>
        <v>0</v>
      </c>
      <c r="BO183" s="397" t="str">
        <f t="shared" si="211"/>
        <v/>
      </c>
      <c r="BP183" s="370">
        <f t="shared" si="212"/>
        <v>30</v>
      </c>
      <c r="BQ183" s="371">
        <f t="shared" si="213"/>
        <v>5</v>
      </c>
      <c r="BR183" s="372">
        <f t="shared" si="281"/>
        <v>25</v>
      </c>
      <c r="BS183" s="372">
        <f t="shared" si="282"/>
        <v>6</v>
      </c>
      <c r="BT183" s="367">
        <f t="shared" si="214"/>
        <v>0</v>
      </c>
      <c r="BU183" s="579"/>
      <c r="BV183" s="573"/>
      <c r="BW183" s="575">
        <f t="shared" si="215"/>
        <v>0</v>
      </c>
      <c r="BX183" s="575">
        <f t="shared" si="216"/>
        <v>0</v>
      </c>
      <c r="BY183" s="575">
        <f t="shared" si="217"/>
        <v>0</v>
      </c>
      <c r="BZ183" s="575">
        <f t="shared" si="218"/>
        <v>0</v>
      </c>
      <c r="CA183" s="575">
        <f t="shared" si="219"/>
        <v>0</v>
      </c>
      <c r="CB183" s="575">
        <f t="shared" si="220"/>
        <v>0</v>
      </c>
      <c r="CC183" s="575">
        <f t="shared" si="221"/>
        <v>0</v>
      </c>
      <c r="CD183" s="575">
        <f t="shared" si="222"/>
        <v>0</v>
      </c>
      <c r="CE183" s="575">
        <f t="shared" si="223"/>
        <v>0</v>
      </c>
      <c r="CF183" s="575">
        <f t="shared" si="224"/>
        <v>0</v>
      </c>
      <c r="CG183" s="579"/>
      <c r="CH183" s="573">
        <f t="shared" si="225"/>
        <v>1</v>
      </c>
      <c r="CI183" s="573">
        <f t="shared" si="226"/>
        <v>1</v>
      </c>
      <c r="CJ183" s="573">
        <f t="shared" si="227"/>
        <v>0</v>
      </c>
      <c r="CK183" s="391">
        <f t="shared" si="228"/>
        <v>0</v>
      </c>
      <c r="CL183" s="573">
        <f t="shared" si="229"/>
        <v>1</v>
      </c>
      <c r="CM183" s="573">
        <f t="shared" si="230"/>
        <v>0</v>
      </c>
      <c r="CN183" s="573">
        <f t="shared" si="231"/>
        <v>1</v>
      </c>
      <c r="CO183" s="573">
        <f t="shared" si="232"/>
        <v>1</v>
      </c>
      <c r="CP183" s="573">
        <f t="shared" si="233"/>
        <v>1</v>
      </c>
      <c r="CQ183" s="573">
        <f t="shared" si="234"/>
        <v>0</v>
      </c>
      <c r="CR183" s="573">
        <f t="shared" si="235"/>
        <v>0</v>
      </c>
      <c r="CS183" s="575">
        <f t="shared" si="236"/>
        <v>0</v>
      </c>
      <c r="CT183" s="573">
        <f t="shared" si="237"/>
        <v>0</v>
      </c>
      <c r="CU183" s="573">
        <f t="shared" si="238"/>
        <v>1</v>
      </c>
      <c r="CV183" s="573">
        <f t="shared" si="239"/>
        <v>1</v>
      </c>
      <c r="CW183" s="573">
        <f t="shared" si="240"/>
        <v>0</v>
      </c>
      <c r="CX183" s="573">
        <f t="shared" si="241"/>
        <v>0</v>
      </c>
      <c r="CY183" s="573">
        <f t="shared" si="242"/>
        <v>1</v>
      </c>
      <c r="CZ183" s="573">
        <f t="shared" si="243"/>
        <v>0</v>
      </c>
      <c r="DA183" s="573">
        <f t="shared" si="244"/>
        <v>0</v>
      </c>
      <c r="DB183" s="573">
        <f t="shared" si="245"/>
        <v>0</v>
      </c>
      <c r="DC183" s="573">
        <f t="shared" si="246"/>
        <v>1</v>
      </c>
      <c r="DD183" s="573">
        <f t="shared" si="247"/>
        <v>0</v>
      </c>
      <c r="DE183" s="579"/>
      <c r="DF183" s="573">
        <f t="shared" si="248"/>
        <v>0</v>
      </c>
      <c r="DG183" s="573">
        <f t="shared" si="249"/>
        <v>0</v>
      </c>
      <c r="DH183" s="573">
        <f t="shared" si="250"/>
        <v>0</v>
      </c>
      <c r="DI183" s="573">
        <f t="shared" si="251"/>
        <v>0</v>
      </c>
      <c r="DJ183" s="573">
        <f t="shared" si="252"/>
        <v>0</v>
      </c>
      <c r="DK183" s="573">
        <f t="shared" si="253"/>
        <v>0</v>
      </c>
      <c r="DL183" s="573">
        <f t="shared" si="254"/>
        <v>0</v>
      </c>
      <c r="DM183" s="573">
        <f t="shared" si="255"/>
        <v>0</v>
      </c>
      <c r="DN183" s="573">
        <f t="shared" si="256"/>
        <v>0</v>
      </c>
      <c r="DO183" s="573">
        <f t="shared" si="257"/>
        <v>0</v>
      </c>
      <c r="DP183" s="573">
        <f t="shared" si="258"/>
        <v>0</v>
      </c>
      <c r="DQ183" s="579"/>
      <c r="DR183" s="573">
        <f t="shared" si="259"/>
        <v>0</v>
      </c>
      <c r="DS183" s="573">
        <f t="shared" si="260"/>
        <v>0</v>
      </c>
      <c r="DT183" s="573">
        <f t="shared" si="261"/>
        <v>0</v>
      </c>
      <c r="DU183" s="573">
        <f t="shared" si="262"/>
        <v>0</v>
      </c>
      <c r="DV183" s="573">
        <f t="shared" si="263"/>
        <v>0</v>
      </c>
      <c r="DW183" s="573">
        <f t="shared" si="264"/>
        <v>0</v>
      </c>
      <c r="DX183" s="573">
        <f t="shared" si="265"/>
        <v>0</v>
      </c>
      <c r="DY183" s="573">
        <f t="shared" si="266"/>
        <v>0</v>
      </c>
      <c r="DZ183" s="573">
        <f t="shared" si="267"/>
        <v>0</v>
      </c>
      <c r="EA183" s="573">
        <f t="shared" si="268"/>
        <v>0</v>
      </c>
      <c r="EB183" s="573">
        <f t="shared" si="269"/>
        <v>0</v>
      </c>
      <c r="EC183" s="579"/>
      <c r="ED183" s="573">
        <f t="shared" si="270"/>
        <v>0</v>
      </c>
      <c r="EE183" s="573">
        <f t="shared" si="271"/>
        <v>0</v>
      </c>
      <c r="EF183" s="573">
        <f t="shared" si="272"/>
        <v>0</v>
      </c>
      <c r="EG183" s="573">
        <f t="shared" si="273"/>
        <v>0</v>
      </c>
      <c r="EH183" s="573">
        <f t="shared" si="274"/>
        <v>0</v>
      </c>
      <c r="EI183" s="573">
        <f t="shared" si="275"/>
        <v>0</v>
      </c>
      <c r="EJ183" s="573">
        <f t="shared" si="276"/>
        <v>0</v>
      </c>
      <c r="EK183" s="573">
        <f t="shared" si="277"/>
        <v>0</v>
      </c>
      <c r="EL183" s="573">
        <f t="shared" si="278"/>
        <v>0</v>
      </c>
      <c r="EM183" s="573">
        <f t="shared" si="279"/>
        <v>0</v>
      </c>
      <c r="EN183" s="573">
        <f t="shared" si="280"/>
        <v>0</v>
      </c>
      <c r="EO183" s="573"/>
    </row>
    <row r="184" spans="1:145" s="391" customFormat="1" ht="13.5" hidden="1" thickBot="1" x14ac:dyDescent="0.25">
      <c r="A184" s="364" t="str">
        <f t="shared" si="288"/>
        <v>LI</v>
      </c>
      <c r="B184" s="365" t="str">
        <f>IF((A184&lt;&gt;"ZZZ"),(IF((IFERROR((VLOOKUP(A184,'Standaard+voorstellen '!A$1:B$436,1,FALSE)),"ZZZ"))="ZZZ","v","")),"")</f>
        <v/>
      </c>
      <c r="C184" s="396" t="s">
        <v>338</v>
      </c>
      <c r="D184" s="367" t="str">
        <f t="shared" si="199"/>
        <v>LI</v>
      </c>
      <c r="E184" s="368" t="str">
        <f>IFERROR((VLOOKUP(C184,'Standaard+voorstellen '!A$1:E$568,2,FALSE)),"Nog af te handelen AANVRAAG")</f>
        <v>Verlichting voertuig</v>
      </c>
      <c r="F184" s="369">
        <f>IFERROR((VLOOKUP(C184,'Standaard+voorstellen '!A$1:E$568,3,FALSE)),"")</f>
        <v>7</v>
      </c>
      <c r="G184" s="370">
        <f t="shared" si="284"/>
        <v>10</v>
      </c>
      <c r="H184" s="371">
        <f t="shared" si="285"/>
        <v>0</v>
      </c>
      <c r="I184" s="372">
        <f t="shared" si="286"/>
        <v>10</v>
      </c>
      <c r="J184" s="367">
        <f t="shared" si="200"/>
        <v>3</v>
      </c>
      <c r="K184" s="372">
        <f t="shared" si="201"/>
        <v>0</v>
      </c>
      <c r="L184" s="369" t="s">
        <v>36</v>
      </c>
      <c r="M184" s="373" t="s">
        <v>203</v>
      </c>
      <c r="N184" s="460"/>
      <c r="O184" s="375"/>
      <c r="P184" s="376" t="s">
        <v>338</v>
      </c>
      <c r="Q184" s="377">
        <v>10</v>
      </c>
      <c r="R184" s="378">
        <v>0</v>
      </c>
      <c r="S184" s="379">
        <v>10</v>
      </c>
      <c r="T184" s="378">
        <v>7</v>
      </c>
      <c r="U184" s="378">
        <v>4</v>
      </c>
      <c r="V184" s="383">
        <v>1</v>
      </c>
      <c r="W184" s="384">
        <v>0</v>
      </c>
      <c r="X184" s="385">
        <v>1</v>
      </c>
      <c r="Y184" s="384"/>
      <c r="Z184" s="401"/>
      <c r="AA184" s="402"/>
      <c r="AB184" s="383"/>
      <c r="AC184" s="384"/>
      <c r="AD184" s="384"/>
      <c r="AE184" s="383">
        <v>2</v>
      </c>
      <c r="AF184" s="401">
        <v>0</v>
      </c>
      <c r="AG184" s="406">
        <v>2</v>
      </c>
      <c r="AH184" s="383">
        <v>1</v>
      </c>
      <c r="AI184" s="384">
        <v>0</v>
      </c>
      <c r="AJ184" s="385">
        <v>1</v>
      </c>
      <c r="AK184" s="384">
        <v>6</v>
      </c>
      <c r="AL184" s="384">
        <v>0</v>
      </c>
      <c r="AM184" s="384">
        <v>6</v>
      </c>
      <c r="AN184" s="383">
        <v>0</v>
      </c>
      <c r="AO184" s="384">
        <v>0</v>
      </c>
      <c r="AP184" s="385">
        <v>0</v>
      </c>
      <c r="AQ184" s="384">
        <v>0</v>
      </c>
      <c r="AR184" s="384">
        <v>0</v>
      </c>
      <c r="AS184" s="384">
        <v>0</v>
      </c>
      <c r="AT184" s="377">
        <v>0</v>
      </c>
      <c r="AU184" s="384">
        <v>0</v>
      </c>
      <c r="AV184" s="384">
        <v>0</v>
      </c>
      <c r="AW184" s="377"/>
      <c r="AX184" s="378"/>
      <c r="AY184" s="385"/>
      <c r="AZ184" s="403"/>
      <c r="BA184" s="387" t="str">
        <f t="shared" si="202"/>
        <v>LI</v>
      </c>
      <c r="BB184" s="388" t="str">
        <f t="shared" si="203"/>
        <v/>
      </c>
      <c r="BC184" s="389" t="str">
        <f t="shared" si="204"/>
        <v/>
      </c>
      <c r="BD184" s="390" t="str">
        <f t="shared" si="205"/>
        <v/>
      </c>
      <c r="BE184" s="391">
        <f t="shared" si="206"/>
        <v>3</v>
      </c>
      <c r="BF184" s="392" t="str">
        <f>VLOOKUP(C184,'Standaard+voorstellen '!A$1:E$568,1,FALSE)</f>
        <v>LI</v>
      </c>
      <c r="BG184" s="393" t="str">
        <f>VLOOKUP(P184,'Hulpblad Aantal per VrtgSrt &gt;=1'!B$4:C$688,1,FALSE)</f>
        <v>LI</v>
      </c>
      <c r="BH184" s="394" t="s">
        <v>338</v>
      </c>
      <c r="BI184" s="393" t="str">
        <f t="shared" si="207"/>
        <v>g</v>
      </c>
      <c r="BJ184" s="393" t="str">
        <f t="shared" si="208"/>
        <v/>
      </c>
      <c r="BK184" s="393" t="str">
        <f t="shared" si="209"/>
        <v>A</v>
      </c>
      <c r="BL184" s="395" t="str">
        <f t="shared" si="210"/>
        <v>A</v>
      </c>
      <c r="BM184" s="393" t="str">
        <f>IF((B184&gt;"a"),(VLOOKUP(A184,Afhankelijkheid!A$2:O$5530,2,FALSE)),"")</f>
        <v/>
      </c>
      <c r="BN184" s="396">
        <f>IFERROR(VLOOKUP(A184,'Hulpblad IZB en IZE'!A$2:B$750,2,FALSE),0)</f>
        <v>3</v>
      </c>
      <c r="BO184" s="397" t="str">
        <f t="shared" si="211"/>
        <v/>
      </c>
      <c r="BP184" s="370">
        <f t="shared" si="212"/>
        <v>10</v>
      </c>
      <c r="BQ184" s="371">
        <f t="shared" si="213"/>
        <v>0</v>
      </c>
      <c r="BR184" s="372">
        <f t="shared" si="281"/>
        <v>10</v>
      </c>
      <c r="BS184" s="372">
        <f t="shared" si="282"/>
        <v>7</v>
      </c>
      <c r="BT184" s="367">
        <f t="shared" si="214"/>
        <v>3</v>
      </c>
      <c r="BU184" s="603"/>
      <c r="BW184" s="600">
        <f t="shared" si="215"/>
        <v>0</v>
      </c>
      <c r="BX184" s="600">
        <f t="shared" si="216"/>
        <v>0</v>
      </c>
      <c r="BY184" s="600">
        <f t="shared" si="217"/>
        <v>0</v>
      </c>
      <c r="BZ184" s="600">
        <f t="shared" si="218"/>
        <v>0</v>
      </c>
      <c r="CA184" s="600">
        <f t="shared" si="219"/>
        <v>0</v>
      </c>
      <c r="CB184" s="600">
        <f t="shared" si="220"/>
        <v>0</v>
      </c>
      <c r="CC184" s="600">
        <f t="shared" si="221"/>
        <v>0</v>
      </c>
      <c r="CD184" s="600">
        <f t="shared" si="222"/>
        <v>0</v>
      </c>
      <c r="CE184" s="600">
        <f t="shared" si="223"/>
        <v>0</v>
      </c>
      <c r="CF184" s="600">
        <f t="shared" si="224"/>
        <v>0</v>
      </c>
      <c r="CG184" s="603"/>
      <c r="CH184" s="391">
        <f t="shared" si="225"/>
        <v>1</v>
      </c>
      <c r="CI184" s="391">
        <f t="shared" si="226"/>
        <v>0</v>
      </c>
      <c r="CJ184" s="391">
        <f t="shared" si="227"/>
        <v>0</v>
      </c>
      <c r="CK184" s="391">
        <f t="shared" si="228"/>
        <v>1</v>
      </c>
      <c r="CL184" s="391">
        <f t="shared" si="229"/>
        <v>1</v>
      </c>
      <c r="CM184" s="391">
        <f t="shared" si="230"/>
        <v>1</v>
      </c>
      <c r="CN184" s="391">
        <f t="shared" si="231"/>
        <v>1</v>
      </c>
      <c r="CO184" s="391">
        <f t="shared" si="232"/>
        <v>1</v>
      </c>
      <c r="CP184" s="391">
        <f t="shared" si="233"/>
        <v>1</v>
      </c>
      <c r="CQ184" s="391">
        <f t="shared" si="234"/>
        <v>0</v>
      </c>
      <c r="CR184" s="391">
        <f t="shared" si="235"/>
        <v>0</v>
      </c>
      <c r="CS184" s="600">
        <f t="shared" si="236"/>
        <v>0</v>
      </c>
      <c r="CT184" s="391">
        <f t="shared" si="237"/>
        <v>0</v>
      </c>
      <c r="CU184" s="391">
        <f t="shared" si="238"/>
        <v>1</v>
      </c>
      <c r="CV184" s="391">
        <f t="shared" si="239"/>
        <v>0</v>
      </c>
      <c r="CW184" s="391">
        <f t="shared" si="240"/>
        <v>0</v>
      </c>
      <c r="CX184" s="391">
        <f t="shared" si="241"/>
        <v>1</v>
      </c>
      <c r="CY184" s="391">
        <f t="shared" si="242"/>
        <v>1</v>
      </c>
      <c r="CZ184" s="391">
        <f t="shared" si="243"/>
        <v>1</v>
      </c>
      <c r="DA184" s="391">
        <f t="shared" si="244"/>
        <v>0</v>
      </c>
      <c r="DB184" s="391">
        <f t="shared" si="245"/>
        <v>0</v>
      </c>
      <c r="DC184" s="391">
        <f t="shared" si="246"/>
        <v>0</v>
      </c>
      <c r="DD184" s="391">
        <f t="shared" si="247"/>
        <v>0</v>
      </c>
      <c r="DE184" s="603"/>
      <c r="DF184" s="391">
        <f t="shared" si="248"/>
        <v>0</v>
      </c>
      <c r="DG184" s="391">
        <f t="shared" si="249"/>
        <v>0</v>
      </c>
      <c r="DH184" s="391">
        <f t="shared" si="250"/>
        <v>0</v>
      </c>
      <c r="DI184" s="391">
        <f t="shared" si="251"/>
        <v>0</v>
      </c>
      <c r="DJ184" s="391">
        <f t="shared" si="252"/>
        <v>0</v>
      </c>
      <c r="DK184" s="391">
        <f t="shared" si="253"/>
        <v>0</v>
      </c>
      <c r="DL184" s="391">
        <f t="shared" si="254"/>
        <v>0</v>
      </c>
      <c r="DM184" s="391">
        <f t="shared" si="255"/>
        <v>0</v>
      </c>
      <c r="DN184" s="391">
        <f t="shared" si="256"/>
        <v>0</v>
      </c>
      <c r="DO184" s="391">
        <f t="shared" si="257"/>
        <v>0</v>
      </c>
      <c r="DP184" s="391">
        <f t="shared" si="258"/>
        <v>0</v>
      </c>
      <c r="DQ184" s="603"/>
      <c r="DR184" s="391">
        <f t="shared" si="259"/>
        <v>0</v>
      </c>
      <c r="DS184" s="391">
        <f t="shared" si="260"/>
        <v>0</v>
      </c>
      <c r="DT184" s="391">
        <f t="shared" si="261"/>
        <v>0</v>
      </c>
      <c r="DU184" s="391">
        <f t="shared" si="262"/>
        <v>0</v>
      </c>
      <c r="DV184" s="391">
        <f t="shared" si="263"/>
        <v>0</v>
      </c>
      <c r="DW184" s="391">
        <f t="shared" si="264"/>
        <v>0</v>
      </c>
      <c r="DX184" s="391">
        <f t="shared" si="265"/>
        <v>0</v>
      </c>
      <c r="DY184" s="391">
        <f t="shared" si="266"/>
        <v>0</v>
      </c>
      <c r="DZ184" s="391">
        <f t="shared" si="267"/>
        <v>0</v>
      </c>
      <c r="EA184" s="391">
        <f t="shared" si="268"/>
        <v>0</v>
      </c>
      <c r="EB184" s="391">
        <f t="shared" si="269"/>
        <v>0</v>
      </c>
      <c r="EC184" s="603"/>
      <c r="ED184" s="391">
        <f t="shared" si="270"/>
        <v>0</v>
      </c>
      <c r="EE184" s="391">
        <f t="shared" si="271"/>
        <v>0</v>
      </c>
      <c r="EF184" s="391">
        <f t="shared" si="272"/>
        <v>0</v>
      </c>
      <c r="EG184" s="391">
        <f t="shared" si="273"/>
        <v>0</v>
      </c>
      <c r="EH184" s="391">
        <f t="shared" si="274"/>
        <v>0</v>
      </c>
      <c r="EI184" s="391">
        <f t="shared" si="275"/>
        <v>0</v>
      </c>
      <c r="EJ184" s="391">
        <f t="shared" si="276"/>
        <v>0</v>
      </c>
      <c r="EK184" s="391">
        <f t="shared" si="277"/>
        <v>0</v>
      </c>
      <c r="EL184" s="391">
        <f t="shared" si="278"/>
        <v>0</v>
      </c>
      <c r="EM184" s="391">
        <f t="shared" si="279"/>
        <v>0</v>
      </c>
      <c r="EN184" s="391">
        <f t="shared" si="280"/>
        <v>0</v>
      </c>
    </row>
    <row r="185" spans="1:145" s="399" customFormat="1" ht="18.75" hidden="1" thickBot="1" x14ac:dyDescent="0.25">
      <c r="A185" s="364" t="str">
        <f t="shared" si="288"/>
        <v>LIA</v>
      </c>
      <c r="B185" s="365" t="str">
        <f>IF((A185&lt;&gt;"ZZZ"),(IF((IFERROR((VLOOKUP(A185,'Standaard+voorstellen '!A$1:B$436,1,FALSE)),"ZZZ"))="ZZZ","v","")),"")</f>
        <v/>
      </c>
      <c r="C185" s="396" t="s">
        <v>340</v>
      </c>
      <c r="D185" s="367" t="str">
        <f t="shared" si="199"/>
        <v>LIA</v>
      </c>
      <c r="E185" s="368" t="str">
        <f>IFERROR((VLOOKUP(C185,'Standaard+voorstellen '!A$1:E$568,2,FALSE)),"Nog af te handelen AANVRAAG")</f>
        <v>Verlichting Aanhanger</v>
      </c>
      <c r="F185" s="369">
        <f>IFERROR((VLOOKUP(C185,'Standaard+voorstellen '!A$1:E$568,3,FALSE)),"")</f>
        <v>7</v>
      </c>
      <c r="G185" s="370">
        <f t="shared" si="284"/>
        <v>6</v>
      </c>
      <c r="H185" s="371">
        <f t="shared" si="285"/>
        <v>6</v>
      </c>
      <c r="I185" s="372">
        <f t="shared" si="286"/>
        <v>0</v>
      </c>
      <c r="J185" s="367">
        <f t="shared" si="200"/>
        <v>4</v>
      </c>
      <c r="K185" s="372">
        <f t="shared" si="201"/>
        <v>0</v>
      </c>
      <c r="L185" s="369" t="s">
        <v>36</v>
      </c>
      <c r="M185" s="373" t="s">
        <v>203</v>
      </c>
      <c r="N185" s="374"/>
      <c r="O185" s="375"/>
      <c r="P185" s="376" t="s">
        <v>340</v>
      </c>
      <c r="Q185" s="377">
        <v>6</v>
      </c>
      <c r="R185" s="378">
        <v>6</v>
      </c>
      <c r="S185" s="379">
        <v>0</v>
      </c>
      <c r="T185" s="378">
        <v>6</v>
      </c>
      <c r="U185" s="378">
        <v>2</v>
      </c>
      <c r="V185" s="383">
        <v>0</v>
      </c>
      <c r="W185" s="384">
        <v>0</v>
      </c>
      <c r="X185" s="385">
        <v>0</v>
      </c>
      <c r="Y185" s="384"/>
      <c r="Z185" s="401"/>
      <c r="AA185" s="402"/>
      <c r="AB185" s="383"/>
      <c r="AC185" s="384"/>
      <c r="AD185" s="384"/>
      <c r="AE185" s="377"/>
      <c r="AF185" s="380"/>
      <c r="AG185" s="382"/>
      <c r="AH185" s="383">
        <v>0</v>
      </c>
      <c r="AI185" s="384">
        <v>0</v>
      </c>
      <c r="AJ185" s="385">
        <v>0</v>
      </c>
      <c r="AK185" s="384">
        <v>4</v>
      </c>
      <c r="AL185" s="384">
        <v>4</v>
      </c>
      <c r="AM185" s="384">
        <v>0</v>
      </c>
      <c r="AN185" s="383">
        <v>0</v>
      </c>
      <c r="AO185" s="384">
        <v>0</v>
      </c>
      <c r="AP185" s="385">
        <v>0</v>
      </c>
      <c r="AQ185" s="384">
        <v>2</v>
      </c>
      <c r="AR185" s="384">
        <v>2</v>
      </c>
      <c r="AS185" s="384">
        <v>0</v>
      </c>
      <c r="AT185" s="383">
        <v>0</v>
      </c>
      <c r="AU185" s="384">
        <v>0</v>
      </c>
      <c r="AV185" s="384">
        <v>0</v>
      </c>
      <c r="AW185" s="383"/>
      <c r="AX185" s="384"/>
      <c r="AY185" s="385"/>
      <c r="AZ185" s="403"/>
      <c r="BA185" s="387" t="str">
        <f t="shared" si="202"/>
        <v>LI</v>
      </c>
      <c r="BB185" s="388" t="str">
        <f t="shared" si="203"/>
        <v>A</v>
      </c>
      <c r="BC185" s="389" t="str">
        <f t="shared" si="204"/>
        <v/>
      </c>
      <c r="BD185" s="390" t="str">
        <f t="shared" si="205"/>
        <v/>
      </c>
      <c r="BE185" s="391">
        <f t="shared" si="206"/>
        <v>4</v>
      </c>
      <c r="BF185" s="392" t="str">
        <f>VLOOKUP(C185,'Standaard+voorstellen '!A$1:E$568,1,FALSE)</f>
        <v>LIA</v>
      </c>
      <c r="BG185" s="393" t="str">
        <f>VLOOKUP(P185,'Hulpblad Aantal per VrtgSrt &gt;=1'!B$4:C$688,1,FALSE)</f>
        <v>LIA</v>
      </c>
      <c r="BH185" s="394" t="s">
        <v>340</v>
      </c>
      <c r="BI185" s="393" t="str">
        <f t="shared" si="207"/>
        <v>g</v>
      </c>
      <c r="BJ185" s="393" t="str">
        <f t="shared" si="208"/>
        <v>P</v>
      </c>
      <c r="BK185" s="393" t="str">
        <f t="shared" si="209"/>
        <v/>
      </c>
      <c r="BL185" s="395" t="str">
        <f t="shared" si="210"/>
        <v>P</v>
      </c>
      <c r="BM185" s="393" t="str">
        <f>IF((B185&gt;"a"),(VLOOKUP(A185,Afhankelijkheid!A$2:O$5530,2,FALSE)),"")</f>
        <v/>
      </c>
      <c r="BN185" s="396">
        <f>IFERROR(VLOOKUP(A185,'Hulpblad IZB en IZE'!A$2:B$750,2,FALSE),0)</f>
        <v>4</v>
      </c>
      <c r="BO185" s="397" t="str">
        <f t="shared" si="211"/>
        <v/>
      </c>
      <c r="BP185" s="370">
        <f t="shared" si="212"/>
        <v>6</v>
      </c>
      <c r="BQ185" s="371">
        <f t="shared" si="213"/>
        <v>6</v>
      </c>
      <c r="BR185" s="372">
        <f t="shared" si="281"/>
        <v>0</v>
      </c>
      <c r="BS185" s="372">
        <f t="shared" si="282"/>
        <v>6</v>
      </c>
      <c r="BT185" s="367">
        <f t="shared" si="214"/>
        <v>4</v>
      </c>
      <c r="BU185" s="579"/>
      <c r="BV185" s="573"/>
      <c r="BW185" s="575">
        <f t="shared" si="215"/>
        <v>0</v>
      </c>
      <c r="BX185" s="575">
        <f t="shared" si="216"/>
        <v>0</v>
      </c>
      <c r="BY185" s="575">
        <f t="shared" si="217"/>
        <v>0</v>
      </c>
      <c r="BZ185" s="575">
        <f t="shared" si="218"/>
        <v>0</v>
      </c>
      <c r="CA185" s="575">
        <f t="shared" si="219"/>
        <v>0</v>
      </c>
      <c r="CB185" s="575">
        <f t="shared" si="220"/>
        <v>0</v>
      </c>
      <c r="CC185" s="575">
        <f t="shared" si="221"/>
        <v>0</v>
      </c>
      <c r="CD185" s="575">
        <f t="shared" si="222"/>
        <v>0</v>
      </c>
      <c r="CE185" s="575">
        <f t="shared" si="223"/>
        <v>0</v>
      </c>
      <c r="CF185" s="575">
        <f t="shared" si="224"/>
        <v>0</v>
      </c>
      <c r="CG185" s="579"/>
      <c r="CH185" s="573">
        <f t="shared" si="225"/>
        <v>1</v>
      </c>
      <c r="CI185" s="573">
        <f t="shared" si="226"/>
        <v>0</v>
      </c>
      <c r="CJ185" s="573">
        <f t="shared" si="227"/>
        <v>0</v>
      </c>
      <c r="CK185" s="391">
        <f t="shared" si="228"/>
        <v>0</v>
      </c>
      <c r="CL185" s="573">
        <f t="shared" si="229"/>
        <v>1</v>
      </c>
      <c r="CM185" s="573">
        <f t="shared" si="230"/>
        <v>1</v>
      </c>
      <c r="CN185" s="573">
        <f t="shared" si="231"/>
        <v>1</v>
      </c>
      <c r="CO185" s="573">
        <f t="shared" si="232"/>
        <v>1</v>
      </c>
      <c r="CP185" s="573">
        <f t="shared" si="233"/>
        <v>1</v>
      </c>
      <c r="CQ185" s="573">
        <f t="shared" si="234"/>
        <v>0</v>
      </c>
      <c r="CR185" s="573">
        <f t="shared" si="235"/>
        <v>0</v>
      </c>
      <c r="CS185" s="575">
        <f t="shared" si="236"/>
        <v>0</v>
      </c>
      <c r="CT185" s="573">
        <f t="shared" si="237"/>
        <v>0</v>
      </c>
      <c r="CU185" s="573">
        <f t="shared" si="238"/>
        <v>0</v>
      </c>
      <c r="CV185" s="573">
        <f t="shared" si="239"/>
        <v>0</v>
      </c>
      <c r="CW185" s="573">
        <f t="shared" si="240"/>
        <v>0</v>
      </c>
      <c r="CX185" s="573">
        <f t="shared" si="241"/>
        <v>0</v>
      </c>
      <c r="CY185" s="573">
        <f t="shared" si="242"/>
        <v>0</v>
      </c>
      <c r="CZ185" s="573">
        <f t="shared" si="243"/>
        <v>1</v>
      </c>
      <c r="DA185" s="573">
        <f t="shared" si="244"/>
        <v>0</v>
      </c>
      <c r="DB185" s="573">
        <f t="shared" si="245"/>
        <v>1</v>
      </c>
      <c r="DC185" s="573">
        <f t="shared" si="246"/>
        <v>0</v>
      </c>
      <c r="DD185" s="573">
        <f t="shared" si="247"/>
        <v>0</v>
      </c>
      <c r="DE185" s="579"/>
      <c r="DF185" s="573">
        <f t="shared" si="248"/>
        <v>0</v>
      </c>
      <c r="DG185" s="573">
        <f t="shared" si="249"/>
        <v>0</v>
      </c>
      <c r="DH185" s="573">
        <f t="shared" si="250"/>
        <v>0</v>
      </c>
      <c r="DI185" s="573">
        <f t="shared" si="251"/>
        <v>0</v>
      </c>
      <c r="DJ185" s="573">
        <f t="shared" si="252"/>
        <v>0</v>
      </c>
      <c r="DK185" s="573">
        <f t="shared" si="253"/>
        <v>0</v>
      </c>
      <c r="DL185" s="573">
        <f t="shared" si="254"/>
        <v>0</v>
      </c>
      <c r="DM185" s="573">
        <f t="shared" si="255"/>
        <v>0</v>
      </c>
      <c r="DN185" s="573">
        <f t="shared" si="256"/>
        <v>0</v>
      </c>
      <c r="DO185" s="573">
        <f t="shared" si="257"/>
        <v>0</v>
      </c>
      <c r="DP185" s="573">
        <f t="shared" si="258"/>
        <v>0</v>
      </c>
      <c r="DQ185" s="579"/>
      <c r="DR185" s="573">
        <f t="shared" si="259"/>
        <v>0</v>
      </c>
      <c r="DS185" s="573">
        <f t="shared" si="260"/>
        <v>0</v>
      </c>
      <c r="DT185" s="573">
        <f t="shared" si="261"/>
        <v>0</v>
      </c>
      <c r="DU185" s="573">
        <f t="shared" si="262"/>
        <v>0</v>
      </c>
      <c r="DV185" s="573">
        <f t="shared" si="263"/>
        <v>0</v>
      </c>
      <c r="DW185" s="573">
        <f t="shared" si="264"/>
        <v>0</v>
      </c>
      <c r="DX185" s="573">
        <f t="shared" si="265"/>
        <v>0</v>
      </c>
      <c r="DY185" s="573">
        <f t="shared" si="266"/>
        <v>0</v>
      </c>
      <c r="DZ185" s="573">
        <f t="shared" si="267"/>
        <v>0</v>
      </c>
      <c r="EA185" s="573">
        <f t="shared" si="268"/>
        <v>0</v>
      </c>
      <c r="EB185" s="573">
        <f t="shared" si="269"/>
        <v>0</v>
      </c>
      <c r="EC185" s="579"/>
      <c r="ED185" s="573">
        <f t="shared" si="270"/>
        <v>0</v>
      </c>
      <c r="EE185" s="573">
        <f t="shared" si="271"/>
        <v>0</v>
      </c>
      <c r="EF185" s="573">
        <f t="shared" si="272"/>
        <v>0</v>
      </c>
      <c r="EG185" s="573">
        <f t="shared" si="273"/>
        <v>0</v>
      </c>
      <c r="EH185" s="573">
        <f t="shared" si="274"/>
        <v>0</v>
      </c>
      <c r="EI185" s="573">
        <f t="shared" si="275"/>
        <v>0</v>
      </c>
      <c r="EJ185" s="573">
        <f t="shared" si="276"/>
        <v>0</v>
      </c>
      <c r="EK185" s="573">
        <f t="shared" si="277"/>
        <v>0</v>
      </c>
      <c r="EL185" s="573">
        <f t="shared" si="278"/>
        <v>0</v>
      </c>
      <c r="EM185" s="573">
        <f t="shared" si="279"/>
        <v>0</v>
      </c>
      <c r="EN185" s="573">
        <f t="shared" si="280"/>
        <v>0</v>
      </c>
      <c r="EO185" s="573"/>
    </row>
    <row r="186" spans="1:145" s="391" customFormat="1" ht="13.5" hidden="1" thickBot="1" x14ac:dyDescent="0.25">
      <c r="A186" s="364" t="str">
        <f t="shared" si="288"/>
        <v>LIH</v>
      </c>
      <c r="B186" s="365" t="str">
        <f>IF((A186&lt;&gt;"ZZZ"),(IF((IFERROR((VLOOKUP(A186,'Standaard+voorstellen '!A$1:B$436,1,FALSE)),"ZZZ"))="ZZZ","v","")),"")</f>
        <v/>
      </c>
      <c r="C186" s="396" t="s">
        <v>341</v>
      </c>
      <c r="D186" s="367" t="str">
        <f t="shared" si="199"/>
        <v>LIH</v>
      </c>
      <c r="E186" s="368" t="str">
        <f>IFERROR((VLOOKUP(C186,'Standaard+voorstellen '!A$1:E$568,2,FALSE)),"Nog af te handelen AANVRAAG")</f>
        <v>Verlichting Haakarmbak</v>
      </c>
      <c r="F186" s="369">
        <f>IFERROR((VLOOKUP(C186,'Standaard+voorstellen '!A$1:E$568,3,FALSE)),"")</f>
        <v>7</v>
      </c>
      <c r="G186" s="370">
        <f t="shared" si="284"/>
        <v>13</v>
      </c>
      <c r="H186" s="371">
        <f t="shared" si="285"/>
        <v>6</v>
      </c>
      <c r="I186" s="372">
        <f t="shared" si="286"/>
        <v>7</v>
      </c>
      <c r="J186" s="367">
        <f t="shared" si="200"/>
        <v>13</v>
      </c>
      <c r="K186" s="372">
        <f t="shared" si="201"/>
        <v>0</v>
      </c>
      <c r="L186" s="369" t="s">
        <v>36</v>
      </c>
      <c r="M186" s="373" t="s">
        <v>203</v>
      </c>
      <c r="N186" s="374"/>
      <c r="O186" s="375"/>
      <c r="P186" s="376" t="s">
        <v>341</v>
      </c>
      <c r="Q186" s="377">
        <v>13</v>
      </c>
      <c r="R186" s="378">
        <v>6</v>
      </c>
      <c r="S186" s="379">
        <v>7</v>
      </c>
      <c r="T186" s="378">
        <v>8</v>
      </c>
      <c r="U186" s="378">
        <v>6</v>
      </c>
      <c r="V186" s="377">
        <v>2</v>
      </c>
      <c r="W186" s="378">
        <v>0</v>
      </c>
      <c r="X186" s="379">
        <v>2</v>
      </c>
      <c r="Y186" s="384"/>
      <c r="Z186" s="401"/>
      <c r="AA186" s="402"/>
      <c r="AB186" s="383"/>
      <c r="AC186" s="384"/>
      <c r="AD186" s="384"/>
      <c r="AE186" s="377">
        <v>2</v>
      </c>
      <c r="AF186" s="380">
        <v>0</v>
      </c>
      <c r="AG186" s="382">
        <v>2</v>
      </c>
      <c r="AH186" s="377">
        <v>2</v>
      </c>
      <c r="AI186" s="378">
        <v>0</v>
      </c>
      <c r="AJ186" s="379">
        <v>2</v>
      </c>
      <c r="AK186" s="384">
        <v>2</v>
      </c>
      <c r="AL186" s="384">
        <v>2</v>
      </c>
      <c r="AM186" s="384">
        <v>0</v>
      </c>
      <c r="AN186" s="377">
        <v>2</v>
      </c>
      <c r="AO186" s="378">
        <v>2</v>
      </c>
      <c r="AP186" s="379">
        <v>0</v>
      </c>
      <c r="AQ186" s="384">
        <v>0</v>
      </c>
      <c r="AR186" s="384">
        <v>0</v>
      </c>
      <c r="AS186" s="384">
        <v>0</v>
      </c>
      <c r="AT186" s="383">
        <v>0</v>
      </c>
      <c r="AU186" s="384">
        <v>0</v>
      </c>
      <c r="AV186" s="384">
        <v>0</v>
      </c>
      <c r="AW186" s="383">
        <v>3</v>
      </c>
      <c r="AX186" s="384">
        <v>2</v>
      </c>
      <c r="AY186" s="379">
        <v>1</v>
      </c>
      <c r="AZ186" s="403"/>
      <c r="BA186" s="387" t="str">
        <f t="shared" si="202"/>
        <v>LI</v>
      </c>
      <c r="BB186" s="388" t="str">
        <f t="shared" si="203"/>
        <v>H</v>
      </c>
      <c r="BC186" s="389" t="str">
        <f t="shared" si="204"/>
        <v/>
      </c>
      <c r="BD186" s="390" t="str">
        <f t="shared" si="205"/>
        <v/>
      </c>
      <c r="BE186" s="391">
        <f t="shared" si="206"/>
        <v>4</v>
      </c>
      <c r="BF186" s="392" t="str">
        <f>VLOOKUP(C186,'Standaard+voorstellen '!A$1:E$568,1,FALSE)</f>
        <v>LIH</v>
      </c>
      <c r="BG186" s="393" t="str">
        <f>VLOOKUP(P186,'Hulpblad Aantal per VrtgSrt &gt;=1'!B$4:C$688,1,FALSE)</f>
        <v>LIH</v>
      </c>
      <c r="BH186" s="394" t="s">
        <v>341</v>
      </c>
      <c r="BI186" s="393" t="str">
        <f t="shared" si="207"/>
        <v>g</v>
      </c>
      <c r="BJ186" s="393" t="str">
        <f t="shared" si="208"/>
        <v>P</v>
      </c>
      <c r="BK186" s="393" t="str">
        <f t="shared" si="209"/>
        <v>A</v>
      </c>
      <c r="BL186" s="395" t="str">
        <f t="shared" si="210"/>
        <v>PA</v>
      </c>
      <c r="BM186" s="393" t="str">
        <f>IF((B186&gt;"a"),(VLOOKUP(A186,Afhankelijkheid!A$2:O$5530,2,FALSE)),"")</f>
        <v/>
      </c>
      <c r="BN186" s="396">
        <f>IFERROR(VLOOKUP(A186,'Hulpblad IZB en IZE'!A$2:B$750,2,FALSE),0)</f>
        <v>13</v>
      </c>
      <c r="BO186" s="397" t="str">
        <f t="shared" si="211"/>
        <v/>
      </c>
      <c r="BP186" s="370">
        <f t="shared" si="212"/>
        <v>13</v>
      </c>
      <c r="BQ186" s="371">
        <f t="shared" si="213"/>
        <v>6</v>
      </c>
      <c r="BR186" s="372">
        <f t="shared" si="281"/>
        <v>7</v>
      </c>
      <c r="BS186" s="372">
        <f t="shared" si="282"/>
        <v>8</v>
      </c>
      <c r="BT186" s="367">
        <f t="shared" si="214"/>
        <v>13</v>
      </c>
      <c r="BU186" s="398"/>
      <c r="BW186" s="393">
        <f t="shared" si="215"/>
        <v>0</v>
      </c>
      <c r="BX186" s="393">
        <f t="shared" si="216"/>
        <v>0</v>
      </c>
      <c r="BY186" s="393">
        <f t="shared" si="217"/>
        <v>0</v>
      </c>
      <c r="BZ186" s="393">
        <f t="shared" si="218"/>
        <v>0</v>
      </c>
      <c r="CA186" s="393">
        <f t="shared" si="219"/>
        <v>0</v>
      </c>
      <c r="CB186" s="393">
        <f t="shared" si="220"/>
        <v>0</v>
      </c>
      <c r="CC186" s="393">
        <f t="shared" si="221"/>
        <v>0</v>
      </c>
      <c r="CD186" s="393">
        <f t="shared" si="222"/>
        <v>0</v>
      </c>
      <c r="CE186" s="393">
        <f t="shared" si="223"/>
        <v>0</v>
      </c>
      <c r="CF186" s="393">
        <f t="shared" si="224"/>
        <v>0</v>
      </c>
      <c r="CG186" s="398"/>
      <c r="CH186" s="391">
        <f t="shared" si="225"/>
        <v>1</v>
      </c>
      <c r="CI186" s="391">
        <f t="shared" si="226"/>
        <v>0</v>
      </c>
      <c r="CJ186" s="391">
        <f t="shared" si="227"/>
        <v>0</v>
      </c>
      <c r="CK186" s="391">
        <f t="shared" si="228"/>
        <v>1</v>
      </c>
      <c r="CL186" s="391">
        <f t="shared" si="229"/>
        <v>1</v>
      </c>
      <c r="CM186" s="391">
        <f t="shared" si="230"/>
        <v>1</v>
      </c>
      <c r="CN186" s="391">
        <f t="shared" si="231"/>
        <v>1</v>
      </c>
      <c r="CO186" s="391">
        <f t="shared" si="232"/>
        <v>1</v>
      </c>
      <c r="CP186" s="391">
        <f t="shared" si="233"/>
        <v>1</v>
      </c>
      <c r="CQ186" s="391">
        <f t="shared" si="234"/>
        <v>1</v>
      </c>
      <c r="CR186" s="391">
        <f t="shared" si="235"/>
        <v>0</v>
      </c>
      <c r="CS186" s="393">
        <f t="shared" si="236"/>
        <v>0</v>
      </c>
      <c r="CT186" s="391">
        <f t="shared" si="237"/>
        <v>0</v>
      </c>
      <c r="CU186" s="391">
        <f t="shared" si="238"/>
        <v>1</v>
      </c>
      <c r="CV186" s="391">
        <f t="shared" si="239"/>
        <v>0</v>
      </c>
      <c r="CW186" s="391">
        <f t="shared" si="240"/>
        <v>0</v>
      </c>
      <c r="CX186" s="391">
        <f t="shared" si="241"/>
        <v>1</v>
      </c>
      <c r="CY186" s="391">
        <f t="shared" si="242"/>
        <v>1</v>
      </c>
      <c r="CZ186" s="391">
        <f t="shared" si="243"/>
        <v>1</v>
      </c>
      <c r="DA186" s="391">
        <f t="shared" si="244"/>
        <v>1</v>
      </c>
      <c r="DB186" s="391">
        <f t="shared" si="245"/>
        <v>0</v>
      </c>
      <c r="DC186" s="391">
        <f t="shared" si="246"/>
        <v>0</v>
      </c>
      <c r="DD186" s="391">
        <f t="shared" si="247"/>
        <v>1</v>
      </c>
      <c r="DE186" s="398"/>
      <c r="DF186" s="391">
        <f t="shared" si="248"/>
        <v>0</v>
      </c>
      <c r="DG186" s="391">
        <f t="shared" si="249"/>
        <v>0</v>
      </c>
      <c r="DH186" s="391">
        <f t="shared" si="250"/>
        <v>0</v>
      </c>
      <c r="DI186" s="391">
        <f t="shared" si="251"/>
        <v>0</v>
      </c>
      <c r="DJ186" s="391">
        <f t="shared" si="252"/>
        <v>0</v>
      </c>
      <c r="DK186" s="391">
        <f t="shared" si="253"/>
        <v>0</v>
      </c>
      <c r="DL186" s="391">
        <f t="shared" si="254"/>
        <v>0</v>
      </c>
      <c r="DM186" s="391">
        <f t="shared" si="255"/>
        <v>0</v>
      </c>
      <c r="DN186" s="391">
        <f t="shared" si="256"/>
        <v>0</v>
      </c>
      <c r="DO186" s="391">
        <f t="shared" si="257"/>
        <v>0</v>
      </c>
      <c r="DP186" s="391">
        <f t="shared" si="258"/>
        <v>0</v>
      </c>
      <c r="DQ186" s="398"/>
      <c r="DR186" s="391">
        <f t="shared" si="259"/>
        <v>0</v>
      </c>
      <c r="DS186" s="391">
        <f t="shared" si="260"/>
        <v>0</v>
      </c>
      <c r="DT186" s="391">
        <f t="shared" si="261"/>
        <v>0</v>
      </c>
      <c r="DU186" s="391">
        <f t="shared" si="262"/>
        <v>0</v>
      </c>
      <c r="DV186" s="391">
        <f t="shared" si="263"/>
        <v>0</v>
      </c>
      <c r="DW186" s="391">
        <f t="shared" si="264"/>
        <v>0</v>
      </c>
      <c r="DX186" s="391">
        <f t="shared" si="265"/>
        <v>0</v>
      </c>
      <c r="DY186" s="391">
        <f t="shared" si="266"/>
        <v>0</v>
      </c>
      <c r="DZ186" s="391">
        <f t="shared" si="267"/>
        <v>0</v>
      </c>
      <c r="EA186" s="391">
        <f t="shared" si="268"/>
        <v>0</v>
      </c>
      <c r="EB186" s="391">
        <f t="shared" si="269"/>
        <v>0</v>
      </c>
      <c r="EC186" s="398"/>
      <c r="ED186" s="391">
        <f t="shared" si="270"/>
        <v>0</v>
      </c>
      <c r="EE186" s="391">
        <f t="shared" si="271"/>
        <v>0</v>
      </c>
      <c r="EF186" s="391">
        <f t="shared" si="272"/>
        <v>0</v>
      </c>
      <c r="EG186" s="391">
        <f t="shared" si="273"/>
        <v>0</v>
      </c>
      <c r="EH186" s="391">
        <f t="shared" si="274"/>
        <v>0</v>
      </c>
      <c r="EI186" s="391">
        <f t="shared" si="275"/>
        <v>0</v>
      </c>
      <c r="EJ186" s="391">
        <f t="shared" si="276"/>
        <v>0</v>
      </c>
      <c r="EK186" s="391">
        <f t="shared" si="277"/>
        <v>0</v>
      </c>
      <c r="EL186" s="391">
        <f t="shared" si="278"/>
        <v>0</v>
      </c>
      <c r="EM186" s="391">
        <f t="shared" si="279"/>
        <v>0</v>
      </c>
      <c r="EN186" s="391">
        <f t="shared" si="280"/>
        <v>0</v>
      </c>
    </row>
    <row r="187" spans="1:145" s="391" customFormat="1" ht="13.5" hidden="1" thickBot="1" x14ac:dyDescent="0.25">
      <c r="A187" s="364" t="str">
        <f t="shared" si="288"/>
        <v>LIH-RTV</v>
      </c>
      <c r="B187" s="365" t="str">
        <f>IF((A187&lt;&gt;"ZZZ"),(IF((IFERROR((VLOOKUP(A187,'Standaard+voorstellen '!A$1:B$436,1,FALSE)),"ZZZ"))="ZZZ","v","")),"")</f>
        <v/>
      </c>
      <c r="C187" s="396" t="s">
        <v>342</v>
      </c>
      <c r="D187" s="367" t="str">
        <f t="shared" si="199"/>
        <v>LIH-RTV</v>
      </c>
      <c r="E187" s="368" t="str">
        <f>IFERROR((VLOOKUP(C187,'Standaard+voorstellen '!A$1:E$568,2,FALSE)),"Nog af te handelen AANVRAAG")</f>
        <v>Verlichting Haakarmbak RTV</v>
      </c>
      <c r="F187" s="369">
        <f>IFERROR((VLOOKUP(C187,'Standaard+voorstellen '!A$1:E$568,3,FALSE)),"")</f>
        <v>7</v>
      </c>
      <c r="G187" s="370">
        <f t="shared" si="284"/>
        <v>15</v>
      </c>
      <c r="H187" s="371">
        <f t="shared" si="285"/>
        <v>10</v>
      </c>
      <c r="I187" s="372">
        <f t="shared" si="286"/>
        <v>5</v>
      </c>
      <c r="J187" s="367">
        <f t="shared" si="200"/>
        <v>16</v>
      </c>
      <c r="K187" s="372">
        <f t="shared" si="201"/>
        <v>0</v>
      </c>
      <c r="L187" s="369" t="s">
        <v>36</v>
      </c>
      <c r="M187" s="373" t="s">
        <v>203</v>
      </c>
      <c r="N187" s="374"/>
      <c r="O187" s="375"/>
      <c r="P187" s="376" t="s">
        <v>342</v>
      </c>
      <c r="Q187" s="383">
        <v>15</v>
      </c>
      <c r="R187" s="384">
        <v>10</v>
      </c>
      <c r="S187" s="385">
        <v>5</v>
      </c>
      <c r="T187" s="384">
        <v>9</v>
      </c>
      <c r="U187" s="384">
        <v>6</v>
      </c>
      <c r="V187" s="383">
        <v>3</v>
      </c>
      <c r="W187" s="384">
        <v>2</v>
      </c>
      <c r="X187" s="385">
        <v>1</v>
      </c>
      <c r="Y187" s="384">
        <v>1</v>
      </c>
      <c r="Z187" s="401">
        <v>1</v>
      </c>
      <c r="AA187" s="402">
        <v>0</v>
      </c>
      <c r="AB187" s="383">
        <v>0</v>
      </c>
      <c r="AC187" s="384">
        <v>0</v>
      </c>
      <c r="AD187" s="384">
        <v>0</v>
      </c>
      <c r="AE187" s="383">
        <v>2</v>
      </c>
      <c r="AF187" s="401">
        <v>2</v>
      </c>
      <c r="AG187" s="406">
        <v>0</v>
      </c>
      <c r="AH187" s="383">
        <v>4</v>
      </c>
      <c r="AI187" s="384">
        <v>3</v>
      </c>
      <c r="AJ187" s="385">
        <v>1</v>
      </c>
      <c r="AK187" s="384"/>
      <c r="AL187" s="384"/>
      <c r="AM187" s="384"/>
      <c r="AN187" s="383">
        <v>0</v>
      </c>
      <c r="AO187" s="384">
        <v>0</v>
      </c>
      <c r="AP187" s="385">
        <v>0</v>
      </c>
      <c r="AQ187" s="384">
        <v>0</v>
      </c>
      <c r="AR187" s="384">
        <v>0</v>
      </c>
      <c r="AS187" s="384">
        <v>0</v>
      </c>
      <c r="AT187" s="383">
        <v>2</v>
      </c>
      <c r="AU187" s="384">
        <v>2</v>
      </c>
      <c r="AV187" s="384">
        <v>0</v>
      </c>
      <c r="AW187" s="383">
        <v>3</v>
      </c>
      <c r="AX187" s="384">
        <v>0</v>
      </c>
      <c r="AY187" s="385">
        <v>3</v>
      </c>
      <c r="AZ187" s="403"/>
      <c r="BA187" s="387" t="str">
        <f t="shared" si="202"/>
        <v>LI</v>
      </c>
      <c r="BB187" s="388" t="str">
        <f t="shared" si="203"/>
        <v>H</v>
      </c>
      <c r="BC187" s="389" t="str">
        <f t="shared" si="204"/>
        <v>-</v>
      </c>
      <c r="BD187" s="390" t="str">
        <f t="shared" si="205"/>
        <v>RTV</v>
      </c>
      <c r="BE187" s="391">
        <f t="shared" si="206"/>
        <v>4</v>
      </c>
      <c r="BF187" s="392" t="str">
        <f>VLOOKUP(C187,'Standaard+voorstellen '!A$1:E$568,1,FALSE)</f>
        <v>LIH-RTV</v>
      </c>
      <c r="BG187" s="393" t="str">
        <f>VLOOKUP(P187,'Hulpblad Aantal per VrtgSrt &gt;=1'!B$4:C$688,1,FALSE)</f>
        <v>LIH-RTV</v>
      </c>
      <c r="BH187" s="394" t="s">
        <v>342</v>
      </c>
      <c r="BI187" s="393" t="str">
        <f t="shared" si="207"/>
        <v>g</v>
      </c>
      <c r="BJ187" s="393" t="str">
        <f t="shared" si="208"/>
        <v>P</v>
      </c>
      <c r="BK187" s="393" t="str">
        <f t="shared" si="209"/>
        <v>A</v>
      </c>
      <c r="BL187" s="395" t="str">
        <f t="shared" si="210"/>
        <v>PA</v>
      </c>
      <c r="BM187" s="393" t="str">
        <f>IF((B187&gt;"a"),(VLOOKUP(A187,Afhankelijkheid!A$2:O$5530,2,FALSE)),"")</f>
        <v/>
      </c>
      <c r="BN187" s="396">
        <f>IFERROR(VLOOKUP(A187,'Hulpblad IZB en IZE'!A$2:B$750,2,FALSE),0)</f>
        <v>16</v>
      </c>
      <c r="BO187" s="397" t="str">
        <f t="shared" si="211"/>
        <v/>
      </c>
      <c r="BP187" s="370">
        <f t="shared" si="212"/>
        <v>15</v>
      </c>
      <c r="BQ187" s="371">
        <f t="shared" si="213"/>
        <v>10</v>
      </c>
      <c r="BR187" s="372">
        <f t="shared" si="281"/>
        <v>5</v>
      </c>
      <c r="BS187" s="372">
        <f t="shared" si="282"/>
        <v>9</v>
      </c>
      <c r="BT187" s="367">
        <f t="shared" si="214"/>
        <v>16</v>
      </c>
      <c r="BU187" s="398"/>
      <c r="BW187" s="393">
        <f t="shared" si="215"/>
        <v>0</v>
      </c>
      <c r="BX187" s="393">
        <f t="shared" si="216"/>
        <v>0</v>
      </c>
      <c r="BY187" s="393">
        <f t="shared" si="217"/>
        <v>0</v>
      </c>
      <c r="BZ187" s="393">
        <f t="shared" si="218"/>
        <v>0</v>
      </c>
      <c r="CA187" s="393">
        <f t="shared" si="219"/>
        <v>0</v>
      </c>
      <c r="CB187" s="393">
        <f t="shared" si="220"/>
        <v>0</v>
      </c>
      <c r="CC187" s="393">
        <f t="shared" si="221"/>
        <v>0</v>
      </c>
      <c r="CD187" s="393">
        <f t="shared" si="222"/>
        <v>0</v>
      </c>
      <c r="CE187" s="393">
        <f t="shared" si="223"/>
        <v>0</v>
      </c>
      <c r="CF187" s="393">
        <f t="shared" si="224"/>
        <v>0</v>
      </c>
      <c r="CG187" s="398"/>
      <c r="CH187" s="391">
        <f t="shared" si="225"/>
        <v>1</v>
      </c>
      <c r="CI187" s="391">
        <f t="shared" si="226"/>
        <v>1</v>
      </c>
      <c r="CJ187" s="391">
        <f t="shared" si="227"/>
        <v>1</v>
      </c>
      <c r="CK187" s="391">
        <f t="shared" si="228"/>
        <v>1</v>
      </c>
      <c r="CL187" s="391">
        <f t="shared" si="229"/>
        <v>1</v>
      </c>
      <c r="CM187" s="391">
        <f t="shared" si="230"/>
        <v>0</v>
      </c>
      <c r="CN187" s="391">
        <f t="shared" si="231"/>
        <v>1</v>
      </c>
      <c r="CO187" s="391">
        <f t="shared" si="232"/>
        <v>1</v>
      </c>
      <c r="CP187" s="391">
        <f t="shared" si="233"/>
        <v>1</v>
      </c>
      <c r="CQ187" s="391">
        <f t="shared" si="234"/>
        <v>1</v>
      </c>
      <c r="CR187" s="391">
        <f t="shared" si="235"/>
        <v>0</v>
      </c>
      <c r="CS187" s="393">
        <f t="shared" si="236"/>
        <v>0</v>
      </c>
      <c r="CT187" s="391">
        <f t="shared" si="237"/>
        <v>0</v>
      </c>
      <c r="CU187" s="391">
        <f t="shared" si="238"/>
        <v>1</v>
      </c>
      <c r="CV187" s="391">
        <f t="shared" si="239"/>
        <v>1</v>
      </c>
      <c r="CW187" s="391">
        <f t="shared" si="240"/>
        <v>0</v>
      </c>
      <c r="CX187" s="391">
        <f t="shared" si="241"/>
        <v>1</v>
      </c>
      <c r="CY187" s="391">
        <f t="shared" si="242"/>
        <v>1</v>
      </c>
      <c r="CZ187" s="391">
        <f t="shared" si="243"/>
        <v>0</v>
      </c>
      <c r="DA187" s="391">
        <f t="shared" si="244"/>
        <v>0</v>
      </c>
      <c r="DB187" s="391">
        <f t="shared" si="245"/>
        <v>0</v>
      </c>
      <c r="DC187" s="391">
        <f t="shared" si="246"/>
        <v>1</v>
      </c>
      <c r="DD187" s="391">
        <f t="shared" si="247"/>
        <v>1</v>
      </c>
      <c r="DE187" s="398"/>
      <c r="DF187" s="391">
        <f t="shared" si="248"/>
        <v>0</v>
      </c>
      <c r="DG187" s="391">
        <f t="shared" si="249"/>
        <v>0</v>
      </c>
      <c r="DH187" s="391">
        <f t="shared" si="250"/>
        <v>0</v>
      </c>
      <c r="DI187" s="391">
        <f t="shared" si="251"/>
        <v>0</v>
      </c>
      <c r="DJ187" s="391">
        <f t="shared" si="252"/>
        <v>0</v>
      </c>
      <c r="DK187" s="391">
        <f t="shared" si="253"/>
        <v>0</v>
      </c>
      <c r="DL187" s="391">
        <f t="shared" si="254"/>
        <v>0</v>
      </c>
      <c r="DM187" s="391">
        <f t="shared" si="255"/>
        <v>0</v>
      </c>
      <c r="DN187" s="391">
        <f t="shared" si="256"/>
        <v>0</v>
      </c>
      <c r="DO187" s="391">
        <f t="shared" si="257"/>
        <v>0</v>
      </c>
      <c r="DP187" s="391">
        <f t="shared" si="258"/>
        <v>0</v>
      </c>
      <c r="DQ187" s="398"/>
      <c r="DR187" s="391">
        <f t="shared" si="259"/>
        <v>0</v>
      </c>
      <c r="DS187" s="391">
        <f t="shared" si="260"/>
        <v>0</v>
      </c>
      <c r="DT187" s="391">
        <f t="shared" si="261"/>
        <v>0</v>
      </c>
      <c r="DU187" s="391">
        <f t="shared" si="262"/>
        <v>0</v>
      </c>
      <c r="DV187" s="391">
        <f t="shared" si="263"/>
        <v>0</v>
      </c>
      <c r="DW187" s="391">
        <f t="shared" si="264"/>
        <v>0</v>
      </c>
      <c r="DX187" s="391">
        <f t="shared" si="265"/>
        <v>0</v>
      </c>
      <c r="DY187" s="391">
        <f t="shared" si="266"/>
        <v>0</v>
      </c>
      <c r="DZ187" s="391">
        <f t="shared" si="267"/>
        <v>0</v>
      </c>
      <c r="EA187" s="391">
        <f t="shared" si="268"/>
        <v>0</v>
      </c>
      <c r="EB187" s="391">
        <f t="shared" si="269"/>
        <v>0</v>
      </c>
      <c r="EC187" s="398"/>
      <c r="ED187" s="391">
        <f t="shared" si="270"/>
        <v>0</v>
      </c>
      <c r="EE187" s="391">
        <f t="shared" si="271"/>
        <v>0</v>
      </c>
      <c r="EF187" s="391">
        <f t="shared" si="272"/>
        <v>0</v>
      </c>
      <c r="EG187" s="391">
        <f t="shared" si="273"/>
        <v>0</v>
      </c>
      <c r="EH187" s="391">
        <f t="shared" si="274"/>
        <v>0</v>
      </c>
      <c r="EI187" s="391">
        <f t="shared" si="275"/>
        <v>0</v>
      </c>
      <c r="EJ187" s="391">
        <f t="shared" si="276"/>
        <v>0</v>
      </c>
      <c r="EK187" s="391">
        <f t="shared" si="277"/>
        <v>0</v>
      </c>
      <c r="EL187" s="391">
        <f t="shared" si="278"/>
        <v>0</v>
      </c>
      <c r="EM187" s="391">
        <f t="shared" si="279"/>
        <v>0</v>
      </c>
      <c r="EN187" s="391">
        <f t="shared" si="280"/>
        <v>0</v>
      </c>
    </row>
    <row r="188" spans="1:145" s="391" customFormat="1" ht="13.5" hidden="1" thickBot="1" x14ac:dyDescent="0.25">
      <c r="A188" s="364" t="str">
        <f t="shared" si="288"/>
        <v>LO</v>
      </c>
      <c r="B188" s="365" t="str">
        <f>IF((A188&lt;&gt;"ZZZ"),(IF((IFERROR((VLOOKUP(A188,'Standaard+voorstellen '!A$1:B$436,1,FALSE)),"ZZZ"))="ZZZ","v","")),"")</f>
        <v/>
      </c>
      <c r="C188" s="396" t="s">
        <v>443</v>
      </c>
      <c r="D188" s="367" t="str">
        <f t="shared" si="199"/>
        <v>LO</v>
      </c>
      <c r="E188" s="368" t="str">
        <f>IFERROR((VLOOKUP(C188,'Standaard+voorstellen '!A$1:E$568,2,FALSE)),"Nog af te handelen AANVRAAG")</f>
        <v>Logistiek voertuig</v>
      </c>
      <c r="F188" s="369">
        <f>IFERROR((VLOOKUP(C188,'Standaard+voorstellen '!A$1:E$568,3,FALSE)),"")</f>
        <v>8</v>
      </c>
      <c r="G188" s="370">
        <f t="shared" si="284"/>
        <v>64</v>
      </c>
      <c r="H188" s="371">
        <f t="shared" si="285"/>
        <v>56</v>
      </c>
      <c r="I188" s="372">
        <f t="shared" si="286"/>
        <v>8</v>
      </c>
      <c r="J188" s="367">
        <f t="shared" si="200"/>
        <v>73</v>
      </c>
      <c r="K188" s="372">
        <f t="shared" si="201"/>
        <v>0</v>
      </c>
      <c r="L188" s="369" t="s">
        <v>36</v>
      </c>
      <c r="M188" s="373" t="s">
        <v>443</v>
      </c>
      <c r="N188" s="374"/>
      <c r="O188" s="375"/>
      <c r="P188" s="376" t="s">
        <v>443</v>
      </c>
      <c r="Q188" s="377">
        <v>64</v>
      </c>
      <c r="R188" s="378">
        <v>56</v>
      </c>
      <c r="S188" s="379">
        <v>8</v>
      </c>
      <c r="T188" s="378">
        <v>10</v>
      </c>
      <c r="U188" s="378">
        <v>9</v>
      </c>
      <c r="V188" s="383">
        <v>5</v>
      </c>
      <c r="W188" s="384">
        <v>5</v>
      </c>
      <c r="X188" s="385">
        <v>0</v>
      </c>
      <c r="Y188" s="384">
        <v>2</v>
      </c>
      <c r="Z188" s="401">
        <v>1</v>
      </c>
      <c r="AA188" s="402">
        <v>1</v>
      </c>
      <c r="AB188" s="383">
        <v>11</v>
      </c>
      <c r="AC188" s="384">
        <v>11</v>
      </c>
      <c r="AD188" s="384">
        <v>0</v>
      </c>
      <c r="AE188" s="383">
        <v>9</v>
      </c>
      <c r="AF188" s="401">
        <v>9</v>
      </c>
      <c r="AG188" s="406">
        <v>0</v>
      </c>
      <c r="AH188" s="383">
        <v>8</v>
      </c>
      <c r="AI188" s="384">
        <v>8</v>
      </c>
      <c r="AJ188" s="385">
        <v>0</v>
      </c>
      <c r="AK188" s="384">
        <v>3</v>
      </c>
      <c r="AL188" s="384">
        <v>3</v>
      </c>
      <c r="AM188" s="384">
        <v>0</v>
      </c>
      <c r="AN188" s="383">
        <v>5</v>
      </c>
      <c r="AO188" s="384">
        <v>3</v>
      </c>
      <c r="AP188" s="385">
        <v>2</v>
      </c>
      <c r="AQ188" s="384">
        <v>14</v>
      </c>
      <c r="AR188" s="384">
        <v>9</v>
      </c>
      <c r="AS188" s="384">
        <v>5</v>
      </c>
      <c r="AT188" s="383">
        <v>0</v>
      </c>
      <c r="AU188" s="384">
        <v>0</v>
      </c>
      <c r="AV188" s="384">
        <v>0</v>
      </c>
      <c r="AW188" s="383">
        <v>7</v>
      </c>
      <c r="AX188" s="384">
        <v>7</v>
      </c>
      <c r="AY188" s="385">
        <v>0</v>
      </c>
      <c r="AZ188" s="403"/>
      <c r="BA188" s="387" t="str">
        <f t="shared" si="202"/>
        <v>LO</v>
      </c>
      <c r="BB188" s="388" t="str">
        <f t="shared" si="203"/>
        <v/>
      </c>
      <c r="BC188" s="389" t="str">
        <f t="shared" si="204"/>
        <v/>
      </c>
      <c r="BD188" s="390" t="str">
        <f t="shared" si="205"/>
        <v/>
      </c>
      <c r="BE188" s="391">
        <f t="shared" si="206"/>
        <v>3</v>
      </c>
      <c r="BF188" s="392" t="str">
        <f>VLOOKUP(C188,'Standaard+voorstellen '!A$1:E$568,1,FALSE)</f>
        <v>LO</v>
      </c>
      <c r="BG188" s="393" t="str">
        <f>VLOOKUP(P188,'Hulpblad Aantal per VrtgSrt &gt;=1'!B$4:C$688,1,FALSE)</f>
        <v>LO</v>
      </c>
      <c r="BH188" s="394" t="s">
        <v>443</v>
      </c>
      <c r="BI188" s="393" t="str">
        <f t="shared" si="207"/>
        <v>g</v>
      </c>
      <c r="BJ188" s="393" t="str">
        <f t="shared" si="208"/>
        <v>P</v>
      </c>
      <c r="BK188" s="393" t="str">
        <f t="shared" si="209"/>
        <v>A</v>
      </c>
      <c r="BL188" s="395" t="str">
        <f t="shared" si="210"/>
        <v>PA</v>
      </c>
      <c r="BM188" s="393" t="str">
        <f>IF((B188&gt;"a"),(VLOOKUP(A188,Afhankelijkheid!A$2:O$5530,2,FALSE)),"")</f>
        <v/>
      </c>
      <c r="BN188" s="396">
        <f>IFERROR(VLOOKUP(A188,'Hulpblad IZB en IZE'!A$2:B$750,2,FALSE),0)</f>
        <v>73</v>
      </c>
      <c r="BO188" s="397" t="str">
        <f t="shared" si="211"/>
        <v/>
      </c>
      <c r="BP188" s="370">
        <f t="shared" si="212"/>
        <v>64</v>
      </c>
      <c r="BQ188" s="371">
        <f t="shared" si="213"/>
        <v>56</v>
      </c>
      <c r="BR188" s="372">
        <f t="shared" si="281"/>
        <v>8</v>
      </c>
      <c r="BS188" s="372">
        <f t="shared" si="282"/>
        <v>10</v>
      </c>
      <c r="BT188" s="367">
        <f t="shared" si="214"/>
        <v>73</v>
      </c>
      <c r="BU188" s="398"/>
      <c r="BW188" s="393">
        <f t="shared" si="215"/>
        <v>0</v>
      </c>
      <c r="BX188" s="393">
        <f t="shared" si="216"/>
        <v>0</v>
      </c>
      <c r="BY188" s="393">
        <f t="shared" si="217"/>
        <v>0</v>
      </c>
      <c r="BZ188" s="393">
        <f t="shared" si="218"/>
        <v>0</v>
      </c>
      <c r="CA188" s="393">
        <f t="shared" si="219"/>
        <v>0</v>
      </c>
      <c r="CB188" s="393">
        <f t="shared" si="220"/>
        <v>0</v>
      </c>
      <c r="CC188" s="393">
        <f t="shared" si="221"/>
        <v>0</v>
      </c>
      <c r="CD188" s="393">
        <f t="shared" si="222"/>
        <v>0</v>
      </c>
      <c r="CE188" s="393">
        <f t="shared" si="223"/>
        <v>0</v>
      </c>
      <c r="CF188" s="393">
        <f t="shared" si="224"/>
        <v>0</v>
      </c>
      <c r="CG188" s="398"/>
      <c r="CH188" s="391">
        <f t="shared" si="225"/>
        <v>1</v>
      </c>
      <c r="CI188" s="391">
        <f t="shared" si="226"/>
        <v>1</v>
      </c>
      <c r="CJ188" s="391">
        <f t="shared" si="227"/>
        <v>1</v>
      </c>
      <c r="CK188" s="391">
        <f t="shared" si="228"/>
        <v>1</v>
      </c>
      <c r="CL188" s="391">
        <f t="shared" si="229"/>
        <v>1</v>
      </c>
      <c r="CM188" s="391">
        <f t="shared" si="230"/>
        <v>1</v>
      </c>
      <c r="CN188" s="391">
        <f t="shared" si="231"/>
        <v>1</v>
      </c>
      <c r="CO188" s="391">
        <f t="shared" si="232"/>
        <v>1</v>
      </c>
      <c r="CP188" s="391">
        <f t="shared" si="233"/>
        <v>1</v>
      </c>
      <c r="CQ188" s="391">
        <f t="shared" si="234"/>
        <v>1</v>
      </c>
      <c r="CR188" s="391">
        <f t="shared" si="235"/>
        <v>0</v>
      </c>
      <c r="CS188" s="393">
        <f t="shared" si="236"/>
        <v>0</v>
      </c>
      <c r="CT188" s="391">
        <f t="shared" si="237"/>
        <v>0</v>
      </c>
      <c r="CU188" s="391">
        <f t="shared" si="238"/>
        <v>1</v>
      </c>
      <c r="CV188" s="391">
        <f t="shared" si="239"/>
        <v>1</v>
      </c>
      <c r="CW188" s="391">
        <f t="shared" si="240"/>
        <v>1</v>
      </c>
      <c r="CX188" s="391">
        <f t="shared" si="241"/>
        <v>1</v>
      </c>
      <c r="CY188" s="391">
        <f t="shared" si="242"/>
        <v>1</v>
      </c>
      <c r="CZ188" s="391">
        <f t="shared" si="243"/>
        <v>1</v>
      </c>
      <c r="DA188" s="391">
        <f t="shared" si="244"/>
        <v>1</v>
      </c>
      <c r="DB188" s="391">
        <f t="shared" si="245"/>
        <v>1</v>
      </c>
      <c r="DC188" s="391">
        <f t="shared" si="246"/>
        <v>0</v>
      </c>
      <c r="DD188" s="391">
        <f t="shared" si="247"/>
        <v>1</v>
      </c>
      <c r="DE188" s="398"/>
      <c r="DF188" s="391">
        <f t="shared" si="248"/>
        <v>0</v>
      </c>
      <c r="DG188" s="391">
        <f t="shared" si="249"/>
        <v>0</v>
      </c>
      <c r="DH188" s="391">
        <f t="shared" si="250"/>
        <v>0</v>
      </c>
      <c r="DI188" s="391">
        <f t="shared" si="251"/>
        <v>0</v>
      </c>
      <c r="DJ188" s="391">
        <f t="shared" si="252"/>
        <v>0</v>
      </c>
      <c r="DK188" s="391">
        <f t="shared" si="253"/>
        <v>0</v>
      </c>
      <c r="DL188" s="391">
        <f t="shared" si="254"/>
        <v>0</v>
      </c>
      <c r="DM188" s="391">
        <f t="shared" si="255"/>
        <v>0</v>
      </c>
      <c r="DN188" s="391">
        <f t="shared" si="256"/>
        <v>0</v>
      </c>
      <c r="DO188" s="391">
        <f t="shared" si="257"/>
        <v>0</v>
      </c>
      <c r="DP188" s="391">
        <f t="shared" si="258"/>
        <v>0</v>
      </c>
      <c r="DQ188" s="398"/>
      <c r="DR188" s="391">
        <f t="shared" si="259"/>
        <v>0</v>
      </c>
      <c r="DS188" s="391">
        <f t="shared" si="260"/>
        <v>0</v>
      </c>
      <c r="DT188" s="391">
        <f t="shared" si="261"/>
        <v>0</v>
      </c>
      <c r="DU188" s="391">
        <f t="shared" si="262"/>
        <v>0</v>
      </c>
      <c r="DV188" s="391">
        <f t="shared" si="263"/>
        <v>0</v>
      </c>
      <c r="DW188" s="391">
        <f t="shared" si="264"/>
        <v>0</v>
      </c>
      <c r="DX188" s="391">
        <f t="shared" si="265"/>
        <v>0</v>
      </c>
      <c r="DY188" s="391">
        <f t="shared" si="266"/>
        <v>0</v>
      </c>
      <c r="DZ188" s="391">
        <f t="shared" si="267"/>
        <v>0</v>
      </c>
      <c r="EA188" s="391">
        <f t="shared" si="268"/>
        <v>0</v>
      </c>
      <c r="EB188" s="391">
        <f t="shared" si="269"/>
        <v>0</v>
      </c>
      <c r="EC188" s="398"/>
      <c r="ED188" s="391">
        <f t="shared" si="270"/>
        <v>0</v>
      </c>
      <c r="EE188" s="391">
        <f t="shared" si="271"/>
        <v>0</v>
      </c>
      <c r="EF188" s="391">
        <f t="shared" si="272"/>
        <v>0</v>
      </c>
      <c r="EG188" s="391">
        <f t="shared" si="273"/>
        <v>0</v>
      </c>
      <c r="EH188" s="391">
        <f t="shared" si="274"/>
        <v>0</v>
      </c>
      <c r="EI188" s="391">
        <f t="shared" si="275"/>
        <v>0</v>
      </c>
      <c r="EJ188" s="391">
        <f t="shared" si="276"/>
        <v>0</v>
      </c>
      <c r="EK188" s="391">
        <f t="shared" si="277"/>
        <v>0</v>
      </c>
      <c r="EL188" s="391">
        <f t="shared" si="278"/>
        <v>0</v>
      </c>
      <c r="EM188" s="391">
        <f t="shared" si="279"/>
        <v>0</v>
      </c>
      <c r="EN188" s="391">
        <f t="shared" si="280"/>
        <v>0</v>
      </c>
    </row>
    <row r="189" spans="1:145" s="391" customFormat="1" ht="13.5" hidden="1" thickBot="1" x14ac:dyDescent="0.25">
      <c r="A189" s="364" t="str">
        <f t="shared" si="288"/>
        <v>LOH</v>
      </c>
      <c r="B189" s="365" t="str">
        <f>IF((A189&lt;&gt;"ZZZ"),(IF((IFERROR((VLOOKUP(A189,'Standaard+voorstellen '!A$1:B$436,1,FALSE)),"ZZZ"))="ZZZ","v","")),"")</f>
        <v/>
      </c>
      <c r="C189" s="396" t="s">
        <v>440</v>
      </c>
      <c r="D189" s="367" t="str">
        <f t="shared" si="199"/>
        <v>LOH</v>
      </c>
      <c r="E189" s="368" t="str">
        <f>IFERROR((VLOOKUP(C189,'Standaard+voorstellen '!A$1:E$568,2,FALSE)),"Nog af te handelen AANVRAAG")</f>
        <v>HAB Logistiek</v>
      </c>
      <c r="F189" s="369">
        <f>IFERROR((VLOOKUP(C189,'Standaard+voorstellen '!A$1:E$568,3,FALSE)),"")</f>
        <v>8</v>
      </c>
      <c r="G189" s="370">
        <f t="shared" si="284"/>
        <v>12</v>
      </c>
      <c r="H189" s="371">
        <f t="shared" si="285"/>
        <v>10</v>
      </c>
      <c r="I189" s="372">
        <f t="shared" si="286"/>
        <v>2</v>
      </c>
      <c r="J189" s="367">
        <f t="shared" si="200"/>
        <v>26</v>
      </c>
      <c r="K189" s="372">
        <f t="shared" si="201"/>
        <v>0</v>
      </c>
      <c r="L189" s="369" t="s">
        <v>36</v>
      </c>
      <c r="M189" s="373" t="s">
        <v>443</v>
      </c>
      <c r="N189" s="374"/>
      <c r="O189" s="375"/>
      <c r="P189" s="376" t="s">
        <v>440</v>
      </c>
      <c r="Q189" s="377">
        <v>12</v>
      </c>
      <c r="R189" s="378">
        <v>10</v>
      </c>
      <c r="S189" s="379">
        <v>2</v>
      </c>
      <c r="T189" s="378">
        <v>7</v>
      </c>
      <c r="U189" s="378">
        <v>6</v>
      </c>
      <c r="V189" s="383">
        <v>2</v>
      </c>
      <c r="W189" s="384">
        <v>1</v>
      </c>
      <c r="X189" s="385">
        <v>1</v>
      </c>
      <c r="Y189" s="384"/>
      <c r="Z189" s="401"/>
      <c r="AA189" s="402"/>
      <c r="AB189" s="383"/>
      <c r="AC189" s="384"/>
      <c r="AD189" s="384"/>
      <c r="AE189" s="383">
        <v>3</v>
      </c>
      <c r="AF189" s="401">
        <v>3</v>
      </c>
      <c r="AG189" s="406">
        <v>0</v>
      </c>
      <c r="AH189" s="377">
        <v>2</v>
      </c>
      <c r="AI189" s="378">
        <v>1</v>
      </c>
      <c r="AJ189" s="379">
        <v>1</v>
      </c>
      <c r="AK189" s="384"/>
      <c r="AL189" s="384"/>
      <c r="AM189" s="384"/>
      <c r="AN189" s="377">
        <v>2</v>
      </c>
      <c r="AO189" s="378">
        <v>2</v>
      </c>
      <c r="AP189" s="379">
        <v>0</v>
      </c>
      <c r="AQ189" s="384">
        <v>2</v>
      </c>
      <c r="AR189" s="384">
        <v>2</v>
      </c>
      <c r="AS189" s="384">
        <v>0</v>
      </c>
      <c r="AT189" s="383">
        <v>0</v>
      </c>
      <c r="AU189" s="384">
        <v>0</v>
      </c>
      <c r="AV189" s="384">
        <v>0</v>
      </c>
      <c r="AW189" s="383">
        <v>1</v>
      </c>
      <c r="AX189" s="384">
        <v>1</v>
      </c>
      <c r="AY189" s="384">
        <v>0</v>
      </c>
      <c r="AZ189" s="403"/>
      <c r="BA189" s="387" t="str">
        <f t="shared" si="202"/>
        <v>LO</v>
      </c>
      <c r="BB189" s="388" t="str">
        <f t="shared" si="203"/>
        <v>H</v>
      </c>
      <c r="BC189" s="389" t="str">
        <f t="shared" si="204"/>
        <v/>
      </c>
      <c r="BD189" s="390" t="str">
        <f t="shared" si="205"/>
        <v/>
      </c>
      <c r="BE189" s="391">
        <f t="shared" si="206"/>
        <v>4</v>
      </c>
      <c r="BF189" s="392" t="str">
        <f>VLOOKUP(C189,'Standaard+voorstellen '!A$1:E$568,1,FALSE)</f>
        <v>LOH</v>
      </c>
      <c r="BG189" s="393" t="str">
        <f>VLOOKUP(P189,'Hulpblad Aantal per VrtgSrt &gt;=1'!B$4:C$688,1,FALSE)</f>
        <v>LOH</v>
      </c>
      <c r="BH189" s="394" t="s">
        <v>440</v>
      </c>
      <c r="BI189" s="393" t="str">
        <f t="shared" si="207"/>
        <v>g</v>
      </c>
      <c r="BJ189" s="393" t="str">
        <f t="shared" si="208"/>
        <v>P</v>
      </c>
      <c r="BK189" s="393" t="str">
        <f t="shared" si="209"/>
        <v>A</v>
      </c>
      <c r="BL189" s="395" t="str">
        <f t="shared" si="210"/>
        <v>PA</v>
      </c>
      <c r="BM189" s="393" t="str">
        <f>IF((B189&gt;"a"),(VLOOKUP(A189,Afhankelijkheid!A$2:O$5530,2,FALSE)),"")</f>
        <v/>
      </c>
      <c r="BN189" s="396">
        <f>IFERROR(VLOOKUP(A189,'Hulpblad IZB en IZE'!A$2:B$750,2,FALSE),0)</f>
        <v>26</v>
      </c>
      <c r="BO189" s="397" t="str">
        <f t="shared" si="211"/>
        <v/>
      </c>
      <c r="BP189" s="370">
        <f t="shared" si="212"/>
        <v>12</v>
      </c>
      <c r="BQ189" s="371">
        <f t="shared" si="213"/>
        <v>10</v>
      </c>
      <c r="BR189" s="372">
        <f t="shared" si="281"/>
        <v>2</v>
      </c>
      <c r="BS189" s="372">
        <f t="shared" si="282"/>
        <v>7</v>
      </c>
      <c r="BT189" s="367">
        <f t="shared" si="214"/>
        <v>26</v>
      </c>
      <c r="BU189" s="398"/>
      <c r="BW189" s="393">
        <f t="shared" si="215"/>
        <v>0</v>
      </c>
      <c r="BX189" s="393">
        <f t="shared" si="216"/>
        <v>0</v>
      </c>
      <c r="BY189" s="393">
        <f t="shared" si="217"/>
        <v>0</v>
      </c>
      <c r="BZ189" s="393">
        <f t="shared" si="218"/>
        <v>0</v>
      </c>
      <c r="CA189" s="393">
        <f t="shared" si="219"/>
        <v>0</v>
      </c>
      <c r="CB189" s="393">
        <f t="shared" si="220"/>
        <v>0</v>
      </c>
      <c r="CC189" s="393">
        <f t="shared" si="221"/>
        <v>0</v>
      </c>
      <c r="CD189" s="393">
        <f t="shared" si="222"/>
        <v>0</v>
      </c>
      <c r="CE189" s="393">
        <f t="shared" si="223"/>
        <v>0</v>
      </c>
      <c r="CF189" s="393">
        <f t="shared" si="224"/>
        <v>0</v>
      </c>
      <c r="CG189" s="398"/>
      <c r="CH189" s="391">
        <f t="shared" si="225"/>
        <v>1</v>
      </c>
      <c r="CI189" s="391">
        <f t="shared" si="226"/>
        <v>0</v>
      </c>
      <c r="CJ189" s="391">
        <f t="shared" si="227"/>
        <v>0</v>
      </c>
      <c r="CK189" s="391">
        <f t="shared" si="228"/>
        <v>1</v>
      </c>
      <c r="CL189" s="391">
        <f t="shared" si="229"/>
        <v>1</v>
      </c>
      <c r="CM189" s="391">
        <f t="shared" si="230"/>
        <v>0</v>
      </c>
      <c r="CN189" s="391">
        <f t="shared" si="231"/>
        <v>1</v>
      </c>
      <c r="CO189" s="391">
        <f t="shared" si="232"/>
        <v>1</v>
      </c>
      <c r="CP189" s="391">
        <f t="shared" si="233"/>
        <v>1</v>
      </c>
      <c r="CQ189" s="391">
        <f t="shared" si="234"/>
        <v>1</v>
      </c>
      <c r="CR189" s="391">
        <f t="shared" si="235"/>
        <v>0</v>
      </c>
      <c r="CS189" s="393">
        <f t="shared" si="236"/>
        <v>0</v>
      </c>
      <c r="CT189" s="391">
        <f t="shared" si="237"/>
        <v>0</v>
      </c>
      <c r="CU189" s="391">
        <f t="shared" si="238"/>
        <v>1</v>
      </c>
      <c r="CV189" s="391">
        <f t="shared" si="239"/>
        <v>0</v>
      </c>
      <c r="CW189" s="391">
        <f t="shared" si="240"/>
        <v>0</v>
      </c>
      <c r="CX189" s="391">
        <f t="shared" si="241"/>
        <v>1</v>
      </c>
      <c r="CY189" s="391">
        <f t="shared" si="242"/>
        <v>1</v>
      </c>
      <c r="CZ189" s="391">
        <f t="shared" si="243"/>
        <v>0</v>
      </c>
      <c r="DA189" s="391">
        <f t="shared" si="244"/>
        <v>1</v>
      </c>
      <c r="DB189" s="391">
        <f t="shared" si="245"/>
        <v>1</v>
      </c>
      <c r="DC189" s="391">
        <f t="shared" si="246"/>
        <v>0</v>
      </c>
      <c r="DD189" s="391">
        <f t="shared" si="247"/>
        <v>1</v>
      </c>
      <c r="DE189" s="398"/>
      <c r="DF189" s="391">
        <f t="shared" si="248"/>
        <v>0</v>
      </c>
      <c r="DG189" s="391">
        <f t="shared" si="249"/>
        <v>0</v>
      </c>
      <c r="DH189" s="391">
        <f t="shared" si="250"/>
        <v>0</v>
      </c>
      <c r="DI189" s="391">
        <f t="shared" si="251"/>
        <v>0</v>
      </c>
      <c r="DJ189" s="391">
        <f t="shared" si="252"/>
        <v>0</v>
      </c>
      <c r="DK189" s="391">
        <f t="shared" si="253"/>
        <v>0</v>
      </c>
      <c r="DL189" s="391">
        <f t="shared" si="254"/>
        <v>0</v>
      </c>
      <c r="DM189" s="391">
        <f t="shared" si="255"/>
        <v>0</v>
      </c>
      <c r="DN189" s="391">
        <f t="shared" si="256"/>
        <v>0</v>
      </c>
      <c r="DO189" s="391">
        <f t="shared" si="257"/>
        <v>0</v>
      </c>
      <c r="DP189" s="391">
        <f t="shared" si="258"/>
        <v>0</v>
      </c>
      <c r="DQ189" s="398"/>
      <c r="DR189" s="391">
        <f t="shared" si="259"/>
        <v>0</v>
      </c>
      <c r="DS189" s="391">
        <f t="shared" si="260"/>
        <v>0</v>
      </c>
      <c r="DT189" s="391">
        <f t="shared" si="261"/>
        <v>0</v>
      </c>
      <c r="DU189" s="391">
        <f t="shared" si="262"/>
        <v>0</v>
      </c>
      <c r="DV189" s="391">
        <f t="shared" si="263"/>
        <v>0</v>
      </c>
      <c r="DW189" s="391">
        <f t="shared" si="264"/>
        <v>0</v>
      </c>
      <c r="DX189" s="391">
        <f t="shared" si="265"/>
        <v>0</v>
      </c>
      <c r="DY189" s="391">
        <f t="shared" si="266"/>
        <v>0</v>
      </c>
      <c r="DZ189" s="391">
        <f t="shared" si="267"/>
        <v>0</v>
      </c>
      <c r="EA189" s="391">
        <f t="shared" si="268"/>
        <v>0</v>
      </c>
      <c r="EB189" s="391">
        <f t="shared" si="269"/>
        <v>0</v>
      </c>
      <c r="EC189" s="398"/>
      <c r="ED189" s="391">
        <f t="shared" si="270"/>
        <v>0</v>
      </c>
      <c r="EE189" s="391">
        <f t="shared" si="271"/>
        <v>0</v>
      </c>
      <c r="EF189" s="391">
        <f t="shared" si="272"/>
        <v>0</v>
      </c>
      <c r="EG189" s="391">
        <f t="shared" si="273"/>
        <v>0</v>
      </c>
      <c r="EH189" s="391">
        <f t="shared" si="274"/>
        <v>0</v>
      </c>
      <c r="EI189" s="391">
        <f t="shared" si="275"/>
        <v>0</v>
      </c>
      <c r="EJ189" s="391">
        <f t="shared" si="276"/>
        <v>0</v>
      </c>
      <c r="EK189" s="391">
        <f t="shared" si="277"/>
        <v>0</v>
      </c>
      <c r="EL189" s="391">
        <f t="shared" si="278"/>
        <v>0</v>
      </c>
      <c r="EM189" s="391">
        <f t="shared" si="279"/>
        <v>0</v>
      </c>
      <c r="EN189" s="391">
        <f t="shared" si="280"/>
        <v>0</v>
      </c>
    </row>
    <row r="190" spans="1:145" s="391" customFormat="1" ht="18.75" hidden="1" thickBot="1" x14ac:dyDescent="0.25">
      <c r="A190" s="364" t="str">
        <f t="shared" si="288"/>
        <v>LOH-GGB</v>
      </c>
      <c r="B190" s="365" t="str">
        <f>IF((A190&lt;&gt;"ZZZ"),(IF((IFERROR((VLOOKUP(A190,'Standaard+voorstellen '!A$1:B$436,1,FALSE)),"ZZZ"))="ZZZ","v","")),"")</f>
        <v/>
      </c>
      <c r="C190" s="396" t="s">
        <v>389</v>
      </c>
      <c r="D190" s="367" t="str">
        <f t="shared" si="199"/>
        <v>LOH-GGB</v>
      </c>
      <c r="E190" s="368" t="str">
        <f>IFERROR((VLOOKUP(C190,'Standaard+voorstellen '!A$1:E$568,2,FALSE)),"Nog af te handelen AANVRAAG")</f>
        <v>LOH Grootsch. Geneesk. Bijst.</v>
      </c>
      <c r="F190" s="369">
        <f>IFERROR((VLOOKUP(C190,'Standaard+voorstellen '!A$1:E$568,3,FALSE)),"")</f>
        <v>8</v>
      </c>
      <c r="G190" s="370">
        <f t="shared" si="284"/>
        <v>2</v>
      </c>
      <c r="H190" s="371">
        <f t="shared" si="285"/>
        <v>2</v>
      </c>
      <c r="I190" s="372">
        <f t="shared" si="286"/>
        <v>0</v>
      </c>
      <c r="J190" s="367">
        <f t="shared" si="200"/>
        <v>7</v>
      </c>
      <c r="K190" s="372">
        <f t="shared" si="201"/>
        <v>0</v>
      </c>
      <c r="L190" s="369" t="s">
        <v>36</v>
      </c>
      <c r="M190" s="373" t="s">
        <v>1261</v>
      </c>
      <c r="N190" s="374"/>
      <c r="O190" s="375"/>
      <c r="P190" s="376" t="s">
        <v>389</v>
      </c>
      <c r="Q190" s="449">
        <v>2</v>
      </c>
      <c r="R190" s="378">
        <v>2</v>
      </c>
      <c r="S190" s="379">
        <v>0</v>
      </c>
      <c r="T190" s="378">
        <v>8</v>
      </c>
      <c r="U190" s="378">
        <v>2</v>
      </c>
      <c r="V190" s="383">
        <v>0</v>
      </c>
      <c r="W190" s="384">
        <v>0</v>
      </c>
      <c r="X190" s="385">
        <v>0</v>
      </c>
      <c r="Y190" s="384">
        <v>1</v>
      </c>
      <c r="Z190" s="401">
        <v>1</v>
      </c>
      <c r="AA190" s="384">
        <v>0</v>
      </c>
      <c r="AB190" s="377">
        <v>0</v>
      </c>
      <c r="AC190" s="378">
        <v>0</v>
      </c>
      <c r="AD190" s="378">
        <v>0</v>
      </c>
      <c r="AE190" s="383"/>
      <c r="AF190" s="401"/>
      <c r="AG190" s="406"/>
      <c r="AH190" s="383">
        <v>0</v>
      </c>
      <c r="AI190" s="384">
        <v>0</v>
      </c>
      <c r="AJ190" s="385">
        <v>0</v>
      </c>
      <c r="AK190" s="384"/>
      <c r="AL190" s="384"/>
      <c r="AM190" s="384"/>
      <c r="AN190" s="383">
        <v>0</v>
      </c>
      <c r="AO190" s="384">
        <v>0</v>
      </c>
      <c r="AP190" s="385">
        <v>0</v>
      </c>
      <c r="AQ190" s="384">
        <v>1</v>
      </c>
      <c r="AR190" s="384">
        <v>1</v>
      </c>
      <c r="AS190" s="384">
        <v>0</v>
      </c>
      <c r="AT190" s="383">
        <v>0</v>
      </c>
      <c r="AU190" s="384">
        <v>0</v>
      </c>
      <c r="AV190" s="384">
        <v>0</v>
      </c>
      <c r="AW190" s="383">
        <v>0</v>
      </c>
      <c r="AX190" s="384">
        <v>0</v>
      </c>
      <c r="AY190" s="385">
        <v>0</v>
      </c>
      <c r="AZ190" s="403"/>
      <c r="BA190" s="387" t="str">
        <f t="shared" si="202"/>
        <v>LO</v>
      </c>
      <c r="BB190" s="388" t="str">
        <f t="shared" si="203"/>
        <v>H</v>
      </c>
      <c r="BC190" s="389" t="str">
        <f t="shared" si="204"/>
        <v>-</v>
      </c>
      <c r="BD190" s="390" t="str">
        <f t="shared" si="205"/>
        <v>GGB</v>
      </c>
      <c r="BE190" s="391">
        <f t="shared" si="206"/>
        <v>4</v>
      </c>
      <c r="BF190" s="392" t="str">
        <f>VLOOKUP(C190,'Standaard+voorstellen '!A$1:E$568,1,FALSE)</f>
        <v>LOH-GGB</v>
      </c>
      <c r="BG190" s="393" t="str">
        <f>VLOOKUP(P190,'Hulpblad Aantal per VrtgSrt &gt;=1'!B$4:C$688,1,FALSE)</f>
        <v>LOH-GGB</v>
      </c>
      <c r="BH190" s="394" t="s">
        <v>389</v>
      </c>
      <c r="BI190" s="393" t="str">
        <f t="shared" si="207"/>
        <v>g</v>
      </c>
      <c r="BJ190" s="393" t="str">
        <f t="shared" si="208"/>
        <v>P</v>
      </c>
      <c r="BK190" s="393" t="str">
        <f t="shared" si="209"/>
        <v/>
      </c>
      <c r="BL190" s="395" t="str">
        <f t="shared" si="210"/>
        <v>P</v>
      </c>
      <c r="BM190" s="393" t="str">
        <f>IF((B190&gt;"a"),(VLOOKUP(A190,Afhankelijkheid!A$2:O$5530,2,FALSE)),"")</f>
        <v/>
      </c>
      <c r="BN190" s="396">
        <f>IFERROR(VLOOKUP(A190,'Hulpblad IZB en IZE'!A$2:B$750,2,FALSE),0)</f>
        <v>7</v>
      </c>
      <c r="BO190" s="397" t="str">
        <f t="shared" si="211"/>
        <v/>
      </c>
      <c r="BP190" s="370">
        <f t="shared" si="212"/>
        <v>2</v>
      </c>
      <c r="BQ190" s="371">
        <f t="shared" si="213"/>
        <v>2</v>
      </c>
      <c r="BR190" s="372">
        <f t="shared" si="281"/>
        <v>0</v>
      </c>
      <c r="BS190" s="372">
        <f t="shared" si="282"/>
        <v>8</v>
      </c>
      <c r="BT190" s="367">
        <f t="shared" si="214"/>
        <v>7</v>
      </c>
      <c r="BU190" s="398"/>
      <c r="BV190" s="399"/>
      <c r="BW190" s="393">
        <f t="shared" si="215"/>
        <v>0</v>
      </c>
      <c r="BX190" s="393">
        <f t="shared" si="216"/>
        <v>0</v>
      </c>
      <c r="BY190" s="393">
        <f t="shared" si="217"/>
        <v>0</v>
      </c>
      <c r="BZ190" s="393">
        <f t="shared" si="218"/>
        <v>0</v>
      </c>
      <c r="CA190" s="393">
        <f t="shared" si="219"/>
        <v>0</v>
      </c>
      <c r="CB190" s="393">
        <f t="shared" si="220"/>
        <v>0</v>
      </c>
      <c r="CC190" s="393">
        <f t="shared" si="221"/>
        <v>0</v>
      </c>
      <c r="CD190" s="393">
        <f t="shared" si="222"/>
        <v>0</v>
      </c>
      <c r="CE190" s="393">
        <f t="shared" si="223"/>
        <v>0</v>
      </c>
      <c r="CF190" s="393">
        <f t="shared" si="224"/>
        <v>0</v>
      </c>
      <c r="CG190" s="398"/>
      <c r="CH190" s="391">
        <f t="shared" si="225"/>
        <v>1</v>
      </c>
      <c r="CI190" s="391">
        <f t="shared" si="226"/>
        <v>1</v>
      </c>
      <c r="CJ190" s="391">
        <f t="shared" si="227"/>
        <v>1</v>
      </c>
      <c r="CK190" s="391">
        <f t="shared" si="228"/>
        <v>0</v>
      </c>
      <c r="CL190" s="391">
        <f t="shared" si="229"/>
        <v>1</v>
      </c>
      <c r="CM190" s="391">
        <f t="shared" si="230"/>
        <v>0</v>
      </c>
      <c r="CN190" s="391">
        <f t="shared" si="231"/>
        <v>1</v>
      </c>
      <c r="CO190" s="391">
        <f t="shared" si="232"/>
        <v>1</v>
      </c>
      <c r="CP190" s="391">
        <f t="shared" si="233"/>
        <v>1</v>
      </c>
      <c r="CQ190" s="391">
        <f t="shared" si="234"/>
        <v>1</v>
      </c>
      <c r="CR190" s="391">
        <f t="shared" si="235"/>
        <v>0</v>
      </c>
      <c r="CS190" s="393">
        <f t="shared" si="236"/>
        <v>0</v>
      </c>
      <c r="CT190" s="391">
        <f t="shared" si="237"/>
        <v>0</v>
      </c>
      <c r="CU190" s="391">
        <f t="shared" si="238"/>
        <v>0</v>
      </c>
      <c r="CV190" s="391">
        <f t="shared" si="239"/>
        <v>1</v>
      </c>
      <c r="CW190" s="391">
        <f t="shared" si="240"/>
        <v>0</v>
      </c>
      <c r="CX190" s="391">
        <f t="shared" si="241"/>
        <v>0</v>
      </c>
      <c r="CY190" s="391">
        <f t="shared" si="242"/>
        <v>0</v>
      </c>
      <c r="CZ190" s="391">
        <f t="shared" si="243"/>
        <v>0</v>
      </c>
      <c r="DA190" s="391">
        <f t="shared" si="244"/>
        <v>0</v>
      </c>
      <c r="DB190" s="391">
        <f t="shared" si="245"/>
        <v>1</v>
      </c>
      <c r="DC190" s="391">
        <f t="shared" si="246"/>
        <v>0</v>
      </c>
      <c r="DD190" s="391">
        <f t="shared" si="247"/>
        <v>0</v>
      </c>
      <c r="DE190" s="398"/>
      <c r="DF190" s="391">
        <f t="shared" si="248"/>
        <v>0</v>
      </c>
      <c r="DG190" s="391">
        <f t="shared" si="249"/>
        <v>0</v>
      </c>
      <c r="DH190" s="391">
        <f t="shared" si="250"/>
        <v>0</v>
      </c>
      <c r="DI190" s="391">
        <f t="shared" si="251"/>
        <v>0</v>
      </c>
      <c r="DJ190" s="391">
        <f t="shared" si="252"/>
        <v>0</v>
      </c>
      <c r="DK190" s="391">
        <f t="shared" si="253"/>
        <v>0</v>
      </c>
      <c r="DL190" s="391">
        <f t="shared" si="254"/>
        <v>0</v>
      </c>
      <c r="DM190" s="391">
        <f t="shared" si="255"/>
        <v>0</v>
      </c>
      <c r="DN190" s="391">
        <f t="shared" si="256"/>
        <v>0</v>
      </c>
      <c r="DO190" s="391">
        <f t="shared" si="257"/>
        <v>0</v>
      </c>
      <c r="DP190" s="391">
        <f t="shared" si="258"/>
        <v>0</v>
      </c>
      <c r="DQ190" s="398"/>
      <c r="DR190" s="391">
        <f t="shared" si="259"/>
        <v>0</v>
      </c>
      <c r="DS190" s="391">
        <f t="shared" si="260"/>
        <v>0</v>
      </c>
      <c r="DT190" s="391">
        <f t="shared" si="261"/>
        <v>0</v>
      </c>
      <c r="DU190" s="391">
        <f t="shared" si="262"/>
        <v>0</v>
      </c>
      <c r="DV190" s="391">
        <f t="shared" si="263"/>
        <v>0</v>
      </c>
      <c r="DW190" s="391">
        <f t="shared" si="264"/>
        <v>0</v>
      </c>
      <c r="DX190" s="391">
        <f t="shared" si="265"/>
        <v>0</v>
      </c>
      <c r="DY190" s="391">
        <f t="shared" si="266"/>
        <v>0</v>
      </c>
      <c r="DZ190" s="391">
        <f t="shared" si="267"/>
        <v>0</v>
      </c>
      <c r="EA190" s="391">
        <f t="shared" si="268"/>
        <v>0</v>
      </c>
      <c r="EB190" s="391">
        <f t="shared" si="269"/>
        <v>0</v>
      </c>
      <c r="EC190" s="398"/>
      <c r="ED190" s="391">
        <f t="shared" si="270"/>
        <v>0</v>
      </c>
      <c r="EE190" s="391">
        <f t="shared" si="271"/>
        <v>0</v>
      </c>
      <c r="EF190" s="391">
        <f t="shared" si="272"/>
        <v>0</v>
      </c>
      <c r="EG190" s="391">
        <f t="shared" si="273"/>
        <v>0</v>
      </c>
      <c r="EH190" s="391">
        <f t="shared" si="274"/>
        <v>0</v>
      </c>
      <c r="EI190" s="391">
        <f t="shared" si="275"/>
        <v>0</v>
      </c>
      <c r="EJ190" s="391">
        <f t="shared" si="276"/>
        <v>0</v>
      </c>
      <c r="EK190" s="391">
        <f t="shared" si="277"/>
        <v>0</v>
      </c>
      <c r="EL190" s="391">
        <f t="shared" si="278"/>
        <v>0</v>
      </c>
      <c r="EM190" s="391">
        <f t="shared" si="279"/>
        <v>0</v>
      </c>
      <c r="EN190" s="391">
        <f t="shared" si="280"/>
        <v>0</v>
      </c>
    </row>
    <row r="191" spans="1:145" s="391" customFormat="1" ht="13.5" hidden="1" thickBot="1" x14ac:dyDescent="0.25">
      <c r="A191" s="364" t="str">
        <f t="shared" si="288"/>
        <v>LOH-KR</v>
      </c>
      <c r="B191" s="365" t="str">
        <f>IF((A191&lt;&gt;"ZZZ"),(IF((IFERROR((VLOOKUP(A191,'Standaard+voorstellen '!A$1:B$436,1,FALSE)),"ZZZ"))="ZZZ","v","")),"")</f>
        <v/>
      </c>
      <c r="C191" s="396" t="s">
        <v>713</v>
      </c>
      <c r="D191" s="367" t="str">
        <f t="shared" si="199"/>
        <v>LOH-KR</v>
      </c>
      <c r="E191" s="368" t="str">
        <f>IFERROR((VLOOKUP(C191,'Standaard+voorstellen '!A$1:E$568,2,FALSE)),"Nog af te handelen AANVRAAG")</f>
        <v>HAB Logistiek met Kraan</v>
      </c>
      <c r="F191" s="369">
        <f>IFERROR((VLOOKUP(C191,'Standaard+voorstellen '!A$1:E$568,3,FALSE)),"")</f>
        <v>8</v>
      </c>
      <c r="G191" s="370">
        <f t="shared" si="284"/>
        <v>3</v>
      </c>
      <c r="H191" s="371">
        <f t="shared" si="285"/>
        <v>3</v>
      </c>
      <c r="I191" s="372">
        <f t="shared" si="286"/>
        <v>0</v>
      </c>
      <c r="J191" s="367">
        <f t="shared" si="200"/>
        <v>1</v>
      </c>
      <c r="K191" s="372">
        <f t="shared" si="201"/>
        <v>0</v>
      </c>
      <c r="L191" s="369" t="s">
        <v>36</v>
      </c>
      <c r="M191" s="373" t="s">
        <v>443</v>
      </c>
      <c r="N191" s="374"/>
      <c r="O191" s="375"/>
      <c r="P191" s="376" t="s">
        <v>713</v>
      </c>
      <c r="Q191" s="377">
        <v>3</v>
      </c>
      <c r="R191" s="378">
        <v>3</v>
      </c>
      <c r="S191" s="379">
        <v>0</v>
      </c>
      <c r="T191" s="378">
        <v>5</v>
      </c>
      <c r="U191" s="378">
        <v>3</v>
      </c>
      <c r="V191" s="383">
        <v>1</v>
      </c>
      <c r="W191" s="384">
        <v>1</v>
      </c>
      <c r="X191" s="379">
        <v>0</v>
      </c>
      <c r="Y191" s="384"/>
      <c r="Z191" s="401"/>
      <c r="AA191" s="381"/>
      <c r="AB191" s="383"/>
      <c r="AC191" s="384"/>
      <c r="AD191" s="384"/>
      <c r="AE191" s="383">
        <v>1</v>
      </c>
      <c r="AF191" s="401">
        <v>1</v>
      </c>
      <c r="AG191" s="382">
        <v>0</v>
      </c>
      <c r="AH191" s="383">
        <v>1</v>
      </c>
      <c r="AI191" s="384">
        <v>1</v>
      </c>
      <c r="AJ191" s="379">
        <v>0</v>
      </c>
      <c r="AK191" s="384"/>
      <c r="AL191" s="384"/>
      <c r="AM191" s="378"/>
      <c r="AN191" s="383">
        <v>0</v>
      </c>
      <c r="AO191" s="384">
        <v>0</v>
      </c>
      <c r="AP191" s="379">
        <v>0</v>
      </c>
      <c r="AQ191" s="384"/>
      <c r="AR191" s="384"/>
      <c r="AS191" s="378"/>
      <c r="AT191" s="383">
        <v>0</v>
      </c>
      <c r="AU191" s="384">
        <v>0</v>
      </c>
      <c r="AV191" s="378">
        <v>0</v>
      </c>
      <c r="AW191" s="383"/>
      <c r="AX191" s="384"/>
      <c r="AY191" s="379"/>
      <c r="AZ191" s="403"/>
      <c r="BA191" s="387" t="str">
        <f t="shared" si="202"/>
        <v>LO</v>
      </c>
      <c r="BB191" s="388" t="str">
        <f t="shared" si="203"/>
        <v>H</v>
      </c>
      <c r="BC191" s="389" t="str">
        <f t="shared" si="204"/>
        <v>-</v>
      </c>
      <c r="BD191" s="390" t="str">
        <f t="shared" si="205"/>
        <v>KR</v>
      </c>
      <c r="BE191" s="391">
        <f t="shared" si="206"/>
        <v>4</v>
      </c>
      <c r="BF191" s="392" t="str">
        <f>VLOOKUP(C191,'Standaard+voorstellen '!A$1:E$568,1,FALSE)</f>
        <v>LOH-KR</v>
      </c>
      <c r="BG191" s="393" t="str">
        <f>VLOOKUP(P191,'Hulpblad Aantal per VrtgSrt &gt;=1'!B$4:C$688,1,FALSE)</f>
        <v>LOH-KR</v>
      </c>
      <c r="BH191" s="394" t="s">
        <v>713</v>
      </c>
      <c r="BI191" s="393" t="str">
        <f t="shared" si="207"/>
        <v>g</v>
      </c>
      <c r="BJ191" s="393" t="str">
        <f t="shared" si="208"/>
        <v>P</v>
      </c>
      <c r="BK191" s="393" t="str">
        <f t="shared" si="209"/>
        <v/>
      </c>
      <c r="BL191" s="395" t="str">
        <f t="shared" si="210"/>
        <v>P</v>
      </c>
      <c r="BM191" s="393" t="str">
        <f>IF((B191&gt;"a"),(VLOOKUP(A191,Afhankelijkheid!A$2:O$5530,2,FALSE)),"")</f>
        <v/>
      </c>
      <c r="BN191" s="396">
        <f>IFERROR(VLOOKUP(A191,'Hulpblad IZB en IZE'!A$2:B$750,2,FALSE),0)</f>
        <v>1</v>
      </c>
      <c r="BO191" s="397" t="str">
        <f t="shared" si="211"/>
        <v/>
      </c>
      <c r="BP191" s="370">
        <f t="shared" si="212"/>
        <v>3</v>
      </c>
      <c r="BQ191" s="371">
        <f t="shared" si="213"/>
        <v>3</v>
      </c>
      <c r="BR191" s="372">
        <f t="shared" si="281"/>
        <v>0</v>
      </c>
      <c r="BS191" s="372">
        <f t="shared" si="282"/>
        <v>5</v>
      </c>
      <c r="BT191" s="367">
        <f t="shared" si="214"/>
        <v>1</v>
      </c>
      <c r="BU191" s="398"/>
      <c r="BW191" s="393">
        <f t="shared" si="215"/>
        <v>0</v>
      </c>
      <c r="BX191" s="393">
        <f t="shared" si="216"/>
        <v>0</v>
      </c>
      <c r="BY191" s="393">
        <f t="shared" si="217"/>
        <v>0</v>
      </c>
      <c r="BZ191" s="393">
        <f t="shared" si="218"/>
        <v>0</v>
      </c>
      <c r="CA191" s="393">
        <f t="shared" si="219"/>
        <v>0</v>
      </c>
      <c r="CB191" s="393">
        <f t="shared" si="220"/>
        <v>0</v>
      </c>
      <c r="CC191" s="393">
        <f t="shared" si="221"/>
        <v>0</v>
      </c>
      <c r="CD191" s="393">
        <f t="shared" si="222"/>
        <v>0</v>
      </c>
      <c r="CE191" s="393">
        <f t="shared" si="223"/>
        <v>0</v>
      </c>
      <c r="CF191" s="393">
        <f t="shared" si="224"/>
        <v>0</v>
      </c>
      <c r="CG191" s="398"/>
      <c r="CH191" s="391">
        <f t="shared" si="225"/>
        <v>1</v>
      </c>
      <c r="CI191" s="391">
        <f t="shared" si="226"/>
        <v>0</v>
      </c>
      <c r="CJ191" s="391">
        <f t="shared" si="227"/>
        <v>0</v>
      </c>
      <c r="CK191" s="391">
        <f t="shared" si="228"/>
        <v>1</v>
      </c>
      <c r="CL191" s="391">
        <f t="shared" si="229"/>
        <v>1</v>
      </c>
      <c r="CM191" s="391">
        <f t="shared" si="230"/>
        <v>0</v>
      </c>
      <c r="CN191" s="391">
        <f t="shared" si="231"/>
        <v>1</v>
      </c>
      <c r="CO191" s="391">
        <f t="shared" si="232"/>
        <v>0</v>
      </c>
      <c r="CP191" s="391">
        <f t="shared" si="233"/>
        <v>1</v>
      </c>
      <c r="CQ191" s="391">
        <f t="shared" si="234"/>
        <v>0</v>
      </c>
      <c r="CR191" s="391">
        <f t="shared" si="235"/>
        <v>0</v>
      </c>
      <c r="CS191" s="393">
        <f t="shared" si="236"/>
        <v>0</v>
      </c>
      <c r="CT191" s="391">
        <f t="shared" si="237"/>
        <v>0</v>
      </c>
      <c r="CU191" s="391">
        <f t="shared" si="238"/>
        <v>1</v>
      </c>
      <c r="CV191" s="391">
        <f t="shared" si="239"/>
        <v>0</v>
      </c>
      <c r="CW191" s="391">
        <f t="shared" si="240"/>
        <v>0</v>
      </c>
      <c r="CX191" s="391">
        <f t="shared" si="241"/>
        <v>1</v>
      </c>
      <c r="CY191" s="391">
        <f t="shared" si="242"/>
        <v>1</v>
      </c>
      <c r="CZ191" s="391">
        <f t="shared" si="243"/>
        <v>0</v>
      </c>
      <c r="DA191" s="391">
        <f t="shared" si="244"/>
        <v>0</v>
      </c>
      <c r="DB191" s="391">
        <f t="shared" si="245"/>
        <v>0</v>
      </c>
      <c r="DC191" s="391">
        <f t="shared" si="246"/>
        <v>0</v>
      </c>
      <c r="DD191" s="391">
        <f t="shared" si="247"/>
        <v>0</v>
      </c>
      <c r="DE191" s="398"/>
      <c r="DF191" s="391">
        <f t="shared" si="248"/>
        <v>0</v>
      </c>
      <c r="DG191" s="391">
        <f t="shared" si="249"/>
        <v>0</v>
      </c>
      <c r="DH191" s="391">
        <f t="shared" si="250"/>
        <v>0</v>
      </c>
      <c r="DI191" s="391">
        <f t="shared" si="251"/>
        <v>0</v>
      </c>
      <c r="DJ191" s="391">
        <f t="shared" si="252"/>
        <v>0</v>
      </c>
      <c r="DK191" s="391">
        <f t="shared" si="253"/>
        <v>0</v>
      </c>
      <c r="DL191" s="391">
        <f t="shared" si="254"/>
        <v>0</v>
      </c>
      <c r="DM191" s="391">
        <f t="shared" si="255"/>
        <v>0</v>
      </c>
      <c r="DN191" s="391">
        <f t="shared" si="256"/>
        <v>0</v>
      </c>
      <c r="DO191" s="391">
        <f t="shared" si="257"/>
        <v>0</v>
      </c>
      <c r="DP191" s="391">
        <f t="shared" si="258"/>
        <v>0</v>
      </c>
      <c r="DQ191" s="398"/>
      <c r="DR191" s="391">
        <f t="shared" si="259"/>
        <v>0</v>
      </c>
      <c r="DS191" s="391">
        <f t="shared" si="260"/>
        <v>0</v>
      </c>
      <c r="DT191" s="391">
        <f t="shared" si="261"/>
        <v>0</v>
      </c>
      <c r="DU191" s="391">
        <f t="shared" si="262"/>
        <v>0</v>
      </c>
      <c r="DV191" s="391">
        <f t="shared" si="263"/>
        <v>0</v>
      </c>
      <c r="DW191" s="391">
        <f t="shared" si="264"/>
        <v>0</v>
      </c>
      <c r="DX191" s="391">
        <f t="shared" si="265"/>
        <v>0</v>
      </c>
      <c r="DY191" s="391">
        <f t="shared" si="266"/>
        <v>0</v>
      </c>
      <c r="DZ191" s="391">
        <f t="shared" si="267"/>
        <v>0</v>
      </c>
      <c r="EA191" s="391">
        <f t="shared" si="268"/>
        <v>0</v>
      </c>
      <c r="EB191" s="391">
        <f t="shared" si="269"/>
        <v>0</v>
      </c>
      <c r="EC191" s="398"/>
      <c r="ED191" s="391">
        <f t="shared" si="270"/>
        <v>0</v>
      </c>
      <c r="EE191" s="391">
        <f t="shared" si="271"/>
        <v>0</v>
      </c>
      <c r="EF191" s="391">
        <f t="shared" si="272"/>
        <v>0</v>
      </c>
      <c r="EG191" s="391">
        <f t="shared" si="273"/>
        <v>0</v>
      </c>
      <c r="EH191" s="391">
        <f t="shared" si="274"/>
        <v>0</v>
      </c>
      <c r="EI191" s="391">
        <f t="shared" si="275"/>
        <v>0</v>
      </c>
      <c r="EJ191" s="391">
        <f t="shared" si="276"/>
        <v>0</v>
      </c>
      <c r="EK191" s="391">
        <f t="shared" si="277"/>
        <v>0</v>
      </c>
      <c r="EL191" s="391">
        <f t="shared" si="278"/>
        <v>0</v>
      </c>
      <c r="EM191" s="391">
        <f t="shared" si="279"/>
        <v>0</v>
      </c>
      <c r="EN191" s="391">
        <f t="shared" si="280"/>
        <v>0</v>
      </c>
    </row>
    <row r="192" spans="1:145" s="391" customFormat="1" ht="13.5" hidden="1" thickBot="1" x14ac:dyDescent="0.25">
      <c r="A192" s="364" t="str">
        <f t="shared" si="288"/>
        <v>LOH-O</v>
      </c>
      <c r="B192" s="365" t="str">
        <f>IF((A192&lt;&gt;"ZZZ"),(IF((IFERROR((VLOOKUP(A192,'Standaard+voorstellen '!A$1:B$436,1,FALSE)),"ZZZ"))="ZZZ","v","")),"")</f>
        <v/>
      </c>
      <c r="C192" s="396" t="s">
        <v>717</v>
      </c>
      <c r="D192" s="367" t="str">
        <f t="shared" si="199"/>
        <v>LOH-O</v>
      </c>
      <c r="E192" s="368" t="str">
        <f>IFERROR((VLOOKUP(C192,'Standaard+voorstellen '!A$1:E$568,2,FALSE)),"Nog af te handelen AANVRAAG")</f>
        <v>HAB Logistiek Open</v>
      </c>
      <c r="F192" s="369">
        <f>IFERROR((VLOOKUP(C192,'Standaard+voorstellen '!A$1:E$568,3,FALSE)),"")</f>
        <v>8</v>
      </c>
      <c r="G192" s="370">
        <f t="shared" si="284"/>
        <v>19</v>
      </c>
      <c r="H192" s="371">
        <f t="shared" si="285"/>
        <v>19</v>
      </c>
      <c r="I192" s="372">
        <f t="shared" si="286"/>
        <v>0</v>
      </c>
      <c r="J192" s="367">
        <f t="shared" si="200"/>
        <v>1</v>
      </c>
      <c r="K192" s="372">
        <f t="shared" si="201"/>
        <v>0</v>
      </c>
      <c r="L192" s="410" t="s">
        <v>36</v>
      </c>
      <c r="M192" s="373" t="s">
        <v>443</v>
      </c>
      <c r="N192" s="374"/>
      <c r="O192" s="375"/>
      <c r="P192" s="376" t="s">
        <v>717</v>
      </c>
      <c r="Q192" s="377">
        <v>19</v>
      </c>
      <c r="R192" s="378">
        <v>19</v>
      </c>
      <c r="S192" s="379">
        <v>0</v>
      </c>
      <c r="T192" s="378">
        <v>6</v>
      </c>
      <c r="U192" s="378">
        <v>6</v>
      </c>
      <c r="V192" s="383">
        <v>4</v>
      </c>
      <c r="W192" s="384">
        <v>4</v>
      </c>
      <c r="X192" s="385">
        <v>0</v>
      </c>
      <c r="Y192" s="384">
        <v>1</v>
      </c>
      <c r="Z192" s="401">
        <v>1</v>
      </c>
      <c r="AA192" s="402">
        <v>0</v>
      </c>
      <c r="AB192" s="383"/>
      <c r="AC192" s="384"/>
      <c r="AD192" s="384"/>
      <c r="AE192" s="383"/>
      <c r="AF192" s="401"/>
      <c r="AG192" s="406"/>
      <c r="AH192" s="383">
        <v>7</v>
      </c>
      <c r="AI192" s="384">
        <v>7</v>
      </c>
      <c r="AJ192" s="385">
        <v>0</v>
      </c>
      <c r="AK192" s="384"/>
      <c r="AL192" s="384"/>
      <c r="AM192" s="384"/>
      <c r="AN192" s="383">
        <v>2</v>
      </c>
      <c r="AO192" s="384">
        <v>2</v>
      </c>
      <c r="AP192" s="385">
        <v>0</v>
      </c>
      <c r="AQ192" s="384">
        <v>1</v>
      </c>
      <c r="AR192" s="384">
        <v>1</v>
      </c>
      <c r="AS192" s="384">
        <v>0</v>
      </c>
      <c r="AT192" s="383">
        <v>4</v>
      </c>
      <c r="AU192" s="384">
        <v>4</v>
      </c>
      <c r="AV192" s="384">
        <v>0</v>
      </c>
      <c r="AW192" s="383"/>
      <c r="AX192" s="384"/>
      <c r="AY192" s="385"/>
      <c r="AZ192" s="403"/>
      <c r="BA192" s="387" t="str">
        <f t="shared" si="202"/>
        <v>LO</v>
      </c>
      <c r="BB192" s="388" t="str">
        <f t="shared" si="203"/>
        <v>H</v>
      </c>
      <c r="BC192" s="389" t="str">
        <f t="shared" si="204"/>
        <v>-</v>
      </c>
      <c r="BD192" s="390" t="str">
        <f t="shared" si="205"/>
        <v>O</v>
      </c>
      <c r="BE192" s="391">
        <f t="shared" si="206"/>
        <v>4</v>
      </c>
      <c r="BF192" s="392" t="str">
        <f>VLOOKUP(C192,'Standaard+voorstellen '!A$1:E$568,1,FALSE)</f>
        <v>LOH-O</v>
      </c>
      <c r="BG192" s="393" t="str">
        <f>VLOOKUP(P192,'Hulpblad Aantal per VrtgSrt &gt;=1'!B$4:C$688,1,FALSE)</f>
        <v>LOH-O</v>
      </c>
      <c r="BH192" s="394" t="s">
        <v>717</v>
      </c>
      <c r="BI192" s="393" t="str">
        <f t="shared" si="207"/>
        <v>g</v>
      </c>
      <c r="BJ192" s="393" t="str">
        <f t="shared" si="208"/>
        <v>P</v>
      </c>
      <c r="BK192" s="393" t="str">
        <f t="shared" si="209"/>
        <v/>
      </c>
      <c r="BL192" s="395" t="str">
        <f t="shared" si="210"/>
        <v>P</v>
      </c>
      <c r="BM192" s="393" t="str">
        <f>IF((B192&gt;"a"),(VLOOKUP(A192,Afhankelijkheid!A$2:O$5530,2,FALSE)),"")</f>
        <v/>
      </c>
      <c r="BN192" s="396">
        <f>IFERROR(VLOOKUP(A192,'Hulpblad IZB en IZE'!A$2:B$750,2,FALSE),0)</f>
        <v>1</v>
      </c>
      <c r="BO192" s="397" t="str">
        <f t="shared" si="211"/>
        <v/>
      </c>
      <c r="BP192" s="370">
        <f t="shared" si="212"/>
        <v>19</v>
      </c>
      <c r="BQ192" s="371">
        <f t="shared" si="213"/>
        <v>19</v>
      </c>
      <c r="BR192" s="372">
        <f t="shared" si="281"/>
        <v>0</v>
      </c>
      <c r="BS192" s="372">
        <f t="shared" si="282"/>
        <v>6</v>
      </c>
      <c r="BT192" s="367">
        <f t="shared" si="214"/>
        <v>1</v>
      </c>
      <c r="BU192" s="398"/>
      <c r="BW192" s="393">
        <f t="shared" si="215"/>
        <v>0</v>
      </c>
      <c r="BX192" s="393">
        <f t="shared" si="216"/>
        <v>0</v>
      </c>
      <c r="BY192" s="393">
        <f t="shared" si="217"/>
        <v>0</v>
      </c>
      <c r="BZ192" s="393">
        <f t="shared" si="218"/>
        <v>0</v>
      </c>
      <c r="CA192" s="393">
        <f t="shared" si="219"/>
        <v>0</v>
      </c>
      <c r="CB192" s="393">
        <f t="shared" si="220"/>
        <v>0</v>
      </c>
      <c r="CC192" s="393">
        <f t="shared" si="221"/>
        <v>0</v>
      </c>
      <c r="CD192" s="393">
        <f t="shared" si="222"/>
        <v>0</v>
      </c>
      <c r="CE192" s="393">
        <f t="shared" si="223"/>
        <v>0</v>
      </c>
      <c r="CF192" s="393">
        <f t="shared" si="224"/>
        <v>0</v>
      </c>
      <c r="CG192" s="398"/>
      <c r="CH192" s="391">
        <f t="shared" si="225"/>
        <v>1</v>
      </c>
      <c r="CI192" s="391">
        <f t="shared" si="226"/>
        <v>1</v>
      </c>
      <c r="CJ192" s="391">
        <f t="shared" si="227"/>
        <v>0</v>
      </c>
      <c r="CK192" s="391">
        <f t="shared" si="228"/>
        <v>0</v>
      </c>
      <c r="CL192" s="391">
        <f t="shared" si="229"/>
        <v>1</v>
      </c>
      <c r="CM192" s="391">
        <f t="shared" si="230"/>
        <v>0</v>
      </c>
      <c r="CN192" s="391">
        <f t="shared" si="231"/>
        <v>1</v>
      </c>
      <c r="CO192" s="391">
        <f t="shared" si="232"/>
        <v>1</v>
      </c>
      <c r="CP192" s="391">
        <f t="shared" si="233"/>
        <v>1</v>
      </c>
      <c r="CQ192" s="391">
        <f t="shared" si="234"/>
        <v>0</v>
      </c>
      <c r="CR192" s="391">
        <f t="shared" si="235"/>
        <v>0</v>
      </c>
      <c r="CS192" s="393">
        <f t="shared" si="236"/>
        <v>0</v>
      </c>
      <c r="CT192" s="391">
        <f t="shared" si="237"/>
        <v>0</v>
      </c>
      <c r="CU192" s="391">
        <f t="shared" si="238"/>
        <v>1</v>
      </c>
      <c r="CV192" s="391">
        <f t="shared" si="239"/>
        <v>1</v>
      </c>
      <c r="CW192" s="391">
        <f t="shared" si="240"/>
        <v>0</v>
      </c>
      <c r="CX192" s="391">
        <f t="shared" si="241"/>
        <v>0</v>
      </c>
      <c r="CY192" s="391">
        <f t="shared" si="242"/>
        <v>1</v>
      </c>
      <c r="CZ192" s="391">
        <f t="shared" si="243"/>
        <v>0</v>
      </c>
      <c r="DA192" s="391">
        <f t="shared" si="244"/>
        <v>1</v>
      </c>
      <c r="DB192" s="391">
        <f t="shared" si="245"/>
        <v>1</v>
      </c>
      <c r="DC192" s="391">
        <f t="shared" si="246"/>
        <v>1</v>
      </c>
      <c r="DD192" s="391">
        <f t="shared" si="247"/>
        <v>0</v>
      </c>
      <c r="DE192" s="398"/>
      <c r="DF192" s="391">
        <f t="shared" si="248"/>
        <v>0</v>
      </c>
      <c r="DG192" s="391">
        <f t="shared" si="249"/>
        <v>0</v>
      </c>
      <c r="DH192" s="391">
        <f t="shared" si="250"/>
        <v>0</v>
      </c>
      <c r="DI192" s="391">
        <f t="shared" si="251"/>
        <v>0</v>
      </c>
      <c r="DJ192" s="391">
        <f t="shared" si="252"/>
        <v>0</v>
      </c>
      <c r="DK192" s="391">
        <f t="shared" si="253"/>
        <v>0</v>
      </c>
      <c r="DL192" s="391">
        <f t="shared" si="254"/>
        <v>0</v>
      </c>
      <c r="DM192" s="391">
        <f t="shared" si="255"/>
        <v>0</v>
      </c>
      <c r="DN192" s="391">
        <f t="shared" si="256"/>
        <v>0</v>
      </c>
      <c r="DO192" s="391">
        <f t="shared" si="257"/>
        <v>0</v>
      </c>
      <c r="DP192" s="391">
        <f t="shared" si="258"/>
        <v>0</v>
      </c>
      <c r="DQ192" s="398"/>
      <c r="DR192" s="391">
        <f t="shared" si="259"/>
        <v>0</v>
      </c>
      <c r="DS192" s="391">
        <f t="shared" si="260"/>
        <v>0</v>
      </c>
      <c r="DT192" s="391">
        <f t="shared" si="261"/>
        <v>0</v>
      </c>
      <c r="DU192" s="391">
        <f t="shared" si="262"/>
        <v>0</v>
      </c>
      <c r="DV192" s="391">
        <f t="shared" si="263"/>
        <v>0</v>
      </c>
      <c r="DW192" s="391">
        <f t="shared" si="264"/>
        <v>0</v>
      </c>
      <c r="DX192" s="391">
        <f t="shared" si="265"/>
        <v>0</v>
      </c>
      <c r="DY192" s="391">
        <f t="shared" si="266"/>
        <v>0</v>
      </c>
      <c r="DZ192" s="391">
        <f t="shared" si="267"/>
        <v>0</v>
      </c>
      <c r="EA192" s="391">
        <f t="shared" si="268"/>
        <v>0</v>
      </c>
      <c r="EB192" s="391">
        <f t="shared" si="269"/>
        <v>0</v>
      </c>
      <c r="EC192" s="398"/>
      <c r="ED192" s="391">
        <f t="shared" si="270"/>
        <v>0</v>
      </c>
      <c r="EE192" s="391">
        <f t="shared" si="271"/>
        <v>0</v>
      </c>
      <c r="EF192" s="391">
        <f t="shared" si="272"/>
        <v>0</v>
      </c>
      <c r="EG192" s="391">
        <f t="shared" si="273"/>
        <v>0</v>
      </c>
      <c r="EH192" s="391">
        <f t="shared" si="274"/>
        <v>0</v>
      </c>
      <c r="EI192" s="391">
        <f t="shared" si="275"/>
        <v>0</v>
      </c>
      <c r="EJ192" s="391">
        <f t="shared" si="276"/>
        <v>0</v>
      </c>
      <c r="EK192" s="391">
        <f t="shared" si="277"/>
        <v>0</v>
      </c>
      <c r="EL192" s="391">
        <f t="shared" si="278"/>
        <v>0</v>
      </c>
      <c r="EM192" s="391">
        <f t="shared" si="279"/>
        <v>0</v>
      </c>
      <c r="EN192" s="391">
        <f t="shared" si="280"/>
        <v>0</v>
      </c>
    </row>
    <row r="193" spans="1:144" s="391" customFormat="1" ht="13.5" hidden="1" thickBot="1" x14ac:dyDescent="0.25">
      <c r="A193" s="364" t="str">
        <f t="shared" si="288"/>
        <v>LO-ICT</v>
      </c>
      <c r="B193" s="365" t="str">
        <f>IF((A193&lt;&gt;"ZZZ"),(IF((IFERROR((VLOOKUP(A193,'Standaard+voorstellen '!A$1:B$436,1,FALSE)),"ZZZ"))="ZZZ","v","")),"")</f>
        <v/>
      </c>
      <c r="C193" s="396" t="s">
        <v>710</v>
      </c>
      <c r="D193" s="367" t="str">
        <f t="shared" si="199"/>
        <v>LO-ICT</v>
      </c>
      <c r="E193" s="368" t="str">
        <f>IFERROR((VLOOKUP(C193,'Standaard+voorstellen '!A$1:E$568,2,FALSE)),"Nog af te handelen AANVRAAG")</f>
        <v>Voertuig ICT afdeling</v>
      </c>
      <c r="F193" s="369">
        <f>IFERROR((VLOOKUP(C193,'Standaard+voorstellen '!A$1:E$568,3,FALSE)),"")</f>
        <v>8</v>
      </c>
      <c r="G193" s="370">
        <f t="shared" si="284"/>
        <v>5</v>
      </c>
      <c r="H193" s="371">
        <f t="shared" si="285"/>
        <v>5</v>
      </c>
      <c r="I193" s="372">
        <f t="shared" si="286"/>
        <v>0</v>
      </c>
      <c r="J193" s="367">
        <f t="shared" si="200"/>
        <v>6</v>
      </c>
      <c r="K193" s="372">
        <f t="shared" si="201"/>
        <v>0</v>
      </c>
      <c r="L193" s="369" t="s">
        <v>36</v>
      </c>
      <c r="M193" s="373" t="s">
        <v>443</v>
      </c>
      <c r="N193" s="374"/>
      <c r="O193" s="375"/>
      <c r="P193" s="376" t="s">
        <v>710</v>
      </c>
      <c r="Q193" s="461">
        <v>5</v>
      </c>
      <c r="R193" s="378">
        <v>5</v>
      </c>
      <c r="S193" s="379">
        <v>0</v>
      </c>
      <c r="T193" s="462">
        <v>6</v>
      </c>
      <c r="U193" s="462">
        <v>2</v>
      </c>
      <c r="V193" s="383">
        <v>0</v>
      </c>
      <c r="W193" s="384">
        <v>0</v>
      </c>
      <c r="X193" s="385">
        <v>0</v>
      </c>
      <c r="Y193" s="384"/>
      <c r="Z193" s="401"/>
      <c r="AA193" s="402"/>
      <c r="AB193" s="383"/>
      <c r="AC193" s="384"/>
      <c r="AD193" s="384"/>
      <c r="AE193" s="377"/>
      <c r="AF193" s="380"/>
      <c r="AG193" s="382"/>
      <c r="AH193" s="383">
        <v>0</v>
      </c>
      <c r="AI193" s="384">
        <v>0</v>
      </c>
      <c r="AJ193" s="385">
        <v>0</v>
      </c>
      <c r="AK193" s="384"/>
      <c r="AL193" s="384"/>
      <c r="AM193" s="384"/>
      <c r="AN193" s="383">
        <v>0</v>
      </c>
      <c r="AO193" s="384">
        <v>0</v>
      </c>
      <c r="AP193" s="385">
        <v>0</v>
      </c>
      <c r="AQ193" s="384">
        <v>4</v>
      </c>
      <c r="AR193" s="384">
        <v>4</v>
      </c>
      <c r="AS193" s="384">
        <v>0</v>
      </c>
      <c r="AT193" s="383">
        <v>0</v>
      </c>
      <c r="AU193" s="384">
        <v>0</v>
      </c>
      <c r="AV193" s="384">
        <v>0</v>
      </c>
      <c r="AW193" s="383">
        <v>1</v>
      </c>
      <c r="AX193" s="384">
        <v>1</v>
      </c>
      <c r="AY193" s="385">
        <v>0</v>
      </c>
      <c r="AZ193" s="403"/>
      <c r="BA193" s="387" t="str">
        <f t="shared" si="202"/>
        <v>LO</v>
      </c>
      <c r="BB193" s="388" t="str">
        <f t="shared" si="203"/>
        <v/>
      </c>
      <c r="BC193" s="389" t="str">
        <f t="shared" si="204"/>
        <v>-</v>
      </c>
      <c r="BD193" s="390" t="str">
        <f t="shared" si="205"/>
        <v>ICT</v>
      </c>
      <c r="BE193" s="391">
        <f t="shared" si="206"/>
        <v>3</v>
      </c>
      <c r="BF193" s="392" t="str">
        <f>VLOOKUP(C193,'Standaard+voorstellen '!A$1:E$568,1,FALSE)</f>
        <v>LO-ICT</v>
      </c>
      <c r="BG193" s="393" t="str">
        <f>VLOOKUP(P193,'Hulpblad Aantal per VrtgSrt &gt;=1'!B$4:C$688,1,FALSE)</f>
        <v>LO-ICT</v>
      </c>
      <c r="BH193" s="394" t="s">
        <v>710</v>
      </c>
      <c r="BI193" s="393" t="str">
        <f t="shared" si="207"/>
        <v>g</v>
      </c>
      <c r="BJ193" s="393" t="str">
        <f t="shared" si="208"/>
        <v>P</v>
      </c>
      <c r="BK193" s="393" t="str">
        <f t="shared" si="209"/>
        <v/>
      </c>
      <c r="BL193" s="395" t="str">
        <f t="shared" si="210"/>
        <v>P</v>
      </c>
      <c r="BM193" s="393" t="str">
        <f>IF((B193&gt;"a"),(VLOOKUP(A193,Afhankelijkheid!A$2:O$5530,2,FALSE)),"")</f>
        <v/>
      </c>
      <c r="BN193" s="396">
        <f>IFERROR(VLOOKUP(A193,'Hulpblad IZB en IZE'!A$2:B$750,2,FALSE),0)</f>
        <v>6</v>
      </c>
      <c r="BO193" s="397" t="str">
        <f t="shared" si="211"/>
        <v/>
      </c>
      <c r="BP193" s="370">
        <f t="shared" si="212"/>
        <v>5</v>
      </c>
      <c r="BQ193" s="371">
        <f t="shared" si="213"/>
        <v>5</v>
      </c>
      <c r="BR193" s="372">
        <f t="shared" si="281"/>
        <v>0</v>
      </c>
      <c r="BS193" s="372">
        <f t="shared" si="282"/>
        <v>6</v>
      </c>
      <c r="BT193" s="367">
        <f t="shared" si="214"/>
        <v>6</v>
      </c>
      <c r="BU193" s="398"/>
      <c r="BW193" s="393">
        <f t="shared" si="215"/>
        <v>0</v>
      </c>
      <c r="BX193" s="393">
        <f t="shared" si="216"/>
        <v>0</v>
      </c>
      <c r="BY193" s="393">
        <f t="shared" si="217"/>
        <v>0</v>
      </c>
      <c r="BZ193" s="393">
        <f t="shared" si="218"/>
        <v>0</v>
      </c>
      <c r="CA193" s="393">
        <f t="shared" si="219"/>
        <v>0</v>
      </c>
      <c r="CB193" s="393">
        <f t="shared" si="220"/>
        <v>0</v>
      </c>
      <c r="CC193" s="393">
        <f t="shared" si="221"/>
        <v>0</v>
      </c>
      <c r="CD193" s="393">
        <f t="shared" si="222"/>
        <v>0</v>
      </c>
      <c r="CE193" s="393">
        <f t="shared" si="223"/>
        <v>0</v>
      </c>
      <c r="CF193" s="393">
        <f t="shared" si="224"/>
        <v>0</v>
      </c>
      <c r="CG193" s="398"/>
      <c r="CH193" s="391">
        <f t="shared" si="225"/>
        <v>1</v>
      </c>
      <c r="CI193" s="391">
        <f t="shared" si="226"/>
        <v>0</v>
      </c>
      <c r="CJ193" s="391">
        <f t="shared" si="227"/>
        <v>0</v>
      </c>
      <c r="CK193" s="391">
        <f t="shared" si="228"/>
        <v>0</v>
      </c>
      <c r="CL193" s="391">
        <f t="shared" si="229"/>
        <v>1</v>
      </c>
      <c r="CM193" s="391">
        <f t="shared" si="230"/>
        <v>0</v>
      </c>
      <c r="CN193" s="391">
        <f t="shared" si="231"/>
        <v>1</v>
      </c>
      <c r="CO193" s="391">
        <f t="shared" si="232"/>
        <v>1</v>
      </c>
      <c r="CP193" s="391">
        <f t="shared" si="233"/>
        <v>1</v>
      </c>
      <c r="CQ193" s="391">
        <f t="shared" si="234"/>
        <v>1</v>
      </c>
      <c r="CR193" s="391">
        <f t="shared" si="235"/>
        <v>0</v>
      </c>
      <c r="CS193" s="393">
        <f t="shared" si="236"/>
        <v>0</v>
      </c>
      <c r="CT193" s="391">
        <f t="shared" si="237"/>
        <v>0</v>
      </c>
      <c r="CU193" s="391">
        <f t="shared" si="238"/>
        <v>0</v>
      </c>
      <c r="CV193" s="391">
        <f t="shared" si="239"/>
        <v>0</v>
      </c>
      <c r="CW193" s="391">
        <f t="shared" si="240"/>
        <v>0</v>
      </c>
      <c r="CX193" s="391">
        <f t="shared" si="241"/>
        <v>0</v>
      </c>
      <c r="CY193" s="391">
        <f t="shared" si="242"/>
        <v>0</v>
      </c>
      <c r="CZ193" s="391">
        <f t="shared" si="243"/>
        <v>0</v>
      </c>
      <c r="DA193" s="391">
        <f t="shared" si="244"/>
        <v>0</v>
      </c>
      <c r="DB193" s="391">
        <f t="shared" si="245"/>
        <v>1</v>
      </c>
      <c r="DC193" s="391">
        <f t="shared" si="246"/>
        <v>0</v>
      </c>
      <c r="DD193" s="391">
        <f t="shared" si="247"/>
        <v>1</v>
      </c>
      <c r="DE193" s="398"/>
      <c r="DF193" s="391">
        <f t="shared" si="248"/>
        <v>0</v>
      </c>
      <c r="DG193" s="391">
        <f t="shared" si="249"/>
        <v>0</v>
      </c>
      <c r="DH193" s="391">
        <f t="shared" si="250"/>
        <v>0</v>
      </c>
      <c r="DI193" s="391">
        <f t="shared" si="251"/>
        <v>0</v>
      </c>
      <c r="DJ193" s="391">
        <f t="shared" si="252"/>
        <v>0</v>
      </c>
      <c r="DK193" s="391">
        <f t="shared" si="253"/>
        <v>0</v>
      </c>
      <c r="DL193" s="391">
        <f t="shared" si="254"/>
        <v>0</v>
      </c>
      <c r="DM193" s="391">
        <f t="shared" si="255"/>
        <v>0</v>
      </c>
      <c r="DN193" s="391">
        <f t="shared" si="256"/>
        <v>0</v>
      </c>
      <c r="DO193" s="391">
        <f t="shared" si="257"/>
        <v>0</v>
      </c>
      <c r="DP193" s="391">
        <f t="shared" si="258"/>
        <v>0</v>
      </c>
      <c r="DQ193" s="398"/>
      <c r="DR193" s="391">
        <f t="shared" si="259"/>
        <v>0</v>
      </c>
      <c r="DS193" s="391">
        <f t="shared" si="260"/>
        <v>0</v>
      </c>
      <c r="DT193" s="391">
        <f t="shared" si="261"/>
        <v>0</v>
      </c>
      <c r="DU193" s="391">
        <f t="shared" si="262"/>
        <v>0</v>
      </c>
      <c r="DV193" s="391">
        <f t="shared" si="263"/>
        <v>0</v>
      </c>
      <c r="DW193" s="391">
        <f t="shared" si="264"/>
        <v>0</v>
      </c>
      <c r="DX193" s="391">
        <f t="shared" si="265"/>
        <v>0</v>
      </c>
      <c r="DY193" s="391">
        <f t="shared" si="266"/>
        <v>0</v>
      </c>
      <c r="DZ193" s="391">
        <f t="shared" si="267"/>
        <v>0</v>
      </c>
      <c r="EA193" s="391">
        <f t="shared" si="268"/>
        <v>0</v>
      </c>
      <c r="EB193" s="391">
        <f t="shared" si="269"/>
        <v>0</v>
      </c>
      <c r="EC193" s="398"/>
      <c r="ED193" s="391">
        <f t="shared" si="270"/>
        <v>0</v>
      </c>
      <c r="EE193" s="391">
        <f t="shared" si="271"/>
        <v>0</v>
      </c>
      <c r="EF193" s="391">
        <f t="shared" si="272"/>
        <v>0</v>
      </c>
      <c r="EG193" s="391">
        <f t="shared" si="273"/>
        <v>0</v>
      </c>
      <c r="EH193" s="391">
        <f t="shared" si="274"/>
        <v>0</v>
      </c>
      <c r="EI193" s="391">
        <f t="shared" si="275"/>
        <v>0</v>
      </c>
      <c r="EJ193" s="391">
        <f t="shared" si="276"/>
        <v>0</v>
      </c>
      <c r="EK193" s="391">
        <f t="shared" si="277"/>
        <v>0</v>
      </c>
      <c r="EL193" s="391">
        <f t="shared" si="278"/>
        <v>0</v>
      </c>
      <c r="EM193" s="391">
        <f t="shared" si="279"/>
        <v>0</v>
      </c>
      <c r="EN193" s="391">
        <f t="shared" si="280"/>
        <v>0</v>
      </c>
    </row>
    <row r="194" spans="1:144" s="391" customFormat="1" ht="13.5" hidden="1" thickBot="1" x14ac:dyDescent="0.25">
      <c r="A194" s="364" t="str">
        <f t="shared" si="288"/>
        <v>LO-KR</v>
      </c>
      <c r="B194" s="365" t="str">
        <f>IF((A194&lt;&gt;"ZZZ"),(IF((IFERROR((VLOOKUP(A194,'Standaard+voorstellen '!A$1:B$436,1,FALSE)),"ZZZ"))="ZZZ","v","")),"")</f>
        <v/>
      </c>
      <c r="C194" s="396" t="s">
        <v>718</v>
      </c>
      <c r="D194" s="367" t="str">
        <f t="shared" si="199"/>
        <v>LO-KR</v>
      </c>
      <c r="E194" s="368" t="str">
        <f>IFERROR((VLOOKUP(C194,'Standaard+voorstellen '!A$1:E$568,2,FALSE)),"Nog af te handelen AANVRAAG")</f>
        <v>Logistiek voertuig Kraan</v>
      </c>
      <c r="F194" s="369">
        <f>IFERROR((VLOOKUP(C194,'Standaard+voorstellen '!A$1:E$568,3,FALSE)),"")</f>
        <v>8</v>
      </c>
      <c r="G194" s="370">
        <f t="shared" si="284"/>
        <v>4</v>
      </c>
      <c r="H194" s="371">
        <f t="shared" si="285"/>
        <v>2</v>
      </c>
      <c r="I194" s="372">
        <f t="shared" si="286"/>
        <v>2</v>
      </c>
      <c r="J194" s="367">
        <f t="shared" si="200"/>
        <v>0</v>
      </c>
      <c r="K194" s="372">
        <f t="shared" si="201"/>
        <v>0</v>
      </c>
      <c r="L194" s="410" t="s">
        <v>36</v>
      </c>
      <c r="M194" s="373" t="s">
        <v>443</v>
      </c>
      <c r="N194" s="374"/>
      <c r="O194" s="375"/>
      <c r="P194" s="376" t="s">
        <v>718</v>
      </c>
      <c r="Q194" s="377">
        <v>4</v>
      </c>
      <c r="R194" s="378">
        <v>2</v>
      </c>
      <c r="S194" s="379">
        <v>2</v>
      </c>
      <c r="T194" s="378">
        <v>5</v>
      </c>
      <c r="U194" s="378">
        <v>3</v>
      </c>
      <c r="V194" s="383">
        <v>1</v>
      </c>
      <c r="W194" s="384">
        <v>0</v>
      </c>
      <c r="X194" s="385">
        <v>1</v>
      </c>
      <c r="Y194" s="384"/>
      <c r="Z194" s="401"/>
      <c r="AA194" s="402"/>
      <c r="AB194" s="383"/>
      <c r="AC194" s="384"/>
      <c r="AD194" s="384"/>
      <c r="AE194" s="383"/>
      <c r="AF194" s="401"/>
      <c r="AG194" s="406"/>
      <c r="AH194" s="383">
        <v>1</v>
      </c>
      <c r="AI194" s="384">
        <v>0</v>
      </c>
      <c r="AJ194" s="385">
        <v>1</v>
      </c>
      <c r="AK194" s="384"/>
      <c r="AL194" s="384"/>
      <c r="AM194" s="384"/>
      <c r="AN194" s="383">
        <v>0</v>
      </c>
      <c r="AO194" s="384">
        <v>0</v>
      </c>
      <c r="AP194" s="385">
        <v>0</v>
      </c>
      <c r="AQ194" s="384">
        <v>0</v>
      </c>
      <c r="AR194" s="384">
        <v>0</v>
      </c>
      <c r="AS194" s="384">
        <v>0</v>
      </c>
      <c r="AT194" s="383">
        <v>2</v>
      </c>
      <c r="AU194" s="384">
        <v>2</v>
      </c>
      <c r="AV194" s="384">
        <v>0</v>
      </c>
      <c r="AW194" s="383"/>
      <c r="AX194" s="384"/>
      <c r="AY194" s="385"/>
      <c r="AZ194" s="403"/>
      <c r="BA194" s="387" t="str">
        <f t="shared" si="202"/>
        <v>LO</v>
      </c>
      <c r="BB194" s="388" t="str">
        <f t="shared" si="203"/>
        <v/>
      </c>
      <c r="BC194" s="389" t="str">
        <f t="shared" si="204"/>
        <v>-</v>
      </c>
      <c r="BD194" s="390" t="str">
        <f t="shared" si="205"/>
        <v>KR</v>
      </c>
      <c r="BE194" s="391">
        <f t="shared" si="206"/>
        <v>3</v>
      </c>
      <c r="BF194" s="392" t="str">
        <f>VLOOKUP(C194,'Standaard+voorstellen '!A$1:E$568,1,FALSE)</f>
        <v>LO-KR</v>
      </c>
      <c r="BG194" s="393" t="str">
        <f>VLOOKUP(P194,'Hulpblad Aantal per VrtgSrt &gt;=1'!B$4:C$688,1,FALSE)</f>
        <v>LO-KR</v>
      </c>
      <c r="BH194" s="394" t="s">
        <v>718</v>
      </c>
      <c r="BI194" s="393" t="str">
        <f t="shared" si="207"/>
        <v>g</v>
      </c>
      <c r="BJ194" s="393" t="str">
        <f t="shared" si="208"/>
        <v>P</v>
      </c>
      <c r="BK194" s="393" t="str">
        <f t="shared" si="209"/>
        <v>A</v>
      </c>
      <c r="BL194" s="395" t="str">
        <f t="shared" si="210"/>
        <v>PA</v>
      </c>
      <c r="BM194" s="393" t="str">
        <f>IF((B194&gt;"a"),(VLOOKUP(A194,Afhankelijkheid!A$2:O$5530,2,FALSE)),"")</f>
        <v/>
      </c>
      <c r="BN194" s="396">
        <f>IFERROR(VLOOKUP(A194,'Hulpblad IZB en IZE'!A$2:B$750,2,FALSE),0)</f>
        <v>0</v>
      </c>
      <c r="BO194" s="397" t="str">
        <f t="shared" si="211"/>
        <v/>
      </c>
      <c r="BP194" s="370">
        <f t="shared" si="212"/>
        <v>4</v>
      </c>
      <c r="BQ194" s="371">
        <f t="shared" si="213"/>
        <v>2</v>
      </c>
      <c r="BR194" s="372">
        <f t="shared" si="281"/>
        <v>2</v>
      </c>
      <c r="BS194" s="372">
        <f t="shared" si="282"/>
        <v>5</v>
      </c>
      <c r="BT194" s="367">
        <f t="shared" si="214"/>
        <v>0</v>
      </c>
      <c r="BU194" s="398"/>
      <c r="BW194" s="393">
        <f t="shared" si="215"/>
        <v>0</v>
      </c>
      <c r="BX194" s="393">
        <f t="shared" si="216"/>
        <v>0</v>
      </c>
      <c r="BY194" s="393">
        <f t="shared" si="217"/>
        <v>0</v>
      </c>
      <c r="BZ194" s="393">
        <f t="shared" si="218"/>
        <v>0</v>
      </c>
      <c r="CA194" s="393">
        <f t="shared" si="219"/>
        <v>0</v>
      </c>
      <c r="CB194" s="393">
        <f t="shared" si="220"/>
        <v>0</v>
      </c>
      <c r="CC194" s="393">
        <f t="shared" si="221"/>
        <v>0</v>
      </c>
      <c r="CD194" s="393">
        <f t="shared" si="222"/>
        <v>0</v>
      </c>
      <c r="CE194" s="393">
        <f t="shared" si="223"/>
        <v>0</v>
      </c>
      <c r="CF194" s="393">
        <f t="shared" si="224"/>
        <v>0</v>
      </c>
      <c r="CG194" s="398"/>
      <c r="CH194" s="391">
        <f t="shared" si="225"/>
        <v>1</v>
      </c>
      <c r="CI194" s="391">
        <f t="shared" si="226"/>
        <v>0</v>
      </c>
      <c r="CJ194" s="391">
        <f t="shared" si="227"/>
        <v>0</v>
      </c>
      <c r="CK194" s="391">
        <f t="shared" si="228"/>
        <v>0</v>
      </c>
      <c r="CL194" s="391">
        <f t="shared" si="229"/>
        <v>1</v>
      </c>
      <c r="CM194" s="391">
        <f t="shared" si="230"/>
        <v>0</v>
      </c>
      <c r="CN194" s="391">
        <f t="shared" si="231"/>
        <v>1</v>
      </c>
      <c r="CO194" s="391">
        <f t="shared" si="232"/>
        <v>1</v>
      </c>
      <c r="CP194" s="391">
        <f t="shared" si="233"/>
        <v>1</v>
      </c>
      <c r="CQ194" s="391">
        <f t="shared" si="234"/>
        <v>0</v>
      </c>
      <c r="CR194" s="391">
        <f t="shared" si="235"/>
        <v>0</v>
      </c>
      <c r="CS194" s="393">
        <f t="shared" si="236"/>
        <v>0</v>
      </c>
      <c r="CT194" s="391">
        <f t="shared" si="237"/>
        <v>0</v>
      </c>
      <c r="CU194" s="391">
        <f t="shared" si="238"/>
        <v>1</v>
      </c>
      <c r="CV194" s="391">
        <f t="shared" si="239"/>
        <v>0</v>
      </c>
      <c r="CW194" s="391">
        <f t="shared" si="240"/>
        <v>0</v>
      </c>
      <c r="CX194" s="391">
        <f t="shared" si="241"/>
        <v>0</v>
      </c>
      <c r="CY194" s="391">
        <f t="shared" si="242"/>
        <v>1</v>
      </c>
      <c r="CZ194" s="391">
        <f t="shared" si="243"/>
        <v>0</v>
      </c>
      <c r="DA194" s="391">
        <f t="shared" si="244"/>
        <v>0</v>
      </c>
      <c r="DB194" s="391">
        <f t="shared" si="245"/>
        <v>0</v>
      </c>
      <c r="DC194" s="391">
        <f t="shared" si="246"/>
        <v>1</v>
      </c>
      <c r="DD194" s="391">
        <f t="shared" si="247"/>
        <v>0</v>
      </c>
      <c r="DE194" s="398"/>
      <c r="DF194" s="391">
        <f t="shared" si="248"/>
        <v>0</v>
      </c>
      <c r="DG194" s="391">
        <f t="shared" si="249"/>
        <v>0</v>
      </c>
      <c r="DH194" s="391">
        <f t="shared" si="250"/>
        <v>0</v>
      </c>
      <c r="DI194" s="391">
        <f t="shared" si="251"/>
        <v>0</v>
      </c>
      <c r="DJ194" s="391">
        <f t="shared" si="252"/>
        <v>0</v>
      </c>
      <c r="DK194" s="391">
        <f t="shared" si="253"/>
        <v>0</v>
      </c>
      <c r="DL194" s="391">
        <f t="shared" si="254"/>
        <v>0</v>
      </c>
      <c r="DM194" s="391">
        <f t="shared" si="255"/>
        <v>0</v>
      </c>
      <c r="DN194" s="391">
        <f t="shared" si="256"/>
        <v>0</v>
      </c>
      <c r="DO194" s="391">
        <f t="shared" si="257"/>
        <v>0</v>
      </c>
      <c r="DP194" s="391">
        <f t="shared" si="258"/>
        <v>0</v>
      </c>
      <c r="DQ194" s="398"/>
      <c r="DR194" s="391">
        <f t="shared" si="259"/>
        <v>0</v>
      </c>
      <c r="DS194" s="391">
        <f t="shared" si="260"/>
        <v>0</v>
      </c>
      <c r="DT194" s="391">
        <f t="shared" si="261"/>
        <v>0</v>
      </c>
      <c r="DU194" s="391">
        <f t="shared" si="262"/>
        <v>0</v>
      </c>
      <c r="DV194" s="391">
        <f t="shared" si="263"/>
        <v>0</v>
      </c>
      <c r="DW194" s="391">
        <f t="shared" si="264"/>
        <v>0</v>
      </c>
      <c r="DX194" s="391">
        <f t="shared" si="265"/>
        <v>0</v>
      </c>
      <c r="DY194" s="391">
        <f t="shared" si="266"/>
        <v>0</v>
      </c>
      <c r="DZ194" s="391">
        <f t="shared" si="267"/>
        <v>0</v>
      </c>
      <c r="EA194" s="391">
        <f t="shared" si="268"/>
        <v>0</v>
      </c>
      <c r="EB194" s="391">
        <f t="shared" si="269"/>
        <v>0</v>
      </c>
      <c r="EC194" s="398"/>
      <c r="ED194" s="391">
        <f t="shared" si="270"/>
        <v>0</v>
      </c>
      <c r="EE194" s="391">
        <f t="shared" si="271"/>
        <v>0</v>
      </c>
      <c r="EF194" s="391">
        <f t="shared" si="272"/>
        <v>0</v>
      </c>
      <c r="EG194" s="391">
        <f t="shared" si="273"/>
        <v>0</v>
      </c>
      <c r="EH194" s="391">
        <f t="shared" si="274"/>
        <v>0</v>
      </c>
      <c r="EI194" s="391">
        <f t="shared" si="275"/>
        <v>0</v>
      </c>
      <c r="EJ194" s="391">
        <f t="shared" si="276"/>
        <v>0</v>
      </c>
      <c r="EK194" s="391">
        <f t="shared" si="277"/>
        <v>0</v>
      </c>
      <c r="EL194" s="391">
        <f t="shared" si="278"/>
        <v>0</v>
      </c>
      <c r="EM194" s="391">
        <f t="shared" si="279"/>
        <v>0</v>
      </c>
      <c r="EN194" s="391">
        <f t="shared" si="280"/>
        <v>0</v>
      </c>
    </row>
    <row r="195" spans="1:144" s="391" customFormat="1" ht="13.5" hidden="1" thickBot="1" x14ac:dyDescent="0.25">
      <c r="A195" s="364" t="str">
        <f t="shared" si="288"/>
        <v>MA</v>
      </c>
      <c r="B195" s="365" t="str">
        <f>IF((A195&lt;&gt;"ZZZ"),(IF((IFERROR((VLOOKUP(A195,'Standaard+voorstellen '!A$1:B$436,1,FALSE)),"ZZZ"))="ZZZ","v","")),"")</f>
        <v/>
      </c>
      <c r="C195" s="396" t="s">
        <v>218</v>
      </c>
      <c r="D195" s="367" t="str">
        <f t="shared" si="199"/>
        <v>MA</v>
      </c>
      <c r="E195" s="368" t="str">
        <f>IFERROR((VLOOKUP(C195,'Standaard+voorstellen '!A$1:E$568,2,FALSE)),"Nog af te handelen AANVRAAG")</f>
        <v>Medische Assistentie voertuig</v>
      </c>
      <c r="F195" s="369">
        <f>IFERROR((VLOOKUP(C195,'Standaard+voorstellen '!A$1:E$568,3,FALSE)),"")</f>
        <v>7</v>
      </c>
      <c r="G195" s="370">
        <f t="shared" ref="G195:G202" si="289">BP195</f>
        <v>13</v>
      </c>
      <c r="H195" s="371">
        <f t="shared" ref="H195:H202" si="290">BQ195</f>
        <v>7</v>
      </c>
      <c r="I195" s="372">
        <f t="shared" ref="I195:I202" si="291">BR195</f>
        <v>6</v>
      </c>
      <c r="J195" s="367">
        <f t="shared" si="200"/>
        <v>22</v>
      </c>
      <c r="K195" s="372">
        <f t="shared" si="201"/>
        <v>0</v>
      </c>
      <c r="L195" s="369" t="s">
        <v>36</v>
      </c>
      <c r="M195" s="373" t="s">
        <v>1254</v>
      </c>
      <c r="N195" s="374"/>
      <c r="O195" s="375"/>
      <c r="P195" s="376" t="s">
        <v>218</v>
      </c>
      <c r="Q195" s="377">
        <v>13</v>
      </c>
      <c r="R195" s="378">
        <v>7</v>
      </c>
      <c r="S195" s="379">
        <v>6</v>
      </c>
      <c r="T195" s="378">
        <v>6</v>
      </c>
      <c r="U195" s="378">
        <v>3</v>
      </c>
      <c r="V195" s="383">
        <v>0</v>
      </c>
      <c r="W195" s="401">
        <v>0</v>
      </c>
      <c r="X195" s="385">
        <v>0</v>
      </c>
      <c r="Y195" s="383"/>
      <c r="Z195" s="401"/>
      <c r="AA195" s="385"/>
      <c r="AB195" s="383"/>
      <c r="AC195" s="401"/>
      <c r="AD195" s="385"/>
      <c r="AE195" s="383"/>
      <c r="AF195" s="401"/>
      <c r="AG195" s="385"/>
      <c r="AH195" s="377">
        <v>0</v>
      </c>
      <c r="AI195" s="380">
        <v>0</v>
      </c>
      <c r="AJ195" s="379">
        <v>0</v>
      </c>
      <c r="AK195" s="377"/>
      <c r="AL195" s="380"/>
      <c r="AM195" s="379"/>
      <c r="AN195" s="377">
        <v>5</v>
      </c>
      <c r="AO195" s="380">
        <v>5</v>
      </c>
      <c r="AP195" s="379">
        <v>0</v>
      </c>
      <c r="AQ195" s="377">
        <v>6</v>
      </c>
      <c r="AR195" s="380">
        <v>0</v>
      </c>
      <c r="AS195" s="379">
        <v>6</v>
      </c>
      <c r="AT195" s="383">
        <v>0</v>
      </c>
      <c r="AU195" s="380">
        <v>0</v>
      </c>
      <c r="AV195" s="379">
        <v>0</v>
      </c>
      <c r="AW195" s="383">
        <v>2</v>
      </c>
      <c r="AX195" s="401">
        <v>2</v>
      </c>
      <c r="AY195" s="385">
        <v>0</v>
      </c>
      <c r="AZ195" s="403"/>
      <c r="BA195" s="387" t="str">
        <f t="shared" si="202"/>
        <v>MA</v>
      </c>
      <c r="BB195" s="388" t="str">
        <f t="shared" si="203"/>
        <v/>
      </c>
      <c r="BC195" s="389" t="str">
        <f t="shared" si="204"/>
        <v/>
      </c>
      <c r="BD195" s="390" t="str">
        <f t="shared" si="205"/>
        <v/>
      </c>
      <c r="BE195" s="391">
        <f t="shared" si="206"/>
        <v>3</v>
      </c>
      <c r="BF195" s="392" t="str">
        <f>VLOOKUP(C195,'Standaard+voorstellen '!A$1:E$568,1,FALSE)</f>
        <v>MA</v>
      </c>
      <c r="BG195" s="393" t="str">
        <f>VLOOKUP(P195,'Hulpblad Aantal per VrtgSrt &gt;=1'!B$4:C$688,1,FALSE)</f>
        <v>MA</v>
      </c>
      <c r="BH195" s="394" t="s">
        <v>218</v>
      </c>
      <c r="BI195" s="393" t="str">
        <f t="shared" si="207"/>
        <v>g</v>
      </c>
      <c r="BJ195" s="393" t="str">
        <f t="shared" si="208"/>
        <v>P</v>
      </c>
      <c r="BK195" s="393" t="str">
        <f t="shared" si="209"/>
        <v>A</v>
      </c>
      <c r="BL195" s="395" t="str">
        <f t="shared" si="210"/>
        <v>PA</v>
      </c>
      <c r="BM195" s="393" t="str">
        <f>IF((B195&gt;"a"),(VLOOKUP(A195,Afhankelijkheid!A$2:O$5530,2,FALSE)),"")</f>
        <v/>
      </c>
      <c r="BN195" s="396">
        <f>IFERROR(VLOOKUP(A195,'Hulpblad IZB en IZE'!A$2:B$750,2,FALSE),0)</f>
        <v>22</v>
      </c>
      <c r="BO195" s="397" t="str">
        <f t="shared" si="211"/>
        <v/>
      </c>
      <c r="BP195" s="370">
        <f t="shared" si="212"/>
        <v>13</v>
      </c>
      <c r="BQ195" s="371">
        <f t="shared" si="213"/>
        <v>7</v>
      </c>
      <c r="BR195" s="372">
        <f t="shared" si="281"/>
        <v>6</v>
      </c>
      <c r="BS195" s="372">
        <f t="shared" si="282"/>
        <v>6</v>
      </c>
      <c r="BT195" s="367">
        <f t="shared" si="214"/>
        <v>22</v>
      </c>
      <c r="BU195" s="398"/>
      <c r="BW195" s="393">
        <f t="shared" si="215"/>
        <v>0</v>
      </c>
      <c r="BX195" s="393">
        <f t="shared" si="216"/>
        <v>0</v>
      </c>
      <c r="BY195" s="393">
        <f t="shared" si="217"/>
        <v>0</v>
      </c>
      <c r="BZ195" s="393">
        <f t="shared" si="218"/>
        <v>0</v>
      </c>
      <c r="CA195" s="393">
        <f t="shared" si="219"/>
        <v>0</v>
      </c>
      <c r="CB195" s="393">
        <f t="shared" si="220"/>
        <v>0</v>
      </c>
      <c r="CC195" s="393">
        <f t="shared" si="221"/>
        <v>0</v>
      </c>
      <c r="CD195" s="393">
        <f t="shared" si="222"/>
        <v>0</v>
      </c>
      <c r="CE195" s="393">
        <f t="shared" si="223"/>
        <v>0</v>
      </c>
      <c r="CF195" s="393">
        <f t="shared" si="224"/>
        <v>0</v>
      </c>
      <c r="CG195" s="398"/>
      <c r="CH195" s="391">
        <f t="shared" si="225"/>
        <v>1</v>
      </c>
      <c r="CI195" s="391">
        <f t="shared" si="226"/>
        <v>0</v>
      </c>
      <c r="CJ195" s="391">
        <f t="shared" si="227"/>
        <v>0</v>
      </c>
      <c r="CK195" s="391">
        <f t="shared" si="228"/>
        <v>0</v>
      </c>
      <c r="CL195" s="391">
        <f t="shared" si="229"/>
        <v>1</v>
      </c>
      <c r="CM195" s="391">
        <f t="shared" si="230"/>
        <v>0</v>
      </c>
      <c r="CN195" s="391">
        <f t="shared" si="231"/>
        <v>1</v>
      </c>
      <c r="CO195" s="391">
        <f t="shared" si="232"/>
        <v>1</v>
      </c>
      <c r="CP195" s="391">
        <f t="shared" si="233"/>
        <v>1</v>
      </c>
      <c r="CQ195" s="391">
        <f t="shared" si="234"/>
        <v>1</v>
      </c>
      <c r="CR195" s="391">
        <f t="shared" si="235"/>
        <v>0</v>
      </c>
      <c r="CS195" s="393">
        <f t="shared" si="236"/>
        <v>0</v>
      </c>
      <c r="CT195" s="391">
        <f t="shared" si="237"/>
        <v>0</v>
      </c>
      <c r="CU195" s="391">
        <f t="shared" si="238"/>
        <v>0</v>
      </c>
      <c r="CV195" s="391">
        <f t="shared" si="239"/>
        <v>0</v>
      </c>
      <c r="CW195" s="391">
        <f t="shared" si="240"/>
        <v>0</v>
      </c>
      <c r="CX195" s="391">
        <f t="shared" si="241"/>
        <v>0</v>
      </c>
      <c r="CY195" s="391">
        <f t="shared" si="242"/>
        <v>0</v>
      </c>
      <c r="CZ195" s="391">
        <f t="shared" si="243"/>
        <v>0</v>
      </c>
      <c r="DA195" s="391">
        <f t="shared" si="244"/>
        <v>1</v>
      </c>
      <c r="DB195" s="391">
        <f t="shared" si="245"/>
        <v>1</v>
      </c>
      <c r="DC195" s="391">
        <f t="shared" si="246"/>
        <v>0</v>
      </c>
      <c r="DD195" s="391">
        <f t="shared" si="247"/>
        <v>1</v>
      </c>
      <c r="DE195" s="398"/>
      <c r="DF195" s="391">
        <f t="shared" si="248"/>
        <v>0</v>
      </c>
      <c r="DG195" s="391">
        <f t="shared" si="249"/>
        <v>0</v>
      </c>
      <c r="DH195" s="391">
        <f t="shared" si="250"/>
        <v>0</v>
      </c>
      <c r="DI195" s="391">
        <f t="shared" si="251"/>
        <v>0</v>
      </c>
      <c r="DJ195" s="391">
        <f t="shared" si="252"/>
        <v>0</v>
      </c>
      <c r="DK195" s="391">
        <f t="shared" si="253"/>
        <v>0</v>
      </c>
      <c r="DL195" s="391">
        <f t="shared" si="254"/>
        <v>0</v>
      </c>
      <c r="DM195" s="391">
        <f t="shared" si="255"/>
        <v>0</v>
      </c>
      <c r="DN195" s="391">
        <f t="shared" si="256"/>
        <v>0</v>
      </c>
      <c r="DO195" s="391">
        <f t="shared" si="257"/>
        <v>0</v>
      </c>
      <c r="DP195" s="391">
        <f t="shared" si="258"/>
        <v>0</v>
      </c>
      <c r="DQ195" s="398"/>
      <c r="DR195" s="391">
        <f t="shared" si="259"/>
        <v>0</v>
      </c>
      <c r="DS195" s="391">
        <f t="shared" si="260"/>
        <v>0</v>
      </c>
      <c r="DT195" s="391">
        <f t="shared" si="261"/>
        <v>0</v>
      </c>
      <c r="DU195" s="391">
        <f t="shared" si="262"/>
        <v>0</v>
      </c>
      <c r="DV195" s="391">
        <f t="shared" si="263"/>
        <v>0</v>
      </c>
      <c r="DW195" s="391">
        <f t="shared" si="264"/>
        <v>0</v>
      </c>
      <c r="DX195" s="391">
        <f t="shared" si="265"/>
        <v>0</v>
      </c>
      <c r="DY195" s="391">
        <f t="shared" si="266"/>
        <v>0</v>
      </c>
      <c r="DZ195" s="391">
        <f t="shared" si="267"/>
        <v>0</v>
      </c>
      <c r="EA195" s="391">
        <f t="shared" si="268"/>
        <v>0</v>
      </c>
      <c r="EB195" s="391">
        <f t="shared" si="269"/>
        <v>0</v>
      </c>
      <c r="EC195" s="398"/>
      <c r="ED195" s="391">
        <f t="shared" si="270"/>
        <v>0</v>
      </c>
      <c r="EE195" s="391">
        <f t="shared" si="271"/>
        <v>0</v>
      </c>
      <c r="EF195" s="391">
        <f t="shared" si="272"/>
        <v>0</v>
      </c>
      <c r="EG195" s="391">
        <f t="shared" si="273"/>
        <v>0</v>
      </c>
      <c r="EH195" s="391">
        <f t="shared" si="274"/>
        <v>0</v>
      </c>
      <c r="EI195" s="391">
        <f t="shared" si="275"/>
        <v>0</v>
      </c>
      <c r="EJ195" s="391">
        <f t="shared" si="276"/>
        <v>0</v>
      </c>
      <c r="EK195" s="391">
        <f t="shared" si="277"/>
        <v>0</v>
      </c>
      <c r="EL195" s="391">
        <f t="shared" si="278"/>
        <v>0</v>
      </c>
      <c r="EM195" s="391">
        <f t="shared" si="279"/>
        <v>0</v>
      </c>
      <c r="EN195" s="391">
        <f t="shared" si="280"/>
        <v>0</v>
      </c>
    </row>
    <row r="196" spans="1:144" s="391" customFormat="1" ht="13.5" hidden="1" thickBot="1" x14ac:dyDescent="0.25">
      <c r="A196" s="364" t="str">
        <f t="shared" si="288"/>
        <v>MFT</v>
      </c>
      <c r="B196" s="365" t="str">
        <f>IF((A196&lt;&gt;"ZZZ"),(IF((IFERROR((VLOOKUP(A196,'Standaard+voorstellen '!A$1:B$436,1,FALSE)),"ZZZ"))="ZZZ","v","")),"")</f>
        <v/>
      </c>
      <c r="C196" s="396" t="s">
        <v>451</v>
      </c>
      <c r="D196" s="367" t="str">
        <f t="shared" ref="D196:D259" si="292">IF(C196=C197,"",C196)</f>
        <v>MFT</v>
      </c>
      <c r="E196" s="368" t="str">
        <f>IFERROR((VLOOKUP(C196,'Standaard+voorstellen '!A$1:E$568,2,FALSE)),"Nog af te handelen AANVRAAG")</f>
        <v>Multifunctioneel Terreinv.</v>
      </c>
      <c r="F196" s="369">
        <f>IFERROR((VLOOKUP(C196,'Standaard+voorstellen '!A$1:E$568,3,FALSE)),"")</f>
        <v>8</v>
      </c>
      <c r="G196" s="370">
        <f t="shared" si="289"/>
        <v>15</v>
      </c>
      <c r="H196" s="371">
        <f t="shared" si="290"/>
        <v>10</v>
      </c>
      <c r="I196" s="372">
        <f t="shared" si="291"/>
        <v>5</v>
      </c>
      <c r="J196" s="367">
        <f t="shared" ref="J196:J259" si="293">IF($C196=$C197,"",BT196)</f>
        <v>3</v>
      </c>
      <c r="K196" s="372">
        <f t="shared" ref="K196:K259" si="294">CT196</f>
        <v>0</v>
      </c>
      <c r="L196" s="369" t="s">
        <v>36</v>
      </c>
      <c r="M196" s="373" t="s">
        <v>443</v>
      </c>
      <c r="N196" s="374"/>
      <c r="O196" s="375"/>
      <c r="P196" s="376" t="s">
        <v>451</v>
      </c>
      <c r="Q196" s="377">
        <v>15</v>
      </c>
      <c r="R196" s="378">
        <v>10</v>
      </c>
      <c r="S196" s="379">
        <v>5</v>
      </c>
      <c r="T196" s="378">
        <v>6</v>
      </c>
      <c r="U196" s="378">
        <v>5</v>
      </c>
      <c r="V196" s="383">
        <v>3</v>
      </c>
      <c r="W196" s="384">
        <v>2</v>
      </c>
      <c r="X196" s="385">
        <v>1</v>
      </c>
      <c r="Y196" s="384"/>
      <c r="Z196" s="401"/>
      <c r="AA196" s="402"/>
      <c r="AB196" s="383"/>
      <c r="AC196" s="384"/>
      <c r="AD196" s="384"/>
      <c r="AE196" s="377">
        <v>2</v>
      </c>
      <c r="AF196" s="380">
        <v>1</v>
      </c>
      <c r="AG196" s="382">
        <v>1</v>
      </c>
      <c r="AH196" s="383">
        <v>5</v>
      </c>
      <c r="AI196" s="384">
        <v>4</v>
      </c>
      <c r="AJ196" s="385">
        <v>1</v>
      </c>
      <c r="AK196" s="384"/>
      <c r="AL196" s="384"/>
      <c r="AM196" s="384"/>
      <c r="AN196" s="383">
        <v>0</v>
      </c>
      <c r="AO196" s="384">
        <v>0</v>
      </c>
      <c r="AP196" s="385">
        <v>0</v>
      </c>
      <c r="AQ196" s="384">
        <v>4</v>
      </c>
      <c r="AR196" s="384">
        <v>2</v>
      </c>
      <c r="AS196" s="384">
        <v>2</v>
      </c>
      <c r="AT196" s="383">
        <v>1</v>
      </c>
      <c r="AU196" s="384">
        <v>1</v>
      </c>
      <c r="AV196" s="384">
        <v>0</v>
      </c>
      <c r="AW196" s="383"/>
      <c r="AX196" s="384"/>
      <c r="AY196" s="385"/>
      <c r="AZ196" s="403"/>
      <c r="BA196" s="387" t="str">
        <f t="shared" ref="BA196:BA259" si="295">IFERROR(((IF(($L196="m"),(MID($C196,1,2)),(LEFT($C196,($BE196-1)))))),"")</f>
        <v>MF</v>
      </c>
      <c r="BB196" s="388" t="str">
        <f t="shared" ref="BB196:BB259" si="296">IF(($L196="m"),(IF(OR(MID($C196,3,1)="A",MID($C196,3,1)="D",MID($C196,3,1)="H",MID($C196,3,1)="L",MID($C196,3,1)="M",MID($C196,3,1)="T",MID($C196,3,1)="V"),MID($C196,3,1),"")),"")</f>
        <v>T</v>
      </c>
      <c r="BC196" s="389" t="str">
        <f t="shared" ref="BC196:BC259" si="297">IFERROR(IF((SEARCH("-",C196,1))&gt;0,"-",""),"")</f>
        <v/>
      </c>
      <c r="BD196" s="390" t="str">
        <f t="shared" ref="BD196:BD259" si="298">IF(($H196="m"),(IF(MID($C196,4,1)&gt;"-",MID($C196,4,4),MID($C196,5,3))),(MID($C196,($BE196+1),7)))</f>
        <v/>
      </c>
      <c r="BE196" s="391">
        <f t="shared" ref="BE196:BE259" si="299">IFERROR((SEARCH("-",$C196,1)),(LEN($C196)+1))</f>
        <v>4</v>
      </c>
      <c r="BF196" s="392" t="str">
        <f>VLOOKUP(C196,'Standaard+voorstellen '!A$1:E$568,1,FALSE)</f>
        <v>MFT</v>
      </c>
      <c r="BG196" s="393" t="str">
        <f>VLOOKUP(P196,'Hulpblad Aantal per VrtgSrt &gt;=1'!B$4:C$688,1,FALSE)</f>
        <v>MFT</v>
      </c>
      <c r="BH196" s="394" t="s">
        <v>451</v>
      </c>
      <c r="BI196" s="393" t="str">
        <f t="shared" ref="BI196:BI259" si="300">IF(BH196=A196,"g","v")</f>
        <v>g</v>
      </c>
      <c r="BJ196" s="393" t="str">
        <f t="shared" ref="BJ196:BJ259" si="301">IF(R196&gt;0,"P","")</f>
        <v>P</v>
      </c>
      <c r="BK196" s="393" t="str">
        <f t="shared" ref="BK196:BK259" si="302">IF(S196&gt;0,"A","")</f>
        <v>A</v>
      </c>
      <c r="BL196" s="395" t="str">
        <f t="shared" ref="BL196:BL259" si="303">_xlfn.CONCAT(BJ196,BK196)</f>
        <v>PA</v>
      </c>
      <c r="BM196" s="393" t="str">
        <f>IF((B196&gt;"a"),(VLOOKUP(A196,Afhankelijkheid!A$2:O$5530,2,FALSE)),"")</f>
        <v/>
      </c>
      <c r="BN196" s="396">
        <f>IFERROR(VLOOKUP(A196,'Hulpblad IZB en IZE'!A$2:B$750,2,FALSE),0)</f>
        <v>3</v>
      </c>
      <c r="BO196" s="397" t="str">
        <f t="shared" ref="BO196:BO259" si="304">IFERROR(Q196/K196,"")</f>
        <v/>
      </c>
      <c r="BP196" s="370">
        <f t="shared" ref="BP196:BP259" si="305">IF($C196=$C195,BP195+Q196,Q196)</f>
        <v>15</v>
      </c>
      <c r="BQ196" s="371">
        <f t="shared" ref="BQ196:BQ259" si="306">IF($C196=$C195,BQ195+R196,R196)</f>
        <v>10</v>
      </c>
      <c r="BR196" s="372">
        <f t="shared" si="281"/>
        <v>5</v>
      </c>
      <c r="BS196" s="372">
        <f t="shared" si="282"/>
        <v>6</v>
      </c>
      <c r="BT196" s="367">
        <f t="shared" ref="BT196:BT259" si="307">IF(C196=C195,BT195+BN196,BN196)</f>
        <v>3</v>
      </c>
      <c r="BU196" s="398"/>
      <c r="BW196" s="393">
        <f t="shared" ref="BW196:BW259" si="308">IF((AND($B196="V",(IF(ISBLANK(V196),,1))&gt;0)),1,0)</f>
        <v>0</v>
      </c>
      <c r="BX196" s="393">
        <f t="shared" ref="BX196:BX259" si="309">IF((AND($B196="V",(IF(ISBLANK(Y196),,1))&gt;0)),1,0)</f>
        <v>0</v>
      </c>
      <c r="BY196" s="393">
        <f t="shared" ref="BY196:BY259" si="310">IF((AND($B196="V",(IF(ISBLANK(AB196),,1))&gt;0)),1,0)</f>
        <v>0</v>
      </c>
      <c r="BZ196" s="393">
        <f t="shared" ref="BZ196:BZ259" si="311">IF((AND($B196="V",(IF(ISBLANK(AE196),,1))&gt;0)),1,0)</f>
        <v>0</v>
      </c>
      <c r="CA196" s="393">
        <f t="shared" ref="CA196:CA259" si="312">IF((AND($B196="V",(IF(ISBLANK(AH196),,1))&gt;0)),1,0)</f>
        <v>0</v>
      </c>
      <c r="CB196" s="393">
        <f t="shared" ref="CB196:CB259" si="313">IF((AND($B196="V",(IF(ISBLANK(AK196),,1))&gt;0)),1,0)</f>
        <v>0</v>
      </c>
      <c r="CC196" s="393">
        <f t="shared" ref="CC196:CC259" si="314">IF((AND($B196="V",(IF(ISBLANK(AN196),,1))&gt;0)),1,0)</f>
        <v>0</v>
      </c>
      <c r="CD196" s="393">
        <f t="shared" ref="CD196:CD259" si="315">IF((AND($B196="V",(IF(ISBLANK(AQ196),,1))&gt;0)),1,0)</f>
        <v>0</v>
      </c>
      <c r="CE196" s="393">
        <f t="shared" ref="CE196:CE259" si="316">IF((AND($B196="V",(IF(ISBLANK(AT196),,1))&gt;0)),1,0)</f>
        <v>0</v>
      </c>
      <c r="CF196" s="393">
        <f t="shared" ref="CF196:CF259" si="317">IF((AND($B196="V",(IF(ISBLANK(AW196),,1))&gt;0)),1,0)</f>
        <v>0</v>
      </c>
      <c r="CG196" s="398"/>
      <c r="CH196" s="391">
        <f t="shared" ref="CH196:CH259" si="318">IF(($V196&lt;&gt;""),1,0)</f>
        <v>1</v>
      </c>
      <c r="CI196" s="391">
        <f t="shared" ref="CI196:CI259" si="319">IF(($Y196&lt;&gt;""),1,0)</f>
        <v>0</v>
      </c>
      <c r="CJ196" s="391">
        <f t="shared" ref="CJ196:CJ259" si="320">IF(($AB196&lt;&gt;""),1,0)</f>
        <v>0</v>
      </c>
      <c r="CK196" s="391">
        <f t="shared" ref="CK196:CK259" si="321">IF(($AE196&lt;&gt;""),1,0)</f>
        <v>1</v>
      </c>
      <c r="CL196" s="391">
        <f t="shared" ref="CL196:CL259" si="322">IF(($AH196&lt;&gt;""),1,0)</f>
        <v>1</v>
      </c>
      <c r="CM196" s="391">
        <f t="shared" ref="CM196:CM259" si="323">IF(($AK196&lt;&gt;""),1,0)</f>
        <v>0</v>
      </c>
      <c r="CN196" s="391">
        <f t="shared" ref="CN196:CN259" si="324">IF(($AN196&lt;&gt;""),1,0)</f>
        <v>1</v>
      </c>
      <c r="CO196" s="391">
        <f t="shared" ref="CO196:CO259" si="325">IF(($AQ196&lt;&gt;""),1,0)</f>
        <v>1</v>
      </c>
      <c r="CP196" s="391">
        <f t="shared" ref="CP196:CP259" si="326">IF(($AT196&lt;&gt;""),1,0)</f>
        <v>1</v>
      </c>
      <c r="CQ196" s="391">
        <f t="shared" ref="CQ196:CQ259" si="327">IF(($AW196&lt;&gt;""),1,0)</f>
        <v>0</v>
      </c>
      <c r="CR196" s="391">
        <f t="shared" ref="CR196:CR259" si="328">SUBTOTAL(9,CH196:CQ196)</f>
        <v>0</v>
      </c>
      <c r="CS196" s="393">
        <f t="shared" ref="CS196:CS259" si="329">CR196-CT196</f>
        <v>0</v>
      </c>
      <c r="CT196" s="391">
        <f t="shared" ref="CT196:CT259" si="330">SUBTOTAL(9,CU196:DD196)</f>
        <v>0</v>
      </c>
      <c r="CU196" s="391">
        <f t="shared" ref="CU196:CU259" si="331">IF(($V196&gt;0),1,0)</f>
        <v>1</v>
      </c>
      <c r="CV196" s="391">
        <f t="shared" ref="CV196:CV259" si="332">IF(($Y196&gt;0),1,0)</f>
        <v>0</v>
      </c>
      <c r="CW196" s="391">
        <f t="shared" ref="CW196:CW259" si="333">IF(($AB196&gt;0),1,0)</f>
        <v>0</v>
      </c>
      <c r="CX196" s="391">
        <f t="shared" ref="CX196:CX259" si="334">IF(($AE196&gt;0),1,0)</f>
        <v>1</v>
      </c>
      <c r="CY196" s="391">
        <f t="shared" ref="CY196:CY259" si="335">IF(($AH196&gt;0),1,0)</f>
        <v>1</v>
      </c>
      <c r="CZ196" s="391">
        <f t="shared" ref="CZ196:CZ259" si="336">IF(($AK196&gt;0),1,0)</f>
        <v>0</v>
      </c>
      <c r="DA196" s="391">
        <f t="shared" ref="DA196:DA259" si="337">IF(($AN196&gt;0),1,0)</f>
        <v>0</v>
      </c>
      <c r="DB196" s="391">
        <f t="shared" ref="DB196:DB259" si="338">IF(($AQ196&gt;0),1,0)</f>
        <v>1</v>
      </c>
      <c r="DC196" s="391">
        <f t="shared" ref="DC196:DC259" si="339">IF(($AT196&gt;0),1,0)</f>
        <v>1</v>
      </c>
      <c r="DD196" s="391">
        <f t="shared" ref="DD196:DD259" si="340">IF(($AW196&gt;0),1,0)</f>
        <v>0</v>
      </c>
      <c r="DE196" s="398"/>
      <c r="DF196" s="391">
        <f t="shared" ref="DF196:DF259" si="341">SUM(DG196:DP196)</f>
        <v>0</v>
      </c>
      <c r="DG196" s="391">
        <f t="shared" ref="DG196:DG259" si="342">IF((AND($CT196=1,$V196&gt;=1)),1,0)</f>
        <v>0</v>
      </c>
      <c r="DH196" s="391">
        <f t="shared" ref="DH196:DH259" si="343">IF((AND($CT196=1,$Y196&gt;=1)),1,0)</f>
        <v>0</v>
      </c>
      <c r="DI196" s="391">
        <f t="shared" ref="DI196:DI259" si="344">IF((AND($CT196=1,$AB196&gt;=1)),1,0)</f>
        <v>0</v>
      </c>
      <c r="DJ196" s="391">
        <f t="shared" ref="DJ196:DJ259" si="345">IF((AND($CT196=1,$AE196&gt;=1)),1,0)</f>
        <v>0</v>
      </c>
      <c r="DK196" s="391">
        <f t="shared" ref="DK196:DK259" si="346">IF((AND($CT196=1,$AH196&gt;=1)),1,0)</f>
        <v>0</v>
      </c>
      <c r="DL196" s="391">
        <f t="shared" ref="DL196:DL259" si="347">IF((AND($CT196=1,$AK196&gt;=1)),1,0)</f>
        <v>0</v>
      </c>
      <c r="DM196" s="391">
        <f t="shared" ref="DM196:DM259" si="348">IF((AND($CT196=1,$AN196&gt;=1)),1,0)</f>
        <v>0</v>
      </c>
      <c r="DN196" s="391">
        <f t="shared" ref="DN196:DN259" si="349">IF((AND($CT196=1,$AQ196&gt;=1)),1,0)</f>
        <v>0</v>
      </c>
      <c r="DO196" s="391">
        <f t="shared" ref="DO196:DO259" si="350">IF((AND($CT196=1,$AT196&gt;=1)),1,0)</f>
        <v>0</v>
      </c>
      <c r="DP196" s="391">
        <f t="shared" ref="DP196:DP259" si="351">IF((AND($CT196=1,$AW196&gt;=1)),1,0)</f>
        <v>0</v>
      </c>
      <c r="DQ196" s="398"/>
      <c r="DR196" s="391">
        <f t="shared" ref="DR196:DR259" si="352">SUM(DS196:EB196)</f>
        <v>0</v>
      </c>
      <c r="DS196" s="391">
        <f t="shared" ref="DS196:DS259" si="353">IF((AND($CT196=1,$V196&gt;1)),1,0)</f>
        <v>0</v>
      </c>
      <c r="DT196" s="391">
        <f t="shared" ref="DT196:DT259" si="354">IF((AND($CT196=1,$Y196&gt;1)),1,0)</f>
        <v>0</v>
      </c>
      <c r="DU196" s="391">
        <f t="shared" ref="DU196:DU259" si="355">IF((AND($CT196=1,$AB196&gt;1)),1,0)</f>
        <v>0</v>
      </c>
      <c r="DV196" s="391">
        <f t="shared" ref="DV196:DV259" si="356">IF((AND($CT196=1,$AE196&gt;1)),1,0)</f>
        <v>0</v>
      </c>
      <c r="DW196" s="391">
        <f t="shared" ref="DW196:DW259" si="357">IF((AND($CT196=1,$AH196&gt;1)),1,0)</f>
        <v>0</v>
      </c>
      <c r="DX196" s="391">
        <f t="shared" ref="DX196:DX259" si="358">IF((AND($CT196=1,$AK196&gt;1)),1,0)</f>
        <v>0</v>
      </c>
      <c r="DY196" s="391">
        <f t="shared" ref="DY196:DY259" si="359">IF((AND($CT196=1,$AN196&gt;1)),1,0)</f>
        <v>0</v>
      </c>
      <c r="DZ196" s="391">
        <f t="shared" ref="DZ196:DZ259" si="360">IF((AND($CT196=1,$AQ196&gt;1)),1,0)</f>
        <v>0</v>
      </c>
      <c r="EA196" s="391">
        <f t="shared" ref="EA196:EA259" si="361">IF((AND($CT196=1,$AT196&gt;1)),1,0)</f>
        <v>0</v>
      </c>
      <c r="EB196" s="391">
        <f t="shared" ref="EB196:EB259" si="362">IF((AND($CT196=1,$AW196&gt;1)),1,0)</f>
        <v>0</v>
      </c>
      <c r="EC196" s="398"/>
      <c r="ED196" s="391">
        <f t="shared" ref="ED196:ED259" si="363">SUM(EE196:EN196)</f>
        <v>0</v>
      </c>
      <c r="EE196" s="391">
        <f t="shared" ref="EE196:EE259" si="364">IF((AND($CT196=1,$V196=1)),1,0)</f>
        <v>0</v>
      </c>
      <c r="EF196" s="391">
        <f t="shared" ref="EF196:EF259" si="365">IF((AND($CT196=1,$Y196=1)),1,0)</f>
        <v>0</v>
      </c>
      <c r="EG196" s="391">
        <f t="shared" ref="EG196:EG259" si="366">IF((AND($CT196=1,$AB196=1)),1,0)</f>
        <v>0</v>
      </c>
      <c r="EH196" s="391">
        <f t="shared" ref="EH196:EH259" si="367">IF((AND($CT196=1,$AE196=1)),1,0)</f>
        <v>0</v>
      </c>
      <c r="EI196" s="391">
        <f t="shared" ref="EI196:EI259" si="368">IF((AND($CT196=1,$AH196=1)),1,0)</f>
        <v>0</v>
      </c>
      <c r="EJ196" s="391">
        <f t="shared" ref="EJ196:EJ259" si="369">IF((AND($CT196=1,$AK196=1)),1,0)</f>
        <v>0</v>
      </c>
      <c r="EK196" s="391">
        <f t="shared" ref="EK196:EK259" si="370">IF((AND($CT196=1,$AN196=1)),1,0)</f>
        <v>0</v>
      </c>
      <c r="EL196" s="391">
        <f t="shared" ref="EL196:EL259" si="371">IF((AND($CT196=1,$AQ196=1)),1,0)</f>
        <v>0</v>
      </c>
      <c r="EM196" s="391">
        <f t="shared" ref="EM196:EM259" si="372">IF((AND($CT196=1,$AT196=1)),1,0)</f>
        <v>0</v>
      </c>
      <c r="EN196" s="391">
        <f t="shared" ref="EN196:EN259" si="373">IF((AND($CT196=1,$AW196=1)),1,0)</f>
        <v>0</v>
      </c>
    </row>
    <row r="197" spans="1:144" s="391" customFormat="1" ht="13.5" hidden="1" thickBot="1" x14ac:dyDescent="0.25">
      <c r="A197" s="364" t="str">
        <f t="shared" si="288"/>
        <v>MFT-RB</v>
      </c>
      <c r="B197" s="365" t="str">
        <f>IF((A197&lt;&gt;"ZZZ"),(IF((IFERROR((VLOOKUP(A197,'Standaard+voorstellen '!A$1:B$436,1,FALSE)),"ZZZ"))="ZZZ","v","")),"")</f>
        <v/>
      </c>
      <c r="C197" s="396" t="s">
        <v>863</v>
      </c>
      <c r="D197" s="367" t="str">
        <f t="shared" si="292"/>
        <v>MFT-RB</v>
      </c>
      <c r="E197" s="368" t="str">
        <f>IFERROR((VLOOKUP(C197,'Standaard+voorstellen '!A$1:E$568,2,FALSE)),"Nog af te handelen AANVRAAG")</f>
        <v>MFT Reddingsbrigade</v>
      </c>
      <c r="F197" s="369">
        <f>IFERROR((VLOOKUP(C197,'Standaard+voorstellen '!A$1:E$568,3,FALSE)),"")</f>
        <v>8</v>
      </c>
      <c r="G197" s="370">
        <f t="shared" si="289"/>
        <v>8</v>
      </c>
      <c r="H197" s="371">
        <f t="shared" si="290"/>
        <v>8</v>
      </c>
      <c r="I197" s="372">
        <f t="shared" si="291"/>
        <v>0</v>
      </c>
      <c r="J197" s="367">
        <f t="shared" si="293"/>
        <v>0</v>
      </c>
      <c r="K197" s="372">
        <f t="shared" si="294"/>
        <v>0</v>
      </c>
      <c r="L197" s="369" t="s">
        <v>36</v>
      </c>
      <c r="M197" s="373" t="s">
        <v>2125</v>
      </c>
      <c r="N197" s="400"/>
      <c r="O197" s="400"/>
      <c r="P197" s="376" t="s">
        <v>863</v>
      </c>
      <c r="Q197" s="377">
        <v>8</v>
      </c>
      <c r="R197" s="378">
        <v>8</v>
      </c>
      <c r="S197" s="379">
        <v>0</v>
      </c>
      <c r="T197" s="378">
        <v>5</v>
      </c>
      <c r="U197" s="378">
        <v>2</v>
      </c>
      <c r="V197" s="377">
        <v>0</v>
      </c>
      <c r="W197" s="378">
        <v>0</v>
      </c>
      <c r="X197" s="379">
        <v>0</v>
      </c>
      <c r="Y197" s="384"/>
      <c r="Z197" s="401"/>
      <c r="AA197" s="402"/>
      <c r="AB197" s="377"/>
      <c r="AC197" s="378"/>
      <c r="AD197" s="378"/>
      <c r="AE197" s="377"/>
      <c r="AF197" s="380"/>
      <c r="AG197" s="382"/>
      <c r="AH197" s="377">
        <v>7</v>
      </c>
      <c r="AI197" s="378">
        <v>7</v>
      </c>
      <c r="AJ197" s="379">
        <v>0</v>
      </c>
      <c r="AK197" s="378"/>
      <c r="AL197" s="378"/>
      <c r="AM197" s="378"/>
      <c r="AN197" s="377">
        <v>0</v>
      </c>
      <c r="AO197" s="378">
        <v>0</v>
      </c>
      <c r="AP197" s="379">
        <v>0</v>
      </c>
      <c r="AQ197" s="378">
        <v>0</v>
      </c>
      <c r="AR197" s="378">
        <v>0</v>
      </c>
      <c r="AS197" s="378">
        <v>0</v>
      </c>
      <c r="AT197" s="383">
        <v>1</v>
      </c>
      <c r="AU197" s="378">
        <v>1</v>
      </c>
      <c r="AV197" s="378">
        <v>0</v>
      </c>
      <c r="AW197" s="383"/>
      <c r="AX197" s="384"/>
      <c r="AY197" s="379"/>
      <c r="AZ197" s="403"/>
      <c r="BA197" s="387" t="str">
        <f t="shared" si="295"/>
        <v>MF</v>
      </c>
      <c r="BB197" s="388" t="str">
        <f t="shared" si="296"/>
        <v>T</v>
      </c>
      <c r="BC197" s="389" t="str">
        <f t="shared" si="297"/>
        <v>-</v>
      </c>
      <c r="BD197" s="390" t="str">
        <f t="shared" si="298"/>
        <v>RB</v>
      </c>
      <c r="BE197" s="391">
        <f t="shared" si="299"/>
        <v>4</v>
      </c>
      <c r="BF197" s="392" t="str">
        <f>VLOOKUP(C197,'Standaard+voorstellen '!A$1:E$568,1,FALSE)</f>
        <v>MFT-RB</v>
      </c>
      <c r="BG197" s="393" t="str">
        <f>VLOOKUP(P197,'Hulpblad Aantal per VrtgSrt &gt;=1'!B$4:C$688,1,FALSE)</f>
        <v>MFT-RB</v>
      </c>
      <c r="BH197" s="394" t="s">
        <v>863</v>
      </c>
      <c r="BI197" s="393" t="str">
        <f t="shared" si="300"/>
        <v>g</v>
      </c>
      <c r="BJ197" s="393" t="str">
        <f t="shared" si="301"/>
        <v>P</v>
      </c>
      <c r="BK197" s="393" t="str">
        <f t="shared" si="302"/>
        <v/>
      </c>
      <c r="BL197" s="395" t="str">
        <f t="shared" si="303"/>
        <v>P</v>
      </c>
      <c r="BM197" s="393" t="str">
        <f>IF((B197&gt;"a"),(VLOOKUP(A197,Afhankelijkheid!A$2:O$5530,2,FALSE)),"")</f>
        <v/>
      </c>
      <c r="BN197" s="396">
        <f>IFERROR(VLOOKUP(A197,'Hulpblad IZB en IZE'!A$2:B$750,2,FALSE),0)</f>
        <v>0</v>
      </c>
      <c r="BO197" s="397" t="str">
        <f t="shared" si="304"/>
        <v/>
      </c>
      <c r="BP197" s="370">
        <f t="shared" si="305"/>
        <v>8</v>
      </c>
      <c r="BQ197" s="371">
        <f t="shared" si="306"/>
        <v>8</v>
      </c>
      <c r="BR197" s="372">
        <f t="shared" ref="BR197:BR260" si="374">IF($C197=$C196,BR196+S197,S197)</f>
        <v>0</v>
      </c>
      <c r="BS197" s="372">
        <f t="shared" ref="BS197:BS260" si="375">IF($C197=$C196,$BR196+T197,T197)</f>
        <v>5</v>
      </c>
      <c r="BT197" s="367">
        <f t="shared" si="307"/>
        <v>0</v>
      </c>
      <c r="BU197" s="398"/>
      <c r="BW197" s="393">
        <f t="shared" si="308"/>
        <v>0</v>
      </c>
      <c r="BX197" s="393">
        <f t="shared" si="309"/>
        <v>0</v>
      </c>
      <c r="BY197" s="393">
        <f t="shared" si="310"/>
        <v>0</v>
      </c>
      <c r="BZ197" s="393">
        <f t="shared" si="311"/>
        <v>0</v>
      </c>
      <c r="CA197" s="393">
        <f t="shared" si="312"/>
        <v>0</v>
      </c>
      <c r="CB197" s="393">
        <f t="shared" si="313"/>
        <v>0</v>
      </c>
      <c r="CC197" s="393">
        <f t="shared" si="314"/>
        <v>0</v>
      </c>
      <c r="CD197" s="393">
        <f t="shared" si="315"/>
        <v>0</v>
      </c>
      <c r="CE197" s="393">
        <f t="shared" si="316"/>
        <v>0</v>
      </c>
      <c r="CF197" s="393">
        <f t="shared" si="317"/>
        <v>0</v>
      </c>
      <c r="CG197" s="398"/>
      <c r="CH197" s="391">
        <f t="shared" si="318"/>
        <v>1</v>
      </c>
      <c r="CI197" s="391">
        <f t="shared" si="319"/>
        <v>0</v>
      </c>
      <c r="CJ197" s="391">
        <f t="shared" si="320"/>
        <v>0</v>
      </c>
      <c r="CK197" s="391">
        <f t="shared" si="321"/>
        <v>0</v>
      </c>
      <c r="CL197" s="391">
        <f t="shared" si="322"/>
        <v>1</v>
      </c>
      <c r="CM197" s="391">
        <f t="shared" si="323"/>
        <v>0</v>
      </c>
      <c r="CN197" s="391">
        <f t="shared" si="324"/>
        <v>1</v>
      </c>
      <c r="CO197" s="391">
        <f t="shared" si="325"/>
        <v>1</v>
      </c>
      <c r="CP197" s="391">
        <f t="shared" si="326"/>
        <v>1</v>
      </c>
      <c r="CQ197" s="391">
        <f t="shared" si="327"/>
        <v>0</v>
      </c>
      <c r="CR197" s="391">
        <f t="shared" si="328"/>
        <v>0</v>
      </c>
      <c r="CS197" s="393">
        <f t="shared" si="329"/>
        <v>0</v>
      </c>
      <c r="CT197" s="391">
        <f t="shared" si="330"/>
        <v>0</v>
      </c>
      <c r="CU197" s="391">
        <f t="shared" si="331"/>
        <v>0</v>
      </c>
      <c r="CV197" s="391">
        <f t="shared" si="332"/>
        <v>0</v>
      </c>
      <c r="CW197" s="391">
        <f t="shared" si="333"/>
        <v>0</v>
      </c>
      <c r="CX197" s="391">
        <f t="shared" si="334"/>
        <v>0</v>
      </c>
      <c r="CY197" s="391">
        <f t="shared" si="335"/>
        <v>1</v>
      </c>
      <c r="CZ197" s="391">
        <f t="shared" si="336"/>
        <v>0</v>
      </c>
      <c r="DA197" s="391">
        <f t="shared" si="337"/>
        <v>0</v>
      </c>
      <c r="DB197" s="391">
        <f t="shared" si="338"/>
        <v>0</v>
      </c>
      <c r="DC197" s="391">
        <f t="shared" si="339"/>
        <v>1</v>
      </c>
      <c r="DD197" s="391">
        <f t="shared" si="340"/>
        <v>0</v>
      </c>
      <c r="DE197" s="398"/>
      <c r="DF197" s="391">
        <f t="shared" si="341"/>
        <v>0</v>
      </c>
      <c r="DG197" s="391">
        <f t="shared" si="342"/>
        <v>0</v>
      </c>
      <c r="DH197" s="391">
        <f t="shared" si="343"/>
        <v>0</v>
      </c>
      <c r="DI197" s="391">
        <f t="shared" si="344"/>
        <v>0</v>
      </c>
      <c r="DJ197" s="391">
        <f t="shared" si="345"/>
        <v>0</v>
      </c>
      <c r="DK197" s="391">
        <f t="shared" si="346"/>
        <v>0</v>
      </c>
      <c r="DL197" s="391">
        <f t="shared" si="347"/>
        <v>0</v>
      </c>
      <c r="DM197" s="391">
        <f t="shared" si="348"/>
        <v>0</v>
      </c>
      <c r="DN197" s="391">
        <f t="shared" si="349"/>
        <v>0</v>
      </c>
      <c r="DO197" s="391">
        <f t="shared" si="350"/>
        <v>0</v>
      </c>
      <c r="DP197" s="391">
        <f t="shared" si="351"/>
        <v>0</v>
      </c>
      <c r="DQ197" s="398"/>
      <c r="DR197" s="391">
        <f t="shared" si="352"/>
        <v>0</v>
      </c>
      <c r="DS197" s="391">
        <f t="shared" si="353"/>
        <v>0</v>
      </c>
      <c r="DT197" s="391">
        <f t="shared" si="354"/>
        <v>0</v>
      </c>
      <c r="DU197" s="391">
        <f t="shared" si="355"/>
        <v>0</v>
      </c>
      <c r="DV197" s="391">
        <f t="shared" si="356"/>
        <v>0</v>
      </c>
      <c r="DW197" s="391">
        <f t="shared" si="357"/>
        <v>0</v>
      </c>
      <c r="DX197" s="391">
        <f t="shared" si="358"/>
        <v>0</v>
      </c>
      <c r="DY197" s="391">
        <f t="shared" si="359"/>
        <v>0</v>
      </c>
      <c r="DZ197" s="391">
        <f t="shared" si="360"/>
        <v>0</v>
      </c>
      <c r="EA197" s="391">
        <f t="shared" si="361"/>
        <v>0</v>
      </c>
      <c r="EB197" s="391">
        <f t="shared" si="362"/>
        <v>0</v>
      </c>
      <c r="EC197" s="398"/>
      <c r="ED197" s="391">
        <f t="shared" si="363"/>
        <v>0</v>
      </c>
      <c r="EE197" s="391">
        <f t="shared" si="364"/>
        <v>0</v>
      </c>
      <c r="EF197" s="391">
        <f t="shared" si="365"/>
        <v>0</v>
      </c>
      <c r="EG197" s="391">
        <f t="shared" si="366"/>
        <v>0</v>
      </c>
      <c r="EH197" s="391">
        <f t="shared" si="367"/>
        <v>0</v>
      </c>
      <c r="EI197" s="391">
        <f t="shared" si="368"/>
        <v>0</v>
      </c>
      <c r="EJ197" s="391">
        <f t="shared" si="369"/>
        <v>0</v>
      </c>
      <c r="EK197" s="391">
        <f t="shared" si="370"/>
        <v>0</v>
      </c>
      <c r="EL197" s="391">
        <f t="shared" si="371"/>
        <v>0</v>
      </c>
      <c r="EM197" s="391">
        <f t="shared" si="372"/>
        <v>0</v>
      </c>
      <c r="EN197" s="391">
        <f t="shared" si="373"/>
        <v>0</v>
      </c>
    </row>
    <row r="198" spans="1:144" s="391" customFormat="1" ht="64.5" hidden="1" thickBot="1" x14ac:dyDescent="0.25">
      <c r="A198" s="364" t="str">
        <f t="shared" si="288"/>
        <v>MFT-STH</v>
      </c>
      <c r="B198" s="365" t="str">
        <f>IF((A198&lt;&gt;"ZZZ"),(IF((IFERROR((VLOOKUP(A198,'Standaard+voorstellen '!A$1:B$436,1,FALSE)),"ZZZ"))="ZZZ","v","")),"")</f>
        <v/>
      </c>
      <c r="C198" s="470" t="s">
        <v>202</v>
      </c>
      <c r="D198" s="367" t="str">
        <f t="shared" si="292"/>
        <v>MFT-STH</v>
      </c>
      <c r="E198" s="368" t="str">
        <f>IFERROR((VLOOKUP(C198,'Standaard+voorstellen '!A$1:E$568,2,FALSE)),"Nog af te handelen AANVRAAG")</f>
        <v>MFT Spec. Tech. Hulpverlening</v>
      </c>
      <c r="F198" s="369">
        <f>IFERROR((VLOOKUP(C198,'Standaard+voorstellen '!A$1:E$568,3,FALSE)),"")</f>
        <v>7</v>
      </c>
      <c r="G198" s="370">
        <f t="shared" si="289"/>
        <v>3</v>
      </c>
      <c r="H198" s="371">
        <f t="shared" si="290"/>
        <v>0</v>
      </c>
      <c r="I198" s="372">
        <f t="shared" si="291"/>
        <v>3</v>
      </c>
      <c r="J198" s="367">
        <f t="shared" si="293"/>
        <v>2</v>
      </c>
      <c r="K198" s="372">
        <f t="shared" si="294"/>
        <v>0</v>
      </c>
      <c r="L198" s="369" t="s">
        <v>36</v>
      </c>
      <c r="M198" s="373" t="s">
        <v>1224</v>
      </c>
      <c r="N198" s="605" t="s">
        <v>2274</v>
      </c>
      <c r="O198" s="675" t="s">
        <v>2273</v>
      </c>
      <c r="P198" s="376" t="s">
        <v>202</v>
      </c>
      <c r="Q198" s="449">
        <v>3</v>
      </c>
      <c r="R198" s="378">
        <v>0</v>
      </c>
      <c r="S198" s="379">
        <v>3</v>
      </c>
      <c r="T198" s="378">
        <v>6</v>
      </c>
      <c r="U198" s="378">
        <v>2</v>
      </c>
      <c r="V198" s="377">
        <v>0</v>
      </c>
      <c r="W198" s="378">
        <v>0</v>
      </c>
      <c r="X198" s="379">
        <v>0</v>
      </c>
      <c r="Y198" s="384"/>
      <c r="Z198" s="401"/>
      <c r="AA198" s="652"/>
      <c r="AB198" s="383"/>
      <c r="AC198" s="384"/>
      <c r="AD198" s="384"/>
      <c r="AE198" s="383"/>
      <c r="AF198" s="401"/>
      <c r="AG198" s="406"/>
      <c r="AH198" s="383">
        <v>0</v>
      </c>
      <c r="AI198" s="384">
        <v>0</v>
      </c>
      <c r="AJ198" s="385">
        <v>0</v>
      </c>
      <c r="AK198" s="384"/>
      <c r="AL198" s="384"/>
      <c r="AM198" s="448"/>
      <c r="AN198" s="383">
        <v>0</v>
      </c>
      <c r="AO198" s="384">
        <v>0</v>
      </c>
      <c r="AP198" s="385">
        <v>0</v>
      </c>
      <c r="AQ198" s="384">
        <v>2</v>
      </c>
      <c r="AR198" s="384">
        <v>0</v>
      </c>
      <c r="AS198" s="384">
        <v>2</v>
      </c>
      <c r="AT198" s="383">
        <v>0</v>
      </c>
      <c r="AU198" s="378">
        <v>0</v>
      </c>
      <c r="AV198" s="378">
        <v>0</v>
      </c>
      <c r="AW198" s="383">
        <v>1</v>
      </c>
      <c r="AX198" s="384">
        <v>0</v>
      </c>
      <c r="AY198" s="385">
        <v>1</v>
      </c>
      <c r="AZ198" s="403"/>
      <c r="BA198" s="387" t="str">
        <f t="shared" si="295"/>
        <v>MF</v>
      </c>
      <c r="BB198" s="388" t="str">
        <f t="shared" si="296"/>
        <v>T</v>
      </c>
      <c r="BC198" s="389" t="str">
        <f t="shared" si="297"/>
        <v>-</v>
      </c>
      <c r="BD198" s="390" t="str">
        <f t="shared" si="298"/>
        <v>STH</v>
      </c>
      <c r="BE198" s="391">
        <f t="shared" si="299"/>
        <v>4</v>
      </c>
      <c r="BF198" s="392" t="str">
        <f>VLOOKUP(C198,'Standaard+voorstellen '!A$1:E$568,1,FALSE)</f>
        <v>MFT-STH</v>
      </c>
      <c r="BG198" s="393" t="str">
        <f>VLOOKUP(P198,'Hulpblad Aantal per VrtgSrt &gt;=1'!B$4:C$688,1,FALSE)</f>
        <v>MFT-STH</v>
      </c>
      <c r="BH198" s="394" t="s">
        <v>202</v>
      </c>
      <c r="BI198" s="393" t="str">
        <f t="shared" si="300"/>
        <v>g</v>
      </c>
      <c r="BJ198" s="393" t="str">
        <f t="shared" si="301"/>
        <v/>
      </c>
      <c r="BK198" s="393" t="str">
        <f t="shared" si="302"/>
        <v>A</v>
      </c>
      <c r="BL198" s="395" t="str">
        <f t="shared" si="303"/>
        <v>A</v>
      </c>
      <c r="BM198" s="393" t="str">
        <f>IF((B198&gt;"a"),(VLOOKUP(A198,Afhankelijkheid!A$2:O$5530,2,FALSE)),"")</f>
        <v/>
      </c>
      <c r="BN198" s="396">
        <f>IFERROR(VLOOKUP(A198,'Hulpblad IZB en IZE'!A$2:B$750,2,FALSE),0)</f>
        <v>2</v>
      </c>
      <c r="BO198" s="397" t="str">
        <f t="shared" si="304"/>
        <v/>
      </c>
      <c r="BP198" s="370">
        <f t="shared" si="305"/>
        <v>3</v>
      </c>
      <c r="BQ198" s="371">
        <f t="shared" si="306"/>
        <v>0</v>
      </c>
      <c r="BR198" s="372">
        <f t="shared" si="374"/>
        <v>3</v>
      </c>
      <c r="BS198" s="372">
        <f t="shared" si="375"/>
        <v>6</v>
      </c>
      <c r="BT198" s="367">
        <f t="shared" si="307"/>
        <v>2</v>
      </c>
      <c r="BU198" s="398"/>
      <c r="BW198" s="393">
        <f t="shared" si="308"/>
        <v>0</v>
      </c>
      <c r="BX198" s="393">
        <f t="shared" si="309"/>
        <v>0</v>
      </c>
      <c r="BY198" s="393">
        <f t="shared" si="310"/>
        <v>0</v>
      </c>
      <c r="BZ198" s="393">
        <f t="shared" si="311"/>
        <v>0</v>
      </c>
      <c r="CA198" s="393">
        <f t="shared" si="312"/>
        <v>0</v>
      </c>
      <c r="CB198" s="393">
        <f t="shared" si="313"/>
        <v>0</v>
      </c>
      <c r="CC198" s="393">
        <f t="shared" si="314"/>
        <v>0</v>
      </c>
      <c r="CD198" s="393">
        <f t="shared" si="315"/>
        <v>0</v>
      </c>
      <c r="CE198" s="393">
        <f t="shared" si="316"/>
        <v>0</v>
      </c>
      <c r="CF198" s="393">
        <f t="shared" si="317"/>
        <v>0</v>
      </c>
      <c r="CG198" s="398"/>
      <c r="CH198" s="391">
        <f t="shared" si="318"/>
        <v>1</v>
      </c>
      <c r="CI198" s="391">
        <f t="shared" si="319"/>
        <v>0</v>
      </c>
      <c r="CJ198" s="391">
        <f t="shared" si="320"/>
        <v>0</v>
      </c>
      <c r="CK198" s="391">
        <f t="shared" si="321"/>
        <v>0</v>
      </c>
      <c r="CL198" s="391">
        <f t="shared" si="322"/>
        <v>1</v>
      </c>
      <c r="CM198" s="391">
        <f t="shared" si="323"/>
        <v>0</v>
      </c>
      <c r="CN198" s="391">
        <f t="shared" si="324"/>
        <v>1</v>
      </c>
      <c r="CO198" s="391">
        <f t="shared" si="325"/>
        <v>1</v>
      </c>
      <c r="CP198" s="391">
        <f t="shared" si="326"/>
        <v>1</v>
      </c>
      <c r="CQ198" s="391">
        <f t="shared" si="327"/>
        <v>1</v>
      </c>
      <c r="CR198" s="391">
        <f t="shared" si="328"/>
        <v>0</v>
      </c>
      <c r="CS198" s="393">
        <f t="shared" si="329"/>
        <v>0</v>
      </c>
      <c r="CT198" s="391">
        <f t="shared" si="330"/>
        <v>0</v>
      </c>
      <c r="CU198" s="391">
        <f t="shared" si="331"/>
        <v>0</v>
      </c>
      <c r="CV198" s="391">
        <f t="shared" si="332"/>
        <v>0</v>
      </c>
      <c r="CW198" s="391">
        <f t="shared" si="333"/>
        <v>0</v>
      </c>
      <c r="CX198" s="391">
        <f t="shared" si="334"/>
        <v>0</v>
      </c>
      <c r="CY198" s="391">
        <f t="shared" si="335"/>
        <v>0</v>
      </c>
      <c r="CZ198" s="391">
        <f t="shared" si="336"/>
        <v>0</v>
      </c>
      <c r="DA198" s="391">
        <f t="shared" si="337"/>
        <v>0</v>
      </c>
      <c r="DB198" s="391">
        <f t="shared" si="338"/>
        <v>1</v>
      </c>
      <c r="DC198" s="391">
        <f t="shared" si="339"/>
        <v>0</v>
      </c>
      <c r="DD198" s="391">
        <f t="shared" si="340"/>
        <v>1</v>
      </c>
      <c r="DE198" s="398"/>
      <c r="DF198" s="391">
        <f t="shared" si="341"/>
        <v>0</v>
      </c>
      <c r="DG198" s="391">
        <f t="shared" si="342"/>
        <v>0</v>
      </c>
      <c r="DH198" s="391">
        <f t="shared" si="343"/>
        <v>0</v>
      </c>
      <c r="DI198" s="391">
        <f t="shared" si="344"/>
        <v>0</v>
      </c>
      <c r="DJ198" s="391">
        <f t="shared" si="345"/>
        <v>0</v>
      </c>
      <c r="DK198" s="391">
        <f t="shared" si="346"/>
        <v>0</v>
      </c>
      <c r="DL198" s="391">
        <f t="shared" si="347"/>
        <v>0</v>
      </c>
      <c r="DM198" s="391">
        <f t="shared" si="348"/>
        <v>0</v>
      </c>
      <c r="DN198" s="391">
        <f t="shared" si="349"/>
        <v>0</v>
      </c>
      <c r="DO198" s="391">
        <f t="shared" si="350"/>
        <v>0</v>
      </c>
      <c r="DP198" s="391">
        <f t="shared" si="351"/>
        <v>0</v>
      </c>
      <c r="DQ198" s="398"/>
      <c r="DR198" s="391">
        <f t="shared" si="352"/>
        <v>0</v>
      </c>
      <c r="DS198" s="391">
        <f t="shared" si="353"/>
        <v>0</v>
      </c>
      <c r="DT198" s="391">
        <f t="shared" si="354"/>
        <v>0</v>
      </c>
      <c r="DU198" s="391">
        <f t="shared" si="355"/>
        <v>0</v>
      </c>
      <c r="DV198" s="391">
        <f t="shared" si="356"/>
        <v>0</v>
      </c>
      <c r="DW198" s="391">
        <f t="shared" si="357"/>
        <v>0</v>
      </c>
      <c r="DX198" s="391">
        <f t="shared" si="358"/>
        <v>0</v>
      </c>
      <c r="DY198" s="391">
        <f t="shared" si="359"/>
        <v>0</v>
      </c>
      <c r="DZ198" s="391">
        <f t="shared" si="360"/>
        <v>0</v>
      </c>
      <c r="EA198" s="391">
        <f t="shared" si="361"/>
        <v>0</v>
      </c>
      <c r="EB198" s="391">
        <f t="shared" si="362"/>
        <v>0</v>
      </c>
      <c r="EC198" s="398"/>
      <c r="ED198" s="391">
        <f t="shared" si="363"/>
        <v>0</v>
      </c>
      <c r="EE198" s="391">
        <f t="shared" si="364"/>
        <v>0</v>
      </c>
      <c r="EF198" s="391">
        <f t="shared" si="365"/>
        <v>0</v>
      </c>
      <c r="EG198" s="391">
        <f t="shared" si="366"/>
        <v>0</v>
      </c>
      <c r="EH198" s="391">
        <f t="shared" si="367"/>
        <v>0</v>
      </c>
      <c r="EI198" s="391">
        <f t="shared" si="368"/>
        <v>0</v>
      </c>
      <c r="EJ198" s="391">
        <f t="shared" si="369"/>
        <v>0</v>
      </c>
      <c r="EK198" s="391">
        <f t="shared" si="370"/>
        <v>0</v>
      </c>
      <c r="EL198" s="391">
        <f t="shared" si="371"/>
        <v>0</v>
      </c>
      <c r="EM198" s="391">
        <f t="shared" si="372"/>
        <v>0</v>
      </c>
      <c r="EN198" s="391">
        <f t="shared" si="373"/>
        <v>0</v>
      </c>
    </row>
    <row r="199" spans="1:144" s="391" customFormat="1" ht="13.5" hidden="1" thickBot="1" x14ac:dyDescent="0.25">
      <c r="A199" s="364" t="str">
        <f t="shared" si="288"/>
        <v>MFT-VER</v>
      </c>
      <c r="B199" s="365" t="str">
        <f>IF((A199&lt;&gt;"ZZZ"),(IF((IFERROR((VLOOKUP(A199,'Standaard+voorstellen '!A$1:B$436,1,FALSE)),"ZZZ"))="ZZZ","v","")),"")</f>
        <v/>
      </c>
      <c r="C199" s="396" t="s">
        <v>449</v>
      </c>
      <c r="D199" s="367" t="str">
        <f t="shared" si="292"/>
        <v>MFT-VER</v>
      </c>
      <c r="E199" s="368" t="str">
        <f>IFERROR((VLOOKUP(C199,'Standaard+voorstellen '!A$1:E$568,2,FALSE)),"Nog af te handelen AANVRAAG")</f>
        <v>MFT Verreiker</v>
      </c>
      <c r="F199" s="369">
        <f>IFERROR((VLOOKUP(C199,'Standaard+voorstellen '!A$1:E$568,3,FALSE)),"")</f>
        <v>8</v>
      </c>
      <c r="G199" s="370">
        <f t="shared" si="289"/>
        <v>2</v>
      </c>
      <c r="H199" s="371">
        <f t="shared" si="290"/>
        <v>2</v>
      </c>
      <c r="I199" s="372">
        <f t="shared" si="291"/>
        <v>0</v>
      </c>
      <c r="J199" s="367">
        <f t="shared" si="293"/>
        <v>1</v>
      </c>
      <c r="K199" s="372">
        <f t="shared" si="294"/>
        <v>0</v>
      </c>
      <c r="L199" s="369" t="s">
        <v>36</v>
      </c>
      <c r="M199" s="373" t="s">
        <v>443</v>
      </c>
      <c r="N199" s="374"/>
      <c r="O199" s="619"/>
      <c r="P199" s="376" t="s">
        <v>449</v>
      </c>
      <c r="Q199" s="449">
        <v>2</v>
      </c>
      <c r="R199" s="378">
        <v>2</v>
      </c>
      <c r="S199" s="379">
        <v>0</v>
      </c>
      <c r="T199" s="378">
        <v>6</v>
      </c>
      <c r="U199" s="378">
        <v>2</v>
      </c>
      <c r="V199" s="383">
        <v>0</v>
      </c>
      <c r="W199" s="384">
        <v>0</v>
      </c>
      <c r="X199" s="385">
        <v>0</v>
      </c>
      <c r="Y199" s="384"/>
      <c r="Z199" s="401"/>
      <c r="AA199" s="384"/>
      <c r="AB199" s="383"/>
      <c r="AC199" s="384"/>
      <c r="AD199" s="384"/>
      <c r="AE199" s="383">
        <v>1</v>
      </c>
      <c r="AF199" s="401">
        <v>1</v>
      </c>
      <c r="AG199" s="406">
        <v>0</v>
      </c>
      <c r="AH199" s="383">
        <v>0</v>
      </c>
      <c r="AI199" s="384">
        <v>0</v>
      </c>
      <c r="AJ199" s="385">
        <v>0</v>
      </c>
      <c r="AK199" s="384"/>
      <c r="AL199" s="384"/>
      <c r="AM199" s="384"/>
      <c r="AN199" s="383">
        <v>0</v>
      </c>
      <c r="AO199" s="384">
        <v>0</v>
      </c>
      <c r="AP199" s="385">
        <v>0</v>
      </c>
      <c r="AQ199" s="384">
        <v>1</v>
      </c>
      <c r="AR199" s="384">
        <v>1</v>
      </c>
      <c r="AS199" s="384">
        <v>0</v>
      </c>
      <c r="AT199" s="377">
        <v>0</v>
      </c>
      <c r="AU199" s="384">
        <v>0</v>
      </c>
      <c r="AV199" s="384">
        <v>0</v>
      </c>
      <c r="AW199" s="377"/>
      <c r="AX199" s="378"/>
      <c r="AY199" s="385"/>
      <c r="AZ199" s="403"/>
      <c r="BA199" s="387" t="str">
        <f t="shared" si="295"/>
        <v>MF</v>
      </c>
      <c r="BB199" s="388" t="str">
        <f t="shared" si="296"/>
        <v>T</v>
      </c>
      <c r="BC199" s="389" t="str">
        <f t="shared" si="297"/>
        <v>-</v>
      </c>
      <c r="BD199" s="390" t="str">
        <f t="shared" si="298"/>
        <v>VER</v>
      </c>
      <c r="BE199" s="391">
        <f t="shared" si="299"/>
        <v>4</v>
      </c>
      <c r="BF199" s="392" t="str">
        <f>VLOOKUP(C199,'Standaard+voorstellen '!A$1:E$568,1,FALSE)</f>
        <v>MFT-VER</v>
      </c>
      <c r="BG199" s="393" t="str">
        <f>VLOOKUP(P199,'Hulpblad Aantal per VrtgSrt &gt;=1'!B$4:C$688,1,FALSE)</f>
        <v>MFT-VER</v>
      </c>
      <c r="BH199" s="394" t="s">
        <v>449</v>
      </c>
      <c r="BI199" s="393" t="str">
        <f t="shared" si="300"/>
        <v>g</v>
      </c>
      <c r="BJ199" s="393" t="str">
        <f t="shared" si="301"/>
        <v>P</v>
      </c>
      <c r="BK199" s="393" t="str">
        <f t="shared" si="302"/>
        <v/>
      </c>
      <c r="BL199" s="395" t="str">
        <f t="shared" si="303"/>
        <v>P</v>
      </c>
      <c r="BM199" s="393" t="str">
        <f>IF((B199&gt;"a"),(VLOOKUP(A199,Afhankelijkheid!A$2:O$5530,2,FALSE)),"")</f>
        <v/>
      </c>
      <c r="BN199" s="396">
        <f>IFERROR(VLOOKUP(A199,'Hulpblad IZB en IZE'!A$2:B$750,2,FALSE),0)</f>
        <v>1</v>
      </c>
      <c r="BO199" s="397" t="str">
        <f t="shared" si="304"/>
        <v/>
      </c>
      <c r="BP199" s="370">
        <f t="shared" si="305"/>
        <v>2</v>
      </c>
      <c r="BQ199" s="371">
        <f t="shared" si="306"/>
        <v>2</v>
      </c>
      <c r="BR199" s="372">
        <f t="shared" si="374"/>
        <v>0</v>
      </c>
      <c r="BS199" s="372">
        <f t="shared" si="375"/>
        <v>6</v>
      </c>
      <c r="BT199" s="367">
        <f t="shared" si="307"/>
        <v>1</v>
      </c>
      <c r="BU199" s="398"/>
      <c r="BW199" s="393">
        <f t="shared" si="308"/>
        <v>0</v>
      </c>
      <c r="BX199" s="393">
        <f t="shared" si="309"/>
        <v>0</v>
      </c>
      <c r="BY199" s="393">
        <f t="shared" si="310"/>
        <v>0</v>
      </c>
      <c r="BZ199" s="393">
        <f t="shared" si="311"/>
        <v>0</v>
      </c>
      <c r="CA199" s="393">
        <f t="shared" si="312"/>
        <v>0</v>
      </c>
      <c r="CB199" s="393">
        <f t="shared" si="313"/>
        <v>0</v>
      </c>
      <c r="CC199" s="393">
        <f t="shared" si="314"/>
        <v>0</v>
      </c>
      <c r="CD199" s="393">
        <f t="shared" si="315"/>
        <v>0</v>
      </c>
      <c r="CE199" s="393">
        <f t="shared" si="316"/>
        <v>0</v>
      </c>
      <c r="CF199" s="393">
        <f t="shared" si="317"/>
        <v>0</v>
      </c>
      <c r="CG199" s="398"/>
      <c r="CH199" s="391">
        <f t="shared" si="318"/>
        <v>1</v>
      </c>
      <c r="CI199" s="391">
        <f t="shared" si="319"/>
        <v>0</v>
      </c>
      <c r="CJ199" s="391">
        <f t="shared" si="320"/>
        <v>0</v>
      </c>
      <c r="CK199" s="391">
        <f t="shared" si="321"/>
        <v>1</v>
      </c>
      <c r="CL199" s="391">
        <f t="shared" si="322"/>
        <v>1</v>
      </c>
      <c r="CM199" s="391">
        <f t="shared" si="323"/>
        <v>0</v>
      </c>
      <c r="CN199" s="391">
        <f t="shared" si="324"/>
        <v>1</v>
      </c>
      <c r="CO199" s="391">
        <f t="shared" si="325"/>
        <v>1</v>
      </c>
      <c r="CP199" s="391">
        <f t="shared" si="326"/>
        <v>1</v>
      </c>
      <c r="CQ199" s="391">
        <f t="shared" si="327"/>
        <v>0</v>
      </c>
      <c r="CR199" s="391">
        <f t="shared" si="328"/>
        <v>0</v>
      </c>
      <c r="CS199" s="393">
        <f t="shared" si="329"/>
        <v>0</v>
      </c>
      <c r="CT199" s="391">
        <f t="shared" si="330"/>
        <v>0</v>
      </c>
      <c r="CU199" s="391">
        <f t="shared" si="331"/>
        <v>0</v>
      </c>
      <c r="CV199" s="391">
        <f t="shared" si="332"/>
        <v>0</v>
      </c>
      <c r="CW199" s="391">
        <f t="shared" si="333"/>
        <v>0</v>
      </c>
      <c r="CX199" s="391">
        <f t="shared" si="334"/>
        <v>1</v>
      </c>
      <c r="CY199" s="391">
        <f t="shared" si="335"/>
        <v>0</v>
      </c>
      <c r="CZ199" s="391">
        <f t="shared" si="336"/>
        <v>0</v>
      </c>
      <c r="DA199" s="391">
        <f t="shared" si="337"/>
        <v>0</v>
      </c>
      <c r="DB199" s="391">
        <f t="shared" si="338"/>
        <v>1</v>
      </c>
      <c r="DC199" s="391">
        <f t="shared" si="339"/>
        <v>0</v>
      </c>
      <c r="DD199" s="391">
        <f t="shared" si="340"/>
        <v>0</v>
      </c>
      <c r="DE199" s="398"/>
      <c r="DF199" s="391">
        <f t="shared" si="341"/>
        <v>0</v>
      </c>
      <c r="DG199" s="391">
        <f t="shared" si="342"/>
        <v>0</v>
      </c>
      <c r="DH199" s="391">
        <f t="shared" si="343"/>
        <v>0</v>
      </c>
      <c r="DI199" s="391">
        <f t="shared" si="344"/>
        <v>0</v>
      </c>
      <c r="DJ199" s="391">
        <f t="shared" si="345"/>
        <v>0</v>
      </c>
      <c r="DK199" s="391">
        <f t="shared" si="346"/>
        <v>0</v>
      </c>
      <c r="DL199" s="391">
        <f t="shared" si="347"/>
        <v>0</v>
      </c>
      <c r="DM199" s="391">
        <f t="shared" si="348"/>
        <v>0</v>
      </c>
      <c r="DN199" s="391">
        <f t="shared" si="349"/>
        <v>0</v>
      </c>
      <c r="DO199" s="391">
        <f t="shared" si="350"/>
        <v>0</v>
      </c>
      <c r="DP199" s="391">
        <f t="shared" si="351"/>
        <v>0</v>
      </c>
      <c r="DQ199" s="398"/>
      <c r="DR199" s="391">
        <f t="shared" si="352"/>
        <v>0</v>
      </c>
      <c r="DS199" s="391">
        <f t="shared" si="353"/>
        <v>0</v>
      </c>
      <c r="DT199" s="391">
        <f t="shared" si="354"/>
        <v>0</v>
      </c>
      <c r="DU199" s="391">
        <f t="shared" si="355"/>
        <v>0</v>
      </c>
      <c r="DV199" s="391">
        <f t="shared" si="356"/>
        <v>0</v>
      </c>
      <c r="DW199" s="391">
        <f t="shared" si="357"/>
        <v>0</v>
      </c>
      <c r="DX199" s="391">
        <f t="shared" si="358"/>
        <v>0</v>
      </c>
      <c r="DY199" s="391">
        <f t="shared" si="359"/>
        <v>0</v>
      </c>
      <c r="DZ199" s="391">
        <f t="shared" si="360"/>
        <v>0</v>
      </c>
      <c r="EA199" s="391">
        <f t="shared" si="361"/>
        <v>0</v>
      </c>
      <c r="EB199" s="391">
        <f t="shared" si="362"/>
        <v>0</v>
      </c>
      <c r="EC199" s="398"/>
      <c r="ED199" s="391">
        <f t="shared" si="363"/>
        <v>0</v>
      </c>
      <c r="EE199" s="391">
        <f t="shared" si="364"/>
        <v>0</v>
      </c>
      <c r="EF199" s="391">
        <f t="shared" si="365"/>
        <v>0</v>
      </c>
      <c r="EG199" s="391">
        <f t="shared" si="366"/>
        <v>0</v>
      </c>
      <c r="EH199" s="391">
        <f t="shared" si="367"/>
        <v>0</v>
      </c>
      <c r="EI199" s="391">
        <f t="shared" si="368"/>
        <v>0</v>
      </c>
      <c r="EJ199" s="391">
        <f t="shared" si="369"/>
        <v>0</v>
      </c>
      <c r="EK199" s="391">
        <f t="shared" si="370"/>
        <v>0</v>
      </c>
      <c r="EL199" s="391">
        <f t="shared" si="371"/>
        <v>0</v>
      </c>
      <c r="EM199" s="391">
        <f t="shared" si="372"/>
        <v>0</v>
      </c>
      <c r="EN199" s="391">
        <f t="shared" si="373"/>
        <v>0</v>
      </c>
    </row>
    <row r="200" spans="1:144" s="391" customFormat="1" ht="13.5" hidden="1" thickBot="1" x14ac:dyDescent="0.25">
      <c r="A200" s="364" t="str">
        <f t="shared" si="288"/>
        <v>MSA</v>
      </c>
      <c r="B200" s="365" t="str">
        <f>IF((A200&lt;&gt;"ZZZ"),(IF((IFERROR((VLOOKUP(A200,'Standaard+voorstellen '!A$1:B$436,1,FALSE)),"ZZZ"))="ZZZ","v","")),"")</f>
        <v/>
      </c>
      <c r="C200" s="396" t="s">
        <v>241</v>
      </c>
      <c r="D200" s="367" t="str">
        <f t="shared" si="292"/>
        <v>MSA</v>
      </c>
      <c r="E200" s="368" t="str">
        <f>IFERROR((VLOOKUP(C200,'Standaard+voorstellen '!A$1:E$568,2,FALSE)),"Nog af te handelen AANVRAAG")</f>
        <v>Motorspuit Aanhanger</v>
      </c>
      <c r="F200" s="369">
        <f>IFERROR((VLOOKUP(C200,'Standaard+voorstellen '!A$1:E$568,3,FALSE)),"")</f>
        <v>6</v>
      </c>
      <c r="G200" s="370">
        <f t="shared" si="289"/>
        <v>87</v>
      </c>
      <c r="H200" s="371">
        <f t="shared" si="290"/>
        <v>85</v>
      </c>
      <c r="I200" s="372">
        <f t="shared" si="291"/>
        <v>2</v>
      </c>
      <c r="J200" s="367">
        <f t="shared" si="293"/>
        <v>49</v>
      </c>
      <c r="K200" s="372">
        <f t="shared" si="294"/>
        <v>0</v>
      </c>
      <c r="L200" s="369" t="s">
        <v>36</v>
      </c>
      <c r="M200" s="373" t="s">
        <v>1136</v>
      </c>
      <c r="N200" s="374"/>
      <c r="O200" s="375"/>
      <c r="P200" s="376" t="s">
        <v>241</v>
      </c>
      <c r="Q200" s="377">
        <v>87</v>
      </c>
      <c r="R200" s="378">
        <v>85</v>
      </c>
      <c r="S200" s="379">
        <v>2</v>
      </c>
      <c r="T200" s="378">
        <v>10</v>
      </c>
      <c r="U200" s="378">
        <v>7</v>
      </c>
      <c r="V200" s="377">
        <v>7</v>
      </c>
      <c r="W200" s="378">
        <v>7</v>
      </c>
      <c r="X200" s="379">
        <v>0</v>
      </c>
      <c r="Y200" s="378">
        <v>15</v>
      </c>
      <c r="Z200" s="378">
        <v>15</v>
      </c>
      <c r="AA200" s="381">
        <v>0</v>
      </c>
      <c r="AB200" s="377">
        <v>0</v>
      </c>
      <c r="AC200" s="378">
        <v>0</v>
      </c>
      <c r="AD200" s="378">
        <v>0</v>
      </c>
      <c r="AE200" s="377">
        <v>23</v>
      </c>
      <c r="AF200" s="378">
        <v>23</v>
      </c>
      <c r="AG200" s="382">
        <v>0</v>
      </c>
      <c r="AH200" s="383">
        <v>10</v>
      </c>
      <c r="AI200" s="384">
        <v>10</v>
      </c>
      <c r="AJ200" s="385">
        <v>0</v>
      </c>
      <c r="AK200" s="378">
        <v>9</v>
      </c>
      <c r="AL200" s="378">
        <v>8</v>
      </c>
      <c r="AM200" s="378">
        <v>1</v>
      </c>
      <c r="AN200" s="383">
        <v>0</v>
      </c>
      <c r="AO200" s="384">
        <v>0</v>
      </c>
      <c r="AP200" s="385">
        <v>0</v>
      </c>
      <c r="AQ200" s="378">
        <v>20</v>
      </c>
      <c r="AR200" s="378">
        <v>19</v>
      </c>
      <c r="AS200" s="378">
        <v>1</v>
      </c>
      <c r="AT200" s="377">
        <v>0</v>
      </c>
      <c r="AU200" s="378">
        <v>0</v>
      </c>
      <c r="AV200" s="378">
        <v>0</v>
      </c>
      <c r="AW200" s="377">
        <v>3</v>
      </c>
      <c r="AX200" s="378">
        <v>3</v>
      </c>
      <c r="AY200" s="379">
        <v>0</v>
      </c>
      <c r="AZ200" s="403"/>
      <c r="BA200" s="387" t="str">
        <f t="shared" si="295"/>
        <v>MS</v>
      </c>
      <c r="BB200" s="388" t="str">
        <f t="shared" si="296"/>
        <v>A</v>
      </c>
      <c r="BC200" s="389" t="str">
        <f t="shared" si="297"/>
        <v/>
      </c>
      <c r="BD200" s="390" t="str">
        <f t="shared" si="298"/>
        <v/>
      </c>
      <c r="BE200" s="391">
        <f t="shared" si="299"/>
        <v>4</v>
      </c>
      <c r="BF200" s="392" t="str">
        <f>VLOOKUP(C200,'Standaard+voorstellen '!A$1:E$568,1,FALSE)</f>
        <v>MSA</v>
      </c>
      <c r="BG200" s="393" t="str">
        <f>VLOOKUP(P200,'Hulpblad Aantal per VrtgSrt &gt;=1'!B$4:C$688,1,FALSE)</f>
        <v>MSA</v>
      </c>
      <c r="BH200" s="394" t="s">
        <v>241</v>
      </c>
      <c r="BI200" s="393" t="str">
        <f t="shared" si="300"/>
        <v>g</v>
      </c>
      <c r="BJ200" s="393" t="str">
        <f t="shared" si="301"/>
        <v>P</v>
      </c>
      <c r="BK200" s="393" t="str">
        <f t="shared" si="302"/>
        <v>A</v>
      </c>
      <c r="BL200" s="395" t="str">
        <f t="shared" si="303"/>
        <v>PA</v>
      </c>
      <c r="BM200" s="393" t="str">
        <f>IF((B200&gt;"a"),(VLOOKUP(A200,Afhankelijkheid!A$2:O$5530,2,FALSE)),"")</f>
        <v/>
      </c>
      <c r="BN200" s="396">
        <f>IFERROR(VLOOKUP(A200,'Hulpblad IZB en IZE'!A$2:B$750,2,FALSE),0)</f>
        <v>49</v>
      </c>
      <c r="BO200" s="397" t="str">
        <f t="shared" si="304"/>
        <v/>
      </c>
      <c r="BP200" s="370">
        <f t="shared" si="305"/>
        <v>87</v>
      </c>
      <c r="BQ200" s="371">
        <f t="shared" si="306"/>
        <v>85</v>
      </c>
      <c r="BR200" s="372">
        <f t="shared" si="374"/>
        <v>2</v>
      </c>
      <c r="BS200" s="372">
        <f t="shared" si="375"/>
        <v>10</v>
      </c>
      <c r="BT200" s="367">
        <f t="shared" si="307"/>
        <v>49</v>
      </c>
      <c r="BU200" s="398"/>
      <c r="BW200" s="393">
        <f t="shared" si="308"/>
        <v>0</v>
      </c>
      <c r="BX200" s="393">
        <f t="shared" si="309"/>
        <v>0</v>
      </c>
      <c r="BY200" s="393">
        <f t="shared" si="310"/>
        <v>0</v>
      </c>
      <c r="BZ200" s="393">
        <f t="shared" si="311"/>
        <v>0</v>
      </c>
      <c r="CA200" s="393">
        <f t="shared" si="312"/>
        <v>0</v>
      </c>
      <c r="CB200" s="393">
        <f t="shared" si="313"/>
        <v>0</v>
      </c>
      <c r="CC200" s="393">
        <f t="shared" si="314"/>
        <v>0</v>
      </c>
      <c r="CD200" s="393">
        <f t="shared" si="315"/>
        <v>0</v>
      </c>
      <c r="CE200" s="393">
        <f t="shared" si="316"/>
        <v>0</v>
      </c>
      <c r="CF200" s="393">
        <f t="shared" si="317"/>
        <v>0</v>
      </c>
      <c r="CG200" s="398"/>
      <c r="CH200" s="391">
        <f t="shared" si="318"/>
        <v>1</v>
      </c>
      <c r="CI200" s="391">
        <f t="shared" si="319"/>
        <v>1</v>
      </c>
      <c r="CJ200" s="391">
        <f t="shared" si="320"/>
        <v>1</v>
      </c>
      <c r="CK200" s="391">
        <f t="shared" si="321"/>
        <v>1</v>
      </c>
      <c r="CL200" s="391">
        <f t="shared" si="322"/>
        <v>1</v>
      </c>
      <c r="CM200" s="391">
        <f t="shared" si="323"/>
        <v>1</v>
      </c>
      <c r="CN200" s="391">
        <f t="shared" si="324"/>
        <v>1</v>
      </c>
      <c r="CO200" s="391">
        <f t="shared" si="325"/>
        <v>1</v>
      </c>
      <c r="CP200" s="391">
        <f t="shared" si="326"/>
        <v>1</v>
      </c>
      <c r="CQ200" s="391">
        <f t="shared" si="327"/>
        <v>1</v>
      </c>
      <c r="CR200" s="391">
        <f t="shared" si="328"/>
        <v>0</v>
      </c>
      <c r="CS200" s="393">
        <f t="shared" si="329"/>
        <v>0</v>
      </c>
      <c r="CT200" s="391">
        <f t="shared" si="330"/>
        <v>0</v>
      </c>
      <c r="CU200" s="391">
        <f t="shared" si="331"/>
        <v>1</v>
      </c>
      <c r="CV200" s="391">
        <f t="shared" si="332"/>
        <v>1</v>
      </c>
      <c r="CW200" s="391">
        <f t="shared" si="333"/>
        <v>0</v>
      </c>
      <c r="CX200" s="391">
        <f t="shared" si="334"/>
        <v>1</v>
      </c>
      <c r="CY200" s="391">
        <f t="shared" si="335"/>
        <v>1</v>
      </c>
      <c r="CZ200" s="391">
        <f t="shared" si="336"/>
        <v>1</v>
      </c>
      <c r="DA200" s="391">
        <f t="shared" si="337"/>
        <v>0</v>
      </c>
      <c r="DB200" s="391">
        <f t="shared" si="338"/>
        <v>1</v>
      </c>
      <c r="DC200" s="391">
        <f t="shared" si="339"/>
        <v>0</v>
      </c>
      <c r="DD200" s="391">
        <f t="shared" si="340"/>
        <v>1</v>
      </c>
      <c r="DE200" s="398"/>
      <c r="DF200" s="391">
        <f t="shared" si="341"/>
        <v>0</v>
      </c>
      <c r="DG200" s="391">
        <f t="shared" si="342"/>
        <v>0</v>
      </c>
      <c r="DH200" s="391">
        <f t="shared" si="343"/>
        <v>0</v>
      </c>
      <c r="DI200" s="391">
        <f t="shared" si="344"/>
        <v>0</v>
      </c>
      <c r="DJ200" s="391">
        <f t="shared" si="345"/>
        <v>0</v>
      </c>
      <c r="DK200" s="391">
        <f t="shared" si="346"/>
        <v>0</v>
      </c>
      <c r="DL200" s="391">
        <f t="shared" si="347"/>
        <v>0</v>
      </c>
      <c r="DM200" s="391">
        <f t="shared" si="348"/>
        <v>0</v>
      </c>
      <c r="DN200" s="391">
        <f t="shared" si="349"/>
        <v>0</v>
      </c>
      <c r="DO200" s="391">
        <f t="shared" si="350"/>
        <v>0</v>
      </c>
      <c r="DP200" s="391">
        <f t="shared" si="351"/>
        <v>0</v>
      </c>
      <c r="DQ200" s="398"/>
      <c r="DR200" s="391">
        <f t="shared" si="352"/>
        <v>0</v>
      </c>
      <c r="DS200" s="391">
        <f t="shared" si="353"/>
        <v>0</v>
      </c>
      <c r="DT200" s="391">
        <f t="shared" si="354"/>
        <v>0</v>
      </c>
      <c r="DU200" s="391">
        <f t="shared" si="355"/>
        <v>0</v>
      </c>
      <c r="DV200" s="391">
        <f t="shared" si="356"/>
        <v>0</v>
      </c>
      <c r="DW200" s="391">
        <f t="shared" si="357"/>
        <v>0</v>
      </c>
      <c r="DX200" s="391">
        <f t="shared" si="358"/>
        <v>0</v>
      </c>
      <c r="DY200" s="391">
        <f t="shared" si="359"/>
        <v>0</v>
      </c>
      <c r="DZ200" s="391">
        <f t="shared" si="360"/>
        <v>0</v>
      </c>
      <c r="EA200" s="391">
        <f t="shared" si="361"/>
        <v>0</v>
      </c>
      <c r="EB200" s="391">
        <f t="shared" si="362"/>
        <v>0</v>
      </c>
      <c r="EC200" s="398"/>
      <c r="ED200" s="391">
        <f t="shared" si="363"/>
        <v>0</v>
      </c>
      <c r="EE200" s="391">
        <f t="shared" si="364"/>
        <v>0</v>
      </c>
      <c r="EF200" s="391">
        <f t="shared" si="365"/>
        <v>0</v>
      </c>
      <c r="EG200" s="391">
        <f t="shared" si="366"/>
        <v>0</v>
      </c>
      <c r="EH200" s="391">
        <f t="shared" si="367"/>
        <v>0</v>
      </c>
      <c r="EI200" s="391">
        <f t="shared" si="368"/>
        <v>0</v>
      </c>
      <c r="EJ200" s="391">
        <f t="shared" si="369"/>
        <v>0</v>
      </c>
      <c r="EK200" s="391">
        <f t="shared" si="370"/>
        <v>0</v>
      </c>
      <c r="EL200" s="391">
        <f t="shared" si="371"/>
        <v>0</v>
      </c>
      <c r="EM200" s="391">
        <f t="shared" si="372"/>
        <v>0</v>
      </c>
      <c r="EN200" s="391">
        <f t="shared" si="373"/>
        <v>0</v>
      </c>
    </row>
    <row r="201" spans="1:144" s="391" customFormat="1" ht="13.5" hidden="1" thickBot="1" x14ac:dyDescent="0.25">
      <c r="A201" s="364" t="str">
        <f t="shared" si="288"/>
        <v>MSH-TPB</v>
      </c>
      <c r="B201" s="365" t="str">
        <f>IF((A201&lt;&gt;"ZZZ"),(IF((IFERROR((VLOOKUP(A201,'Standaard+voorstellen '!A$1:B$436,1,FALSE)),"ZZZ"))="ZZZ","v","")),"")</f>
        <v/>
      </c>
      <c r="C201" s="404" t="s">
        <v>724</v>
      </c>
      <c r="D201" s="367" t="str">
        <f t="shared" si="292"/>
        <v>MSH-TPB</v>
      </c>
      <c r="E201" s="368" t="str">
        <f>IFERROR((VLOOKUP(C201,'Standaard+voorstellen '!A$1:E$568,2,FALSE)),"Nog af te handelen AANVRAAG")</f>
        <v>MSH/Boosterp. Z. gr cap. TPB</v>
      </c>
      <c r="F201" s="369">
        <f>IFERROR((VLOOKUP(C201,'Standaard+voorstellen '!A$1:E$568,3,FALSE)),"")</f>
        <v>6</v>
      </c>
      <c r="G201" s="370">
        <f t="shared" si="289"/>
        <v>3</v>
      </c>
      <c r="H201" s="371">
        <f t="shared" si="290"/>
        <v>3</v>
      </c>
      <c r="I201" s="372">
        <f t="shared" si="291"/>
        <v>0</v>
      </c>
      <c r="J201" s="367">
        <f t="shared" si="293"/>
        <v>0</v>
      </c>
      <c r="K201" s="372">
        <f t="shared" si="294"/>
        <v>0</v>
      </c>
      <c r="L201" s="405" t="s">
        <v>36</v>
      </c>
      <c r="M201" s="373" t="s">
        <v>1217</v>
      </c>
      <c r="N201" s="374"/>
      <c r="O201" s="375"/>
      <c r="P201" s="376" t="s">
        <v>724</v>
      </c>
      <c r="Q201" s="377">
        <v>3</v>
      </c>
      <c r="R201" s="378">
        <v>3</v>
      </c>
      <c r="S201" s="379">
        <v>0</v>
      </c>
      <c r="T201" s="378">
        <v>6</v>
      </c>
      <c r="U201" s="378">
        <v>2</v>
      </c>
      <c r="V201" s="383">
        <v>0</v>
      </c>
      <c r="W201" s="401">
        <v>0</v>
      </c>
      <c r="X201" s="385">
        <v>0</v>
      </c>
      <c r="Y201" s="384"/>
      <c r="Z201" s="401"/>
      <c r="AA201" s="402"/>
      <c r="AB201" s="383"/>
      <c r="AC201" s="401"/>
      <c r="AD201" s="384"/>
      <c r="AE201" s="383"/>
      <c r="AF201" s="401"/>
      <c r="AG201" s="406"/>
      <c r="AH201" s="383">
        <v>0</v>
      </c>
      <c r="AI201" s="401">
        <v>0</v>
      </c>
      <c r="AJ201" s="385">
        <v>0</v>
      </c>
      <c r="AK201" s="384"/>
      <c r="AL201" s="401"/>
      <c r="AM201" s="384"/>
      <c r="AN201" s="383">
        <v>0</v>
      </c>
      <c r="AO201" s="401">
        <v>0</v>
      </c>
      <c r="AP201" s="385">
        <v>0</v>
      </c>
      <c r="AQ201" s="384">
        <v>0</v>
      </c>
      <c r="AR201" s="401">
        <v>0</v>
      </c>
      <c r="AS201" s="384">
        <v>0</v>
      </c>
      <c r="AT201" s="383">
        <v>2</v>
      </c>
      <c r="AU201" s="401">
        <v>2</v>
      </c>
      <c r="AV201" s="384">
        <v>0</v>
      </c>
      <c r="AW201" s="383">
        <v>1</v>
      </c>
      <c r="AX201" s="401">
        <v>1</v>
      </c>
      <c r="AY201" s="385">
        <v>0</v>
      </c>
      <c r="AZ201" s="403"/>
      <c r="BA201" s="387" t="str">
        <f t="shared" si="295"/>
        <v>MS</v>
      </c>
      <c r="BB201" s="388" t="str">
        <f t="shared" si="296"/>
        <v>H</v>
      </c>
      <c r="BC201" s="389" t="str">
        <f t="shared" si="297"/>
        <v>-</v>
      </c>
      <c r="BD201" s="390" t="str">
        <f t="shared" si="298"/>
        <v>TPB</v>
      </c>
      <c r="BE201" s="391">
        <f t="shared" si="299"/>
        <v>4</v>
      </c>
      <c r="BF201" s="392" t="str">
        <f>VLOOKUP(C201,'Standaard+voorstellen '!A$1:E$568,1,FALSE)</f>
        <v>MSH-TPB</v>
      </c>
      <c r="BG201" s="393" t="str">
        <f>VLOOKUP(P201,'Hulpblad Aantal per VrtgSrt &gt;=1'!B$4:C$688,1,FALSE)</f>
        <v>MSH-TPB</v>
      </c>
      <c r="BH201" s="394" t="s">
        <v>724</v>
      </c>
      <c r="BI201" s="393" t="str">
        <f t="shared" si="300"/>
        <v>g</v>
      </c>
      <c r="BJ201" s="393" t="str">
        <f t="shared" si="301"/>
        <v>P</v>
      </c>
      <c r="BK201" s="393" t="str">
        <f t="shared" si="302"/>
        <v/>
      </c>
      <c r="BL201" s="395" t="str">
        <f t="shared" si="303"/>
        <v>P</v>
      </c>
      <c r="BM201" s="393" t="str">
        <f>IF((B201&gt;"a"),(VLOOKUP(A201,Afhankelijkheid!A$2:O$5530,2,FALSE)),"")</f>
        <v/>
      </c>
      <c r="BN201" s="396">
        <f>IFERROR(VLOOKUP(A201,'Hulpblad IZB en IZE'!A$2:B$750,2,FALSE),0)</f>
        <v>0</v>
      </c>
      <c r="BO201" s="397" t="str">
        <f t="shared" si="304"/>
        <v/>
      </c>
      <c r="BP201" s="370">
        <f t="shared" si="305"/>
        <v>3</v>
      </c>
      <c r="BQ201" s="371">
        <f t="shared" si="306"/>
        <v>3</v>
      </c>
      <c r="BR201" s="372">
        <f t="shared" si="374"/>
        <v>0</v>
      </c>
      <c r="BS201" s="372">
        <f t="shared" si="375"/>
        <v>6</v>
      </c>
      <c r="BT201" s="367">
        <f t="shared" si="307"/>
        <v>0</v>
      </c>
      <c r="BU201" s="398"/>
      <c r="BW201" s="393">
        <f t="shared" si="308"/>
        <v>0</v>
      </c>
      <c r="BX201" s="393">
        <f t="shared" si="309"/>
        <v>0</v>
      </c>
      <c r="BY201" s="393">
        <f t="shared" si="310"/>
        <v>0</v>
      </c>
      <c r="BZ201" s="393">
        <f t="shared" si="311"/>
        <v>0</v>
      </c>
      <c r="CA201" s="393">
        <f t="shared" si="312"/>
        <v>0</v>
      </c>
      <c r="CB201" s="393">
        <f t="shared" si="313"/>
        <v>0</v>
      </c>
      <c r="CC201" s="393">
        <f t="shared" si="314"/>
        <v>0</v>
      </c>
      <c r="CD201" s="393">
        <f t="shared" si="315"/>
        <v>0</v>
      </c>
      <c r="CE201" s="393">
        <f t="shared" si="316"/>
        <v>0</v>
      </c>
      <c r="CF201" s="393">
        <f t="shared" si="317"/>
        <v>0</v>
      </c>
      <c r="CG201" s="398"/>
      <c r="CH201" s="391">
        <f t="shared" si="318"/>
        <v>1</v>
      </c>
      <c r="CI201" s="391">
        <f t="shared" si="319"/>
        <v>0</v>
      </c>
      <c r="CJ201" s="391">
        <f t="shared" si="320"/>
        <v>0</v>
      </c>
      <c r="CK201" s="391">
        <f t="shared" si="321"/>
        <v>0</v>
      </c>
      <c r="CL201" s="391">
        <f t="shared" si="322"/>
        <v>1</v>
      </c>
      <c r="CM201" s="391">
        <f t="shared" si="323"/>
        <v>0</v>
      </c>
      <c r="CN201" s="391">
        <f t="shared" si="324"/>
        <v>1</v>
      </c>
      <c r="CO201" s="391">
        <f t="shared" si="325"/>
        <v>1</v>
      </c>
      <c r="CP201" s="391">
        <f t="shared" si="326"/>
        <v>1</v>
      </c>
      <c r="CQ201" s="391">
        <f t="shared" si="327"/>
        <v>1</v>
      </c>
      <c r="CR201" s="391">
        <f t="shared" si="328"/>
        <v>0</v>
      </c>
      <c r="CS201" s="393">
        <f t="shared" si="329"/>
        <v>0</v>
      </c>
      <c r="CT201" s="391">
        <f t="shared" si="330"/>
        <v>0</v>
      </c>
      <c r="CU201" s="391">
        <f t="shared" si="331"/>
        <v>0</v>
      </c>
      <c r="CV201" s="391">
        <f t="shared" si="332"/>
        <v>0</v>
      </c>
      <c r="CW201" s="391">
        <f t="shared" si="333"/>
        <v>0</v>
      </c>
      <c r="CX201" s="391">
        <f t="shared" si="334"/>
        <v>0</v>
      </c>
      <c r="CY201" s="391">
        <f t="shared" si="335"/>
        <v>0</v>
      </c>
      <c r="CZ201" s="391">
        <f t="shared" si="336"/>
        <v>0</v>
      </c>
      <c r="DA201" s="391">
        <f t="shared" si="337"/>
        <v>0</v>
      </c>
      <c r="DB201" s="391">
        <f t="shared" si="338"/>
        <v>0</v>
      </c>
      <c r="DC201" s="391">
        <f t="shared" si="339"/>
        <v>1</v>
      </c>
      <c r="DD201" s="391">
        <f t="shared" si="340"/>
        <v>1</v>
      </c>
      <c r="DE201" s="398"/>
      <c r="DF201" s="391">
        <f t="shared" si="341"/>
        <v>0</v>
      </c>
      <c r="DG201" s="391">
        <f t="shared" si="342"/>
        <v>0</v>
      </c>
      <c r="DH201" s="391">
        <f t="shared" si="343"/>
        <v>0</v>
      </c>
      <c r="DI201" s="391">
        <f t="shared" si="344"/>
        <v>0</v>
      </c>
      <c r="DJ201" s="391">
        <f t="shared" si="345"/>
        <v>0</v>
      </c>
      <c r="DK201" s="391">
        <f t="shared" si="346"/>
        <v>0</v>
      </c>
      <c r="DL201" s="391">
        <f t="shared" si="347"/>
        <v>0</v>
      </c>
      <c r="DM201" s="391">
        <f t="shared" si="348"/>
        <v>0</v>
      </c>
      <c r="DN201" s="391">
        <f t="shared" si="349"/>
        <v>0</v>
      </c>
      <c r="DO201" s="391">
        <f t="shared" si="350"/>
        <v>0</v>
      </c>
      <c r="DP201" s="391">
        <f t="shared" si="351"/>
        <v>0</v>
      </c>
      <c r="DQ201" s="398"/>
      <c r="DR201" s="391">
        <f t="shared" si="352"/>
        <v>0</v>
      </c>
      <c r="DS201" s="391">
        <f t="shared" si="353"/>
        <v>0</v>
      </c>
      <c r="DT201" s="391">
        <f t="shared" si="354"/>
        <v>0</v>
      </c>
      <c r="DU201" s="391">
        <f t="shared" si="355"/>
        <v>0</v>
      </c>
      <c r="DV201" s="391">
        <f t="shared" si="356"/>
        <v>0</v>
      </c>
      <c r="DW201" s="391">
        <f t="shared" si="357"/>
        <v>0</v>
      </c>
      <c r="DX201" s="391">
        <f t="shared" si="358"/>
        <v>0</v>
      </c>
      <c r="DY201" s="391">
        <f t="shared" si="359"/>
        <v>0</v>
      </c>
      <c r="DZ201" s="391">
        <f t="shared" si="360"/>
        <v>0</v>
      </c>
      <c r="EA201" s="391">
        <f t="shared" si="361"/>
        <v>0</v>
      </c>
      <c r="EB201" s="391">
        <f t="shared" si="362"/>
        <v>0</v>
      </c>
      <c r="EC201" s="398"/>
      <c r="ED201" s="391">
        <f t="shared" si="363"/>
        <v>0</v>
      </c>
      <c r="EE201" s="391">
        <f t="shared" si="364"/>
        <v>0</v>
      </c>
      <c r="EF201" s="391">
        <f t="shared" si="365"/>
        <v>0</v>
      </c>
      <c r="EG201" s="391">
        <f t="shared" si="366"/>
        <v>0</v>
      </c>
      <c r="EH201" s="391">
        <f t="shared" si="367"/>
        <v>0</v>
      </c>
      <c r="EI201" s="391">
        <f t="shared" si="368"/>
        <v>0</v>
      </c>
      <c r="EJ201" s="391">
        <f t="shared" si="369"/>
        <v>0</v>
      </c>
      <c r="EK201" s="391">
        <f t="shared" si="370"/>
        <v>0</v>
      </c>
      <c r="EL201" s="391">
        <f t="shared" si="371"/>
        <v>0</v>
      </c>
      <c r="EM201" s="391">
        <f t="shared" si="372"/>
        <v>0</v>
      </c>
      <c r="EN201" s="391">
        <f t="shared" si="373"/>
        <v>0</v>
      </c>
    </row>
    <row r="202" spans="1:144" s="391" customFormat="1" ht="13.5" hidden="1" thickBot="1" x14ac:dyDescent="0.25">
      <c r="A202" s="364" t="str">
        <f t="shared" si="288"/>
        <v>NBH</v>
      </c>
      <c r="B202" s="365" t="str">
        <f>IF((A202&lt;&gt;"ZZZ"),(IF((IFERROR((VLOOKUP(A202,'Standaard+voorstellen '!A$1:B$436,1,FALSE)),"ZZZ"))="ZZZ","v","")),"")</f>
        <v/>
      </c>
      <c r="C202" s="396" t="s">
        <v>91</v>
      </c>
      <c r="D202" s="367" t="str">
        <f t="shared" si="292"/>
        <v>NBH</v>
      </c>
      <c r="E202" s="368" t="str">
        <f>IFERROR((VLOOKUP(C202,'Standaard+voorstellen '!A$1:E$568,2,FALSE)),"Nog af te handelen AANVRAAG")</f>
        <v>Natuurbrand HAB</v>
      </c>
      <c r="F202" s="369">
        <f>IFERROR((VLOOKUP(C202,'Standaard+voorstellen '!A$1:E$568,3,FALSE)),"")</f>
        <v>4</v>
      </c>
      <c r="G202" s="370">
        <f t="shared" si="289"/>
        <v>3</v>
      </c>
      <c r="H202" s="371">
        <f t="shared" si="290"/>
        <v>3</v>
      </c>
      <c r="I202" s="372">
        <f t="shared" si="291"/>
        <v>0</v>
      </c>
      <c r="J202" s="367">
        <f t="shared" si="293"/>
        <v>27</v>
      </c>
      <c r="K202" s="372">
        <f t="shared" si="294"/>
        <v>0</v>
      </c>
      <c r="L202" s="369" t="s">
        <v>36</v>
      </c>
      <c r="M202" s="373" t="s">
        <v>1056</v>
      </c>
      <c r="N202" s="374"/>
      <c r="O202" s="375"/>
      <c r="P202" s="376" t="s">
        <v>91</v>
      </c>
      <c r="Q202" s="377">
        <v>3</v>
      </c>
      <c r="R202" s="378">
        <v>3</v>
      </c>
      <c r="S202" s="379">
        <v>0</v>
      </c>
      <c r="T202" s="378">
        <v>7</v>
      </c>
      <c r="U202" s="378">
        <v>3</v>
      </c>
      <c r="V202" s="383">
        <v>0</v>
      </c>
      <c r="W202" s="384">
        <v>0</v>
      </c>
      <c r="X202" s="385">
        <v>0</v>
      </c>
      <c r="Y202" s="384"/>
      <c r="Z202" s="384"/>
      <c r="AA202" s="402"/>
      <c r="AB202" s="383">
        <v>1</v>
      </c>
      <c r="AC202" s="384">
        <v>1</v>
      </c>
      <c r="AD202" s="384">
        <v>0</v>
      </c>
      <c r="AE202" s="377">
        <v>1</v>
      </c>
      <c r="AF202" s="378">
        <v>1</v>
      </c>
      <c r="AG202" s="382">
        <v>0</v>
      </c>
      <c r="AH202" s="383">
        <v>1</v>
      </c>
      <c r="AI202" s="384">
        <v>1</v>
      </c>
      <c r="AJ202" s="385">
        <v>0</v>
      </c>
      <c r="AK202" s="378"/>
      <c r="AL202" s="378"/>
      <c r="AM202" s="378"/>
      <c r="AN202" s="383">
        <v>0</v>
      </c>
      <c r="AO202" s="384">
        <v>0</v>
      </c>
      <c r="AP202" s="385">
        <v>0</v>
      </c>
      <c r="AQ202" s="378">
        <v>0</v>
      </c>
      <c r="AR202" s="378">
        <v>0</v>
      </c>
      <c r="AS202" s="378">
        <v>0</v>
      </c>
      <c r="AT202" s="383">
        <v>0</v>
      </c>
      <c r="AU202" s="378">
        <v>0</v>
      </c>
      <c r="AV202" s="378">
        <v>0</v>
      </c>
      <c r="AW202" s="383"/>
      <c r="AX202" s="384"/>
      <c r="AY202" s="385"/>
      <c r="AZ202" s="403"/>
      <c r="BA202" s="387" t="str">
        <f t="shared" si="295"/>
        <v>NB</v>
      </c>
      <c r="BB202" s="388" t="str">
        <f t="shared" si="296"/>
        <v>H</v>
      </c>
      <c r="BC202" s="389" t="str">
        <f t="shared" si="297"/>
        <v/>
      </c>
      <c r="BD202" s="390" t="str">
        <f t="shared" si="298"/>
        <v/>
      </c>
      <c r="BE202" s="391">
        <f t="shared" si="299"/>
        <v>4</v>
      </c>
      <c r="BF202" s="392" t="str">
        <f>VLOOKUP(C202,'Standaard+voorstellen '!A$1:E$568,1,FALSE)</f>
        <v>NBH</v>
      </c>
      <c r="BG202" s="393" t="str">
        <f>VLOOKUP(P202,'Hulpblad Aantal per VrtgSrt &gt;=1'!B$4:C$688,1,FALSE)</f>
        <v>NBH</v>
      </c>
      <c r="BH202" s="394" t="s">
        <v>91</v>
      </c>
      <c r="BI202" s="393" t="str">
        <f t="shared" si="300"/>
        <v>g</v>
      </c>
      <c r="BJ202" s="393" t="str">
        <f t="shared" si="301"/>
        <v>P</v>
      </c>
      <c r="BK202" s="393" t="str">
        <f t="shared" si="302"/>
        <v/>
      </c>
      <c r="BL202" s="395" t="str">
        <f t="shared" si="303"/>
        <v>P</v>
      </c>
      <c r="BM202" s="393" t="str">
        <f>IF((B202&gt;"a"),(VLOOKUP(A202,Afhankelijkheid!A$2:O$5530,2,FALSE)),"")</f>
        <v/>
      </c>
      <c r="BN202" s="396">
        <f>IFERROR(VLOOKUP(A202,'Hulpblad IZB en IZE'!A$2:B$750,2,FALSE),0)</f>
        <v>27</v>
      </c>
      <c r="BO202" s="397" t="str">
        <f t="shared" si="304"/>
        <v/>
      </c>
      <c r="BP202" s="370">
        <f t="shared" si="305"/>
        <v>3</v>
      </c>
      <c r="BQ202" s="371">
        <f t="shared" si="306"/>
        <v>3</v>
      </c>
      <c r="BR202" s="372">
        <f t="shared" si="374"/>
        <v>0</v>
      </c>
      <c r="BS202" s="372">
        <f t="shared" si="375"/>
        <v>7</v>
      </c>
      <c r="BT202" s="367">
        <f t="shared" si="307"/>
        <v>27</v>
      </c>
      <c r="BU202" s="398"/>
      <c r="BW202" s="393">
        <f t="shared" si="308"/>
        <v>0</v>
      </c>
      <c r="BX202" s="393">
        <f t="shared" si="309"/>
        <v>0</v>
      </c>
      <c r="BY202" s="393">
        <f t="shared" si="310"/>
        <v>0</v>
      </c>
      <c r="BZ202" s="393">
        <f t="shared" si="311"/>
        <v>0</v>
      </c>
      <c r="CA202" s="393">
        <f t="shared" si="312"/>
        <v>0</v>
      </c>
      <c r="CB202" s="393">
        <f t="shared" si="313"/>
        <v>0</v>
      </c>
      <c r="CC202" s="393">
        <f t="shared" si="314"/>
        <v>0</v>
      </c>
      <c r="CD202" s="393">
        <f t="shared" si="315"/>
        <v>0</v>
      </c>
      <c r="CE202" s="393">
        <f t="shared" si="316"/>
        <v>0</v>
      </c>
      <c r="CF202" s="393">
        <f t="shared" si="317"/>
        <v>0</v>
      </c>
      <c r="CG202" s="398"/>
      <c r="CH202" s="391">
        <f t="shared" si="318"/>
        <v>1</v>
      </c>
      <c r="CI202" s="391">
        <f t="shared" si="319"/>
        <v>0</v>
      </c>
      <c r="CJ202" s="391">
        <f t="shared" si="320"/>
        <v>1</v>
      </c>
      <c r="CK202" s="391">
        <f t="shared" si="321"/>
        <v>1</v>
      </c>
      <c r="CL202" s="391">
        <f t="shared" si="322"/>
        <v>1</v>
      </c>
      <c r="CM202" s="391">
        <f t="shared" si="323"/>
        <v>0</v>
      </c>
      <c r="CN202" s="391">
        <f t="shared" si="324"/>
        <v>1</v>
      </c>
      <c r="CO202" s="391">
        <f t="shared" si="325"/>
        <v>1</v>
      </c>
      <c r="CP202" s="391">
        <f t="shared" si="326"/>
        <v>1</v>
      </c>
      <c r="CQ202" s="391">
        <f t="shared" si="327"/>
        <v>0</v>
      </c>
      <c r="CR202" s="391">
        <f t="shared" si="328"/>
        <v>0</v>
      </c>
      <c r="CS202" s="393">
        <f t="shared" si="329"/>
        <v>0</v>
      </c>
      <c r="CT202" s="391">
        <f t="shared" si="330"/>
        <v>0</v>
      </c>
      <c r="CU202" s="391">
        <f t="shared" si="331"/>
        <v>0</v>
      </c>
      <c r="CV202" s="391">
        <f t="shared" si="332"/>
        <v>0</v>
      </c>
      <c r="CW202" s="391">
        <f t="shared" si="333"/>
        <v>1</v>
      </c>
      <c r="CX202" s="391">
        <f t="shared" si="334"/>
        <v>1</v>
      </c>
      <c r="CY202" s="391">
        <f t="shared" si="335"/>
        <v>1</v>
      </c>
      <c r="CZ202" s="391">
        <f t="shared" si="336"/>
        <v>0</v>
      </c>
      <c r="DA202" s="391">
        <f t="shared" si="337"/>
        <v>0</v>
      </c>
      <c r="DB202" s="391">
        <f t="shared" si="338"/>
        <v>0</v>
      </c>
      <c r="DC202" s="391">
        <f t="shared" si="339"/>
        <v>0</v>
      </c>
      <c r="DD202" s="391">
        <f t="shared" si="340"/>
        <v>0</v>
      </c>
      <c r="DE202" s="398"/>
      <c r="DF202" s="391">
        <f t="shared" si="341"/>
        <v>0</v>
      </c>
      <c r="DG202" s="391">
        <f t="shared" si="342"/>
        <v>0</v>
      </c>
      <c r="DH202" s="391">
        <f t="shared" si="343"/>
        <v>0</v>
      </c>
      <c r="DI202" s="391">
        <f t="shared" si="344"/>
        <v>0</v>
      </c>
      <c r="DJ202" s="391">
        <f t="shared" si="345"/>
        <v>0</v>
      </c>
      <c r="DK202" s="391">
        <f t="shared" si="346"/>
        <v>0</v>
      </c>
      <c r="DL202" s="391">
        <f t="shared" si="347"/>
        <v>0</v>
      </c>
      <c r="DM202" s="391">
        <f t="shared" si="348"/>
        <v>0</v>
      </c>
      <c r="DN202" s="391">
        <f t="shared" si="349"/>
        <v>0</v>
      </c>
      <c r="DO202" s="391">
        <f t="shared" si="350"/>
        <v>0</v>
      </c>
      <c r="DP202" s="391">
        <f t="shared" si="351"/>
        <v>0</v>
      </c>
      <c r="DQ202" s="398"/>
      <c r="DR202" s="391">
        <f t="shared" si="352"/>
        <v>0</v>
      </c>
      <c r="DS202" s="391">
        <f t="shared" si="353"/>
        <v>0</v>
      </c>
      <c r="DT202" s="391">
        <f t="shared" si="354"/>
        <v>0</v>
      </c>
      <c r="DU202" s="391">
        <f t="shared" si="355"/>
        <v>0</v>
      </c>
      <c r="DV202" s="391">
        <f t="shared" si="356"/>
        <v>0</v>
      </c>
      <c r="DW202" s="391">
        <f t="shared" si="357"/>
        <v>0</v>
      </c>
      <c r="DX202" s="391">
        <f t="shared" si="358"/>
        <v>0</v>
      </c>
      <c r="DY202" s="391">
        <f t="shared" si="359"/>
        <v>0</v>
      </c>
      <c r="DZ202" s="391">
        <f t="shared" si="360"/>
        <v>0</v>
      </c>
      <c r="EA202" s="391">
        <f t="shared" si="361"/>
        <v>0</v>
      </c>
      <c r="EB202" s="391">
        <f t="shared" si="362"/>
        <v>0</v>
      </c>
      <c r="EC202" s="398"/>
      <c r="ED202" s="391">
        <f t="shared" si="363"/>
        <v>0</v>
      </c>
      <c r="EE202" s="391">
        <f t="shared" si="364"/>
        <v>0</v>
      </c>
      <c r="EF202" s="391">
        <f t="shared" si="365"/>
        <v>0</v>
      </c>
      <c r="EG202" s="391">
        <f t="shared" si="366"/>
        <v>0</v>
      </c>
      <c r="EH202" s="391">
        <f t="shared" si="367"/>
        <v>0</v>
      </c>
      <c r="EI202" s="391">
        <f t="shared" si="368"/>
        <v>0</v>
      </c>
      <c r="EJ202" s="391">
        <f t="shared" si="369"/>
        <v>0</v>
      </c>
      <c r="EK202" s="391">
        <f t="shared" si="370"/>
        <v>0</v>
      </c>
      <c r="EL202" s="391">
        <f t="shared" si="371"/>
        <v>0</v>
      </c>
      <c r="EM202" s="391">
        <f t="shared" si="372"/>
        <v>0</v>
      </c>
      <c r="EN202" s="391">
        <f t="shared" si="373"/>
        <v>0</v>
      </c>
    </row>
    <row r="203" spans="1:144" s="391" customFormat="1" ht="18.75" hidden="1" thickBot="1" x14ac:dyDescent="0.25">
      <c r="A203" s="364" t="str">
        <f t="shared" si="288"/>
        <v>NBT</v>
      </c>
      <c r="B203" s="365" t="str">
        <f>IF((A203&lt;&gt;"ZZZ"),(IF((IFERROR((VLOOKUP(A203,'Standaard+voorstellen '!A$1:B$436,1,FALSE)),"ZZZ"))="ZZZ","v","")),"")</f>
        <v/>
      </c>
      <c r="C203" s="396" t="s">
        <v>90</v>
      </c>
      <c r="D203" s="367" t="str">
        <f t="shared" si="292"/>
        <v>NBT</v>
      </c>
      <c r="E203" s="368" t="str">
        <f>IFERROR((VLOOKUP(C203,'Standaard+voorstellen '!A$1:E$568,2,FALSE)),"Nog af te handelen AANVRAAG")</f>
        <v>Natuurbrand voertuig Terreinv.</v>
      </c>
      <c r="F203" s="369">
        <f>IFERROR((VLOOKUP(C203,'Standaard+voorstellen '!A$1:E$568,3,FALSE)),"")</f>
        <v>4</v>
      </c>
      <c r="G203" s="370">
        <f t="shared" ref="G203:G266" si="376">BP203</f>
        <v>172</v>
      </c>
      <c r="H203" s="371">
        <v>0</v>
      </c>
      <c r="I203" s="372">
        <f t="shared" ref="I203:I266" si="377">BR203</f>
        <v>171</v>
      </c>
      <c r="J203" s="367">
        <f t="shared" si="293"/>
        <v>78</v>
      </c>
      <c r="K203" s="372">
        <f t="shared" si="294"/>
        <v>0</v>
      </c>
      <c r="L203" s="369" t="s">
        <v>36</v>
      </c>
      <c r="M203" s="373" t="s">
        <v>1056</v>
      </c>
      <c r="N203" s="415"/>
      <c r="O203" s="415"/>
      <c r="P203" s="376" t="s">
        <v>90</v>
      </c>
      <c r="Q203" s="377">
        <v>172</v>
      </c>
      <c r="R203" s="378">
        <v>1</v>
      </c>
      <c r="S203" s="379">
        <v>171</v>
      </c>
      <c r="T203" s="378">
        <v>8</v>
      </c>
      <c r="U203" s="378">
        <v>6</v>
      </c>
      <c r="V203" s="377">
        <v>0</v>
      </c>
      <c r="W203" s="378">
        <v>0</v>
      </c>
      <c r="X203" s="379">
        <v>0</v>
      </c>
      <c r="Y203" s="378">
        <v>4</v>
      </c>
      <c r="Z203" s="380">
        <v>0</v>
      </c>
      <c r="AA203" s="381">
        <v>4</v>
      </c>
      <c r="AB203" s="377"/>
      <c r="AC203" s="378"/>
      <c r="AD203" s="378"/>
      <c r="AE203" s="377">
        <v>45</v>
      </c>
      <c r="AF203" s="380">
        <v>0</v>
      </c>
      <c r="AG203" s="382">
        <v>45</v>
      </c>
      <c r="AH203" s="377">
        <v>1</v>
      </c>
      <c r="AI203" s="378">
        <v>1</v>
      </c>
      <c r="AJ203" s="379">
        <v>0</v>
      </c>
      <c r="AK203" s="378">
        <v>22</v>
      </c>
      <c r="AL203" s="378">
        <v>0</v>
      </c>
      <c r="AM203" s="378">
        <v>22</v>
      </c>
      <c r="AN203" s="377">
        <v>0</v>
      </c>
      <c r="AO203" s="378">
        <v>0</v>
      </c>
      <c r="AP203" s="379">
        <v>0</v>
      </c>
      <c r="AQ203" s="378">
        <v>96</v>
      </c>
      <c r="AR203" s="378">
        <v>0</v>
      </c>
      <c r="AS203" s="378">
        <v>96</v>
      </c>
      <c r="AT203" s="377">
        <v>4</v>
      </c>
      <c r="AU203" s="378">
        <v>0</v>
      </c>
      <c r="AV203" s="378">
        <v>4</v>
      </c>
      <c r="AW203" s="377"/>
      <c r="AX203" s="378"/>
      <c r="AY203" s="379"/>
      <c r="AZ203" s="386"/>
      <c r="BA203" s="387" t="str">
        <f t="shared" si="295"/>
        <v>NB</v>
      </c>
      <c r="BB203" s="388" t="str">
        <f t="shared" si="296"/>
        <v>T</v>
      </c>
      <c r="BC203" s="389" t="str">
        <f t="shared" si="297"/>
        <v/>
      </c>
      <c r="BD203" s="390" t="str">
        <f t="shared" si="298"/>
        <v/>
      </c>
      <c r="BE203" s="391">
        <f t="shared" si="299"/>
        <v>4</v>
      </c>
      <c r="BF203" s="392" t="str">
        <f>VLOOKUP(C203,'Standaard+voorstellen '!A$1:E$568,1,FALSE)</f>
        <v>NBT</v>
      </c>
      <c r="BG203" s="393" t="str">
        <f>VLOOKUP(P203,'Hulpblad Aantal per VrtgSrt &gt;=1'!B$4:C$688,1,FALSE)</f>
        <v>NBT</v>
      </c>
      <c r="BH203" s="394" t="s">
        <v>90</v>
      </c>
      <c r="BI203" s="393" t="str">
        <f t="shared" si="300"/>
        <v>g</v>
      </c>
      <c r="BJ203" s="393" t="str">
        <f t="shared" si="301"/>
        <v>P</v>
      </c>
      <c r="BK203" s="393" t="str">
        <f t="shared" si="302"/>
        <v>A</v>
      </c>
      <c r="BL203" s="395" t="str">
        <f t="shared" si="303"/>
        <v>PA</v>
      </c>
      <c r="BM203" s="393" t="str">
        <f>IF((B203&gt;"a"),(VLOOKUP(A203,Afhankelijkheid!A$2:O$5530,2,FALSE)),"")</f>
        <v/>
      </c>
      <c r="BN203" s="396">
        <f>IFERROR(VLOOKUP(A203,'Hulpblad IZB en IZE'!A$2:B$750,2,FALSE),0)</f>
        <v>78</v>
      </c>
      <c r="BO203" s="397" t="str">
        <f t="shared" si="304"/>
        <v/>
      </c>
      <c r="BP203" s="370">
        <f t="shared" si="305"/>
        <v>172</v>
      </c>
      <c r="BQ203" s="371">
        <f t="shared" si="306"/>
        <v>1</v>
      </c>
      <c r="BR203" s="372">
        <f t="shared" si="374"/>
        <v>171</v>
      </c>
      <c r="BS203" s="372">
        <f t="shared" si="375"/>
        <v>8</v>
      </c>
      <c r="BT203" s="367">
        <f t="shared" si="307"/>
        <v>78</v>
      </c>
      <c r="BU203" s="398"/>
      <c r="BW203" s="393">
        <f t="shared" si="308"/>
        <v>0</v>
      </c>
      <c r="BX203" s="393">
        <f t="shared" si="309"/>
        <v>0</v>
      </c>
      <c r="BY203" s="393">
        <f t="shared" si="310"/>
        <v>0</v>
      </c>
      <c r="BZ203" s="393">
        <f t="shared" si="311"/>
        <v>0</v>
      </c>
      <c r="CA203" s="393">
        <f t="shared" si="312"/>
        <v>0</v>
      </c>
      <c r="CB203" s="393">
        <f t="shared" si="313"/>
        <v>0</v>
      </c>
      <c r="CC203" s="393">
        <f t="shared" si="314"/>
        <v>0</v>
      </c>
      <c r="CD203" s="393">
        <f t="shared" si="315"/>
        <v>0</v>
      </c>
      <c r="CE203" s="393">
        <f t="shared" si="316"/>
        <v>0</v>
      </c>
      <c r="CF203" s="393">
        <f t="shared" si="317"/>
        <v>0</v>
      </c>
      <c r="CG203" s="398"/>
      <c r="CH203" s="391">
        <f t="shared" si="318"/>
        <v>1</v>
      </c>
      <c r="CI203" s="391">
        <f t="shared" si="319"/>
        <v>1</v>
      </c>
      <c r="CJ203" s="391">
        <f t="shared" si="320"/>
        <v>0</v>
      </c>
      <c r="CK203" s="391">
        <f t="shared" si="321"/>
        <v>1</v>
      </c>
      <c r="CL203" s="391">
        <f t="shared" si="322"/>
        <v>1</v>
      </c>
      <c r="CM203" s="391">
        <f t="shared" si="323"/>
        <v>1</v>
      </c>
      <c r="CN203" s="391">
        <f t="shared" si="324"/>
        <v>1</v>
      </c>
      <c r="CO203" s="391">
        <f t="shared" si="325"/>
        <v>1</v>
      </c>
      <c r="CP203" s="391">
        <f t="shared" si="326"/>
        <v>1</v>
      </c>
      <c r="CQ203" s="391">
        <f t="shared" si="327"/>
        <v>0</v>
      </c>
      <c r="CR203" s="391">
        <f t="shared" si="328"/>
        <v>0</v>
      </c>
      <c r="CS203" s="393">
        <f t="shared" si="329"/>
        <v>0</v>
      </c>
      <c r="CT203" s="391">
        <f t="shared" si="330"/>
        <v>0</v>
      </c>
      <c r="CU203" s="391">
        <f t="shared" si="331"/>
        <v>0</v>
      </c>
      <c r="CV203" s="391">
        <f t="shared" si="332"/>
        <v>1</v>
      </c>
      <c r="CW203" s="391">
        <f t="shared" si="333"/>
        <v>0</v>
      </c>
      <c r="CX203" s="391">
        <f t="shared" si="334"/>
        <v>1</v>
      </c>
      <c r="CY203" s="391">
        <f t="shared" si="335"/>
        <v>1</v>
      </c>
      <c r="CZ203" s="391">
        <f t="shared" si="336"/>
        <v>1</v>
      </c>
      <c r="DA203" s="391">
        <f t="shared" si="337"/>
        <v>0</v>
      </c>
      <c r="DB203" s="391">
        <f t="shared" si="338"/>
        <v>1</v>
      </c>
      <c r="DC203" s="391">
        <f t="shared" si="339"/>
        <v>1</v>
      </c>
      <c r="DD203" s="391">
        <f t="shared" si="340"/>
        <v>0</v>
      </c>
      <c r="DE203" s="398"/>
      <c r="DF203" s="391">
        <f t="shared" si="341"/>
        <v>0</v>
      </c>
      <c r="DG203" s="391">
        <f t="shared" si="342"/>
        <v>0</v>
      </c>
      <c r="DH203" s="391">
        <f t="shared" si="343"/>
        <v>0</v>
      </c>
      <c r="DI203" s="391">
        <f t="shared" si="344"/>
        <v>0</v>
      </c>
      <c r="DJ203" s="391">
        <f t="shared" si="345"/>
        <v>0</v>
      </c>
      <c r="DK203" s="391">
        <f t="shared" si="346"/>
        <v>0</v>
      </c>
      <c r="DL203" s="391">
        <f t="shared" si="347"/>
        <v>0</v>
      </c>
      <c r="DM203" s="391">
        <f t="shared" si="348"/>
        <v>0</v>
      </c>
      <c r="DN203" s="391">
        <f t="shared" si="349"/>
        <v>0</v>
      </c>
      <c r="DO203" s="391">
        <f t="shared" si="350"/>
        <v>0</v>
      </c>
      <c r="DP203" s="391">
        <f t="shared" si="351"/>
        <v>0</v>
      </c>
      <c r="DQ203" s="398"/>
      <c r="DR203" s="391">
        <f t="shared" si="352"/>
        <v>0</v>
      </c>
      <c r="DS203" s="391">
        <f t="shared" si="353"/>
        <v>0</v>
      </c>
      <c r="DT203" s="391">
        <f t="shared" si="354"/>
        <v>0</v>
      </c>
      <c r="DU203" s="391">
        <f t="shared" si="355"/>
        <v>0</v>
      </c>
      <c r="DV203" s="391">
        <f t="shared" si="356"/>
        <v>0</v>
      </c>
      <c r="DW203" s="391">
        <f t="shared" si="357"/>
        <v>0</v>
      </c>
      <c r="DX203" s="391">
        <f t="shared" si="358"/>
        <v>0</v>
      </c>
      <c r="DY203" s="391">
        <f t="shared" si="359"/>
        <v>0</v>
      </c>
      <c r="DZ203" s="391">
        <f t="shared" si="360"/>
        <v>0</v>
      </c>
      <c r="EA203" s="391">
        <f t="shared" si="361"/>
        <v>0</v>
      </c>
      <c r="EB203" s="391">
        <f t="shared" si="362"/>
        <v>0</v>
      </c>
      <c r="EC203" s="398"/>
      <c r="ED203" s="391">
        <f t="shared" si="363"/>
        <v>0</v>
      </c>
      <c r="EE203" s="391">
        <f t="shared" si="364"/>
        <v>0</v>
      </c>
      <c r="EF203" s="391">
        <f t="shared" si="365"/>
        <v>0</v>
      </c>
      <c r="EG203" s="391">
        <f t="shared" si="366"/>
        <v>0</v>
      </c>
      <c r="EH203" s="391">
        <f t="shared" si="367"/>
        <v>0</v>
      </c>
      <c r="EI203" s="391">
        <f t="shared" si="368"/>
        <v>0</v>
      </c>
      <c r="EJ203" s="391">
        <f t="shared" si="369"/>
        <v>0</v>
      </c>
      <c r="EK203" s="391">
        <f t="shared" si="370"/>
        <v>0</v>
      </c>
      <c r="EL203" s="391">
        <f t="shared" si="371"/>
        <v>0</v>
      </c>
      <c r="EM203" s="391">
        <f t="shared" si="372"/>
        <v>0</v>
      </c>
      <c r="EN203" s="391">
        <f t="shared" si="373"/>
        <v>0</v>
      </c>
    </row>
    <row r="204" spans="1:144" s="391" customFormat="1" ht="13.5" hidden="1" thickBot="1" x14ac:dyDescent="0.25">
      <c r="A204" s="364" t="str">
        <f t="shared" si="288"/>
        <v>NBT-G</v>
      </c>
      <c r="B204" s="365" t="str">
        <f>IF((A204&lt;&gt;"ZZZ"),(IF((IFERROR((VLOOKUP(A204,'Standaard+voorstellen '!A$1:B$436,1,FALSE)),"ZZZ"))="ZZZ","v","")),"")</f>
        <v/>
      </c>
      <c r="C204" s="396" t="s">
        <v>1910</v>
      </c>
      <c r="D204" s="367" t="str">
        <f t="shared" si="292"/>
        <v>NBT-G</v>
      </c>
      <c r="E204" s="368" t="str">
        <f>IFERROR((VLOOKUP(C204,'Standaard+voorstellen '!A$1:E$568,2,FALSE)),"Nog af te handelen AANVRAAG")</f>
        <v>NB voertuig Terreinv. Groot</v>
      </c>
      <c r="F204" s="369">
        <f>IFERROR((VLOOKUP(C204,'Standaard+voorstellen '!A$1:E$568,3,FALSE)),"")</f>
        <v>4</v>
      </c>
      <c r="G204" s="370">
        <f t="shared" si="376"/>
        <v>83</v>
      </c>
      <c r="H204" s="371">
        <f t="shared" ref="H204:H267" si="378">BQ204</f>
        <v>4</v>
      </c>
      <c r="I204" s="372">
        <f t="shared" si="377"/>
        <v>79</v>
      </c>
      <c r="J204" s="367">
        <f t="shared" si="293"/>
        <v>0</v>
      </c>
      <c r="K204" s="372">
        <f t="shared" si="294"/>
        <v>0</v>
      </c>
      <c r="L204" s="471" t="s">
        <v>36</v>
      </c>
      <c r="M204" s="373" t="s">
        <v>1056</v>
      </c>
      <c r="N204" s="374"/>
      <c r="O204" s="458"/>
      <c r="P204" s="376" t="s">
        <v>1910</v>
      </c>
      <c r="Q204" s="377">
        <v>83</v>
      </c>
      <c r="R204" s="378">
        <v>4</v>
      </c>
      <c r="S204" s="379">
        <v>79</v>
      </c>
      <c r="T204" s="378">
        <v>6</v>
      </c>
      <c r="U204" s="378">
        <v>2</v>
      </c>
      <c r="V204" s="377">
        <v>0</v>
      </c>
      <c r="W204" s="380">
        <v>0</v>
      </c>
      <c r="X204" s="379">
        <v>0</v>
      </c>
      <c r="Y204" s="384"/>
      <c r="Z204" s="401"/>
      <c r="AA204" s="402"/>
      <c r="AB204" s="383"/>
      <c r="AC204" s="401"/>
      <c r="AD204" s="384"/>
      <c r="AE204" s="383">
        <v>17</v>
      </c>
      <c r="AF204" s="401">
        <v>3</v>
      </c>
      <c r="AG204" s="406">
        <v>14</v>
      </c>
      <c r="AH204" s="383">
        <v>0</v>
      </c>
      <c r="AI204" s="401">
        <v>0</v>
      </c>
      <c r="AJ204" s="385">
        <v>0</v>
      </c>
      <c r="AK204" s="384"/>
      <c r="AL204" s="401"/>
      <c r="AM204" s="384"/>
      <c r="AN204" s="383">
        <v>0</v>
      </c>
      <c r="AO204" s="401">
        <v>0</v>
      </c>
      <c r="AP204" s="385">
        <v>0</v>
      </c>
      <c r="AQ204" s="384">
        <v>66</v>
      </c>
      <c r="AR204" s="401">
        <v>1</v>
      </c>
      <c r="AS204" s="384">
        <v>65</v>
      </c>
      <c r="AT204" s="383">
        <v>0</v>
      </c>
      <c r="AU204" s="401">
        <v>0</v>
      </c>
      <c r="AV204" s="384">
        <v>0</v>
      </c>
      <c r="AW204" s="383"/>
      <c r="AX204" s="401"/>
      <c r="AY204" s="385"/>
      <c r="AZ204" s="403"/>
      <c r="BA204" s="387" t="str">
        <f t="shared" si="295"/>
        <v>NB</v>
      </c>
      <c r="BB204" s="388" t="str">
        <f t="shared" si="296"/>
        <v>T</v>
      </c>
      <c r="BC204" s="389" t="str">
        <f t="shared" si="297"/>
        <v>-</v>
      </c>
      <c r="BD204" s="390" t="str">
        <f t="shared" si="298"/>
        <v>G</v>
      </c>
      <c r="BE204" s="391">
        <f t="shared" si="299"/>
        <v>4</v>
      </c>
      <c r="BF204" s="392" t="str">
        <f>VLOOKUP(C204,'Standaard+voorstellen '!A$1:E$568,1,FALSE)</f>
        <v>NBT-G</v>
      </c>
      <c r="BG204" s="393" t="str">
        <f>VLOOKUP(P204,'Hulpblad Aantal per VrtgSrt &gt;=1'!B$4:C$688,1,FALSE)</f>
        <v>NBT-G</v>
      </c>
      <c r="BH204" s="394" t="s">
        <v>1910</v>
      </c>
      <c r="BI204" s="393" t="str">
        <f t="shared" si="300"/>
        <v>g</v>
      </c>
      <c r="BJ204" s="393" t="str">
        <f t="shared" si="301"/>
        <v>P</v>
      </c>
      <c r="BK204" s="393" t="str">
        <f t="shared" si="302"/>
        <v>A</v>
      </c>
      <c r="BL204" s="395" t="str">
        <f t="shared" si="303"/>
        <v>PA</v>
      </c>
      <c r="BM204" s="393" t="str">
        <f>IF((B204&gt;"a"),(VLOOKUP(A204,Afhankelijkheid!A$2:O$5530,2,FALSE)),"")</f>
        <v/>
      </c>
      <c r="BN204" s="396">
        <f>IFERROR(VLOOKUP(A204,'Hulpblad IZB en IZE'!A$2:B$750,2,FALSE),0)</f>
        <v>0</v>
      </c>
      <c r="BO204" s="397" t="str">
        <f t="shared" si="304"/>
        <v/>
      </c>
      <c r="BP204" s="370">
        <f t="shared" si="305"/>
        <v>83</v>
      </c>
      <c r="BQ204" s="371">
        <f t="shared" si="306"/>
        <v>4</v>
      </c>
      <c r="BR204" s="372">
        <f t="shared" si="374"/>
        <v>79</v>
      </c>
      <c r="BS204" s="372">
        <f t="shared" si="375"/>
        <v>6</v>
      </c>
      <c r="BT204" s="367">
        <f t="shared" si="307"/>
        <v>0</v>
      </c>
      <c r="BU204" s="398"/>
      <c r="BW204" s="393">
        <f t="shared" si="308"/>
        <v>0</v>
      </c>
      <c r="BX204" s="393">
        <f t="shared" si="309"/>
        <v>0</v>
      </c>
      <c r="BY204" s="393">
        <f t="shared" si="310"/>
        <v>0</v>
      </c>
      <c r="BZ204" s="393">
        <f t="shared" si="311"/>
        <v>0</v>
      </c>
      <c r="CA204" s="393">
        <f t="shared" si="312"/>
        <v>0</v>
      </c>
      <c r="CB204" s="393">
        <f t="shared" si="313"/>
        <v>0</v>
      </c>
      <c r="CC204" s="393">
        <f t="shared" si="314"/>
        <v>0</v>
      </c>
      <c r="CD204" s="393">
        <f t="shared" si="315"/>
        <v>0</v>
      </c>
      <c r="CE204" s="393">
        <f t="shared" si="316"/>
        <v>0</v>
      </c>
      <c r="CF204" s="393">
        <f t="shared" si="317"/>
        <v>0</v>
      </c>
      <c r="CG204" s="398"/>
      <c r="CH204" s="391">
        <f t="shared" si="318"/>
        <v>1</v>
      </c>
      <c r="CI204" s="391">
        <f t="shared" si="319"/>
        <v>0</v>
      </c>
      <c r="CJ204" s="391">
        <f t="shared" si="320"/>
        <v>0</v>
      </c>
      <c r="CK204" s="391">
        <f t="shared" si="321"/>
        <v>1</v>
      </c>
      <c r="CL204" s="391">
        <f t="shared" si="322"/>
        <v>1</v>
      </c>
      <c r="CM204" s="391">
        <f t="shared" si="323"/>
        <v>0</v>
      </c>
      <c r="CN204" s="391">
        <f t="shared" si="324"/>
        <v>1</v>
      </c>
      <c r="CO204" s="391">
        <f t="shared" si="325"/>
        <v>1</v>
      </c>
      <c r="CP204" s="391">
        <f t="shared" si="326"/>
        <v>1</v>
      </c>
      <c r="CQ204" s="391">
        <f t="shared" si="327"/>
        <v>0</v>
      </c>
      <c r="CR204" s="391">
        <f t="shared" si="328"/>
        <v>0</v>
      </c>
      <c r="CS204" s="393">
        <f t="shared" si="329"/>
        <v>0</v>
      </c>
      <c r="CT204" s="391">
        <f t="shared" si="330"/>
        <v>0</v>
      </c>
      <c r="CU204" s="391">
        <f t="shared" si="331"/>
        <v>0</v>
      </c>
      <c r="CV204" s="391">
        <f t="shared" si="332"/>
        <v>0</v>
      </c>
      <c r="CW204" s="391">
        <f t="shared" si="333"/>
        <v>0</v>
      </c>
      <c r="CX204" s="391">
        <f t="shared" si="334"/>
        <v>1</v>
      </c>
      <c r="CY204" s="391">
        <f t="shared" si="335"/>
        <v>0</v>
      </c>
      <c r="CZ204" s="391">
        <f t="shared" si="336"/>
        <v>0</v>
      </c>
      <c r="DA204" s="391">
        <f t="shared" si="337"/>
        <v>0</v>
      </c>
      <c r="DB204" s="391">
        <f t="shared" si="338"/>
        <v>1</v>
      </c>
      <c r="DC204" s="391">
        <f t="shared" si="339"/>
        <v>0</v>
      </c>
      <c r="DD204" s="391">
        <f t="shared" si="340"/>
        <v>0</v>
      </c>
      <c r="DE204" s="398"/>
      <c r="DF204" s="391">
        <f t="shared" si="341"/>
        <v>0</v>
      </c>
      <c r="DG204" s="391">
        <f t="shared" si="342"/>
        <v>0</v>
      </c>
      <c r="DH204" s="391">
        <f t="shared" si="343"/>
        <v>0</v>
      </c>
      <c r="DI204" s="391">
        <f t="shared" si="344"/>
        <v>0</v>
      </c>
      <c r="DJ204" s="391">
        <f t="shared" si="345"/>
        <v>0</v>
      </c>
      <c r="DK204" s="391">
        <f t="shared" si="346"/>
        <v>0</v>
      </c>
      <c r="DL204" s="391">
        <f t="shared" si="347"/>
        <v>0</v>
      </c>
      <c r="DM204" s="391">
        <f t="shared" si="348"/>
        <v>0</v>
      </c>
      <c r="DN204" s="391">
        <f t="shared" si="349"/>
        <v>0</v>
      </c>
      <c r="DO204" s="391">
        <f t="shared" si="350"/>
        <v>0</v>
      </c>
      <c r="DP204" s="391">
        <f t="shared" si="351"/>
        <v>0</v>
      </c>
      <c r="DQ204" s="398"/>
      <c r="DR204" s="391">
        <f t="shared" si="352"/>
        <v>0</v>
      </c>
      <c r="DS204" s="391">
        <f t="shared" si="353"/>
        <v>0</v>
      </c>
      <c r="DT204" s="391">
        <f t="shared" si="354"/>
        <v>0</v>
      </c>
      <c r="DU204" s="391">
        <f t="shared" si="355"/>
        <v>0</v>
      </c>
      <c r="DV204" s="391">
        <f t="shared" si="356"/>
        <v>0</v>
      </c>
      <c r="DW204" s="391">
        <f t="shared" si="357"/>
        <v>0</v>
      </c>
      <c r="DX204" s="391">
        <f t="shared" si="358"/>
        <v>0</v>
      </c>
      <c r="DY204" s="391">
        <f t="shared" si="359"/>
        <v>0</v>
      </c>
      <c r="DZ204" s="391">
        <f t="shared" si="360"/>
        <v>0</v>
      </c>
      <c r="EA204" s="391">
        <f t="shared" si="361"/>
        <v>0</v>
      </c>
      <c r="EB204" s="391">
        <f t="shared" si="362"/>
        <v>0</v>
      </c>
      <c r="EC204" s="398"/>
      <c r="ED204" s="391">
        <f t="shared" si="363"/>
        <v>0</v>
      </c>
      <c r="EE204" s="391">
        <f t="shared" si="364"/>
        <v>0</v>
      </c>
      <c r="EF204" s="391">
        <f t="shared" si="365"/>
        <v>0</v>
      </c>
      <c r="EG204" s="391">
        <f t="shared" si="366"/>
        <v>0</v>
      </c>
      <c r="EH204" s="391">
        <f t="shared" si="367"/>
        <v>0</v>
      </c>
      <c r="EI204" s="391">
        <f t="shared" si="368"/>
        <v>0</v>
      </c>
      <c r="EJ204" s="391">
        <f t="shared" si="369"/>
        <v>0</v>
      </c>
      <c r="EK204" s="391">
        <f t="shared" si="370"/>
        <v>0</v>
      </c>
      <c r="EL204" s="391">
        <f t="shared" si="371"/>
        <v>0</v>
      </c>
      <c r="EM204" s="391">
        <f t="shared" si="372"/>
        <v>0</v>
      </c>
      <c r="EN204" s="391">
        <f t="shared" si="373"/>
        <v>0</v>
      </c>
    </row>
    <row r="205" spans="1:144" s="391" customFormat="1" ht="13.5" hidden="1" thickBot="1" x14ac:dyDescent="0.25">
      <c r="A205" s="364" t="str">
        <f t="shared" si="288"/>
        <v>NBT-K</v>
      </c>
      <c r="B205" s="365" t="str">
        <f>IF((A205&lt;&gt;"ZZZ"),(IF((IFERROR((VLOOKUP(A205,'Standaard+voorstellen '!A$1:B$436,1,FALSE)),"ZZZ"))="ZZZ","v","")),"")</f>
        <v/>
      </c>
      <c r="C205" s="396" t="s">
        <v>1903</v>
      </c>
      <c r="D205" s="367" t="str">
        <f t="shared" si="292"/>
        <v>NBT-K</v>
      </c>
      <c r="E205" s="368" t="str">
        <f>IFERROR((VLOOKUP(C205,'Standaard+voorstellen '!A$1:E$568,2,FALSE)),"Nog af te handelen AANVRAAG")</f>
        <v>NB voertuig Terreinv. Klein</v>
      </c>
      <c r="F205" s="369">
        <f>IFERROR((VLOOKUP(C205,'Standaard+voorstellen '!A$1:E$568,3,FALSE)),"")</f>
        <v>4</v>
      </c>
      <c r="G205" s="370">
        <f t="shared" si="376"/>
        <v>1</v>
      </c>
      <c r="H205" s="371">
        <f t="shared" si="378"/>
        <v>1</v>
      </c>
      <c r="I205" s="372">
        <f t="shared" si="377"/>
        <v>0</v>
      </c>
      <c r="J205" s="367">
        <f t="shared" si="293"/>
        <v>0</v>
      </c>
      <c r="K205" s="372">
        <f t="shared" si="294"/>
        <v>0</v>
      </c>
      <c r="L205" s="471" t="s">
        <v>36</v>
      </c>
      <c r="M205" s="373" t="s">
        <v>1056</v>
      </c>
      <c r="N205" s="420" t="s">
        <v>2141</v>
      </c>
      <c r="O205" s="420" t="s">
        <v>2091</v>
      </c>
      <c r="P205" s="376" t="s">
        <v>1903</v>
      </c>
      <c r="Q205" s="377">
        <v>1</v>
      </c>
      <c r="R205" s="378">
        <v>1</v>
      </c>
      <c r="S205" s="379">
        <v>0</v>
      </c>
      <c r="T205" s="378">
        <v>5</v>
      </c>
      <c r="U205" s="378">
        <v>1</v>
      </c>
      <c r="V205" s="383">
        <v>0</v>
      </c>
      <c r="W205" s="384">
        <v>0</v>
      </c>
      <c r="X205" s="385">
        <v>0</v>
      </c>
      <c r="Y205" s="384"/>
      <c r="Z205" s="401"/>
      <c r="AA205" s="402"/>
      <c r="AB205" s="383"/>
      <c r="AC205" s="384"/>
      <c r="AD205" s="384"/>
      <c r="AE205" s="383"/>
      <c r="AF205" s="401"/>
      <c r="AG205" s="406"/>
      <c r="AH205" s="383">
        <v>1</v>
      </c>
      <c r="AI205" s="384">
        <v>1</v>
      </c>
      <c r="AJ205" s="385">
        <v>0</v>
      </c>
      <c r="AK205" s="384"/>
      <c r="AL205" s="384"/>
      <c r="AM205" s="384"/>
      <c r="AN205" s="383">
        <v>0</v>
      </c>
      <c r="AO205" s="384">
        <v>0</v>
      </c>
      <c r="AP205" s="385">
        <v>0</v>
      </c>
      <c r="AQ205" s="384">
        <v>0</v>
      </c>
      <c r="AR205" s="384">
        <v>0</v>
      </c>
      <c r="AS205" s="384">
        <v>0</v>
      </c>
      <c r="AT205" s="383">
        <v>0</v>
      </c>
      <c r="AU205" s="384">
        <v>0</v>
      </c>
      <c r="AV205" s="384">
        <v>0</v>
      </c>
      <c r="AW205" s="383"/>
      <c r="AX205" s="384"/>
      <c r="AY205" s="385"/>
      <c r="AZ205" s="403"/>
      <c r="BA205" s="387" t="str">
        <f t="shared" si="295"/>
        <v>NB</v>
      </c>
      <c r="BB205" s="388" t="str">
        <f t="shared" si="296"/>
        <v>T</v>
      </c>
      <c r="BC205" s="389" t="str">
        <f t="shared" si="297"/>
        <v>-</v>
      </c>
      <c r="BD205" s="390" t="str">
        <f t="shared" si="298"/>
        <v>K</v>
      </c>
      <c r="BE205" s="391">
        <f t="shared" si="299"/>
        <v>4</v>
      </c>
      <c r="BF205" s="392" t="str">
        <f>VLOOKUP(C205,'Standaard+voorstellen '!A$1:E$568,1,FALSE)</f>
        <v>NBT-K</v>
      </c>
      <c r="BG205" s="393" t="str">
        <f>VLOOKUP(P205,'Hulpblad Aantal per VrtgSrt &gt;=1'!B$4:C$688,1,FALSE)</f>
        <v>NBT-K</v>
      </c>
      <c r="BH205" s="394" t="s">
        <v>1903</v>
      </c>
      <c r="BI205" s="393" t="str">
        <f t="shared" si="300"/>
        <v>g</v>
      </c>
      <c r="BJ205" s="393" t="str">
        <f t="shared" si="301"/>
        <v>P</v>
      </c>
      <c r="BK205" s="393" t="str">
        <f t="shared" si="302"/>
        <v/>
      </c>
      <c r="BL205" s="395" t="str">
        <f t="shared" si="303"/>
        <v>P</v>
      </c>
      <c r="BM205" s="393" t="str">
        <f>IF((B205&gt;"a"),(VLOOKUP(A205,Afhankelijkheid!A$2:O$5530,2,FALSE)),"")</f>
        <v/>
      </c>
      <c r="BN205" s="396">
        <f>IFERROR(VLOOKUP(A205,'Hulpblad IZB en IZE'!A$2:B$750,2,FALSE),0)</f>
        <v>0</v>
      </c>
      <c r="BO205" s="397" t="str">
        <f t="shared" si="304"/>
        <v/>
      </c>
      <c r="BP205" s="370">
        <f t="shared" si="305"/>
        <v>1</v>
      </c>
      <c r="BQ205" s="371">
        <f t="shared" si="306"/>
        <v>1</v>
      </c>
      <c r="BR205" s="372">
        <f t="shared" si="374"/>
        <v>0</v>
      </c>
      <c r="BS205" s="372">
        <f t="shared" si="375"/>
        <v>5</v>
      </c>
      <c r="BT205" s="367">
        <f t="shared" si="307"/>
        <v>0</v>
      </c>
      <c r="BU205" s="398"/>
      <c r="BW205" s="393">
        <f t="shared" si="308"/>
        <v>0</v>
      </c>
      <c r="BX205" s="393">
        <f t="shared" si="309"/>
        <v>0</v>
      </c>
      <c r="BY205" s="393">
        <f t="shared" si="310"/>
        <v>0</v>
      </c>
      <c r="BZ205" s="393">
        <f t="shared" si="311"/>
        <v>0</v>
      </c>
      <c r="CA205" s="393">
        <f t="shared" si="312"/>
        <v>0</v>
      </c>
      <c r="CB205" s="393">
        <f t="shared" si="313"/>
        <v>0</v>
      </c>
      <c r="CC205" s="393">
        <f t="shared" si="314"/>
        <v>0</v>
      </c>
      <c r="CD205" s="393">
        <f t="shared" si="315"/>
        <v>0</v>
      </c>
      <c r="CE205" s="393">
        <f t="shared" si="316"/>
        <v>0</v>
      </c>
      <c r="CF205" s="393">
        <f t="shared" si="317"/>
        <v>0</v>
      </c>
      <c r="CG205" s="398"/>
      <c r="CH205" s="391">
        <f t="shared" si="318"/>
        <v>1</v>
      </c>
      <c r="CI205" s="391">
        <f t="shared" si="319"/>
        <v>0</v>
      </c>
      <c r="CJ205" s="391">
        <f t="shared" si="320"/>
        <v>0</v>
      </c>
      <c r="CK205" s="391">
        <f t="shared" si="321"/>
        <v>0</v>
      </c>
      <c r="CL205" s="391">
        <f t="shared" si="322"/>
        <v>1</v>
      </c>
      <c r="CM205" s="391">
        <f t="shared" si="323"/>
        <v>0</v>
      </c>
      <c r="CN205" s="391">
        <f t="shared" si="324"/>
        <v>1</v>
      </c>
      <c r="CO205" s="391">
        <f t="shared" si="325"/>
        <v>1</v>
      </c>
      <c r="CP205" s="391">
        <f t="shared" si="326"/>
        <v>1</v>
      </c>
      <c r="CQ205" s="391">
        <f t="shared" si="327"/>
        <v>0</v>
      </c>
      <c r="CR205" s="391">
        <f t="shared" si="328"/>
        <v>0</v>
      </c>
      <c r="CS205" s="393">
        <f t="shared" si="329"/>
        <v>0</v>
      </c>
      <c r="CT205" s="391">
        <f t="shared" si="330"/>
        <v>0</v>
      </c>
      <c r="CU205" s="391">
        <f t="shared" si="331"/>
        <v>0</v>
      </c>
      <c r="CV205" s="391">
        <f t="shared" si="332"/>
        <v>0</v>
      </c>
      <c r="CW205" s="391">
        <f t="shared" si="333"/>
        <v>0</v>
      </c>
      <c r="CX205" s="391">
        <f t="shared" si="334"/>
        <v>0</v>
      </c>
      <c r="CY205" s="391">
        <f t="shared" si="335"/>
        <v>1</v>
      </c>
      <c r="CZ205" s="391">
        <f t="shared" si="336"/>
        <v>0</v>
      </c>
      <c r="DA205" s="391">
        <f t="shared" si="337"/>
        <v>0</v>
      </c>
      <c r="DB205" s="391">
        <f t="shared" si="338"/>
        <v>0</v>
      </c>
      <c r="DC205" s="391">
        <f t="shared" si="339"/>
        <v>0</v>
      </c>
      <c r="DD205" s="391">
        <f t="shared" si="340"/>
        <v>0</v>
      </c>
      <c r="DE205" s="398"/>
      <c r="DF205" s="391">
        <f t="shared" si="341"/>
        <v>0</v>
      </c>
      <c r="DG205" s="391">
        <f t="shared" si="342"/>
        <v>0</v>
      </c>
      <c r="DH205" s="391">
        <f t="shared" si="343"/>
        <v>0</v>
      </c>
      <c r="DI205" s="391">
        <f t="shared" si="344"/>
        <v>0</v>
      </c>
      <c r="DJ205" s="391">
        <f t="shared" si="345"/>
        <v>0</v>
      </c>
      <c r="DK205" s="391">
        <f t="shared" si="346"/>
        <v>0</v>
      </c>
      <c r="DL205" s="391">
        <f t="shared" si="347"/>
        <v>0</v>
      </c>
      <c r="DM205" s="391">
        <f t="shared" si="348"/>
        <v>0</v>
      </c>
      <c r="DN205" s="391">
        <f t="shared" si="349"/>
        <v>0</v>
      </c>
      <c r="DO205" s="391">
        <f t="shared" si="350"/>
        <v>0</v>
      </c>
      <c r="DP205" s="391">
        <f t="shared" si="351"/>
        <v>0</v>
      </c>
      <c r="DQ205" s="398"/>
      <c r="DR205" s="391">
        <f t="shared" si="352"/>
        <v>0</v>
      </c>
      <c r="DS205" s="391">
        <f t="shared" si="353"/>
        <v>0</v>
      </c>
      <c r="DT205" s="391">
        <f t="shared" si="354"/>
        <v>0</v>
      </c>
      <c r="DU205" s="391">
        <f t="shared" si="355"/>
        <v>0</v>
      </c>
      <c r="DV205" s="391">
        <f t="shared" si="356"/>
        <v>0</v>
      </c>
      <c r="DW205" s="391">
        <f t="shared" si="357"/>
        <v>0</v>
      </c>
      <c r="DX205" s="391">
        <f t="shared" si="358"/>
        <v>0</v>
      </c>
      <c r="DY205" s="391">
        <f t="shared" si="359"/>
        <v>0</v>
      </c>
      <c r="DZ205" s="391">
        <f t="shared" si="360"/>
        <v>0</v>
      </c>
      <c r="EA205" s="391">
        <f t="shared" si="361"/>
        <v>0</v>
      </c>
      <c r="EB205" s="391">
        <f t="shared" si="362"/>
        <v>0</v>
      </c>
      <c r="EC205" s="398"/>
      <c r="ED205" s="391">
        <f t="shared" si="363"/>
        <v>0</v>
      </c>
      <c r="EE205" s="391">
        <f t="shared" si="364"/>
        <v>0</v>
      </c>
      <c r="EF205" s="391">
        <f t="shared" si="365"/>
        <v>0</v>
      </c>
      <c r="EG205" s="391">
        <f t="shared" si="366"/>
        <v>0</v>
      </c>
      <c r="EH205" s="391">
        <f t="shared" si="367"/>
        <v>0</v>
      </c>
      <c r="EI205" s="391">
        <f t="shared" si="368"/>
        <v>0</v>
      </c>
      <c r="EJ205" s="391">
        <f t="shared" si="369"/>
        <v>0</v>
      </c>
      <c r="EK205" s="391">
        <f t="shared" si="370"/>
        <v>0</v>
      </c>
      <c r="EL205" s="391">
        <f t="shared" si="371"/>
        <v>0</v>
      </c>
      <c r="EM205" s="391">
        <f t="shared" si="372"/>
        <v>0</v>
      </c>
      <c r="EN205" s="391">
        <f t="shared" si="373"/>
        <v>0</v>
      </c>
    </row>
    <row r="206" spans="1:144" s="391" customFormat="1" ht="13.5" hidden="1" thickBot="1" x14ac:dyDescent="0.25">
      <c r="A206" s="364" t="str">
        <f t="shared" si="288"/>
        <v>NBT-M</v>
      </c>
      <c r="B206" s="365" t="str">
        <f>IF((A206&lt;&gt;"ZZZ"),(IF((IFERROR((VLOOKUP(A206,'Standaard+voorstellen '!A$1:B$436,1,FALSE)),"ZZZ"))="ZZZ","v","")),"")</f>
        <v/>
      </c>
      <c r="C206" s="396" t="s">
        <v>1900</v>
      </c>
      <c r="D206" s="367" t="str">
        <f t="shared" si="292"/>
        <v>NBT-M</v>
      </c>
      <c r="E206" s="368" t="str">
        <f>IFERROR((VLOOKUP(C206,'Standaard+voorstellen '!A$1:E$568,2,FALSE)),"Nog af te handelen AANVRAAG")</f>
        <v>NB voertuig Terreinv. Middel</v>
      </c>
      <c r="F206" s="369">
        <f>IFERROR((VLOOKUP(C206,'Standaard+voorstellen '!A$1:E$568,3,FALSE)),"")</f>
        <v>4</v>
      </c>
      <c r="G206" s="370">
        <f t="shared" si="376"/>
        <v>144</v>
      </c>
      <c r="H206" s="371">
        <f t="shared" si="378"/>
        <v>69</v>
      </c>
      <c r="I206" s="372">
        <f t="shared" si="377"/>
        <v>75</v>
      </c>
      <c r="J206" s="367">
        <f t="shared" si="293"/>
        <v>0</v>
      </c>
      <c r="K206" s="372">
        <f t="shared" si="294"/>
        <v>0</v>
      </c>
      <c r="L206" s="471" t="s">
        <v>36</v>
      </c>
      <c r="M206" s="373" t="s">
        <v>1056</v>
      </c>
      <c r="N206" s="374"/>
      <c r="O206" s="458"/>
      <c r="P206" s="376" t="s">
        <v>1900</v>
      </c>
      <c r="Q206" s="377">
        <v>144</v>
      </c>
      <c r="R206" s="378">
        <v>69</v>
      </c>
      <c r="S206" s="379">
        <v>75</v>
      </c>
      <c r="T206" s="378">
        <v>8</v>
      </c>
      <c r="U206" s="378">
        <v>5</v>
      </c>
      <c r="V206" s="377">
        <v>0</v>
      </c>
      <c r="W206" s="378">
        <v>0</v>
      </c>
      <c r="X206" s="379">
        <v>0</v>
      </c>
      <c r="Y206" s="378">
        <v>3</v>
      </c>
      <c r="Z206" s="380">
        <v>3</v>
      </c>
      <c r="AA206" s="381">
        <v>0</v>
      </c>
      <c r="AB206" s="377"/>
      <c r="AC206" s="378"/>
      <c r="AD206" s="378"/>
      <c r="AE206" s="377">
        <v>37</v>
      </c>
      <c r="AF206" s="380">
        <v>23</v>
      </c>
      <c r="AG206" s="382">
        <v>14</v>
      </c>
      <c r="AH206" s="377">
        <v>0</v>
      </c>
      <c r="AI206" s="378">
        <v>0</v>
      </c>
      <c r="AJ206" s="379">
        <v>0</v>
      </c>
      <c r="AK206" s="384">
        <v>13</v>
      </c>
      <c r="AL206" s="378">
        <v>13</v>
      </c>
      <c r="AM206" s="378">
        <v>0</v>
      </c>
      <c r="AN206" s="383">
        <v>0</v>
      </c>
      <c r="AO206" s="384">
        <v>0</v>
      </c>
      <c r="AP206" s="385">
        <v>0</v>
      </c>
      <c r="AQ206" s="378">
        <v>88</v>
      </c>
      <c r="AR206" s="378">
        <v>27</v>
      </c>
      <c r="AS206" s="378">
        <v>61</v>
      </c>
      <c r="AT206" s="377">
        <v>3</v>
      </c>
      <c r="AU206" s="378">
        <v>3</v>
      </c>
      <c r="AV206" s="378">
        <v>0</v>
      </c>
      <c r="AW206" s="377"/>
      <c r="AX206" s="378"/>
      <c r="AY206" s="379"/>
      <c r="AZ206" s="403"/>
      <c r="BA206" s="387" t="str">
        <f t="shared" si="295"/>
        <v>NB</v>
      </c>
      <c r="BB206" s="388" t="str">
        <f t="shared" si="296"/>
        <v>T</v>
      </c>
      <c r="BC206" s="389" t="str">
        <f t="shared" si="297"/>
        <v>-</v>
      </c>
      <c r="BD206" s="390" t="str">
        <f t="shared" si="298"/>
        <v>M</v>
      </c>
      <c r="BE206" s="391">
        <f t="shared" si="299"/>
        <v>4</v>
      </c>
      <c r="BF206" s="392" t="str">
        <f>VLOOKUP(C206,'Standaard+voorstellen '!A$1:E$568,1,FALSE)</f>
        <v>NBT-M</v>
      </c>
      <c r="BG206" s="393" t="str">
        <f>VLOOKUP(P206,'Hulpblad Aantal per VrtgSrt &gt;=1'!B$4:C$688,1,FALSE)</f>
        <v>NBT-M</v>
      </c>
      <c r="BH206" s="394" t="s">
        <v>1900</v>
      </c>
      <c r="BI206" s="393" t="str">
        <f t="shared" si="300"/>
        <v>g</v>
      </c>
      <c r="BJ206" s="393" t="str">
        <f t="shared" si="301"/>
        <v>P</v>
      </c>
      <c r="BK206" s="393" t="str">
        <f t="shared" si="302"/>
        <v>A</v>
      </c>
      <c r="BL206" s="395" t="str">
        <f t="shared" si="303"/>
        <v>PA</v>
      </c>
      <c r="BM206" s="393" t="str">
        <f>IF((B206&gt;"a"),(VLOOKUP(A206,Afhankelijkheid!A$2:O$5530,2,FALSE)),"")</f>
        <v/>
      </c>
      <c r="BN206" s="396">
        <f>IFERROR(VLOOKUP(A206,'Hulpblad IZB en IZE'!A$2:B$750,2,FALSE),0)</f>
        <v>0</v>
      </c>
      <c r="BO206" s="397" t="str">
        <f t="shared" si="304"/>
        <v/>
      </c>
      <c r="BP206" s="370">
        <f t="shared" si="305"/>
        <v>144</v>
      </c>
      <c r="BQ206" s="371">
        <f t="shared" si="306"/>
        <v>69</v>
      </c>
      <c r="BR206" s="372">
        <f t="shared" si="374"/>
        <v>75</v>
      </c>
      <c r="BS206" s="372">
        <f t="shared" si="375"/>
        <v>8</v>
      </c>
      <c r="BT206" s="367">
        <f t="shared" si="307"/>
        <v>0</v>
      </c>
      <c r="BU206" s="398"/>
      <c r="BW206" s="393">
        <f t="shared" si="308"/>
        <v>0</v>
      </c>
      <c r="BX206" s="393">
        <f t="shared" si="309"/>
        <v>0</v>
      </c>
      <c r="BY206" s="393">
        <f t="shared" si="310"/>
        <v>0</v>
      </c>
      <c r="BZ206" s="393">
        <f t="shared" si="311"/>
        <v>0</v>
      </c>
      <c r="CA206" s="393">
        <f t="shared" si="312"/>
        <v>0</v>
      </c>
      <c r="CB206" s="393">
        <f t="shared" si="313"/>
        <v>0</v>
      </c>
      <c r="CC206" s="393">
        <f t="shared" si="314"/>
        <v>0</v>
      </c>
      <c r="CD206" s="393">
        <f t="shared" si="315"/>
        <v>0</v>
      </c>
      <c r="CE206" s="393">
        <f t="shared" si="316"/>
        <v>0</v>
      </c>
      <c r="CF206" s="393">
        <f t="shared" si="317"/>
        <v>0</v>
      </c>
      <c r="CG206" s="398"/>
      <c r="CH206" s="391">
        <f t="shared" si="318"/>
        <v>1</v>
      </c>
      <c r="CI206" s="391">
        <f t="shared" si="319"/>
        <v>1</v>
      </c>
      <c r="CJ206" s="391">
        <f t="shared" si="320"/>
        <v>0</v>
      </c>
      <c r="CK206" s="391">
        <f t="shared" si="321"/>
        <v>1</v>
      </c>
      <c r="CL206" s="391">
        <f t="shared" si="322"/>
        <v>1</v>
      </c>
      <c r="CM206" s="391">
        <f t="shared" si="323"/>
        <v>1</v>
      </c>
      <c r="CN206" s="391">
        <f t="shared" si="324"/>
        <v>1</v>
      </c>
      <c r="CO206" s="391">
        <f t="shared" si="325"/>
        <v>1</v>
      </c>
      <c r="CP206" s="391">
        <f t="shared" si="326"/>
        <v>1</v>
      </c>
      <c r="CQ206" s="391">
        <f t="shared" si="327"/>
        <v>0</v>
      </c>
      <c r="CR206" s="391">
        <f t="shared" si="328"/>
        <v>0</v>
      </c>
      <c r="CS206" s="393">
        <f t="shared" si="329"/>
        <v>0</v>
      </c>
      <c r="CT206" s="391">
        <f t="shared" si="330"/>
        <v>0</v>
      </c>
      <c r="CU206" s="391">
        <f t="shared" si="331"/>
        <v>0</v>
      </c>
      <c r="CV206" s="391">
        <f t="shared" si="332"/>
        <v>1</v>
      </c>
      <c r="CW206" s="391">
        <f t="shared" si="333"/>
        <v>0</v>
      </c>
      <c r="CX206" s="391">
        <f t="shared" si="334"/>
        <v>1</v>
      </c>
      <c r="CY206" s="391">
        <f t="shared" si="335"/>
        <v>0</v>
      </c>
      <c r="CZ206" s="391">
        <f t="shared" si="336"/>
        <v>1</v>
      </c>
      <c r="DA206" s="391">
        <f t="shared" si="337"/>
        <v>0</v>
      </c>
      <c r="DB206" s="391">
        <f t="shared" si="338"/>
        <v>1</v>
      </c>
      <c r="DC206" s="391">
        <f t="shared" si="339"/>
        <v>1</v>
      </c>
      <c r="DD206" s="391">
        <f t="shared" si="340"/>
        <v>0</v>
      </c>
      <c r="DE206" s="398"/>
      <c r="DF206" s="391">
        <f t="shared" si="341"/>
        <v>0</v>
      </c>
      <c r="DG206" s="391">
        <f t="shared" si="342"/>
        <v>0</v>
      </c>
      <c r="DH206" s="391">
        <f t="shared" si="343"/>
        <v>0</v>
      </c>
      <c r="DI206" s="391">
        <f t="shared" si="344"/>
        <v>0</v>
      </c>
      <c r="DJ206" s="391">
        <f t="shared" si="345"/>
        <v>0</v>
      </c>
      <c r="DK206" s="391">
        <f t="shared" si="346"/>
        <v>0</v>
      </c>
      <c r="DL206" s="391">
        <f t="shared" si="347"/>
        <v>0</v>
      </c>
      <c r="DM206" s="391">
        <f t="shared" si="348"/>
        <v>0</v>
      </c>
      <c r="DN206" s="391">
        <f t="shared" si="349"/>
        <v>0</v>
      </c>
      <c r="DO206" s="391">
        <f t="shared" si="350"/>
        <v>0</v>
      </c>
      <c r="DP206" s="391">
        <f t="shared" si="351"/>
        <v>0</v>
      </c>
      <c r="DQ206" s="398"/>
      <c r="DR206" s="391">
        <f t="shared" si="352"/>
        <v>0</v>
      </c>
      <c r="DS206" s="391">
        <f t="shared" si="353"/>
        <v>0</v>
      </c>
      <c r="DT206" s="391">
        <f t="shared" si="354"/>
        <v>0</v>
      </c>
      <c r="DU206" s="391">
        <f t="shared" si="355"/>
        <v>0</v>
      </c>
      <c r="DV206" s="391">
        <f t="shared" si="356"/>
        <v>0</v>
      </c>
      <c r="DW206" s="391">
        <f t="shared" si="357"/>
        <v>0</v>
      </c>
      <c r="DX206" s="391">
        <f t="shared" si="358"/>
        <v>0</v>
      </c>
      <c r="DY206" s="391">
        <f t="shared" si="359"/>
        <v>0</v>
      </c>
      <c r="DZ206" s="391">
        <f t="shared" si="360"/>
        <v>0</v>
      </c>
      <c r="EA206" s="391">
        <f t="shared" si="361"/>
        <v>0</v>
      </c>
      <c r="EB206" s="391">
        <f t="shared" si="362"/>
        <v>0</v>
      </c>
      <c r="EC206" s="398"/>
      <c r="ED206" s="391">
        <f t="shared" si="363"/>
        <v>0</v>
      </c>
      <c r="EE206" s="391">
        <f t="shared" si="364"/>
        <v>0</v>
      </c>
      <c r="EF206" s="391">
        <f t="shared" si="365"/>
        <v>0</v>
      </c>
      <c r="EG206" s="391">
        <f t="shared" si="366"/>
        <v>0</v>
      </c>
      <c r="EH206" s="391">
        <f t="shared" si="367"/>
        <v>0</v>
      </c>
      <c r="EI206" s="391">
        <f t="shared" si="368"/>
        <v>0</v>
      </c>
      <c r="EJ206" s="391">
        <f t="shared" si="369"/>
        <v>0</v>
      </c>
      <c r="EK206" s="391">
        <f t="shared" si="370"/>
        <v>0</v>
      </c>
      <c r="EL206" s="391">
        <f t="shared" si="371"/>
        <v>0</v>
      </c>
      <c r="EM206" s="391">
        <f t="shared" si="372"/>
        <v>0</v>
      </c>
      <c r="EN206" s="391">
        <f t="shared" si="373"/>
        <v>0</v>
      </c>
    </row>
    <row r="207" spans="1:144" s="391" customFormat="1" ht="13.5" hidden="1" thickBot="1" x14ac:dyDescent="0.25">
      <c r="A207" s="364" t="str">
        <f t="shared" si="288"/>
        <v>NBT-NA</v>
      </c>
      <c r="B207" s="365" t="str">
        <f>IF((A207&lt;&gt;"ZZZ"),(IF((IFERROR((VLOOKUP(A207,'Standaard+voorstellen '!A$1:B$436,1,FALSE)),"ZZZ"))="ZZZ","v","")),"")</f>
        <v/>
      </c>
      <c r="C207" s="396" t="s">
        <v>1145</v>
      </c>
      <c r="D207" s="367" t="str">
        <f t="shared" si="292"/>
        <v>NBT-NA</v>
      </c>
      <c r="E207" s="368" t="str">
        <f>IFERROR((VLOOKUP(C207,'Standaard+voorstellen '!A$1:E$568,2,FALSE)),"Nog af te handelen AANVRAAG")</f>
        <v>NBT Noodalarmering</v>
      </c>
      <c r="F207" s="369">
        <f>IFERROR((VLOOKUP(C207,'Standaard+voorstellen '!A$1:E$568,3,FALSE)),"")</f>
        <v>4</v>
      </c>
      <c r="G207" s="370">
        <f t="shared" si="376"/>
        <v>80</v>
      </c>
      <c r="H207" s="371">
        <f t="shared" si="378"/>
        <v>0</v>
      </c>
      <c r="I207" s="372">
        <f t="shared" si="377"/>
        <v>80</v>
      </c>
      <c r="J207" s="367">
        <f t="shared" si="293"/>
        <v>0</v>
      </c>
      <c r="K207" s="372">
        <f t="shared" si="294"/>
        <v>0</v>
      </c>
      <c r="L207" s="369" t="s">
        <v>36</v>
      </c>
      <c r="M207" s="373" t="s">
        <v>1056</v>
      </c>
      <c r="N207" s="635" t="s">
        <v>2378</v>
      </c>
      <c r="O207" s="635" t="s">
        <v>2379</v>
      </c>
      <c r="P207" s="376" t="s">
        <v>1145</v>
      </c>
      <c r="Q207" s="377">
        <v>80</v>
      </c>
      <c r="R207" s="378">
        <v>0</v>
      </c>
      <c r="S207" s="379">
        <v>80</v>
      </c>
      <c r="T207" s="378">
        <v>5</v>
      </c>
      <c r="U207" s="378">
        <v>1</v>
      </c>
      <c r="V207" s="383">
        <v>0</v>
      </c>
      <c r="W207" s="384">
        <v>0</v>
      </c>
      <c r="X207" s="385">
        <v>0</v>
      </c>
      <c r="Y207" s="384"/>
      <c r="Z207" s="401"/>
      <c r="AA207" s="402"/>
      <c r="AB207" s="383"/>
      <c r="AC207" s="384"/>
      <c r="AD207" s="384"/>
      <c r="AE207" s="383"/>
      <c r="AF207" s="401"/>
      <c r="AG207" s="406"/>
      <c r="AH207" s="383">
        <v>0</v>
      </c>
      <c r="AI207" s="384">
        <v>0</v>
      </c>
      <c r="AJ207" s="385">
        <v>0</v>
      </c>
      <c r="AK207" s="384"/>
      <c r="AL207" s="384"/>
      <c r="AM207" s="384"/>
      <c r="AN207" s="383">
        <v>0</v>
      </c>
      <c r="AO207" s="384">
        <v>0</v>
      </c>
      <c r="AP207" s="385">
        <v>0</v>
      </c>
      <c r="AQ207" s="384">
        <v>80</v>
      </c>
      <c r="AR207" s="384">
        <v>0</v>
      </c>
      <c r="AS207" s="384">
        <v>80</v>
      </c>
      <c r="AT207" s="383">
        <v>0</v>
      </c>
      <c r="AU207" s="384">
        <v>0</v>
      </c>
      <c r="AV207" s="384">
        <v>0</v>
      </c>
      <c r="AW207" s="383"/>
      <c r="AX207" s="384"/>
      <c r="AY207" s="385"/>
      <c r="AZ207" s="403"/>
      <c r="BA207" s="387" t="str">
        <f t="shared" si="295"/>
        <v>NB</v>
      </c>
      <c r="BB207" s="388" t="str">
        <f t="shared" si="296"/>
        <v>T</v>
      </c>
      <c r="BC207" s="389" t="str">
        <f t="shared" si="297"/>
        <v>-</v>
      </c>
      <c r="BD207" s="390" t="str">
        <f t="shared" si="298"/>
        <v>NA</v>
      </c>
      <c r="BE207" s="391">
        <f t="shared" si="299"/>
        <v>4</v>
      </c>
      <c r="BF207" s="392" t="str">
        <f>VLOOKUP(C207,'Standaard+voorstellen '!A$1:E$568,1,FALSE)</f>
        <v>NBT-NA</v>
      </c>
      <c r="BG207" s="393" t="str">
        <f>VLOOKUP(P207,'Hulpblad Aantal per VrtgSrt &gt;=1'!B$4:C$688,1,FALSE)</f>
        <v>NBT-NA</v>
      </c>
      <c r="BH207" s="394" t="s">
        <v>1145</v>
      </c>
      <c r="BI207" s="393" t="str">
        <f t="shared" si="300"/>
        <v>g</v>
      </c>
      <c r="BJ207" s="393" t="str">
        <f t="shared" si="301"/>
        <v/>
      </c>
      <c r="BK207" s="393" t="str">
        <f t="shared" si="302"/>
        <v>A</v>
      </c>
      <c r="BL207" s="395" t="str">
        <f t="shared" si="303"/>
        <v>A</v>
      </c>
      <c r="BM207" s="393" t="str">
        <f>IF((B207&gt;"a"),(VLOOKUP(A207,Afhankelijkheid!A$2:O$5530,2,FALSE)),"")</f>
        <v/>
      </c>
      <c r="BN207" s="396">
        <f>IFERROR(VLOOKUP(A207,'Hulpblad IZB en IZE'!A$2:B$750,2,FALSE),0)</f>
        <v>0</v>
      </c>
      <c r="BO207" s="397" t="str">
        <f t="shared" si="304"/>
        <v/>
      </c>
      <c r="BP207" s="370">
        <f t="shared" si="305"/>
        <v>80</v>
      </c>
      <c r="BQ207" s="371">
        <f t="shared" si="306"/>
        <v>0</v>
      </c>
      <c r="BR207" s="372">
        <f t="shared" si="374"/>
        <v>80</v>
      </c>
      <c r="BS207" s="372">
        <f t="shared" si="375"/>
        <v>5</v>
      </c>
      <c r="BT207" s="367">
        <f t="shared" si="307"/>
        <v>0</v>
      </c>
      <c r="BU207" s="398"/>
      <c r="BW207" s="393">
        <f t="shared" si="308"/>
        <v>0</v>
      </c>
      <c r="BX207" s="393">
        <f t="shared" si="309"/>
        <v>0</v>
      </c>
      <c r="BY207" s="393">
        <f t="shared" si="310"/>
        <v>0</v>
      </c>
      <c r="BZ207" s="393">
        <f t="shared" si="311"/>
        <v>0</v>
      </c>
      <c r="CA207" s="393">
        <f t="shared" si="312"/>
        <v>0</v>
      </c>
      <c r="CB207" s="393">
        <f t="shared" si="313"/>
        <v>0</v>
      </c>
      <c r="CC207" s="393">
        <f t="shared" si="314"/>
        <v>0</v>
      </c>
      <c r="CD207" s="393">
        <f t="shared" si="315"/>
        <v>0</v>
      </c>
      <c r="CE207" s="393">
        <f t="shared" si="316"/>
        <v>0</v>
      </c>
      <c r="CF207" s="393">
        <f t="shared" si="317"/>
        <v>0</v>
      </c>
      <c r="CG207" s="398"/>
      <c r="CH207" s="391">
        <f t="shared" si="318"/>
        <v>1</v>
      </c>
      <c r="CI207" s="391">
        <f t="shared" si="319"/>
        <v>0</v>
      </c>
      <c r="CJ207" s="391">
        <f t="shared" si="320"/>
        <v>0</v>
      </c>
      <c r="CK207" s="391">
        <f t="shared" si="321"/>
        <v>0</v>
      </c>
      <c r="CL207" s="391">
        <f t="shared" si="322"/>
        <v>1</v>
      </c>
      <c r="CM207" s="391">
        <f t="shared" si="323"/>
        <v>0</v>
      </c>
      <c r="CN207" s="391">
        <f t="shared" si="324"/>
        <v>1</v>
      </c>
      <c r="CO207" s="391">
        <f t="shared" si="325"/>
        <v>1</v>
      </c>
      <c r="CP207" s="391">
        <f t="shared" si="326"/>
        <v>1</v>
      </c>
      <c r="CQ207" s="391">
        <f t="shared" si="327"/>
        <v>0</v>
      </c>
      <c r="CR207" s="391">
        <f t="shared" si="328"/>
        <v>0</v>
      </c>
      <c r="CS207" s="393">
        <f t="shared" si="329"/>
        <v>0</v>
      </c>
      <c r="CT207" s="391">
        <f t="shared" si="330"/>
        <v>0</v>
      </c>
      <c r="CU207" s="391">
        <f t="shared" si="331"/>
        <v>0</v>
      </c>
      <c r="CV207" s="391">
        <f t="shared" si="332"/>
        <v>0</v>
      </c>
      <c r="CW207" s="391">
        <f t="shared" si="333"/>
        <v>0</v>
      </c>
      <c r="CX207" s="391">
        <f t="shared" si="334"/>
        <v>0</v>
      </c>
      <c r="CY207" s="391">
        <f t="shared" si="335"/>
        <v>0</v>
      </c>
      <c r="CZ207" s="391">
        <f t="shared" si="336"/>
        <v>0</v>
      </c>
      <c r="DA207" s="391">
        <f t="shared" si="337"/>
        <v>0</v>
      </c>
      <c r="DB207" s="391">
        <f t="shared" si="338"/>
        <v>1</v>
      </c>
      <c r="DC207" s="391">
        <f t="shared" si="339"/>
        <v>0</v>
      </c>
      <c r="DD207" s="391">
        <f t="shared" si="340"/>
        <v>0</v>
      </c>
      <c r="DE207" s="398"/>
      <c r="DF207" s="391">
        <f t="shared" si="341"/>
        <v>0</v>
      </c>
      <c r="DG207" s="391">
        <f t="shared" si="342"/>
        <v>0</v>
      </c>
      <c r="DH207" s="391">
        <f t="shared" si="343"/>
        <v>0</v>
      </c>
      <c r="DI207" s="391">
        <f t="shared" si="344"/>
        <v>0</v>
      </c>
      <c r="DJ207" s="391">
        <f t="shared" si="345"/>
        <v>0</v>
      </c>
      <c r="DK207" s="391">
        <f t="shared" si="346"/>
        <v>0</v>
      </c>
      <c r="DL207" s="391">
        <f t="shared" si="347"/>
        <v>0</v>
      </c>
      <c r="DM207" s="391">
        <f t="shared" si="348"/>
        <v>0</v>
      </c>
      <c r="DN207" s="391">
        <f t="shared" si="349"/>
        <v>0</v>
      </c>
      <c r="DO207" s="391">
        <f t="shared" si="350"/>
        <v>0</v>
      </c>
      <c r="DP207" s="391">
        <f t="shared" si="351"/>
        <v>0</v>
      </c>
      <c r="DQ207" s="398"/>
      <c r="DR207" s="391">
        <f t="shared" si="352"/>
        <v>0</v>
      </c>
      <c r="DS207" s="391">
        <f t="shared" si="353"/>
        <v>0</v>
      </c>
      <c r="DT207" s="391">
        <f t="shared" si="354"/>
        <v>0</v>
      </c>
      <c r="DU207" s="391">
        <f t="shared" si="355"/>
        <v>0</v>
      </c>
      <c r="DV207" s="391">
        <f t="shared" si="356"/>
        <v>0</v>
      </c>
      <c r="DW207" s="391">
        <f t="shared" si="357"/>
        <v>0</v>
      </c>
      <c r="DX207" s="391">
        <f t="shared" si="358"/>
        <v>0</v>
      </c>
      <c r="DY207" s="391">
        <f t="shared" si="359"/>
        <v>0</v>
      </c>
      <c r="DZ207" s="391">
        <f t="shared" si="360"/>
        <v>0</v>
      </c>
      <c r="EA207" s="391">
        <f t="shared" si="361"/>
        <v>0</v>
      </c>
      <c r="EB207" s="391">
        <f t="shared" si="362"/>
        <v>0</v>
      </c>
      <c r="EC207" s="398"/>
      <c r="ED207" s="391">
        <f t="shared" si="363"/>
        <v>0</v>
      </c>
      <c r="EE207" s="391">
        <f t="shared" si="364"/>
        <v>0</v>
      </c>
      <c r="EF207" s="391">
        <f t="shared" si="365"/>
        <v>0</v>
      </c>
      <c r="EG207" s="391">
        <f t="shared" si="366"/>
        <v>0</v>
      </c>
      <c r="EH207" s="391">
        <f t="shared" si="367"/>
        <v>0</v>
      </c>
      <c r="EI207" s="391">
        <f t="shared" si="368"/>
        <v>0</v>
      </c>
      <c r="EJ207" s="391">
        <f t="shared" si="369"/>
        <v>0</v>
      </c>
      <c r="EK207" s="391">
        <f t="shared" si="370"/>
        <v>0</v>
      </c>
      <c r="EL207" s="391">
        <f t="shared" si="371"/>
        <v>0</v>
      </c>
      <c r="EM207" s="391">
        <f t="shared" si="372"/>
        <v>0</v>
      </c>
      <c r="EN207" s="391">
        <f t="shared" si="373"/>
        <v>0</v>
      </c>
    </row>
    <row r="208" spans="1:144" s="391" customFormat="1" ht="13.5" hidden="1" thickBot="1" x14ac:dyDescent="0.25">
      <c r="A208" s="364" t="str">
        <f t="shared" si="288"/>
        <v>NBT-OZM</v>
      </c>
      <c r="B208" s="365" t="str">
        <f>IF((A208&lt;&gt;"ZZZ"),(IF((IFERROR((VLOOKUP(A208,'Standaard+voorstellen '!A$1:B$436,1,FALSE)),"ZZZ"))="ZZZ","v","")),"")</f>
        <v/>
      </c>
      <c r="C208" s="413" t="s">
        <v>2202</v>
      </c>
      <c r="D208" s="367" t="str">
        <f t="shared" si="292"/>
        <v>NBT-OZM</v>
      </c>
      <c r="E208" s="368" t="str">
        <f>IFERROR((VLOOKUP(C208,'Standaard+voorstellen '!A$1:E$568,2,FALSE)),"Nog af te handelen AANVRAAG")</f>
        <v>NB voert. ook zonder monitor</v>
      </c>
      <c r="F208" s="369" t="str">
        <f>IFERROR((VLOOKUP(C208,'Standaard+voorstellen '!A$1:E$568,3,FALSE)),"")</f>
        <v>3/4</v>
      </c>
      <c r="G208" s="370">
        <f t="shared" si="376"/>
        <v>57</v>
      </c>
      <c r="H208" s="371">
        <f t="shared" si="378"/>
        <v>0</v>
      </c>
      <c r="I208" s="372">
        <f t="shared" si="377"/>
        <v>57</v>
      </c>
      <c r="J208" s="367">
        <f t="shared" si="293"/>
        <v>0</v>
      </c>
      <c r="K208" s="372">
        <f t="shared" si="294"/>
        <v>0</v>
      </c>
      <c r="L208" s="586" t="s">
        <v>36</v>
      </c>
      <c r="M208" s="373"/>
      <c r="N208" s="466"/>
      <c r="O208" s="415"/>
      <c r="P208" s="376" t="s">
        <v>2202</v>
      </c>
      <c r="Q208" s="377">
        <v>57</v>
      </c>
      <c r="R208" s="378">
        <v>0</v>
      </c>
      <c r="S208" s="379">
        <v>57</v>
      </c>
      <c r="T208" s="378">
        <v>6</v>
      </c>
      <c r="U208" s="378">
        <v>3</v>
      </c>
      <c r="V208" s="383">
        <v>0</v>
      </c>
      <c r="W208" s="384">
        <v>0</v>
      </c>
      <c r="X208" s="385">
        <v>0</v>
      </c>
      <c r="Y208" s="378"/>
      <c r="Z208" s="380"/>
      <c r="AA208" s="381"/>
      <c r="AB208" s="383">
        <v>37</v>
      </c>
      <c r="AC208" s="384">
        <v>0</v>
      </c>
      <c r="AD208" s="384">
        <v>37</v>
      </c>
      <c r="AE208" s="383"/>
      <c r="AF208" s="401"/>
      <c r="AG208" s="406"/>
      <c r="AH208" s="383">
        <v>0</v>
      </c>
      <c r="AI208" s="384">
        <v>0</v>
      </c>
      <c r="AJ208" s="385">
        <v>0</v>
      </c>
      <c r="AK208" s="384"/>
      <c r="AL208" s="384"/>
      <c r="AM208" s="384"/>
      <c r="AN208" s="383">
        <v>17</v>
      </c>
      <c r="AO208" s="384">
        <v>0</v>
      </c>
      <c r="AP208" s="385">
        <v>17</v>
      </c>
      <c r="AQ208" s="384">
        <v>3</v>
      </c>
      <c r="AR208" s="384">
        <v>0</v>
      </c>
      <c r="AS208" s="384">
        <v>3</v>
      </c>
      <c r="AT208" s="383">
        <v>0</v>
      </c>
      <c r="AU208" s="384">
        <v>0</v>
      </c>
      <c r="AV208" s="384">
        <v>0</v>
      </c>
      <c r="AW208" s="383"/>
      <c r="AX208" s="384"/>
      <c r="AY208" s="385"/>
      <c r="AZ208" s="403"/>
      <c r="BA208" s="387" t="str">
        <f t="shared" si="295"/>
        <v>NB</v>
      </c>
      <c r="BB208" s="388" t="str">
        <f t="shared" si="296"/>
        <v>T</v>
      </c>
      <c r="BC208" s="389" t="str">
        <f t="shared" si="297"/>
        <v>-</v>
      </c>
      <c r="BD208" s="390" t="str">
        <f t="shared" si="298"/>
        <v>OZM</v>
      </c>
      <c r="BE208" s="391">
        <f t="shared" si="299"/>
        <v>4</v>
      </c>
      <c r="BF208" s="392" t="str">
        <f>VLOOKUP(C208,'Standaard+voorstellen '!A$1:E$568,1,FALSE)</f>
        <v>NBT-OZM</v>
      </c>
      <c r="BG208" s="393" t="str">
        <f>VLOOKUP(P208,'Hulpblad Aantal per VrtgSrt &gt;=1'!B$4:C$688,1,FALSE)</f>
        <v>NBT-OZM</v>
      </c>
      <c r="BH208" s="394" t="s">
        <v>2202</v>
      </c>
      <c r="BI208" s="393" t="str">
        <f t="shared" si="300"/>
        <v>g</v>
      </c>
      <c r="BJ208" s="393" t="str">
        <f t="shared" si="301"/>
        <v/>
      </c>
      <c r="BK208" s="393" t="str">
        <f t="shared" si="302"/>
        <v>A</v>
      </c>
      <c r="BL208" s="395" t="str">
        <f t="shared" si="303"/>
        <v>A</v>
      </c>
      <c r="BM208" s="393" t="str">
        <f>IF((B208&gt;"a"),(VLOOKUP(A208,Afhankelijkheid!A$2:O$5530,2,FALSE)),"")</f>
        <v/>
      </c>
      <c r="BN208" s="396">
        <f>IFERROR(VLOOKUP(A208,'Hulpblad IZB en IZE'!A$2:B$750,2,FALSE),0)</f>
        <v>0</v>
      </c>
      <c r="BO208" s="397" t="str">
        <f t="shared" si="304"/>
        <v/>
      </c>
      <c r="BP208" s="370">
        <f t="shared" si="305"/>
        <v>57</v>
      </c>
      <c r="BQ208" s="371">
        <f t="shared" si="306"/>
        <v>0</v>
      </c>
      <c r="BR208" s="372">
        <f t="shared" si="374"/>
        <v>57</v>
      </c>
      <c r="BS208" s="372">
        <f t="shared" si="375"/>
        <v>6</v>
      </c>
      <c r="BT208" s="367">
        <f t="shared" si="307"/>
        <v>0</v>
      </c>
      <c r="BU208" s="398"/>
      <c r="BW208" s="393">
        <f t="shared" si="308"/>
        <v>0</v>
      </c>
      <c r="BX208" s="393">
        <f t="shared" si="309"/>
        <v>0</v>
      </c>
      <c r="BY208" s="393">
        <f t="shared" si="310"/>
        <v>0</v>
      </c>
      <c r="BZ208" s="393">
        <f t="shared" si="311"/>
        <v>0</v>
      </c>
      <c r="CA208" s="393">
        <f t="shared" si="312"/>
        <v>0</v>
      </c>
      <c r="CB208" s="393">
        <f t="shared" si="313"/>
        <v>0</v>
      </c>
      <c r="CC208" s="393">
        <f t="shared" si="314"/>
        <v>0</v>
      </c>
      <c r="CD208" s="393">
        <f t="shared" si="315"/>
        <v>0</v>
      </c>
      <c r="CE208" s="393">
        <f t="shared" si="316"/>
        <v>0</v>
      </c>
      <c r="CF208" s="393">
        <f t="shared" si="317"/>
        <v>0</v>
      </c>
      <c r="CG208" s="398"/>
      <c r="CH208" s="391">
        <f t="shared" si="318"/>
        <v>1</v>
      </c>
      <c r="CI208" s="391">
        <f t="shared" si="319"/>
        <v>0</v>
      </c>
      <c r="CJ208" s="391">
        <f t="shared" si="320"/>
        <v>1</v>
      </c>
      <c r="CK208" s="391">
        <f t="shared" si="321"/>
        <v>0</v>
      </c>
      <c r="CL208" s="391">
        <f t="shared" si="322"/>
        <v>1</v>
      </c>
      <c r="CM208" s="391">
        <f t="shared" si="323"/>
        <v>0</v>
      </c>
      <c r="CN208" s="391">
        <f t="shared" si="324"/>
        <v>1</v>
      </c>
      <c r="CO208" s="391">
        <f t="shared" si="325"/>
        <v>1</v>
      </c>
      <c r="CP208" s="391">
        <f t="shared" si="326"/>
        <v>1</v>
      </c>
      <c r="CQ208" s="391">
        <f t="shared" si="327"/>
        <v>0</v>
      </c>
      <c r="CR208" s="391">
        <f t="shared" si="328"/>
        <v>0</v>
      </c>
      <c r="CS208" s="393">
        <f t="shared" si="329"/>
        <v>0</v>
      </c>
      <c r="CT208" s="391">
        <f t="shared" si="330"/>
        <v>0</v>
      </c>
      <c r="CU208" s="391">
        <f t="shared" si="331"/>
        <v>0</v>
      </c>
      <c r="CV208" s="391">
        <f t="shared" si="332"/>
        <v>0</v>
      </c>
      <c r="CW208" s="391">
        <f t="shared" si="333"/>
        <v>1</v>
      </c>
      <c r="CX208" s="391">
        <f t="shared" si="334"/>
        <v>0</v>
      </c>
      <c r="CY208" s="391">
        <f t="shared" si="335"/>
        <v>0</v>
      </c>
      <c r="CZ208" s="391">
        <f t="shared" si="336"/>
        <v>0</v>
      </c>
      <c r="DA208" s="391">
        <f t="shared" si="337"/>
        <v>1</v>
      </c>
      <c r="DB208" s="391">
        <f t="shared" si="338"/>
        <v>1</v>
      </c>
      <c r="DC208" s="391">
        <f t="shared" si="339"/>
        <v>0</v>
      </c>
      <c r="DD208" s="391">
        <f t="shared" si="340"/>
        <v>0</v>
      </c>
      <c r="DE208" s="398"/>
      <c r="DF208" s="391">
        <f t="shared" si="341"/>
        <v>0</v>
      </c>
      <c r="DG208" s="391">
        <f t="shared" si="342"/>
        <v>0</v>
      </c>
      <c r="DH208" s="391">
        <f t="shared" si="343"/>
        <v>0</v>
      </c>
      <c r="DI208" s="391">
        <f t="shared" si="344"/>
        <v>0</v>
      </c>
      <c r="DJ208" s="391">
        <f t="shared" si="345"/>
        <v>0</v>
      </c>
      <c r="DK208" s="391">
        <f t="shared" si="346"/>
        <v>0</v>
      </c>
      <c r="DL208" s="391">
        <f t="shared" si="347"/>
        <v>0</v>
      </c>
      <c r="DM208" s="391">
        <f t="shared" si="348"/>
        <v>0</v>
      </c>
      <c r="DN208" s="391">
        <f t="shared" si="349"/>
        <v>0</v>
      </c>
      <c r="DO208" s="391">
        <f t="shared" si="350"/>
        <v>0</v>
      </c>
      <c r="DP208" s="391">
        <f t="shared" si="351"/>
        <v>0</v>
      </c>
      <c r="DQ208" s="398"/>
      <c r="DR208" s="391">
        <f t="shared" si="352"/>
        <v>0</v>
      </c>
      <c r="DS208" s="391">
        <f t="shared" si="353"/>
        <v>0</v>
      </c>
      <c r="DT208" s="391">
        <f t="shared" si="354"/>
        <v>0</v>
      </c>
      <c r="DU208" s="391">
        <f t="shared" si="355"/>
        <v>0</v>
      </c>
      <c r="DV208" s="391">
        <f t="shared" si="356"/>
        <v>0</v>
      </c>
      <c r="DW208" s="391">
        <f t="shared" si="357"/>
        <v>0</v>
      </c>
      <c r="DX208" s="391">
        <f t="shared" si="358"/>
        <v>0</v>
      </c>
      <c r="DY208" s="391">
        <f t="shared" si="359"/>
        <v>0</v>
      </c>
      <c r="DZ208" s="391">
        <f t="shared" si="360"/>
        <v>0</v>
      </c>
      <c r="EA208" s="391">
        <f t="shared" si="361"/>
        <v>0</v>
      </c>
      <c r="EB208" s="391">
        <f t="shared" si="362"/>
        <v>0</v>
      </c>
      <c r="EC208" s="398"/>
      <c r="ED208" s="391">
        <f t="shared" si="363"/>
        <v>0</v>
      </c>
      <c r="EE208" s="391">
        <f t="shared" si="364"/>
        <v>0</v>
      </c>
      <c r="EF208" s="391">
        <f t="shared" si="365"/>
        <v>0</v>
      </c>
      <c r="EG208" s="391">
        <f t="shared" si="366"/>
        <v>0</v>
      </c>
      <c r="EH208" s="391">
        <f t="shared" si="367"/>
        <v>0</v>
      </c>
      <c r="EI208" s="391">
        <f t="shared" si="368"/>
        <v>0</v>
      </c>
      <c r="EJ208" s="391">
        <f t="shared" si="369"/>
        <v>0</v>
      </c>
      <c r="EK208" s="391">
        <f t="shared" si="370"/>
        <v>0</v>
      </c>
      <c r="EL208" s="391">
        <f t="shared" si="371"/>
        <v>0</v>
      </c>
      <c r="EM208" s="391">
        <f t="shared" si="372"/>
        <v>0</v>
      </c>
      <c r="EN208" s="391">
        <f t="shared" si="373"/>
        <v>0</v>
      </c>
    </row>
    <row r="209" spans="1:145" s="391" customFormat="1" ht="26.25" hidden="1" thickBot="1" x14ac:dyDescent="0.25">
      <c r="A209" s="364" t="str">
        <f t="shared" si="288"/>
        <v>NBT-Z</v>
      </c>
      <c r="B209" s="365" t="str">
        <f>IF((A209&lt;&gt;"ZZZ"),(IF((IFERROR((VLOOKUP(A209,'Standaard+voorstellen '!A$1:B$436,1,FALSE)),"ZZZ"))="ZZZ","v","")),"")</f>
        <v/>
      </c>
      <c r="C209" s="396" t="s">
        <v>1912</v>
      </c>
      <c r="D209" s="367" t="str">
        <f t="shared" si="292"/>
        <v>NBT-Z</v>
      </c>
      <c r="E209" s="368" t="str">
        <f>IFERROR((VLOOKUP(C209,'Standaard+voorstellen '!A$1:E$568,2,FALSE)),"Nog af te handelen AANVRAAG")</f>
        <v>NB voertuig Terreinv. Zeer gr.</v>
      </c>
      <c r="F209" s="369">
        <f>IFERROR((VLOOKUP(C209,'Standaard+voorstellen '!A$1:E$568,3,FALSE)),"")</f>
        <v>4</v>
      </c>
      <c r="G209" s="370">
        <f t="shared" si="376"/>
        <v>0</v>
      </c>
      <c r="H209" s="371">
        <f t="shared" si="378"/>
        <v>0</v>
      </c>
      <c r="I209" s="372">
        <f t="shared" si="377"/>
        <v>0</v>
      </c>
      <c r="J209" s="367">
        <f t="shared" si="293"/>
        <v>0</v>
      </c>
      <c r="K209" s="372">
        <f t="shared" si="294"/>
        <v>0</v>
      </c>
      <c r="L209" s="471" t="s">
        <v>36</v>
      </c>
      <c r="M209" s="373" t="s">
        <v>1056</v>
      </c>
      <c r="N209" s="472" t="s">
        <v>2144</v>
      </c>
      <c r="O209" s="458"/>
      <c r="P209" s="376" t="s">
        <v>1912</v>
      </c>
      <c r="Q209" s="377">
        <v>0</v>
      </c>
      <c r="R209" s="378">
        <v>0</v>
      </c>
      <c r="S209" s="379">
        <v>0</v>
      </c>
      <c r="T209" s="378">
        <v>5</v>
      </c>
      <c r="U209" s="378">
        <v>0</v>
      </c>
      <c r="V209" s="383">
        <v>0</v>
      </c>
      <c r="W209" s="384">
        <v>0</v>
      </c>
      <c r="X209" s="385">
        <v>0</v>
      </c>
      <c r="Y209" s="378"/>
      <c r="Z209" s="380"/>
      <c r="AA209" s="381"/>
      <c r="AB209" s="383"/>
      <c r="AC209" s="384"/>
      <c r="AD209" s="384"/>
      <c r="AE209" s="377"/>
      <c r="AF209" s="380"/>
      <c r="AG209" s="382"/>
      <c r="AH209" s="377">
        <v>0</v>
      </c>
      <c r="AI209" s="378">
        <v>0</v>
      </c>
      <c r="AJ209" s="379">
        <v>0</v>
      </c>
      <c r="AK209" s="384"/>
      <c r="AL209" s="378"/>
      <c r="AM209" s="378"/>
      <c r="AN209" s="377">
        <v>0</v>
      </c>
      <c r="AO209" s="378">
        <v>0</v>
      </c>
      <c r="AP209" s="379">
        <v>0</v>
      </c>
      <c r="AQ209" s="378">
        <v>0</v>
      </c>
      <c r="AR209" s="378">
        <v>0</v>
      </c>
      <c r="AS209" s="378">
        <v>0</v>
      </c>
      <c r="AT209" s="377">
        <v>0</v>
      </c>
      <c r="AU209" s="378">
        <v>0</v>
      </c>
      <c r="AV209" s="378">
        <v>0</v>
      </c>
      <c r="AW209" s="377"/>
      <c r="AX209" s="378"/>
      <c r="AY209" s="379"/>
      <c r="AZ209" s="403"/>
      <c r="BA209" s="387" t="str">
        <f t="shared" si="295"/>
        <v>NB</v>
      </c>
      <c r="BB209" s="388" t="str">
        <f t="shared" si="296"/>
        <v>T</v>
      </c>
      <c r="BC209" s="389" t="str">
        <f t="shared" si="297"/>
        <v>-</v>
      </c>
      <c r="BD209" s="390" t="str">
        <f t="shared" si="298"/>
        <v>Z</v>
      </c>
      <c r="BE209" s="391">
        <f t="shared" si="299"/>
        <v>4</v>
      </c>
      <c r="BF209" s="392" t="str">
        <f>VLOOKUP(C209,'Standaard+voorstellen '!A$1:E$568,1,FALSE)</f>
        <v>NBT-Z</v>
      </c>
      <c r="BG209" s="393" t="str">
        <f>VLOOKUP(P209,'Hulpblad Aantal per VrtgSrt &gt;=1'!B$4:C$688,1,FALSE)</f>
        <v>NBT-Z</v>
      </c>
      <c r="BH209" s="394" t="s">
        <v>1912</v>
      </c>
      <c r="BI209" s="393" t="str">
        <f t="shared" si="300"/>
        <v>g</v>
      </c>
      <c r="BJ209" s="393" t="str">
        <f t="shared" si="301"/>
        <v/>
      </c>
      <c r="BK209" s="393" t="str">
        <f t="shared" si="302"/>
        <v/>
      </c>
      <c r="BL209" s="395" t="str">
        <f t="shared" si="303"/>
        <v/>
      </c>
      <c r="BM209" s="393" t="str">
        <f>IF((B209&gt;"a"),(VLOOKUP(A209,Afhankelijkheid!A$2:O$5530,2,FALSE)),"")</f>
        <v/>
      </c>
      <c r="BN209" s="396">
        <f>IFERROR(VLOOKUP(A209,'Hulpblad IZB en IZE'!A$2:B$750,2,FALSE),0)</f>
        <v>0</v>
      </c>
      <c r="BO209" s="397" t="str">
        <f t="shared" si="304"/>
        <v/>
      </c>
      <c r="BP209" s="370">
        <f t="shared" si="305"/>
        <v>0</v>
      </c>
      <c r="BQ209" s="371">
        <f t="shared" si="306"/>
        <v>0</v>
      </c>
      <c r="BR209" s="372">
        <f t="shared" si="374"/>
        <v>0</v>
      </c>
      <c r="BS209" s="372">
        <f t="shared" si="375"/>
        <v>5</v>
      </c>
      <c r="BT209" s="367">
        <f t="shared" si="307"/>
        <v>0</v>
      </c>
      <c r="BU209" s="398"/>
      <c r="BW209" s="393">
        <f t="shared" si="308"/>
        <v>0</v>
      </c>
      <c r="BX209" s="393">
        <f t="shared" si="309"/>
        <v>0</v>
      </c>
      <c r="BY209" s="393">
        <f t="shared" si="310"/>
        <v>0</v>
      </c>
      <c r="BZ209" s="393">
        <f t="shared" si="311"/>
        <v>0</v>
      </c>
      <c r="CA209" s="393">
        <f t="shared" si="312"/>
        <v>0</v>
      </c>
      <c r="CB209" s="393">
        <f t="shared" si="313"/>
        <v>0</v>
      </c>
      <c r="CC209" s="393">
        <f t="shared" si="314"/>
        <v>0</v>
      </c>
      <c r="CD209" s="393">
        <f t="shared" si="315"/>
        <v>0</v>
      </c>
      <c r="CE209" s="393">
        <f t="shared" si="316"/>
        <v>0</v>
      </c>
      <c r="CF209" s="393">
        <f t="shared" si="317"/>
        <v>0</v>
      </c>
      <c r="CG209" s="398"/>
      <c r="CH209" s="391">
        <f t="shared" si="318"/>
        <v>1</v>
      </c>
      <c r="CI209" s="391">
        <f t="shared" si="319"/>
        <v>0</v>
      </c>
      <c r="CJ209" s="391">
        <f t="shared" si="320"/>
        <v>0</v>
      </c>
      <c r="CK209" s="391">
        <f t="shared" si="321"/>
        <v>0</v>
      </c>
      <c r="CL209" s="391">
        <f t="shared" si="322"/>
        <v>1</v>
      </c>
      <c r="CM209" s="391">
        <f t="shared" si="323"/>
        <v>0</v>
      </c>
      <c r="CN209" s="391">
        <f t="shared" si="324"/>
        <v>1</v>
      </c>
      <c r="CO209" s="391">
        <f t="shared" si="325"/>
        <v>1</v>
      </c>
      <c r="CP209" s="391">
        <f t="shared" si="326"/>
        <v>1</v>
      </c>
      <c r="CQ209" s="391">
        <f t="shared" si="327"/>
        <v>0</v>
      </c>
      <c r="CR209" s="391">
        <f t="shared" si="328"/>
        <v>0</v>
      </c>
      <c r="CS209" s="393">
        <f t="shared" si="329"/>
        <v>0</v>
      </c>
      <c r="CT209" s="391">
        <f t="shared" si="330"/>
        <v>0</v>
      </c>
      <c r="CU209" s="391">
        <f t="shared" si="331"/>
        <v>0</v>
      </c>
      <c r="CV209" s="391">
        <f t="shared" si="332"/>
        <v>0</v>
      </c>
      <c r="CW209" s="391">
        <f t="shared" si="333"/>
        <v>0</v>
      </c>
      <c r="CX209" s="391">
        <f t="shared" si="334"/>
        <v>0</v>
      </c>
      <c r="CY209" s="391">
        <f t="shared" si="335"/>
        <v>0</v>
      </c>
      <c r="CZ209" s="391">
        <f t="shared" si="336"/>
        <v>0</v>
      </c>
      <c r="DA209" s="391">
        <f t="shared" si="337"/>
        <v>0</v>
      </c>
      <c r="DB209" s="391">
        <f t="shared" si="338"/>
        <v>0</v>
      </c>
      <c r="DC209" s="391">
        <f t="shared" si="339"/>
        <v>0</v>
      </c>
      <c r="DD209" s="391">
        <f t="shared" si="340"/>
        <v>0</v>
      </c>
      <c r="DE209" s="398"/>
      <c r="DF209" s="391">
        <f t="shared" si="341"/>
        <v>0</v>
      </c>
      <c r="DG209" s="391">
        <f t="shared" si="342"/>
        <v>0</v>
      </c>
      <c r="DH209" s="391">
        <f t="shared" si="343"/>
        <v>0</v>
      </c>
      <c r="DI209" s="391">
        <f t="shared" si="344"/>
        <v>0</v>
      </c>
      <c r="DJ209" s="391">
        <f t="shared" si="345"/>
        <v>0</v>
      </c>
      <c r="DK209" s="391">
        <f t="shared" si="346"/>
        <v>0</v>
      </c>
      <c r="DL209" s="391">
        <f t="shared" si="347"/>
        <v>0</v>
      </c>
      <c r="DM209" s="391">
        <f t="shared" si="348"/>
        <v>0</v>
      </c>
      <c r="DN209" s="391">
        <f t="shared" si="349"/>
        <v>0</v>
      </c>
      <c r="DO209" s="391">
        <f t="shared" si="350"/>
        <v>0</v>
      </c>
      <c r="DP209" s="391">
        <f t="shared" si="351"/>
        <v>0</v>
      </c>
      <c r="DQ209" s="398"/>
      <c r="DR209" s="391">
        <f t="shared" si="352"/>
        <v>0</v>
      </c>
      <c r="DS209" s="391">
        <f t="shared" si="353"/>
        <v>0</v>
      </c>
      <c r="DT209" s="391">
        <f t="shared" si="354"/>
        <v>0</v>
      </c>
      <c r="DU209" s="391">
        <f t="shared" si="355"/>
        <v>0</v>
      </c>
      <c r="DV209" s="391">
        <f t="shared" si="356"/>
        <v>0</v>
      </c>
      <c r="DW209" s="391">
        <f t="shared" si="357"/>
        <v>0</v>
      </c>
      <c r="DX209" s="391">
        <f t="shared" si="358"/>
        <v>0</v>
      </c>
      <c r="DY209" s="391">
        <f t="shared" si="359"/>
        <v>0</v>
      </c>
      <c r="DZ209" s="391">
        <f t="shared" si="360"/>
        <v>0</v>
      </c>
      <c r="EA209" s="391">
        <f t="shared" si="361"/>
        <v>0</v>
      </c>
      <c r="EB209" s="391">
        <f t="shared" si="362"/>
        <v>0</v>
      </c>
      <c r="EC209" s="398"/>
      <c r="ED209" s="391">
        <f t="shared" si="363"/>
        <v>0</v>
      </c>
      <c r="EE209" s="391">
        <f t="shared" si="364"/>
        <v>0</v>
      </c>
      <c r="EF209" s="391">
        <f t="shared" si="365"/>
        <v>0</v>
      </c>
      <c r="EG209" s="391">
        <f t="shared" si="366"/>
        <v>0</v>
      </c>
      <c r="EH209" s="391">
        <f t="shared" si="367"/>
        <v>0</v>
      </c>
      <c r="EI209" s="391">
        <f t="shared" si="368"/>
        <v>0</v>
      </c>
      <c r="EJ209" s="391">
        <f t="shared" si="369"/>
        <v>0</v>
      </c>
      <c r="EK209" s="391">
        <f t="shared" si="370"/>
        <v>0</v>
      </c>
      <c r="EL209" s="391">
        <f t="shared" si="371"/>
        <v>0</v>
      </c>
      <c r="EM209" s="391">
        <f t="shared" si="372"/>
        <v>0</v>
      </c>
      <c r="EN209" s="391">
        <f t="shared" si="373"/>
        <v>0</v>
      </c>
    </row>
    <row r="210" spans="1:145" s="573" customFormat="1" ht="13.5" hidden="1" thickBot="1" x14ac:dyDescent="0.25">
      <c r="A210" s="364" t="str">
        <f t="shared" si="288"/>
        <v>NRV</v>
      </c>
      <c r="B210" s="365" t="str">
        <f>IF((A210&lt;&gt;"ZZZ"),(IF((IFERROR((VLOOKUP(A210,'Standaard+voorstellen '!A$1:B$436,1,FALSE)),"ZZZ"))="ZZZ","v","")),"")</f>
        <v/>
      </c>
      <c r="C210" s="396" t="s">
        <v>484</v>
      </c>
      <c r="D210" s="367" t="str">
        <f t="shared" si="292"/>
        <v>NRV</v>
      </c>
      <c r="E210" s="368" t="str">
        <f>IFERROR((VLOOKUP(C210,'Standaard+voorstellen '!A$1:E$568,2,FALSE)),"Nog af te handelen AANVRAAG")</f>
        <v>Nat. Reddingsvloot Vaartuig</v>
      </c>
      <c r="F210" s="369">
        <f>IFERROR((VLOOKUP(C210,'Standaard+voorstellen '!A$1:E$568,3,FALSE)),"")</f>
        <v>1</v>
      </c>
      <c r="G210" s="370">
        <f t="shared" si="376"/>
        <v>14</v>
      </c>
      <c r="H210" s="371">
        <f t="shared" si="378"/>
        <v>0</v>
      </c>
      <c r="I210" s="372">
        <f t="shared" si="377"/>
        <v>14</v>
      </c>
      <c r="J210" s="367">
        <f t="shared" si="293"/>
        <v>2</v>
      </c>
      <c r="K210" s="372">
        <f t="shared" si="294"/>
        <v>0</v>
      </c>
      <c r="L210" s="369" t="s">
        <v>36</v>
      </c>
      <c r="M210" s="373" t="s">
        <v>2125</v>
      </c>
      <c r="N210" s="473"/>
      <c r="O210" s="473"/>
      <c r="P210" s="376" t="s">
        <v>484</v>
      </c>
      <c r="Q210" s="377">
        <v>14</v>
      </c>
      <c r="R210" s="378">
        <v>0</v>
      </c>
      <c r="S210" s="379">
        <v>14</v>
      </c>
      <c r="T210" s="378">
        <v>6</v>
      </c>
      <c r="U210" s="378">
        <v>5</v>
      </c>
      <c r="V210" s="383">
        <v>3</v>
      </c>
      <c r="W210" s="384">
        <v>0</v>
      </c>
      <c r="X210" s="385">
        <v>3</v>
      </c>
      <c r="Y210" s="384"/>
      <c r="Z210" s="401"/>
      <c r="AA210" s="402"/>
      <c r="AB210" s="383">
        <v>4</v>
      </c>
      <c r="AC210" s="384">
        <v>0</v>
      </c>
      <c r="AD210" s="384">
        <v>4</v>
      </c>
      <c r="AE210" s="383"/>
      <c r="AF210" s="401"/>
      <c r="AG210" s="406"/>
      <c r="AH210" s="383">
        <v>3</v>
      </c>
      <c r="AI210" s="384">
        <v>0</v>
      </c>
      <c r="AJ210" s="385">
        <v>3</v>
      </c>
      <c r="AK210" s="384"/>
      <c r="AL210" s="384"/>
      <c r="AM210" s="384"/>
      <c r="AN210" s="383">
        <v>3</v>
      </c>
      <c r="AO210" s="384">
        <v>0</v>
      </c>
      <c r="AP210" s="385">
        <v>3</v>
      </c>
      <c r="AQ210" s="384">
        <v>1</v>
      </c>
      <c r="AR210" s="384">
        <v>0</v>
      </c>
      <c r="AS210" s="384">
        <v>1</v>
      </c>
      <c r="AT210" s="383">
        <v>0</v>
      </c>
      <c r="AU210" s="384">
        <v>0</v>
      </c>
      <c r="AV210" s="384">
        <v>0</v>
      </c>
      <c r="AW210" s="383"/>
      <c r="AX210" s="384"/>
      <c r="AY210" s="379"/>
      <c r="AZ210" s="403"/>
      <c r="BA210" s="387" t="str">
        <f t="shared" si="295"/>
        <v>NR</v>
      </c>
      <c r="BB210" s="388" t="str">
        <f t="shared" si="296"/>
        <v>V</v>
      </c>
      <c r="BC210" s="389" t="str">
        <f t="shared" si="297"/>
        <v/>
      </c>
      <c r="BD210" s="390" t="str">
        <f t="shared" si="298"/>
        <v/>
      </c>
      <c r="BE210" s="391">
        <f t="shared" si="299"/>
        <v>4</v>
      </c>
      <c r="BF210" s="392" t="str">
        <f>VLOOKUP(C210,'Standaard+voorstellen '!A$1:E$568,1,FALSE)</f>
        <v>NRV</v>
      </c>
      <c r="BG210" s="393" t="str">
        <f>VLOOKUP(P210,'Hulpblad Aantal per VrtgSrt &gt;=1'!B$4:C$688,1,FALSE)</f>
        <v>NRV</v>
      </c>
      <c r="BH210" s="394" t="s">
        <v>484</v>
      </c>
      <c r="BI210" s="393" t="str">
        <f t="shared" si="300"/>
        <v>g</v>
      </c>
      <c r="BJ210" s="393" t="str">
        <f t="shared" si="301"/>
        <v/>
      </c>
      <c r="BK210" s="393" t="str">
        <f t="shared" si="302"/>
        <v>A</v>
      </c>
      <c r="BL210" s="395" t="str">
        <f t="shared" si="303"/>
        <v>A</v>
      </c>
      <c r="BM210" s="393" t="str">
        <f>IF((B210&gt;"a"),(VLOOKUP(A210,Afhankelijkheid!A$2:O$5530,2,FALSE)),"")</f>
        <v/>
      </c>
      <c r="BN210" s="396">
        <f>IFERROR(VLOOKUP(A210,'Hulpblad IZB en IZE'!A$2:B$750,2,FALSE),0)</f>
        <v>2</v>
      </c>
      <c r="BO210" s="397" t="str">
        <f t="shared" si="304"/>
        <v/>
      </c>
      <c r="BP210" s="370">
        <f t="shared" si="305"/>
        <v>14</v>
      </c>
      <c r="BQ210" s="371">
        <f t="shared" si="306"/>
        <v>0</v>
      </c>
      <c r="BR210" s="372">
        <f t="shared" si="374"/>
        <v>14</v>
      </c>
      <c r="BS210" s="372">
        <f t="shared" si="375"/>
        <v>6</v>
      </c>
      <c r="BT210" s="367">
        <f t="shared" si="307"/>
        <v>2</v>
      </c>
      <c r="BU210" s="398"/>
      <c r="BV210" s="391"/>
      <c r="BW210" s="393">
        <f t="shared" si="308"/>
        <v>0</v>
      </c>
      <c r="BX210" s="393">
        <f t="shared" si="309"/>
        <v>0</v>
      </c>
      <c r="BY210" s="393">
        <f t="shared" si="310"/>
        <v>0</v>
      </c>
      <c r="BZ210" s="393">
        <f t="shared" si="311"/>
        <v>0</v>
      </c>
      <c r="CA210" s="393">
        <f t="shared" si="312"/>
        <v>0</v>
      </c>
      <c r="CB210" s="393">
        <f t="shared" si="313"/>
        <v>0</v>
      </c>
      <c r="CC210" s="393">
        <f t="shared" si="314"/>
        <v>0</v>
      </c>
      <c r="CD210" s="393">
        <f t="shared" si="315"/>
        <v>0</v>
      </c>
      <c r="CE210" s="393">
        <f t="shared" si="316"/>
        <v>0</v>
      </c>
      <c r="CF210" s="393">
        <f t="shared" si="317"/>
        <v>0</v>
      </c>
      <c r="CG210" s="398"/>
      <c r="CH210" s="391">
        <f t="shared" si="318"/>
        <v>1</v>
      </c>
      <c r="CI210" s="391">
        <f t="shared" si="319"/>
        <v>0</v>
      </c>
      <c r="CJ210" s="391">
        <f t="shared" si="320"/>
        <v>1</v>
      </c>
      <c r="CK210" s="391">
        <f t="shared" si="321"/>
        <v>0</v>
      </c>
      <c r="CL210" s="391">
        <f t="shared" si="322"/>
        <v>1</v>
      </c>
      <c r="CM210" s="391">
        <f t="shared" si="323"/>
        <v>0</v>
      </c>
      <c r="CN210" s="391">
        <f t="shared" si="324"/>
        <v>1</v>
      </c>
      <c r="CO210" s="391">
        <f t="shared" si="325"/>
        <v>1</v>
      </c>
      <c r="CP210" s="391">
        <f t="shared" si="326"/>
        <v>1</v>
      </c>
      <c r="CQ210" s="391">
        <f t="shared" si="327"/>
        <v>0</v>
      </c>
      <c r="CR210" s="391">
        <f t="shared" si="328"/>
        <v>0</v>
      </c>
      <c r="CS210" s="393">
        <f t="shared" si="329"/>
        <v>0</v>
      </c>
      <c r="CT210" s="391">
        <f t="shared" si="330"/>
        <v>0</v>
      </c>
      <c r="CU210" s="391">
        <f t="shared" si="331"/>
        <v>1</v>
      </c>
      <c r="CV210" s="391">
        <f t="shared" si="332"/>
        <v>0</v>
      </c>
      <c r="CW210" s="391">
        <f t="shared" si="333"/>
        <v>1</v>
      </c>
      <c r="CX210" s="391">
        <f t="shared" si="334"/>
        <v>0</v>
      </c>
      <c r="CY210" s="391">
        <f t="shared" si="335"/>
        <v>1</v>
      </c>
      <c r="CZ210" s="391">
        <f t="shared" si="336"/>
        <v>0</v>
      </c>
      <c r="DA210" s="391">
        <f t="shared" si="337"/>
        <v>1</v>
      </c>
      <c r="DB210" s="391">
        <f t="shared" si="338"/>
        <v>1</v>
      </c>
      <c r="DC210" s="391">
        <f t="shared" si="339"/>
        <v>0</v>
      </c>
      <c r="DD210" s="391">
        <f t="shared" si="340"/>
        <v>0</v>
      </c>
      <c r="DE210" s="398"/>
      <c r="DF210" s="391">
        <f t="shared" si="341"/>
        <v>0</v>
      </c>
      <c r="DG210" s="391">
        <f t="shared" si="342"/>
        <v>0</v>
      </c>
      <c r="DH210" s="391">
        <f t="shared" si="343"/>
        <v>0</v>
      </c>
      <c r="DI210" s="391">
        <f t="shared" si="344"/>
        <v>0</v>
      </c>
      <c r="DJ210" s="391">
        <f t="shared" si="345"/>
        <v>0</v>
      </c>
      <c r="DK210" s="391">
        <f t="shared" si="346"/>
        <v>0</v>
      </c>
      <c r="DL210" s="391">
        <f t="shared" si="347"/>
        <v>0</v>
      </c>
      <c r="DM210" s="391">
        <f t="shared" si="348"/>
        <v>0</v>
      </c>
      <c r="DN210" s="391">
        <f t="shared" si="349"/>
        <v>0</v>
      </c>
      <c r="DO210" s="391">
        <f t="shared" si="350"/>
        <v>0</v>
      </c>
      <c r="DP210" s="391">
        <f t="shared" si="351"/>
        <v>0</v>
      </c>
      <c r="DQ210" s="398"/>
      <c r="DR210" s="391">
        <f t="shared" si="352"/>
        <v>0</v>
      </c>
      <c r="DS210" s="391">
        <f t="shared" si="353"/>
        <v>0</v>
      </c>
      <c r="DT210" s="391">
        <f t="shared" si="354"/>
        <v>0</v>
      </c>
      <c r="DU210" s="391">
        <f t="shared" si="355"/>
        <v>0</v>
      </c>
      <c r="DV210" s="391">
        <f t="shared" si="356"/>
        <v>0</v>
      </c>
      <c r="DW210" s="391">
        <f t="shared" si="357"/>
        <v>0</v>
      </c>
      <c r="DX210" s="391">
        <f t="shared" si="358"/>
        <v>0</v>
      </c>
      <c r="DY210" s="391">
        <f t="shared" si="359"/>
        <v>0</v>
      </c>
      <c r="DZ210" s="391">
        <f t="shared" si="360"/>
        <v>0</v>
      </c>
      <c r="EA210" s="391">
        <f t="shared" si="361"/>
        <v>0</v>
      </c>
      <c r="EB210" s="391">
        <f t="shared" si="362"/>
        <v>0</v>
      </c>
      <c r="EC210" s="398"/>
      <c r="ED210" s="391">
        <f t="shared" si="363"/>
        <v>0</v>
      </c>
      <c r="EE210" s="391">
        <f t="shared" si="364"/>
        <v>0</v>
      </c>
      <c r="EF210" s="391">
        <f t="shared" si="365"/>
        <v>0</v>
      </c>
      <c r="EG210" s="391">
        <f t="shared" si="366"/>
        <v>0</v>
      </c>
      <c r="EH210" s="391">
        <f t="shared" si="367"/>
        <v>0</v>
      </c>
      <c r="EI210" s="391">
        <f t="shared" si="368"/>
        <v>0</v>
      </c>
      <c r="EJ210" s="391">
        <f t="shared" si="369"/>
        <v>0</v>
      </c>
      <c r="EK210" s="391">
        <f t="shared" si="370"/>
        <v>0</v>
      </c>
      <c r="EL210" s="391">
        <f t="shared" si="371"/>
        <v>0</v>
      </c>
      <c r="EM210" s="391">
        <f t="shared" si="372"/>
        <v>0</v>
      </c>
      <c r="EN210" s="391">
        <f t="shared" si="373"/>
        <v>0</v>
      </c>
      <c r="EO210" s="391"/>
    </row>
    <row r="211" spans="1:145" s="573" customFormat="1" ht="13.5" hidden="1" thickBot="1" x14ac:dyDescent="0.25">
      <c r="A211" s="364" t="str">
        <f t="shared" si="288"/>
        <v>OG</v>
      </c>
      <c r="B211" s="365" t="str">
        <f>IF((A211&lt;&gt;"ZZZ"),(IF((IFERROR((VLOOKUP(A211,'Standaard+voorstellen '!A$1:B$436,1,FALSE)),"ZZZ"))="ZZZ","v","")),"")</f>
        <v/>
      </c>
      <c r="C211" s="404" t="s">
        <v>491</v>
      </c>
      <c r="D211" s="367" t="str">
        <f t="shared" si="292"/>
        <v>OG</v>
      </c>
      <c r="E211" s="368" t="str">
        <f>IFERROR((VLOOKUP(C211,'Standaard+voorstellen '!A$1:E$568,2,FALSE)),"Nog af te handelen AANVRAAG")</f>
        <v>Omgevingsdienst voertuig</v>
      </c>
      <c r="F211" s="369">
        <f>IFERROR((VLOOKUP(C211,'Standaard+voorstellen '!A$1:E$568,3,FALSE)),"")</f>
        <v>2</v>
      </c>
      <c r="G211" s="370">
        <f t="shared" si="376"/>
        <v>1</v>
      </c>
      <c r="H211" s="371">
        <f t="shared" si="378"/>
        <v>1</v>
      </c>
      <c r="I211" s="372">
        <f t="shared" si="377"/>
        <v>0</v>
      </c>
      <c r="J211" s="367">
        <f t="shared" si="293"/>
        <v>0</v>
      </c>
      <c r="K211" s="372">
        <f t="shared" si="294"/>
        <v>0</v>
      </c>
      <c r="L211" s="405" t="s">
        <v>24</v>
      </c>
      <c r="M211" s="373" t="s">
        <v>1138</v>
      </c>
      <c r="N211" s="420" t="s">
        <v>2141</v>
      </c>
      <c r="O211" s="420" t="s">
        <v>2086</v>
      </c>
      <c r="P211" s="376" t="s">
        <v>491</v>
      </c>
      <c r="Q211" s="377">
        <v>1</v>
      </c>
      <c r="R211" s="378">
        <v>1</v>
      </c>
      <c r="S211" s="379">
        <v>0</v>
      </c>
      <c r="T211" s="378">
        <v>5</v>
      </c>
      <c r="U211" s="378">
        <v>1</v>
      </c>
      <c r="V211" s="383">
        <v>0</v>
      </c>
      <c r="W211" s="384">
        <v>0</v>
      </c>
      <c r="X211" s="385">
        <v>0</v>
      </c>
      <c r="Y211" s="384"/>
      <c r="Z211" s="401"/>
      <c r="AA211" s="402"/>
      <c r="AB211" s="383"/>
      <c r="AC211" s="384"/>
      <c r="AD211" s="384"/>
      <c r="AE211" s="383"/>
      <c r="AF211" s="401"/>
      <c r="AG211" s="406"/>
      <c r="AH211" s="383">
        <v>0</v>
      </c>
      <c r="AI211" s="384">
        <v>0</v>
      </c>
      <c r="AJ211" s="385">
        <v>0</v>
      </c>
      <c r="AK211" s="384"/>
      <c r="AL211" s="384"/>
      <c r="AM211" s="384"/>
      <c r="AN211" s="383">
        <v>0</v>
      </c>
      <c r="AO211" s="384">
        <v>0</v>
      </c>
      <c r="AP211" s="385">
        <v>0</v>
      </c>
      <c r="AQ211" s="384">
        <v>0</v>
      </c>
      <c r="AR211" s="384">
        <v>0</v>
      </c>
      <c r="AS211" s="384">
        <v>0</v>
      </c>
      <c r="AT211" s="383">
        <v>1</v>
      </c>
      <c r="AU211" s="384">
        <v>1</v>
      </c>
      <c r="AV211" s="384">
        <v>0</v>
      </c>
      <c r="AW211" s="383"/>
      <c r="AX211" s="384"/>
      <c r="AY211" s="385"/>
      <c r="AZ211" s="403"/>
      <c r="BA211" s="387" t="str">
        <f t="shared" si="295"/>
        <v>OG</v>
      </c>
      <c r="BB211" s="388" t="str">
        <f t="shared" si="296"/>
        <v/>
      </c>
      <c r="BC211" s="389" t="str">
        <f t="shared" si="297"/>
        <v/>
      </c>
      <c r="BD211" s="390" t="str">
        <f t="shared" si="298"/>
        <v/>
      </c>
      <c r="BE211" s="391">
        <f t="shared" si="299"/>
        <v>3</v>
      </c>
      <c r="BF211" s="392" t="str">
        <f>VLOOKUP(C211,'Standaard+voorstellen '!A$1:E$568,1,FALSE)</f>
        <v>OG</v>
      </c>
      <c r="BG211" s="393" t="str">
        <f>VLOOKUP(P211,'Hulpblad Aantal per VrtgSrt &gt;=1'!B$4:C$688,1,FALSE)</f>
        <v>OG</v>
      </c>
      <c r="BH211" s="394" t="s">
        <v>491</v>
      </c>
      <c r="BI211" s="393" t="str">
        <f t="shared" si="300"/>
        <v>g</v>
      </c>
      <c r="BJ211" s="393" t="str">
        <f t="shared" si="301"/>
        <v>P</v>
      </c>
      <c r="BK211" s="393" t="str">
        <f t="shared" si="302"/>
        <v/>
      </c>
      <c r="BL211" s="395" t="str">
        <f t="shared" si="303"/>
        <v>P</v>
      </c>
      <c r="BM211" s="393" t="str">
        <f>IF((B211&gt;"a"),(VLOOKUP(A211,Afhankelijkheid!A$2:O$5530,2,FALSE)),"")</f>
        <v/>
      </c>
      <c r="BN211" s="396">
        <f>IFERROR(VLOOKUP(A211,'Hulpblad IZB en IZE'!A$2:B$750,2,FALSE),0)</f>
        <v>0</v>
      </c>
      <c r="BO211" s="397" t="str">
        <f t="shared" si="304"/>
        <v/>
      </c>
      <c r="BP211" s="370">
        <f t="shared" si="305"/>
        <v>1</v>
      </c>
      <c r="BQ211" s="371">
        <f t="shared" si="306"/>
        <v>1</v>
      </c>
      <c r="BR211" s="372">
        <f t="shared" si="374"/>
        <v>0</v>
      </c>
      <c r="BS211" s="372">
        <f t="shared" si="375"/>
        <v>5</v>
      </c>
      <c r="BT211" s="367">
        <f t="shared" si="307"/>
        <v>0</v>
      </c>
      <c r="BU211" s="398"/>
      <c r="BV211" s="391"/>
      <c r="BW211" s="393">
        <f t="shared" si="308"/>
        <v>0</v>
      </c>
      <c r="BX211" s="393">
        <f t="shared" si="309"/>
        <v>0</v>
      </c>
      <c r="BY211" s="393">
        <f t="shared" si="310"/>
        <v>0</v>
      </c>
      <c r="BZ211" s="393">
        <f t="shared" si="311"/>
        <v>0</v>
      </c>
      <c r="CA211" s="393">
        <f t="shared" si="312"/>
        <v>0</v>
      </c>
      <c r="CB211" s="393">
        <f t="shared" si="313"/>
        <v>0</v>
      </c>
      <c r="CC211" s="393">
        <f t="shared" si="314"/>
        <v>0</v>
      </c>
      <c r="CD211" s="393">
        <f t="shared" si="315"/>
        <v>0</v>
      </c>
      <c r="CE211" s="393">
        <f t="shared" si="316"/>
        <v>0</v>
      </c>
      <c r="CF211" s="393">
        <f t="shared" si="317"/>
        <v>0</v>
      </c>
      <c r="CG211" s="398"/>
      <c r="CH211" s="391">
        <f t="shared" si="318"/>
        <v>1</v>
      </c>
      <c r="CI211" s="391">
        <f t="shared" si="319"/>
        <v>0</v>
      </c>
      <c r="CJ211" s="391">
        <f t="shared" si="320"/>
        <v>0</v>
      </c>
      <c r="CK211" s="391">
        <f t="shared" si="321"/>
        <v>0</v>
      </c>
      <c r="CL211" s="391">
        <f t="shared" si="322"/>
        <v>1</v>
      </c>
      <c r="CM211" s="391">
        <f t="shared" si="323"/>
        <v>0</v>
      </c>
      <c r="CN211" s="391">
        <f t="shared" si="324"/>
        <v>1</v>
      </c>
      <c r="CO211" s="391">
        <f t="shared" si="325"/>
        <v>1</v>
      </c>
      <c r="CP211" s="391">
        <f t="shared" si="326"/>
        <v>1</v>
      </c>
      <c r="CQ211" s="391">
        <f t="shared" si="327"/>
        <v>0</v>
      </c>
      <c r="CR211" s="391">
        <f t="shared" si="328"/>
        <v>0</v>
      </c>
      <c r="CS211" s="393">
        <f t="shared" si="329"/>
        <v>0</v>
      </c>
      <c r="CT211" s="391">
        <f t="shared" si="330"/>
        <v>0</v>
      </c>
      <c r="CU211" s="391">
        <f t="shared" si="331"/>
        <v>0</v>
      </c>
      <c r="CV211" s="391">
        <f t="shared" si="332"/>
        <v>0</v>
      </c>
      <c r="CW211" s="391">
        <f t="shared" si="333"/>
        <v>0</v>
      </c>
      <c r="CX211" s="391">
        <f t="shared" si="334"/>
        <v>0</v>
      </c>
      <c r="CY211" s="391">
        <f t="shared" si="335"/>
        <v>0</v>
      </c>
      <c r="CZ211" s="391">
        <f t="shared" si="336"/>
        <v>0</v>
      </c>
      <c r="DA211" s="391">
        <f t="shared" si="337"/>
        <v>0</v>
      </c>
      <c r="DB211" s="391">
        <f t="shared" si="338"/>
        <v>0</v>
      </c>
      <c r="DC211" s="391">
        <f t="shared" si="339"/>
        <v>1</v>
      </c>
      <c r="DD211" s="391">
        <f t="shared" si="340"/>
        <v>0</v>
      </c>
      <c r="DE211" s="398"/>
      <c r="DF211" s="391">
        <f t="shared" si="341"/>
        <v>0</v>
      </c>
      <c r="DG211" s="391">
        <f t="shared" si="342"/>
        <v>0</v>
      </c>
      <c r="DH211" s="391">
        <f t="shared" si="343"/>
        <v>0</v>
      </c>
      <c r="DI211" s="391">
        <f t="shared" si="344"/>
        <v>0</v>
      </c>
      <c r="DJ211" s="391">
        <f t="shared" si="345"/>
        <v>0</v>
      </c>
      <c r="DK211" s="391">
        <f t="shared" si="346"/>
        <v>0</v>
      </c>
      <c r="DL211" s="391">
        <f t="shared" si="347"/>
        <v>0</v>
      </c>
      <c r="DM211" s="391">
        <f t="shared" si="348"/>
        <v>0</v>
      </c>
      <c r="DN211" s="391">
        <f t="shared" si="349"/>
        <v>0</v>
      </c>
      <c r="DO211" s="391">
        <f t="shared" si="350"/>
        <v>0</v>
      </c>
      <c r="DP211" s="391">
        <f t="shared" si="351"/>
        <v>0</v>
      </c>
      <c r="DQ211" s="398"/>
      <c r="DR211" s="391">
        <f t="shared" si="352"/>
        <v>0</v>
      </c>
      <c r="DS211" s="391">
        <f t="shared" si="353"/>
        <v>0</v>
      </c>
      <c r="DT211" s="391">
        <f t="shared" si="354"/>
        <v>0</v>
      </c>
      <c r="DU211" s="391">
        <f t="shared" si="355"/>
        <v>0</v>
      </c>
      <c r="DV211" s="391">
        <f t="shared" si="356"/>
        <v>0</v>
      </c>
      <c r="DW211" s="391">
        <f t="shared" si="357"/>
        <v>0</v>
      </c>
      <c r="DX211" s="391">
        <f t="shared" si="358"/>
        <v>0</v>
      </c>
      <c r="DY211" s="391">
        <f t="shared" si="359"/>
        <v>0</v>
      </c>
      <c r="DZ211" s="391">
        <f t="shared" si="360"/>
        <v>0</v>
      </c>
      <c r="EA211" s="391">
        <f t="shared" si="361"/>
        <v>0</v>
      </c>
      <c r="EB211" s="391">
        <f t="shared" si="362"/>
        <v>0</v>
      </c>
      <c r="EC211" s="398"/>
      <c r="ED211" s="391">
        <f t="shared" si="363"/>
        <v>0</v>
      </c>
      <c r="EE211" s="391">
        <f t="shared" si="364"/>
        <v>0</v>
      </c>
      <c r="EF211" s="391">
        <f t="shared" si="365"/>
        <v>0</v>
      </c>
      <c r="EG211" s="391">
        <f t="shared" si="366"/>
        <v>0</v>
      </c>
      <c r="EH211" s="391">
        <f t="shared" si="367"/>
        <v>0</v>
      </c>
      <c r="EI211" s="391">
        <f t="shared" si="368"/>
        <v>0</v>
      </c>
      <c r="EJ211" s="391">
        <f t="shared" si="369"/>
        <v>0</v>
      </c>
      <c r="EK211" s="391">
        <f t="shared" si="370"/>
        <v>0</v>
      </c>
      <c r="EL211" s="391">
        <f t="shared" si="371"/>
        <v>0</v>
      </c>
      <c r="EM211" s="391">
        <f t="shared" si="372"/>
        <v>0</v>
      </c>
      <c r="EN211" s="391">
        <f t="shared" si="373"/>
        <v>0</v>
      </c>
      <c r="EO211" s="391"/>
    </row>
    <row r="212" spans="1:145" s="391" customFormat="1" ht="13.5" hidden="1" thickBot="1" x14ac:dyDescent="0.25">
      <c r="A212" s="364" t="str">
        <f t="shared" si="288"/>
        <v>ON-AFT</v>
      </c>
      <c r="B212" s="365" t="str">
        <f>IF((A212&lt;&gt;"ZZZ"),(IF((IFERROR((VLOOKUP(A212,'Standaard+voorstellen '!A$1:B$436,1,FALSE)),"ZZZ"))="ZZZ","v","")),"")</f>
        <v/>
      </c>
      <c r="C212" s="474" t="s">
        <v>195</v>
      </c>
      <c r="D212" s="367" t="str">
        <f t="shared" si="292"/>
        <v>ON-AFT</v>
      </c>
      <c r="E212" s="368" t="str">
        <f>IFERROR((VLOOKUP(C212,'Standaard+voorstellen '!A$1:E$568,2,FALSE)),"Nog af te handelen AANVRAAG")</f>
        <v>ON Afhijsen Tuilijnen</v>
      </c>
      <c r="F212" s="369">
        <f>IFERROR((VLOOKUP(C212,'Standaard+voorstellen '!A$1:E$568,3,FALSE)),"")</f>
        <v>5</v>
      </c>
      <c r="G212" s="370">
        <f t="shared" si="376"/>
        <v>37</v>
      </c>
      <c r="H212" s="371">
        <f t="shared" si="378"/>
        <v>0</v>
      </c>
      <c r="I212" s="372">
        <f t="shared" si="377"/>
        <v>37</v>
      </c>
      <c r="J212" s="367">
        <f t="shared" si="293"/>
        <v>0</v>
      </c>
      <c r="K212" s="372">
        <f t="shared" si="294"/>
        <v>0</v>
      </c>
      <c r="L212" s="419" t="s">
        <v>1060</v>
      </c>
      <c r="M212" s="373" t="s">
        <v>1254</v>
      </c>
      <c r="N212" s="424"/>
      <c r="O212" s="475"/>
      <c r="P212" s="376" t="s">
        <v>195</v>
      </c>
      <c r="Q212" s="377">
        <v>37</v>
      </c>
      <c r="R212" s="378">
        <v>0</v>
      </c>
      <c r="S212" s="379">
        <v>37</v>
      </c>
      <c r="T212" s="378">
        <v>6</v>
      </c>
      <c r="U212" s="378">
        <v>4</v>
      </c>
      <c r="V212" s="383">
        <v>4</v>
      </c>
      <c r="W212" s="384">
        <v>0</v>
      </c>
      <c r="X212" s="385">
        <v>4</v>
      </c>
      <c r="Y212" s="378">
        <v>20</v>
      </c>
      <c r="Z212" s="380">
        <v>0</v>
      </c>
      <c r="AA212" s="381">
        <v>20</v>
      </c>
      <c r="AB212" s="383"/>
      <c r="AC212" s="384"/>
      <c r="AD212" s="384"/>
      <c r="AE212" s="383"/>
      <c r="AF212" s="401"/>
      <c r="AG212" s="406"/>
      <c r="AH212" s="383">
        <v>7</v>
      </c>
      <c r="AI212" s="384">
        <v>0</v>
      </c>
      <c r="AJ212" s="385">
        <v>7</v>
      </c>
      <c r="AK212" s="384"/>
      <c r="AL212" s="384"/>
      <c r="AM212" s="384"/>
      <c r="AN212" s="383">
        <v>0</v>
      </c>
      <c r="AO212" s="384">
        <v>0</v>
      </c>
      <c r="AP212" s="385">
        <v>0</v>
      </c>
      <c r="AQ212" s="384">
        <v>0</v>
      </c>
      <c r="AR212" s="384">
        <v>0</v>
      </c>
      <c r="AS212" s="384">
        <v>0</v>
      </c>
      <c r="AT212" s="383">
        <v>6</v>
      </c>
      <c r="AU212" s="384">
        <v>0</v>
      </c>
      <c r="AV212" s="384">
        <v>6</v>
      </c>
      <c r="AW212" s="383"/>
      <c r="AX212" s="384"/>
      <c r="AY212" s="385"/>
      <c r="AZ212" s="403"/>
      <c r="BA212" s="387" t="str">
        <f t="shared" si="295"/>
        <v>ON</v>
      </c>
      <c r="BB212" s="388" t="str">
        <f t="shared" si="296"/>
        <v/>
      </c>
      <c r="BC212" s="389" t="str">
        <f t="shared" si="297"/>
        <v>-</v>
      </c>
      <c r="BD212" s="390" t="str">
        <f t="shared" si="298"/>
        <v>AFT</v>
      </c>
      <c r="BE212" s="391">
        <f t="shared" si="299"/>
        <v>3</v>
      </c>
      <c r="BF212" s="392" t="str">
        <f>VLOOKUP(C212,'Standaard+voorstellen '!A$1:E$568,1,FALSE)</f>
        <v>ON-AFT</v>
      </c>
      <c r="BG212" s="393" t="str">
        <f>VLOOKUP(P212,'Hulpblad Aantal per VrtgSrt &gt;=1'!B$4:C$688,1,FALSE)</f>
        <v>ON-AFT</v>
      </c>
      <c r="BH212" s="394" t="s">
        <v>195</v>
      </c>
      <c r="BI212" s="393" t="str">
        <f t="shared" si="300"/>
        <v>g</v>
      </c>
      <c r="BJ212" s="393" t="str">
        <f t="shared" si="301"/>
        <v/>
      </c>
      <c r="BK212" s="393" t="str">
        <f t="shared" si="302"/>
        <v>A</v>
      </c>
      <c r="BL212" s="395" t="str">
        <f t="shared" si="303"/>
        <v>A</v>
      </c>
      <c r="BM212" s="393" t="str">
        <f>IF((B212&gt;"a"),(VLOOKUP(A212,Afhankelijkheid!A$2:O$5530,2,FALSE)),"")</f>
        <v/>
      </c>
      <c r="BN212" s="396">
        <f>IFERROR(VLOOKUP(A212,'Hulpblad IZB en IZE'!A$2:B$750,2,FALSE),0)</f>
        <v>0</v>
      </c>
      <c r="BO212" s="397" t="str">
        <f t="shared" si="304"/>
        <v/>
      </c>
      <c r="BP212" s="370">
        <f t="shared" si="305"/>
        <v>37</v>
      </c>
      <c r="BQ212" s="371">
        <f t="shared" si="306"/>
        <v>0</v>
      </c>
      <c r="BR212" s="372">
        <f t="shared" si="374"/>
        <v>37</v>
      </c>
      <c r="BS212" s="372">
        <f t="shared" si="375"/>
        <v>6</v>
      </c>
      <c r="BT212" s="367">
        <f t="shared" si="307"/>
        <v>0</v>
      </c>
      <c r="BU212" s="398"/>
      <c r="BW212" s="393">
        <f t="shared" si="308"/>
        <v>0</v>
      </c>
      <c r="BX212" s="393">
        <f t="shared" si="309"/>
        <v>0</v>
      </c>
      <c r="BY212" s="393">
        <f t="shared" si="310"/>
        <v>0</v>
      </c>
      <c r="BZ212" s="393">
        <f t="shared" si="311"/>
        <v>0</v>
      </c>
      <c r="CA212" s="393">
        <f t="shared" si="312"/>
        <v>0</v>
      </c>
      <c r="CB212" s="393">
        <f t="shared" si="313"/>
        <v>0</v>
      </c>
      <c r="CC212" s="393">
        <f t="shared" si="314"/>
        <v>0</v>
      </c>
      <c r="CD212" s="393">
        <f t="shared" si="315"/>
        <v>0</v>
      </c>
      <c r="CE212" s="393">
        <f t="shared" si="316"/>
        <v>0</v>
      </c>
      <c r="CF212" s="393">
        <f t="shared" si="317"/>
        <v>0</v>
      </c>
      <c r="CG212" s="398"/>
      <c r="CH212" s="391">
        <f t="shared" si="318"/>
        <v>1</v>
      </c>
      <c r="CI212" s="391">
        <f t="shared" si="319"/>
        <v>1</v>
      </c>
      <c r="CJ212" s="391">
        <f t="shared" si="320"/>
        <v>0</v>
      </c>
      <c r="CK212" s="391">
        <f t="shared" si="321"/>
        <v>0</v>
      </c>
      <c r="CL212" s="391">
        <f t="shared" si="322"/>
        <v>1</v>
      </c>
      <c r="CM212" s="391">
        <f t="shared" si="323"/>
        <v>0</v>
      </c>
      <c r="CN212" s="391">
        <f t="shared" si="324"/>
        <v>1</v>
      </c>
      <c r="CO212" s="391">
        <f t="shared" si="325"/>
        <v>1</v>
      </c>
      <c r="CP212" s="391">
        <f t="shared" si="326"/>
        <v>1</v>
      </c>
      <c r="CQ212" s="391">
        <f t="shared" si="327"/>
        <v>0</v>
      </c>
      <c r="CR212" s="391">
        <f t="shared" si="328"/>
        <v>0</v>
      </c>
      <c r="CS212" s="393">
        <f t="shared" si="329"/>
        <v>0</v>
      </c>
      <c r="CT212" s="391">
        <f t="shared" si="330"/>
        <v>0</v>
      </c>
      <c r="CU212" s="391">
        <f t="shared" si="331"/>
        <v>1</v>
      </c>
      <c r="CV212" s="391">
        <f t="shared" si="332"/>
        <v>1</v>
      </c>
      <c r="CW212" s="391">
        <f t="shared" si="333"/>
        <v>0</v>
      </c>
      <c r="CX212" s="391">
        <f t="shared" si="334"/>
        <v>0</v>
      </c>
      <c r="CY212" s="391">
        <f t="shared" si="335"/>
        <v>1</v>
      </c>
      <c r="CZ212" s="391">
        <f t="shared" si="336"/>
        <v>0</v>
      </c>
      <c r="DA212" s="391">
        <f t="shared" si="337"/>
        <v>0</v>
      </c>
      <c r="DB212" s="391">
        <f t="shared" si="338"/>
        <v>0</v>
      </c>
      <c r="DC212" s="391">
        <f t="shared" si="339"/>
        <v>1</v>
      </c>
      <c r="DD212" s="391">
        <f t="shared" si="340"/>
        <v>0</v>
      </c>
      <c r="DE212" s="398"/>
      <c r="DF212" s="391">
        <f t="shared" si="341"/>
        <v>0</v>
      </c>
      <c r="DG212" s="391">
        <f t="shared" si="342"/>
        <v>0</v>
      </c>
      <c r="DH212" s="391">
        <f t="shared" si="343"/>
        <v>0</v>
      </c>
      <c r="DI212" s="391">
        <f t="shared" si="344"/>
        <v>0</v>
      </c>
      <c r="DJ212" s="391">
        <f t="shared" si="345"/>
        <v>0</v>
      </c>
      <c r="DK212" s="391">
        <f t="shared" si="346"/>
        <v>0</v>
      </c>
      <c r="DL212" s="391">
        <f t="shared" si="347"/>
        <v>0</v>
      </c>
      <c r="DM212" s="391">
        <f t="shared" si="348"/>
        <v>0</v>
      </c>
      <c r="DN212" s="391">
        <f t="shared" si="349"/>
        <v>0</v>
      </c>
      <c r="DO212" s="391">
        <f t="shared" si="350"/>
        <v>0</v>
      </c>
      <c r="DP212" s="391">
        <f t="shared" si="351"/>
        <v>0</v>
      </c>
      <c r="DQ212" s="398"/>
      <c r="DR212" s="391">
        <f t="shared" si="352"/>
        <v>0</v>
      </c>
      <c r="DS212" s="391">
        <f t="shared" si="353"/>
        <v>0</v>
      </c>
      <c r="DT212" s="391">
        <f t="shared" si="354"/>
        <v>0</v>
      </c>
      <c r="DU212" s="391">
        <f t="shared" si="355"/>
        <v>0</v>
      </c>
      <c r="DV212" s="391">
        <f t="shared" si="356"/>
        <v>0</v>
      </c>
      <c r="DW212" s="391">
        <f t="shared" si="357"/>
        <v>0</v>
      </c>
      <c r="DX212" s="391">
        <f t="shared" si="358"/>
        <v>0</v>
      </c>
      <c r="DY212" s="391">
        <f t="shared" si="359"/>
        <v>0</v>
      </c>
      <c r="DZ212" s="391">
        <f t="shared" si="360"/>
        <v>0</v>
      </c>
      <c r="EA212" s="391">
        <f t="shared" si="361"/>
        <v>0</v>
      </c>
      <c r="EB212" s="391">
        <f t="shared" si="362"/>
        <v>0</v>
      </c>
      <c r="EC212" s="398"/>
      <c r="ED212" s="391">
        <f t="shared" si="363"/>
        <v>0</v>
      </c>
      <c r="EE212" s="391">
        <f t="shared" si="364"/>
        <v>0</v>
      </c>
      <c r="EF212" s="391">
        <f t="shared" si="365"/>
        <v>0</v>
      </c>
      <c r="EG212" s="391">
        <f t="shared" si="366"/>
        <v>0</v>
      </c>
      <c r="EH212" s="391">
        <f t="shared" si="367"/>
        <v>0</v>
      </c>
      <c r="EI212" s="391">
        <f t="shared" si="368"/>
        <v>0</v>
      </c>
      <c r="EJ212" s="391">
        <f t="shared" si="369"/>
        <v>0</v>
      </c>
      <c r="EK212" s="391">
        <f t="shared" si="370"/>
        <v>0</v>
      </c>
      <c r="EL212" s="391">
        <f t="shared" si="371"/>
        <v>0</v>
      </c>
      <c r="EM212" s="391">
        <f t="shared" si="372"/>
        <v>0</v>
      </c>
      <c r="EN212" s="391">
        <f t="shared" si="373"/>
        <v>0</v>
      </c>
    </row>
    <row r="213" spans="1:145" s="391" customFormat="1" ht="18.75" hidden="1" thickBot="1" x14ac:dyDescent="0.25">
      <c r="A213" s="364" t="str">
        <f t="shared" ref="A213:A236" si="379">IF((P213&gt;"a"),P213,"zzz")</f>
        <v>ON-BBM</v>
      </c>
      <c r="B213" s="365" t="str">
        <f>IF((A213&lt;&gt;"ZZZ"),(IF((IFERROR((VLOOKUP(A213,'Standaard+voorstellen '!A$1:B$436,1,FALSE)),"ZZZ"))="ZZZ","v","")),"")</f>
        <v/>
      </c>
      <c r="C213" s="396" t="s">
        <v>113</v>
      </c>
      <c r="D213" s="367" t="str">
        <f t="shared" si="292"/>
        <v>ON-BBM</v>
      </c>
      <c r="E213" s="368" t="str">
        <f>IFERROR((VLOOKUP(C213,'Standaard+voorstellen '!A$1:E$568,2,FALSE)),"Nog af te handelen AANVRAAG")</f>
        <v>ON Bijz. Brandbestr. Middelen</v>
      </c>
      <c r="F213" s="369">
        <f>IFERROR((VLOOKUP(C213,'Standaard+voorstellen '!A$1:E$568,3,FALSE)),"")</f>
        <v>6</v>
      </c>
      <c r="G213" s="370">
        <f t="shared" si="376"/>
        <v>53</v>
      </c>
      <c r="H213" s="371">
        <f t="shared" si="378"/>
        <v>0</v>
      </c>
      <c r="I213" s="372">
        <f t="shared" si="377"/>
        <v>53</v>
      </c>
      <c r="J213" s="367">
        <f t="shared" si="293"/>
        <v>2</v>
      </c>
      <c r="K213" s="372">
        <f t="shared" si="294"/>
        <v>0</v>
      </c>
      <c r="L213" s="369" t="s">
        <v>36</v>
      </c>
      <c r="M213" s="373" t="s">
        <v>1063</v>
      </c>
      <c r="N213" s="446"/>
      <c r="O213" s="415"/>
      <c r="P213" s="376" t="s">
        <v>113</v>
      </c>
      <c r="Q213" s="377">
        <v>53</v>
      </c>
      <c r="R213" s="378">
        <v>0</v>
      </c>
      <c r="S213" s="379">
        <v>53</v>
      </c>
      <c r="T213" s="378">
        <v>6</v>
      </c>
      <c r="U213" s="378">
        <v>4</v>
      </c>
      <c r="V213" s="377">
        <v>5</v>
      </c>
      <c r="W213" s="378">
        <v>0</v>
      </c>
      <c r="X213" s="379">
        <v>5</v>
      </c>
      <c r="Y213" s="384">
        <v>16</v>
      </c>
      <c r="Z213" s="401">
        <v>0</v>
      </c>
      <c r="AA213" s="402">
        <v>16</v>
      </c>
      <c r="AB213" s="383"/>
      <c r="AC213" s="384"/>
      <c r="AD213" s="384"/>
      <c r="AE213" s="383"/>
      <c r="AF213" s="401"/>
      <c r="AG213" s="406"/>
      <c r="AH213" s="383">
        <v>19</v>
      </c>
      <c r="AI213" s="384">
        <v>0</v>
      </c>
      <c r="AJ213" s="385">
        <v>19</v>
      </c>
      <c r="AK213" s="384"/>
      <c r="AL213" s="384"/>
      <c r="AM213" s="384"/>
      <c r="AN213" s="383">
        <v>0</v>
      </c>
      <c r="AO213" s="384">
        <v>0</v>
      </c>
      <c r="AP213" s="385">
        <v>0</v>
      </c>
      <c r="AQ213" s="384">
        <v>0</v>
      </c>
      <c r="AR213" s="384">
        <v>0</v>
      </c>
      <c r="AS213" s="384">
        <v>0</v>
      </c>
      <c r="AT213" s="383">
        <v>13</v>
      </c>
      <c r="AU213" s="384">
        <v>0</v>
      </c>
      <c r="AV213" s="384">
        <v>13</v>
      </c>
      <c r="AW213" s="383"/>
      <c r="AX213" s="384"/>
      <c r="AY213" s="385"/>
      <c r="AZ213" s="403"/>
      <c r="BA213" s="387" t="str">
        <f t="shared" si="295"/>
        <v>ON</v>
      </c>
      <c r="BB213" s="388" t="str">
        <f t="shared" si="296"/>
        <v/>
      </c>
      <c r="BC213" s="389" t="str">
        <f t="shared" si="297"/>
        <v>-</v>
      </c>
      <c r="BD213" s="390" t="str">
        <f t="shared" si="298"/>
        <v>BBM</v>
      </c>
      <c r="BE213" s="391">
        <f t="shared" si="299"/>
        <v>3</v>
      </c>
      <c r="BF213" s="392" t="str">
        <f>VLOOKUP(C213,'Standaard+voorstellen '!A$1:E$568,1,FALSE)</f>
        <v>ON-BBM</v>
      </c>
      <c r="BG213" s="393" t="str">
        <f>VLOOKUP(P213,'Hulpblad Aantal per VrtgSrt &gt;=1'!B$4:C$688,1,FALSE)</f>
        <v>ON-BBM</v>
      </c>
      <c r="BH213" s="394" t="s">
        <v>113</v>
      </c>
      <c r="BI213" s="393" t="str">
        <f t="shared" si="300"/>
        <v>g</v>
      </c>
      <c r="BJ213" s="393" t="str">
        <f t="shared" si="301"/>
        <v/>
      </c>
      <c r="BK213" s="393" t="str">
        <f t="shared" si="302"/>
        <v>A</v>
      </c>
      <c r="BL213" s="395" t="str">
        <f t="shared" si="303"/>
        <v>A</v>
      </c>
      <c r="BM213" s="393" t="str">
        <f>IF((B213&gt;"a"),(VLOOKUP(A213,Afhankelijkheid!A$2:O$5530,2,FALSE)),"")</f>
        <v/>
      </c>
      <c r="BN213" s="396">
        <f>IFERROR(VLOOKUP(A213,'Hulpblad IZB en IZE'!A$2:B$750,2,FALSE),0)</f>
        <v>2</v>
      </c>
      <c r="BO213" s="397" t="str">
        <f t="shared" si="304"/>
        <v/>
      </c>
      <c r="BP213" s="370">
        <f t="shared" si="305"/>
        <v>53</v>
      </c>
      <c r="BQ213" s="371">
        <f t="shared" si="306"/>
        <v>0</v>
      </c>
      <c r="BR213" s="372">
        <f t="shared" si="374"/>
        <v>53</v>
      </c>
      <c r="BS213" s="372">
        <f t="shared" si="375"/>
        <v>6</v>
      </c>
      <c r="BT213" s="367">
        <f t="shared" si="307"/>
        <v>2</v>
      </c>
      <c r="BU213" s="398"/>
      <c r="BW213" s="393">
        <f t="shared" si="308"/>
        <v>0</v>
      </c>
      <c r="BX213" s="393">
        <f t="shared" si="309"/>
        <v>0</v>
      </c>
      <c r="BY213" s="393">
        <f t="shared" si="310"/>
        <v>0</v>
      </c>
      <c r="BZ213" s="393">
        <f t="shared" si="311"/>
        <v>0</v>
      </c>
      <c r="CA213" s="393">
        <f t="shared" si="312"/>
        <v>0</v>
      </c>
      <c r="CB213" s="393">
        <f t="shared" si="313"/>
        <v>0</v>
      </c>
      <c r="CC213" s="393">
        <f t="shared" si="314"/>
        <v>0</v>
      </c>
      <c r="CD213" s="393">
        <f t="shared" si="315"/>
        <v>0</v>
      </c>
      <c r="CE213" s="393">
        <f t="shared" si="316"/>
        <v>0</v>
      </c>
      <c r="CF213" s="393">
        <f t="shared" si="317"/>
        <v>0</v>
      </c>
      <c r="CG213" s="398"/>
      <c r="CH213" s="391">
        <f t="shared" si="318"/>
        <v>1</v>
      </c>
      <c r="CI213" s="391">
        <f t="shared" si="319"/>
        <v>1</v>
      </c>
      <c r="CJ213" s="391">
        <f t="shared" si="320"/>
        <v>0</v>
      </c>
      <c r="CK213" s="391">
        <f t="shared" si="321"/>
        <v>0</v>
      </c>
      <c r="CL213" s="391">
        <f t="shared" si="322"/>
        <v>1</v>
      </c>
      <c r="CM213" s="391">
        <f t="shared" si="323"/>
        <v>0</v>
      </c>
      <c r="CN213" s="391">
        <f t="shared" si="324"/>
        <v>1</v>
      </c>
      <c r="CO213" s="391">
        <f t="shared" si="325"/>
        <v>1</v>
      </c>
      <c r="CP213" s="391">
        <f t="shared" si="326"/>
        <v>1</v>
      </c>
      <c r="CQ213" s="391">
        <f t="shared" si="327"/>
        <v>0</v>
      </c>
      <c r="CR213" s="391">
        <f t="shared" si="328"/>
        <v>0</v>
      </c>
      <c r="CS213" s="393">
        <f t="shared" si="329"/>
        <v>0</v>
      </c>
      <c r="CT213" s="391">
        <f t="shared" si="330"/>
        <v>0</v>
      </c>
      <c r="CU213" s="391">
        <f t="shared" si="331"/>
        <v>1</v>
      </c>
      <c r="CV213" s="391">
        <f t="shared" si="332"/>
        <v>1</v>
      </c>
      <c r="CW213" s="391">
        <f t="shared" si="333"/>
        <v>0</v>
      </c>
      <c r="CX213" s="391">
        <f t="shared" si="334"/>
        <v>0</v>
      </c>
      <c r="CY213" s="391">
        <f t="shared" si="335"/>
        <v>1</v>
      </c>
      <c r="CZ213" s="391">
        <f t="shared" si="336"/>
        <v>0</v>
      </c>
      <c r="DA213" s="391">
        <f t="shared" si="337"/>
        <v>0</v>
      </c>
      <c r="DB213" s="391">
        <f t="shared" si="338"/>
        <v>0</v>
      </c>
      <c r="DC213" s="391">
        <f t="shared" si="339"/>
        <v>1</v>
      </c>
      <c r="DD213" s="391">
        <f t="shared" si="340"/>
        <v>0</v>
      </c>
      <c r="DE213" s="398"/>
      <c r="DF213" s="391">
        <f t="shared" si="341"/>
        <v>0</v>
      </c>
      <c r="DG213" s="391">
        <f t="shared" si="342"/>
        <v>0</v>
      </c>
      <c r="DH213" s="391">
        <f t="shared" si="343"/>
        <v>0</v>
      </c>
      <c r="DI213" s="391">
        <f t="shared" si="344"/>
        <v>0</v>
      </c>
      <c r="DJ213" s="391">
        <f t="shared" si="345"/>
        <v>0</v>
      </c>
      <c r="DK213" s="391">
        <f t="shared" si="346"/>
        <v>0</v>
      </c>
      <c r="DL213" s="391">
        <f t="shared" si="347"/>
        <v>0</v>
      </c>
      <c r="DM213" s="391">
        <f t="shared" si="348"/>
        <v>0</v>
      </c>
      <c r="DN213" s="391">
        <f t="shared" si="349"/>
        <v>0</v>
      </c>
      <c r="DO213" s="391">
        <f t="shared" si="350"/>
        <v>0</v>
      </c>
      <c r="DP213" s="391">
        <f t="shared" si="351"/>
        <v>0</v>
      </c>
      <c r="DQ213" s="398"/>
      <c r="DR213" s="391">
        <f t="shared" si="352"/>
        <v>0</v>
      </c>
      <c r="DS213" s="391">
        <f t="shared" si="353"/>
        <v>0</v>
      </c>
      <c r="DT213" s="391">
        <f t="shared" si="354"/>
        <v>0</v>
      </c>
      <c r="DU213" s="391">
        <f t="shared" si="355"/>
        <v>0</v>
      </c>
      <c r="DV213" s="391">
        <f t="shared" si="356"/>
        <v>0</v>
      </c>
      <c r="DW213" s="391">
        <f t="shared" si="357"/>
        <v>0</v>
      </c>
      <c r="DX213" s="391">
        <f t="shared" si="358"/>
        <v>0</v>
      </c>
      <c r="DY213" s="391">
        <f t="shared" si="359"/>
        <v>0</v>
      </c>
      <c r="DZ213" s="391">
        <f t="shared" si="360"/>
        <v>0</v>
      </c>
      <c r="EA213" s="391">
        <f t="shared" si="361"/>
        <v>0</v>
      </c>
      <c r="EB213" s="391">
        <f t="shared" si="362"/>
        <v>0</v>
      </c>
      <c r="EC213" s="398"/>
      <c r="ED213" s="391">
        <f t="shared" si="363"/>
        <v>0</v>
      </c>
      <c r="EE213" s="391">
        <f t="shared" si="364"/>
        <v>0</v>
      </c>
      <c r="EF213" s="391">
        <f t="shared" si="365"/>
        <v>0</v>
      </c>
      <c r="EG213" s="391">
        <f t="shared" si="366"/>
        <v>0</v>
      </c>
      <c r="EH213" s="391">
        <f t="shared" si="367"/>
        <v>0</v>
      </c>
      <c r="EI213" s="391">
        <f t="shared" si="368"/>
        <v>0</v>
      </c>
      <c r="EJ213" s="391">
        <f t="shared" si="369"/>
        <v>0</v>
      </c>
      <c r="EK213" s="391">
        <f t="shared" si="370"/>
        <v>0</v>
      </c>
      <c r="EL213" s="391">
        <f t="shared" si="371"/>
        <v>0</v>
      </c>
      <c r="EM213" s="391">
        <f t="shared" si="372"/>
        <v>0</v>
      </c>
      <c r="EN213" s="391">
        <f t="shared" si="373"/>
        <v>0</v>
      </c>
      <c r="EO213" s="399"/>
    </row>
    <row r="214" spans="1:145" s="391" customFormat="1" ht="13.5" hidden="1" thickBot="1" x14ac:dyDescent="0.25">
      <c r="A214" s="364" t="str">
        <f t="shared" si="379"/>
        <v>ON-BO</v>
      </c>
      <c r="B214" s="365" t="str">
        <f>IF((A214&lt;&gt;"ZZZ"),(IF((IFERROR((VLOOKUP(A214,'Standaard+voorstellen '!A$1:B$436,1,FALSE)),"ZZZ"))="ZZZ","v","")),"")</f>
        <v/>
      </c>
      <c r="C214" s="396" t="s">
        <v>161</v>
      </c>
      <c r="D214" s="367" t="str">
        <f t="shared" si="292"/>
        <v>ON-BO</v>
      </c>
      <c r="E214" s="368" t="str">
        <f>IFERROR((VLOOKUP(C214,'Standaard+voorstellen '!A$1:E$568,2,FALSE)),"Nog af te handelen AANVRAAG")</f>
        <v>ON Basis Ontsmetting</v>
      </c>
      <c r="F214" s="369">
        <f>IFERROR((VLOOKUP(C214,'Standaard+voorstellen '!A$1:E$568,3,FALSE)),"")</f>
        <v>2</v>
      </c>
      <c r="G214" s="370">
        <f t="shared" si="376"/>
        <v>16</v>
      </c>
      <c r="H214" s="371">
        <f t="shared" si="378"/>
        <v>0</v>
      </c>
      <c r="I214" s="372">
        <f t="shared" si="377"/>
        <v>16</v>
      </c>
      <c r="J214" s="367">
        <f t="shared" si="293"/>
        <v>11</v>
      </c>
      <c r="K214" s="372">
        <f t="shared" si="294"/>
        <v>0</v>
      </c>
      <c r="L214" s="369" t="s">
        <v>36</v>
      </c>
      <c r="M214" s="373" t="s">
        <v>1138</v>
      </c>
      <c r="N214" s="374"/>
      <c r="O214" s="375"/>
      <c r="P214" s="376" t="s">
        <v>161</v>
      </c>
      <c r="Q214" s="377">
        <v>16</v>
      </c>
      <c r="R214" s="378">
        <v>0</v>
      </c>
      <c r="S214" s="379">
        <v>16</v>
      </c>
      <c r="T214" s="378">
        <v>6</v>
      </c>
      <c r="U214" s="378">
        <v>4</v>
      </c>
      <c r="V214" s="377">
        <v>0</v>
      </c>
      <c r="W214" s="378">
        <v>0</v>
      </c>
      <c r="X214" s="379">
        <v>0</v>
      </c>
      <c r="Y214" s="384"/>
      <c r="Z214" s="401"/>
      <c r="AA214" s="402"/>
      <c r="AB214" s="383"/>
      <c r="AC214" s="384"/>
      <c r="AD214" s="384"/>
      <c r="AE214" s="383"/>
      <c r="AF214" s="401"/>
      <c r="AG214" s="406"/>
      <c r="AH214" s="383">
        <v>0</v>
      </c>
      <c r="AI214" s="384">
        <v>0</v>
      </c>
      <c r="AJ214" s="385">
        <v>0</v>
      </c>
      <c r="AK214" s="384"/>
      <c r="AL214" s="384"/>
      <c r="AM214" s="384"/>
      <c r="AN214" s="383">
        <v>4</v>
      </c>
      <c r="AO214" s="384">
        <v>0</v>
      </c>
      <c r="AP214" s="385">
        <v>4</v>
      </c>
      <c r="AQ214" s="384">
        <v>2</v>
      </c>
      <c r="AR214" s="384">
        <v>0</v>
      </c>
      <c r="AS214" s="384">
        <v>2</v>
      </c>
      <c r="AT214" s="383">
        <v>4</v>
      </c>
      <c r="AU214" s="384">
        <v>0</v>
      </c>
      <c r="AV214" s="384">
        <v>4</v>
      </c>
      <c r="AW214" s="383">
        <v>6</v>
      </c>
      <c r="AX214" s="384">
        <v>0</v>
      </c>
      <c r="AY214" s="385">
        <v>6</v>
      </c>
      <c r="AZ214" s="403"/>
      <c r="BA214" s="387" t="str">
        <f t="shared" si="295"/>
        <v>ON</v>
      </c>
      <c r="BB214" s="388" t="str">
        <f t="shared" si="296"/>
        <v/>
      </c>
      <c r="BC214" s="389" t="str">
        <f t="shared" si="297"/>
        <v>-</v>
      </c>
      <c r="BD214" s="390" t="str">
        <f t="shared" si="298"/>
        <v>BO</v>
      </c>
      <c r="BE214" s="391">
        <f t="shared" si="299"/>
        <v>3</v>
      </c>
      <c r="BF214" s="392" t="str">
        <f>VLOOKUP(C214,'Standaard+voorstellen '!A$1:E$568,1,FALSE)</f>
        <v>ON-BO</v>
      </c>
      <c r="BG214" s="393" t="str">
        <f>VLOOKUP(P214,'Hulpblad Aantal per VrtgSrt &gt;=1'!B$4:C$688,1,FALSE)</f>
        <v>ON-BO</v>
      </c>
      <c r="BH214" s="394" t="s">
        <v>161</v>
      </c>
      <c r="BI214" s="393" t="str">
        <f t="shared" si="300"/>
        <v>g</v>
      </c>
      <c r="BJ214" s="393" t="str">
        <f t="shared" si="301"/>
        <v/>
      </c>
      <c r="BK214" s="393" t="str">
        <f t="shared" si="302"/>
        <v>A</v>
      </c>
      <c r="BL214" s="395" t="str">
        <f t="shared" si="303"/>
        <v>A</v>
      </c>
      <c r="BM214" s="393" t="str">
        <f>IF((B214&gt;"a"),(VLOOKUP(A214,Afhankelijkheid!A$2:O$5530,2,FALSE)),"")</f>
        <v/>
      </c>
      <c r="BN214" s="396">
        <f>IFERROR(VLOOKUP(A214,'Hulpblad IZB en IZE'!A$2:B$750,2,FALSE),0)</f>
        <v>11</v>
      </c>
      <c r="BO214" s="397" t="str">
        <f t="shared" si="304"/>
        <v/>
      </c>
      <c r="BP214" s="370">
        <f t="shared" si="305"/>
        <v>16</v>
      </c>
      <c r="BQ214" s="371">
        <f t="shared" si="306"/>
        <v>0</v>
      </c>
      <c r="BR214" s="372">
        <f t="shared" si="374"/>
        <v>16</v>
      </c>
      <c r="BS214" s="372">
        <f t="shared" si="375"/>
        <v>6</v>
      </c>
      <c r="BT214" s="367">
        <f t="shared" si="307"/>
        <v>11</v>
      </c>
      <c r="BU214" s="398"/>
      <c r="BW214" s="393">
        <f t="shared" si="308"/>
        <v>0</v>
      </c>
      <c r="BX214" s="393">
        <f t="shared" si="309"/>
        <v>0</v>
      </c>
      <c r="BY214" s="393">
        <f t="shared" si="310"/>
        <v>0</v>
      </c>
      <c r="BZ214" s="393">
        <f t="shared" si="311"/>
        <v>0</v>
      </c>
      <c r="CA214" s="393">
        <f t="shared" si="312"/>
        <v>0</v>
      </c>
      <c r="CB214" s="393">
        <f t="shared" si="313"/>
        <v>0</v>
      </c>
      <c r="CC214" s="393">
        <f t="shared" si="314"/>
        <v>0</v>
      </c>
      <c r="CD214" s="393">
        <f t="shared" si="315"/>
        <v>0</v>
      </c>
      <c r="CE214" s="393">
        <f t="shared" si="316"/>
        <v>0</v>
      </c>
      <c r="CF214" s="393">
        <f t="shared" si="317"/>
        <v>0</v>
      </c>
      <c r="CG214" s="398"/>
      <c r="CH214" s="391">
        <f t="shared" si="318"/>
        <v>1</v>
      </c>
      <c r="CI214" s="391">
        <f t="shared" si="319"/>
        <v>0</v>
      </c>
      <c r="CJ214" s="391">
        <f t="shared" si="320"/>
        <v>0</v>
      </c>
      <c r="CK214" s="391">
        <f t="shared" si="321"/>
        <v>0</v>
      </c>
      <c r="CL214" s="391">
        <f t="shared" si="322"/>
        <v>1</v>
      </c>
      <c r="CM214" s="391">
        <f t="shared" si="323"/>
        <v>0</v>
      </c>
      <c r="CN214" s="391">
        <f t="shared" si="324"/>
        <v>1</v>
      </c>
      <c r="CO214" s="391">
        <f t="shared" si="325"/>
        <v>1</v>
      </c>
      <c r="CP214" s="391">
        <f t="shared" si="326"/>
        <v>1</v>
      </c>
      <c r="CQ214" s="391">
        <f t="shared" si="327"/>
        <v>1</v>
      </c>
      <c r="CR214" s="391">
        <f t="shared" si="328"/>
        <v>0</v>
      </c>
      <c r="CS214" s="393">
        <f t="shared" si="329"/>
        <v>0</v>
      </c>
      <c r="CT214" s="391">
        <f t="shared" si="330"/>
        <v>0</v>
      </c>
      <c r="CU214" s="391">
        <f t="shared" si="331"/>
        <v>0</v>
      </c>
      <c r="CV214" s="391">
        <f t="shared" si="332"/>
        <v>0</v>
      </c>
      <c r="CW214" s="391">
        <f t="shared" si="333"/>
        <v>0</v>
      </c>
      <c r="CX214" s="391">
        <f t="shared" si="334"/>
        <v>0</v>
      </c>
      <c r="CY214" s="391">
        <f t="shared" si="335"/>
        <v>0</v>
      </c>
      <c r="CZ214" s="391">
        <f t="shared" si="336"/>
        <v>0</v>
      </c>
      <c r="DA214" s="391">
        <f t="shared" si="337"/>
        <v>1</v>
      </c>
      <c r="DB214" s="391">
        <f t="shared" si="338"/>
        <v>1</v>
      </c>
      <c r="DC214" s="391">
        <f t="shared" si="339"/>
        <v>1</v>
      </c>
      <c r="DD214" s="391">
        <f t="shared" si="340"/>
        <v>1</v>
      </c>
      <c r="DE214" s="398"/>
      <c r="DF214" s="391">
        <f t="shared" si="341"/>
        <v>0</v>
      </c>
      <c r="DG214" s="391">
        <f t="shared" si="342"/>
        <v>0</v>
      </c>
      <c r="DH214" s="391">
        <f t="shared" si="343"/>
        <v>0</v>
      </c>
      <c r="DI214" s="391">
        <f t="shared" si="344"/>
        <v>0</v>
      </c>
      <c r="DJ214" s="391">
        <f t="shared" si="345"/>
        <v>0</v>
      </c>
      <c r="DK214" s="391">
        <f t="shared" si="346"/>
        <v>0</v>
      </c>
      <c r="DL214" s="391">
        <f t="shared" si="347"/>
        <v>0</v>
      </c>
      <c r="DM214" s="391">
        <f t="shared" si="348"/>
        <v>0</v>
      </c>
      <c r="DN214" s="391">
        <f t="shared" si="349"/>
        <v>0</v>
      </c>
      <c r="DO214" s="391">
        <f t="shared" si="350"/>
        <v>0</v>
      </c>
      <c r="DP214" s="391">
        <f t="shared" si="351"/>
        <v>0</v>
      </c>
      <c r="DQ214" s="398"/>
      <c r="DR214" s="391">
        <f t="shared" si="352"/>
        <v>0</v>
      </c>
      <c r="DS214" s="391">
        <f t="shared" si="353"/>
        <v>0</v>
      </c>
      <c r="DT214" s="391">
        <f t="shared" si="354"/>
        <v>0</v>
      </c>
      <c r="DU214" s="391">
        <f t="shared" si="355"/>
        <v>0</v>
      </c>
      <c r="DV214" s="391">
        <f t="shared" si="356"/>
        <v>0</v>
      </c>
      <c r="DW214" s="391">
        <f t="shared" si="357"/>
        <v>0</v>
      </c>
      <c r="DX214" s="391">
        <f t="shared" si="358"/>
        <v>0</v>
      </c>
      <c r="DY214" s="391">
        <f t="shared" si="359"/>
        <v>0</v>
      </c>
      <c r="DZ214" s="391">
        <f t="shared" si="360"/>
        <v>0</v>
      </c>
      <c r="EA214" s="391">
        <f t="shared" si="361"/>
        <v>0</v>
      </c>
      <c r="EB214" s="391">
        <f t="shared" si="362"/>
        <v>0</v>
      </c>
      <c r="EC214" s="398"/>
      <c r="ED214" s="391">
        <f t="shared" si="363"/>
        <v>0</v>
      </c>
      <c r="EE214" s="391">
        <f t="shared" si="364"/>
        <v>0</v>
      </c>
      <c r="EF214" s="391">
        <f t="shared" si="365"/>
        <v>0</v>
      </c>
      <c r="EG214" s="391">
        <f t="shared" si="366"/>
        <v>0</v>
      </c>
      <c r="EH214" s="391">
        <f t="shared" si="367"/>
        <v>0</v>
      </c>
      <c r="EI214" s="391">
        <f t="shared" si="368"/>
        <v>0</v>
      </c>
      <c r="EJ214" s="391">
        <f t="shared" si="369"/>
        <v>0</v>
      </c>
      <c r="EK214" s="391">
        <f t="shared" si="370"/>
        <v>0</v>
      </c>
      <c r="EL214" s="391">
        <f t="shared" si="371"/>
        <v>0</v>
      </c>
      <c r="EM214" s="391">
        <f t="shared" si="372"/>
        <v>0</v>
      </c>
      <c r="EN214" s="391">
        <f t="shared" si="373"/>
        <v>0</v>
      </c>
    </row>
    <row r="215" spans="1:145" s="391" customFormat="1" ht="13.5" hidden="1" thickBot="1" x14ac:dyDescent="0.25">
      <c r="A215" s="364" t="str">
        <f t="shared" si="379"/>
        <v>ON-BRB</v>
      </c>
      <c r="B215" s="365" t="str">
        <f>IF((A215&lt;&gt;"ZZZ"),(IF((IFERROR((VLOOKUP(A215,'Standaard+voorstellen '!A$1:B$436,1,FALSE)),"ZZZ"))="ZZZ","v","")),"")</f>
        <v/>
      </c>
      <c r="C215" s="396" t="s">
        <v>124</v>
      </c>
      <c r="D215" s="367" t="str">
        <f t="shared" si="292"/>
        <v>ON-BRB</v>
      </c>
      <c r="E215" s="368" t="str">
        <f>IFERROR((VLOOKUP(C215,'Standaard+voorstellen '!A$1:E$568,2,FALSE)),"Nog af te handelen AANVRAAG")</f>
        <v>ON Blusrobot</v>
      </c>
      <c r="F215" s="369">
        <f>IFERROR((VLOOKUP(C215,'Standaard+voorstellen '!A$1:E$568,3,FALSE)),"")</f>
        <v>6</v>
      </c>
      <c r="G215" s="370">
        <f t="shared" si="376"/>
        <v>10</v>
      </c>
      <c r="H215" s="371">
        <f t="shared" si="378"/>
        <v>0</v>
      </c>
      <c r="I215" s="372">
        <f t="shared" si="377"/>
        <v>10</v>
      </c>
      <c r="J215" s="367">
        <f t="shared" si="293"/>
        <v>0</v>
      </c>
      <c r="K215" s="372">
        <f t="shared" si="294"/>
        <v>0</v>
      </c>
      <c r="L215" s="369" t="s">
        <v>36</v>
      </c>
      <c r="M215" s="373" t="s">
        <v>1063</v>
      </c>
      <c r="N215" s="374"/>
      <c r="O215" s="375"/>
      <c r="P215" s="376" t="s">
        <v>124</v>
      </c>
      <c r="Q215" s="449">
        <v>10</v>
      </c>
      <c r="R215" s="378">
        <v>0</v>
      </c>
      <c r="S215" s="379">
        <v>10</v>
      </c>
      <c r="T215" s="378">
        <v>5</v>
      </c>
      <c r="U215" s="378">
        <v>3</v>
      </c>
      <c r="V215" s="383">
        <v>5</v>
      </c>
      <c r="W215" s="384">
        <v>0</v>
      </c>
      <c r="X215" s="379">
        <v>5</v>
      </c>
      <c r="Y215" s="384"/>
      <c r="Z215" s="401"/>
      <c r="AA215" s="381"/>
      <c r="AB215" s="383">
        <v>1</v>
      </c>
      <c r="AC215" s="384">
        <v>0</v>
      </c>
      <c r="AD215" s="384">
        <v>1</v>
      </c>
      <c r="AE215" s="383"/>
      <c r="AF215" s="401"/>
      <c r="AG215" s="382"/>
      <c r="AH215" s="383">
        <v>4</v>
      </c>
      <c r="AI215" s="384">
        <v>0</v>
      </c>
      <c r="AJ215" s="379">
        <v>4</v>
      </c>
      <c r="AK215" s="384"/>
      <c r="AL215" s="384"/>
      <c r="AM215" s="378"/>
      <c r="AN215" s="383">
        <v>0</v>
      </c>
      <c r="AO215" s="384">
        <v>0</v>
      </c>
      <c r="AP215" s="379">
        <v>0</v>
      </c>
      <c r="AQ215" s="384"/>
      <c r="AR215" s="384"/>
      <c r="AS215" s="378"/>
      <c r="AT215" s="383">
        <v>0</v>
      </c>
      <c r="AU215" s="384">
        <v>0</v>
      </c>
      <c r="AV215" s="378">
        <v>0</v>
      </c>
      <c r="AW215" s="383"/>
      <c r="AX215" s="384"/>
      <c r="AY215" s="379"/>
      <c r="AZ215" s="403"/>
      <c r="BA215" s="387" t="str">
        <f t="shared" si="295"/>
        <v>ON</v>
      </c>
      <c r="BB215" s="388" t="str">
        <f t="shared" si="296"/>
        <v/>
      </c>
      <c r="BC215" s="389" t="str">
        <f t="shared" si="297"/>
        <v>-</v>
      </c>
      <c r="BD215" s="390" t="str">
        <f t="shared" si="298"/>
        <v>BRB</v>
      </c>
      <c r="BE215" s="391">
        <f t="shared" si="299"/>
        <v>3</v>
      </c>
      <c r="BF215" s="392" t="str">
        <f>VLOOKUP(C215,'Standaard+voorstellen '!A$1:E$568,1,FALSE)</f>
        <v>ON-BRB</v>
      </c>
      <c r="BG215" s="393" t="str">
        <f>VLOOKUP(P215,'Hulpblad Aantal per VrtgSrt &gt;=1'!B$4:C$688,1,FALSE)</f>
        <v>ON-BRB</v>
      </c>
      <c r="BH215" s="394" t="s">
        <v>124</v>
      </c>
      <c r="BI215" s="393" t="str">
        <f t="shared" si="300"/>
        <v>g</v>
      </c>
      <c r="BJ215" s="393" t="str">
        <f t="shared" si="301"/>
        <v/>
      </c>
      <c r="BK215" s="393" t="str">
        <f t="shared" si="302"/>
        <v>A</v>
      </c>
      <c r="BL215" s="395" t="str">
        <f t="shared" si="303"/>
        <v>A</v>
      </c>
      <c r="BM215" s="393" t="str">
        <f>IF((B215&gt;"a"),(VLOOKUP(A215,Afhankelijkheid!A$2:O$5530,2,FALSE)),"")</f>
        <v/>
      </c>
      <c r="BN215" s="396">
        <f>IFERROR(VLOOKUP(A215,'Hulpblad IZB en IZE'!A$2:B$750,2,FALSE),0)</f>
        <v>0</v>
      </c>
      <c r="BO215" s="397" t="str">
        <f t="shared" si="304"/>
        <v/>
      </c>
      <c r="BP215" s="370">
        <f t="shared" si="305"/>
        <v>10</v>
      </c>
      <c r="BQ215" s="371">
        <f t="shared" si="306"/>
        <v>0</v>
      </c>
      <c r="BR215" s="372">
        <f t="shared" si="374"/>
        <v>10</v>
      </c>
      <c r="BS215" s="372">
        <f t="shared" si="375"/>
        <v>5</v>
      </c>
      <c r="BT215" s="367">
        <f t="shared" si="307"/>
        <v>0</v>
      </c>
      <c r="BU215" s="398"/>
      <c r="BW215" s="393">
        <f t="shared" si="308"/>
        <v>0</v>
      </c>
      <c r="BX215" s="393">
        <f t="shared" si="309"/>
        <v>0</v>
      </c>
      <c r="BY215" s="393">
        <f t="shared" si="310"/>
        <v>0</v>
      </c>
      <c r="BZ215" s="393">
        <f t="shared" si="311"/>
        <v>0</v>
      </c>
      <c r="CA215" s="393">
        <f t="shared" si="312"/>
        <v>0</v>
      </c>
      <c r="CB215" s="393">
        <f t="shared" si="313"/>
        <v>0</v>
      </c>
      <c r="CC215" s="393">
        <f t="shared" si="314"/>
        <v>0</v>
      </c>
      <c r="CD215" s="393">
        <f t="shared" si="315"/>
        <v>0</v>
      </c>
      <c r="CE215" s="393">
        <f t="shared" si="316"/>
        <v>0</v>
      </c>
      <c r="CF215" s="393">
        <f t="shared" si="317"/>
        <v>0</v>
      </c>
      <c r="CG215" s="398"/>
      <c r="CH215" s="391">
        <f t="shared" si="318"/>
        <v>1</v>
      </c>
      <c r="CI215" s="391">
        <f t="shared" si="319"/>
        <v>0</v>
      </c>
      <c r="CJ215" s="391">
        <f t="shared" si="320"/>
        <v>1</v>
      </c>
      <c r="CK215" s="391">
        <f t="shared" si="321"/>
        <v>0</v>
      </c>
      <c r="CL215" s="391">
        <f t="shared" si="322"/>
        <v>1</v>
      </c>
      <c r="CM215" s="391">
        <f t="shared" si="323"/>
        <v>0</v>
      </c>
      <c r="CN215" s="391">
        <f t="shared" si="324"/>
        <v>1</v>
      </c>
      <c r="CO215" s="391">
        <f t="shared" si="325"/>
        <v>0</v>
      </c>
      <c r="CP215" s="391">
        <f t="shared" si="326"/>
        <v>1</v>
      </c>
      <c r="CQ215" s="391">
        <f t="shared" si="327"/>
        <v>0</v>
      </c>
      <c r="CR215" s="391">
        <f t="shared" si="328"/>
        <v>0</v>
      </c>
      <c r="CS215" s="393">
        <f t="shared" si="329"/>
        <v>0</v>
      </c>
      <c r="CT215" s="391">
        <f t="shared" si="330"/>
        <v>0</v>
      </c>
      <c r="CU215" s="391">
        <f t="shared" si="331"/>
        <v>1</v>
      </c>
      <c r="CV215" s="391">
        <f t="shared" si="332"/>
        <v>0</v>
      </c>
      <c r="CW215" s="391">
        <f t="shared" si="333"/>
        <v>1</v>
      </c>
      <c r="CX215" s="391">
        <f t="shared" si="334"/>
        <v>0</v>
      </c>
      <c r="CY215" s="391">
        <f t="shared" si="335"/>
        <v>1</v>
      </c>
      <c r="CZ215" s="391">
        <f t="shared" si="336"/>
        <v>0</v>
      </c>
      <c r="DA215" s="391">
        <f t="shared" si="337"/>
        <v>0</v>
      </c>
      <c r="DB215" s="391">
        <f t="shared" si="338"/>
        <v>0</v>
      </c>
      <c r="DC215" s="391">
        <f t="shared" si="339"/>
        <v>0</v>
      </c>
      <c r="DD215" s="391">
        <f t="shared" si="340"/>
        <v>0</v>
      </c>
      <c r="DE215" s="398"/>
      <c r="DF215" s="391">
        <f t="shared" si="341"/>
        <v>0</v>
      </c>
      <c r="DG215" s="391">
        <f t="shared" si="342"/>
        <v>0</v>
      </c>
      <c r="DH215" s="391">
        <f t="shared" si="343"/>
        <v>0</v>
      </c>
      <c r="DI215" s="391">
        <f t="shared" si="344"/>
        <v>0</v>
      </c>
      <c r="DJ215" s="391">
        <f t="shared" si="345"/>
        <v>0</v>
      </c>
      <c r="DK215" s="391">
        <f t="shared" si="346"/>
        <v>0</v>
      </c>
      <c r="DL215" s="391">
        <f t="shared" si="347"/>
        <v>0</v>
      </c>
      <c r="DM215" s="391">
        <f t="shared" si="348"/>
        <v>0</v>
      </c>
      <c r="DN215" s="391">
        <f t="shared" si="349"/>
        <v>0</v>
      </c>
      <c r="DO215" s="391">
        <f t="shared" si="350"/>
        <v>0</v>
      </c>
      <c r="DP215" s="391">
        <f t="shared" si="351"/>
        <v>0</v>
      </c>
      <c r="DQ215" s="398"/>
      <c r="DR215" s="391">
        <f t="shared" si="352"/>
        <v>0</v>
      </c>
      <c r="DS215" s="391">
        <f t="shared" si="353"/>
        <v>0</v>
      </c>
      <c r="DT215" s="391">
        <f t="shared" si="354"/>
        <v>0</v>
      </c>
      <c r="DU215" s="391">
        <f t="shared" si="355"/>
        <v>0</v>
      </c>
      <c r="DV215" s="391">
        <f t="shared" si="356"/>
        <v>0</v>
      </c>
      <c r="DW215" s="391">
        <f t="shared" si="357"/>
        <v>0</v>
      </c>
      <c r="DX215" s="391">
        <f t="shared" si="358"/>
        <v>0</v>
      </c>
      <c r="DY215" s="391">
        <f t="shared" si="359"/>
        <v>0</v>
      </c>
      <c r="DZ215" s="391">
        <f t="shared" si="360"/>
        <v>0</v>
      </c>
      <c r="EA215" s="391">
        <f t="shared" si="361"/>
        <v>0</v>
      </c>
      <c r="EB215" s="391">
        <f t="shared" si="362"/>
        <v>0</v>
      </c>
      <c r="EC215" s="398"/>
      <c r="ED215" s="391">
        <f t="shared" si="363"/>
        <v>0</v>
      </c>
      <c r="EE215" s="391">
        <f t="shared" si="364"/>
        <v>0</v>
      </c>
      <c r="EF215" s="391">
        <f t="shared" si="365"/>
        <v>0</v>
      </c>
      <c r="EG215" s="391">
        <f t="shared" si="366"/>
        <v>0</v>
      </c>
      <c r="EH215" s="391">
        <f t="shared" si="367"/>
        <v>0</v>
      </c>
      <c r="EI215" s="391">
        <f t="shared" si="368"/>
        <v>0</v>
      </c>
      <c r="EJ215" s="391">
        <f t="shared" si="369"/>
        <v>0</v>
      </c>
      <c r="EK215" s="391">
        <f t="shared" si="370"/>
        <v>0</v>
      </c>
      <c r="EL215" s="391">
        <f t="shared" si="371"/>
        <v>0</v>
      </c>
      <c r="EM215" s="391">
        <f t="shared" si="372"/>
        <v>0</v>
      </c>
      <c r="EN215" s="391">
        <f t="shared" si="373"/>
        <v>0</v>
      </c>
    </row>
    <row r="216" spans="1:145" s="391" customFormat="1" ht="13.5" hidden="1" thickBot="1" x14ac:dyDescent="0.25">
      <c r="A216" s="364" t="str">
        <f t="shared" si="379"/>
        <v>ON-BRV</v>
      </c>
      <c r="B216" s="365" t="str">
        <f>IF((A216&lt;&gt;"ZZZ"),(IF((IFERROR((VLOOKUP(A216,'Standaard+voorstellen '!A$1:B$436,1,FALSE)),"ZZZ"))="ZZZ","v","")),"")</f>
        <v/>
      </c>
      <c r="C216" s="396" t="s">
        <v>235</v>
      </c>
      <c r="D216" s="367" t="str">
        <f t="shared" si="292"/>
        <v>ON-BRV</v>
      </c>
      <c r="E216" s="368" t="str">
        <f>IFERROR((VLOOKUP(C216,'Standaard+voorstellen '!A$1:E$568,2,FALSE)),"Nog af te handelen AANVRAAG")</f>
        <v>ON Brandweer Vaartuig</v>
      </c>
      <c r="F216" s="369">
        <f>IFERROR((VLOOKUP(C216,'Standaard+voorstellen '!A$1:E$568,3,FALSE)),"")</f>
        <v>1</v>
      </c>
      <c r="G216" s="370">
        <f t="shared" si="376"/>
        <v>89</v>
      </c>
      <c r="H216" s="371">
        <f t="shared" si="378"/>
        <v>9</v>
      </c>
      <c r="I216" s="372">
        <f t="shared" si="377"/>
        <v>80</v>
      </c>
      <c r="J216" s="367">
        <f t="shared" si="293"/>
        <v>6</v>
      </c>
      <c r="K216" s="372">
        <f t="shared" si="294"/>
        <v>0</v>
      </c>
      <c r="L216" s="369" t="s">
        <v>36</v>
      </c>
      <c r="M216" s="373" t="s">
        <v>1223</v>
      </c>
      <c r="N216" s="374"/>
      <c r="O216" s="375"/>
      <c r="P216" s="376" t="s">
        <v>235</v>
      </c>
      <c r="Q216" s="377">
        <v>89</v>
      </c>
      <c r="R216" s="378">
        <v>9</v>
      </c>
      <c r="S216" s="379">
        <v>80</v>
      </c>
      <c r="T216" s="378">
        <v>8</v>
      </c>
      <c r="U216" s="378">
        <v>7</v>
      </c>
      <c r="V216" s="377">
        <v>10</v>
      </c>
      <c r="W216" s="378">
        <v>1</v>
      </c>
      <c r="X216" s="379">
        <v>9</v>
      </c>
      <c r="Y216" s="384"/>
      <c r="Z216" s="401"/>
      <c r="AA216" s="402"/>
      <c r="AB216" s="383">
        <v>3</v>
      </c>
      <c r="AC216" s="384">
        <v>1</v>
      </c>
      <c r="AD216" s="384">
        <v>2</v>
      </c>
      <c r="AE216" s="383">
        <v>32</v>
      </c>
      <c r="AF216" s="401">
        <v>5</v>
      </c>
      <c r="AG216" s="406">
        <v>27</v>
      </c>
      <c r="AH216" s="383">
        <v>5</v>
      </c>
      <c r="AI216" s="384">
        <v>0</v>
      </c>
      <c r="AJ216" s="385">
        <v>5</v>
      </c>
      <c r="AK216" s="384"/>
      <c r="AL216" s="384"/>
      <c r="AM216" s="384"/>
      <c r="AN216" s="383">
        <v>0</v>
      </c>
      <c r="AO216" s="384">
        <v>0</v>
      </c>
      <c r="AP216" s="385">
        <v>0</v>
      </c>
      <c r="AQ216" s="384">
        <v>23</v>
      </c>
      <c r="AR216" s="384">
        <v>2</v>
      </c>
      <c r="AS216" s="384">
        <v>21</v>
      </c>
      <c r="AT216" s="383">
        <v>10</v>
      </c>
      <c r="AU216" s="384">
        <v>0</v>
      </c>
      <c r="AV216" s="384">
        <v>10</v>
      </c>
      <c r="AW216" s="383">
        <v>6</v>
      </c>
      <c r="AX216" s="384">
        <v>0</v>
      </c>
      <c r="AY216" s="385">
        <v>6</v>
      </c>
      <c r="AZ216" s="403"/>
      <c r="BA216" s="387" t="str">
        <f t="shared" si="295"/>
        <v>ON</v>
      </c>
      <c r="BB216" s="388" t="str">
        <f t="shared" si="296"/>
        <v/>
      </c>
      <c r="BC216" s="389" t="str">
        <f t="shared" si="297"/>
        <v>-</v>
      </c>
      <c r="BD216" s="390" t="str">
        <f t="shared" si="298"/>
        <v>BRV</v>
      </c>
      <c r="BE216" s="391">
        <f t="shared" si="299"/>
        <v>3</v>
      </c>
      <c r="BF216" s="392" t="str">
        <f>VLOOKUP(C216,'Standaard+voorstellen '!A$1:E$568,1,FALSE)</f>
        <v>ON-BRV</v>
      </c>
      <c r="BG216" s="393" t="str">
        <f>VLOOKUP(P216,'Hulpblad Aantal per VrtgSrt &gt;=1'!B$4:C$688,1,FALSE)</f>
        <v>ON-BRV</v>
      </c>
      <c r="BH216" s="394" t="s">
        <v>235</v>
      </c>
      <c r="BI216" s="393" t="str">
        <f t="shared" si="300"/>
        <v>g</v>
      </c>
      <c r="BJ216" s="393" t="str">
        <f t="shared" si="301"/>
        <v>P</v>
      </c>
      <c r="BK216" s="393" t="str">
        <f t="shared" si="302"/>
        <v>A</v>
      </c>
      <c r="BL216" s="395" t="str">
        <f t="shared" si="303"/>
        <v>PA</v>
      </c>
      <c r="BM216" s="393" t="str">
        <f>IF((B216&gt;"a"),(VLOOKUP(A216,Afhankelijkheid!A$2:O$5530,2,FALSE)),"")</f>
        <v/>
      </c>
      <c r="BN216" s="396">
        <f>IFERROR(VLOOKUP(A216,'Hulpblad IZB en IZE'!A$2:B$750,2,FALSE),0)</f>
        <v>6</v>
      </c>
      <c r="BO216" s="397" t="str">
        <f t="shared" si="304"/>
        <v/>
      </c>
      <c r="BP216" s="370">
        <f t="shared" si="305"/>
        <v>89</v>
      </c>
      <c r="BQ216" s="371">
        <f t="shared" si="306"/>
        <v>9</v>
      </c>
      <c r="BR216" s="372">
        <f t="shared" si="374"/>
        <v>80</v>
      </c>
      <c r="BS216" s="372">
        <f t="shared" si="375"/>
        <v>8</v>
      </c>
      <c r="BT216" s="367">
        <f t="shared" si="307"/>
        <v>6</v>
      </c>
      <c r="BU216" s="398"/>
      <c r="BW216" s="393">
        <f t="shared" si="308"/>
        <v>0</v>
      </c>
      <c r="BX216" s="393">
        <f t="shared" si="309"/>
        <v>0</v>
      </c>
      <c r="BY216" s="393">
        <f t="shared" si="310"/>
        <v>0</v>
      </c>
      <c r="BZ216" s="393">
        <f t="shared" si="311"/>
        <v>0</v>
      </c>
      <c r="CA216" s="393">
        <f t="shared" si="312"/>
        <v>0</v>
      </c>
      <c r="CB216" s="393">
        <f t="shared" si="313"/>
        <v>0</v>
      </c>
      <c r="CC216" s="393">
        <f t="shared" si="314"/>
        <v>0</v>
      </c>
      <c r="CD216" s="393">
        <f t="shared" si="315"/>
        <v>0</v>
      </c>
      <c r="CE216" s="393">
        <f t="shared" si="316"/>
        <v>0</v>
      </c>
      <c r="CF216" s="393">
        <f t="shared" si="317"/>
        <v>0</v>
      </c>
      <c r="CG216" s="398"/>
      <c r="CH216" s="391">
        <f t="shared" si="318"/>
        <v>1</v>
      </c>
      <c r="CI216" s="391">
        <f t="shared" si="319"/>
        <v>0</v>
      </c>
      <c r="CJ216" s="391">
        <f t="shared" si="320"/>
        <v>1</v>
      </c>
      <c r="CK216" s="391">
        <f t="shared" si="321"/>
        <v>1</v>
      </c>
      <c r="CL216" s="391">
        <f t="shared" si="322"/>
        <v>1</v>
      </c>
      <c r="CM216" s="391">
        <f t="shared" si="323"/>
        <v>0</v>
      </c>
      <c r="CN216" s="391">
        <f t="shared" si="324"/>
        <v>1</v>
      </c>
      <c r="CO216" s="391">
        <f t="shared" si="325"/>
        <v>1</v>
      </c>
      <c r="CP216" s="391">
        <f t="shared" si="326"/>
        <v>1</v>
      </c>
      <c r="CQ216" s="391">
        <f t="shared" si="327"/>
        <v>1</v>
      </c>
      <c r="CR216" s="391">
        <f t="shared" si="328"/>
        <v>0</v>
      </c>
      <c r="CS216" s="393">
        <f t="shared" si="329"/>
        <v>0</v>
      </c>
      <c r="CT216" s="391">
        <f t="shared" si="330"/>
        <v>0</v>
      </c>
      <c r="CU216" s="391">
        <f t="shared" si="331"/>
        <v>1</v>
      </c>
      <c r="CV216" s="391">
        <f t="shared" si="332"/>
        <v>0</v>
      </c>
      <c r="CW216" s="391">
        <f t="shared" si="333"/>
        <v>1</v>
      </c>
      <c r="CX216" s="391">
        <f t="shared" si="334"/>
        <v>1</v>
      </c>
      <c r="CY216" s="391">
        <f t="shared" si="335"/>
        <v>1</v>
      </c>
      <c r="CZ216" s="391">
        <f t="shared" si="336"/>
        <v>0</v>
      </c>
      <c r="DA216" s="391">
        <f t="shared" si="337"/>
        <v>0</v>
      </c>
      <c r="DB216" s="391">
        <f t="shared" si="338"/>
        <v>1</v>
      </c>
      <c r="DC216" s="391">
        <f t="shared" si="339"/>
        <v>1</v>
      </c>
      <c r="DD216" s="391">
        <f t="shared" si="340"/>
        <v>1</v>
      </c>
      <c r="DE216" s="398"/>
      <c r="DF216" s="391">
        <f t="shared" si="341"/>
        <v>0</v>
      </c>
      <c r="DG216" s="391">
        <f t="shared" si="342"/>
        <v>0</v>
      </c>
      <c r="DH216" s="391">
        <f t="shared" si="343"/>
        <v>0</v>
      </c>
      <c r="DI216" s="391">
        <f t="shared" si="344"/>
        <v>0</v>
      </c>
      <c r="DJ216" s="391">
        <f t="shared" si="345"/>
        <v>0</v>
      </c>
      <c r="DK216" s="391">
        <f t="shared" si="346"/>
        <v>0</v>
      </c>
      <c r="DL216" s="391">
        <f t="shared" si="347"/>
        <v>0</v>
      </c>
      <c r="DM216" s="391">
        <f t="shared" si="348"/>
        <v>0</v>
      </c>
      <c r="DN216" s="391">
        <f t="shared" si="349"/>
        <v>0</v>
      </c>
      <c r="DO216" s="391">
        <f t="shared" si="350"/>
        <v>0</v>
      </c>
      <c r="DP216" s="391">
        <f t="shared" si="351"/>
        <v>0</v>
      </c>
      <c r="DQ216" s="398"/>
      <c r="DR216" s="391">
        <f t="shared" si="352"/>
        <v>0</v>
      </c>
      <c r="DS216" s="391">
        <f t="shared" si="353"/>
        <v>0</v>
      </c>
      <c r="DT216" s="391">
        <f t="shared" si="354"/>
        <v>0</v>
      </c>
      <c r="DU216" s="391">
        <f t="shared" si="355"/>
        <v>0</v>
      </c>
      <c r="DV216" s="391">
        <f t="shared" si="356"/>
        <v>0</v>
      </c>
      <c r="DW216" s="391">
        <f t="shared" si="357"/>
        <v>0</v>
      </c>
      <c r="DX216" s="391">
        <f t="shared" si="358"/>
        <v>0</v>
      </c>
      <c r="DY216" s="391">
        <f t="shared" si="359"/>
        <v>0</v>
      </c>
      <c r="DZ216" s="391">
        <f t="shared" si="360"/>
        <v>0</v>
      </c>
      <c r="EA216" s="391">
        <f t="shared" si="361"/>
        <v>0</v>
      </c>
      <c r="EB216" s="391">
        <f t="shared" si="362"/>
        <v>0</v>
      </c>
      <c r="EC216" s="398"/>
      <c r="ED216" s="391">
        <f t="shared" si="363"/>
        <v>0</v>
      </c>
      <c r="EE216" s="391">
        <f t="shared" si="364"/>
        <v>0</v>
      </c>
      <c r="EF216" s="391">
        <f t="shared" si="365"/>
        <v>0</v>
      </c>
      <c r="EG216" s="391">
        <f t="shared" si="366"/>
        <v>0</v>
      </c>
      <c r="EH216" s="391">
        <f t="shared" si="367"/>
        <v>0</v>
      </c>
      <c r="EI216" s="391">
        <f t="shared" si="368"/>
        <v>0</v>
      </c>
      <c r="EJ216" s="391">
        <f t="shared" si="369"/>
        <v>0</v>
      </c>
      <c r="EK216" s="391">
        <f t="shared" si="370"/>
        <v>0</v>
      </c>
      <c r="EL216" s="391">
        <f t="shared" si="371"/>
        <v>0</v>
      </c>
      <c r="EM216" s="391">
        <f t="shared" si="372"/>
        <v>0</v>
      </c>
      <c r="EN216" s="391">
        <f t="shared" si="373"/>
        <v>0</v>
      </c>
    </row>
    <row r="217" spans="1:145" s="391" customFormat="1" ht="13.5" hidden="1" thickBot="1" x14ac:dyDescent="0.25">
      <c r="A217" s="364" t="str">
        <f t="shared" si="379"/>
        <v>ON-GO</v>
      </c>
      <c r="B217" s="365" t="str">
        <f>IF((A217&lt;&gt;"ZZZ"),(IF((IFERROR((VLOOKUP(A217,'Standaard+voorstellen '!A$1:B$436,1,FALSE)),"ZZZ"))="ZZZ","v","")),"")</f>
        <v/>
      </c>
      <c r="C217" s="396" t="s">
        <v>163</v>
      </c>
      <c r="D217" s="367" t="str">
        <f t="shared" si="292"/>
        <v>ON-GO</v>
      </c>
      <c r="E217" s="368" t="str">
        <f>IFERROR((VLOOKUP(C217,'Standaard+voorstellen '!A$1:E$568,2,FALSE)),"Nog af te handelen AANVRAAG")</f>
        <v>ON Grootschalige Ontsmetting</v>
      </c>
      <c r="F217" s="369">
        <f>IFERROR((VLOOKUP(C217,'Standaard+voorstellen '!A$1:E$568,3,FALSE)),"")</f>
        <v>2</v>
      </c>
      <c r="G217" s="370">
        <f t="shared" si="376"/>
        <v>13</v>
      </c>
      <c r="H217" s="371">
        <f t="shared" si="378"/>
        <v>3</v>
      </c>
      <c r="I217" s="372">
        <f t="shared" si="377"/>
        <v>10</v>
      </c>
      <c r="J217" s="367">
        <f t="shared" si="293"/>
        <v>6</v>
      </c>
      <c r="K217" s="372">
        <f t="shared" si="294"/>
        <v>0</v>
      </c>
      <c r="L217" s="369" t="s">
        <v>36</v>
      </c>
      <c r="M217" s="373" t="s">
        <v>1138</v>
      </c>
      <c r="N217" s="374"/>
      <c r="O217" s="375"/>
      <c r="P217" s="376" t="s">
        <v>163</v>
      </c>
      <c r="Q217" s="377">
        <v>13</v>
      </c>
      <c r="R217" s="378">
        <v>3</v>
      </c>
      <c r="S217" s="379">
        <v>10</v>
      </c>
      <c r="T217" s="378">
        <v>6</v>
      </c>
      <c r="U217" s="378">
        <v>5</v>
      </c>
      <c r="V217" s="377">
        <v>1</v>
      </c>
      <c r="W217" s="378">
        <v>0</v>
      </c>
      <c r="X217" s="379">
        <v>1</v>
      </c>
      <c r="Y217" s="384">
        <v>3</v>
      </c>
      <c r="Z217" s="401">
        <v>1</v>
      </c>
      <c r="AA217" s="402">
        <v>2</v>
      </c>
      <c r="AB217" s="383"/>
      <c r="AC217" s="384"/>
      <c r="AD217" s="384"/>
      <c r="AE217" s="383"/>
      <c r="AF217" s="401"/>
      <c r="AG217" s="406"/>
      <c r="AH217" s="383">
        <v>2</v>
      </c>
      <c r="AI217" s="384">
        <v>0</v>
      </c>
      <c r="AJ217" s="385">
        <v>2</v>
      </c>
      <c r="AK217" s="378"/>
      <c r="AL217" s="378"/>
      <c r="AM217" s="378"/>
      <c r="AN217" s="383">
        <v>0</v>
      </c>
      <c r="AO217" s="384">
        <v>0</v>
      </c>
      <c r="AP217" s="385">
        <v>0</v>
      </c>
      <c r="AQ217" s="378">
        <v>5</v>
      </c>
      <c r="AR217" s="378">
        <v>1</v>
      </c>
      <c r="AS217" s="378">
        <v>4</v>
      </c>
      <c r="AT217" s="383">
        <v>2</v>
      </c>
      <c r="AU217" s="378">
        <v>1</v>
      </c>
      <c r="AV217" s="378">
        <v>1</v>
      </c>
      <c r="AW217" s="383"/>
      <c r="AX217" s="384"/>
      <c r="AY217" s="385"/>
      <c r="AZ217" s="403"/>
      <c r="BA217" s="387" t="str">
        <f t="shared" si="295"/>
        <v>ON</v>
      </c>
      <c r="BB217" s="388" t="str">
        <f t="shared" si="296"/>
        <v/>
      </c>
      <c r="BC217" s="389" t="str">
        <f t="shared" si="297"/>
        <v>-</v>
      </c>
      <c r="BD217" s="390" t="str">
        <f t="shared" si="298"/>
        <v>GO</v>
      </c>
      <c r="BE217" s="391">
        <f t="shared" si="299"/>
        <v>3</v>
      </c>
      <c r="BF217" s="392" t="str">
        <f>VLOOKUP(C217,'Standaard+voorstellen '!A$1:E$568,1,FALSE)</f>
        <v>ON-GO</v>
      </c>
      <c r="BG217" s="393" t="str">
        <f>VLOOKUP(P217,'Hulpblad Aantal per VrtgSrt &gt;=1'!B$4:C$688,1,FALSE)</f>
        <v>ON-GO</v>
      </c>
      <c r="BH217" s="394" t="s">
        <v>163</v>
      </c>
      <c r="BI217" s="393" t="str">
        <f t="shared" si="300"/>
        <v>g</v>
      </c>
      <c r="BJ217" s="393" t="str">
        <f t="shared" si="301"/>
        <v>P</v>
      </c>
      <c r="BK217" s="393" t="str">
        <f t="shared" si="302"/>
        <v>A</v>
      </c>
      <c r="BL217" s="395" t="str">
        <f t="shared" si="303"/>
        <v>PA</v>
      </c>
      <c r="BM217" s="393" t="str">
        <f>IF((B217&gt;"a"),(VLOOKUP(A217,Afhankelijkheid!A$2:O$5530,2,FALSE)),"")</f>
        <v/>
      </c>
      <c r="BN217" s="396">
        <f>IFERROR(VLOOKUP(A217,'Hulpblad IZB en IZE'!A$2:B$750,2,FALSE),0)</f>
        <v>6</v>
      </c>
      <c r="BO217" s="397" t="str">
        <f t="shared" si="304"/>
        <v/>
      </c>
      <c r="BP217" s="370">
        <f t="shared" si="305"/>
        <v>13</v>
      </c>
      <c r="BQ217" s="371">
        <f t="shared" si="306"/>
        <v>3</v>
      </c>
      <c r="BR217" s="372">
        <f t="shared" si="374"/>
        <v>10</v>
      </c>
      <c r="BS217" s="372">
        <f t="shared" si="375"/>
        <v>6</v>
      </c>
      <c r="BT217" s="367">
        <f t="shared" si="307"/>
        <v>6</v>
      </c>
      <c r="BU217" s="398"/>
      <c r="BW217" s="393">
        <f t="shared" si="308"/>
        <v>0</v>
      </c>
      <c r="BX217" s="393">
        <f t="shared" si="309"/>
        <v>0</v>
      </c>
      <c r="BY217" s="393">
        <f t="shared" si="310"/>
        <v>0</v>
      </c>
      <c r="BZ217" s="393">
        <f t="shared" si="311"/>
        <v>0</v>
      </c>
      <c r="CA217" s="393">
        <f t="shared" si="312"/>
        <v>0</v>
      </c>
      <c r="CB217" s="393">
        <f t="shared" si="313"/>
        <v>0</v>
      </c>
      <c r="CC217" s="393">
        <f t="shared" si="314"/>
        <v>0</v>
      </c>
      <c r="CD217" s="393">
        <f t="shared" si="315"/>
        <v>0</v>
      </c>
      <c r="CE217" s="393">
        <f t="shared" si="316"/>
        <v>0</v>
      </c>
      <c r="CF217" s="393">
        <f t="shared" si="317"/>
        <v>0</v>
      </c>
      <c r="CG217" s="398"/>
      <c r="CH217" s="391">
        <f t="shared" si="318"/>
        <v>1</v>
      </c>
      <c r="CI217" s="391">
        <f t="shared" si="319"/>
        <v>1</v>
      </c>
      <c r="CJ217" s="391">
        <f t="shared" si="320"/>
        <v>0</v>
      </c>
      <c r="CK217" s="391">
        <f t="shared" si="321"/>
        <v>0</v>
      </c>
      <c r="CL217" s="391">
        <f t="shared" si="322"/>
        <v>1</v>
      </c>
      <c r="CM217" s="391">
        <f t="shared" si="323"/>
        <v>0</v>
      </c>
      <c r="CN217" s="391">
        <f t="shared" si="324"/>
        <v>1</v>
      </c>
      <c r="CO217" s="391">
        <f t="shared" si="325"/>
        <v>1</v>
      </c>
      <c r="CP217" s="391">
        <f t="shared" si="326"/>
        <v>1</v>
      </c>
      <c r="CQ217" s="391">
        <f t="shared" si="327"/>
        <v>0</v>
      </c>
      <c r="CR217" s="391">
        <f t="shared" si="328"/>
        <v>0</v>
      </c>
      <c r="CS217" s="393">
        <f t="shared" si="329"/>
        <v>0</v>
      </c>
      <c r="CT217" s="391">
        <f t="shared" si="330"/>
        <v>0</v>
      </c>
      <c r="CU217" s="391">
        <f t="shared" si="331"/>
        <v>1</v>
      </c>
      <c r="CV217" s="391">
        <f t="shared" si="332"/>
        <v>1</v>
      </c>
      <c r="CW217" s="391">
        <f t="shared" si="333"/>
        <v>0</v>
      </c>
      <c r="CX217" s="391">
        <f t="shared" si="334"/>
        <v>0</v>
      </c>
      <c r="CY217" s="391">
        <f t="shared" si="335"/>
        <v>1</v>
      </c>
      <c r="CZ217" s="391">
        <f t="shared" si="336"/>
        <v>0</v>
      </c>
      <c r="DA217" s="391">
        <f t="shared" si="337"/>
        <v>0</v>
      </c>
      <c r="DB217" s="391">
        <f t="shared" si="338"/>
        <v>1</v>
      </c>
      <c r="DC217" s="391">
        <f t="shared" si="339"/>
        <v>1</v>
      </c>
      <c r="DD217" s="391">
        <f t="shared" si="340"/>
        <v>0</v>
      </c>
      <c r="DE217" s="398"/>
      <c r="DF217" s="391">
        <f t="shared" si="341"/>
        <v>0</v>
      </c>
      <c r="DG217" s="391">
        <f t="shared" si="342"/>
        <v>0</v>
      </c>
      <c r="DH217" s="391">
        <f t="shared" si="343"/>
        <v>0</v>
      </c>
      <c r="DI217" s="391">
        <f t="shared" si="344"/>
        <v>0</v>
      </c>
      <c r="DJ217" s="391">
        <f t="shared" si="345"/>
        <v>0</v>
      </c>
      <c r="DK217" s="391">
        <f t="shared" si="346"/>
        <v>0</v>
      </c>
      <c r="DL217" s="391">
        <f t="shared" si="347"/>
        <v>0</v>
      </c>
      <c r="DM217" s="391">
        <f t="shared" si="348"/>
        <v>0</v>
      </c>
      <c r="DN217" s="391">
        <f t="shared" si="349"/>
        <v>0</v>
      </c>
      <c r="DO217" s="391">
        <f t="shared" si="350"/>
        <v>0</v>
      </c>
      <c r="DP217" s="391">
        <f t="shared" si="351"/>
        <v>0</v>
      </c>
      <c r="DQ217" s="398"/>
      <c r="DR217" s="391">
        <f t="shared" si="352"/>
        <v>0</v>
      </c>
      <c r="DS217" s="391">
        <f t="shared" si="353"/>
        <v>0</v>
      </c>
      <c r="DT217" s="391">
        <f t="shared" si="354"/>
        <v>0</v>
      </c>
      <c r="DU217" s="391">
        <f t="shared" si="355"/>
        <v>0</v>
      </c>
      <c r="DV217" s="391">
        <f t="shared" si="356"/>
        <v>0</v>
      </c>
      <c r="DW217" s="391">
        <f t="shared" si="357"/>
        <v>0</v>
      </c>
      <c r="DX217" s="391">
        <f t="shared" si="358"/>
        <v>0</v>
      </c>
      <c r="DY217" s="391">
        <f t="shared" si="359"/>
        <v>0</v>
      </c>
      <c r="DZ217" s="391">
        <f t="shared" si="360"/>
        <v>0</v>
      </c>
      <c r="EA217" s="391">
        <f t="shared" si="361"/>
        <v>0</v>
      </c>
      <c r="EB217" s="391">
        <f t="shared" si="362"/>
        <v>0</v>
      </c>
      <c r="EC217" s="398"/>
      <c r="ED217" s="391">
        <f t="shared" si="363"/>
        <v>0</v>
      </c>
      <c r="EE217" s="391">
        <f t="shared" si="364"/>
        <v>0</v>
      </c>
      <c r="EF217" s="391">
        <f t="shared" si="365"/>
        <v>0</v>
      </c>
      <c r="EG217" s="391">
        <f t="shared" si="366"/>
        <v>0</v>
      </c>
      <c r="EH217" s="391">
        <f t="shared" si="367"/>
        <v>0</v>
      </c>
      <c r="EI217" s="391">
        <f t="shared" si="368"/>
        <v>0</v>
      </c>
      <c r="EJ217" s="391">
        <f t="shared" si="369"/>
        <v>0</v>
      </c>
      <c r="EK217" s="391">
        <f t="shared" si="370"/>
        <v>0</v>
      </c>
      <c r="EL217" s="391">
        <f t="shared" si="371"/>
        <v>0</v>
      </c>
      <c r="EM217" s="391">
        <f t="shared" si="372"/>
        <v>0</v>
      </c>
      <c r="EN217" s="391">
        <f t="shared" si="373"/>
        <v>0</v>
      </c>
    </row>
    <row r="218" spans="1:145" s="391" customFormat="1" ht="13.5" hidden="1" thickBot="1" x14ac:dyDescent="0.25">
      <c r="A218" s="638" t="str">
        <f t="shared" si="379"/>
        <v>ON-GP</v>
      </c>
      <c r="B218" s="639" t="str">
        <f>IF((A218&lt;&gt;"ZZZ"),(IF((IFERROR((VLOOKUP(A218,'Standaard+voorstellen '!A$1:B$436,1,FALSE)),"ZZZ"))="ZZZ","v","")),"")</f>
        <v/>
      </c>
      <c r="C218" s="640" t="s">
        <v>182</v>
      </c>
      <c r="D218" s="641" t="str">
        <f t="shared" si="292"/>
        <v>ON-GP</v>
      </c>
      <c r="E218" s="642" t="str">
        <f>IFERROR((VLOOKUP(C218,'Standaard+voorstellen '!A$1:E$568,2,FALSE)),"Nog af te handelen AANVRAAG")</f>
        <v>ON Gaspakteam</v>
      </c>
      <c r="F218" s="551">
        <f>IFERROR((VLOOKUP(C218,'Standaard+voorstellen '!A$1:E$568,3,FALSE)),"")</f>
        <v>2</v>
      </c>
      <c r="G218" s="552">
        <f t="shared" si="376"/>
        <v>16</v>
      </c>
      <c r="H218" s="553">
        <f t="shared" si="378"/>
        <v>1</v>
      </c>
      <c r="I218" s="554">
        <f t="shared" si="377"/>
        <v>15</v>
      </c>
      <c r="J218" s="549">
        <f t="shared" si="293"/>
        <v>6</v>
      </c>
      <c r="K218" s="554">
        <f t="shared" si="294"/>
        <v>0</v>
      </c>
      <c r="L218" s="551" t="s">
        <v>36</v>
      </c>
      <c r="M218" s="555" t="s">
        <v>1138</v>
      </c>
      <c r="N218" s="415"/>
      <c r="O218" s="415"/>
      <c r="P218" s="546" t="s">
        <v>182</v>
      </c>
      <c r="Q218" s="556">
        <v>16</v>
      </c>
      <c r="R218" s="557">
        <v>1</v>
      </c>
      <c r="S218" s="558">
        <v>15</v>
      </c>
      <c r="T218" s="557">
        <v>6</v>
      </c>
      <c r="U218" s="557">
        <v>3</v>
      </c>
      <c r="V218" s="559">
        <v>0</v>
      </c>
      <c r="W218" s="560">
        <v>0</v>
      </c>
      <c r="X218" s="561">
        <v>0</v>
      </c>
      <c r="Y218" s="560"/>
      <c r="Z218" s="562"/>
      <c r="AA218" s="563"/>
      <c r="AB218" s="559"/>
      <c r="AC218" s="560"/>
      <c r="AD218" s="560"/>
      <c r="AE218" s="559">
        <v>2</v>
      </c>
      <c r="AF218" s="562">
        <v>0</v>
      </c>
      <c r="AG218" s="580">
        <v>2</v>
      </c>
      <c r="AH218" s="559">
        <v>0</v>
      </c>
      <c r="AI218" s="560">
        <v>0</v>
      </c>
      <c r="AJ218" s="561">
        <v>0</v>
      </c>
      <c r="AK218" s="560"/>
      <c r="AL218" s="560"/>
      <c r="AM218" s="560"/>
      <c r="AN218" s="559">
        <v>0</v>
      </c>
      <c r="AO218" s="560">
        <v>0</v>
      </c>
      <c r="AP218" s="561">
        <v>0</v>
      </c>
      <c r="AQ218" s="560">
        <v>13</v>
      </c>
      <c r="AR218" s="560">
        <v>0</v>
      </c>
      <c r="AS218" s="560">
        <v>13</v>
      </c>
      <c r="AT218" s="564">
        <v>1</v>
      </c>
      <c r="AU218" s="565">
        <v>1</v>
      </c>
      <c r="AV218" s="565">
        <v>0</v>
      </c>
      <c r="AW218" s="559"/>
      <c r="AX218" s="560"/>
      <c r="AY218" s="561"/>
      <c r="AZ218" s="568"/>
      <c r="BA218" s="569" t="str">
        <f t="shared" si="295"/>
        <v>ON</v>
      </c>
      <c r="BB218" s="570" t="str">
        <f t="shared" si="296"/>
        <v/>
      </c>
      <c r="BC218" s="571" t="str">
        <f t="shared" si="297"/>
        <v>-</v>
      </c>
      <c r="BD218" s="572" t="str">
        <f t="shared" si="298"/>
        <v>GP</v>
      </c>
      <c r="BE218" s="573">
        <f t="shared" si="299"/>
        <v>3</v>
      </c>
      <c r="BF218" s="574" t="str">
        <f>VLOOKUP(C218,'Standaard+voorstellen '!A$1:E$568,1,FALSE)</f>
        <v>ON-GP</v>
      </c>
      <c r="BG218" s="575" t="str">
        <f>VLOOKUP(P218,'Hulpblad Aantal per VrtgSrt &gt;=1'!B$4:C$688,1,FALSE)</f>
        <v>ON-GP</v>
      </c>
      <c r="BH218" s="576" t="s">
        <v>182</v>
      </c>
      <c r="BI218" s="575" t="str">
        <f t="shared" si="300"/>
        <v>g</v>
      </c>
      <c r="BJ218" s="575" t="str">
        <f t="shared" si="301"/>
        <v>P</v>
      </c>
      <c r="BK218" s="575" t="str">
        <f t="shared" si="302"/>
        <v>A</v>
      </c>
      <c r="BL218" s="577" t="str">
        <f t="shared" si="303"/>
        <v>PA</v>
      </c>
      <c r="BM218" s="575" t="str">
        <f>IF((B218&gt;"a"),(VLOOKUP(A218,Afhankelijkheid!A$2:O$5530,2,FALSE)),"")</f>
        <v/>
      </c>
      <c r="BN218" s="548">
        <f>IFERROR(VLOOKUP(A218,'Hulpblad IZB en IZE'!A$2:B$750,2,FALSE),0)</f>
        <v>6</v>
      </c>
      <c r="BO218" s="578" t="str">
        <f t="shared" si="304"/>
        <v/>
      </c>
      <c r="BP218" s="552">
        <f t="shared" si="305"/>
        <v>16</v>
      </c>
      <c r="BQ218" s="553">
        <f t="shared" si="306"/>
        <v>1</v>
      </c>
      <c r="BR218" s="554">
        <f t="shared" si="374"/>
        <v>15</v>
      </c>
      <c r="BS218" s="554">
        <f t="shared" si="375"/>
        <v>6</v>
      </c>
      <c r="BT218" s="549">
        <f t="shared" si="307"/>
        <v>6</v>
      </c>
      <c r="BU218" s="398"/>
      <c r="BW218" s="393">
        <f t="shared" si="308"/>
        <v>0</v>
      </c>
      <c r="BX218" s="393">
        <f t="shared" si="309"/>
        <v>0</v>
      </c>
      <c r="BY218" s="393">
        <f t="shared" si="310"/>
        <v>0</v>
      </c>
      <c r="BZ218" s="393">
        <f t="shared" si="311"/>
        <v>0</v>
      </c>
      <c r="CA218" s="393">
        <f t="shared" si="312"/>
        <v>0</v>
      </c>
      <c r="CB218" s="393">
        <f t="shared" si="313"/>
        <v>0</v>
      </c>
      <c r="CC218" s="393">
        <f t="shared" si="314"/>
        <v>0</v>
      </c>
      <c r="CD218" s="393">
        <f t="shared" si="315"/>
        <v>0</v>
      </c>
      <c r="CE218" s="393">
        <f t="shared" si="316"/>
        <v>0</v>
      </c>
      <c r="CF218" s="393">
        <f t="shared" si="317"/>
        <v>0</v>
      </c>
      <c r="CG218" s="398"/>
      <c r="CH218" s="391">
        <f t="shared" si="318"/>
        <v>1</v>
      </c>
      <c r="CI218" s="391">
        <f t="shared" si="319"/>
        <v>0</v>
      </c>
      <c r="CJ218" s="391">
        <f t="shared" si="320"/>
        <v>0</v>
      </c>
      <c r="CK218" s="391">
        <f t="shared" si="321"/>
        <v>1</v>
      </c>
      <c r="CL218" s="391">
        <f t="shared" si="322"/>
        <v>1</v>
      </c>
      <c r="CM218" s="391">
        <f t="shared" si="323"/>
        <v>0</v>
      </c>
      <c r="CN218" s="391">
        <f t="shared" si="324"/>
        <v>1</v>
      </c>
      <c r="CO218" s="391">
        <f t="shared" si="325"/>
        <v>1</v>
      </c>
      <c r="CP218" s="391">
        <f t="shared" si="326"/>
        <v>1</v>
      </c>
      <c r="CQ218" s="391">
        <f t="shared" si="327"/>
        <v>0</v>
      </c>
      <c r="CR218" s="391">
        <f t="shared" si="328"/>
        <v>0</v>
      </c>
      <c r="CS218" s="393">
        <f t="shared" si="329"/>
        <v>0</v>
      </c>
      <c r="CT218" s="391">
        <f t="shared" si="330"/>
        <v>0</v>
      </c>
      <c r="CU218" s="391">
        <f t="shared" si="331"/>
        <v>0</v>
      </c>
      <c r="CV218" s="391">
        <f t="shared" si="332"/>
        <v>0</v>
      </c>
      <c r="CW218" s="391">
        <f t="shared" si="333"/>
        <v>0</v>
      </c>
      <c r="CX218" s="391">
        <f t="shared" si="334"/>
        <v>1</v>
      </c>
      <c r="CY218" s="391">
        <f t="shared" si="335"/>
        <v>0</v>
      </c>
      <c r="CZ218" s="391">
        <f t="shared" si="336"/>
        <v>0</v>
      </c>
      <c r="DA218" s="391">
        <f t="shared" si="337"/>
        <v>0</v>
      </c>
      <c r="DB218" s="391">
        <f t="shared" si="338"/>
        <v>1</v>
      </c>
      <c r="DC218" s="391">
        <f t="shared" si="339"/>
        <v>1</v>
      </c>
      <c r="DD218" s="391">
        <f t="shared" si="340"/>
        <v>0</v>
      </c>
      <c r="DE218" s="398"/>
      <c r="DF218" s="391">
        <f t="shared" si="341"/>
        <v>0</v>
      </c>
      <c r="DG218" s="391">
        <f t="shared" si="342"/>
        <v>0</v>
      </c>
      <c r="DH218" s="391">
        <f t="shared" si="343"/>
        <v>0</v>
      </c>
      <c r="DI218" s="391">
        <f t="shared" si="344"/>
        <v>0</v>
      </c>
      <c r="DJ218" s="391">
        <f t="shared" si="345"/>
        <v>0</v>
      </c>
      <c r="DK218" s="391">
        <f t="shared" si="346"/>
        <v>0</v>
      </c>
      <c r="DL218" s="391">
        <f t="shared" si="347"/>
        <v>0</v>
      </c>
      <c r="DM218" s="391">
        <f t="shared" si="348"/>
        <v>0</v>
      </c>
      <c r="DN218" s="391">
        <f t="shared" si="349"/>
        <v>0</v>
      </c>
      <c r="DO218" s="391">
        <f t="shared" si="350"/>
        <v>0</v>
      </c>
      <c r="DP218" s="391">
        <f t="shared" si="351"/>
        <v>0</v>
      </c>
      <c r="DQ218" s="398"/>
      <c r="DR218" s="391">
        <f t="shared" si="352"/>
        <v>0</v>
      </c>
      <c r="DS218" s="391">
        <f t="shared" si="353"/>
        <v>0</v>
      </c>
      <c r="DT218" s="391">
        <f t="shared" si="354"/>
        <v>0</v>
      </c>
      <c r="DU218" s="391">
        <f t="shared" si="355"/>
        <v>0</v>
      </c>
      <c r="DV218" s="391">
        <f t="shared" si="356"/>
        <v>0</v>
      </c>
      <c r="DW218" s="391">
        <f t="shared" si="357"/>
        <v>0</v>
      </c>
      <c r="DX218" s="391">
        <f t="shared" si="358"/>
        <v>0</v>
      </c>
      <c r="DY218" s="391">
        <f t="shared" si="359"/>
        <v>0</v>
      </c>
      <c r="DZ218" s="391">
        <f t="shared" si="360"/>
        <v>0</v>
      </c>
      <c r="EA218" s="391">
        <f t="shared" si="361"/>
        <v>0</v>
      </c>
      <c r="EB218" s="391">
        <f t="shared" si="362"/>
        <v>0</v>
      </c>
      <c r="EC218" s="398"/>
      <c r="ED218" s="391">
        <f t="shared" si="363"/>
        <v>0</v>
      </c>
      <c r="EE218" s="391">
        <f t="shared" si="364"/>
        <v>0</v>
      </c>
      <c r="EF218" s="391">
        <f t="shared" si="365"/>
        <v>0</v>
      </c>
      <c r="EG218" s="391">
        <f t="shared" si="366"/>
        <v>0</v>
      </c>
      <c r="EH218" s="391">
        <f t="shared" si="367"/>
        <v>0</v>
      </c>
      <c r="EI218" s="391">
        <f t="shared" si="368"/>
        <v>0</v>
      </c>
      <c r="EJ218" s="391">
        <f t="shared" si="369"/>
        <v>0</v>
      </c>
      <c r="EK218" s="391">
        <f t="shared" si="370"/>
        <v>0</v>
      </c>
      <c r="EL218" s="391">
        <f t="shared" si="371"/>
        <v>0</v>
      </c>
      <c r="EM218" s="391">
        <f t="shared" si="372"/>
        <v>0</v>
      </c>
      <c r="EN218" s="391">
        <f t="shared" si="373"/>
        <v>0</v>
      </c>
    </row>
    <row r="219" spans="1:145" s="391" customFormat="1" ht="13.5" hidden="1" thickBot="1" x14ac:dyDescent="0.25">
      <c r="A219" s="638" t="str">
        <f t="shared" si="379"/>
        <v>ON-GS</v>
      </c>
      <c r="B219" s="639" t="str">
        <f>IF((A219&lt;&gt;"ZZZ"),(IF((IFERROR((VLOOKUP(A219,'Standaard+voorstellen '!A$1:B$436,1,FALSE)),"ZZZ"))="ZZZ","v","")),"")</f>
        <v/>
      </c>
      <c r="C219" s="640" t="s">
        <v>1093</v>
      </c>
      <c r="D219" s="641" t="str">
        <f t="shared" si="292"/>
        <v>ON-GS</v>
      </c>
      <c r="E219" s="642" t="str">
        <f>IFERROR((VLOOKUP(C219,'Standaard+voorstellen '!A$1:E$568,2,FALSE)),"Nog af te handelen AANVRAAG")</f>
        <v>ON Gevaarlijke Stoffen eenheid</v>
      </c>
      <c r="F219" s="551">
        <f>IFERROR((VLOOKUP(C219,'Standaard+voorstellen '!A$1:E$568,3,FALSE)),"")</f>
        <v>2</v>
      </c>
      <c r="G219" s="552">
        <f t="shared" si="376"/>
        <v>35</v>
      </c>
      <c r="H219" s="553">
        <f t="shared" si="378"/>
        <v>0</v>
      </c>
      <c r="I219" s="554">
        <f t="shared" si="377"/>
        <v>35</v>
      </c>
      <c r="J219" s="549">
        <f t="shared" si="293"/>
        <v>0</v>
      </c>
      <c r="K219" s="554">
        <f t="shared" si="294"/>
        <v>0</v>
      </c>
      <c r="L219" s="551" t="s">
        <v>36</v>
      </c>
      <c r="M219" s="555" t="s">
        <v>1138</v>
      </c>
      <c r="N219" s="415"/>
      <c r="O219" s="415"/>
      <c r="P219" s="546" t="s">
        <v>1093</v>
      </c>
      <c r="Q219" s="556">
        <v>35</v>
      </c>
      <c r="R219" s="557">
        <v>0</v>
      </c>
      <c r="S219" s="558">
        <v>35</v>
      </c>
      <c r="T219" s="557">
        <v>6</v>
      </c>
      <c r="U219" s="557">
        <v>3</v>
      </c>
      <c r="V219" s="559">
        <v>0</v>
      </c>
      <c r="W219" s="560">
        <v>0</v>
      </c>
      <c r="X219" s="561">
        <v>0</v>
      </c>
      <c r="Y219" s="560">
        <v>16</v>
      </c>
      <c r="Z219" s="562">
        <v>0</v>
      </c>
      <c r="AA219" s="563">
        <v>16</v>
      </c>
      <c r="AB219" s="559"/>
      <c r="AC219" s="560"/>
      <c r="AD219" s="560"/>
      <c r="AE219" s="559"/>
      <c r="AF219" s="562"/>
      <c r="AG219" s="580"/>
      <c r="AH219" s="559">
        <v>1</v>
      </c>
      <c r="AI219" s="560">
        <v>0</v>
      </c>
      <c r="AJ219" s="561">
        <v>1</v>
      </c>
      <c r="AK219" s="560"/>
      <c r="AL219" s="560"/>
      <c r="AM219" s="560"/>
      <c r="AN219" s="559">
        <v>0</v>
      </c>
      <c r="AO219" s="560">
        <v>0</v>
      </c>
      <c r="AP219" s="561">
        <v>0</v>
      </c>
      <c r="AQ219" s="560">
        <v>0</v>
      </c>
      <c r="AR219" s="560">
        <v>0</v>
      </c>
      <c r="AS219" s="560">
        <v>0</v>
      </c>
      <c r="AT219" s="564">
        <v>18</v>
      </c>
      <c r="AU219" s="565">
        <v>0</v>
      </c>
      <c r="AV219" s="565">
        <v>18</v>
      </c>
      <c r="AW219" s="559"/>
      <c r="AX219" s="560"/>
      <c r="AY219" s="561"/>
      <c r="AZ219" s="568"/>
      <c r="BA219" s="569" t="str">
        <f t="shared" si="295"/>
        <v>ON</v>
      </c>
      <c r="BB219" s="570" t="str">
        <f t="shared" si="296"/>
        <v/>
      </c>
      <c r="BC219" s="571" t="str">
        <f t="shared" si="297"/>
        <v>-</v>
      </c>
      <c r="BD219" s="572" t="str">
        <f t="shared" si="298"/>
        <v>GS</v>
      </c>
      <c r="BE219" s="573">
        <f t="shared" si="299"/>
        <v>3</v>
      </c>
      <c r="BF219" s="574" t="str">
        <f>VLOOKUP(C219,'Standaard+voorstellen '!A$1:E$568,1,FALSE)</f>
        <v>ON-GS</v>
      </c>
      <c r="BG219" s="575" t="str">
        <f>VLOOKUP(P219,'Hulpblad Aantal per VrtgSrt &gt;=1'!B$4:C$688,1,FALSE)</f>
        <v>ON-GS</v>
      </c>
      <c r="BH219" s="576" t="s">
        <v>1093</v>
      </c>
      <c r="BI219" s="575" t="str">
        <f t="shared" si="300"/>
        <v>g</v>
      </c>
      <c r="BJ219" s="575" t="str">
        <f t="shared" si="301"/>
        <v/>
      </c>
      <c r="BK219" s="575" t="str">
        <f t="shared" si="302"/>
        <v>A</v>
      </c>
      <c r="BL219" s="577" t="str">
        <f t="shared" si="303"/>
        <v>A</v>
      </c>
      <c r="BM219" s="575" t="str">
        <f>IF((B219&gt;"a"),(VLOOKUP(A219,Afhankelijkheid!A$2:O$5530,2,FALSE)),"")</f>
        <v/>
      </c>
      <c r="BN219" s="548">
        <f>IFERROR(VLOOKUP(A219,'Hulpblad IZB en IZE'!A$2:B$750,2,FALSE),0)</f>
        <v>0</v>
      </c>
      <c r="BO219" s="578" t="str">
        <f t="shared" si="304"/>
        <v/>
      </c>
      <c r="BP219" s="552">
        <f t="shared" si="305"/>
        <v>35</v>
      </c>
      <c r="BQ219" s="553">
        <f t="shared" si="306"/>
        <v>0</v>
      </c>
      <c r="BR219" s="554">
        <f t="shared" si="374"/>
        <v>35</v>
      </c>
      <c r="BS219" s="554">
        <f t="shared" si="375"/>
        <v>6</v>
      </c>
      <c r="BT219" s="549">
        <f t="shared" si="307"/>
        <v>0</v>
      </c>
      <c r="BU219" s="398"/>
      <c r="BW219" s="393">
        <f t="shared" si="308"/>
        <v>0</v>
      </c>
      <c r="BX219" s="393">
        <f t="shared" si="309"/>
        <v>0</v>
      </c>
      <c r="BY219" s="393">
        <f t="shared" si="310"/>
        <v>0</v>
      </c>
      <c r="BZ219" s="393">
        <f t="shared" si="311"/>
        <v>0</v>
      </c>
      <c r="CA219" s="393">
        <f t="shared" si="312"/>
        <v>0</v>
      </c>
      <c r="CB219" s="393">
        <f t="shared" si="313"/>
        <v>0</v>
      </c>
      <c r="CC219" s="393">
        <f t="shared" si="314"/>
        <v>0</v>
      </c>
      <c r="CD219" s="393">
        <f t="shared" si="315"/>
        <v>0</v>
      </c>
      <c r="CE219" s="393">
        <f t="shared" si="316"/>
        <v>0</v>
      </c>
      <c r="CF219" s="393">
        <f t="shared" si="317"/>
        <v>0</v>
      </c>
      <c r="CG219" s="398"/>
      <c r="CH219" s="391">
        <f t="shared" si="318"/>
        <v>1</v>
      </c>
      <c r="CI219" s="391">
        <f t="shared" si="319"/>
        <v>1</v>
      </c>
      <c r="CJ219" s="391">
        <f t="shared" si="320"/>
        <v>0</v>
      </c>
      <c r="CK219" s="391">
        <f t="shared" si="321"/>
        <v>0</v>
      </c>
      <c r="CL219" s="391">
        <f t="shared" si="322"/>
        <v>1</v>
      </c>
      <c r="CM219" s="391">
        <f t="shared" si="323"/>
        <v>0</v>
      </c>
      <c r="CN219" s="391">
        <f t="shared" si="324"/>
        <v>1</v>
      </c>
      <c r="CO219" s="391">
        <f t="shared" si="325"/>
        <v>1</v>
      </c>
      <c r="CP219" s="391">
        <f t="shared" si="326"/>
        <v>1</v>
      </c>
      <c r="CQ219" s="391">
        <f t="shared" si="327"/>
        <v>0</v>
      </c>
      <c r="CR219" s="391">
        <f t="shared" si="328"/>
        <v>0</v>
      </c>
      <c r="CS219" s="393">
        <f t="shared" si="329"/>
        <v>0</v>
      </c>
      <c r="CT219" s="391">
        <f t="shared" si="330"/>
        <v>0</v>
      </c>
      <c r="CU219" s="391">
        <f t="shared" si="331"/>
        <v>0</v>
      </c>
      <c r="CV219" s="391">
        <f t="shared" si="332"/>
        <v>1</v>
      </c>
      <c r="CW219" s="391">
        <f t="shared" si="333"/>
        <v>0</v>
      </c>
      <c r="CX219" s="391">
        <f t="shared" si="334"/>
        <v>0</v>
      </c>
      <c r="CY219" s="391">
        <f t="shared" si="335"/>
        <v>1</v>
      </c>
      <c r="CZ219" s="391">
        <f t="shared" si="336"/>
        <v>0</v>
      </c>
      <c r="DA219" s="391">
        <f t="shared" si="337"/>
        <v>0</v>
      </c>
      <c r="DB219" s="391">
        <f t="shared" si="338"/>
        <v>0</v>
      </c>
      <c r="DC219" s="391">
        <f t="shared" si="339"/>
        <v>1</v>
      </c>
      <c r="DD219" s="391">
        <f t="shared" si="340"/>
        <v>0</v>
      </c>
      <c r="DE219" s="398"/>
      <c r="DF219" s="391">
        <f t="shared" si="341"/>
        <v>0</v>
      </c>
      <c r="DG219" s="391">
        <f t="shared" si="342"/>
        <v>0</v>
      </c>
      <c r="DH219" s="391">
        <f t="shared" si="343"/>
        <v>0</v>
      </c>
      <c r="DI219" s="391">
        <f t="shared" si="344"/>
        <v>0</v>
      </c>
      <c r="DJ219" s="391">
        <f t="shared" si="345"/>
        <v>0</v>
      </c>
      <c r="DK219" s="391">
        <f t="shared" si="346"/>
        <v>0</v>
      </c>
      <c r="DL219" s="391">
        <f t="shared" si="347"/>
        <v>0</v>
      </c>
      <c r="DM219" s="391">
        <f t="shared" si="348"/>
        <v>0</v>
      </c>
      <c r="DN219" s="391">
        <f t="shared" si="349"/>
        <v>0</v>
      </c>
      <c r="DO219" s="391">
        <f t="shared" si="350"/>
        <v>0</v>
      </c>
      <c r="DP219" s="391">
        <f t="shared" si="351"/>
        <v>0</v>
      </c>
      <c r="DQ219" s="398"/>
      <c r="DR219" s="391">
        <f t="shared" si="352"/>
        <v>0</v>
      </c>
      <c r="DS219" s="391">
        <f t="shared" si="353"/>
        <v>0</v>
      </c>
      <c r="DT219" s="391">
        <f t="shared" si="354"/>
        <v>0</v>
      </c>
      <c r="DU219" s="391">
        <f t="shared" si="355"/>
        <v>0</v>
      </c>
      <c r="DV219" s="391">
        <f t="shared" si="356"/>
        <v>0</v>
      </c>
      <c r="DW219" s="391">
        <f t="shared" si="357"/>
        <v>0</v>
      </c>
      <c r="DX219" s="391">
        <f t="shared" si="358"/>
        <v>0</v>
      </c>
      <c r="DY219" s="391">
        <f t="shared" si="359"/>
        <v>0</v>
      </c>
      <c r="DZ219" s="391">
        <f t="shared" si="360"/>
        <v>0</v>
      </c>
      <c r="EA219" s="391">
        <f t="shared" si="361"/>
        <v>0</v>
      </c>
      <c r="EB219" s="391">
        <f t="shared" si="362"/>
        <v>0</v>
      </c>
      <c r="EC219" s="398"/>
      <c r="ED219" s="391">
        <f t="shared" si="363"/>
        <v>0</v>
      </c>
      <c r="EE219" s="391">
        <f t="shared" si="364"/>
        <v>0</v>
      </c>
      <c r="EF219" s="391">
        <f t="shared" si="365"/>
        <v>0</v>
      </c>
      <c r="EG219" s="391">
        <f t="shared" si="366"/>
        <v>0</v>
      </c>
      <c r="EH219" s="391">
        <f t="shared" si="367"/>
        <v>0</v>
      </c>
      <c r="EI219" s="391">
        <f t="shared" si="368"/>
        <v>0</v>
      </c>
      <c r="EJ219" s="391">
        <f t="shared" si="369"/>
        <v>0</v>
      </c>
      <c r="EK219" s="391">
        <f t="shared" si="370"/>
        <v>0</v>
      </c>
      <c r="EL219" s="391">
        <f t="shared" si="371"/>
        <v>0</v>
      </c>
      <c r="EM219" s="391">
        <f t="shared" si="372"/>
        <v>0</v>
      </c>
      <c r="EN219" s="391">
        <f t="shared" si="373"/>
        <v>0</v>
      </c>
    </row>
    <row r="220" spans="1:145" s="391" customFormat="1" ht="13.5" hidden="1" thickBot="1" x14ac:dyDescent="0.25">
      <c r="A220" s="364" t="str">
        <f t="shared" si="379"/>
        <v>ON-GW</v>
      </c>
      <c r="B220" s="365" t="str">
        <f>IF((A220&lt;&gt;"ZZZ"),(IF((IFERROR((VLOOKUP(A220,'Standaard+voorstellen '!A$1:B$436,1,FALSE)),"ZZZ"))="ZZZ","v","")),"")</f>
        <v/>
      </c>
      <c r="C220" s="396" t="s">
        <v>247</v>
      </c>
      <c r="D220" s="367" t="str">
        <f t="shared" si="292"/>
        <v>ON-GW</v>
      </c>
      <c r="E220" s="368" t="str">
        <f>IFERROR((VLOOKUP(C220,'Standaard+voorstellen '!A$1:E$568,2,FALSE)),"Nog af te handelen AANVRAAG")</f>
        <v>ON Grootschalige Watervoorz.</v>
      </c>
      <c r="F220" s="369">
        <f>IFERROR((VLOOKUP(C220,'Standaard+voorstellen '!A$1:E$568,3,FALSE)),"")</f>
        <v>6</v>
      </c>
      <c r="G220" s="370">
        <f t="shared" si="376"/>
        <v>573</v>
      </c>
      <c r="H220" s="371">
        <f t="shared" si="378"/>
        <v>8</v>
      </c>
      <c r="I220" s="372">
        <f t="shared" si="377"/>
        <v>565</v>
      </c>
      <c r="J220" s="367">
        <f t="shared" si="293"/>
        <v>126</v>
      </c>
      <c r="K220" s="372">
        <f t="shared" si="294"/>
        <v>0</v>
      </c>
      <c r="L220" s="369" t="s">
        <v>36</v>
      </c>
      <c r="M220" s="373" t="s">
        <v>1136</v>
      </c>
      <c r="N220" s="374"/>
      <c r="O220" s="375"/>
      <c r="P220" s="376" t="s">
        <v>247</v>
      </c>
      <c r="Q220" s="377">
        <v>573</v>
      </c>
      <c r="R220" s="378">
        <v>8</v>
      </c>
      <c r="S220" s="379">
        <v>565</v>
      </c>
      <c r="T220" s="378">
        <v>10</v>
      </c>
      <c r="U220" s="378">
        <v>10</v>
      </c>
      <c r="V220" s="383">
        <v>44</v>
      </c>
      <c r="W220" s="384">
        <v>0</v>
      </c>
      <c r="X220" s="385">
        <v>44</v>
      </c>
      <c r="Y220" s="384">
        <v>42</v>
      </c>
      <c r="Z220" s="401">
        <v>0</v>
      </c>
      <c r="AA220" s="402">
        <v>42</v>
      </c>
      <c r="AB220" s="383">
        <v>35</v>
      </c>
      <c r="AC220" s="384">
        <v>0</v>
      </c>
      <c r="AD220" s="384">
        <v>35</v>
      </c>
      <c r="AE220" s="377">
        <v>55</v>
      </c>
      <c r="AF220" s="380">
        <v>0</v>
      </c>
      <c r="AG220" s="382">
        <v>55</v>
      </c>
      <c r="AH220" s="383">
        <v>67</v>
      </c>
      <c r="AI220" s="384">
        <v>0</v>
      </c>
      <c r="AJ220" s="385">
        <v>67</v>
      </c>
      <c r="AK220" s="384">
        <v>18</v>
      </c>
      <c r="AL220" s="384">
        <v>0</v>
      </c>
      <c r="AM220" s="384">
        <v>18</v>
      </c>
      <c r="AN220" s="383">
        <v>44</v>
      </c>
      <c r="AO220" s="384">
        <v>2</v>
      </c>
      <c r="AP220" s="385">
        <v>42</v>
      </c>
      <c r="AQ220" s="384">
        <v>72</v>
      </c>
      <c r="AR220" s="384">
        <v>6</v>
      </c>
      <c r="AS220" s="384">
        <v>66</v>
      </c>
      <c r="AT220" s="383">
        <v>77</v>
      </c>
      <c r="AU220" s="384">
        <v>0</v>
      </c>
      <c r="AV220" s="384">
        <v>77</v>
      </c>
      <c r="AW220" s="383">
        <v>119</v>
      </c>
      <c r="AX220" s="384">
        <v>0</v>
      </c>
      <c r="AY220" s="385">
        <v>119</v>
      </c>
      <c r="AZ220" s="403"/>
      <c r="BA220" s="387" t="str">
        <f t="shared" si="295"/>
        <v>ON</v>
      </c>
      <c r="BB220" s="388" t="str">
        <f t="shared" si="296"/>
        <v/>
      </c>
      <c r="BC220" s="389" t="str">
        <f t="shared" si="297"/>
        <v>-</v>
      </c>
      <c r="BD220" s="390" t="str">
        <f t="shared" si="298"/>
        <v>GW</v>
      </c>
      <c r="BE220" s="391">
        <f t="shared" si="299"/>
        <v>3</v>
      </c>
      <c r="BF220" s="392" t="str">
        <f>VLOOKUP(C220,'Standaard+voorstellen '!A$1:E$568,1,FALSE)</f>
        <v>ON-GW</v>
      </c>
      <c r="BG220" s="393" t="str">
        <f>VLOOKUP(P220,'Hulpblad Aantal per VrtgSrt &gt;=1'!B$4:C$688,1,FALSE)</f>
        <v>ON-GW</v>
      </c>
      <c r="BH220" s="394" t="s">
        <v>247</v>
      </c>
      <c r="BI220" s="393" t="str">
        <f t="shared" si="300"/>
        <v>g</v>
      </c>
      <c r="BJ220" s="393" t="str">
        <f t="shared" si="301"/>
        <v>P</v>
      </c>
      <c r="BK220" s="393" t="str">
        <f t="shared" si="302"/>
        <v>A</v>
      </c>
      <c r="BL220" s="395" t="str">
        <f t="shared" si="303"/>
        <v>PA</v>
      </c>
      <c r="BM220" s="393" t="str">
        <f>IF((B220&gt;"a"),(VLOOKUP(A220,Afhankelijkheid!A$2:O$5530,2,FALSE)),"")</f>
        <v/>
      </c>
      <c r="BN220" s="396">
        <f>IFERROR(VLOOKUP(A220,'Hulpblad IZB en IZE'!A$2:B$750,2,FALSE),0)</f>
        <v>126</v>
      </c>
      <c r="BO220" s="397" t="str">
        <f t="shared" si="304"/>
        <v/>
      </c>
      <c r="BP220" s="370">
        <f t="shared" si="305"/>
        <v>573</v>
      </c>
      <c r="BQ220" s="371">
        <f t="shared" si="306"/>
        <v>8</v>
      </c>
      <c r="BR220" s="372">
        <f t="shared" si="374"/>
        <v>565</v>
      </c>
      <c r="BS220" s="372">
        <f t="shared" si="375"/>
        <v>10</v>
      </c>
      <c r="BT220" s="367">
        <f t="shared" si="307"/>
        <v>126</v>
      </c>
      <c r="BU220" s="398"/>
      <c r="BW220" s="393">
        <f t="shared" si="308"/>
        <v>0</v>
      </c>
      <c r="BX220" s="393">
        <f t="shared" si="309"/>
        <v>0</v>
      </c>
      <c r="BY220" s="393">
        <f t="shared" si="310"/>
        <v>0</v>
      </c>
      <c r="BZ220" s="393">
        <f t="shared" si="311"/>
        <v>0</v>
      </c>
      <c r="CA220" s="393">
        <f t="shared" si="312"/>
        <v>0</v>
      </c>
      <c r="CB220" s="393">
        <f t="shared" si="313"/>
        <v>0</v>
      </c>
      <c r="CC220" s="393">
        <f t="shared" si="314"/>
        <v>0</v>
      </c>
      <c r="CD220" s="393">
        <f t="shared" si="315"/>
        <v>0</v>
      </c>
      <c r="CE220" s="393">
        <f t="shared" si="316"/>
        <v>0</v>
      </c>
      <c r="CF220" s="393">
        <f t="shared" si="317"/>
        <v>0</v>
      </c>
      <c r="CG220" s="398"/>
      <c r="CH220" s="391">
        <f t="shared" si="318"/>
        <v>1</v>
      </c>
      <c r="CI220" s="391">
        <f t="shared" si="319"/>
        <v>1</v>
      </c>
      <c r="CJ220" s="391">
        <f t="shared" si="320"/>
        <v>1</v>
      </c>
      <c r="CK220" s="391">
        <f t="shared" si="321"/>
        <v>1</v>
      </c>
      <c r="CL220" s="391">
        <f t="shared" si="322"/>
        <v>1</v>
      </c>
      <c r="CM220" s="391">
        <f t="shared" si="323"/>
        <v>1</v>
      </c>
      <c r="CN220" s="391">
        <f t="shared" si="324"/>
        <v>1</v>
      </c>
      <c r="CO220" s="391">
        <f t="shared" si="325"/>
        <v>1</v>
      </c>
      <c r="CP220" s="391">
        <f t="shared" si="326"/>
        <v>1</v>
      </c>
      <c r="CQ220" s="391">
        <f t="shared" si="327"/>
        <v>1</v>
      </c>
      <c r="CR220" s="391">
        <f t="shared" si="328"/>
        <v>0</v>
      </c>
      <c r="CS220" s="393">
        <f t="shared" si="329"/>
        <v>0</v>
      </c>
      <c r="CT220" s="391">
        <f t="shared" si="330"/>
        <v>0</v>
      </c>
      <c r="CU220" s="391">
        <f t="shared" si="331"/>
        <v>1</v>
      </c>
      <c r="CV220" s="391">
        <f t="shared" si="332"/>
        <v>1</v>
      </c>
      <c r="CW220" s="391">
        <f t="shared" si="333"/>
        <v>1</v>
      </c>
      <c r="CX220" s="391">
        <f t="shared" si="334"/>
        <v>1</v>
      </c>
      <c r="CY220" s="391">
        <f t="shared" si="335"/>
        <v>1</v>
      </c>
      <c r="CZ220" s="391">
        <f t="shared" si="336"/>
        <v>1</v>
      </c>
      <c r="DA220" s="391">
        <f t="shared" si="337"/>
        <v>1</v>
      </c>
      <c r="DB220" s="391">
        <f t="shared" si="338"/>
        <v>1</v>
      </c>
      <c r="DC220" s="391">
        <f t="shared" si="339"/>
        <v>1</v>
      </c>
      <c r="DD220" s="391">
        <f t="shared" si="340"/>
        <v>1</v>
      </c>
      <c r="DE220" s="398"/>
      <c r="DF220" s="391">
        <f t="shared" si="341"/>
        <v>0</v>
      </c>
      <c r="DG220" s="391">
        <f t="shared" si="342"/>
        <v>0</v>
      </c>
      <c r="DH220" s="391">
        <f t="shared" si="343"/>
        <v>0</v>
      </c>
      <c r="DI220" s="391">
        <f t="shared" si="344"/>
        <v>0</v>
      </c>
      <c r="DJ220" s="391">
        <f t="shared" si="345"/>
        <v>0</v>
      </c>
      <c r="DK220" s="391">
        <f t="shared" si="346"/>
        <v>0</v>
      </c>
      <c r="DL220" s="391">
        <f t="shared" si="347"/>
        <v>0</v>
      </c>
      <c r="DM220" s="391">
        <f t="shared" si="348"/>
        <v>0</v>
      </c>
      <c r="DN220" s="391">
        <f t="shared" si="349"/>
        <v>0</v>
      </c>
      <c r="DO220" s="391">
        <f t="shared" si="350"/>
        <v>0</v>
      </c>
      <c r="DP220" s="391">
        <f t="shared" si="351"/>
        <v>0</v>
      </c>
      <c r="DQ220" s="398"/>
      <c r="DR220" s="391">
        <f t="shared" si="352"/>
        <v>0</v>
      </c>
      <c r="DS220" s="391">
        <f t="shared" si="353"/>
        <v>0</v>
      </c>
      <c r="DT220" s="391">
        <f t="shared" si="354"/>
        <v>0</v>
      </c>
      <c r="DU220" s="391">
        <f t="shared" si="355"/>
        <v>0</v>
      </c>
      <c r="DV220" s="391">
        <f t="shared" si="356"/>
        <v>0</v>
      </c>
      <c r="DW220" s="391">
        <f t="shared" si="357"/>
        <v>0</v>
      </c>
      <c r="DX220" s="391">
        <f t="shared" si="358"/>
        <v>0</v>
      </c>
      <c r="DY220" s="391">
        <f t="shared" si="359"/>
        <v>0</v>
      </c>
      <c r="DZ220" s="391">
        <f t="shared" si="360"/>
        <v>0</v>
      </c>
      <c r="EA220" s="391">
        <f t="shared" si="361"/>
        <v>0</v>
      </c>
      <c r="EB220" s="391">
        <f t="shared" si="362"/>
        <v>0</v>
      </c>
      <c r="EC220" s="398"/>
      <c r="ED220" s="391">
        <f t="shared" si="363"/>
        <v>0</v>
      </c>
      <c r="EE220" s="391">
        <f t="shared" si="364"/>
        <v>0</v>
      </c>
      <c r="EF220" s="391">
        <f t="shared" si="365"/>
        <v>0</v>
      </c>
      <c r="EG220" s="391">
        <f t="shared" si="366"/>
        <v>0</v>
      </c>
      <c r="EH220" s="391">
        <f t="shared" si="367"/>
        <v>0</v>
      </c>
      <c r="EI220" s="391">
        <f t="shared" si="368"/>
        <v>0</v>
      </c>
      <c r="EJ220" s="391">
        <f t="shared" si="369"/>
        <v>0</v>
      </c>
      <c r="EK220" s="391">
        <f t="shared" si="370"/>
        <v>0</v>
      </c>
      <c r="EL220" s="391">
        <f t="shared" si="371"/>
        <v>0</v>
      </c>
      <c r="EM220" s="391">
        <f t="shared" si="372"/>
        <v>0</v>
      </c>
      <c r="EN220" s="391">
        <f t="shared" si="373"/>
        <v>0</v>
      </c>
    </row>
    <row r="221" spans="1:145" s="391" customFormat="1" ht="13.5" hidden="1" thickBot="1" x14ac:dyDescent="0.25">
      <c r="A221" s="364" t="str">
        <f t="shared" si="379"/>
        <v>ON-HV</v>
      </c>
      <c r="B221" s="365" t="str">
        <f>IF((A221&lt;&gt;"ZZZ"),(IF((IFERROR((VLOOKUP(A221,'Standaard+voorstellen '!A$1:B$436,1,FALSE)),"ZZZ"))="ZZZ","v","")),"")</f>
        <v/>
      </c>
      <c r="C221" s="396" t="s">
        <v>208</v>
      </c>
      <c r="D221" s="367" t="str">
        <f t="shared" si="292"/>
        <v>ON-HV</v>
      </c>
      <c r="E221" s="368" t="str">
        <f>IFERROR((VLOOKUP(C221,'Standaard+voorstellen '!A$1:E$568,2,FALSE)),"Nog af te handelen AANVRAAG")</f>
        <v>ON Hulpverleningsvoertuig</v>
      </c>
      <c r="F221" s="369">
        <f>IFERROR((VLOOKUP(C221,'Standaard+voorstellen '!A$1:E$568,3,FALSE)),"")</f>
        <v>7</v>
      </c>
      <c r="G221" s="370">
        <f t="shared" si="376"/>
        <v>133</v>
      </c>
      <c r="H221" s="371">
        <f t="shared" si="378"/>
        <v>6</v>
      </c>
      <c r="I221" s="372">
        <f t="shared" si="377"/>
        <v>127</v>
      </c>
      <c r="J221" s="367">
        <f t="shared" si="293"/>
        <v>54</v>
      </c>
      <c r="K221" s="372">
        <f t="shared" si="294"/>
        <v>0</v>
      </c>
      <c r="L221" s="369" t="s">
        <v>36</v>
      </c>
      <c r="M221" s="373" t="s">
        <v>203</v>
      </c>
      <c r="N221" s="476"/>
      <c r="O221" s="375"/>
      <c r="P221" s="376" t="s">
        <v>208</v>
      </c>
      <c r="Q221" s="377">
        <v>133</v>
      </c>
      <c r="R221" s="378">
        <v>6</v>
      </c>
      <c r="S221" s="379">
        <v>127</v>
      </c>
      <c r="T221" s="378">
        <v>6</v>
      </c>
      <c r="U221" s="378">
        <v>6</v>
      </c>
      <c r="V221" s="377">
        <v>43</v>
      </c>
      <c r="W221" s="378">
        <v>0</v>
      </c>
      <c r="X221" s="379">
        <v>43</v>
      </c>
      <c r="Y221" s="384"/>
      <c r="Z221" s="401"/>
      <c r="AA221" s="402"/>
      <c r="AB221" s="383">
        <v>5</v>
      </c>
      <c r="AC221" s="384">
        <v>4</v>
      </c>
      <c r="AD221" s="384">
        <v>1</v>
      </c>
      <c r="AE221" s="383"/>
      <c r="AF221" s="401"/>
      <c r="AG221" s="406"/>
      <c r="AH221" s="383">
        <v>67</v>
      </c>
      <c r="AI221" s="384">
        <v>0</v>
      </c>
      <c r="AJ221" s="385">
        <v>67</v>
      </c>
      <c r="AK221" s="384"/>
      <c r="AL221" s="384"/>
      <c r="AM221" s="384"/>
      <c r="AN221" s="383">
        <v>2</v>
      </c>
      <c r="AO221" s="384">
        <v>2</v>
      </c>
      <c r="AP221" s="385">
        <v>0</v>
      </c>
      <c r="AQ221" s="384">
        <v>15</v>
      </c>
      <c r="AR221" s="384">
        <v>0</v>
      </c>
      <c r="AS221" s="384">
        <v>15</v>
      </c>
      <c r="AT221" s="383">
        <v>1</v>
      </c>
      <c r="AU221" s="384">
        <v>0</v>
      </c>
      <c r="AV221" s="384">
        <v>1</v>
      </c>
      <c r="AW221" s="383"/>
      <c r="AX221" s="384"/>
      <c r="AY221" s="379"/>
      <c r="AZ221" s="403"/>
      <c r="BA221" s="387" t="str">
        <f t="shared" si="295"/>
        <v>ON</v>
      </c>
      <c r="BB221" s="388" t="str">
        <f t="shared" si="296"/>
        <v/>
      </c>
      <c r="BC221" s="389" t="str">
        <f t="shared" si="297"/>
        <v>-</v>
      </c>
      <c r="BD221" s="390" t="str">
        <f t="shared" si="298"/>
        <v>HV</v>
      </c>
      <c r="BE221" s="391">
        <f t="shared" si="299"/>
        <v>3</v>
      </c>
      <c r="BF221" s="392" t="str">
        <f>VLOOKUP(C221,'Standaard+voorstellen '!A$1:E$568,1,FALSE)</f>
        <v>ON-HV</v>
      </c>
      <c r="BG221" s="393" t="str">
        <f>VLOOKUP(P221,'Hulpblad Aantal per VrtgSrt &gt;=1'!B$4:C$688,1,FALSE)</f>
        <v>ON-HV</v>
      </c>
      <c r="BH221" s="394" t="s">
        <v>208</v>
      </c>
      <c r="BI221" s="393" t="str">
        <f t="shared" si="300"/>
        <v>g</v>
      </c>
      <c r="BJ221" s="393" t="str">
        <f t="shared" si="301"/>
        <v>P</v>
      </c>
      <c r="BK221" s="393" t="str">
        <f t="shared" si="302"/>
        <v>A</v>
      </c>
      <c r="BL221" s="395" t="str">
        <f t="shared" si="303"/>
        <v>PA</v>
      </c>
      <c r="BM221" s="393" t="str">
        <f>IF((B221&gt;"a"),(VLOOKUP(A221,Afhankelijkheid!A$2:O$5530,2,FALSE)),"")</f>
        <v/>
      </c>
      <c r="BN221" s="396">
        <f>IFERROR(VLOOKUP(A221,'Hulpblad IZB en IZE'!A$2:B$750,2,FALSE),0)</f>
        <v>54</v>
      </c>
      <c r="BO221" s="397" t="str">
        <f t="shared" si="304"/>
        <v/>
      </c>
      <c r="BP221" s="370">
        <f t="shared" si="305"/>
        <v>133</v>
      </c>
      <c r="BQ221" s="371">
        <f t="shared" si="306"/>
        <v>6</v>
      </c>
      <c r="BR221" s="372">
        <f t="shared" si="374"/>
        <v>127</v>
      </c>
      <c r="BS221" s="372">
        <f t="shared" si="375"/>
        <v>6</v>
      </c>
      <c r="BT221" s="367">
        <f t="shared" si="307"/>
        <v>54</v>
      </c>
      <c r="BU221" s="398"/>
      <c r="BW221" s="393">
        <f t="shared" si="308"/>
        <v>0</v>
      </c>
      <c r="BX221" s="393">
        <f t="shared" si="309"/>
        <v>0</v>
      </c>
      <c r="BY221" s="393">
        <f t="shared" si="310"/>
        <v>0</v>
      </c>
      <c r="BZ221" s="393">
        <f t="shared" si="311"/>
        <v>0</v>
      </c>
      <c r="CA221" s="393">
        <f t="shared" si="312"/>
        <v>0</v>
      </c>
      <c r="CB221" s="393">
        <f t="shared" si="313"/>
        <v>0</v>
      </c>
      <c r="CC221" s="393">
        <f t="shared" si="314"/>
        <v>0</v>
      </c>
      <c r="CD221" s="393">
        <f t="shared" si="315"/>
        <v>0</v>
      </c>
      <c r="CE221" s="393">
        <f t="shared" si="316"/>
        <v>0</v>
      </c>
      <c r="CF221" s="393">
        <f t="shared" si="317"/>
        <v>0</v>
      </c>
      <c r="CG221" s="398"/>
      <c r="CH221" s="391">
        <f t="shared" si="318"/>
        <v>1</v>
      </c>
      <c r="CI221" s="391">
        <f t="shared" si="319"/>
        <v>0</v>
      </c>
      <c r="CJ221" s="391">
        <f t="shared" si="320"/>
        <v>1</v>
      </c>
      <c r="CK221" s="391">
        <f t="shared" si="321"/>
        <v>0</v>
      </c>
      <c r="CL221" s="391">
        <f t="shared" si="322"/>
        <v>1</v>
      </c>
      <c r="CM221" s="391">
        <f t="shared" si="323"/>
        <v>0</v>
      </c>
      <c r="CN221" s="391">
        <f t="shared" si="324"/>
        <v>1</v>
      </c>
      <c r="CO221" s="391">
        <f t="shared" si="325"/>
        <v>1</v>
      </c>
      <c r="CP221" s="391">
        <f t="shared" si="326"/>
        <v>1</v>
      </c>
      <c r="CQ221" s="391">
        <f t="shared" si="327"/>
        <v>0</v>
      </c>
      <c r="CR221" s="391">
        <f t="shared" si="328"/>
        <v>0</v>
      </c>
      <c r="CS221" s="393">
        <f t="shared" si="329"/>
        <v>0</v>
      </c>
      <c r="CT221" s="391">
        <f t="shared" si="330"/>
        <v>0</v>
      </c>
      <c r="CU221" s="391">
        <f t="shared" si="331"/>
        <v>1</v>
      </c>
      <c r="CV221" s="391">
        <f t="shared" si="332"/>
        <v>0</v>
      </c>
      <c r="CW221" s="391">
        <f t="shared" si="333"/>
        <v>1</v>
      </c>
      <c r="CX221" s="391">
        <f t="shared" si="334"/>
        <v>0</v>
      </c>
      <c r="CY221" s="391">
        <f t="shared" si="335"/>
        <v>1</v>
      </c>
      <c r="CZ221" s="391">
        <f t="shared" si="336"/>
        <v>0</v>
      </c>
      <c r="DA221" s="391">
        <f t="shared" si="337"/>
        <v>1</v>
      </c>
      <c r="DB221" s="391">
        <f t="shared" si="338"/>
        <v>1</v>
      </c>
      <c r="DC221" s="391">
        <f t="shared" si="339"/>
        <v>1</v>
      </c>
      <c r="DD221" s="391">
        <f t="shared" si="340"/>
        <v>0</v>
      </c>
      <c r="DE221" s="398"/>
      <c r="DF221" s="391">
        <f t="shared" si="341"/>
        <v>0</v>
      </c>
      <c r="DG221" s="391">
        <f t="shared" si="342"/>
        <v>0</v>
      </c>
      <c r="DH221" s="391">
        <f t="shared" si="343"/>
        <v>0</v>
      </c>
      <c r="DI221" s="391">
        <f t="shared" si="344"/>
        <v>0</v>
      </c>
      <c r="DJ221" s="391">
        <f t="shared" si="345"/>
        <v>0</v>
      </c>
      <c r="DK221" s="391">
        <f t="shared" si="346"/>
        <v>0</v>
      </c>
      <c r="DL221" s="391">
        <f t="shared" si="347"/>
        <v>0</v>
      </c>
      <c r="DM221" s="391">
        <f t="shared" si="348"/>
        <v>0</v>
      </c>
      <c r="DN221" s="391">
        <f t="shared" si="349"/>
        <v>0</v>
      </c>
      <c r="DO221" s="391">
        <f t="shared" si="350"/>
        <v>0</v>
      </c>
      <c r="DP221" s="391">
        <f t="shared" si="351"/>
        <v>0</v>
      </c>
      <c r="DQ221" s="398"/>
      <c r="DR221" s="391">
        <f t="shared" si="352"/>
        <v>0</v>
      </c>
      <c r="DS221" s="391">
        <f t="shared" si="353"/>
        <v>0</v>
      </c>
      <c r="DT221" s="391">
        <f t="shared" si="354"/>
        <v>0</v>
      </c>
      <c r="DU221" s="391">
        <f t="shared" si="355"/>
        <v>0</v>
      </c>
      <c r="DV221" s="391">
        <f t="shared" si="356"/>
        <v>0</v>
      </c>
      <c r="DW221" s="391">
        <f t="shared" si="357"/>
        <v>0</v>
      </c>
      <c r="DX221" s="391">
        <f t="shared" si="358"/>
        <v>0</v>
      </c>
      <c r="DY221" s="391">
        <f t="shared" si="359"/>
        <v>0</v>
      </c>
      <c r="DZ221" s="391">
        <f t="shared" si="360"/>
        <v>0</v>
      </c>
      <c r="EA221" s="391">
        <f t="shared" si="361"/>
        <v>0</v>
      </c>
      <c r="EB221" s="391">
        <f t="shared" si="362"/>
        <v>0</v>
      </c>
      <c r="EC221" s="398"/>
      <c r="ED221" s="391">
        <f t="shared" si="363"/>
        <v>0</v>
      </c>
      <c r="EE221" s="391">
        <f t="shared" si="364"/>
        <v>0</v>
      </c>
      <c r="EF221" s="391">
        <f t="shared" si="365"/>
        <v>0</v>
      </c>
      <c r="EG221" s="391">
        <f t="shared" si="366"/>
        <v>0</v>
      </c>
      <c r="EH221" s="391">
        <f t="shared" si="367"/>
        <v>0</v>
      </c>
      <c r="EI221" s="391">
        <f t="shared" si="368"/>
        <v>0</v>
      </c>
      <c r="EJ221" s="391">
        <f t="shared" si="369"/>
        <v>0</v>
      </c>
      <c r="EK221" s="391">
        <f t="shared" si="370"/>
        <v>0</v>
      </c>
      <c r="EL221" s="391">
        <f t="shared" si="371"/>
        <v>0</v>
      </c>
      <c r="EM221" s="391">
        <f t="shared" si="372"/>
        <v>0</v>
      </c>
      <c r="EN221" s="391">
        <f t="shared" si="373"/>
        <v>0</v>
      </c>
    </row>
    <row r="222" spans="1:145" s="391" customFormat="1" ht="13.5" hidden="1" thickBot="1" x14ac:dyDescent="0.25">
      <c r="A222" s="364" t="str">
        <f t="shared" si="379"/>
        <v>ON-LI</v>
      </c>
      <c r="B222" s="365" t="str">
        <f>IF((A222&lt;&gt;"ZZZ"),(IF((IFERROR((VLOOKUP(A222,'Standaard+voorstellen '!A$1:B$436,1,FALSE)),"ZZZ"))="ZZZ","v","")),"")</f>
        <v/>
      </c>
      <c r="C222" s="396" t="s">
        <v>339</v>
      </c>
      <c r="D222" s="367" t="str">
        <f t="shared" si="292"/>
        <v>ON-LI</v>
      </c>
      <c r="E222" s="368" t="str">
        <f>IFERROR((VLOOKUP(C222,'Standaard+voorstellen '!A$1:E$568,2,FALSE)),"Nog af te handelen AANVRAAG")</f>
        <v>ON Verlichting</v>
      </c>
      <c r="F222" s="369">
        <f>IFERROR((VLOOKUP(C222,'Standaard+voorstellen '!A$1:E$568,3,FALSE)),"")</f>
        <v>7</v>
      </c>
      <c r="G222" s="370">
        <f t="shared" si="376"/>
        <v>5</v>
      </c>
      <c r="H222" s="371">
        <f t="shared" si="378"/>
        <v>0</v>
      </c>
      <c r="I222" s="372">
        <f t="shared" si="377"/>
        <v>5</v>
      </c>
      <c r="J222" s="367">
        <f t="shared" si="293"/>
        <v>4</v>
      </c>
      <c r="K222" s="372">
        <f t="shared" si="294"/>
        <v>0</v>
      </c>
      <c r="L222" s="369" t="s">
        <v>36</v>
      </c>
      <c r="M222" s="373" t="s">
        <v>203</v>
      </c>
      <c r="N222" s="374"/>
      <c r="O222" s="375"/>
      <c r="P222" s="376" t="s">
        <v>339</v>
      </c>
      <c r="Q222" s="377">
        <v>5</v>
      </c>
      <c r="R222" s="378">
        <v>0</v>
      </c>
      <c r="S222" s="379">
        <v>5</v>
      </c>
      <c r="T222" s="378">
        <v>6</v>
      </c>
      <c r="U222" s="378">
        <v>3</v>
      </c>
      <c r="V222" s="383">
        <v>2</v>
      </c>
      <c r="W222" s="384">
        <v>0</v>
      </c>
      <c r="X222" s="406">
        <v>2</v>
      </c>
      <c r="Y222" s="384"/>
      <c r="Z222" s="401"/>
      <c r="AA222" s="406"/>
      <c r="AB222" s="383"/>
      <c r="AC222" s="384"/>
      <c r="AD222" s="406"/>
      <c r="AE222" s="383">
        <v>2</v>
      </c>
      <c r="AF222" s="401">
        <v>0</v>
      </c>
      <c r="AG222" s="406">
        <v>2</v>
      </c>
      <c r="AH222" s="383">
        <v>1</v>
      </c>
      <c r="AI222" s="384">
        <v>0</v>
      </c>
      <c r="AJ222" s="406">
        <v>1</v>
      </c>
      <c r="AK222" s="384"/>
      <c r="AL222" s="384"/>
      <c r="AM222" s="406"/>
      <c r="AN222" s="383">
        <v>0</v>
      </c>
      <c r="AO222" s="384">
        <v>0</v>
      </c>
      <c r="AP222" s="406">
        <v>0</v>
      </c>
      <c r="AQ222" s="384">
        <v>0</v>
      </c>
      <c r="AR222" s="384">
        <v>0</v>
      </c>
      <c r="AS222" s="406">
        <v>0</v>
      </c>
      <c r="AT222" s="377">
        <v>0</v>
      </c>
      <c r="AU222" s="384">
        <v>0</v>
      </c>
      <c r="AV222" s="406">
        <v>0</v>
      </c>
      <c r="AW222" s="377"/>
      <c r="AX222" s="378"/>
      <c r="AY222" s="406"/>
      <c r="AZ222" s="403"/>
      <c r="BA222" s="387" t="str">
        <f t="shared" si="295"/>
        <v>ON</v>
      </c>
      <c r="BB222" s="388" t="str">
        <f t="shared" si="296"/>
        <v/>
      </c>
      <c r="BC222" s="389" t="str">
        <f t="shared" si="297"/>
        <v>-</v>
      </c>
      <c r="BD222" s="390" t="str">
        <f t="shared" si="298"/>
        <v>LI</v>
      </c>
      <c r="BE222" s="391">
        <f t="shared" si="299"/>
        <v>3</v>
      </c>
      <c r="BF222" s="392" t="str">
        <f>VLOOKUP(C222,'Standaard+voorstellen '!A$1:E$568,1,FALSE)</f>
        <v>ON-LI</v>
      </c>
      <c r="BG222" s="393" t="str">
        <f>VLOOKUP(P222,'Hulpblad Aantal per VrtgSrt &gt;=1'!B$4:C$688,1,FALSE)</f>
        <v>ON-LI</v>
      </c>
      <c r="BH222" s="394" t="s">
        <v>339</v>
      </c>
      <c r="BI222" s="393" t="str">
        <f t="shared" si="300"/>
        <v>g</v>
      </c>
      <c r="BJ222" s="393" t="str">
        <f t="shared" si="301"/>
        <v/>
      </c>
      <c r="BK222" s="393" t="str">
        <f t="shared" si="302"/>
        <v>A</v>
      </c>
      <c r="BL222" s="395" t="str">
        <f t="shared" si="303"/>
        <v>A</v>
      </c>
      <c r="BM222" s="393" t="str">
        <f>IF((B222&gt;"a"),(VLOOKUP(A222,Afhankelijkheid!A$2:O$5530,2,FALSE)),"")</f>
        <v/>
      </c>
      <c r="BN222" s="396">
        <f>IFERROR(VLOOKUP(A222,'Hulpblad IZB en IZE'!A$2:B$750,2,FALSE),0)</f>
        <v>4</v>
      </c>
      <c r="BO222" s="397" t="str">
        <f t="shared" si="304"/>
        <v/>
      </c>
      <c r="BP222" s="370">
        <f t="shared" si="305"/>
        <v>5</v>
      </c>
      <c r="BQ222" s="371">
        <f t="shared" si="306"/>
        <v>0</v>
      </c>
      <c r="BR222" s="372">
        <f t="shared" si="374"/>
        <v>5</v>
      </c>
      <c r="BS222" s="372">
        <f t="shared" si="375"/>
        <v>6</v>
      </c>
      <c r="BT222" s="367">
        <f t="shared" si="307"/>
        <v>4</v>
      </c>
      <c r="BU222" s="398"/>
      <c r="BW222" s="393">
        <f t="shared" si="308"/>
        <v>0</v>
      </c>
      <c r="BX222" s="393">
        <f t="shared" si="309"/>
        <v>0</v>
      </c>
      <c r="BY222" s="393">
        <f t="shared" si="310"/>
        <v>0</v>
      </c>
      <c r="BZ222" s="393">
        <f t="shared" si="311"/>
        <v>0</v>
      </c>
      <c r="CA222" s="393">
        <f t="shared" si="312"/>
        <v>0</v>
      </c>
      <c r="CB222" s="393">
        <f t="shared" si="313"/>
        <v>0</v>
      </c>
      <c r="CC222" s="393">
        <f t="shared" si="314"/>
        <v>0</v>
      </c>
      <c r="CD222" s="393">
        <f t="shared" si="315"/>
        <v>0</v>
      </c>
      <c r="CE222" s="393">
        <f t="shared" si="316"/>
        <v>0</v>
      </c>
      <c r="CF222" s="393">
        <f t="shared" si="317"/>
        <v>0</v>
      </c>
      <c r="CG222" s="398"/>
      <c r="CH222" s="391">
        <f t="shared" si="318"/>
        <v>1</v>
      </c>
      <c r="CI222" s="391">
        <f t="shared" si="319"/>
        <v>0</v>
      </c>
      <c r="CJ222" s="391">
        <f t="shared" si="320"/>
        <v>0</v>
      </c>
      <c r="CK222" s="391">
        <f t="shared" si="321"/>
        <v>1</v>
      </c>
      <c r="CL222" s="391">
        <f t="shared" si="322"/>
        <v>1</v>
      </c>
      <c r="CM222" s="391">
        <f t="shared" si="323"/>
        <v>0</v>
      </c>
      <c r="CN222" s="391">
        <f t="shared" si="324"/>
        <v>1</v>
      </c>
      <c r="CO222" s="391">
        <f t="shared" si="325"/>
        <v>1</v>
      </c>
      <c r="CP222" s="391">
        <f t="shared" si="326"/>
        <v>1</v>
      </c>
      <c r="CQ222" s="391">
        <f t="shared" si="327"/>
        <v>0</v>
      </c>
      <c r="CR222" s="391">
        <f t="shared" si="328"/>
        <v>0</v>
      </c>
      <c r="CS222" s="393">
        <f t="shared" si="329"/>
        <v>0</v>
      </c>
      <c r="CT222" s="391">
        <f t="shared" si="330"/>
        <v>0</v>
      </c>
      <c r="CU222" s="391">
        <f t="shared" si="331"/>
        <v>1</v>
      </c>
      <c r="CV222" s="391">
        <f t="shared" si="332"/>
        <v>0</v>
      </c>
      <c r="CW222" s="391">
        <f t="shared" si="333"/>
        <v>0</v>
      </c>
      <c r="CX222" s="391">
        <f t="shared" si="334"/>
        <v>1</v>
      </c>
      <c r="CY222" s="391">
        <f t="shared" si="335"/>
        <v>1</v>
      </c>
      <c r="CZ222" s="391">
        <f t="shared" si="336"/>
        <v>0</v>
      </c>
      <c r="DA222" s="391">
        <f t="shared" si="337"/>
        <v>0</v>
      </c>
      <c r="DB222" s="391">
        <f t="shared" si="338"/>
        <v>0</v>
      </c>
      <c r="DC222" s="391">
        <f t="shared" si="339"/>
        <v>0</v>
      </c>
      <c r="DD222" s="391">
        <f t="shared" si="340"/>
        <v>0</v>
      </c>
      <c r="DE222" s="398"/>
      <c r="DF222" s="391">
        <f t="shared" si="341"/>
        <v>0</v>
      </c>
      <c r="DG222" s="391">
        <f t="shared" si="342"/>
        <v>0</v>
      </c>
      <c r="DH222" s="391">
        <f t="shared" si="343"/>
        <v>0</v>
      </c>
      <c r="DI222" s="391">
        <f t="shared" si="344"/>
        <v>0</v>
      </c>
      <c r="DJ222" s="391">
        <f t="shared" si="345"/>
        <v>0</v>
      </c>
      <c r="DK222" s="391">
        <f t="shared" si="346"/>
        <v>0</v>
      </c>
      <c r="DL222" s="391">
        <f t="shared" si="347"/>
        <v>0</v>
      </c>
      <c r="DM222" s="391">
        <f t="shared" si="348"/>
        <v>0</v>
      </c>
      <c r="DN222" s="391">
        <f t="shared" si="349"/>
        <v>0</v>
      </c>
      <c r="DO222" s="391">
        <f t="shared" si="350"/>
        <v>0</v>
      </c>
      <c r="DP222" s="391">
        <f t="shared" si="351"/>
        <v>0</v>
      </c>
      <c r="DQ222" s="398"/>
      <c r="DR222" s="391">
        <f t="shared" si="352"/>
        <v>0</v>
      </c>
      <c r="DS222" s="391">
        <f t="shared" si="353"/>
        <v>0</v>
      </c>
      <c r="DT222" s="391">
        <f t="shared" si="354"/>
        <v>0</v>
      </c>
      <c r="DU222" s="391">
        <f t="shared" si="355"/>
        <v>0</v>
      </c>
      <c r="DV222" s="391">
        <f t="shared" si="356"/>
        <v>0</v>
      </c>
      <c r="DW222" s="391">
        <f t="shared" si="357"/>
        <v>0</v>
      </c>
      <c r="DX222" s="391">
        <f t="shared" si="358"/>
        <v>0</v>
      </c>
      <c r="DY222" s="391">
        <f t="shared" si="359"/>
        <v>0</v>
      </c>
      <c r="DZ222" s="391">
        <f t="shared" si="360"/>
        <v>0</v>
      </c>
      <c r="EA222" s="391">
        <f t="shared" si="361"/>
        <v>0</v>
      </c>
      <c r="EB222" s="391">
        <f t="shared" si="362"/>
        <v>0</v>
      </c>
      <c r="EC222" s="398"/>
      <c r="ED222" s="391">
        <f t="shared" si="363"/>
        <v>0</v>
      </c>
      <c r="EE222" s="391">
        <f t="shared" si="364"/>
        <v>0</v>
      </c>
      <c r="EF222" s="391">
        <f t="shared" si="365"/>
        <v>0</v>
      </c>
      <c r="EG222" s="391">
        <f t="shared" si="366"/>
        <v>0</v>
      </c>
      <c r="EH222" s="391">
        <f t="shared" si="367"/>
        <v>0</v>
      </c>
      <c r="EI222" s="391">
        <f t="shared" si="368"/>
        <v>0</v>
      </c>
      <c r="EJ222" s="391">
        <f t="shared" si="369"/>
        <v>0</v>
      </c>
      <c r="EK222" s="391">
        <f t="shared" si="370"/>
        <v>0</v>
      </c>
      <c r="EL222" s="391">
        <f t="shared" si="371"/>
        <v>0</v>
      </c>
      <c r="EM222" s="391">
        <f t="shared" si="372"/>
        <v>0</v>
      </c>
      <c r="EN222" s="391">
        <f t="shared" si="373"/>
        <v>0</v>
      </c>
    </row>
    <row r="223" spans="1:145" s="391" customFormat="1" ht="13.5" hidden="1" thickBot="1" x14ac:dyDescent="0.25">
      <c r="A223" s="364" t="str">
        <f t="shared" si="379"/>
        <v>ON-LO</v>
      </c>
      <c r="B223" s="365" t="str">
        <f>IF((A223&lt;&gt;"ZZZ"),(IF((IFERROR((VLOOKUP(A223,'Standaard+voorstellen '!A$1:B$436,1,FALSE)),"ZZZ"))="ZZZ","v","")),"")</f>
        <v/>
      </c>
      <c r="C223" s="457" t="s">
        <v>445</v>
      </c>
      <c r="D223" s="367" t="str">
        <f t="shared" si="292"/>
        <v>ON-LO</v>
      </c>
      <c r="E223" s="368" t="str">
        <f>IFERROR((VLOOKUP(C223,'Standaard+voorstellen '!A$1:E$568,2,FALSE)),"Nog af te handelen AANVRAAG")</f>
        <v>ON Logistiek</v>
      </c>
      <c r="F223" s="369">
        <f>IFERROR((VLOOKUP(C223,'Standaard+voorstellen '!A$1:E$568,3,FALSE)),"")</f>
        <v>8</v>
      </c>
      <c r="G223" s="370">
        <f t="shared" si="376"/>
        <v>137</v>
      </c>
      <c r="H223" s="371">
        <f t="shared" si="378"/>
        <v>0</v>
      </c>
      <c r="I223" s="372">
        <f t="shared" si="377"/>
        <v>137</v>
      </c>
      <c r="J223" s="367">
        <f t="shared" si="293"/>
        <v>0</v>
      </c>
      <c r="K223" s="372">
        <f t="shared" si="294"/>
        <v>0</v>
      </c>
      <c r="L223" s="432" t="s">
        <v>36</v>
      </c>
      <c r="M223" s="373" t="s">
        <v>443</v>
      </c>
      <c r="N223" s="635" t="s">
        <v>2378</v>
      </c>
      <c r="O223" s="635" t="s">
        <v>2379</v>
      </c>
      <c r="P223" s="376" t="s">
        <v>445</v>
      </c>
      <c r="Q223" s="377">
        <v>137</v>
      </c>
      <c r="R223" s="378">
        <v>0</v>
      </c>
      <c r="S223" s="379">
        <v>137</v>
      </c>
      <c r="T223" s="378">
        <v>5</v>
      </c>
      <c r="U223" s="378">
        <v>1</v>
      </c>
      <c r="V223" s="383">
        <v>0</v>
      </c>
      <c r="W223" s="384">
        <v>0</v>
      </c>
      <c r="X223" s="385">
        <v>0</v>
      </c>
      <c r="Y223" s="384"/>
      <c r="Z223" s="401"/>
      <c r="AA223" s="402"/>
      <c r="AB223" s="383"/>
      <c r="AC223" s="384"/>
      <c r="AD223" s="384"/>
      <c r="AE223" s="383"/>
      <c r="AF223" s="401"/>
      <c r="AG223" s="406"/>
      <c r="AH223" s="383">
        <v>0</v>
      </c>
      <c r="AI223" s="384">
        <v>0</v>
      </c>
      <c r="AJ223" s="385">
        <v>0</v>
      </c>
      <c r="AK223" s="378"/>
      <c r="AL223" s="378"/>
      <c r="AM223" s="378"/>
      <c r="AN223" s="383">
        <v>0</v>
      </c>
      <c r="AO223" s="384">
        <v>0</v>
      </c>
      <c r="AP223" s="385">
        <v>0</v>
      </c>
      <c r="AQ223" s="378">
        <v>137</v>
      </c>
      <c r="AR223" s="378">
        <v>0</v>
      </c>
      <c r="AS223" s="378">
        <v>137</v>
      </c>
      <c r="AT223" s="383">
        <v>0</v>
      </c>
      <c r="AU223" s="378">
        <v>0</v>
      </c>
      <c r="AV223" s="378">
        <v>0</v>
      </c>
      <c r="AW223" s="383"/>
      <c r="AX223" s="384"/>
      <c r="AY223" s="385"/>
      <c r="AZ223" s="403"/>
      <c r="BA223" s="387" t="str">
        <f t="shared" si="295"/>
        <v>ON</v>
      </c>
      <c r="BB223" s="388" t="str">
        <f t="shared" si="296"/>
        <v/>
      </c>
      <c r="BC223" s="389" t="str">
        <f t="shared" si="297"/>
        <v>-</v>
      </c>
      <c r="BD223" s="390" t="str">
        <f t="shared" si="298"/>
        <v>LO</v>
      </c>
      <c r="BE223" s="391">
        <f t="shared" si="299"/>
        <v>3</v>
      </c>
      <c r="BF223" s="392" t="str">
        <f>VLOOKUP(C223,'Standaard+voorstellen '!A$1:E$568,1,FALSE)</f>
        <v>ON-LO</v>
      </c>
      <c r="BG223" s="393" t="str">
        <f>VLOOKUP(P223,'Hulpblad Aantal per VrtgSrt &gt;=1'!B$4:C$688,1,FALSE)</f>
        <v>ON-LO</v>
      </c>
      <c r="BH223" s="394" t="s">
        <v>445</v>
      </c>
      <c r="BI223" s="393" t="str">
        <f t="shared" si="300"/>
        <v>g</v>
      </c>
      <c r="BJ223" s="393" t="str">
        <f t="shared" si="301"/>
        <v/>
      </c>
      <c r="BK223" s="393" t="str">
        <f t="shared" si="302"/>
        <v>A</v>
      </c>
      <c r="BL223" s="395" t="str">
        <f t="shared" si="303"/>
        <v>A</v>
      </c>
      <c r="BM223" s="393" t="str">
        <f>IF((B223&gt;"a"),(VLOOKUP(A223,Afhankelijkheid!A$2:O$5530,2,FALSE)),"")</f>
        <v/>
      </c>
      <c r="BN223" s="396">
        <f>IFERROR(VLOOKUP(A223,'Hulpblad IZB en IZE'!A$2:B$750,2,FALSE),0)</f>
        <v>0</v>
      </c>
      <c r="BO223" s="397" t="str">
        <f t="shared" si="304"/>
        <v/>
      </c>
      <c r="BP223" s="370">
        <f t="shared" si="305"/>
        <v>137</v>
      </c>
      <c r="BQ223" s="371">
        <f t="shared" si="306"/>
        <v>0</v>
      </c>
      <c r="BR223" s="372">
        <f t="shared" si="374"/>
        <v>137</v>
      </c>
      <c r="BS223" s="372">
        <f t="shared" si="375"/>
        <v>5</v>
      </c>
      <c r="BT223" s="367">
        <f t="shared" si="307"/>
        <v>0</v>
      </c>
      <c r="BU223" s="398"/>
      <c r="BW223" s="393">
        <f t="shared" si="308"/>
        <v>0</v>
      </c>
      <c r="BX223" s="393">
        <f t="shared" si="309"/>
        <v>0</v>
      </c>
      <c r="BY223" s="393">
        <f t="shared" si="310"/>
        <v>0</v>
      </c>
      <c r="BZ223" s="393">
        <f t="shared" si="311"/>
        <v>0</v>
      </c>
      <c r="CA223" s="393">
        <f t="shared" si="312"/>
        <v>0</v>
      </c>
      <c r="CB223" s="393">
        <f t="shared" si="313"/>
        <v>0</v>
      </c>
      <c r="CC223" s="393">
        <f t="shared" si="314"/>
        <v>0</v>
      </c>
      <c r="CD223" s="393">
        <f t="shared" si="315"/>
        <v>0</v>
      </c>
      <c r="CE223" s="393">
        <f t="shared" si="316"/>
        <v>0</v>
      </c>
      <c r="CF223" s="393">
        <f t="shared" si="317"/>
        <v>0</v>
      </c>
      <c r="CG223" s="398"/>
      <c r="CH223" s="391">
        <f t="shared" si="318"/>
        <v>1</v>
      </c>
      <c r="CI223" s="391">
        <f t="shared" si="319"/>
        <v>0</v>
      </c>
      <c r="CJ223" s="391">
        <f t="shared" si="320"/>
        <v>0</v>
      </c>
      <c r="CK223" s="391">
        <f t="shared" si="321"/>
        <v>0</v>
      </c>
      <c r="CL223" s="391">
        <f t="shared" si="322"/>
        <v>1</v>
      </c>
      <c r="CM223" s="391">
        <f t="shared" si="323"/>
        <v>0</v>
      </c>
      <c r="CN223" s="391">
        <f t="shared" si="324"/>
        <v>1</v>
      </c>
      <c r="CO223" s="391">
        <f t="shared" si="325"/>
        <v>1</v>
      </c>
      <c r="CP223" s="391">
        <f t="shared" si="326"/>
        <v>1</v>
      </c>
      <c r="CQ223" s="391">
        <f t="shared" si="327"/>
        <v>0</v>
      </c>
      <c r="CR223" s="391">
        <f t="shared" si="328"/>
        <v>0</v>
      </c>
      <c r="CS223" s="393">
        <f t="shared" si="329"/>
        <v>0</v>
      </c>
      <c r="CT223" s="391">
        <f t="shared" si="330"/>
        <v>0</v>
      </c>
      <c r="CU223" s="391">
        <f t="shared" si="331"/>
        <v>0</v>
      </c>
      <c r="CV223" s="391">
        <f t="shared" si="332"/>
        <v>0</v>
      </c>
      <c r="CW223" s="391">
        <f t="shared" si="333"/>
        <v>0</v>
      </c>
      <c r="CX223" s="391">
        <f t="shared" si="334"/>
        <v>0</v>
      </c>
      <c r="CY223" s="391">
        <f t="shared" si="335"/>
        <v>0</v>
      </c>
      <c r="CZ223" s="391">
        <f t="shared" si="336"/>
        <v>0</v>
      </c>
      <c r="DA223" s="391">
        <f t="shared" si="337"/>
        <v>0</v>
      </c>
      <c r="DB223" s="391">
        <f t="shared" si="338"/>
        <v>1</v>
      </c>
      <c r="DC223" s="391">
        <f t="shared" si="339"/>
        <v>0</v>
      </c>
      <c r="DD223" s="391">
        <f t="shared" si="340"/>
        <v>0</v>
      </c>
      <c r="DE223" s="398"/>
      <c r="DF223" s="391">
        <f t="shared" si="341"/>
        <v>0</v>
      </c>
      <c r="DG223" s="391">
        <f t="shared" si="342"/>
        <v>0</v>
      </c>
      <c r="DH223" s="391">
        <f t="shared" si="343"/>
        <v>0</v>
      </c>
      <c r="DI223" s="391">
        <f t="shared" si="344"/>
        <v>0</v>
      </c>
      <c r="DJ223" s="391">
        <f t="shared" si="345"/>
        <v>0</v>
      </c>
      <c r="DK223" s="391">
        <f t="shared" si="346"/>
        <v>0</v>
      </c>
      <c r="DL223" s="391">
        <f t="shared" si="347"/>
        <v>0</v>
      </c>
      <c r="DM223" s="391">
        <f t="shared" si="348"/>
        <v>0</v>
      </c>
      <c r="DN223" s="391">
        <f t="shared" si="349"/>
        <v>0</v>
      </c>
      <c r="DO223" s="391">
        <f t="shared" si="350"/>
        <v>0</v>
      </c>
      <c r="DP223" s="391">
        <f t="shared" si="351"/>
        <v>0</v>
      </c>
      <c r="DQ223" s="398"/>
      <c r="DR223" s="391">
        <f t="shared" si="352"/>
        <v>0</v>
      </c>
      <c r="DS223" s="391">
        <f t="shared" si="353"/>
        <v>0</v>
      </c>
      <c r="DT223" s="391">
        <f t="shared" si="354"/>
        <v>0</v>
      </c>
      <c r="DU223" s="391">
        <f t="shared" si="355"/>
        <v>0</v>
      </c>
      <c r="DV223" s="391">
        <f t="shared" si="356"/>
        <v>0</v>
      </c>
      <c r="DW223" s="391">
        <f t="shared" si="357"/>
        <v>0</v>
      </c>
      <c r="DX223" s="391">
        <f t="shared" si="358"/>
        <v>0</v>
      </c>
      <c r="DY223" s="391">
        <f t="shared" si="359"/>
        <v>0</v>
      </c>
      <c r="DZ223" s="391">
        <f t="shared" si="360"/>
        <v>0</v>
      </c>
      <c r="EA223" s="391">
        <f t="shared" si="361"/>
        <v>0</v>
      </c>
      <c r="EB223" s="391">
        <f t="shared" si="362"/>
        <v>0</v>
      </c>
      <c r="EC223" s="398"/>
      <c r="ED223" s="391">
        <f t="shared" si="363"/>
        <v>0</v>
      </c>
      <c r="EE223" s="391">
        <f t="shared" si="364"/>
        <v>0</v>
      </c>
      <c r="EF223" s="391">
        <f t="shared" si="365"/>
        <v>0</v>
      </c>
      <c r="EG223" s="391">
        <f t="shared" si="366"/>
        <v>0</v>
      </c>
      <c r="EH223" s="391">
        <f t="shared" si="367"/>
        <v>0</v>
      </c>
      <c r="EI223" s="391">
        <f t="shared" si="368"/>
        <v>0</v>
      </c>
      <c r="EJ223" s="391">
        <f t="shared" si="369"/>
        <v>0</v>
      </c>
      <c r="EK223" s="391">
        <f t="shared" si="370"/>
        <v>0</v>
      </c>
      <c r="EL223" s="391">
        <f t="shared" si="371"/>
        <v>0</v>
      </c>
      <c r="EM223" s="391">
        <f t="shared" si="372"/>
        <v>0</v>
      </c>
      <c r="EN223" s="391">
        <f t="shared" si="373"/>
        <v>0</v>
      </c>
    </row>
    <row r="224" spans="1:145" s="391" customFormat="1" ht="13.5" hidden="1" thickBot="1" x14ac:dyDescent="0.25">
      <c r="A224" s="364" t="str">
        <f t="shared" si="379"/>
        <v>ON-LT</v>
      </c>
      <c r="B224" s="365" t="str">
        <f>IF((A224&lt;&gt;"ZZZ"),(IF((IFERROR((VLOOKUP(A224,'Standaard+voorstellen '!A$1:B$436,1,FALSE)),"ZZZ"))="ZZZ","v","")),"")</f>
        <v/>
      </c>
      <c r="C224" s="396" t="s">
        <v>213</v>
      </c>
      <c r="D224" s="367" t="str">
        <f t="shared" si="292"/>
        <v>ON-LT</v>
      </c>
      <c r="E224" s="368" t="str">
        <f>IFERROR((VLOOKUP(C224,'Standaard+voorstellen '!A$1:E$568,2,FALSE)),"Nog af te handelen AANVRAAG")</f>
        <v>ON Langstransport</v>
      </c>
      <c r="F224" s="369">
        <f>IFERROR((VLOOKUP(C224,'Standaard+voorstellen '!A$1:E$568,3,FALSE)),"")</f>
        <v>7</v>
      </c>
      <c r="G224" s="370">
        <f t="shared" si="376"/>
        <v>1</v>
      </c>
      <c r="H224" s="371">
        <f t="shared" si="378"/>
        <v>0</v>
      </c>
      <c r="I224" s="372">
        <f t="shared" si="377"/>
        <v>1</v>
      </c>
      <c r="J224" s="367">
        <f t="shared" si="293"/>
        <v>5</v>
      </c>
      <c r="K224" s="372">
        <f t="shared" si="294"/>
        <v>0</v>
      </c>
      <c r="L224" s="369" t="s">
        <v>36</v>
      </c>
      <c r="M224" s="373" t="s">
        <v>203</v>
      </c>
      <c r="N224" s="420" t="s">
        <v>2141</v>
      </c>
      <c r="O224" s="420" t="s">
        <v>2086</v>
      </c>
      <c r="P224" s="376" t="s">
        <v>213</v>
      </c>
      <c r="Q224" s="377">
        <v>1</v>
      </c>
      <c r="R224" s="378">
        <v>0</v>
      </c>
      <c r="S224" s="379">
        <v>1</v>
      </c>
      <c r="T224" s="378">
        <v>5</v>
      </c>
      <c r="U224" s="378">
        <v>1</v>
      </c>
      <c r="V224" s="383">
        <v>0</v>
      </c>
      <c r="W224" s="384">
        <v>0</v>
      </c>
      <c r="X224" s="385">
        <v>0</v>
      </c>
      <c r="Y224" s="383"/>
      <c r="Z224" s="384"/>
      <c r="AA224" s="385"/>
      <c r="AB224" s="383"/>
      <c r="AC224" s="384"/>
      <c r="AD224" s="385"/>
      <c r="AE224" s="383"/>
      <c r="AF224" s="384"/>
      <c r="AG224" s="385"/>
      <c r="AH224" s="383">
        <v>0</v>
      </c>
      <c r="AI224" s="384">
        <v>0</v>
      </c>
      <c r="AJ224" s="385">
        <v>0</v>
      </c>
      <c r="AK224" s="383"/>
      <c r="AL224" s="384"/>
      <c r="AM224" s="385"/>
      <c r="AN224" s="383">
        <v>0</v>
      </c>
      <c r="AO224" s="384">
        <v>0</v>
      </c>
      <c r="AP224" s="385">
        <v>0</v>
      </c>
      <c r="AQ224" s="383">
        <v>0</v>
      </c>
      <c r="AR224" s="384">
        <v>0</v>
      </c>
      <c r="AS224" s="385">
        <v>0</v>
      </c>
      <c r="AT224" s="383">
        <v>1</v>
      </c>
      <c r="AU224" s="384">
        <v>0</v>
      </c>
      <c r="AV224" s="385">
        <v>1</v>
      </c>
      <c r="AW224" s="383"/>
      <c r="AX224" s="384"/>
      <c r="AY224" s="385"/>
      <c r="AZ224" s="403"/>
      <c r="BA224" s="387" t="str">
        <f t="shared" si="295"/>
        <v>ON</v>
      </c>
      <c r="BB224" s="388" t="str">
        <f t="shared" si="296"/>
        <v/>
      </c>
      <c r="BC224" s="389" t="str">
        <f t="shared" si="297"/>
        <v>-</v>
      </c>
      <c r="BD224" s="390" t="str">
        <f t="shared" si="298"/>
        <v>LT</v>
      </c>
      <c r="BE224" s="391">
        <f t="shared" si="299"/>
        <v>3</v>
      </c>
      <c r="BF224" s="392" t="str">
        <f>VLOOKUP(C224,'Standaard+voorstellen '!A$1:E$568,1,FALSE)</f>
        <v>ON-LT</v>
      </c>
      <c r="BG224" s="393" t="str">
        <f>VLOOKUP(P224,'Hulpblad Aantal per VrtgSrt &gt;=1'!B$4:C$688,1,FALSE)</f>
        <v>ON-LT</v>
      </c>
      <c r="BH224" s="394" t="s">
        <v>213</v>
      </c>
      <c r="BI224" s="393" t="str">
        <f t="shared" si="300"/>
        <v>g</v>
      </c>
      <c r="BJ224" s="393" t="str">
        <f t="shared" si="301"/>
        <v/>
      </c>
      <c r="BK224" s="393" t="str">
        <f t="shared" si="302"/>
        <v>A</v>
      </c>
      <c r="BL224" s="395" t="str">
        <f t="shared" si="303"/>
        <v>A</v>
      </c>
      <c r="BM224" s="393" t="str">
        <f>IF((B224&gt;"a"),(VLOOKUP(A224,Afhankelijkheid!A$2:O$5530,2,FALSE)),"")</f>
        <v/>
      </c>
      <c r="BN224" s="396">
        <f>IFERROR(VLOOKUP(A224,'Hulpblad IZB en IZE'!A$2:B$750,2,FALSE),0)</f>
        <v>5</v>
      </c>
      <c r="BO224" s="397" t="str">
        <f t="shared" si="304"/>
        <v/>
      </c>
      <c r="BP224" s="370">
        <f t="shared" si="305"/>
        <v>1</v>
      </c>
      <c r="BQ224" s="371">
        <f t="shared" si="306"/>
        <v>0</v>
      </c>
      <c r="BR224" s="372">
        <f t="shared" si="374"/>
        <v>1</v>
      </c>
      <c r="BS224" s="372">
        <f t="shared" si="375"/>
        <v>5</v>
      </c>
      <c r="BT224" s="367">
        <f t="shared" si="307"/>
        <v>5</v>
      </c>
      <c r="BU224" s="398"/>
      <c r="BW224" s="393">
        <f t="shared" si="308"/>
        <v>0</v>
      </c>
      <c r="BX224" s="393">
        <f t="shared" si="309"/>
        <v>0</v>
      </c>
      <c r="BY224" s="393">
        <f t="shared" si="310"/>
        <v>0</v>
      </c>
      <c r="BZ224" s="393">
        <f t="shared" si="311"/>
        <v>0</v>
      </c>
      <c r="CA224" s="393">
        <f t="shared" si="312"/>
        <v>0</v>
      </c>
      <c r="CB224" s="393">
        <f t="shared" si="313"/>
        <v>0</v>
      </c>
      <c r="CC224" s="393">
        <f t="shared" si="314"/>
        <v>0</v>
      </c>
      <c r="CD224" s="393">
        <f t="shared" si="315"/>
        <v>0</v>
      </c>
      <c r="CE224" s="393">
        <f t="shared" si="316"/>
        <v>0</v>
      </c>
      <c r="CF224" s="393">
        <f t="shared" si="317"/>
        <v>0</v>
      </c>
      <c r="CG224" s="398"/>
      <c r="CH224" s="391">
        <f t="shared" si="318"/>
        <v>1</v>
      </c>
      <c r="CI224" s="391">
        <f t="shared" si="319"/>
        <v>0</v>
      </c>
      <c r="CJ224" s="391">
        <f t="shared" si="320"/>
        <v>0</v>
      </c>
      <c r="CK224" s="391">
        <f t="shared" si="321"/>
        <v>0</v>
      </c>
      <c r="CL224" s="391">
        <f t="shared" si="322"/>
        <v>1</v>
      </c>
      <c r="CM224" s="391">
        <f t="shared" si="323"/>
        <v>0</v>
      </c>
      <c r="CN224" s="391">
        <f t="shared" si="324"/>
        <v>1</v>
      </c>
      <c r="CO224" s="391">
        <f t="shared" si="325"/>
        <v>1</v>
      </c>
      <c r="CP224" s="391">
        <f t="shared" si="326"/>
        <v>1</v>
      </c>
      <c r="CQ224" s="391">
        <f t="shared" si="327"/>
        <v>0</v>
      </c>
      <c r="CR224" s="391">
        <f t="shared" si="328"/>
        <v>0</v>
      </c>
      <c r="CS224" s="393">
        <f t="shared" si="329"/>
        <v>0</v>
      </c>
      <c r="CT224" s="391">
        <f t="shared" si="330"/>
        <v>0</v>
      </c>
      <c r="CU224" s="391">
        <f t="shared" si="331"/>
        <v>0</v>
      </c>
      <c r="CV224" s="391">
        <f t="shared" si="332"/>
        <v>0</v>
      </c>
      <c r="CW224" s="391">
        <f t="shared" si="333"/>
        <v>0</v>
      </c>
      <c r="CX224" s="391">
        <f t="shared" si="334"/>
        <v>0</v>
      </c>
      <c r="CY224" s="391">
        <f t="shared" si="335"/>
        <v>0</v>
      </c>
      <c r="CZ224" s="391">
        <f t="shared" si="336"/>
        <v>0</v>
      </c>
      <c r="DA224" s="391">
        <f t="shared" si="337"/>
        <v>0</v>
      </c>
      <c r="DB224" s="391">
        <f t="shared" si="338"/>
        <v>0</v>
      </c>
      <c r="DC224" s="391">
        <f t="shared" si="339"/>
        <v>1</v>
      </c>
      <c r="DD224" s="391">
        <f t="shared" si="340"/>
        <v>0</v>
      </c>
      <c r="DE224" s="398"/>
      <c r="DF224" s="391">
        <f t="shared" si="341"/>
        <v>0</v>
      </c>
      <c r="DG224" s="391">
        <f t="shared" si="342"/>
        <v>0</v>
      </c>
      <c r="DH224" s="391">
        <f t="shared" si="343"/>
        <v>0</v>
      </c>
      <c r="DI224" s="391">
        <f t="shared" si="344"/>
        <v>0</v>
      </c>
      <c r="DJ224" s="391">
        <f t="shared" si="345"/>
        <v>0</v>
      </c>
      <c r="DK224" s="391">
        <f t="shared" si="346"/>
        <v>0</v>
      </c>
      <c r="DL224" s="391">
        <f t="shared" si="347"/>
        <v>0</v>
      </c>
      <c r="DM224" s="391">
        <f t="shared" si="348"/>
        <v>0</v>
      </c>
      <c r="DN224" s="391">
        <f t="shared" si="349"/>
        <v>0</v>
      </c>
      <c r="DO224" s="391">
        <f t="shared" si="350"/>
        <v>0</v>
      </c>
      <c r="DP224" s="391">
        <f t="shared" si="351"/>
        <v>0</v>
      </c>
      <c r="DQ224" s="398"/>
      <c r="DR224" s="391">
        <f t="shared" si="352"/>
        <v>0</v>
      </c>
      <c r="DS224" s="391">
        <f t="shared" si="353"/>
        <v>0</v>
      </c>
      <c r="DT224" s="391">
        <f t="shared" si="354"/>
        <v>0</v>
      </c>
      <c r="DU224" s="391">
        <f t="shared" si="355"/>
        <v>0</v>
      </c>
      <c r="DV224" s="391">
        <f t="shared" si="356"/>
        <v>0</v>
      </c>
      <c r="DW224" s="391">
        <f t="shared" si="357"/>
        <v>0</v>
      </c>
      <c r="DX224" s="391">
        <f t="shared" si="358"/>
        <v>0</v>
      </c>
      <c r="DY224" s="391">
        <f t="shared" si="359"/>
        <v>0</v>
      </c>
      <c r="DZ224" s="391">
        <f t="shared" si="360"/>
        <v>0</v>
      </c>
      <c r="EA224" s="391">
        <f t="shared" si="361"/>
        <v>0</v>
      </c>
      <c r="EB224" s="391">
        <f t="shared" si="362"/>
        <v>0</v>
      </c>
      <c r="EC224" s="398"/>
      <c r="ED224" s="391">
        <f t="shared" si="363"/>
        <v>0</v>
      </c>
      <c r="EE224" s="391">
        <f t="shared" si="364"/>
        <v>0</v>
      </c>
      <c r="EF224" s="391">
        <f t="shared" si="365"/>
        <v>0</v>
      </c>
      <c r="EG224" s="391">
        <f t="shared" si="366"/>
        <v>0</v>
      </c>
      <c r="EH224" s="391">
        <f t="shared" si="367"/>
        <v>0</v>
      </c>
      <c r="EI224" s="391">
        <f t="shared" si="368"/>
        <v>0</v>
      </c>
      <c r="EJ224" s="391">
        <f t="shared" si="369"/>
        <v>0</v>
      </c>
      <c r="EK224" s="391">
        <f t="shared" si="370"/>
        <v>0</v>
      </c>
      <c r="EL224" s="391">
        <f t="shared" si="371"/>
        <v>0</v>
      </c>
      <c r="EM224" s="391">
        <f t="shared" si="372"/>
        <v>0</v>
      </c>
      <c r="EN224" s="391">
        <f t="shared" si="373"/>
        <v>0</v>
      </c>
    </row>
    <row r="225" spans="1:145" s="391" customFormat="1" ht="13.5" hidden="1" thickBot="1" x14ac:dyDescent="0.25">
      <c r="A225" s="364" t="str">
        <f t="shared" si="379"/>
        <v>ON-OS</v>
      </c>
      <c r="B225" s="365" t="str">
        <f>IF((A225&lt;&gt;"ZZZ"),(IF((IFERROR((VLOOKUP(A225,'Standaard+voorstellen '!A$1:B$436,1,FALSE)),"ZZZ"))="ZZZ","v","")),"")</f>
        <v/>
      </c>
      <c r="C225" s="396" t="s">
        <v>188</v>
      </c>
      <c r="D225" s="367" t="str">
        <f t="shared" si="292"/>
        <v>ON-OS</v>
      </c>
      <c r="E225" s="368" t="str">
        <f>IFERROR((VLOOKUP(C225,'Standaard+voorstellen '!A$1:E$568,2,FALSE)),"Nog af te handelen AANVRAAG")</f>
        <v>ON Olieschermen</v>
      </c>
      <c r="F225" s="369">
        <f>IFERROR((VLOOKUP(C225,'Standaard+voorstellen '!A$1:E$568,3,FALSE)),"")</f>
        <v>2</v>
      </c>
      <c r="G225" s="370">
        <f t="shared" si="376"/>
        <v>4</v>
      </c>
      <c r="H225" s="371">
        <f t="shared" si="378"/>
        <v>0</v>
      </c>
      <c r="I225" s="372">
        <f t="shared" si="377"/>
        <v>4</v>
      </c>
      <c r="J225" s="367">
        <f t="shared" si="293"/>
        <v>4</v>
      </c>
      <c r="K225" s="372">
        <f t="shared" si="294"/>
        <v>0</v>
      </c>
      <c r="L225" s="369" t="s">
        <v>36</v>
      </c>
      <c r="M225" s="373" t="s">
        <v>1138</v>
      </c>
      <c r="N225" s="635" t="s">
        <v>2378</v>
      </c>
      <c r="O225" s="635" t="s">
        <v>2379</v>
      </c>
      <c r="P225" s="376" t="s">
        <v>188</v>
      </c>
      <c r="Q225" s="377">
        <v>4</v>
      </c>
      <c r="R225" s="378">
        <v>0</v>
      </c>
      <c r="S225" s="379">
        <v>4</v>
      </c>
      <c r="T225" s="378">
        <v>5</v>
      </c>
      <c r="U225" s="378">
        <v>1</v>
      </c>
      <c r="V225" s="383">
        <v>0</v>
      </c>
      <c r="W225" s="384">
        <v>0</v>
      </c>
      <c r="X225" s="385">
        <v>0</v>
      </c>
      <c r="Y225" s="384"/>
      <c r="Z225" s="401"/>
      <c r="AA225" s="402"/>
      <c r="AB225" s="383"/>
      <c r="AC225" s="384"/>
      <c r="AD225" s="384"/>
      <c r="AE225" s="383"/>
      <c r="AF225" s="401"/>
      <c r="AG225" s="406"/>
      <c r="AH225" s="383">
        <v>0</v>
      </c>
      <c r="AI225" s="384">
        <v>0</v>
      </c>
      <c r="AJ225" s="385">
        <v>0</v>
      </c>
      <c r="AK225" s="384"/>
      <c r="AL225" s="384"/>
      <c r="AM225" s="384"/>
      <c r="AN225" s="383">
        <v>0</v>
      </c>
      <c r="AO225" s="384">
        <v>0</v>
      </c>
      <c r="AP225" s="385">
        <v>0</v>
      </c>
      <c r="AQ225" s="384">
        <v>0</v>
      </c>
      <c r="AR225" s="384">
        <v>0</v>
      </c>
      <c r="AS225" s="384">
        <v>0</v>
      </c>
      <c r="AT225" s="383">
        <v>4</v>
      </c>
      <c r="AU225" s="384">
        <v>0</v>
      </c>
      <c r="AV225" s="384">
        <v>4</v>
      </c>
      <c r="AW225" s="383"/>
      <c r="AX225" s="384"/>
      <c r="AY225" s="385"/>
      <c r="AZ225" s="403"/>
      <c r="BA225" s="387" t="str">
        <f t="shared" si="295"/>
        <v>ON</v>
      </c>
      <c r="BB225" s="388" t="str">
        <f t="shared" si="296"/>
        <v/>
      </c>
      <c r="BC225" s="389" t="str">
        <f t="shared" si="297"/>
        <v>-</v>
      </c>
      <c r="BD225" s="390" t="str">
        <f t="shared" si="298"/>
        <v>OS</v>
      </c>
      <c r="BE225" s="391">
        <f t="shared" si="299"/>
        <v>3</v>
      </c>
      <c r="BF225" s="392" t="str">
        <f>VLOOKUP(C225,'Standaard+voorstellen '!A$1:E$568,1,FALSE)</f>
        <v>ON-OS</v>
      </c>
      <c r="BG225" s="393" t="str">
        <f>VLOOKUP(P225,'Hulpblad Aantal per VrtgSrt &gt;=1'!B$4:C$688,1,FALSE)</f>
        <v>ON-OS</v>
      </c>
      <c r="BH225" s="394" t="s">
        <v>188</v>
      </c>
      <c r="BI225" s="393" t="str">
        <f t="shared" si="300"/>
        <v>g</v>
      </c>
      <c r="BJ225" s="393" t="str">
        <f t="shared" si="301"/>
        <v/>
      </c>
      <c r="BK225" s="393" t="str">
        <f t="shared" si="302"/>
        <v>A</v>
      </c>
      <c r="BL225" s="395" t="str">
        <f t="shared" si="303"/>
        <v>A</v>
      </c>
      <c r="BM225" s="393" t="str">
        <f>IF((B225&gt;"a"),(VLOOKUP(A225,Afhankelijkheid!A$2:O$5530,2,FALSE)),"")</f>
        <v/>
      </c>
      <c r="BN225" s="396">
        <f>IFERROR(VLOOKUP(A225,'Hulpblad IZB en IZE'!A$2:B$750,2,FALSE),0)</f>
        <v>4</v>
      </c>
      <c r="BO225" s="397" t="str">
        <f t="shared" si="304"/>
        <v/>
      </c>
      <c r="BP225" s="370">
        <f t="shared" si="305"/>
        <v>4</v>
      </c>
      <c r="BQ225" s="371">
        <f t="shared" si="306"/>
        <v>0</v>
      </c>
      <c r="BR225" s="372">
        <f t="shared" si="374"/>
        <v>4</v>
      </c>
      <c r="BS225" s="372">
        <f t="shared" si="375"/>
        <v>5</v>
      </c>
      <c r="BT225" s="367">
        <f t="shared" si="307"/>
        <v>4</v>
      </c>
      <c r="BU225" s="398"/>
      <c r="BW225" s="393">
        <f t="shared" si="308"/>
        <v>0</v>
      </c>
      <c r="BX225" s="393">
        <f t="shared" si="309"/>
        <v>0</v>
      </c>
      <c r="BY225" s="393">
        <f t="shared" si="310"/>
        <v>0</v>
      </c>
      <c r="BZ225" s="393">
        <f t="shared" si="311"/>
        <v>0</v>
      </c>
      <c r="CA225" s="393">
        <f t="shared" si="312"/>
        <v>0</v>
      </c>
      <c r="CB225" s="393">
        <f t="shared" si="313"/>
        <v>0</v>
      </c>
      <c r="CC225" s="393">
        <f t="shared" si="314"/>
        <v>0</v>
      </c>
      <c r="CD225" s="393">
        <f t="shared" si="315"/>
        <v>0</v>
      </c>
      <c r="CE225" s="393">
        <f t="shared" si="316"/>
        <v>0</v>
      </c>
      <c r="CF225" s="393">
        <f t="shared" si="317"/>
        <v>0</v>
      </c>
      <c r="CG225" s="398"/>
      <c r="CH225" s="391">
        <f t="shared" si="318"/>
        <v>1</v>
      </c>
      <c r="CI225" s="391">
        <f t="shared" si="319"/>
        <v>0</v>
      </c>
      <c r="CJ225" s="391">
        <f t="shared" si="320"/>
        <v>0</v>
      </c>
      <c r="CK225" s="391">
        <f t="shared" si="321"/>
        <v>0</v>
      </c>
      <c r="CL225" s="391">
        <f t="shared" si="322"/>
        <v>1</v>
      </c>
      <c r="CM225" s="391">
        <f t="shared" si="323"/>
        <v>0</v>
      </c>
      <c r="CN225" s="391">
        <f t="shared" si="324"/>
        <v>1</v>
      </c>
      <c r="CO225" s="391">
        <f t="shared" si="325"/>
        <v>1</v>
      </c>
      <c r="CP225" s="391">
        <f t="shared" si="326"/>
        <v>1</v>
      </c>
      <c r="CQ225" s="391">
        <f t="shared" si="327"/>
        <v>0</v>
      </c>
      <c r="CR225" s="391">
        <f t="shared" si="328"/>
        <v>0</v>
      </c>
      <c r="CS225" s="393">
        <f t="shared" si="329"/>
        <v>0</v>
      </c>
      <c r="CT225" s="391">
        <f t="shared" si="330"/>
        <v>0</v>
      </c>
      <c r="CU225" s="391">
        <f t="shared" si="331"/>
        <v>0</v>
      </c>
      <c r="CV225" s="391">
        <f t="shared" si="332"/>
        <v>0</v>
      </c>
      <c r="CW225" s="391">
        <f t="shared" si="333"/>
        <v>0</v>
      </c>
      <c r="CX225" s="391">
        <f t="shared" si="334"/>
        <v>0</v>
      </c>
      <c r="CY225" s="391">
        <f t="shared" si="335"/>
        <v>0</v>
      </c>
      <c r="CZ225" s="391">
        <f t="shared" si="336"/>
        <v>0</v>
      </c>
      <c r="DA225" s="391">
        <f t="shared" si="337"/>
        <v>0</v>
      </c>
      <c r="DB225" s="391">
        <f t="shared" si="338"/>
        <v>0</v>
      </c>
      <c r="DC225" s="391">
        <f t="shared" si="339"/>
        <v>1</v>
      </c>
      <c r="DD225" s="391">
        <f t="shared" si="340"/>
        <v>0</v>
      </c>
      <c r="DE225" s="398"/>
      <c r="DF225" s="391">
        <f t="shared" si="341"/>
        <v>0</v>
      </c>
      <c r="DG225" s="391">
        <f t="shared" si="342"/>
        <v>0</v>
      </c>
      <c r="DH225" s="391">
        <f t="shared" si="343"/>
        <v>0</v>
      </c>
      <c r="DI225" s="391">
        <f t="shared" si="344"/>
        <v>0</v>
      </c>
      <c r="DJ225" s="391">
        <f t="shared" si="345"/>
        <v>0</v>
      </c>
      <c r="DK225" s="391">
        <f t="shared" si="346"/>
        <v>0</v>
      </c>
      <c r="DL225" s="391">
        <f t="shared" si="347"/>
        <v>0</v>
      </c>
      <c r="DM225" s="391">
        <f t="shared" si="348"/>
        <v>0</v>
      </c>
      <c r="DN225" s="391">
        <f t="shared" si="349"/>
        <v>0</v>
      </c>
      <c r="DO225" s="391">
        <f t="shared" si="350"/>
        <v>0</v>
      </c>
      <c r="DP225" s="391">
        <f t="shared" si="351"/>
        <v>0</v>
      </c>
      <c r="DQ225" s="398"/>
      <c r="DR225" s="391">
        <f t="shared" si="352"/>
        <v>0</v>
      </c>
      <c r="DS225" s="391">
        <f t="shared" si="353"/>
        <v>0</v>
      </c>
      <c r="DT225" s="391">
        <f t="shared" si="354"/>
        <v>0</v>
      </c>
      <c r="DU225" s="391">
        <f t="shared" si="355"/>
        <v>0</v>
      </c>
      <c r="DV225" s="391">
        <f t="shared" si="356"/>
        <v>0</v>
      </c>
      <c r="DW225" s="391">
        <f t="shared" si="357"/>
        <v>0</v>
      </c>
      <c r="DX225" s="391">
        <f t="shared" si="358"/>
        <v>0</v>
      </c>
      <c r="DY225" s="391">
        <f t="shared" si="359"/>
        <v>0</v>
      </c>
      <c r="DZ225" s="391">
        <f t="shared" si="360"/>
        <v>0</v>
      </c>
      <c r="EA225" s="391">
        <f t="shared" si="361"/>
        <v>0</v>
      </c>
      <c r="EB225" s="391">
        <f t="shared" si="362"/>
        <v>0</v>
      </c>
      <c r="EC225" s="398"/>
      <c r="ED225" s="391">
        <f t="shared" si="363"/>
        <v>0</v>
      </c>
      <c r="EE225" s="391">
        <f t="shared" si="364"/>
        <v>0</v>
      </c>
      <c r="EF225" s="391">
        <f t="shared" si="365"/>
        <v>0</v>
      </c>
      <c r="EG225" s="391">
        <f t="shared" si="366"/>
        <v>0</v>
      </c>
      <c r="EH225" s="391">
        <f t="shared" si="367"/>
        <v>0</v>
      </c>
      <c r="EI225" s="391">
        <f t="shared" si="368"/>
        <v>0</v>
      </c>
      <c r="EJ225" s="391">
        <f t="shared" si="369"/>
        <v>0</v>
      </c>
      <c r="EK225" s="391">
        <f t="shared" si="370"/>
        <v>0</v>
      </c>
      <c r="EL225" s="391">
        <f t="shared" si="371"/>
        <v>0</v>
      </c>
      <c r="EM225" s="391">
        <f t="shared" si="372"/>
        <v>0</v>
      </c>
      <c r="EN225" s="391">
        <f t="shared" si="373"/>
        <v>0</v>
      </c>
    </row>
    <row r="226" spans="1:145" s="391" customFormat="1" ht="13.5" hidden="1" thickBot="1" x14ac:dyDescent="0.25">
      <c r="A226" s="364" t="str">
        <f t="shared" si="379"/>
        <v>ON-PLL</v>
      </c>
      <c r="B226" s="365" t="str">
        <f>IF((A226&lt;&gt;"ZZZ"),(IF((IFERROR((VLOOKUP(A226,'Standaard+voorstellen '!A$1:B$436,1,FALSE)),"ZZZ"))="ZZZ","v","")),"")</f>
        <v/>
      </c>
      <c r="C226" s="396" t="s">
        <v>306</v>
      </c>
      <c r="D226" s="367" t="str">
        <f t="shared" si="292"/>
        <v>ON-PLL</v>
      </c>
      <c r="E226" s="368" t="str">
        <f>IFERROR((VLOOKUP(C226,'Standaard+voorstellen '!A$1:E$568,2,FALSE)),"Nog af te handelen AANVRAAG")</f>
        <v>ON Peloton Logistiek</v>
      </c>
      <c r="F226" s="369">
        <f>IFERROR((VLOOKUP(C226,'Standaard+voorstellen '!A$1:E$568,3,FALSE)),"")</f>
        <v>8</v>
      </c>
      <c r="G226" s="370">
        <f t="shared" si="376"/>
        <v>72</v>
      </c>
      <c r="H226" s="371">
        <f t="shared" si="378"/>
        <v>0</v>
      </c>
      <c r="I226" s="372">
        <f t="shared" si="377"/>
        <v>72</v>
      </c>
      <c r="J226" s="367">
        <f t="shared" si="293"/>
        <v>1</v>
      </c>
      <c r="K226" s="372">
        <f t="shared" si="294"/>
        <v>0</v>
      </c>
      <c r="L226" s="410" t="s">
        <v>36</v>
      </c>
      <c r="M226" s="373" t="s">
        <v>443</v>
      </c>
      <c r="N226" s="374"/>
      <c r="O226" s="375"/>
      <c r="P226" s="376" t="s">
        <v>306</v>
      </c>
      <c r="Q226" s="377">
        <v>72</v>
      </c>
      <c r="R226" s="378">
        <v>0</v>
      </c>
      <c r="S226" s="379">
        <v>72</v>
      </c>
      <c r="T226" s="378">
        <v>6</v>
      </c>
      <c r="U226" s="378">
        <v>3</v>
      </c>
      <c r="V226" s="383">
        <v>0</v>
      </c>
      <c r="W226" s="384">
        <v>0</v>
      </c>
      <c r="X226" s="385">
        <v>0</v>
      </c>
      <c r="Y226" s="384"/>
      <c r="Z226" s="401"/>
      <c r="AA226" s="402"/>
      <c r="AB226" s="383"/>
      <c r="AC226" s="384"/>
      <c r="AD226" s="384"/>
      <c r="AE226" s="383"/>
      <c r="AF226" s="401"/>
      <c r="AG226" s="406"/>
      <c r="AH226" s="383">
        <v>0</v>
      </c>
      <c r="AI226" s="384">
        <v>0</v>
      </c>
      <c r="AJ226" s="385">
        <v>0</v>
      </c>
      <c r="AK226" s="384"/>
      <c r="AL226" s="384"/>
      <c r="AM226" s="384"/>
      <c r="AN226" s="383">
        <v>42</v>
      </c>
      <c r="AO226" s="384">
        <v>0</v>
      </c>
      <c r="AP226" s="385">
        <v>42</v>
      </c>
      <c r="AQ226" s="384">
        <v>0</v>
      </c>
      <c r="AR226" s="384">
        <v>0</v>
      </c>
      <c r="AS226" s="384">
        <v>0</v>
      </c>
      <c r="AT226" s="383">
        <v>11</v>
      </c>
      <c r="AU226" s="384">
        <v>0</v>
      </c>
      <c r="AV226" s="384">
        <v>11</v>
      </c>
      <c r="AW226" s="383">
        <v>19</v>
      </c>
      <c r="AX226" s="384">
        <v>0</v>
      </c>
      <c r="AY226" s="385">
        <v>19</v>
      </c>
      <c r="AZ226" s="403"/>
      <c r="BA226" s="387" t="str">
        <f t="shared" si="295"/>
        <v>ON</v>
      </c>
      <c r="BB226" s="388" t="str">
        <f t="shared" si="296"/>
        <v/>
      </c>
      <c r="BC226" s="389" t="str">
        <f t="shared" si="297"/>
        <v>-</v>
      </c>
      <c r="BD226" s="390" t="str">
        <f t="shared" si="298"/>
        <v>PLL</v>
      </c>
      <c r="BE226" s="391">
        <f t="shared" si="299"/>
        <v>3</v>
      </c>
      <c r="BF226" s="392" t="str">
        <f>VLOOKUP(C226,'Standaard+voorstellen '!A$1:E$568,1,FALSE)</f>
        <v>ON-PLL</v>
      </c>
      <c r="BG226" s="393" t="str">
        <f>VLOOKUP(P226,'Hulpblad Aantal per VrtgSrt &gt;=1'!B$4:C$688,1,FALSE)</f>
        <v>ON-PLL</v>
      </c>
      <c r="BH226" s="394" t="s">
        <v>306</v>
      </c>
      <c r="BI226" s="393" t="str">
        <f t="shared" si="300"/>
        <v>g</v>
      </c>
      <c r="BJ226" s="393" t="str">
        <f t="shared" si="301"/>
        <v/>
      </c>
      <c r="BK226" s="393" t="str">
        <f t="shared" si="302"/>
        <v>A</v>
      </c>
      <c r="BL226" s="395" t="str">
        <f t="shared" si="303"/>
        <v>A</v>
      </c>
      <c r="BM226" s="393" t="str">
        <f>IF((B226&gt;"a"),(VLOOKUP(A226,Afhankelijkheid!A$2:O$5530,2,FALSE)),"")</f>
        <v/>
      </c>
      <c r="BN226" s="396">
        <f>IFERROR(VLOOKUP(A226,'Hulpblad IZB en IZE'!A$2:B$750,2,FALSE),0)</f>
        <v>1</v>
      </c>
      <c r="BO226" s="397" t="str">
        <f t="shared" si="304"/>
        <v/>
      </c>
      <c r="BP226" s="370">
        <f t="shared" si="305"/>
        <v>72</v>
      </c>
      <c r="BQ226" s="371">
        <f t="shared" si="306"/>
        <v>0</v>
      </c>
      <c r="BR226" s="372">
        <f t="shared" si="374"/>
        <v>72</v>
      </c>
      <c r="BS226" s="372">
        <f t="shared" si="375"/>
        <v>6</v>
      </c>
      <c r="BT226" s="367">
        <f t="shared" si="307"/>
        <v>1</v>
      </c>
      <c r="BU226" s="398"/>
      <c r="BW226" s="393">
        <f t="shared" si="308"/>
        <v>0</v>
      </c>
      <c r="BX226" s="393">
        <f t="shared" si="309"/>
        <v>0</v>
      </c>
      <c r="BY226" s="393">
        <f t="shared" si="310"/>
        <v>0</v>
      </c>
      <c r="BZ226" s="393">
        <f t="shared" si="311"/>
        <v>0</v>
      </c>
      <c r="CA226" s="393">
        <f t="shared" si="312"/>
        <v>0</v>
      </c>
      <c r="CB226" s="393">
        <f t="shared" si="313"/>
        <v>0</v>
      </c>
      <c r="CC226" s="393">
        <f t="shared" si="314"/>
        <v>0</v>
      </c>
      <c r="CD226" s="393">
        <f t="shared" si="315"/>
        <v>0</v>
      </c>
      <c r="CE226" s="393">
        <f t="shared" si="316"/>
        <v>0</v>
      </c>
      <c r="CF226" s="393">
        <f t="shared" si="317"/>
        <v>0</v>
      </c>
      <c r="CG226" s="398"/>
      <c r="CH226" s="391">
        <f t="shared" si="318"/>
        <v>1</v>
      </c>
      <c r="CI226" s="391">
        <f t="shared" si="319"/>
        <v>0</v>
      </c>
      <c r="CJ226" s="391">
        <f t="shared" si="320"/>
        <v>0</v>
      </c>
      <c r="CK226" s="391">
        <f t="shared" si="321"/>
        <v>0</v>
      </c>
      <c r="CL226" s="391">
        <f t="shared" si="322"/>
        <v>1</v>
      </c>
      <c r="CM226" s="391">
        <f t="shared" si="323"/>
        <v>0</v>
      </c>
      <c r="CN226" s="391">
        <f t="shared" si="324"/>
        <v>1</v>
      </c>
      <c r="CO226" s="391">
        <f t="shared" si="325"/>
        <v>1</v>
      </c>
      <c r="CP226" s="391">
        <f t="shared" si="326"/>
        <v>1</v>
      </c>
      <c r="CQ226" s="391">
        <f t="shared" si="327"/>
        <v>1</v>
      </c>
      <c r="CR226" s="391">
        <f t="shared" si="328"/>
        <v>0</v>
      </c>
      <c r="CS226" s="393">
        <f t="shared" si="329"/>
        <v>0</v>
      </c>
      <c r="CT226" s="391">
        <f t="shared" si="330"/>
        <v>0</v>
      </c>
      <c r="CU226" s="391">
        <f t="shared" si="331"/>
        <v>0</v>
      </c>
      <c r="CV226" s="391">
        <f t="shared" si="332"/>
        <v>0</v>
      </c>
      <c r="CW226" s="391">
        <f t="shared" si="333"/>
        <v>0</v>
      </c>
      <c r="CX226" s="391">
        <f t="shared" si="334"/>
        <v>0</v>
      </c>
      <c r="CY226" s="391">
        <f t="shared" si="335"/>
        <v>0</v>
      </c>
      <c r="CZ226" s="391">
        <f t="shared" si="336"/>
        <v>0</v>
      </c>
      <c r="DA226" s="391">
        <f t="shared" si="337"/>
        <v>1</v>
      </c>
      <c r="DB226" s="391">
        <f t="shared" si="338"/>
        <v>0</v>
      </c>
      <c r="DC226" s="391">
        <f t="shared" si="339"/>
        <v>1</v>
      </c>
      <c r="DD226" s="391">
        <f t="shared" si="340"/>
        <v>1</v>
      </c>
      <c r="DE226" s="398"/>
      <c r="DF226" s="391">
        <f t="shared" si="341"/>
        <v>0</v>
      </c>
      <c r="DG226" s="391">
        <f t="shared" si="342"/>
        <v>0</v>
      </c>
      <c r="DH226" s="391">
        <f t="shared" si="343"/>
        <v>0</v>
      </c>
      <c r="DI226" s="391">
        <f t="shared" si="344"/>
        <v>0</v>
      </c>
      <c r="DJ226" s="391">
        <f t="shared" si="345"/>
        <v>0</v>
      </c>
      <c r="DK226" s="391">
        <f t="shared" si="346"/>
        <v>0</v>
      </c>
      <c r="DL226" s="391">
        <f t="shared" si="347"/>
        <v>0</v>
      </c>
      <c r="DM226" s="391">
        <f t="shared" si="348"/>
        <v>0</v>
      </c>
      <c r="DN226" s="391">
        <f t="shared" si="349"/>
        <v>0</v>
      </c>
      <c r="DO226" s="391">
        <f t="shared" si="350"/>
        <v>0</v>
      </c>
      <c r="DP226" s="391">
        <f t="shared" si="351"/>
        <v>0</v>
      </c>
      <c r="DQ226" s="398"/>
      <c r="DR226" s="391">
        <f t="shared" si="352"/>
        <v>0</v>
      </c>
      <c r="DS226" s="391">
        <f t="shared" si="353"/>
        <v>0</v>
      </c>
      <c r="DT226" s="391">
        <f t="shared" si="354"/>
        <v>0</v>
      </c>
      <c r="DU226" s="391">
        <f t="shared" si="355"/>
        <v>0</v>
      </c>
      <c r="DV226" s="391">
        <f t="shared" si="356"/>
        <v>0</v>
      </c>
      <c r="DW226" s="391">
        <f t="shared" si="357"/>
        <v>0</v>
      </c>
      <c r="DX226" s="391">
        <f t="shared" si="358"/>
        <v>0</v>
      </c>
      <c r="DY226" s="391">
        <f t="shared" si="359"/>
        <v>0</v>
      </c>
      <c r="DZ226" s="391">
        <f t="shared" si="360"/>
        <v>0</v>
      </c>
      <c r="EA226" s="391">
        <f t="shared" si="361"/>
        <v>0</v>
      </c>
      <c r="EB226" s="391">
        <f t="shared" si="362"/>
        <v>0</v>
      </c>
      <c r="EC226" s="398"/>
      <c r="ED226" s="391">
        <f t="shared" si="363"/>
        <v>0</v>
      </c>
      <c r="EE226" s="391">
        <f t="shared" si="364"/>
        <v>0</v>
      </c>
      <c r="EF226" s="391">
        <f t="shared" si="365"/>
        <v>0</v>
      </c>
      <c r="EG226" s="391">
        <f t="shared" si="366"/>
        <v>0</v>
      </c>
      <c r="EH226" s="391">
        <f t="shared" si="367"/>
        <v>0</v>
      </c>
      <c r="EI226" s="391">
        <f t="shared" si="368"/>
        <v>0</v>
      </c>
      <c r="EJ226" s="391">
        <f t="shared" si="369"/>
        <v>0</v>
      </c>
      <c r="EK226" s="391">
        <f t="shared" si="370"/>
        <v>0</v>
      </c>
      <c r="EL226" s="391">
        <f t="shared" si="371"/>
        <v>0</v>
      </c>
      <c r="EM226" s="391">
        <f t="shared" si="372"/>
        <v>0</v>
      </c>
      <c r="EN226" s="391">
        <f t="shared" si="373"/>
        <v>0</v>
      </c>
    </row>
    <row r="227" spans="1:145" s="391" customFormat="1" ht="18.75" hidden="1" thickBot="1" x14ac:dyDescent="0.25">
      <c r="A227" s="364" t="str">
        <f t="shared" si="379"/>
        <v>ON-PLR</v>
      </c>
      <c r="B227" s="365" t="str">
        <f>IF((A227&lt;&gt;"ZZZ"),(IF((IFERROR((VLOOKUP(A227,'Standaard+voorstellen '!A$1:B$436,1,FALSE)),"ZZZ"))="ZZZ","v","")),"")</f>
        <v/>
      </c>
      <c r="C227" s="396" t="s">
        <v>311</v>
      </c>
      <c r="D227" s="367" t="str">
        <f t="shared" si="292"/>
        <v>ON-PLR</v>
      </c>
      <c r="E227" s="368" t="str">
        <f>IFERROR((VLOOKUP(C227,'Standaard+voorstellen '!A$1:E$568,2,FALSE)),"Nog af te handelen AANVRAAG")</f>
        <v>ON Peloton Redding &amp; THV</v>
      </c>
      <c r="F227" s="369">
        <f>IFERROR((VLOOKUP(C227,'Standaard+voorstellen '!A$1:E$568,3,FALSE)),"")</f>
        <v>7</v>
      </c>
      <c r="G227" s="370">
        <f t="shared" si="376"/>
        <v>56</v>
      </c>
      <c r="H227" s="371">
        <f t="shared" si="378"/>
        <v>0</v>
      </c>
      <c r="I227" s="372">
        <f t="shared" si="377"/>
        <v>56</v>
      </c>
      <c r="J227" s="367">
        <f t="shared" si="293"/>
        <v>1</v>
      </c>
      <c r="K227" s="372">
        <f t="shared" si="294"/>
        <v>0</v>
      </c>
      <c r="L227" s="369" t="s">
        <v>36</v>
      </c>
      <c r="M227" s="373" t="s">
        <v>1258</v>
      </c>
      <c r="N227" s="476"/>
      <c r="O227" s="375"/>
      <c r="P227" s="376" t="s">
        <v>311</v>
      </c>
      <c r="Q227" s="377">
        <v>56</v>
      </c>
      <c r="R227" s="378">
        <v>0</v>
      </c>
      <c r="S227" s="379">
        <v>56</v>
      </c>
      <c r="T227" s="378">
        <v>5</v>
      </c>
      <c r="U227" s="378">
        <v>2</v>
      </c>
      <c r="V227" s="377">
        <v>27</v>
      </c>
      <c r="W227" s="378">
        <v>0</v>
      </c>
      <c r="X227" s="379">
        <v>27</v>
      </c>
      <c r="Y227" s="384"/>
      <c r="Z227" s="401"/>
      <c r="AA227" s="402"/>
      <c r="AB227" s="383"/>
      <c r="AC227" s="384"/>
      <c r="AD227" s="384"/>
      <c r="AE227" s="383"/>
      <c r="AF227" s="401"/>
      <c r="AG227" s="406"/>
      <c r="AH227" s="383">
        <v>29</v>
      </c>
      <c r="AI227" s="384">
        <v>0</v>
      </c>
      <c r="AJ227" s="385">
        <v>29</v>
      </c>
      <c r="AK227" s="384"/>
      <c r="AL227" s="384"/>
      <c r="AM227" s="384"/>
      <c r="AN227" s="383">
        <v>0</v>
      </c>
      <c r="AO227" s="384">
        <v>0</v>
      </c>
      <c r="AP227" s="385">
        <v>0</v>
      </c>
      <c r="AQ227" s="384">
        <v>0</v>
      </c>
      <c r="AR227" s="384">
        <v>0</v>
      </c>
      <c r="AS227" s="384">
        <v>0</v>
      </c>
      <c r="AT227" s="383">
        <v>0</v>
      </c>
      <c r="AU227" s="384">
        <v>0</v>
      </c>
      <c r="AV227" s="384">
        <v>0</v>
      </c>
      <c r="AW227" s="383"/>
      <c r="AX227" s="384"/>
      <c r="AY227" s="385"/>
      <c r="AZ227" s="386"/>
      <c r="BA227" s="387" t="str">
        <f t="shared" si="295"/>
        <v>ON</v>
      </c>
      <c r="BB227" s="388" t="str">
        <f t="shared" si="296"/>
        <v/>
      </c>
      <c r="BC227" s="389" t="str">
        <f t="shared" si="297"/>
        <v>-</v>
      </c>
      <c r="BD227" s="390" t="str">
        <f t="shared" si="298"/>
        <v>PLR</v>
      </c>
      <c r="BE227" s="391">
        <f t="shared" si="299"/>
        <v>3</v>
      </c>
      <c r="BF227" s="392" t="str">
        <f>VLOOKUP(C227,'Standaard+voorstellen '!A$1:E$568,1,FALSE)</f>
        <v>ON-PLR</v>
      </c>
      <c r="BG227" s="393" t="str">
        <f>VLOOKUP(P227,'Hulpblad Aantal per VrtgSrt &gt;=1'!B$4:C$688,1,FALSE)</f>
        <v>ON-PLR</v>
      </c>
      <c r="BH227" s="394" t="s">
        <v>311</v>
      </c>
      <c r="BI227" s="393" t="str">
        <f t="shared" si="300"/>
        <v>g</v>
      </c>
      <c r="BJ227" s="393" t="str">
        <f t="shared" si="301"/>
        <v/>
      </c>
      <c r="BK227" s="393" t="str">
        <f t="shared" si="302"/>
        <v>A</v>
      </c>
      <c r="BL227" s="395" t="str">
        <f t="shared" si="303"/>
        <v>A</v>
      </c>
      <c r="BM227" s="393" t="str">
        <f>IF((B227&gt;"a"),(VLOOKUP(A227,Afhankelijkheid!A$2:O$5530,2,FALSE)),"")</f>
        <v/>
      </c>
      <c r="BN227" s="396">
        <f>IFERROR(VLOOKUP(A227,'Hulpblad IZB en IZE'!A$2:B$750,2,FALSE),0)</f>
        <v>1</v>
      </c>
      <c r="BO227" s="397" t="str">
        <f t="shared" si="304"/>
        <v/>
      </c>
      <c r="BP227" s="370">
        <f t="shared" si="305"/>
        <v>56</v>
      </c>
      <c r="BQ227" s="371">
        <f t="shared" si="306"/>
        <v>0</v>
      </c>
      <c r="BR227" s="372">
        <f t="shared" si="374"/>
        <v>56</v>
      </c>
      <c r="BS227" s="372">
        <f t="shared" si="375"/>
        <v>5</v>
      </c>
      <c r="BT227" s="367">
        <f t="shared" si="307"/>
        <v>1</v>
      </c>
      <c r="BU227" s="398"/>
      <c r="BW227" s="393">
        <f t="shared" si="308"/>
        <v>0</v>
      </c>
      <c r="BX227" s="393">
        <f t="shared" si="309"/>
        <v>0</v>
      </c>
      <c r="BY227" s="393">
        <f t="shared" si="310"/>
        <v>0</v>
      </c>
      <c r="BZ227" s="393">
        <f t="shared" si="311"/>
        <v>0</v>
      </c>
      <c r="CA227" s="393">
        <f t="shared" si="312"/>
        <v>0</v>
      </c>
      <c r="CB227" s="393">
        <f t="shared" si="313"/>
        <v>0</v>
      </c>
      <c r="CC227" s="393">
        <f t="shared" si="314"/>
        <v>0</v>
      </c>
      <c r="CD227" s="393">
        <f t="shared" si="315"/>
        <v>0</v>
      </c>
      <c r="CE227" s="393">
        <f t="shared" si="316"/>
        <v>0</v>
      </c>
      <c r="CF227" s="393">
        <f t="shared" si="317"/>
        <v>0</v>
      </c>
      <c r="CG227" s="398"/>
      <c r="CH227" s="391">
        <f t="shared" si="318"/>
        <v>1</v>
      </c>
      <c r="CI227" s="391">
        <f t="shared" si="319"/>
        <v>0</v>
      </c>
      <c r="CJ227" s="391">
        <f t="shared" si="320"/>
        <v>0</v>
      </c>
      <c r="CK227" s="391">
        <f t="shared" si="321"/>
        <v>0</v>
      </c>
      <c r="CL227" s="391">
        <f t="shared" si="322"/>
        <v>1</v>
      </c>
      <c r="CM227" s="391">
        <f t="shared" si="323"/>
        <v>0</v>
      </c>
      <c r="CN227" s="391">
        <f t="shared" si="324"/>
        <v>1</v>
      </c>
      <c r="CO227" s="391">
        <f t="shared" si="325"/>
        <v>1</v>
      </c>
      <c r="CP227" s="391">
        <f t="shared" si="326"/>
        <v>1</v>
      </c>
      <c r="CQ227" s="391">
        <f t="shared" si="327"/>
        <v>0</v>
      </c>
      <c r="CR227" s="391">
        <f t="shared" si="328"/>
        <v>0</v>
      </c>
      <c r="CS227" s="393">
        <f t="shared" si="329"/>
        <v>0</v>
      </c>
      <c r="CT227" s="391">
        <f t="shared" si="330"/>
        <v>0</v>
      </c>
      <c r="CU227" s="391">
        <f t="shared" si="331"/>
        <v>1</v>
      </c>
      <c r="CV227" s="391">
        <f t="shared" si="332"/>
        <v>0</v>
      </c>
      <c r="CW227" s="391">
        <f t="shared" si="333"/>
        <v>0</v>
      </c>
      <c r="CX227" s="391">
        <f t="shared" si="334"/>
        <v>0</v>
      </c>
      <c r="CY227" s="391">
        <f t="shared" si="335"/>
        <v>1</v>
      </c>
      <c r="CZ227" s="391">
        <f t="shared" si="336"/>
        <v>0</v>
      </c>
      <c r="DA227" s="391">
        <f t="shared" si="337"/>
        <v>0</v>
      </c>
      <c r="DB227" s="391">
        <f t="shared" si="338"/>
        <v>0</v>
      </c>
      <c r="DC227" s="391">
        <f t="shared" si="339"/>
        <v>0</v>
      </c>
      <c r="DD227" s="391">
        <f t="shared" si="340"/>
        <v>0</v>
      </c>
      <c r="DE227" s="398"/>
      <c r="DF227" s="391">
        <f t="shared" si="341"/>
        <v>0</v>
      </c>
      <c r="DG227" s="391">
        <f t="shared" si="342"/>
        <v>0</v>
      </c>
      <c r="DH227" s="391">
        <f t="shared" si="343"/>
        <v>0</v>
      </c>
      <c r="DI227" s="391">
        <f t="shared" si="344"/>
        <v>0</v>
      </c>
      <c r="DJ227" s="391">
        <f t="shared" si="345"/>
        <v>0</v>
      </c>
      <c r="DK227" s="391">
        <f t="shared" si="346"/>
        <v>0</v>
      </c>
      <c r="DL227" s="391">
        <f t="shared" si="347"/>
        <v>0</v>
      </c>
      <c r="DM227" s="391">
        <f t="shared" si="348"/>
        <v>0</v>
      </c>
      <c r="DN227" s="391">
        <f t="shared" si="349"/>
        <v>0</v>
      </c>
      <c r="DO227" s="391">
        <f t="shared" si="350"/>
        <v>0</v>
      </c>
      <c r="DP227" s="391">
        <f t="shared" si="351"/>
        <v>0</v>
      </c>
      <c r="DQ227" s="398"/>
      <c r="DR227" s="391">
        <f t="shared" si="352"/>
        <v>0</v>
      </c>
      <c r="DS227" s="391">
        <f t="shared" si="353"/>
        <v>0</v>
      </c>
      <c r="DT227" s="391">
        <f t="shared" si="354"/>
        <v>0</v>
      </c>
      <c r="DU227" s="391">
        <f t="shared" si="355"/>
        <v>0</v>
      </c>
      <c r="DV227" s="391">
        <f t="shared" si="356"/>
        <v>0</v>
      </c>
      <c r="DW227" s="391">
        <f t="shared" si="357"/>
        <v>0</v>
      </c>
      <c r="DX227" s="391">
        <f t="shared" si="358"/>
        <v>0</v>
      </c>
      <c r="DY227" s="391">
        <f t="shared" si="359"/>
        <v>0</v>
      </c>
      <c r="DZ227" s="391">
        <f t="shared" si="360"/>
        <v>0</v>
      </c>
      <c r="EA227" s="391">
        <f t="shared" si="361"/>
        <v>0</v>
      </c>
      <c r="EB227" s="391">
        <f t="shared" si="362"/>
        <v>0</v>
      </c>
      <c r="EC227" s="398"/>
      <c r="ED227" s="391">
        <f t="shared" si="363"/>
        <v>0</v>
      </c>
      <c r="EE227" s="391">
        <f t="shared" si="364"/>
        <v>0</v>
      </c>
      <c r="EF227" s="391">
        <f t="shared" si="365"/>
        <v>0</v>
      </c>
      <c r="EG227" s="391">
        <f t="shared" si="366"/>
        <v>0</v>
      </c>
      <c r="EH227" s="391">
        <f t="shared" si="367"/>
        <v>0</v>
      </c>
      <c r="EI227" s="391">
        <f t="shared" si="368"/>
        <v>0</v>
      </c>
      <c r="EJ227" s="391">
        <f t="shared" si="369"/>
        <v>0</v>
      </c>
      <c r="EK227" s="391">
        <f t="shared" si="370"/>
        <v>0</v>
      </c>
      <c r="EL227" s="391">
        <f t="shared" si="371"/>
        <v>0</v>
      </c>
      <c r="EM227" s="391">
        <f t="shared" si="372"/>
        <v>0</v>
      </c>
      <c r="EN227" s="391">
        <f t="shared" si="373"/>
        <v>0</v>
      </c>
    </row>
    <row r="228" spans="1:145" s="391" customFormat="1" ht="13.5" hidden="1" thickBot="1" x14ac:dyDescent="0.25">
      <c r="A228" s="364" t="str">
        <f t="shared" si="379"/>
        <v>ON-PLW</v>
      </c>
      <c r="B228" s="365" t="str">
        <f>IF((A228&lt;&gt;"ZZZ"),(IF((IFERROR((VLOOKUP(A228,'Standaard+voorstellen '!A$1:B$436,1,FALSE)),"ZZZ"))="ZZZ","v","")),"")</f>
        <v/>
      </c>
      <c r="C228" s="396" t="s">
        <v>319</v>
      </c>
      <c r="D228" s="367" t="str">
        <f t="shared" si="292"/>
        <v>ON-PLW</v>
      </c>
      <c r="E228" s="368" t="str">
        <f>IFERROR((VLOOKUP(C228,'Standaard+voorstellen '!A$1:E$568,2,FALSE)),"Nog af te handelen AANVRAAG")</f>
        <v>ON Pel. Grootsch. Watervoorz.</v>
      </c>
      <c r="F228" s="369">
        <f>IFERROR((VLOOKUP(C228,'Standaard+voorstellen '!A$1:E$568,3,FALSE)),"")</f>
        <v>6</v>
      </c>
      <c r="G228" s="370">
        <f t="shared" si="376"/>
        <v>245</v>
      </c>
      <c r="H228" s="371">
        <f t="shared" si="378"/>
        <v>0</v>
      </c>
      <c r="I228" s="372">
        <f t="shared" si="377"/>
        <v>245</v>
      </c>
      <c r="J228" s="367">
        <f t="shared" si="293"/>
        <v>2</v>
      </c>
      <c r="K228" s="372">
        <f t="shared" si="294"/>
        <v>0</v>
      </c>
      <c r="L228" s="369" t="s">
        <v>36</v>
      </c>
      <c r="M228" s="373" t="s">
        <v>1136</v>
      </c>
      <c r="N228" s="374"/>
      <c r="O228" s="375"/>
      <c r="P228" s="376" t="s">
        <v>319</v>
      </c>
      <c r="Q228" s="377">
        <v>245</v>
      </c>
      <c r="R228" s="378">
        <v>0</v>
      </c>
      <c r="S228" s="379">
        <v>245</v>
      </c>
      <c r="T228" s="378">
        <v>8</v>
      </c>
      <c r="U228" s="378">
        <v>8</v>
      </c>
      <c r="V228" s="377">
        <v>29</v>
      </c>
      <c r="W228" s="378">
        <v>0</v>
      </c>
      <c r="X228" s="379">
        <v>29</v>
      </c>
      <c r="Y228" s="384"/>
      <c r="Z228" s="401"/>
      <c r="AA228" s="402"/>
      <c r="AB228" s="383">
        <v>15</v>
      </c>
      <c r="AC228" s="384">
        <v>0</v>
      </c>
      <c r="AD228" s="384">
        <v>15</v>
      </c>
      <c r="AE228" s="383">
        <v>29</v>
      </c>
      <c r="AF228" s="401">
        <v>0</v>
      </c>
      <c r="AG228" s="406">
        <v>29</v>
      </c>
      <c r="AH228" s="383">
        <v>29</v>
      </c>
      <c r="AI228" s="384">
        <v>0</v>
      </c>
      <c r="AJ228" s="385">
        <v>29</v>
      </c>
      <c r="AK228" s="384"/>
      <c r="AL228" s="384"/>
      <c r="AM228" s="384"/>
      <c r="AN228" s="383">
        <v>6</v>
      </c>
      <c r="AO228" s="384">
        <v>0</v>
      </c>
      <c r="AP228" s="385">
        <v>6</v>
      </c>
      <c r="AQ228" s="384">
        <v>21</v>
      </c>
      <c r="AR228" s="384">
        <v>0</v>
      </c>
      <c r="AS228" s="384">
        <v>21</v>
      </c>
      <c r="AT228" s="383">
        <v>34</v>
      </c>
      <c r="AU228" s="384">
        <v>0</v>
      </c>
      <c r="AV228" s="384">
        <v>34</v>
      </c>
      <c r="AW228" s="383">
        <v>82</v>
      </c>
      <c r="AX228" s="384">
        <v>0</v>
      </c>
      <c r="AY228" s="385">
        <v>82</v>
      </c>
      <c r="AZ228" s="403"/>
      <c r="BA228" s="387" t="str">
        <f t="shared" si="295"/>
        <v>ON</v>
      </c>
      <c r="BB228" s="388" t="str">
        <f t="shared" si="296"/>
        <v/>
      </c>
      <c r="BC228" s="389" t="str">
        <f t="shared" si="297"/>
        <v>-</v>
      </c>
      <c r="BD228" s="390" t="str">
        <f t="shared" si="298"/>
        <v>PLW</v>
      </c>
      <c r="BE228" s="391">
        <f t="shared" si="299"/>
        <v>3</v>
      </c>
      <c r="BF228" s="392" t="str">
        <f>VLOOKUP(C228,'Standaard+voorstellen '!A$1:E$568,1,FALSE)</f>
        <v>ON-PLW</v>
      </c>
      <c r="BG228" s="393" t="str">
        <f>VLOOKUP(P228,'Hulpblad Aantal per VrtgSrt &gt;=1'!B$4:C$688,1,FALSE)</f>
        <v>ON-PLW</v>
      </c>
      <c r="BH228" s="394" t="s">
        <v>319</v>
      </c>
      <c r="BI228" s="393" t="str">
        <f t="shared" si="300"/>
        <v>g</v>
      </c>
      <c r="BJ228" s="393" t="str">
        <f t="shared" si="301"/>
        <v/>
      </c>
      <c r="BK228" s="393" t="str">
        <f t="shared" si="302"/>
        <v>A</v>
      </c>
      <c r="BL228" s="395" t="str">
        <f t="shared" si="303"/>
        <v>A</v>
      </c>
      <c r="BM228" s="393" t="str">
        <f>IF((B228&gt;"a"),(VLOOKUP(A228,Afhankelijkheid!A$2:O$5530,2,FALSE)),"")</f>
        <v/>
      </c>
      <c r="BN228" s="396">
        <f>IFERROR(VLOOKUP(A228,'Hulpblad IZB en IZE'!A$2:B$750,2,FALSE),0)</f>
        <v>2</v>
      </c>
      <c r="BO228" s="397" t="str">
        <f t="shared" si="304"/>
        <v/>
      </c>
      <c r="BP228" s="370">
        <f t="shared" si="305"/>
        <v>245</v>
      </c>
      <c r="BQ228" s="371">
        <f t="shared" si="306"/>
        <v>0</v>
      </c>
      <c r="BR228" s="372">
        <f t="shared" si="374"/>
        <v>245</v>
      </c>
      <c r="BS228" s="372">
        <f t="shared" si="375"/>
        <v>8</v>
      </c>
      <c r="BT228" s="367">
        <f t="shared" si="307"/>
        <v>2</v>
      </c>
      <c r="BU228" s="398"/>
      <c r="BW228" s="393">
        <f t="shared" si="308"/>
        <v>0</v>
      </c>
      <c r="BX228" s="393">
        <f t="shared" si="309"/>
        <v>0</v>
      </c>
      <c r="BY228" s="393">
        <f t="shared" si="310"/>
        <v>0</v>
      </c>
      <c r="BZ228" s="393">
        <f t="shared" si="311"/>
        <v>0</v>
      </c>
      <c r="CA228" s="393">
        <f t="shared" si="312"/>
        <v>0</v>
      </c>
      <c r="CB228" s="393">
        <f t="shared" si="313"/>
        <v>0</v>
      </c>
      <c r="CC228" s="393">
        <f t="shared" si="314"/>
        <v>0</v>
      </c>
      <c r="CD228" s="393">
        <f t="shared" si="315"/>
        <v>0</v>
      </c>
      <c r="CE228" s="393">
        <f t="shared" si="316"/>
        <v>0</v>
      </c>
      <c r="CF228" s="393">
        <f t="shared" si="317"/>
        <v>0</v>
      </c>
      <c r="CG228" s="398"/>
      <c r="CH228" s="391">
        <f t="shared" si="318"/>
        <v>1</v>
      </c>
      <c r="CI228" s="391">
        <f t="shared" si="319"/>
        <v>0</v>
      </c>
      <c r="CJ228" s="391">
        <f t="shared" si="320"/>
        <v>1</v>
      </c>
      <c r="CK228" s="391">
        <f t="shared" si="321"/>
        <v>1</v>
      </c>
      <c r="CL228" s="391">
        <f t="shared" si="322"/>
        <v>1</v>
      </c>
      <c r="CM228" s="391">
        <f t="shared" si="323"/>
        <v>0</v>
      </c>
      <c r="CN228" s="391">
        <f t="shared" si="324"/>
        <v>1</v>
      </c>
      <c r="CO228" s="391">
        <f t="shared" si="325"/>
        <v>1</v>
      </c>
      <c r="CP228" s="391">
        <f t="shared" si="326"/>
        <v>1</v>
      </c>
      <c r="CQ228" s="391">
        <f t="shared" si="327"/>
        <v>1</v>
      </c>
      <c r="CR228" s="391">
        <f t="shared" si="328"/>
        <v>0</v>
      </c>
      <c r="CS228" s="393">
        <f t="shared" si="329"/>
        <v>0</v>
      </c>
      <c r="CT228" s="391">
        <f t="shared" si="330"/>
        <v>0</v>
      </c>
      <c r="CU228" s="391">
        <f t="shared" si="331"/>
        <v>1</v>
      </c>
      <c r="CV228" s="391">
        <f t="shared" si="332"/>
        <v>0</v>
      </c>
      <c r="CW228" s="391">
        <f t="shared" si="333"/>
        <v>1</v>
      </c>
      <c r="CX228" s="391">
        <f t="shared" si="334"/>
        <v>1</v>
      </c>
      <c r="CY228" s="391">
        <f t="shared" si="335"/>
        <v>1</v>
      </c>
      <c r="CZ228" s="391">
        <f t="shared" si="336"/>
        <v>0</v>
      </c>
      <c r="DA228" s="391">
        <f t="shared" si="337"/>
        <v>1</v>
      </c>
      <c r="DB228" s="391">
        <f t="shared" si="338"/>
        <v>1</v>
      </c>
      <c r="DC228" s="391">
        <f t="shared" si="339"/>
        <v>1</v>
      </c>
      <c r="DD228" s="391">
        <f t="shared" si="340"/>
        <v>1</v>
      </c>
      <c r="DE228" s="398"/>
      <c r="DF228" s="391">
        <f t="shared" si="341"/>
        <v>0</v>
      </c>
      <c r="DG228" s="391">
        <f t="shared" si="342"/>
        <v>0</v>
      </c>
      <c r="DH228" s="391">
        <f t="shared" si="343"/>
        <v>0</v>
      </c>
      <c r="DI228" s="391">
        <f t="shared" si="344"/>
        <v>0</v>
      </c>
      <c r="DJ228" s="391">
        <f t="shared" si="345"/>
        <v>0</v>
      </c>
      <c r="DK228" s="391">
        <f t="shared" si="346"/>
        <v>0</v>
      </c>
      <c r="DL228" s="391">
        <f t="shared" si="347"/>
        <v>0</v>
      </c>
      <c r="DM228" s="391">
        <f t="shared" si="348"/>
        <v>0</v>
      </c>
      <c r="DN228" s="391">
        <f t="shared" si="349"/>
        <v>0</v>
      </c>
      <c r="DO228" s="391">
        <f t="shared" si="350"/>
        <v>0</v>
      </c>
      <c r="DP228" s="391">
        <f t="shared" si="351"/>
        <v>0</v>
      </c>
      <c r="DQ228" s="398"/>
      <c r="DR228" s="391">
        <f t="shared" si="352"/>
        <v>0</v>
      </c>
      <c r="DS228" s="391">
        <f t="shared" si="353"/>
        <v>0</v>
      </c>
      <c r="DT228" s="391">
        <f t="shared" si="354"/>
        <v>0</v>
      </c>
      <c r="DU228" s="391">
        <f t="shared" si="355"/>
        <v>0</v>
      </c>
      <c r="DV228" s="391">
        <f t="shared" si="356"/>
        <v>0</v>
      </c>
      <c r="DW228" s="391">
        <f t="shared" si="357"/>
        <v>0</v>
      </c>
      <c r="DX228" s="391">
        <f t="shared" si="358"/>
        <v>0</v>
      </c>
      <c r="DY228" s="391">
        <f t="shared" si="359"/>
        <v>0</v>
      </c>
      <c r="DZ228" s="391">
        <f t="shared" si="360"/>
        <v>0</v>
      </c>
      <c r="EA228" s="391">
        <f t="shared" si="361"/>
        <v>0</v>
      </c>
      <c r="EB228" s="391">
        <f t="shared" si="362"/>
        <v>0</v>
      </c>
      <c r="EC228" s="398"/>
      <c r="ED228" s="391">
        <f t="shared" si="363"/>
        <v>0</v>
      </c>
      <c r="EE228" s="391">
        <f t="shared" si="364"/>
        <v>0</v>
      </c>
      <c r="EF228" s="391">
        <f t="shared" si="365"/>
        <v>0</v>
      </c>
      <c r="EG228" s="391">
        <f t="shared" si="366"/>
        <v>0</v>
      </c>
      <c r="EH228" s="391">
        <f t="shared" si="367"/>
        <v>0</v>
      </c>
      <c r="EI228" s="391">
        <f t="shared" si="368"/>
        <v>0</v>
      </c>
      <c r="EJ228" s="391">
        <f t="shared" si="369"/>
        <v>0</v>
      </c>
      <c r="EK228" s="391">
        <f t="shared" si="370"/>
        <v>0</v>
      </c>
      <c r="EL228" s="391">
        <f t="shared" si="371"/>
        <v>0</v>
      </c>
      <c r="EM228" s="391">
        <f t="shared" si="372"/>
        <v>0</v>
      </c>
      <c r="EN228" s="391">
        <f t="shared" si="373"/>
        <v>0</v>
      </c>
    </row>
    <row r="229" spans="1:145" s="391" customFormat="1" ht="13.5" hidden="1" thickBot="1" x14ac:dyDescent="0.25">
      <c r="A229" s="364" t="str">
        <f t="shared" si="379"/>
        <v>ON-RI</v>
      </c>
      <c r="B229" s="365" t="str">
        <f>IF((A229&lt;&gt;"ZZZ"),(IF((IFERROR((VLOOKUP(A229,'Standaard+voorstellen '!A$1:B$436,1,FALSE)),"ZZZ"))="ZZZ","v","")),"")</f>
        <v/>
      </c>
      <c r="C229" s="413" t="s">
        <v>116</v>
      </c>
      <c r="D229" s="367" t="str">
        <f t="shared" si="292"/>
        <v>ON-RI</v>
      </c>
      <c r="E229" s="368" t="str">
        <f>IFERROR((VLOOKUP(C229,'Standaard+voorstellen '!A$1:E$568,2,FALSE)),"Nog af te handelen AANVRAAG")</f>
        <v>ON Rietdak brandbestrijding</v>
      </c>
      <c r="F229" s="369">
        <f>IFERROR((VLOOKUP(C229,'Standaard+voorstellen '!A$1:E$568,3,FALSE)),"")</f>
        <v>6</v>
      </c>
      <c r="G229" s="370">
        <f t="shared" si="376"/>
        <v>245</v>
      </c>
      <c r="H229" s="371">
        <f t="shared" si="378"/>
        <v>0</v>
      </c>
      <c r="I229" s="372">
        <f t="shared" si="377"/>
        <v>245</v>
      </c>
      <c r="J229" s="367">
        <f t="shared" si="293"/>
        <v>0</v>
      </c>
      <c r="K229" s="372">
        <f t="shared" si="294"/>
        <v>0</v>
      </c>
      <c r="L229" s="369" t="s">
        <v>36</v>
      </c>
      <c r="M229" s="373" t="s">
        <v>1063</v>
      </c>
      <c r="N229" s="477"/>
      <c r="O229" s="375"/>
      <c r="P229" s="376" t="s">
        <v>116</v>
      </c>
      <c r="Q229" s="377">
        <v>245</v>
      </c>
      <c r="R229" s="378">
        <v>0</v>
      </c>
      <c r="S229" s="379">
        <v>245</v>
      </c>
      <c r="T229" s="378">
        <v>7</v>
      </c>
      <c r="U229" s="378">
        <v>6</v>
      </c>
      <c r="V229" s="383">
        <v>30</v>
      </c>
      <c r="W229" s="384">
        <v>0</v>
      </c>
      <c r="X229" s="385">
        <v>30</v>
      </c>
      <c r="Y229" s="384">
        <v>31</v>
      </c>
      <c r="Z229" s="401">
        <v>0</v>
      </c>
      <c r="AA229" s="402">
        <v>31</v>
      </c>
      <c r="AB229" s="383"/>
      <c r="AC229" s="384"/>
      <c r="AD229" s="384"/>
      <c r="AE229" s="383">
        <v>121</v>
      </c>
      <c r="AF229" s="401">
        <v>0</v>
      </c>
      <c r="AG229" s="406">
        <v>121</v>
      </c>
      <c r="AH229" s="383">
        <v>10</v>
      </c>
      <c r="AI229" s="384">
        <v>0</v>
      </c>
      <c r="AJ229" s="385">
        <v>10</v>
      </c>
      <c r="AK229" s="384"/>
      <c r="AL229" s="384"/>
      <c r="AM229" s="384"/>
      <c r="AN229" s="383">
        <v>0</v>
      </c>
      <c r="AO229" s="384">
        <v>0</v>
      </c>
      <c r="AP229" s="385">
        <v>0</v>
      </c>
      <c r="AQ229" s="384">
        <v>40</v>
      </c>
      <c r="AR229" s="384">
        <v>0</v>
      </c>
      <c r="AS229" s="384">
        <v>40</v>
      </c>
      <c r="AT229" s="377">
        <v>13</v>
      </c>
      <c r="AU229" s="384">
        <v>0</v>
      </c>
      <c r="AV229" s="384">
        <v>13</v>
      </c>
      <c r="AW229" s="377"/>
      <c r="AX229" s="378"/>
      <c r="AY229" s="385"/>
      <c r="AZ229" s="403"/>
      <c r="BA229" s="387" t="str">
        <f t="shared" si="295"/>
        <v>ON</v>
      </c>
      <c r="BB229" s="388" t="str">
        <f t="shared" si="296"/>
        <v/>
      </c>
      <c r="BC229" s="389" t="str">
        <f t="shared" si="297"/>
        <v>-</v>
      </c>
      <c r="BD229" s="390" t="str">
        <f t="shared" si="298"/>
        <v>RI</v>
      </c>
      <c r="BE229" s="391">
        <f t="shared" si="299"/>
        <v>3</v>
      </c>
      <c r="BF229" s="392" t="str">
        <f>VLOOKUP(C229,'Standaard+voorstellen '!A$1:E$568,1,FALSE)</f>
        <v>ON-RI</v>
      </c>
      <c r="BG229" s="393" t="str">
        <f>VLOOKUP(P229,'Hulpblad Aantal per VrtgSrt &gt;=1'!B$4:C$688,1,FALSE)</f>
        <v>ON-RI</v>
      </c>
      <c r="BH229" s="394" t="s">
        <v>116</v>
      </c>
      <c r="BI229" s="393" t="str">
        <f t="shared" si="300"/>
        <v>g</v>
      </c>
      <c r="BJ229" s="393" t="str">
        <f t="shared" si="301"/>
        <v/>
      </c>
      <c r="BK229" s="393" t="str">
        <f t="shared" si="302"/>
        <v>A</v>
      </c>
      <c r="BL229" s="395" t="str">
        <f t="shared" si="303"/>
        <v>A</v>
      </c>
      <c r="BM229" s="393" t="str">
        <f>IF((B229&gt;"a"),(VLOOKUP(A229,Afhankelijkheid!A$2:O$5530,2,FALSE)),"")</f>
        <v/>
      </c>
      <c r="BN229" s="396">
        <f>IFERROR(VLOOKUP(A229,'Hulpblad IZB en IZE'!A$2:B$750,2,FALSE),0)</f>
        <v>0</v>
      </c>
      <c r="BO229" s="397" t="str">
        <f t="shared" si="304"/>
        <v/>
      </c>
      <c r="BP229" s="370">
        <f t="shared" si="305"/>
        <v>245</v>
      </c>
      <c r="BQ229" s="371">
        <f t="shared" si="306"/>
        <v>0</v>
      </c>
      <c r="BR229" s="372">
        <f t="shared" si="374"/>
        <v>245</v>
      </c>
      <c r="BS229" s="372">
        <f t="shared" si="375"/>
        <v>7</v>
      </c>
      <c r="BT229" s="367">
        <f t="shared" si="307"/>
        <v>0</v>
      </c>
      <c r="BU229" s="398"/>
      <c r="BW229" s="393">
        <f t="shared" si="308"/>
        <v>0</v>
      </c>
      <c r="BX229" s="393">
        <f t="shared" si="309"/>
        <v>0</v>
      </c>
      <c r="BY229" s="393">
        <f t="shared" si="310"/>
        <v>0</v>
      </c>
      <c r="BZ229" s="393">
        <f t="shared" si="311"/>
        <v>0</v>
      </c>
      <c r="CA229" s="393">
        <f t="shared" si="312"/>
        <v>0</v>
      </c>
      <c r="CB229" s="393">
        <f t="shared" si="313"/>
        <v>0</v>
      </c>
      <c r="CC229" s="393">
        <f t="shared" si="314"/>
        <v>0</v>
      </c>
      <c r="CD229" s="393">
        <f t="shared" si="315"/>
        <v>0</v>
      </c>
      <c r="CE229" s="393">
        <f t="shared" si="316"/>
        <v>0</v>
      </c>
      <c r="CF229" s="393">
        <f t="shared" si="317"/>
        <v>0</v>
      </c>
      <c r="CG229" s="398"/>
      <c r="CH229" s="391">
        <f t="shared" si="318"/>
        <v>1</v>
      </c>
      <c r="CI229" s="391">
        <f t="shared" si="319"/>
        <v>1</v>
      </c>
      <c r="CJ229" s="391">
        <f t="shared" si="320"/>
        <v>0</v>
      </c>
      <c r="CK229" s="391">
        <f t="shared" si="321"/>
        <v>1</v>
      </c>
      <c r="CL229" s="391">
        <f t="shared" si="322"/>
        <v>1</v>
      </c>
      <c r="CM229" s="391">
        <f t="shared" si="323"/>
        <v>0</v>
      </c>
      <c r="CN229" s="391">
        <f t="shared" si="324"/>
        <v>1</v>
      </c>
      <c r="CO229" s="391">
        <f t="shared" si="325"/>
        <v>1</v>
      </c>
      <c r="CP229" s="391">
        <f t="shared" si="326"/>
        <v>1</v>
      </c>
      <c r="CQ229" s="391">
        <f t="shared" si="327"/>
        <v>0</v>
      </c>
      <c r="CR229" s="391">
        <f t="shared" si="328"/>
        <v>0</v>
      </c>
      <c r="CS229" s="393">
        <f t="shared" si="329"/>
        <v>0</v>
      </c>
      <c r="CT229" s="391">
        <f t="shared" si="330"/>
        <v>0</v>
      </c>
      <c r="CU229" s="391">
        <f t="shared" si="331"/>
        <v>1</v>
      </c>
      <c r="CV229" s="391">
        <f t="shared" si="332"/>
        <v>1</v>
      </c>
      <c r="CW229" s="391">
        <f t="shared" si="333"/>
        <v>0</v>
      </c>
      <c r="CX229" s="391">
        <f t="shared" si="334"/>
        <v>1</v>
      </c>
      <c r="CY229" s="391">
        <f t="shared" si="335"/>
        <v>1</v>
      </c>
      <c r="CZ229" s="391">
        <f t="shared" si="336"/>
        <v>0</v>
      </c>
      <c r="DA229" s="391">
        <f t="shared" si="337"/>
        <v>0</v>
      </c>
      <c r="DB229" s="391">
        <f t="shared" si="338"/>
        <v>1</v>
      </c>
      <c r="DC229" s="391">
        <f t="shared" si="339"/>
        <v>1</v>
      </c>
      <c r="DD229" s="391">
        <f t="shared" si="340"/>
        <v>0</v>
      </c>
      <c r="DE229" s="398"/>
      <c r="DF229" s="391">
        <f t="shared" si="341"/>
        <v>0</v>
      </c>
      <c r="DG229" s="391">
        <f t="shared" si="342"/>
        <v>0</v>
      </c>
      <c r="DH229" s="391">
        <f t="shared" si="343"/>
        <v>0</v>
      </c>
      <c r="DI229" s="391">
        <f t="shared" si="344"/>
        <v>0</v>
      </c>
      <c r="DJ229" s="391">
        <f t="shared" si="345"/>
        <v>0</v>
      </c>
      <c r="DK229" s="391">
        <f t="shared" si="346"/>
        <v>0</v>
      </c>
      <c r="DL229" s="391">
        <f t="shared" si="347"/>
        <v>0</v>
      </c>
      <c r="DM229" s="391">
        <f t="shared" si="348"/>
        <v>0</v>
      </c>
      <c r="DN229" s="391">
        <f t="shared" si="349"/>
        <v>0</v>
      </c>
      <c r="DO229" s="391">
        <f t="shared" si="350"/>
        <v>0</v>
      </c>
      <c r="DP229" s="391">
        <f t="shared" si="351"/>
        <v>0</v>
      </c>
      <c r="DQ229" s="398"/>
      <c r="DR229" s="391">
        <f t="shared" si="352"/>
        <v>0</v>
      </c>
      <c r="DS229" s="391">
        <f t="shared" si="353"/>
        <v>0</v>
      </c>
      <c r="DT229" s="391">
        <f t="shared" si="354"/>
        <v>0</v>
      </c>
      <c r="DU229" s="391">
        <f t="shared" si="355"/>
        <v>0</v>
      </c>
      <c r="DV229" s="391">
        <f t="shared" si="356"/>
        <v>0</v>
      </c>
      <c r="DW229" s="391">
        <f t="shared" si="357"/>
        <v>0</v>
      </c>
      <c r="DX229" s="391">
        <f t="shared" si="358"/>
        <v>0</v>
      </c>
      <c r="DY229" s="391">
        <f t="shared" si="359"/>
        <v>0</v>
      </c>
      <c r="DZ229" s="391">
        <f t="shared" si="360"/>
        <v>0</v>
      </c>
      <c r="EA229" s="391">
        <f t="shared" si="361"/>
        <v>0</v>
      </c>
      <c r="EB229" s="391">
        <f t="shared" si="362"/>
        <v>0</v>
      </c>
      <c r="EC229" s="398"/>
      <c r="ED229" s="391">
        <f t="shared" si="363"/>
        <v>0</v>
      </c>
      <c r="EE229" s="391">
        <f t="shared" si="364"/>
        <v>0</v>
      </c>
      <c r="EF229" s="391">
        <f t="shared" si="365"/>
        <v>0</v>
      </c>
      <c r="EG229" s="391">
        <f t="shared" si="366"/>
        <v>0</v>
      </c>
      <c r="EH229" s="391">
        <f t="shared" si="367"/>
        <v>0</v>
      </c>
      <c r="EI229" s="391">
        <f t="shared" si="368"/>
        <v>0</v>
      </c>
      <c r="EJ229" s="391">
        <f t="shared" si="369"/>
        <v>0</v>
      </c>
      <c r="EK229" s="391">
        <f t="shared" si="370"/>
        <v>0</v>
      </c>
      <c r="EL229" s="391">
        <f t="shared" si="371"/>
        <v>0</v>
      </c>
      <c r="EM229" s="391">
        <f t="shared" si="372"/>
        <v>0</v>
      </c>
      <c r="EN229" s="391">
        <f t="shared" si="373"/>
        <v>0</v>
      </c>
    </row>
    <row r="230" spans="1:145" s="391" customFormat="1" ht="13.5" hidden="1" thickBot="1" x14ac:dyDescent="0.25">
      <c r="A230" s="364" t="str">
        <f t="shared" si="379"/>
        <v>ON-SB</v>
      </c>
      <c r="B230" s="365" t="str">
        <f>IF((A230&lt;&gt;"ZZZ"),(IF((IFERROR((VLOOKUP(A230,'Standaard+voorstellen '!A$1:B$436,1,FALSE)),"ZZZ"))="ZZZ","v","")),"")</f>
        <v/>
      </c>
      <c r="C230" s="396" t="s">
        <v>105</v>
      </c>
      <c r="D230" s="367" t="str">
        <f t="shared" si="292"/>
        <v>ON-SB</v>
      </c>
      <c r="E230" s="368" t="str">
        <f>IFERROR((VLOOKUP(C230,'Standaard+voorstellen '!A$1:E$568,2,FALSE)),"Nog af te handelen AANVRAAG")</f>
        <v>ON Schuimbluseenheid</v>
      </c>
      <c r="F230" s="369">
        <f>IFERROR((VLOOKUP(C230,'Standaard+voorstellen '!A$1:E$568,3,FALSE)),"")</f>
        <v>6</v>
      </c>
      <c r="G230" s="370">
        <f t="shared" si="376"/>
        <v>182</v>
      </c>
      <c r="H230" s="371">
        <f t="shared" si="378"/>
        <v>0</v>
      </c>
      <c r="I230" s="372">
        <f t="shared" si="377"/>
        <v>182</v>
      </c>
      <c r="J230" s="367">
        <f t="shared" si="293"/>
        <v>39</v>
      </c>
      <c r="K230" s="372">
        <f t="shared" si="294"/>
        <v>0</v>
      </c>
      <c r="L230" s="369" t="s">
        <v>36</v>
      </c>
      <c r="M230" s="373" t="s">
        <v>1063</v>
      </c>
      <c r="N230" s="374"/>
      <c r="O230" s="375"/>
      <c r="P230" s="376" t="s">
        <v>105</v>
      </c>
      <c r="Q230" s="377">
        <v>182</v>
      </c>
      <c r="R230" s="378">
        <v>0</v>
      </c>
      <c r="S230" s="379">
        <v>182</v>
      </c>
      <c r="T230" s="378">
        <v>7</v>
      </c>
      <c r="U230" s="378">
        <v>6</v>
      </c>
      <c r="V230" s="377">
        <v>27</v>
      </c>
      <c r="W230" s="378">
        <v>0</v>
      </c>
      <c r="X230" s="379">
        <v>27</v>
      </c>
      <c r="Y230" s="384">
        <v>20</v>
      </c>
      <c r="Z230" s="401">
        <v>0</v>
      </c>
      <c r="AA230" s="402">
        <v>20</v>
      </c>
      <c r="AB230" s="383"/>
      <c r="AC230" s="384"/>
      <c r="AD230" s="384"/>
      <c r="AE230" s="377">
        <v>44</v>
      </c>
      <c r="AF230" s="380">
        <v>0</v>
      </c>
      <c r="AG230" s="382">
        <v>44</v>
      </c>
      <c r="AH230" s="383">
        <v>51</v>
      </c>
      <c r="AI230" s="384">
        <v>0</v>
      </c>
      <c r="AJ230" s="385">
        <v>51</v>
      </c>
      <c r="AK230" s="384"/>
      <c r="AL230" s="384"/>
      <c r="AM230" s="384"/>
      <c r="AN230" s="383">
        <v>0</v>
      </c>
      <c r="AO230" s="384">
        <v>0</v>
      </c>
      <c r="AP230" s="385">
        <v>0</v>
      </c>
      <c r="AQ230" s="384">
        <v>26</v>
      </c>
      <c r="AR230" s="384">
        <v>0</v>
      </c>
      <c r="AS230" s="384">
        <v>26</v>
      </c>
      <c r="AT230" s="377">
        <v>14</v>
      </c>
      <c r="AU230" s="384">
        <v>0</v>
      </c>
      <c r="AV230" s="384">
        <v>14</v>
      </c>
      <c r="AW230" s="377"/>
      <c r="AX230" s="378"/>
      <c r="AY230" s="385"/>
      <c r="AZ230" s="403"/>
      <c r="BA230" s="387" t="str">
        <f t="shared" si="295"/>
        <v>ON</v>
      </c>
      <c r="BB230" s="388" t="str">
        <f t="shared" si="296"/>
        <v/>
      </c>
      <c r="BC230" s="389" t="str">
        <f t="shared" si="297"/>
        <v>-</v>
      </c>
      <c r="BD230" s="390" t="str">
        <f t="shared" si="298"/>
        <v>SB</v>
      </c>
      <c r="BE230" s="391">
        <f t="shared" si="299"/>
        <v>3</v>
      </c>
      <c r="BF230" s="392" t="str">
        <f>VLOOKUP(C230,'Standaard+voorstellen '!A$1:E$568,1,FALSE)</f>
        <v>ON-SB</v>
      </c>
      <c r="BG230" s="393" t="str">
        <f>VLOOKUP(P230,'Hulpblad Aantal per VrtgSrt &gt;=1'!B$4:C$688,1,FALSE)</f>
        <v>ON-SB</v>
      </c>
      <c r="BH230" s="394" t="s">
        <v>105</v>
      </c>
      <c r="BI230" s="393" t="str">
        <f t="shared" si="300"/>
        <v>g</v>
      </c>
      <c r="BJ230" s="393" t="str">
        <f t="shared" si="301"/>
        <v/>
      </c>
      <c r="BK230" s="393" t="str">
        <f t="shared" si="302"/>
        <v>A</v>
      </c>
      <c r="BL230" s="395" t="str">
        <f t="shared" si="303"/>
        <v>A</v>
      </c>
      <c r="BM230" s="393" t="str">
        <f>IF((B230&gt;"a"),(VLOOKUP(A230,Afhankelijkheid!A$2:O$5530,2,FALSE)),"")</f>
        <v/>
      </c>
      <c r="BN230" s="396">
        <f>IFERROR(VLOOKUP(A230,'Hulpblad IZB en IZE'!A$2:B$750,2,FALSE),0)</f>
        <v>39</v>
      </c>
      <c r="BO230" s="397" t="str">
        <f t="shared" si="304"/>
        <v/>
      </c>
      <c r="BP230" s="370">
        <f t="shared" si="305"/>
        <v>182</v>
      </c>
      <c r="BQ230" s="371">
        <f t="shared" si="306"/>
        <v>0</v>
      </c>
      <c r="BR230" s="372">
        <f t="shared" si="374"/>
        <v>182</v>
      </c>
      <c r="BS230" s="372">
        <f t="shared" si="375"/>
        <v>7</v>
      </c>
      <c r="BT230" s="367">
        <f t="shared" si="307"/>
        <v>39</v>
      </c>
      <c r="BU230" s="398"/>
      <c r="BW230" s="393">
        <f t="shared" si="308"/>
        <v>0</v>
      </c>
      <c r="BX230" s="393">
        <f t="shared" si="309"/>
        <v>0</v>
      </c>
      <c r="BY230" s="393">
        <f t="shared" si="310"/>
        <v>0</v>
      </c>
      <c r="BZ230" s="393">
        <f t="shared" si="311"/>
        <v>0</v>
      </c>
      <c r="CA230" s="393">
        <f t="shared" si="312"/>
        <v>0</v>
      </c>
      <c r="CB230" s="393">
        <f t="shared" si="313"/>
        <v>0</v>
      </c>
      <c r="CC230" s="393">
        <f t="shared" si="314"/>
        <v>0</v>
      </c>
      <c r="CD230" s="393">
        <f t="shared" si="315"/>
        <v>0</v>
      </c>
      <c r="CE230" s="393">
        <f t="shared" si="316"/>
        <v>0</v>
      </c>
      <c r="CF230" s="393">
        <f t="shared" si="317"/>
        <v>0</v>
      </c>
      <c r="CG230" s="398"/>
      <c r="CH230" s="391">
        <f t="shared" si="318"/>
        <v>1</v>
      </c>
      <c r="CI230" s="391">
        <f t="shared" si="319"/>
        <v>1</v>
      </c>
      <c r="CJ230" s="391">
        <f t="shared" si="320"/>
        <v>0</v>
      </c>
      <c r="CK230" s="391">
        <f t="shared" si="321"/>
        <v>1</v>
      </c>
      <c r="CL230" s="391">
        <f t="shared" si="322"/>
        <v>1</v>
      </c>
      <c r="CM230" s="391">
        <f t="shared" si="323"/>
        <v>0</v>
      </c>
      <c r="CN230" s="391">
        <f t="shared" si="324"/>
        <v>1</v>
      </c>
      <c r="CO230" s="391">
        <f t="shared" si="325"/>
        <v>1</v>
      </c>
      <c r="CP230" s="391">
        <f t="shared" si="326"/>
        <v>1</v>
      </c>
      <c r="CQ230" s="391">
        <f t="shared" si="327"/>
        <v>0</v>
      </c>
      <c r="CR230" s="391">
        <f t="shared" si="328"/>
        <v>0</v>
      </c>
      <c r="CS230" s="393">
        <f t="shared" si="329"/>
        <v>0</v>
      </c>
      <c r="CT230" s="391">
        <f t="shared" si="330"/>
        <v>0</v>
      </c>
      <c r="CU230" s="391">
        <f t="shared" si="331"/>
        <v>1</v>
      </c>
      <c r="CV230" s="391">
        <f t="shared" si="332"/>
        <v>1</v>
      </c>
      <c r="CW230" s="391">
        <f t="shared" si="333"/>
        <v>0</v>
      </c>
      <c r="CX230" s="391">
        <f t="shared" si="334"/>
        <v>1</v>
      </c>
      <c r="CY230" s="391">
        <f t="shared" si="335"/>
        <v>1</v>
      </c>
      <c r="CZ230" s="391">
        <f t="shared" si="336"/>
        <v>0</v>
      </c>
      <c r="DA230" s="391">
        <f t="shared" si="337"/>
        <v>0</v>
      </c>
      <c r="DB230" s="391">
        <f t="shared" si="338"/>
        <v>1</v>
      </c>
      <c r="DC230" s="391">
        <f t="shared" si="339"/>
        <v>1</v>
      </c>
      <c r="DD230" s="391">
        <f t="shared" si="340"/>
        <v>0</v>
      </c>
      <c r="DE230" s="398"/>
      <c r="DF230" s="391">
        <f t="shared" si="341"/>
        <v>0</v>
      </c>
      <c r="DG230" s="391">
        <f t="shared" si="342"/>
        <v>0</v>
      </c>
      <c r="DH230" s="391">
        <f t="shared" si="343"/>
        <v>0</v>
      </c>
      <c r="DI230" s="391">
        <f t="shared" si="344"/>
        <v>0</v>
      </c>
      <c r="DJ230" s="391">
        <f t="shared" si="345"/>
        <v>0</v>
      </c>
      <c r="DK230" s="391">
        <f t="shared" si="346"/>
        <v>0</v>
      </c>
      <c r="DL230" s="391">
        <f t="shared" si="347"/>
        <v>0</v>
      </c>
      <c r="DM230" s="391">
        <f t="shared" si="348"/>
        <v>0</v>
      </c>
      <c r="DN230" s="391">
        <f t="shared" si="349"/>
        <v>0</v>
      </c>
      <c r="DO230" s="391">
        <f t="shared" si="350"/>
        <v>0</v>
      </c>
      <c r="DP230" s="391">
        <f t="shared" si="351"/>
        <v>0</v>
      </c>
      <c r="DQ230" s="398"/>
      <c r="DR230" s="391">
        <f t="shared" si="352"/>
        <v>0</v>
      </c>
      <c r="DS230" s="391">
        <f t="shared" si="353"/>
        <v>0</v>
      </c>
      <c r="DT230" s="391">
        <f t="shared" si="354"/>
        <v>0</v>
      </c>
      <c r="DU230" s="391">
        <f t="shared" si="355"/>
        <v>0</v>
      </c>
      <c r="DV230" s="391">
        <f t="shared" si="356"/>
        <v>0</v>
      </c>
      <c r="DW230" s="391">
        <f t="shared" si="357"/>
        <v>0</v>
      </c>
      <c r="DX230" s="391">
        <f t="shared" si="358"/>
        <v>0</v>
      </c>
      <c r="DY230" s="391">
        <f t="shared" si="359"/>
        <v>0</v>
      </c>
      <c r="DZ230" s="391">
        <f t="shared" si="360"/>
        <v>0</v>
      </c>
      <c r="EA230" s="391">
        <f t="shared" si="361"/>
        <v>0</v>
      </c>
      <c r="EB230" s="391">
        <f t="shared" si="362"/>
        <v>0</v>
      </c>
      <c r="EC230" s="398"/>
      <c r="ED230" s="391">
        <f t="shared" si="363"/>
        <v>0</v>
      </c>
      <c r="EE230" s="391">
        <f t="shared" si="364"/>
        <v>0</v>
      </c>
      <c r="EF230" s="391">
        <f t="shared" si="365"/>
        <v>0</v>
      </c>
      <c r="EG230" s="391">
        <f t="shared" si="366"/>
        <v>0</v>
      </c>
      <c r="EH230" s="391">
        <f t="shared" si="367"/>
        <v>0</v>
      </c>
      <c r="EI230" s="391">
        <f t="shared" si="368"/>
        <v>0</v>
      </c>
      <c r="EJ230" s="391">
        <f t="shared" si="369"/>
        <v>0</v>
      </c>
      <c r="EK230" s="391">
        <f t="shared" si="370"/>
        <v>0</v>
      </c>
      <c r="EL230" s="391">
        <f t="shared" si="371"/>
        <v>0</v>
      </c>
      <c r="EM230" s="391">
        <f t="shared" si="372"/>
        <v>0</v>
      </c>
      <c r="EN230" s="391">
        <f t="shared" si="373"/>
        <v>0</v>
      </c>
    </row>
    <row r="231" spans="1:145" s="399" customFormat="1" ht="18.75" hidden="1" thickBot="1" x14ac:dyDescent="0.25">
      <c r="A231" s="364" t="str">
        <f t="shared" si="379"/>
        <v>ON-SBB</v>
      </c>
      <c r="B231" s="365" t="str">
        <f>IF((A231&lt;&gt;"ZZZ"),(IF((IFERROR((VLOOKUP(A231,'Standaard+voorstellen '!A$1:B$436,1,FALSE)),"ZZZ"))="ZZZ","v","")),"")</f>
        <v/>
      </c>
      <c r="C231" s="396" t="s">
        <v>118</v>
      </c>
      <c r="D231" s="367" t="str">
        <f t="shared" si="292"/>
        <v>ON-SBB</v>
      </c>
      <c r="E231" s="368" t="str">
        <f>IFERROR((VLOOKUP(C231,'Standaard+voorstellen '!A$1:E$568,2,FALSE)),"Nog af te handelen AANVRAAG")</f>
        <v>ON Scheepsbrandbestrijding</v>
      </c>
      <c r="F231" s="369">
        <f>IFERROR((VLOOKUP(C231,'Standaard+voorstellen '!A$1:E$568,3,FALSE)),"")</f>
        <v>6</v>
      </c>
      <c r="G231" s="370">
        <f t="shared" si="376"/>
        <v>108</v>
      </c>
      <c r="H231" s="371">
        <f t="shared" si="378"/>
        <v>0</v>
      </c>
      <c r="I231" s="372">
        <f t="shared" si="377"/>
        <v>108</v>
      </c>
      <c r="J231" s="367">
        <f t="shared" si="293"/>
        <v>2</v>
      </c>
      <c r="K231" s="372">
        <f t="shared" si="294"/>
        <v>0</v>
      </c>
      <c r="L231" s="369" t="s">
        <v>36</v>
      </c>
      <c r="M231" s="373" t="s">
        <v>1137</v>
      </c>
      <c r="N231" s="374"/>
      <c r="O231" s="375"/>
      <c r="P231" s="376" t="s">
        <v>118</v>
      </c>
      <c r="Q231" s="377">
        <v>108</v>
      </c>
      <c r="R231" s="378">
        <v>0</v>
      </c>
      <c r="S231" s="379">
        <v>108</v>
      </c>
      <c r="T231" s="378">
        <v>8</v>
      </c>
      <c r="U231" s="378">
        <v>6</v>
      </c>
      <c r="V231" s="383">
        <v>3</v>
      </c>
      <c r="W231" s="384">
        <v>0</v>
      </c>
      <c r="X231" s="385">
        <v>3</v>
      </c>
      <c r="Y231" s="384"/>
      <c r="Z231" s="401"/>
      <c r="AA231" s="402"/>
      <c r="AB231" s="383"/>
      <c r="AC231" s="384"/>
      <c r="AD231" s="384"/>
      <c r="AE231" s="383">
        <v>42</v>
      </c>
      <c r="AF231" s="401">
        <v>0</v>
      </c>
      <c r="AG231" s="406">
        <v>42</v>
      </c>
      <c r="AH231" s="383">
        <v>25</v>
      </c>
      <c r="AI231" s="384">
        <v>0</v>
      </c>
      <c r="AJ231" s="385">
        <v>25</v>
      </c>
      <c r="AK231" s="384">
        <v>21</v>
      </c>
      <c r="AL231" s="384">
        <v>0</v>
      </c>
      <c r="AM231" s="384">
        <v>21</v>
      </c>
      <c r="AN231" s="383">
        <v>0</v>
      </c>
      <c r="AO231" s="384">
        <v>0</v>
      </c>
      <c r="AP231" s="385">
        <v>0</v>
      </c>
      <c r="AQ231" s="384">
        <v>15</v>
      </c>
      <c r="AR231" s="384">
        <v>0</v>
      </c>
      <c r="AS231" s="384">
        <v>15</v>
      </c>
      <c r="AT231" s="383">
        <v>0</v>
      </c>
      <c r="AU231" s="384">
        <v>0</v>
      </c>
      <c r="AV231" s="384">
        <v>0</v>
      </c>
      <c r="AW231" s="383">
        <v>2</v>
      </c>
      <c r="AX231" s="384">
        <v>0</v>
      </c>
      <c r="AY231" s="385">
        <v>2</v>
      </c>
      <c r="AZ231" s="403"/>
      <c r="BA231" s="387" t="str">
        <f t="shared" si="295"/>
        <v>ON</v>
      </c>
      <c r="BB231" s="388" t="str">
        <f t="shared" si="296"/>
        <v/>
      </c>
      <c r="BC231" s="389" t="str">
        <f t="shared" si="297"/>
        <v>-</v>
      </c>
      <c r="BD231" s="390" t="str">
        <f t="shared" si="298"/>
        <v>SBB</v>
      </c>
      <c r="BE231" s="391">
        <f t="shared" si="299"/>
        <v>3</v>
      </c>
      <c r="BF231" s="392" t="str">
        <f>VLOOKUP(C231,'Standaard+voorstellen '!A$1:E$568,1,FALSE)</f>
        <v>ON-SBB</v>
      </c>
      <c r="BG231" s="393" t="str">
        <f>VLOOKUP(P231,'Hulpblad Aantal per VrtgSrt &gt;=1'!B$4:C$688,1,FALSE)</f>
        <v>ON-SBB</v>
      </c>
      <c r="BH231" s="394" t="s">
        <v>118</v>
      </c>
      <c r="BI231" s="393" t="str">
        <f t="shared" si="300"/>
        <v>g</v>
      </c>
      <c r="BJ231" s="393" t="str">
        <f t="shared" si="301"/>
        <v/>
      </c>
      <c r="BK231" s="393" t="str">
        <f t="shared" si="302"/>
        <v>A</v>
      </c>
      <c r="BL231" s="395" t="str">
        <f t="shared" si="303"/>
        <v>A</v>
      </c>
      <c r="BM231" s="393" t="str">
        <f>IF((B231&gt;"a"),(VLOOKUP(A231,Afhankelijkheid!A$2:O$5530,2,FALSE)),"")</f>
        <v/>
      </c>
      <c r="BN231" s="396">
        <f>IFERROR(VLOOKUP(A231,'Hulpblad IZB en IZE'!A$2:B$750,2,FALSE),0)</f>
        <v>2</v>
      </c>
      <c r="BO231" s="397" t="str">
        <f t="shared" si="304"/>
        <v/>
      </c>
      <c r="BP231" s="370">
        <f t="shared" si="305"/>
        <v>108</v>
      </c>
      <c r="BQ231" s="371">
        <f t="shared" si="306"/>
        <v>0</v>
      </c>
      <c r="BR231" s="372">
        <f t="shared" si="374"/>
        <v>108</v>
      </c>
      <c r="BS231" s="372">
        <f t="shared" si="375"/>
        <v>8</v>
      </c>
      <c r="BT231" s="367">
        <f t="shared" si="307"/>
        <v>2</v>
      </c>
      <c r="BU231" s="398"/>
      <c r="BV231" s="391"/>
      <c r="BW231" s="393">
        <f t="shared" si="308"/>
        <v>0</v>
      </c>
      <c r="BX231" s="393">
        <f t="shared" si="309"/>
        <v>0</v>
      </c>
      <c r="BY231" s="393">
        <f t="shared" si="310"/>
        <v>0</v>
      </c>
      <c r="BZ231" s="393">
        <f t="shared" si="311"/>
        <v>0</v>
      </c>
      <c r="CA231" s="393">
        <f t="shared" si="312"/>
        <v>0</v>
      </c>
      <c r="CB231" s="393">
        <f t="shared" si="313"/>
        <v>0</v>
      </c>
      <c r="CC231" s="393">
        <f t="shared" si="314"/>
        <v>0</v>
      </c>
      <c r="CD231" s="393">
        <f t="shared" si="315"/>
        <v>0</v>
      </c>
      <c r="CE231" s="393">
        <f t="shared" si="316"/>
        <v>0</v>
      </c>
      <c r="CF231" s="393">
        <f t="shared" si="317"/>
        <v>0</v>
      </c>
      <c r="CG231" s="398"/>
      <c r="CH231" s="391">
        <f t="shared" si="318"/>
        <v>1</v>
      </c>
      <c r="CI231" s="391">
        <f t="shared" si="319"/>
        <v>0</v>
      </c>
      <c r="CJ231" s="391">
        <f t="shared" si="320"/>
        <v>0</v>
      </c>
      <c r="CK231" s="391">
        <f t="shared" si="321"/>
        <v>1</v>
      </c>
      <c r="CL231" s="391">
        <f t="shared" si="322"/>
        <v>1</v>
      </c>
      <c r="CM231" s="391">
        <f t="shared" si="323"/>
        <v>1</v>
      </c>
      <c r="CN231" s="391">
        <f t="shared" si="324"/>
        <v>1</v>
      </c>
      <c r="CO231" s="391">
        <f t="shared" si="325"/>
        <v>1</v>
      </c>
      <c r="CP231" s="391">
        <f t="shared" si="326"/>
        <v>1</v>
      </c>
      <c r="CQ231" s="391">
        <f t="shared" si="327"/>
        <v>1</v>
      </c>
      <c r="CR231" s="391">
        <f t="shared" si="328"/>
        <v>0</v>
      </c>
      <c r="CS231" s="393">
        <f t="shared" si="329"/>
        <v>0</v>
      </c>
      <c r="CT231" s="391">
        <f t="shared" si="330"/>
        <v>0</v>
      </c>
      <c r="CU231" s="391">
        <f t="shared" si="331"/>
        <v>1</v>
      </c>
      <c r="CV231" s="391">
        <f t="shared" si="332"/>
        <v>0</v>
      </c>
      <c r="CW231" s="391">
        <f t="shared" si="333"/>
        <v>0</v>
      </c>
      <c r="CX231" s="391">
        <f t="shared" si="334"/>
        <v>1</v>
      </c>
      <c r="CY231" s="391">
        <f t="shared" si="335"/>
        <v>1</v>
      </c>
      <c r="CZ231" s="391">
        <f t="shared" si="336"/>
        <v>1</v>
      </c>
      <c r="DA231" s="391">
        <f t="shared" si="337"/>
        <v>0</v>
      </c>
      <c r="DB231" s="391">
        <f t="shared" si="338"/>
        <v>1</v>
      </c>
      <c r="DC231" s="391">
        <f t="shared" si="339"/>
        <v>0</v>
      </c>
      <c r="DD231" s="391">
        <f t="shared" si="340"/>
        <v>1</v>
      </c>
      <c r="DE231" s="398"/>
      <c r="DF231" s="391">
        <f t="shared" si="341"/>
        <v>0</v>
      </c>
      <c r="DG231" s="391">
        <f t="shared" si="342"/>
        <v>0</v>
      </c>
      <c r="DH231" s="391">
        <f t="shared" si="343"/>
        <v>0</v>
      </c>
      <c r="DI231" s="391">
        <f t="shared" si="344"/>
        <v>0</v>
      </c>
      <c r="DJ231" s="391">
        <f t="shared" si="345"/>
        <v>0</v>
      </c>
      <c r="DK231" s="391">
        <f t="shared" si="346"/>
        <v>0</v>
      </c>
      <c r="DL231" s="391">
        <f t="shared" si="347"/>
        <v>0</v>
      </c>
      <c r="DM231" s="391">
        <f t="shared" si="348"/>
        <v>0</v>
      </c>
      <c r="DN231" s="391">
        <f t="shared" si="349"/>
        <v>0</v>
      </c>
      <c r="DO231" s="391">
        <f t="shared" si="350"/>
        <v>0</v>
      </c>
      <c r="DP231" s="391">
        <f t="shared" si="351"/>
        <v>0</v>
      </c>
      <c r="DQ231" s="398"/>
      <c r="DR231" s="391">
        <f t="shared" si="352"/>
        <v>0</v>
      </c>
      <c r="DS231" s="391">
        <f t="shared" si="353"/>
        <v>0</v>
      </c>
      <c r="DT231" s="391">
        <f t="shared" si="354"/>
        <v>0</v>
      </c>
      <c r="DU231" s="391">
        <f t="shared" si="355"/>
        <v>0</v>
      </c>
      <c r="DV231" s="391">
        <f t="shared" si="356"/>
        <v>0</v>
      </c>
      <c r="DW231" s="391">
        <f t="shared" si="357"/>
        <v>0</v>
      </c>
      <c r="DX231" s="391">
        <f t="shared" si="358"/>
        <v>0</v>
      </c>
      <c r="DY231" s="391">
        <f t="shared" si="359"/>
        <v>0</v>
      </c>
      <c r="DZ231" s="391">
        <f t="shared" si="360"/>
        <v>0</v>
      </c>
      <c r="EA231" s="391">
        <f t="shared" si="361"/>
        <v>0</v>
      </c>
      <c r="EB231" s="391">
        <f t="shared" si="362"/>
        <v>0</v>
      </c>
      <c r="EC231" s="398"/>
      <c r="ED231" s="391">
        <f t="shared" si="363"/>
        <v>0</v>
      </c>
      <c r="EE231" s="391">
        <f t="shared" si="364"/>
        <v>0</v>
      </c>
      <c r="EF231" s="391">
        <f t="shared" si="365"/>
        <v>0</v>
      </c>
      <c r="EG231" s="391">
        <f t="shared" si="366"/>
        <v>0</v>
      </c>
      <c r="EH231" s="391">
        <f t="shared" si="367"/>
        <v>0</v>
      </c>
      <c r="EI231" s="391">
        <f t="shared" si="368"/>
        <v>0</v>
      </c>
      <c r="EJ231" s="391">
        <f t="shared" si="369"/>
        <v>0</v>
      </c>
      <c r="EK231" s="391">
        <f t="shared" si="370"/>
        <v>0</v>
      </c>
      <c r="EL231" s="391">
        <f t="shared" si="371"/>
        <v>0</v>
      </c>
      <c r="EM231" s="391">
        <f t="shared" si="372"/>
        <v>0</v>
      </c>
      <c r="EN231" s="391">
        <f t="shared" si="373"/>
        <v>0</v>
      </c>
      <c r="EO231" s="391"/>
    </row>
    <row r="232" spans="1:145" s="391" customFormat="1" ht="13.5" hidden="1" thickBot="1" x14ac:dyDescent="0.25">
      <c r="A232" s="364" t="str">
        <f t="shared" si="379"/>
        <v>ON-SOB</v>
      </c>
      <c r="B232" s="365" t="str">
        <f>IF((A232&lt;&gt;"ZZZ"),(IF((IFERROR((VLOOKUP(A232,'Standaard+voorstellen '!A$1:B$436,1,FALSE)),"ZZZ"))="ZZZ","v","")),"")</f>
        <v/>
      </c>
      <c r="C232" s="396" t="s">
        <v>212</v>
      </c>
      <c r="D232" s="367" t="str">
        <f t="shared" si="292"/>
        <v>ON-SOB</v>
      </c>
      <c r="E232" s="368" t="str">
        <f>IFERROR((VLOOKUP(C232,'Standaard+voorstellen '!A$1:E$568,2,FALSE)),"Nog af te handelen AANVRAAG")</f>
        <v>ON Spoorsloot Overbrugging</v>
      </c>
      <c r="F232" s="369">
        <f>IFERROR((VLOOKUP(C232,'Standaard+voorstellen '!A$1:E$568,3,FALSE)),"")</f>
        <v>7</v>
      </c>
      <c r="G232" s="370">
        <f t="shared" si="376"/>
        <v>3</v>
      </c>
      <c r="H232" s="371">
        <f t="shared" si="378"/>
        <v>0</v>
      </c>
      <c r="I232" s="372">
        <f t="shared" si="377"/>
        <v>3</v>
      </c>
      <c r="J232" s="367">
        <f t="shared" si="293"/>
        <v>1</v>
      </c>
      <c r="K232" s="372">
        <f t="shared" si="294"/>
        <v>0</v>
      </c>
      <c r="L232" s="369" t="s">
        <v>36</v>
      </c>
      <c r="M232" s="373" t="s">
        <v>203</v>
      </c>
      <c r="N232" s="635" t="s">
        <v>2378</v>
      </c>
      <c r="O232" s="635" t="s">
        <v>2379</v>
      </c>
      <c r="P232" s="376" t="s">
        <v>212</v>
      </c>
      <c r="Q232" s="377">
        <v>3</v>
      </c>
      <c r="R232" s="378">
        <v>0</v>
      </c>
      <c r="S232" s="379">
        <v>3</v>
      </c>
      <c r="T232" s="378">
        <v>5</v>
      </c>
      <c r="U232" s="378">
        <v>1</v>
      </c>
      <c r="V232" s="383">
        <v>0</v>
      </c>
      <c r="W232" s="384">
        <v>0</v>
      </c>
      <c r="X232" s="385">
        <v>0</v>
      </c>
      <c r="Y232" s="384"/>
      <c r="Z232" s="401"/>
      <c r="AA232" s="402"/>
      <c r="AB232" s="383"/>
      <c r="AC232" s="384"/>
      <c r="AD232" s="384"/>
      <c r="AE232" s="383"/>
      <c r="AF232" s="401"/>
      <c r="AG232" s="406"/>
      <c r="AH232" s="383">
        <v>0</v>
      </c>
      <c r="AI232" s="384">
        <v>0</v>
      </c>
      <c r="AJ232" s="385">
        <v>0</v>
      </c>
      <c r="AK232" s="384"/>
      <c r="AL232" s="384"/>
      <c r="AM232" s="384"/>
      <c r="AN232" s="383">
        <v>0</v>
      </c>
      <c r="AO232" s="384">
        <v>0</v>
      </c>
      <c r="AP232" s="385">
        <v>0</v>
      </c>
      <c r="AQ232" s="384">
        <v>0</v>
      </c>
      <c r="AR232" s="384">
        <v>0</v>
      </c>
      <c r="AS232" s="384">
        <v>0</v>
      </c>
      <c r="AT232" s="383">
        <v>3</v>
      </c>
      <c r="AU232" s="384">
        <v>0</v>
      </c>
      <c r="AV232" s="384">
        <v>3</v>
      </c>
      <c r="AW232" s="383"/>
      <c r="AX232" s="384"/>
      <c r="AY232" s="385"/>
      <c r="AZ232" s="403"/>
      <c r="BA232" s="387" t="str">
        <f t="shared" si="295"/>
        <v>ON</v>
      </c>
      <c r="BB232" s="388" t="str">
        <f t="shared" si="296"/>
        <v/>
      </c>
      <c r="BC232" s="389" t="str">
        <f t="shared" si="297"/>
        <v>-</v>
      </c>
      <c r="BD232" s="390" t="str">
        <f t="shared" si="298"/>
        <v>SOB</v>
      </c>
      <c r="BE232" s="391">
        <f t="shared" si="299"/>
        <v>3</v>
      </c>
      <c r="BF232" s="392" t="str">
        <f>VLOOKUP(C232,'Standaard+voorstellen '!A$1:E$568,1,FALSE)</f>
        <v>ON-SOB</v>
      </c>
      <c r="BG232" s="393" t="str">
        <f>VLOOKUP(P232,'Hulpblad Aantal per VrtgSrt &gt;=1'!B$4:C$688,1,FALSE)</f>
        <v>ON-SOB</v>
      </c>
      <c r="BH232" s="394" t="s">
        <v>212</v>
      </c>
      <c r="BI232" s="393" t="str">
        <f t="shared" si="300"/>
        <v>g</v>
      </c>
      <c r="BJ232" s="393" t="str">
        <f t="shared" si="301"/>
        <v/>
      </c>
      <c r="BK232" s="393" t="str">
        <f t="shared" si="302"/>
        <v>A</v>
      </c>
      <c r="BL232" s="395" t="str">
        <f t="shared" si="303"/>
        <v>A</v>
      </c>
      <c r="BM232" s="393" t="str">
        <f>IF((B232&gt;"a"),(VLOOKUP(A232,Afhankelijkheid!A$2:O$5530,2,FALSE)),"")</f>
        <v/>
      </c>
      <c r="BN232" s="396">
        <f>IFERROR(VLOOKUP(A232,'Hulpblad IZB en IZE'!A$2:B$750,2,FALSE),0)</f>
        <v>1</v>
      </c>
      <c r="BO232" s="397" t="str">
        <f t="shared" si="304"/>
        <v/>
      </c>
      <c r="BP232" s="370">
        <f t="shared" si="305"/>
        <v>3</v>
      </c>
      <c r="BQ232" s="371">
        <f t="shared" si="306"/>
        <v>0</v>
      </c>
      <c r="BR232" s="372">
        <f t="shared" si="374"/>
        <v>3</v>
      </c>
      <c r="BS232" s="372">
        <f t="shared" si="375"/>
        <v>5</v>
      </c>
      <c r="BT232" s="367">
        <f t="shared" si="307"/>
        <v>1</v>
      </c>
      <c r="BU232" s="398"/>
      <c r="BW232" s="393">
        <f t="shared" si="308"/>
        <v>0</v>
      </c>
      <c r="BX232" s="393">
        <f t="shared" si="309"/>
        <v>0</v>
      </c>
      <c r="BY232" s="393">
        <f t="shared" si="310"/>
        <v>0</v>
      </c>
      <c r="BZ232" s="393">
        <f t="shared" si="311"/>
        <v>0</v>
      </c>
      <c r="CA232" s="393">
        <f t="shared" si="312"/>
        <v>0</v>
      </c>
      <c r="CB232" s="393">
        <f t="shared" si="313"/>
        <v>0</v>
      </c>
      <c r="CC232" s="393">
        <f t="shared" si="314"/>
        <v>0</v>
      </c>
      <c r="CD232" s="393">
        <f t="shared" si="315"/>
        <v>0</v>
      </c>
      <c r="CE232" s="393">
        <f t="shared" si="316"/>
        <v>0</v>
      </c>
      <c r="CF232" s="393">
        <f t="shared" si="317"/>
        <v>0</v>
      </c>
      <c r="CG232" s="398"/>
      <c r="CH232" s="391">
        <f t="shared" si="318"/>
        <v>1</v>
      </c>
      <c r="CI232" s="391">
        <f t="shared" si="319"/>
        <v>0</v>
      </c>
      <c r="CJ232" s="391">
        <f t="shared" si="320"/>
        <v>0</v>
      </c>
      <c r="CK232" s="391">
        <f t="shared" si="321"/>
        <v>0</v>
      </c>
      <c r="CL232" s="391">
        <f t="shared" si="322"/>
        <v>1</v>
      </c>
      <c r="CM232" s="391">
        <f t="shared" si="323"/>
        <v>0</v>
      </c>
      <c r="CN232" s="391">
        <f t="shared" si="324"/>
        <v>1</v>
      </c>
      <c r="CO232" s="391">
        <f t="shared" si="325"/>
        <v>1</v>
      </c>
      <c r="CP232" s="391">
        <f t="shared" si="326"/>
        <v>1</v>
      </c>
      <c r="CQ232" s="391">
        <f t="shared" si="327"/>
        <v>0</v>
      </c>
      <c r="CR232" s="391">
        <f t="shared" si="328"/>
        <v>0</v>
      </c>
      <c r="CS232" s="393">
        <f t="shared" si="329"/>
        <v>0</v>
      </c>
      <c r="CT232" s="391">
        <f t="shared" si="330"/>
        <v>0</v>
      </c>
      <c r="CU232" s="391">
        <f t="shared" si="331"/>
        <v>0</v>
      </c>
      <c r="CV232" s="391">
        <f t="shared" si="332"/>
        <v>0</v>
      </c>
      <c r="CW232" s="391">
        <f t="shared" si="333"/>
        <v>0</v>
      </c>
      <c r="CX232" s="391">
        <f t="shared" si="334"/>
        <v>0</v>
      </c>
      <c r="CY232" s="391">
        <f t="shared" si="335"/>
        <v>0</v>
      </c>
      <c r="CZ232" s="391">
        <f t="shared" si="336"/>
        <v>0</v>
      </c>
      <c r="DA232" s="391">
        <f t="shared" si="337"/>
        <v>0</v>
      </c>
      <c r="DB232" s="391">
        <f t="shared" si="338"/>
        <v>0</v>
      </c>
      <c r="DC232" s="391">
        <f t="shared" si="339"/>
        <v>1</v>
      </c>
      <c r="DD232" s="391">
        <f t="shared" si="340"/>
        <v>0</v>
      </c>
      <c r="DE232" s="398"/>
      <c r="DF232" s="391">
        <f t="shared" si="341"/>
        <v>0</v>
      </c>
      <c r="DG232" s="391">
        <f t="shared" si="342"/>
        <v>0</v>
      </c>
      <c r="DH232" s="391">
        <f t="shared" si="343"/>
        <v>0</v>
      </c>
      <c r="DI232" s="391">
        <f t="shared" si="344"/>
        <v>0</v>
      </c>
      <c r="DJ232" s="391">
        <f t="shared" si="345"/>
        <v>0</v>
      </c>
      <c r="DK232" s="391">
        <f t="shared" si="346"/>
        <v>0</v>
      </c>
      <c r="DL232" s="391">
        <f t="shared" si="347"/>
        <v>0</v>
      </c>
      <c r="DM232" s="391">
        <f t="shared" si="348"/>
        <v>0</v>
      </c>
      <c r="DN232" s="391">
        <f t="shared" si="349"/>
        <v>0</v>
      </c>
      <c r="DO232" s="391">
        <f t="shared" si="350"/>
        <v>0</v>
      </c>
      <c r="DP232" s="391">
        <f t="shared" si="351"/>
        <v>0</v>
      </c>
      <c r="DQ232" s="398"/>
      <c r="DR232" s="391">
        <f t="shared" si="352"/>
        <v>0</v>
      </c>
      <c r="DS232" s="391">
        <f t="shared" si="353"/>
        <v>0</v>
      </c>
      <c r="DT232" s="391">
        <f t="shared" si="354"/>
        <v>0</v>
      </c>
      <c r="DU232" s="391">
        <f t="shared" si="355"/>
        <v>0</v>
      </c>
      <c r="DV232" s="391">
        <f t="shared" si="356"/>
        <v>0</v>
      </c>
      <c r="DW232" s="391">
        <f t="shared" si="357"/>
        <v>0</v>
      </c>
      <c r="DX232" s="391">
        <f t="shared" si="358"/>
        <v>0</v>
      </c>
      <c r="DY232" s="391">
        <f t="shared" si="359"/>
        <v>0</v>
      </c>
      <c r="DZ232" s="391">
        <f t="shared" si="360"/>
        <v>0</v>
      </c>
      <c r="EA232" s="391">
        <f t="shared" si="361"/>
        <v>0</v>
      </c>
      <c r="EB232" s="391">
        <f t="shared" si="362"/>
        <v>0</v>
      </c>
      <c r="EC232" s="398"/>
      <c r="ED232" s="391">
        <f t="shared" si="363"/>
        <v>0</v>
      </c>
      <c r="EE232" s="391">
        <f t="shared" si="364"/>
        <v>0</v>
      </c>
      <c r="EF232" s="391">
        <f t="shared" si="365"/>
        <v>0</v>
      </c>
      <c r="EG232" s="391">
        <f t="shared" si="366"/>
        <v>0</v>
      </c>
      <c r="EH232" s="391">
        <f t="shared" si="367"/>
        <v>0</v>
      </c>
      <c r="EI232" s="391">
        <f t="shared" si="368"/>
        <v>0</v>
      </c>
      <c r="EJ232" s="391">
        <f t="shared" si="369"/>
        <v>0</v>
      </c>
      <c r="EK232" s="391">
        <f t="shared" si="370"/>
        <v>0</v>
      </c>
      <c r="EL232" s="391">
        <f t="shared" si="371"/>
        <v>0</v>
      </c>
      <c r="EM232" s="391">
        <f t="shared" si="372"/>
        <v>0</v>
      </c>
      <c r="EN232" s="391">
        <f t="shared" si="373"/>
        <v>0</v>
      </c>
    </row>
    <row r="233" spans="1:145" s="391" customFormat="1" ht="13.5" hidden="1" thickBot="1" x14ac:dyDescent="0.25">
      <c r="A233" s="364" t="str">
        <f t="shared" si="379"/>
        <v>ON-SPB</v>
      </c>
      <c r="B233" s="365" t="str">
        <f>IF((A233&lt;&gt;"ZZZ"),(IF((IFERROR((VLOOKUP(A233,'Standaard+voorstellen '!A$1:B$436,1,FALSE)),"ZZZ"))="ZZZ","v","")),"")</f>
        <v/>
      </c>
      <c r="C233" s="396" t="s">
        <v>141</v>
      </c>
      <c r="D233" s="367" t="str">
        <f t="shared" si="292"/>
        <v>ON-SPB</v>
      </c>
      <c r="E233" s="368" t="str">
        <f>IFERROR((VLOOKUP(C233,'Standaard+voorstellen '!A$1:E$568,2,FALSE)),"Nog af te handelen AANVRAAG")</f>
        <v>ON Specialistische Blussing</v>
      </c>
      <c r="F233" s="369">
        <f>IFERROR((VLOOKUP(C233,'Standaard+voorstellen '!A$1:E$568,3,FALSE)),"")</f>
        <v>6</v>
      </c>
      <c r="G233" s="370">
        <f t="shared" si="376"/>
        <v>58</v>
      </c>
      <c r="H233" s="371">
        <f t="shared" si="378"/>
        <v>0</v>
      </c>
      <c r="I233" s="372">
        <f t="shared" si="377"/>
        <v>58</v>
      </c>
      <c r="J233" s="367">
        <f t="shared" si="293"/>
        <v>2</v>
      </c>
      <c r="K233" s="372">
        <f t="shared" si="294"/>
        <v>0</v>
      </c>
      <c r="L233" s="369" t="s">
        <v>36</v>
      </c>
      <c r="M233" s="373" t="s">
        <v>1063</v>
      </c>
      <c r="N233" s="446"/>
      <c r="O233" s="415"/>
      <c r="P233" s="376" t="s">
        <v>141</v>
      </c>
      <c r="Q233" s="461">
        <v>58</v>
      </c>
      <c r="R233" s="462">
        <v>0</v>
      </c>
      <c r="S233" s="482">
        <v>58</v>
      </c>
      <c r="T233" s="462">
        <v>7</v>
      </c>
      <c r="U233" s="462">
        <v>6</v>
      </c>
      <c r="V233" s="483">
        <v>9</v>
      </c>
      <c r="W233" s="484">
        <v>0</v>
      </c>
      <c r="X233" s="485">
        <v>9</v>
      </c>
      <c r="Y233" s="484"/>
      <c r="Z233" s="484"/>
      <c r="AA233" s="484"/>
      <c r="AB233" s="483">
        <v>10</v>
      </c>
      <c r="AC233" s="484">
        <v>0</v>
      </c>
      <c r="AD233" s="484">
        <v>10</v>
      </c>
      <c r="AE233" s="461"/>
      <c r="AF233" s="462"/>
      <c r="AG233" s="482"/>
      <c r="AH233" s="483">
        <v>9</v>
      </c>
      <c r="AI233" s="484">
        <v>0</v>
      </c>
      <c r="AJ233" s="485">
        <v>9</v>
      </c>
      <c r="AK233" s="484"/>
      <c r="AL233" s="484"/>
      <c r="AM233" s="484"/>
      <c r="AN233" s="483">
        <v>12</v>
      </c>
      <c r="AO233" s="484">
        <v>0</v>
      </c>
      <c r="AP233" s="485">
        <v>12</v>
      </c>
      <c r="AQ233" s="484">
        <v>7</v>
      </c>
      <c r="AR233" s="484">
        <v>0</v>
      </c>
      <c r="AS233" s="484">
        <v>7</v>
      </c>
      <c r="AT233" s="483">
        <v>0</v>
      </c>
      <c r="AU233" s="484">
        <v>0</v>
      </c>
      <c r="AV233" s="484">
        <v>0</v>
      </c>
      <c r="AW233" s="483">
        <v>11</v>
      </c>
      <c r="AX233" s="484">
        <v>0</v>
      </c>
      <c r="AY233" s="485">
        <v>11</v>
      </c>
      <c r="AZ233" s="403"/>
      <c r="BA233" s="387" t="str">
        <f t="shared" si="295"/>
        <v>ON</v>
      </c>
      <c r="BB233" s="388" t="str">
        <f t="shared" si="296"/>
        <v/>
      </c>
      <c r="BC233" s="389" t="str">
        <f t="shared" si="297"/>
        <v>-</v>
      </c>
      <c r="BD233" s="390" t="str">
        <f t="shared" si="298"/>
        <v>SPB</v>
      </c>
      <c r="BE233" s="391">
        <f t="shared" si="299"/>
        <v>3</v>
      </c>
      <c r="BF233" s="392" t="str">
        <f>VLOOKUP(C233,'Standaard+voorstellen '!A$1:E$568,1,FALSE)</f>
        <v>ON-SPB</v>
      </c>
      <c r="BG233" s="393" t="str">
        <f>VLOOKUP(P233,'Hulpblad Aantal per VrtgSrt &gt;=1'!B$4:C$688,1,FALSE)</f>
        <v>ON-SPB</v>
      </c>
      <c r="BH233" s="394" t="s">
        <v>141</v>
      </c>
      <c r="BI233" s="393" t="str">
        <f t="shared" si="300"/>
        <v>g</v>
      </c>
      <c r="BJ233" s="393" t="str">
        <f t="shared" si="301"/>
        <v/>
      </c>
      <c r="BK233" s="393" t="str">
        <f t="shared" si="302"/>
        <v>A</v>
      </c>
      <c r="BL233" s="395" t="str">
        <f t="shared" si="303"/>
        <v>A</v>
      </c>
      <c r="BM233" s="393" t="str">
        <f>IF((B233&gt;"a"),(VLOOKUP(A233,Afhankelijkheid!A$2:O$5530,2,FALSE)),"")</f>
        <v/>
      </c>
      <c r="BN233" s="396">
        <f>IFERROR(VLOOKUP(A233,'Hulpblad IZB en IZE'!A$2:B$750,2,FALSE),0)</f>
        <v>2</v>
      </c>
      <c r="BO233" s="397" t="str">
        <f t="shared" si="304"/>
        <v/>
      </c>
      <c r="BP233" s="370">
        <f t="shared" si="305"/>
        <v>58</v>
      </c>
      <c r="BQ233" s="371">
        <f t="shared" si="306"/>
        <v>0</v>
      </c>
      <c r="BR233" s="372">
        <f t="shared" si="374"/>
        <v>58</v>
      </c>
      <c r="BS233" s="372">
        <f t="shared" si="375"/>
        <v>7</v>
      </c>
      <c r="BT233" s="367">
        <f t="shared" si="307"/>
        <v>2</v>
      </c>
      <c r="BU233" s="398"/>
      <c r="BW233" s="393">
        <f t="shared" si="308"/>
        <v>0</v>
      </c>
      <c r="BX233" s="393">
        <f t="shared" si="309"/>
        <v>0</v>
      </c>
      <c r="BY233" s="393">
        <f t="shared" si="310"/>
        <v>0</v>
      </c>
      <c r="BZ233" s="393">
        <f t="shared" si="311"/>
        <v>0</v>
      </c>
      <c r="CA233" s="393">
        <f t="shared" si="312"/>
        <v>0</v>
      </c>
      <c r="CB233" s="393">
        <f t="shared" si="313"/>
        <v>0</v>
      </c>
      <c r="CC233" s="393">
        <f t="shared" si="314"/>
        <v>0</v>
      </c>
      <c r="CD233" s="393">
        <f t="shared" si="315"/>
        <v>0</v>
      </c>
      <c r="CE233" s="393">
        <f t="shared" si="316"/>
        <v>0</v>
      </c>
      <c r="CF233" s="393">
        <f t="shared" si="317"/>
        <v>0</v>
      </c>
      <c r="CG233" s="398"/>
      <c r="CH233" s="391">
        <f t="shared" si="318"/>
        <v>1</v>
      </c>
      <c r="CI233" s="391">
        <f t="shared" si="319"/>
        <v>0</v>
      </c>
      <c r="CJ233" s="391">
        <f t="shared" si="320"/>
        <v>1</v>
      </c>
      <c r="CK233" s="391">
        <f t="shared" si="321"/>
        <v>0</v>
      </c>
      <c r="CL233" s="391">
        <f t="shared" si="322"/>
        <v>1</v>
      </c>
      <c r="CM233" s="391">
        <f t="shared" si="323"/>
        <v>0</v>
      </c>
      <c r="CN233" s="391">
        <f t="shared" si="324"/>
        <v>1</v>
      </c>
      <c r="CO233" s="391">
        <f t="shared" si="325"/>
        <v>1</v>
      </c>
      <c r="CP233" s="391">
        <f t="shared" si="326"/>
        <v>1</v>
      </c>
      <c r="CQ233" s="391">
        <f t="shared" si="327"/>
        <v>1</v>
      </c>
      <c r="CR233" s="391">
        <f t="shared" si="328"/>
        <v>0</v>
      </c>
      <c r="CS233" s="393">
        <f t="shared" si="329"/>
        <v>0</v>
      </c>
      <c r="CT233" s="391">
        <f t="shared" si="330"/>
        <v>0</v>
      </c>
      <c r="CU233" s="391">
        <f t="shared" si="331"/>
        <v>1</v>
      </c>
      <c r="CV233" s="391">
        <f t="shared" si="332"/>
        <v>0</v>
      </c>
      <c r="CW233" s="391">
        <f t="shared" si="333"/>
        <v>1</v>
      </c>
      <c r="CX233" s="391">
        <f t="shared" si="334"/>
        <v>0</v>
      </c>
      <c r="CY233" s="391">
        <f t="shared" si="335"/>
        <v>1</v>
      </c>
      <c r="CZ233" s="391">
        <f t="shared" si="336"/>
        <v>0</v>
      </c>
      <c r="DA233" s="391">
        <f t="shared" si="337"/>
        <v>1</v>
      </c>
      <c r="DB233" s="391">
        <f t="shared" si="338"/>
        <v>1</v>
      </c>
      <c r="DC233" s="391">
        <f t="shared" si="339"/>
        <v>0</v>
      </c>
      <c r="DD233" s="391">
        <f t="shared" si="340"/>
        <v>1</v>
      </c>
      <c r="DE233" s="398"/>
      <c r="DF233" s="391">
        <f t="shared" si="341"/>
        <v>0</v>
      </c>
      <c r="DG233" s="391">
        <f t="shared" si="342"/>
        <v>0</v>
      </c>
      <c r="DH233" s="391">
        <f t="shared" si="343"/>
        <v>0</v>
      </c>
      <c r="DI233" s="391">
        <f t="shared" si="344"/>
        <v>0</v>
      </c>
      <c r="DJ233" s="391">
        <f t="shared" si="345"/>
        <v>0</v>
      </c>
      <c r="DK233" s="391">
        <f t="shared" si="346"/>
        <v>0</v>
      </c>
      <c r="DL233" s="391">
        <f t="shared" si="347"/>
        <v>0</v>
      </c>
      <c r="DM233" s="391">
        <f t="shared" si="348"/>
        <v>0</v>
      </c>
      <c r="DN233" s="391">
        <f t="shared" si="349"/>
        <v>0</v>
      </c>
      <c r="DO233" s="391">
        <f t="shared" si="350"/>
        <v>0</v>
      </c>
      <c r="DP233" s="391">
        <f t="shared" si="351"/>
        <v>0</v>
      </c>
      <c r="DQ233" s="398"/>
      <c r="DR233" s="391">
        <f t="shared" si="352"/>
        <v>0</v>
      </c>
      <c r="DS233" s="391">
        <f t="shared" si="353"/>
        <v>0</v>
      </c>
      <c r="DT233" s="391">
        <f t="shared" si="354"/>
        <v>0</v>
      </c>
      <c r="DU233" s="391">
        <f t="shared" si="355"/>
        <v>0</v>
      </c>
      <c r="DV233" s="391">
        <f t="shared" si="356"/>
        <v>0</v>
      </c>
      <c r="DW233" s="391">
        <f t="shared" si="357"/>
        <v>0</v>
      </c>
      <c r="DX233" s="391">
        <f t="shared" si="358"/>
        <v>0</v>
      </c>
      <c r="DY233" s="391">
        <f t="shared" si="359"/>
        <v>0</v>
      </c>
      <c r="DZ233" s="391">
        <f t="shared" si="360"/>
        <v>0</v>
      </c>
      <c r="EA233" s="391">
        <f t="shared" si="361"/>
        <v>0</v>
      </c>
      <c r="EB233" s="391">
        <f t="shared" si="362"/>
        <v>0</v>
      </c>
      <c r="EC233" s="398"/>
      <c r="ED233" s="391">
        <f t="shared" si="363"/>
        <v>0</v>
      </c>
      <c r="EE233" s="391">
        <f t="shared" si="364"/>
        <v>0</v>
      </c>
      <c r="EF233" s="391">
        <f t="shared" si="365"/>
        <v>0</v>
      </c>
      <c r="EG233" s="391">
        <f t="shared" si="366"/>
        <v>0</v>
      </c>
      <c r="EH233" s="391">
        <f t="shared" si="367"/>
        <v>0</v>
      </c>
      <c r="EI233" s="391">
        <f t="shared" si="368"/>
        <v>0</v>
      </c>
      <c r="EJ233" s="391">
        <f t="shared" si="369"/>
        <v>0</v>
      </c>
      <c r="EK233" s="391">
        <f t="shared" si="370"/>
        <v>0</v>
      </c>
      <c r="EL233" s="391">
        <f t="shared" si="371"/>
        <v>0</v>
      </c>
      <c r="EM233" s="391">
        <f t="shared" si="372"/>
        <v>0</v>
      </c>
      <c r="EN233" s="391">
        <f t="shared" si="373"/>
        <v>0</v>
      </c>
    </row>
    <row r="234" spans="1:145" s="391" customFormat="1" ht="13.5" hidden="1" thickBot="1" x14ac:dyDescent="0.25">
      <c r="A234" s="364" t="str">
        <f t="shared" si="379"/>
        <v>ON-STH</v>
      </c>
      <c r="B234" s="365" t="str">
        <f>IF((A234&lt;&gt;"ZZZ"),(IF((IFERROR((VLOOKUP(A234,'Standaard+voorstellen '!A$1:B$436,1,FALSE)),"ZZZ"))="ZZZ","v","")),"")</f>
        <v/>
      </c>
      <c r="C234" s="396" t="s">
        <v>711</v>
      </c>
      <c r="D234" s="367" t="str">
        <f t="shared" si="292"/>
        <v>ON-STH</v>
      </c>
      <c r="E234" s="368" t="str">
        <f>IFERROR((VLOOKUP(C234,'Standaard+voorstellen '!A$1:E$568,2,FALSE)),"Nog af te handelen AANVRAAG")</f>
        <v>ON Spec. Tech. Hulpverlening</v>
      </c>
      <c r="F234" s="369">
        <f>IFERROR((VLOOKUP(C234,'Standaard+voorstellen '!A$1:E$568,3,FALSE)),"")</f>
        <v>7</v>
      </c>
      <c r="G234" s="370">
        <f t="shared" si="376"/>
        <v>44</v>
      </c>
      <c r="H234" s="371">
        <f t="shared" si="378"/>
        <v>0</v>
      </c>
      <c r="I234" s="372">
        <f t="shared" si="377"/>
        <v>44</v>
      </c>
      <c r="J234" s="367">
        <f t="shared" si="293"/>
        <v>1</v>
      </c>
      <c r="K234" s="372">
        <f t="shared" si="294"/>
        <v>0</v>
      </c>
      <c r="L234" s="369" t="s">
        <v>36</v>
      </c>
      <c r="M234" s="373" t="s">
        <v>1224</v>
      </c>
      <c r="N234" s="374"/>
      <c r="O234" s="375"/>
      <c r="P234" s="376" t="s">
        <v>711</v>
      </c>
      <c r="Q234" s="377">
        <v>44</v>
      </c>
      <c r="R234" s="378">
        <v>0</v>
      </c>
      <c r="S234" s="379">
        <v>44</v>
      </c>
      <c r="T234" s="378">
        <v>7</v>
      </c>
      <c r="U234" s="378">
        <v>4</v>
      </c>
      <c r="V234" s="383">
        <v>0</v>
      </c>
      <c r="W234" s="384">
        <v>0</v>
      </c>
      <c r="X234" s="385">
        <v>0</v>
      </c>
      <c r="Y234" s="384"/>
      <c r="Z234" s="401"/>
      <c r="AA234" s="402"/>
      <c r="AB234" s="383"/>
      <c r="AC234" s="384"/>
      <c r="AD234" s="384"/>
      <c r="AE234" s="377">
        <v>7</v>
      </c>
      <c r="AF234" s="380">
        <v>0</v>
      </c>
      <c r="AG234" s="382">
        <v>7</v>
      </c>
      <c r="AH234" s="383">
        <v>8</v>
      </c>
      <c r="AI234" s="384">
        <v>0</v>
      </c>
      <c r="AJ234" s="385">
        <v>8</v>
      </c>
      <c r="AK234" s="384">
        <v>12</v>
      </c>
      <c r="AL234" s="384">
        <v>0</v>
      </c>
      <c r="AM234" s="384">
        <v>12</v>
      </c>
      <c r="AN234" s="383">
        <v>0</v>
      </c>
      <c r="AO234" s="384">
        <v>0</v>
      </c>
      <c r="AP234" s="385">
        <v>0</v>
      </c>
      <c r="AQ234" s="384">
        <v>17</v>
      </c>
      <c r="AR234" s="384">
        <v>0</v>
      </c>
      <c r="AS234" s="384">
        <v>17</v>
      </c>
      <c r="AT234" s="383">
        <v>0</v>
      </c>
      <c r="AU234" s="384">
        <v>0</v>
      </c>
      <c r="AV234" s="384">
        <v>0</v>
      </c>
      <c r="AW234" s="383"/>
      <c r="AX234" s="384"/>
      <c r="AY234" s="385"/>
      <c r="AZ234" s="403"/>
      <c r="BA234" s="387" t="str">
        <f t="shared" si="295"/>
        <v>ON</v>
      </c>
      <c r="BB234" s="388" t="str">
        <f t="shared" si="296"/>
        <v/>
      </c>
      <c r="BC234" s="389" t="str">
        <f t="shared" si="297"/>
        <v>-</v>
      </c>
      <c r="BD234" s="390" t="str">
        <f t="shared" si="298"/>
        <v>STH</v>
      </c>
      <c r="BE234" s="391">
        <f t="shared" si="299"/>
        <v>3</v>
      </c>
      <c r="BF234" s="392" t="str">
        <f>VLOOKUP(C234,'Standaard+voorstellen '!A$1:E$568,1,FALSE)</f>
        <v>ON-STH</v>
      </c>
      <c r="BG234" s="393" t="str">
        <f>VLOOKUP(P234,'Hulpblad Aantal per VrtgSrt &gt;=1'!B$4:C$688,1,FALSE)</f>
        <v>ON-STH</v>
      </c>
      <c r="BH234" s="394" t="s">
        <v>711</v>
      </c>
      <c r="BI234" s="393" t="str">
        <f t="shared" si="300"/>
        <v>g</v>
      </c>
      <c r="BJ234" s="393" t="str">
        <f t="shared" si="301"/>
        <v/>
      </c>
      <c r="BK234" s="393" t="str">
        <f t="shared" si="302"/>
        <v>A</v>
      </c>
      <c r="BL234" s="395" t="str">
        <f t="shared" si="303"/>
        <v>A</v>
      </c>
      <c r="BM234" s="393" t="str">
        <f>IF((B234&gt;"a"),(VLOOKUP(A234,Afhankelijkheid!A$2:O$5530,2,FALSE)),"")</f>
        <v/>
      </c>
      <c r="BN234" s="396">
        <f>IFERROR(VLOOKUP(A234,'Hulpblad IZB en IZE'!A$2:B$750,2,FALSE),0)</f>
        <v>1</v>
      </c>
      <c r="BO234" s="397" t="str">
        <f t="shared" si="304"/>
        <v/>
      </c>
      <c r="BP234" s="370">
        <f t="shared" si="305"/>
        <v>44</v>
      </c>
      <c r="BQ234" s="371">
        <f t="shared" si="306"/>
        <v>0</v>
      </c>
      <c r="BR234" s="372">
        <f t="shared" si="374"/>
        <v>44</v>
      </c>
      <c r="BS234" s="372">
        <f t="shared" si="375"/>
        <v>7</v>
      </c>
      <c r="BT234" s="367">
        <f t="shared" si="307"/>
        <v>1</v>
      </c>
      <c r="BU234" s="398"/>
      <c r="BW234" s="393">
        <f t="shared" si="308"/>
        <v>0</v>
      </c>
      <c r="BX234" s="393">
        <f t="shared" si="309"/>
        <v>0</v>
      </c>
      <c r="BY234" s="393">
        <f t="shared" si="310"/>
        <v>0</v>
      </c>
      <c r="BZ234" s="393">
        <f t="shared" si="311"/>
        <v>0</v>
      </c>
      <c r="CA234" s="393">
        <f t="shared" si="312"/>
        <v>0</v>
      </c>
      <c r="CB234" s="393">
        <f t="shared" si="313"/>
        <v>0</v>
      </c>
      <c r="CC234" s="393">
        <f t="shared" si="314"/>
        <v>0</v>
      </c>
      <c r="CD234" s="393">
        <f t="shared" si="315"/>
        <v>0</v>
      </c>
      <c r="CE234" s="393">
        <f t="shared" si="316"/>
        <v>0</v>
      </c>
      <c r="CF234" s="393">
        <f t="shared" si="317"/>
        <v>0</v>
      </c>
      <c r="CG234" s="398"/>
      <c r="CH234" s="391">
        <f t="shared" si="318"/>
        <v>1</v>
      </c>
      <c r="CI234" s="391">
        <f t="shared" si="319"/>
        <v>0</v>
      </c>
      <c r="CJ234" s="391">
        <f t="shared" si="320"/>
        <v>0</v>
      </c>
      <c r="CK234" s="391">
        <f t="shared" si="321"/>
        <v>1</v>
      </c>
      <c r="CL234" s="391">
        <f t="shared" si="322"/>
        <v>1</v>
      </c>
      <c r="CM234" s="391">
        <f t="shared" si="323"/>
        <v>1</v>
      </c>
      <c r="CN234" s="391">
        <f t="shared" si="324"/>
        <v>1</v>
      </c>
      <c r="CO234" s="391">
        <f t="shared" si="325"/>
        <v>1</v>
      </c>
      <c r="CP234" s="391">
        <f t="shared" si="326"/>
        <v>1</v>
      </c>
      <c r="CQ234" s="391">
        <f t="shared" si="327"/>
        <v>0</v>
      </c>
      <c r="CR234" s="391">
        <f t="shared" si="328"/>
        <v>0</v>
      </c>
      <c r="CS234" s="393">
        <f t="shared" si="329"/>
        <v>0</v>
      </c>
      <c r="CT234" s="391">
        <f t="shared" si="330"/>
        <v>0</v>
      </c>
      <c r="CU234" s="391">
        <f t="shared" si="331"/>
        <v>0</v>
      </c>
      <c r="CV234" s="391">
        <f t="shared" si="332"/>
        <v>0</v>
      </c>
      <c r="CW234" s="391">
        <f t="shared" si="333"/>
        <v>0</v>
      </c>
      <c r="CX234" s="391">
        <f t="shared" si="334"/>
        <v>1</v>
      </c>
      <c r="CY234" s="391">
        <f t="shared" si="335"/>
        <v>1</v>
      </c>
      <c r="CZ234" s="391">
        <f t="shared" si="336"/>
        <v>1</v>
      </c>
      <c r="DA234" s="391">
        <f t="shared" si="337"/>
        <v>0</v>
      </c>
      <c r="DB234" s="391">
        <f t="shared" si="338"/>
        <v>1</v>
      </c>
      <c r="DC234" s="391">
        <f t="shared" si="339"/>
        <v>0</v>
      </c>
      <c r="DD234" s="391">
        <f t="shared" si="340"/>
        <v>0</v>
      </c>
      <c r="DE234" s="398"/>
      <c r="DF234" s="391">
        <f t="shared" si="341"/>
        <v>0</v>
      </c>
      <c r="DG234" s="391">
        <f t="shared" si="342"/>
        <v>0</v>
      </c>
      <c r="DH234" s="391">
        <f t="shared" si="343"/>
        <v>0</v>
      </c>
      <c r="DI234" s="391">
        <f t="shared" si="344"/>
        <v>0</v>
      </c>
      <c r="DJ234" s="391">
        <f t="shared" si="345"/>
        <v>0</v>
      </c>
      <c r="DK234" s="391">
        <f t="shared" si="346"/>
        <v>0</v>
      </c>
      <c r="DL234" s="391">
        <f t="shared" si="347"/>
        <v>0</v>
      </c>
      <c r="DM234" s="391">
        <f t="shared" si="348"/>
        <v>0</v>
      </c>
      <c r="DN234" s="391">
        <f t="shared" si="349"/>
        <v>0</v>
      </c>
      <c r="DO234" s="391">
        <f t="shared" si="350"/>
        <v>0</v>
      </c>
      <c r="DP234" s="391">
        <f t="shared" si="351"/>
        <v>0</v>
      </c>
      <c r="DQ234" s="398"/>
      <c r="DR234" s="391">
        <f t="shared" si="352"/>
        <v>0</v>
      </c>
      <c r="DS234" s="391">
        <f t="shared" si="353"/>
        <v>0</v>
      </c>
      <c r="DT234" s="391">
        <f t="shared" si="354"/>
        <v>0</v>
      </c>
      <c r="DU234" s="391">
        <f t="shared" si="355"/>
        <v>0</v>
      </c>
      <c r="DV234" s="391">
        <f t="shared" si="356"/>
        <v>0</v>
      </c>
      <c r="DW234" s="391">
        <f t="shared" si="357"/>
        <v>0</v>
      </c>
      <c r="DX234" s="391">
        <f t="shared" si="358"/>
        <v>0</v>
      </c>
      <c r="DY234" s="391">
        <f t="shared" si="359"/>
        <v>0</v>
      </c>
      <c r="DZ234" s="391">
        <f t="shared" si="360"/>
        <v>0</v>
      </c>
      <c r="EA234" s="391">
        <f t="shared" si="361"/>
        <v>0</v>
      </c>
      <c r="EB234" s="391">
        <f t="shared" si="362"/>
        <v>0</v>
      </c>
      <c r="EC234" s="398"/>
      <c r="ED234" s="391">
        <f t="shared" si="363"/>
        <v>0</v>
      </c>
      <c r="EE234" s="391">
        <f t="shared" si="364"/>
        <v>0</v>
      </c>
      <c r="EF234" s="391">
        <f t="shared" si="365"/>
        <v>0</v>
      </c>
      <c r="EG234" s="391">
        <f t="shared" si="366"/>
        <v>0</v>
      </c>
      <c r="EH234" s="391">
        <f t="shared" si="367"/>
        <v>0</v>
      </c>
      <c r="EI234" s="391">
        <f t="shared" si="368"/>
        <v>0</v>
      </c>
      <c r="EJ234" s="391">
        <f t="shared" si="369"/>
        <v>0</v>
      </c>
      <c r="EK234" s="391">
        <f t="shared" si="370"/>
        <v>0</v>
      </c>
      <c r="EL234" s="391">
        <f t="shared" si="371"/>
        <v>0</v>
      </c>
      <c r="EM234" s="391">
        <f t="shared" si="372"/>
        <v>0</v>
      </c>
      <c r="EN234" s="391">
        <f t="shared" si="373"/>
        <v>0</v>
      </c>
    </row>
    <row r="235" spans="1:145" s="391" customFormat="1" ht="13.5" hidden="1" thickBot="1" x14ac:dyDescent="0.25">
      <c r="A235" s="364" t="str">
        <f t="shared" si="379"/>
        <v>ON-SV</v>
      </c>
      <c r="B235" s="365" t="str">
        <f>IF((A235&lt;&gt;"ZZZ"),(IF((IFERROR((VLOOKUP(A235,'Standaard+voorstellen '!A$1:B$436,1,FALSE)),"ZZZ"))="ZZZ","v","")),"")</f>
        <v/>
      </c>
      <c r="C235" s="396" t="s">
        <v>109</v>
      </c>
      <c r="D235" s="367" t="str">
        <f t="shared" si="292"/>
        <v>ON-SV</v>
      </c>
      <c r="E235" s="368" t="str">
        <f>IFERROR((VLOOKUP(C235,'Standaard+voorstellen '!A$1:E$568,2,FALSE)),"Nog af te handelen AANVRAAG")</f>
        <v>ON Schuimvormend middel</v>
      </c>
      <c r="F235" s="369">
        <f>IFERROR((VLOOKUP(C235,'Standaard+voorstellen '!A$1:E$568,3,FALSE)),"")</f>
        <v>6</v>
      </c>
      <c r="G235" s="370">
        <f t="shared" si="376"/>
        <v>3</v>
      </c>
      <c r="H235" s="371">
        <f t="shared" si="378"/>
        <v>0</v>
      </c>
      <c r="I235" s="372">
        <f t="shared" si="377"/>
        <v>3</v>
      </c>
      <c r="J235" s="367">
        <f t="shared" si="293"/>
        <v>1</v>
      </c>
      <c r="K235" s="372">
        <f t="shared" si="294"/>
        <v>0</v>
      </c>
      <c r="L235" s="369" t="s">
        <v>36</v>
      </c>
      <c r="M235" s="373" t="s">
        <v>1219</v>
      </c>
      <c r="N235" s="635" t="s">
        <v>2378</v>
      </c>
      <c r="O235" s="635" t="s">
        <v>2379</v>
      </c>
      <c r="P235" s="376" t="s">
        <v>109</v>
      </c>
      <c r="Q235" s="377">
        <v>3</v>
      </c>
      <c r="R235" s="378">
        <v>0</v>
      </c>
      <c r="S235" s="379">
        <v>3</v>
      </c>
      <c r="T235" s="378">
        <v>5</v>
      </c>
      <c r="U235" s="378">
        <v>1</v>
      </c>
      <c r="V235" s="383">
        <v>0</v>
      </c>
      <c r="W235" s="384">
        <v>0</v>
      </c>
      <c r="X235" s="385">
        <v>0</v>
      </c>
      <c r="Y235" s="384"/>
      <c r="Z235" s="401"/>
      <c r="AA235" s="402"/>
      <c r="AB235" s="383"/>
      <c r="AC235" s="384"/>
      <c r="AD235" s="384"/>
      <c r="AE235" s="383"/>
      <c r="AF235" s="401"/>
      <c r="AG235" s="406"/>
      <c r="AH235" s="383">
        <v>0</v>
      </c>
      <c r="AI235" s="384">
        <v>0</v>
      </c>
      <c r="AJ235" s="385">
        <v>0</v>
      </c>
      <c r="AK235" s="384"/>
      <c r="AL235" s="384"/>
      <c r="AM235" s="384"/>
      <c r="AN235" s="383">
        <v>0</v>
      </c>
      <c r="AO235" s="384">
        <v>0</v>
      </c>
      <c r="AP235" s="385">
        <v>0</v>
      </c>
      <c r="AQ235" s="384">
        <v>0</v>
      </c>
      <c r="AR235" s="384">
        <v>0</v>
      </c>
      <c r="AS235" s="384">
        <v>0</v>
      </c>
      <c r="AT235" s="383">
        <v>3</v>
      </c>
      <c r="AU235" s="384">
        <v>0</v>
      </c>
      <c r="AV235" s="384">
        <v>3</v>
      </c>
      <c r="AW235" s="383"/>
      <c r="AX235" s="384"/>
      <c r="AY235" s="385"/>
      <c r="AZ235" s="403"/>
      <c r="BA235" s="387" t="str">
        <f t="shared" si="295"/>
        <v>ON</v>
      </c>
      <c r="BB235" s="388" t="str">
        <f t="shared" si="296"/>
        <v/>
      </c>
      <c r="BC235" s="389" t="str">
        <f t="shared" si="297"/>
        <v>-</v>
      </c>
      <c r="BD235" s="390" t="str">
        <f t="shared" si="298"/>
        <v>SV</v>
      </c>
      <c r="BE235" s="391">
        <f t="shared" si="299"/>
        <v>3</v>
      </c>
      <c r="BF235" s="392" t="str">
        <f>VLOOKUP(C235,'Standaard+voorstellen '!A$1:E$568,1,FALSE)</f>
        <v>ON-SV</v>
      </c>
      <c r="BG235" s="393" t="str">
        <f>VLOOKUP(P235,'Hulpblad Aantal per VrtgSrt &gt;=1'!B$4:C$688,1,FALSE)</f>
        <v>ON-SV</v>
      </c>
      <c r="BH235" s="394" t="s">
        <v>109</v>
      </c>
      <c r="BI235" s="393" t="str">
        <f t="shared" si="300"/>
        <v>g</v>
      </c>
      <c r="BJ235" s="393" t="str">
        <f t="shared" si="301"/>
        <v/>
      </c>
      <c r="BK235" s="393" t="str">
        <f t="shared" si="302"/>
        <v>A</v>
      </c>
      <c r="BL235" s="395" t="str">
        <f t="shared" si="303"/>
        <v>A</v>
      </c>
      <c r="BM235" s="393" t="str">
        <f>IF((B235&gt;"a"),(VLOOKUP(A235,Afhankelijkheid!A$2:O$5530,2,FALSE)),"")</f>
        <v/>
      </c>
      <c r="BN235" s="396">
        <f>IFERROR(VLOOKUP(A235,'Hulpblad IZB en IZE'!A$2:B$750,2,FALSE),0)</f>
        <v>1</v>
      </c>
      <c r="BO235" s="397" t="str">
        <f t="shared" si="304"/>
        <v/>
      </c>
      <c r="BP235" s="370">
        <f t="shared" si="305"/>
        <v>3</v>
      </c>
      <c r="BQ235" s="371">
        <f t="shared" si="306"/>
        <v>0</v>
      </c>
      <c r="BR235" s="372">
        <f t="shared" si="374"/>
        <v>3</v>
      </c>
      <c r="BS235" s="372">
        <f t="shared" si="375"/>
        <v>5</v>
      </c>
      <c r="BT235" s="367">
        <f t="shared" si="307"/>
        <v>1</v>
      </c>
      <c r="BU235" s="398"/>
      <c r="BW235" s="393">
        <f t="shared" si="308"/>
        <v>0</v>
      </c>
      <c r="BX235" s="393">
        <f t="shared" si="309"/>
        <v>0</v>
      </c>
      <c r="BY235" s="393">
        <f t="shared" si="310"/>
        <v>0</v>
      </c>
      <c r="BZ235" s="393">
        <f t="shared" si="311"/>
        <v>0</v>
      </c>
      <c r="CA235" s="393">
        <f t="shared" si="312"/>
        <v>0</v>
      </c>
      <c r="CB235" s="393">
        <f t="shared" si="313"/>
        <v>0</v>
      </c>
      <c r="CC235" s="393">
        <f t="shared" si="314"/>
        <v>0</v>
      </c>
      <c r="CD235" s="393">
        <f t="shared" si="315"/>
        <v>0</v>
      </c>
      <c r="CE235" s="393">
        <f t="shared" si="316"/>
        <v>0</v>
      </c>
      <c r="CF235" s="393">
        <f t="shared" si="317"/>
        <v>0</v>
      </c>
      <c r="CG235" s="398"/>
      <c r="CH235" s="391">
        <f t="shared" si="318"/>
        <v>1</v>
      </c>
      <c r="CI235" s="391">
        <f t="shared" si="319"/>
        <v>0</v>
      </c>
      <c r="CJ235" s="391">
        <f t="shared" si="320"/>
        <v>0</v>
      </c>
      <c r="CK235" s="391">
        <f t="shared" si="321"/>
        <v>0</v>
      </c>
      <c r="CL235" s="391">
        <f t="shared" si="322"/>
        <v>1</v>
      </c>
      <c r="CM235" s="391">
        <f t="shared" si="323"/>
        <v>0</v>
      </c>
      <c r="CN235" s="391">
        <f t="shared" si="324"/>
        <v>1</v>
      </c>
      <c r="CO235" s="391">
        <f t="shared" si="325"/>
        <v>1</v>
      </c>
      <c r="CP235" s="391">
        <f t="shared" si="326"/>
        <v>1</v>
      </c>
      <c r="CQ235" s="391">
        <f t="shared" si="327"/>
        <v>0</v>
      </c>
      <c r="CR235" s="391">
        <f t="shared" si="328"/>
        <v>0</v>
      </c>
      <c r="CS235" s="393">
        <f t="shared" si="329"/>
        <v>0</v>
      </c>
      <c r="CT235" s="391">
        <f t="shared" si="330"/>
        <v>0</v>
      </c>
      <c r="CU235" s="391">
        <f t="shared" si="331"/>
        <v>0</v>
      </c>
      <c r="CV235" s="391">
        <f t="shared" si="332"/>
        <v>0</v>
      </c>
      <c r="CW235" s="391">
        <f t="shared" si="333"/>
        <v>0</v>
      </c>
      <c r="CX235" s="391">
        <f t="shared" si="334"/>
        <v>0</v>
      </c>
      <c r="CY235" s="391">
        <f t="shared" si="335"/>
        <v>0</v>
      </c>
      <c r="CZ235" s="391">
        <f t="shared" si="336"/>
        <v>0</v>
      </c>
      <c r="DA235" s="391">
        <f t="shared" si="337"/>
        <v>0</v>
      </c>
      <c r="DB235" s="391">
        <f t="shared" si="338"/>
        <v>0</v>
      </c>
      <c r="DC235" s="391">
        <f t="shared" si="339"/>
        <v>1</v>
      </c>
      <c r="DD235" s="391">
        <f t="shared" si="340"/>
        <v>0</v>
      </c>
      <c r="DE235" s="398"/>
      <c r="DF235" s="391">
        <f t="shared" si="341"/>
        <v>0</v>
      </c>
      <c r="DG235" s="391">
        <f t="shared" si="342"/>
        <v>0</v>
      </c>
      <c r="DH235" s="391">
        <f t="shared" si="343"/>
        <v>0</v>
      </c>
      <c r="DI235" s="391">
        <f t="shared" si="344"/>
        <v>0</v>
      </c>
      <c r="DJ235" s="391">
        <f t="shared" si="345"/>
        <v>0</v>
      </c>
      <c r="DK235" s="391">
        <f t="shared" si="346"/>
        <v>0</v>
      </c>
      <c r="DL235" s="391">
        <f t="shared" si="347"/>
        <v>0</v>
      </c>
      <c r="DM235" s="391">
        <f t="shared" si="348"/>
        <v>0</v>
      </c>
      <c r="DN235" s="391">
        <f t="shared" si="349"/>
        <v>0</v>
      </c>
      <c r="DO235" s="391">
        <f t="shared" si="350"/>
        <v>0</v>
      </c>
      <c r="DP235" s="391">
        <f t="shared" si="351"/>
        <v>0</v>
      </c>
      <c r="DQ235" s="398"/>
      <c r="DR235" s="391">
        <f t="shared" si="352"/>
        <v>0</v>
      </c>
      <c r="DS235" s="391">
        <f t="shared" si="353"/>
        <v>0</v>
      </c>
      <c r="DT235" s="391">
        <f t="shared" si="354"/>
        <v>0</v>
      </c>
      <c r="DU235" s="391">
        <f t="shared" si="355"/>
        <v>0</v>
      </c>
      <c r="DV235" s="391">
        <f t="shared" si="356"/>
        <v>0</v>
      </c>
      <c r="DW235" s="391">
        <f t="shared" si="357"/>
        <v>0</v>
      </c>
      <c r="DX235" s="391">
        <f t="shared" si="358"/>
        <v>0</v>
      </c>
      <c r="DY235" s="391">
        <f t="shared" si="359"/>
        <v>0</v>
      </c>
      <c r="DZ235" s="391">
        <f t="shared" si="360"/>
        <v>0</v>
      </c>
      <c r="EA235" s="391">
        <f t="shared" si="361"/>
        <v>0</v>
      </c>
      <c r="EB235" s="391">
        <f t="shared" si="362"/>
        <v>0</v>
      </c>
      <c r="EC235" s="398"/>
      <c r="ED235" s="391">
        <f t="shared" si="363"/>
        <v>0</v>
      </c>
      <c r="EE235" s="391">
        <f t="shared" si="364"/>
        <v>0</v>
      </c>
      <c r="EF235" s="391">
        <f t="shared" si="365"/>
        <v>0</v>
      </c>
      <c r="EG235" s="391">
        <f t="shared" si="366"/>
        <v>0</v>
      </c>
      <c r="EH235" s="391">
        <f t="shared" si="367"/>
        <v>0</v>
      </c>
      <c r="EI235" s="391">
        <f t="shared" si="368"/>
        <v>0</v>
      </c>
      <c r="EJ235" s="391">
        <f t="shared" si="369"/>
        <v>0</v>
      </c>
      <c r="EK235" s="391">
        <f t="shared" si="370"/>
        <v>0</v>
      </c>
      <c r="EL235" s="391">
        <f t="shared" si="371"/>
        <v>0</v>
      </c>
      <c r="EM235" s="391">
        <f t="shared" si="372"/>
        <v>0</v>
      </c>
      <c r="EN235" s="391">
        <f t="shared" si="373"/>
        <v>0</v>
      </c>
    </row>
    <row r="236" spans="1:145" s="391" customFormat="1" ht="13.5" hidden="1" thickBot="1" x14ac:dyDescent="0.25">
      <c r="A236" s="364" t="str">
        <f t="shared" si="379"/>
        <v>ON-TPB</v>
      </c>
      <c r="B236" s="365" t="str">
        <f>IF((A236&lt;&gt;"ZZZ"),(IF((IFERROR((VLOOKUP(A236,'Standaard+voorstellen '!A$1:B$436,1,FALSE)),"ZZZ"))="ZZZ","v","")),"")</f>
        <v/>
      </c>
      <c r="C236" s="396" t="s">
        <v>135</v>
      </c>
      <c r="D236" s="367" t="str">
        <f t="shared" si="292"/>
        <v>ON-TPB</v>
      </c>
      <c r="E236" s="368" t="str">
        <f>IFERROR((VLOOKUP(C236,'Standaard+voorstellen '!A$1:E$568,2,FALSE)),"Nog af te handelen AANVRAAG")</f>
        <v>ON Tank(Put) Brand</v>
      </c>
      <c r="F236" s="369">
        <f>IFERROR((VLOOKUP(C236,'Standaard+voorstellen '!A$1:E$568,3,FALSE)),"")</f>
        <v>6</v>
      </c>
      <c r="G236" s="370">
        <f t="shared" si="376"/>
        <v>17</v>
      </c>
      <c r="H236" s="371">
        <f t="shared" si="378"/>
        <v>0</v>
      </c>
      <c r="I236" s="372">
        <f t="shared" si="377"/>
        <v>17</v>
      </c>
      <c r="J236" s="367">
        <f t="shared" si="293"/>
        <v>2</v>
      </c>
      <c r="K236" s="372">
        <f t="shared" si="294"/>
        <v>0</v>
      </c>
      <c r="L236" s="369" t="s">
        <v>36</v>
      </c>
      <c r="M236" s="373" t="s">
        <v>1139</v>
      </c>
      <c r="N236" s="416"/>
      <c r="O236" s="375"/>
      <c r="P236" s="376" t="s">
        <v>135</v>
      </c>
      <c r="Q236" s="377">
        <v>17</v>
      </c>
      <c r="R236" s="378">
        <v>0</v>
      </c>
      <c r="S236" s="379">
        <v>17</v>
      </c>
      <c r="T236" s="378">
        <v>6</v>
      </c>
      <c r="U236" s="378">
        <v>3</v>
      </c>
      <c r="V236" s="377">
        <v>7</v>
      </c>
      <c r="W236" s="378">
        <v>0</v>
      </c>
      <c r="X236" s="379">
        <v>7</v>
      </c>
      <c r="Y236" s="384"/>
      <c r="Z236" s="401"/>
      <c r="AA236" s="402"/>
      <c r="AB236" s="383"/>
      <c r="AC236" s="384"/>
      <c r="AD236" s="384"/>
      <c r="AE236" s="383"/>
      <c r="AF236" s="401"/>
      <c r="AG236" s="406"/>
      <c r="AH236" s="383">
        <v>7</v>
      </c>
      <c r="AI236" s="384">
        <v>0</v>
      </c>
      <c r="AJ236" s="385">
        <v>7</v>
      </c>
      <c r="AK236" s="384"/>
      <c r="AL236" s="384"/>
      <c r="AM236" s="384"/>
      <c r="AN236" s="383">
        <v>0</v>
      </c>
      <c r="AO236" s="384">
        <v>0</v>
      </c>
      <c r="AP236" s="385">
        <v>0</v>
      </c>
      <c r="AQ236" s="384">
        <v>0</v>
      </c>
      <c r="AR236" s="384">
        <v>0</v>
      </c>
      <c r="AS236" s="384">
        <v>0</v>
      </c>
      <c r="AT236" s="383">
        <v>0</v>
      </c>
      <c r="AU236" s="384">
        <v>0</v>
      </c>
      <c r="AV236" s="384">
        <v>0</v>
      </c>
      <c r="AW236" s="383">
        <v>3</v>
      </c>
      <c r="AX236" s="384">
        <v>0</v>
      </c>
      <c r="AY236" s="385">
        <v>3</v>
      </c>
      <c r="AZ236" s="403"/>
      <c r="BA236" s="387" t="str">
        <f t="shared" si="295"/>
        <v>ON</v>
      </c>
      <c r="BB236" s="388" t="str">
        <f t="shared" si="296"/>
        <v/>
      </c>
      <c r="BC236" s="389" t="str">
        <f t="shared" si="297"/>
        <v>-</v>
      </c>
      <c r="BD236" s="390" t="str">
        <f t="shared" si="298"/>
        <v>TPB</v>
      </c>
      <c r="BE236" s="391">
        <f t="shared" si="299"/>
        <v>3</v>
      </c>
      <c r="BF236" s="392" t="str">
        <f>VLOOKUP(C236,'Standaard+voorstellen '!A$1:E$568,1,FALSE)</f>
        <v>ON-TPB</v>
      </c>
      <c r="BG236" s="393" t="str">
        <f>VLOOKUP(P236,'Hulpblad Aantal per VrtgSrt &gt;=1'!B$4:C$688,1,FALSE)</f>
        <v>ON-TPB</v>
      </c>
      <c r="BH236" s="394" t="s">
        <v>135</v>
      </c>
      <c r="BI236" s="393" t="str">
        <f t="shared" si="300"/>
        <v>g</v>
      </c>
      <c r="BJ236" s="393" t="str">
        <f t="shared" si="301"/>
        <v/>
      </c>
      <c r="BK236" s="393" t="str">
        <f t="shared" si="302"/>
        <v>A</v>
      </c>
      <c r="BL236" s="395" t="str">
        <f t="shared" si="303"/>
        <v>A</v>
      </c>
      <c r="BM236" s="393" t="str">
        <f>IF((B236&gt;"a"),(VLOOKUP(A236,Afhankelijkheid!A$2:O$5530,2,FALSE)),"")</f>
        <v/>
      </c>
      <c r="BN236" s="396">
        <f>IFERROR(VLOOKUP(A236,'Hulpblad IZB en IZE'!A$2:B$750,2,FALSE),0)</f>
        <v>2</v>
      </c>
      <c r="BO236" s="397" t="str">
        <f t="shared" si="304"/>
        <v/>
      </c>
      <c r="BP236" s="370">
        <f t="shared" si="305"/>
        <v>17</v>
      </c>
      <c r="BQ236" s="371">
        <f t="shared" si="306"/>
        <v>0</v>
      </c>
      <c r="BR236" s="372">
        <f t="shared" si="374"/>
        <v>17</v>
      </c>
      <c r="BS236" s="372">
        <f t="shared" si="375"/>
        <v>6</v>
      </c>
      <c r="BT236" s="367">
        <f t="shared" si="307"/>
        <v>2</v>
      </c>
      <c r="BU236" s="398"/>
      <c r="BW236" s="393">
        <f t="shared" si="308"/>
        <v>0</v>
      </c>
      <c r="BX236" s="393">
        <f t="shared" si="309"/>
        <v>0</v>
      </c>
      <c r="BY236" s="393">
        <f t="shared" si="310"/>
        <v>0</v>
      </c>
      <c r="BZ236" s="393">
        <f t="shared" si="311"/>
        <v>0</v>
      </c>
      <c r="CA236" s="393">
        <f t="shared" si="312"/>
        <v>0</v>
      </c>
      <c r="CB236" s="393">
        <f t="shared" si="313"/>
        <v>0</v>
      </c>
      <c r="CC236" s="393">
        <f t="shared" si="314"/>
        <v>0</v>
      </c>
      <c r="CD236" s="393">
        <f t="shared" si="315"/>
        <v>0</v>
      </c>
      <c r="CE236" s="393">
        <f t="shared" si="316"/>
        <v>0</v>
      </c>
      <c r="CF236" s="393">
        <f t="shared" si="317"/>
        <v>0</v>
      </c>
      <c r="CG236" s="398"/>
      <c r="CH236" s="391">
        <f t="shared" si="318"/>
        <v>1</v>
      </c>
      <c r="CI236" s="391">
        <f t="shared" si="319"/>
        <v>0</v>
      </c>
      <c r="CJ236" s="391">
        <f t="shared" si="320"/>
        <v>0</v>
      </c>
      <c r="CK236" s="391">
        <f t="shared" si="321"/>
        <v>0</v>
      </c>
      <c r="CL236" s="391">
        <f t="shared" si="322"/>
        <v>1</v>
      </c>
      <c r="CM236" s="391">
        <f t="shared" si="323"/>
        <v>0</v>
      </c>
      <c r="CN236" s="391">
        <f t="shared" si="324"/>
        <v>1</v>
      </c>
      <c r="CO236" s="391">
        <f t="shared" si="325"/>
        <v>1</v>
      </c>
      <c r="CP236" s="391">
        <f t="shared" si="326"/>
        <v>1</v>
      </c>
      <c r="CQ236" s="391">
        <f t="shared" si="327"/>
        <v>1</v>
      </c>
      <c r="CR236" s="391">
        <f t="shared" si="328"/>
        <v>0</v>
      </c>
      <c r="CS236" s="393">
        <f t="shared" si="329"/>
        <v>0</v>
      </c>
      <c r="CT236" s="391">
        <f t="shared" si="330"/>
        <v>0</v>
      </c>
      <c r="CU236" s="391">
        <f t="shared" si="331"/>
        <v>1</v>
      </c>
      <c r="CV236" s="391">
        <f t="shared" si="332"/>
        <v>0</v>
      </c>
      <c r="CW236" s="391">
        <f t="shared" si="333"/>
        <v>0</v>
      </c>
      <c r="CX236" s="391">
        <f t="shared" si="334"/>
        <v>0</v>
      </c>
      <c r="CY236" s="391">
        <f t="shared" si="335"/>
        <v>1</v>
      </c>
      <c r="CZ236" s="391">
        <f t="shared" si="336"/>
        <v>0</v>
      </c>
      <c r="DA236" s="391">
        <f t="shared" si="337"/>
        <v>0</v>
      </c>
      <c r="DB236" s="391">
        <f t="shared" si="338"/>
        <v>0</v>
      </c>
      <c r="DC236" s="391">
        <f t="shared" si="339"/>
        <v>0</v>
      </c>
      <c r="DD236" s="391">
        <f t="shared" si="340"/>
        <v>1</v>
      </c>
      <c r="DE236" s="398"/>
      <c r="DF236" s="391">
        <f t="shared" si="341"/>
        <v>0</v>
      </c>
      <c r="DG236" s="391">
        <f t="shared" si="342"/>
        <v>0</v>
      </c>
      <c r="DH236" s="391">
        <f t="shared" si="343"/>
        <v>0</v>
      </c>
      <c r="DI236" s="391">
        <f t="shared" si="344"/>
        <v>0</v>
      </c>
      <c r="DJ236" s="391">
        <f t="shared" si="345"/>
        <v>0</v>
      </c>
      <c r="DK236" s="391">
        <f t="shared" si="346"/>
        <v>0</v>
      </c>
      <c r="DL236" s="391">
        <f t="shared" si="347"/>
        <v>0</v>
      </c>
      <c r="DM236" s="391">
        <f t="shared" si="348"/>
        <v>0</v>
      </c>
      <c r="DN236" s="391">
        <f t="shared" si="349"/>
        <v>0</v>
      </c>
      <c r="DO236" s="391">
        <f t="shared" si="350"/>
        <v>0</v>
      </c>
      <c r="DP236" s="391">
        <f t="shared" si="351"/>
        <v>0</v>
      </c>
      <c r="DQ236" s="398"/>
      <c r="DR236" s="391">
        <f t="shared" si="352"/>
        <v>0</v>
      </c>
      <c r="DS236" s="391">
        <f t="shared" si="353"/>
        <v>0</v>
      </c>
      <c r="DT236" s="391">
        <f t="shared" si="354"/>
        <v>0</v>
      </c>
      <c r="DU236" s="391">
        <f t="shared" si="355"/>
        <v>0</v>
      </c>
      <c r="DV236" s="391">
        <f t="shared" si="356"/>
        <v>0</v>
      </c>
      <c r="DW236" s="391">
        <f t="shared" si="357"/>
        <v>0</v>
      </c>
      <c r="DX236" s="391">
        <f t="shared" si="358"/>
        <v>0</v>
      </c>
      <c r="DY236" s="391">
        <f t="shared" si="359"/>
        <v>0</v>
      </c>
      <c r="DZ236" s="391">
        <f t="shared" si="360"/>
        <v>0</v>
      </c>
      <c r="EA236" s="391">
        <f t="shared" si="361"/>
        <v>0</v>
      </c>
      <c r="EB236" s="391">
        <f t="shared" si="362"/>
        <v>0</v>
      </c>
      <c r="EC236" s="398"/>
      <c r="ED236" s="391">
        <f t="shared" si="363"/>
        <v>0</v>
      </c>
      <c r="EE236" s="391">
        <f t="shared" si="364"/>
        <v>0</v>
      </c>
      <c r="EF236" s="391">
        <f t="shared" si="365"/>
        <v>0</v>
      </c>
      <c r="EG236" s="391">
        <f t="shared" si="366"/>
        <v>0</v>
      </c>
      <c r="EH236" s="391">
        <f t="shared" si="367"/>
        <v>0</v>
      </c>
      <c r="EI236" s="391">
        <f t="shared" si="368"/>
        <v>0</v>
      </c>
      <c r="EJ236" s="391">
        <f t="shared" si="369"/>
        <v>0</v>
      </c>
      <c r="EK236" s="391">
        <f t="shared" si="370"/>
        <v>0</v>
      </c>
      <c r="EL236" s="391">
        <f t="shared" si="371"/>
        <v>0</v>
      </c>
      <c r="EM236" s="391">
        <f t="shared" si="372"/>
        <v>0</v>
      </c>
      <c r="EN236" s="391">
        <f t="shared" si="373"/>
        <v>0</v>
      </c>
    </row>
    <row r="237" spans="1:145" s="391" customFormat="1" ht="13.5" hidden="1" thickBot="1" x14ac:dyDescent="0.25">
      <c r="A237" s="364" t="s">
        <v>1871</v>
      </c>
      <c r="B237" s="365" t="str">
        <f>IF((A237&lt;&gt;"ZZZ"),(IF((IFERROR((VLOOKUP(A237,'Standaard+voorstellen '!A$1:B$436,1,FALSE)),"ZZZ"))="ZZZ","v","")),"")</f>
        <v/>
      </c>
      <c r="C237" s="396" t="s">
        <v>1871</v>
      </c>
      <c r="D237" s="367" t="str">
        <f t="shared" si="292"/>
        <v>ON-UHD</v>
      </c>
      <c r="E237" s="368" t="str">
        <f>IFERROR((VLOOKUP(C237,'Standaard+voorstellen '!A$1:E$568,2,FALSE)),"Nog af te handelen AANVRAAG")</f>
        <v>ON Ultra HD blussysteem</v>
      </c>
      <c r="F237" s="369">
        <f>IFERROR((VLOOKUP(C237,'Standaard+voorstellen '!A$1:E$568,3,FALSE)),"")</f>
        <v>6</v>
      </c>
      <c r="G237" s="370">
        <f t="shared" si="376"/>
        <v>9</v>
      </c>
      <c r="H237" s="371">
        <f t="shared" si="378"/>
        <v>0</v>
      </c>
      <c r="I237" s="372">
        <f t="shared" si="377"/>
        <v>9</v>
      </c>
      <c r="J237" s="367">
        <f t="shared" si="293"/>
        <v>0</v>
      </c>
      <c r="K237" s="372">
        <f t="shared" si="294"/>
        <v>0</v>
      </c>
      <c r="L237" s="463" t="s">
        <v>24</v>
      </c>
      <c r="M237" s="373" t="s">
        <v>1063</v>
      </c>
      <c r="N237" s="424"/>
      <c r="O237" s="478"/>
      <c r="P237" s="376" t="s">
        <v>1871</v>
      </c>
      <c r="Q237" s="377">
        <v>9</v>
      </c>
      <c r="R237" s="378">
        <v>0</v>
      </c>
      <c r="S237" s="379">
        <v>9</v>
      </c>
      <c r="T237" s="378">
        <v>6</v>
      </c>
      <c r="U237" s="378">
        <v>3</v>
      </c>
      <c r="V237" s="383">
        <v>0</v>
      </c>
      <c r="W237" s="384">
        <v>0</v>
      </c>
      <c r="X237" s="385">
        <v>0</v>
      </c>
      <c r="Y237" s="378">
        <v>1</v>
      </c>
      <c r="Z237" s="380">
        <v>0</v>
      </c>
      <c r="AA237" s="381">
        <v>1</v>
      </c>
      <c r="AB237" s="383"/>
      <c r="AC237" s="384"/>
      <c r="AD237" s="384"/>
      <c r="AE237" s="383"/>
      <c r="AF237" s="401"/>
      <c r="AG237" s="406"/>
      <c r="AH237" s="383">
        <v>0</v>
      </c>
      <c r="AI237" s="384">
        <v>0</v>
      </c>
      <c r="AJ237" s="385">
        <v>0</v>
      </c>
      <c r="AK237" s="384"/>
      <c r="AL237" s="384"/>
      <c r="AM237" s="384"/>
      <c r="AN237" s="383">
        <v>0</v>
      </c>
      <c r="AO237" s="384">
        <v>0</v>
      </c>
      <c r="AP237" s="385">
        <v>0</v>
      </c>
      <c r="AQ237" s="384">
        <v>1</v>
      </c>
      <c r="AR237" s="384">
        <v>0</v>
      </c>
      <c r="AS237" s="384">
        <v>1</v>
      </c>
      <c r="AT237" s="383">
        <v>7</v>
      </c>
      <c r="AU237" s="384">
        <v>0</v>
      </c>
      <c r="AV237" s="384">
        <v>7</v>
      </c>
      <c r="AW237" s="383"/>
      <c r="AX237" s="384"/>
      <c r="AY237" s="385"/>
      <c r="AZ237" s="403"/>
      <c r="BA237" s="387" t="str">
        <f t="shared" si="295"/>
        <v>ON</v>
      </c>
      <c r="BB237" s="388" t="str">
        <f t="shared" si="296"/>
        <v/>
      </c>
      <c r="BC237" s="389" t="str">
        <f t="shared" si="297"/>
        <v>-</v>
      </c>
      <c r="BD237" s="390" t="str">
        <f t="shared" si="298"/>
        <v>UHD</v>
      </c>
      <c r="BE237" s="391">
        <f t="shared" si="299"/>
        <v>3</v>
      </c>
      <c r="BF237" s="392" t="str">
        <f>VLOOKUP(C237,'Standaard+voorstellen '!A$1:E$568,1,FALSE)</f>
        <v>ON-UHD</v>
      </c>
      <c r="BG237" s="393" t="str">
        <f>VLOOKUP(P237,'Hulpblad Aantal per VrtgSrt &gt;=1'!B$4:C$688,1,FALSE)</f>
        <v>ON-UHD</v>
      </c>
      <c r="BH237" s="394" t="s">
        <v>1871</v>
      </c>
      <c r="BI237" s="393" t="str">
        <f t="shared" si="300"/>
        <v>g</v>
      </c>
      <c r="BJ237" s="393" t="str">
        <f t="shared" si="301"/>
        <v/>
      </c>
      <c r="BK237" s="393" t="str">
        <f t="shared" si="302"/>
        <v>A</v>
      </c>
      <c r="BL237" s="395" t="str">
        <f t="shared" si="303"/>
        <v>A</v>
      </c>
      <c r="BM237" s="393" t="str">
        <f>IF((B237&gt;"a"),(VLOOKUP(A237,Afhankelijkheid!A$2:O$5530,2,FALSE)),"")</f>
        <v/>
      </c>
      <c r="BN237" s="396">
        <f>IFERROR(VLOOKUP(A237,'Hulpblad IZB en IZE'!A$2:B$750,2,FALSE),0)</f>
        <v>0</v>
      </c>
      <c r="BO237" s="397" t="str">
        <f t="shared" si="304"/>
        <v/>
      </c>
      <c r="BP237" s="370">
        <f t="shared" si="305"/>
        <v>9</v>
      </c>
      <c r="BQ237" s="371">
        <f t="shared" si="306"/>
        <v>0</v>
      </c>
      <c r="BR237" s="372">
        <f t="shared" si="374"/>
        <v>9</v>
      </c>
      <c r="BS237" s="372">
        <f t="shared" si="375"/>
        <v>6</v>
      </c>
      <c r="BT237" s="367">
        <f t="shared" si="307"/>
        <v>0</v>
      </c>
      <c r="BU237" s="398"/>
      <c r="BW237" s="393">
        <f t="shared" si="308"/>
        <v>0</v>
      </c>
      <c r="BX237" s="393">
        <f t="shared" si="309"/>
        <v>0</v>
      </c>
      <c r="BY237" s="393">
        <f t="shared" si="310"/>
        <v>0</v>
      </c>
      <c r="BZ237" s="393">
        <f t="shared" si="311"/>
        <v>0</v>
      </c>
      <c r="CA237" s="393">
        <f t="shared" si="312"/>
        <v>0</v>
      </c>
      <c r="CB237" s="393">
        <f t="shared" si="313"/>
        <v>0</v>
      </c>
      <c r="CC237" s="393">
        <f t="shared" si="314"/>
        <v>0</v>
      </c>
      <c r="CD237" s="393">
        <f t="shared" si="315"/>
        <v>0</v>
      </c>
      <c r="CE237" s="393">
        <f t="shared" si="316"/>
        <v>0</v>
      </c>
      <c r="CF237" s="393">
        <f t="shared" si="317"/>
        <v>0</v>
      </c>
      <c r="CG237" s="398"/>
      <c r="CH237" s="391">
        <f t="shared" si="318"/>
        <v>1</v>
      </c>
      <c r="CI237" s="391">
        <f t="shared" si="319"/>
        <v>1</v>
      </c>
      <c r="CJ237" s="391">
        <f t="shared" si="320"/>
        <v>0</v>
      </c>
      <c r="CK237" s="391">
        <f t="shared" si="321"/>
        <v>0</v>
      </c>
      <c r="CL237" s="391">
        <f t="shared" si="322"/>
        <v>1</v>
      </c>
      <c r="CM237" s="391">
        <f t="shared" si="323"/>
        <v>0</v>
      </c>
      <c r="CN237" s="391">
        <f t="shared" si="324"/>
        <v>1</v>
      </c>
      <c r="CO237" s="391">
        <f t="shared" si="325"/>
        <v>1</v>
      </c>
      <c r="CP237" s="391">
        <f t="shared" si="326"/>
        <v>1</v>
      </c>
      <c r="CQ237" s="391">
        <f t="shared" si="327"/>
        <v>0</v>
      </c>
      <c r="CR237" s="391">
        <f t="shared" si="328"/>
        <v>0</v>
      </c>
      <c r="CS237" s="393">
        <f t="shared" si="329"/>
        <v>0</v>
      </c>
      <c r="CT237" s="391">
        <f t="shared" si="330"/>
        <v>0</v>
      </c>
      <c r="CU237" s="391">
        <f t="shared" si="331"/>
        <v>0</v>
      </c>
      <c r="CV237" s="391">
        <f t="shared" si="332"/>
        <v>1</v>
      </c>
      <c r="CW237" s="391">
        <f t="shared" si="333"/>
        <v>0</v>
      </c>
      <c r="CX237" s="391">
        <f t="shared" si="334"/>
        <v>0</v>
      </c>
      <c r="CY237" s="391">
        <f t="shared" si="335"/>
        <v>0</v>
      </c>
      <c r="CZ237" s="391">
        <f t="shared" si="336"/>
        <v>0</v>
      </c>
      <c r="DA237" s="391">
        <f t="shared" si="337"/>
        <v>0</v>
      </c>
      <c r="DB237" s="391">
        <f t="shared" si="338"/>
        <v>1</v>
      </c>
      <c r="DC237" s="391">
        <f t="shared" si="339"/>
        <v>1</v>
      </c>
      <c r="DD237" s="391">
        <f t="shared" si="340"/>
        <v>0</v>
      </c>
      <c r="DE237" s="398"/>
      <c r="DF237" s="391">
        <f t="shared" si="341"/>
        <v>0</v>
      </c>
      <c r="DG237" s="391">
        <f t="shared" si="342"/>
        <v>0</v>
      </c>
      <c r="DH237" s="391">
        <f t="shared" si="343"/>
        <v>0</v>
      </c>
      <c r="DI237" s="391">
        <f t="shared" si="344"/>
        <v>0</v>
      </c>
      <c r="DJ237" s="391">
        <f t="shared" si="345"/>
        <v>0</v>
      </c>
      <c r="DK237" s="391">
        <f t="shared" si="346"/>
        <v>0</v>
      </c>
      <c r="DL237" s="391">
        <f t="shared" si="347"/>
        <v>0</v>
      </c>
      <c r="DM237" s="391">
        <f t="shared" si="348"/>
        <v>0</v>
      </c>
      <c r="DN237" s="391">
        <f t="shared" si="349"/>
        <v>0</v>
      </c>
      <c r="DO237" s="391">
        <f t="shared" si="350"/>
        <v>0</v>
      </c>
      <c r="DP237" s="391">
        <f t="shared" si="351"/>
        <v>0</v>
      </c>
      <c r="DQ237" s="398"/>
      <c r="DR237" s="391">
        <f t="shared" si="352"/>
        <v>0</v>
      </c>
      <c r="DS237" s="391">
        <f t="shared" si="353"/>
        <v>0</v>
      </c>
      <c r="DT237" s="391">
        <f t="shared" si="354"/>
        <v>0</v>
      </c>
      <c r="DU237" s="391">
        <f t="shared" si="355"/>
        <v>0</v>
      </c>
      <c r="DV237" s="391">
        <f t="shared" si="356"/>
        <v>0</v>
      </c>
      <c r="DW237" s="391">
        <f t="shared" si="357"/>
        <v>0</v>
      </c>
      <c r="DX237" s="391">
        <f t="shared" si="358"/>
        <v>0</v>
      </c>
      <c r="DY237" s="391">
        <f t="shared" si="359"/>
        <v>0</v>
      </c>
      <c r="DZ237" s="391">
        <f t="shared" si="360"/>
        <v>0</v>
      </c>
      <c r="EA237" s="391">
        <f t="shared" si="361"/>
        <v>0</v>
      </c>
      <c r="EB237" s="391">
        <f t="shared" si="362"/>
        <v>0</v>
      </c>
      <c r="EC237" s="398"/>
      <c r="ED237" s="391">
        <f t="shared" si="363"/>
        <v>0</v>
      </c>
      <c r="EE237" s="391">
        <f t="shared" si="364"/>
        <v>0</v>
      </c>
      <c r="EF237" s="391">
        <f t="shared" si="365"/>
        <v>0</v>
      </c>
      <c r="EG237" s="391">
        <f t="shared" si="366"/>
        <v>0</v>
      </c>
      <c r="EH237" s="391">
        <f t="shared" si="367"/>
        <v>0</v>
      </c>
      <c r="EI237" s="391">
        <f t="shared" si="368"/>
        <v>0</v>
      </c>
      <c r="EJ237" s="391">
        <f t="shared" si="369"/>
        <v>0</v>
      </c>
      <c r="EK237" s="391">
        <f t="shared" si="370"/>
        <v>0</v>
      </c>
      <c r="EL237" s="391">
        <f t="shared" si="371"/>
        <v>0</v>
      </c>
      <c r="EM237" s="391">
        <f t="shared" si="372"/>
        <v>0</v>
      </c>
      <c r="EN237" s="391">
        <f t="shared" si="373"/>
        <v>0</v>
      </c>
    </row>
    <row r="238" spans="1:145" s="391" customFormat="1" ht="18.75" hidden="1" thickBot="1" x14ac:dyDescent="0.25">
      <c r="A238" s="364" t="str">
        <f t="shared" ref="A238:A274" si="380">IF((P238&gt;"a"),P238,"zzz")</f>
        <v>ON-VI</v>
      </c>
      <c r="B238" s="365" t="str">
        <f>IF((A238&lt;&gt;"ZZZ"),(IF((IFERROR((VLOOKUP(A238,'Standaard+voorstellen '!A$1:B$436,1,FALSE)),"ZZZ"))="ZZZ","v","")),"")</f>
        <v/>
      </c>
      <c r="C238" s="396" t="s">
        <v>370</v>
      </c>
      <c r="D238" s="367" t="str">
        <f t="shared" si="292"/>
        <v>ON-VI</v>
      </c>
      <c r="E238" s="368" t="str">
        <f>IFERROR((VLOOKUP(C238,'Standaard+voorstellen '!A$1:E$568,2,FALSE)),"Nog af te handelen AANVRAAG")</f>
        <v>ON Veetakel Installatie</v>
      </c>
      <c r="F238" s="369">
        <f>IFERROR((VLOOKUP(C238,'Standaard+voorstellen '!A$1:E$568,3,FALSE)),"")</f>
        <v>7</v>
      </c>
      <c r="G238" s="370">
        <f t="shared" si="376"/>
        <v>22</v>
      </c>
      <c r="H238" s="371">
        <f t="shared" si="378"/>
        <v>0</v>
      </c>
      <c r="I238" s="372">
        <f t="shared" si="377"/>
        <v>22</v>
      </c>
      <c r="J238" s="367">
        <f t="shared" si="293"/>
        <v>1</v>
      </c>
      <c r="K238" s="372">
        <f t="shared" si="294"/>
        <v>0</v>
      </c>
      <c r="L238" s="369" t="s">
        <v>36</v>
      </c>
      <c r="M238" s="373" t="s">
        <v>203</v>
      </c>
      <c r="N238" s="374"/>
      <c r="O238" s="375"/>
      <c r="P238" s="376" t="s">
        <v>370</v>
      </c>
      <c r="Q238" s="377">
        <v>22</v>
      </c>
      <c r="R238" s="378">
        <v>0</v>
      </c>
      <c r="S238" s="379">
        <v>22</v>
      </c>
      <c r="T238" s="378">
        <v>7</v>
      </c>
      <c r="U238" s="378">
        <v>4</v>
      </c>
      <c r="V238" s="383">
        <v>0</v>
      </c>
      <c r="W238" s="384">
        <v>0</v>
      </c>
      <c r="X238" s="385">
        <v>0</v>
      </c>
      <c r="Y238" s="384"/>
      <c r="Z238" s="401"/>
      <c r="AA238" s="402"/>
      <c r="AB238" s="383"/>
      <c r="AC238" s="384"/>
      <c r="AD238" s="384"/>
      <c r="AE238" s="383">
        <v>4</v>
      </c>
      <c r="AF238" s="401">
        <v>0</v>
      </c>
      <c r="AG238" s="406">
        <v>4</v>
      </c>
      <c r="AH238" s="383">
        <v>0</v>
      </c>
      <c r="AI238" s="384">
        <v>0</v>
      </c>
      <c r="AJ238" s="385">
        <v>0</v>
      </c>
      <c r="AK238" s="384"/>
      <c r="AL238" s="384"/>
      <c r="AM238" s="384"/>
      <c r="AN238" s="383">
        <v>0</v>
      </c>
      <c r="AO238" s="384">
        <v>0</v>
      </c>
      <c r="AP238" s="385">
        <v>0</v>
      </c>
      <c r="AQ238" s="384">
        <v>14</v>
      </c>
      <c r="AR238" s="384">
        <v>0</v>
      </c>
      <c r="AS238" s="384">
        <v>14</v>
      </c>
      <c r="AT238" s="377">
        <v>2</v>
      </c>
      <c r="AU238" s="384">
        <v>0</v>
      </c>
      <c r="AV238" s="384">
        <v>2</v>
      </c>
      <c r="AW238" s="377">
        <v>2</v>
      </c>
      <c r="AX238" s="378">
        <v>0</v>
      </c>
      <c r="AY238" s="379">
        <v>2</v>
      </c>
      <c r="AZ238" s="403"/>
      <c r="BA238" s="387" t="str">
        <f t="shared" si="295"/>
        <v>ON</v>
      </c>
      <c r="BB238" s="388" t="str">
        <f t="shared" si="296"/>
        <v/>
      </c>
      <c r="BC238" s="389" t="str">
        <f t="shared" si="297"/>
        <v>-</v>
      </c>
      <c r="BD238" s="390" t="str">
        <f t="shared" si="298"/>
        <v>VI</v>
      </c>
      <c r="BE238" s="391">
        <f t="shared" si="299"/>
        <v>3</v>
      </c>
      <c r="BF238" s="392" t="str">
        <f>VLOOKUP(C238,'Standaard+voorstellen '!A$1:E$568,1,FALSE)</f>
        <v>ON-VI</v>
      </c>
      <c r="BG238" s="393" t="str">
        <f>VLOOKUP(P238,'Hulpblad Aantal per VrtgSrt &gt;=1'!B$4:C$688,1,FALSE)</f>
        <v>ON-VI</v>
      </c>
      <c r="BH238" s="394" t="s">
        <v>370</v>
      </c>
      <c r="BI238" s="393" t="str">
        <f t="shared" si="300"/>
        <v>g</v>
      </c>
      <c r="BJ238" s="393" t="str">
        <f t="shared" si="301"/>
        <v/>
      </c>
      <c r="BK238" s="393" t="str">
        <f t="shared" si="302"/>
        <v>A</v>
      </c>
      <c r="BL238" s="395" t="str">
        <f t="shared" si="303"/>
        <v>A</v>
      </c>
      <c r="BM238" s="393" t="str">
        <f>IF((B238&gt;"a"),(VLOOKUP(A238,Afhankelijkheid!A$2:O$5530,2,FALSE)),"")</f>
        <v/>
      </c>
      <c r="BN238" s="396">
        <f>IFERROR(VLOOKUP(A238,'Hulpblad IZB en IZE'!A$2:B$750,2,FALSE),0)</f>
        <v>1</v>
      </c>
      <c r="BO238" s="397" t="str">
        <f t="shared" si="304"/>
        <v/>
      </c>
      <c r="BP238" s="370">
        <f t="shared" si="305"/>
        <v>22</v>
      </c>
      <c r="BQ238" s="371">
        <f t="shared" si="306"/>
        <v>0</v>
      </c>
      <c r="BR238" s="372">
        <f t="shared" si="374"/>
        <v>22</v>
      </c>
      <c r="BS238" s="372">
        <f t="shared" si="375"/>
        <v>7</v>
      </c>
      <c r="BT238" s="367">
        <f t="shared" si="307"/>
        <v>1</v>
      </c>
      <c r="BU238" s="398"/>
      <c r="BV238" s="399"/>
      <c r="BW238" s="393">
        <f t="shared" si="308"/>
        <v>0</v>
      </c>
      <c r="BX238" s="393">
        <f t="shared" si="309"/>
        <v>0</v>
      </c>
      <c r="BY238" s="393">
        <f t="shared" si="310"/>
        <v>0</v>
      </c>
      <c r="BZ238" s="393">
        <f t="shared" si="311"/>
        <v>0</v>
      </c>
      <c r="CA238" s="393">
        <f t="shared" si="312"/>
        <v>0</v>
      </c>
      <c r="CB238" s="393">
        <f t="shared" si="313"/>
        <v>0</v>
      </c>
      <c r="CC238" s="393">
        <f t="shared" si="314"/>
        <v>0</v>
      </c>
      <c r="CD238" s="393">
        <f t="shared" si="315"/>
        <v>0</v>
      </c>
      <c r="CE238" s="393">
        <f t="shared" si="316"/>
        <v>0</v>
      </c>
      <c r="CF238" s="393">
        <f t="shared" si="317"/>
        <v>0</v>
      </c>
      <c r="CG238" s="398"/>
      <c r="CH238" s="391">
        <f t="shared" si="318"/>
        <v>1</v>
      </c>
      <c r="CI238" s="391">
        <f t="shared" si="319"/>
        <v>0</v>
      </c>
      <c r="CJ238" s="391">
        <f t="shared" si="320"/>
        <v>0</v>
      </c>
      <c r="CK238" s="391">
        <f t="shared" si="321"/>
        <v>1</v>
      </c>
      <c r="CL238" s="391">
        <f t="shared" si="322"/>
        <v>1</v>
      </c>
      <c r="CM238" s="391">
        <f t="shared" si="323"/>
        <v>0</v>
      </c>
      <c r="CN238" s="391">
        <f t="shared" si="324"/>
        <v>1</v>
      </c>
      <c r="CO238" s="391">
        <f t="shared" si="325"/>
        <v>1</v>
      </c>
      <c r="CP238" s="391">
        <f t="shared" si="326"/>
        <v>1</v>
      </c>
      <c r="CQ238" s="391">
        <f t="shared" si="327"/>
        <v>1</v>
      </c>
      <c r="CR238" s="391">
        <f t="shared" si="328"/>
        <v>0</v>
      </c>
      <c r="CS238" s="393">
        <f t="shared" si="329"/>
        <v>0</v>
      </c>
      <c r="CT238" s="391">
        <f t="shared" si="330"/>
        <v>0</v>
      </c>
      <c r="CU238" s="391">
        <f t="shared" si="331"/>
        <v>0</v>
      </c>
      <c r="CV238" s="391">
        <f t="shared" si="332"/>
        <v>0</v>
      </c>
      <c r="CW238" s="391">
        <f t="shared" si="333"/>
        <v>0</v>
      </c>
      <c r="CX238" s="391">
        <f t="shared" si="334"/>
        <v>1</v>
      </c>
      <c r="CY238" s="391">
        <f t="shared" si="335"/>
        <v>0</v>
      </c>
      <c r="CZ238" s="391">
        <f t="shared" si="336"/>
        <v>0</v>
      </c>
      <c r="DA238" s="391">
        <f t="shared" si="337"/>
        <v>0</v>
      </c>
      <c r="DB238" s="391">
        <f t="shared" si="338"/>
        <v>1</v>
      </c>
      <c r="DC238" s="391">
        <f t="shared" si="339"/>
        <v>1</v>
      </c>
      <c r="DD238" s="391">
        <f t="shared" si="340"/>
        <v>1</v>
      </c>
      <c r="DE238" s="398"/>
      <c r="DF238" s="391">
        <f t="shared" si="341"/>
        <v>0</v>
      </c>
      <c r="DG238" s="391">
        <f t="shared" si="342"/>
        <v>0</v>
      </c>
      <c r="DH238" s="391">
        <f t="shared" si="343"/>
        <v>0</v>
      </c>
      <c r="DI238" s="391">
        <f t="shared" si="344"/>
        <v>0</v>
      </c>
      <c r="DJ238" s="391">
        <f t="shared" si="345"/>
        <v>0</v>
      </c>
      <c r="DK238" s="391">
        <f t="shared" si="346"/>
        <v>0</v>
      </c>
      <c r="DL238" s="391">
        <f t="shared" si="347"/>
        <v>0</v>
      </c>
      <c r="DM238" s="391">
        <f t="shared" si="348"/>
        <v>0</v>
      </c>
      <c r="DN238" s="391">
        <f t="shared" si="349"/>
        <v>0</v>
      </c>
      <c r="DO238" s="391">
        <f t="shared" si="350"/>
        <v>0</v>
      </c>
      <c r="DP238" s="391">
        <f t="shared" si="351"/>
        <v>0</v>
      </c>
      <c r="DQ238" s="398"/>
      <c r="DR238" s="391">
        <f t="shared" si="352"/>
        <v>0</v>
      </c>
      <c r="DS238" s="391">
        <f t="shared" si="353"/>
        <v>0</v>
      </c>
      <c r="DT238" s="391">
        <f t="shared" si="354"/>
        <v>0</v>
      </c>
      <c r="DU238" s="391">
        <f t="shared" si="355"/>
        <v>0</v>
      </c>
      <c r="DV238" s="391">
        <f t="shared" si="356"/>
        <v>0</v>
      </c>
      <c r="DW238" s="391">
        <f t="shared" si="357"/>
        <v>0</v>
      </c>
      <c r="DX238" s="391">
        <f t="shared" si="358"/>
        <v>0</v>
      </c>
      <c r="DY238" s="391">
        <f t="shared" si="359"/>
        <v>0</v>
      </c>
      <c r="DZ238" s="391">
        <f t="shared" si="360"/>
        <v>0</v>
      </c>
      <c r="EA238" s="391">
        <f t="shared" si="361"/>
        <v>0</v>
      </c>
      <c r="EB238" s="391">
        <f t="shared" si="362"/>
        <v>0</v>
      </c>
      <c r="EC238" s="398"/>
      <c r="ED238" s="391">
        <f t="shared" si="363"/>
        <v>0</v>
      </c>
      <c r="EE238" s="391">
        <f t="shared" si="364"/>
        <v>0</v>
      </c>
      <c r="EF238" s="391">
        <f t="shared" si="365"/>
        <v>0</v>
      </c>
      <c r="EG238" s="391">
        <f t="shared" si="366"/>
        <v>0</v>
      </c>
      <c r="EH238" s="391">
        <f t="shared" si="367"/>
        <v>0</v>
      </c>
      <c r="EI238" s="391">
        <f t="shared" si="368"/>
        <v>0</v>
      </c>
      <c r="EJ238" s="391">
        <f t="shared" si="369"/>
        <v>0</v>
      </c>
      <c r="EK238" s="391">
        <f t="shared" si="370"/>
        <v>0</v>
      </c>
      <c r="EL238" s="391">
        <f t="shared" si="371"/>
        <v>0</v>
      </c>
      <c r="EM238" s="391">
        <f t="shared" si="372"/>
        <v>0</v>
      </c>
      <c r="EN238" s="391">
        <f t="shared" si="373"/>
        <v>0</v>
      </c>
    </row>
    <row r="239" spans="1:145" s="391" customFormat="1" ht="13.5" hidden="1" thickBot="1" x14ac:dyDescent="0.25">
      <c r="A239" s="364" t="str">
        <f t="shared" si="380"/>
        <v>ON-VN</v>
      </c>
      <c r="B239" s="365" t="str">
        <f>IF((A239&lt;&gt;"ZZZ"),(IF((IFERROR((VLOOKUP(A239,'Standaard+voorstellen '!A$1:B$436,1,FALSE)),"ZZZ"))="ZZZ","v","")),"")</f>
        <v/>
      </c>
      <c r="C239" s="479" t="s">
        <v>1116</v>
      </c>
      <c r="D239" s="367" t="str">
        <f t="shared" si="292"/>
        <v>ON-VN</v>
      </c>
      <c r="E239" s="368" t="str">
        <f>IFERROR((VLOOKUP(C239,'Standaard+voorstellen '!A$1:E$568,2,FALSE)),"Nog af te handelen AANVRAAG")</f>
        <v>ON Ventilator</v>
      </c>
      <c r="F239" s="369">
        <f>IFERROR((VLOOKUP(C239,'Standaard+voorstellen '!A$1:E$568,3,FALSE)),"")</f>
        <v>6</v>
      </c>
      <c r="G239" s="370">
        <f t="shared" si="376"/>
        <v>1</v>
      </c>
      <c r="H239" s="371">
        <f t="shared" si="378"/>
        <v>0</v>
      </c>
      <c r="I239" s="372">
        <f t="shared" si="377"/>
        <v>1</v>
      </c>
      <c r="J239" s="367">
        <f t="shared" si="293"/>
        <v>0</v>
      </c>
      <c r="K239" s="372">
        <f t="shared" si="294"/>
        <v>0</v>
      </c>
      <c r="L239" s="434" t="s">
        <v>36</v>
      </c>
      <c r="M239" s="373" t="s">
        <v>203</v>
      </c>
      <c r="N239" s="420" t="s">
        <v>2141</v>
      </c>
      <c r="O239" s="420" t="s">
        <v>2093</v>
      </c>
      <c r="P239" s="376" t="s">
        <v>1116</v>
      </c>
      <c r="Q239" s="377">
        <v>1</v>
      </c>
      <c r="R239" s="378">
        <v>0</v>
      </c>
      <c r="S239" s="379">
        <v>1</v>
      </c>
      <c r="T239" s="378">
        <v>6</v>
      </c>
      <c r="U239" s="378">
        <v>1</v>
      </c>
      <c r="V239" s="377">
        <v>0</v>
      </c>
      <c r="W239" s="378">
        <v>0</v>
      </c>
      <c r="X239" s="379">
        <v>0</v>
      </c>
      <c r="Y239" s="384"/>
      <c r="Z239" s="401"/>
      <c r="AA239" s="402"/>
      <c r="AB239" s="383"/>
      <c r="AC239" s="384"/>
      <c r="AD239" s="384"/>
      <c r="AE239" s="383"/>
      <c r="AF239" s="401"/>
      <c r="AG239" s="406"/>
      <c r="AH239" s="383">
        <v>0</v>
      </c>
      <c r="AI239" s="384">
        <v>0</v>
      </c>
      <c r="AJ239" s="385">
        <v>0</v>
      </c>
      <c r="AK239" s="384"/>
      <c r="AL239" s="384"/>
      <c r="AM239" s="384"/>
      <c r="AN239" s="383">
        <v>0</v>
      </c>
      <c r="AO239" s="384">
        <v>0</v>
      </c>
      <c r="AP239" s="385">
        <v>0</v>
      </c>
      <c r="AQ239" s="384">
        <v>0</v>
      </c>
      <c r="AR239" s="384">
        <v>0</v>
      </c>
      <c r="AS239" s="384">
        <v>0</v>
      </c>
      <c r="AT239" s="383">
        <v>0</v>
      </c>
      <c r="AU239" s="384">
        <v>0</v>
      </c>
      <c r="AV239" s="384">
        <v>0</v>
      </c>
      <c r="AW239" s="383">
        <v>1</v>
      </c>
      <c r="AX239" s="384">
        <v>0</v>
      </c>
      <c r="AY239" s="385">
        <v>1</v>
      </c>
      <c r="AZ239" s="403"/>
      <c r="BA239" s="387" t="str">
        <f t="shared" si="295"/>
        <v>ON</v>
      </c>
      <c r="BB239" s="388" t="str">
        <f t="shared" si="296"/>
        <v/>
      </c>
      <c r="BC239" s="389" t="str">
        <f t="shared" si="297"/>
        <v>-</v>
      </c>
      <c r="BD239" s="390" t="str">
        <f t="shared" si="298"/>
        <v>VN</v>
      </c>
      <c r="BE239" s="391">
        <f t="shared" si="299"/>
        <v>3</v>
      </c>
      <c r="BF239" s="392" t="str">
        <f>VLOOKUP(C239,'Standaard+voorstellen '!A$1:E$568,1,FALSE)</f>
        <v>ON-VN</v>
      </c>
      <c r="BG239" s="393" t="str">
        <f>VLOOKUP(P239,'Hulpblad Aantal per VrtgSrt &gt;=1'!B$4:C$688,1,FALSE)</f>
        <v>ON-VN</v>
      </c>
      <c r="BH239" s="394" t="s">
        <v>1116</v>
      </c>
      <c r="BI239" s="393" t="str">
        <f t="shared" si="300"/>
        <v>g</v>
      </c>
      <c r="BJ239" s="393" t="str">
        <f t="shared" si="301"/>
        <v/>
      </c>
      <c r="BK239" s="393" t="str">
        <f t="shared" si="302"/>
        <v>A</v>
      </c>
      <c r="BL239" s="395" t="str">
        <f t="shared" si="303"/>
        <v>A</v>
      </c>
      <c r="BM239" s="393" t="str">
        <f>IF((B239&gt;"a"),(VLOOKUP(A239,Afhankelijkheid!A$2:O$5530,2,FALSE)),"")</f>
        <v/>
      </c>
      <c r="BN239" s="396">
        <f>IFERROR(VLOOKUP(A239,'Hulpblad IZB en IZE'!A$2:B$750,2,FALSE),0)</f>
        <v>0</v>
      </c>
      <c r="BO239" s="397" t="str">
        <f t="shared" si="304"/>
        <v/>
      </c>
      <c r="BP239" s="370">
        <f t="shared" si="305"/>
        <v>1</v>
      </c>
      <c r="BQ239" s="371">
        <f t="shared" si="306"/>
        <v>0</v>
      </c>
      <c r="BR239" s="372">
        <f t="shared" si="374"/>
        <v>1</v>
      </c>
      <c r="BS239" s="372">
        <f t="shared" si="375"/>
        <v>6</v>
      </c>
      <c r="BT239" s="367">
        <f t="shared" si="307"/>
        <v>0</v>
      </c>
      <c r="BU239" s="398"/>
      <c r="BW239" s="393">
        <f t="shared" si="308"/>
        <v>0</v>
      </c>
      <c r="BX239" s="393">
        <f t="shared" si="309"/>
        <v>0</v>
      </c>
      <c r="BY239" s="393">
        <f t="shared" si="310"/>
        <v>0</v>
      </c>
      <c r="BZ239" s="393">
        <f t="shared" si="311"/>
        <v>0</v>
      </c>
      <c r="CA239" s="393">
        <f t="shared" si="312"/>
        <v>0</v>
      </c>
      <c r="CB239" s="393">
        <f t="shared" si="313"/>
        <v>0</v>
      </c>
      <c r="CC239" s="393">
        <f t="shared" si="314"/>
        <v>0</v>
      </c>
      <c r="CD239" s="393">
        <f t="shared" si="315"/>
        <v>0</v>
      </c>
      <c r="CE239" s="393">
        <f t="shared" si="316"/>
        <v>0</v>
      </c>
      <c r="CF239" s="393">
        <f t="shared" si="317"/>
        <v>0</v>
      </c>
      <c r="CG239" s="398"/>
      <c r="CH239" s="391">
        <f t="shared" si="318"/>
        <v>1</v>
      </c>
      <c r="CI239" s="391">
        <f t="shared" si="319"/>
        <v>0</v>
      </c>
      <c r="CJ239" s="391">
        <f t="shared" si="320"/>
        <v>0</v>
      </c>
      <c r="CK239" s="391">
        <f t="shared" si="321"/>
        <v>0</v>
      </c>
      <c r="CL239" s="391">
        <f t="shared" si="322"/>
        <v>1</v>
      </c>
      <c r="CM239" s="391">
        <f t="shared" si="323"/>
        <v>0</v>
      </c>
      <c r="CN239" s="391">
        <f t="shared" si="324"/>
        <v>1</v>
      </c>
      <c r="CO239" s="391">
        <f t="shared" si="325"/>
        <v>1</v>
      </c>
      <c r="CP239" s="391">
        <f t="shared" si="326"/>
        <v>1</v>
      </c>
      <c r="CQ239" s="391">
        <f t="shared" si="327"/>
        <v>1</v>
      </c>
      <c r="CR239" s="391">
        <f t="shared" si="328"/>
        <v>0</v>
      </c>
      <c r="CS239" s="393">
        <f t="shared" si="329"/>
        <v>0</v>
      </c>
      <c r="CT239" s="391">
        <f t="shared" si="330"/>
        <v>0</v>
      </c>
      <c r="CU239" s="391">
        <f t="shared" si="331"/>
        <v>0</v>
      </c>
      <c r="CV239" s="391">
        <f t="shared" si="332"/>
        <v>0</v>
      </c>
      <c r="CW239" s="391">
        <f t="shared" si="333"/>
        <v>0</v>
      </c>
      <c r="CX239" s="391">
        <f t="shared" si="334"/>
        <v>0</v>
      </c>
      <c r="CY239" s="391">
        <f t="shared" si="335"/>
        <v>0</v>
      </c>
      <c r="CZ239" s="391">
        <f t="shared" si="336"/>
        <v>0</v>
      </c>
      <c r="DA239" s="391">
        <f t="shared" si="337"/>
        <v>0</v>
      </c>
      <c r="DB239" s="391">
        <f t="shared" si="338"/>
        <v>0</v>
      </c>
      <c r="DC239" s="391">
        <f t="shared" si="339"/>
        <v>0</v>
      </c>
      <c r="DD239" s="391">
        <f t="shared" si="340"/>
        <v>1</v>
      </c>
      <c r="DE239" s="398"/>
      <c r="DF239" s="391">
        <f t="shared" si="341"/>
        <v>0</v>
      </c>
      <c r="DG239" s="391">
        <f t="shared" si="342"/>
        <v>0</v>
      </c>
      <c r="DH239" s="391">
        <f t="shared" si="343"/>
        <v>0</v>
      </c>
      <c r="DI239" s="391">
        <f t="shared" si="344"/>
        <v>0</v>
      </c>
      <c r="DJ239" s="391">
        <f t="shared" si="345"/>
        <v>0</v>
      </c>
      <c r="DK239" s="391">
        <f t="shared" si="346"/>
        <v>0</v>
      </c>
      <c r="DL239" s="391">
        <f t="shared" si="347"/>
        <v>0</v>
      </c>
      <c r="DM239" s="391">
        <f t="shared" si="348"/>
        <v>0</v>
      </c>
      <c r="DN239" s="391">
        <f t="shared" si="349"/>
        <v>0</v>
      </c>
      <c r="DO239" s="391">
        <f t="shared" si="350"/>
        <v>0</v>
      </c>
      <c r="DP239" s="391">
        <f t="shared" si="351"/>
        <v>0</v>
      </c>
      <c r="DQ239" s="398"/>
      <c r="DR239" s="391">
        <f t="shared" si="352"/>
        <v>0</v>
      </c>
      <c r="DS239" s="391">
        <f t="shared" si="353"/>
        <v>0</v>
      </c>
      <c r="DT239" s="391">
        <f t="shared" si="354"/>
        <v>0</v>
      </c>
      <c r="DU239" s="391">
        <f t="shared" si="355"/>
        <v>0</v>
      </c>
      <c r="DV239" s="391">
        <f t="shared" si="356"/>
        <v>0</v>
      </c>
      <c r="DW239" s="391">
        <f t="shared" si="357"/>
        <v>0</v>
      </c>
      <c r="DX239" s="391">
        <f t="shared" si="358"/>
        <v>0</v>
      </c>
      <c r="DY239" s="391">
        <f t="shared" si="359"/>
        <v>0</v>
      </c>
      <c r="DZ239" s="391">
        <f t="shared" si="360"/>
        <v>0</v>
      </c>
      <c r="EA239" s="391">
        <f t="shared" si="361"/>
        <v>0</v>
      </c>
      <c r="EB239" s="391">
        <f t="shared" si="362"/>
        <v>0</v>
      </c>
      <c r="EC239" s="398"/>
      <c r="ED239" s="391">
        <f t="shared" si="363"/>
        <v>0</v>
      </c>
      <c r="EE239" s="391">
        <f t="shared" si="364"/>
        <v>0</v>
      </c>
      <c r="EF239" s="391">
        <f t="shared" si="365"/>
        <v>0</v>
      </c>
      <c r="EG239" s="391">
        <f t="shared" si="366"/>
        <v>0</v>
      </c>
      <c r="EH239" s="391">
        <f t="shared" si="367"/>
        <v>0</v>
      </c>
      <c r="EI239" s="391">
        <f t="shared" si="368"/>
        <v>0</v>
      </c>
      <c r="EJ239" s="391">
        <f t="shared" si="369"/>
        <v>0</v>
      </c>
      <c r="EK239" s="391">
        <f t="shared" si="370"/>
        <v>0</v>
      </c>
      <c r="EL239" s="391">
        <f t="shared" si="371"/>
        <v>0</v>
      </c>
      <c r="EM239" s="391">
        <f t="shared" si="372"/>
        <v>0</v>
      </c>
      <c r="EN239" s="391">
        <f t="shared" si="373"/>
        <v>0</v>
      </c>
    </row>
    <row r="240" spans="1:145" s="391" customFormat="1" ht="13.5" hidden="1" thickBot="1" x14ac:dyDescent="0.25">
      <c r="A240" s="364" t="str">
        <f t="shared" si="380"/>
        <v>ON-VVP</v>
      </c>
      <c r="B240" s="365" t="str">
        <f>IF((A240&lt;&gt;"ZZZ"),(IF((IFERROR((VLOOKUP(A240,'Standaard+voorstellen '!A$1:B$436,1,FALSE)),"ZZZ"))="ZZZ","v","")),"")</f>
        <v/>
      </c>
      <c r="C240" s="491" t="s">
        <v>2368</v>
      </c>
      <c r="D240" s="367" t="str">
        <f t="shared" si="292"/>
        <v>ON-VVP</v>
      </c>
      <c r="E240" s="368" t="str">
        <f>IFERROR((VLOOKUP(C240,'Standaard+voorstellen '!A$1:E$568,2,FALSE)),"Nog af te handelen AANVRAAG")</f>
        <v>ON Voertuigverplaatser</v>
      </c>
      <c r="F240" s="369">
        <f>IFERROR((VLOOKUP(C240,'Standaard+voorstellen '!A$1:E$568,3,FALSE)),"")</f>
        <v>8</v>
      </c>
      <c r="G240" s="370">
        <f t="shared" si="376"/>
        <v>10</v>
      </c>
      <c r="H240" s="371">
        <f t="shared" si="378"/>
        <v>0</v>
      </c>
      <c r="I240" s="372">
        <f t="shared" si="377"/>
        <v>10</v>
      </c>
      <c r="J240" s="367">
        <f t="shared" si="293"/>
        <v>0</v>
      </c>
      <c r="K240" s="372">
        <f t="shared" si="294"/>
        <v>0</v>
      </c>
      <c r="L240" s="634" t="s">
        <v>36</v>
      </c>
      <c r="M240" s="373" t="s">
        <v>2394</v>
      </c>
      <c r="N240" s="648" t="s">
        <v>2396</v>
      </c>
      <c r="O240" s="415"/>
      <c r="P240" s="376" t="s">
        <v>2368</v>
      </c>
      <c r="Q240" s="377">
        <v>10</v>
      </c>
      <c r="R240" s="378">
        <v>0</v>
      </c>
      <c r="S240" s="379">
        <v>10</v>
      </c>
      <c r="T240" s="378">
        <v>2</v>
      </c>
      <c r="U240" s="378">
        <v>1</v>
      </c>
      <c r="V240" s="383"/>
      <c r="W240" s="384"/>
      <c r="X240" s="385"/>
      <c r="Y240" s="384">
        <v>10</v>
      </c>
      <c r="Z240" s="401">
        <v>0</v>
      </c>
      <c r="AA240" s="402">
        <v>10</v>
      </c>
      <c r="AB240" s="383"/>
      <c r="AC240" s="384"/>
      <c r="AD240" s="384"/>
      <c r="AE240" s="383"/>
      <c r="AF240" s="401"/>
      <c r="AG240" s="406"/>
      <c r="AH240" s="383">
        <v>0</v>
      </c>
      <c r="AI240" s="384">
        <v>0</v>
      </c>
      <c r="AJ240" s="385">
        <v>0</v>
      </c>
      <c r="AK240" s="384"/>
      <c r="AL240" s="384"/>
      <c r="AM240" s="384"/>
      <c r="AN240" s="383"/>
      <c r="AO240" s="384"/>
      <c r="AP240" s="385"/>
      <c r="AQ240" s="384"/>
      <c r="AR240" s="384"/>
      <c r="AS240" s="384"/>
      <c r="AT240" s="383"/>
      <c r="AU240" s="384"/>
      <c r="AV240" s="384"/>
      <c r="AW240" s="383"/>
      <c r="AX240" s="384"/>
      <c r="AY240" s="385"/>
      <c r="AZ240" s="403"/>
      <c r="BA240" s="387" t="str">
        <f t="shared" si="295"/>
        <v>ON</v>
      </c>
      <c r="BB240" s="388" t="str">
        <f t="shared" si="296"/>
        <v/>
      </c>
      <c r="BC240" s="389" t="str">
        <f t="shared" si="297"/>
        <v>-</v>
      </c>
      <c r="BD240" s="390" t="str">
        <f t="shared" si="298"/>
        <v>VVP</v>
      </c>
      <c r="BE240" s="391">
        <f t="shared" si="299"/>
        <v>3</v>
      </c>
      <c r="BF240" s="392" t="str">
        <f>VLOOKUP(C240,'Standaard+voorstellen '!A$1:E$568,1,FALSE)</f>
        <v>ON-VVP</v>
      </c>
      <c r="BG240" s="393" t="str">
        <f>VLOOKUP(P240,'Hulpblad Aantal per VrtgSrt &gt;=1'!B$4:C$688,1,FALSE)</f>
        <v>ON-VVP</v>
      </c>
      <c r="BH240" s="394" t="s">
        <v>2368</v>
      </c>
      <c r="BI240" s="393" t="str">
        <f t="shared" si="300"/>
        <v>g</v>
      </c>
      <c r="BJ240" s="393" t="str">
        <f t="shared" si="301"/>
        <v/>
      </c>
      <c r="BK240" s="393" t="str">
        <f t="shared" si="302"/>
        <v>A</v>
      </c>
      <c r="BL240" s="395" t="str">
        <f t="shared" si="303"/>
        <v>A</v>
      </c>
      <c r="BM240" s="393" t="str">
        <f>IF((B240&gt;"a"),(VLOOKUP(A240,Afhankelijkheid!A$2:O$5530,2,FALSE)),"")</f>
        <v/>
      </c>
      <c r="BN240" s="396">
        <f>IFERROR(VLOOKUP(A240,'Hulpblad IZB en IZE'!A$2:B$750,2,FALSE),0)</f>
        <v>0</v>
      </c>
      <c r="BO240" s="397" t="str">
        <f t="shared" si="304"/>
        <v/>
      </c>
      <c r="BP240" s="370">
        <f t="shared" si="305"/>
        <v>10</v>
      </c>
      <c r="BQ240" s="371">
        <f t="shared" si="306"/>
        <v>0</v>
      </c>
      <c r="BR240" s="372">
        <f t="shared" si="374"/>
        <v>10</v>
      </c>
      <c r="BS240" s="372">
        <f t="shared" si="375"/>
        <v>2</v>
      </c>
      <c r="BT240" s="367">
        <f t="shared" si="307"/>
        <v>0</v>
      </c>
      <c r="BU240" s="398"/>
      <c r="BW240" s="393">
        <f t="shared" si="308"/>
        <v>0</v>
      </c>
      <c r="BX240" s="393">
        <f t="shared" si="309"/>
        <v>0</v>
      </c>
      <c r="BY240" s="393">
        <f t="shared" si="310"/>
        <v>0</v>
      </c>
      <c r="BZ240" s="393">
        <f t="shared" si="311"/>
        <v>0</v>
      </c>
      <c r="CA240" s="393">
        <f t="shared" si="312"/>
        <v>0</v>
      </c>
      <c r="CB240" s="393">
        <f t="shared" si="313"/>
        <v>0</v>
      </c>
      <c r="CC240" s="393">
        <f t="shared" si="314"/>
        <v>0</v>
      </c>
      <c r="CD240" s="393">
        <f t="shared" si="315"/>
        <v>0</v>
      </c>
      <c r="CE240" s="393">
        <f t="shared" si="316"/>
        <v>0</v>
      </c>
      <c r="CF240" s="393">
        <f t="shared" si="317"/>
        <v>0</v>
      </c>
      <c r="CG240" s="398"/>
      <c r="CH240" s="391">
        <f t="shared" si="318"/>
        <v>0</v>
      </c>
      <c r="CI240" s="391">
        <f t="shared" si="319"/>
        <v>1</v>
      </c>
      <c r="CJ240" s="391">
        <f t="shared" si="320"/>
        <v>0</v>
      </c>
      <c r="CK240" s="391">
        <f t="shared" si="321"/>
        <v>0</v>
      </c>
      <c r="CL240" s="391">
        <f t="shared" si="322"/>
        <v>1</v>
      </c>
      <c r="CM240" s="391">
        <f t="shared" si="323"/>
        <v>0</v>
      </c>
      <c r="CN240" s="391">
        <f t="shared" si="324"/>
        <v>0</v>
      </c>
      <c r="CO240" s="391">
        <f t="shared" si="325"/>
        <v>0</v>
      </c>
      <c r="CP240" s="391">
        <f t="shared" si="326"/>
        <v>0</v>
      </c>
      <c r="CQ240" s="391">
        <f t="shared" si="327"/>
        <v>0</v>
      </c>
      <c r="CR240" s="391">
        <f t="shared" si="328"/>
        <v>0</v>
      </c>
      <c r="CS240" s="393">
        <f t="shared" si="329"/>
        <v>0</v>
      </c>
      <c r="CT240" s="391">
        <f t="shared" si="330"/>
        <v>0</v>
      </c>
      <c r="CU240" s="391">
        <f t="shared" si="331"/>
        <v>0</v>
      </c>
      <c r="CV240" s="391">
        <f t="shared" si="332"/>
        <v>1</v>
      </c>
      <c r="CW240" s="391">
        <f t="shared" si="333"/>
        <v>0</v>
      </c>
      <c r="CX240" s="391">
        <f t="shared" si="334"/>
        <v>0</v>
      </c>
      <c r="CY240" s="391">
        <f t="shared" si="335"/>
        <v>0</v>
      </c>
      <c r="CZ240" s="391">
        <f t="shared" si="336"/>
        <v>0</v>
      </c>
      <c r="DA240" s="391">
        <f t="shared" si="337"/>
        <v>0</v>
      </c>
      <c r="DB240" s="391">
        <f t="shared" si="338"/>
        <v>0</v>
      </c>
      <c r="DC240" s="391">
        <f t="shared" si="339"/>
        <v>0</v>
      </c>
      <c r="DD240" s="391">
        <f t="shared" si="340"/>
        <v>0</v>
      </c>
      <c r="DE240" s="398"/>
      <c r="DF240" s="391">
        <f t="shared" si="341"/>
        <v>0</v>
      </c>
      <c r="DG240" s="391">
        <f t="shared" si="342"/>
        <v>0</v>
      </c>
      <c r="DH240" s="391">
        <f t="shared" si="343"/>
        <v>0</v>
      </c>
      <c r="DI240" s="391">
        <f t="shared" si="344"/>
        <v>0</v>
      </c>
      <c r="DJ240" s="391">
        <f t="shared" si="345"/>
        <v>0</v>
      </c>
      <c r="DK240" s="391">
        <f t="shared" si="346"/>
        <v>0</v>
      </c>
      <c r="DL240" s="391">
        <f t="shared" si="347"/>
        <v>0</v>
      </c>
      <c r="DM240" s="391">
        <f t="shared" si="348"/>
        <v>0</v>
      </c>
      <c r="DN240" s="391">
        <f t="shared" si="349"/>
        <v>0</v>
      </c>
      <c r="DO240" s="391">
        <f t="shared" si="350"/>
        <v>0</v>
      </c>
      <c r="DP240" s="391">
        <f t="shared" si="351"/>
        <v>0</v>
      </c>
      <c r="DQ240" s="398"/>
      <c r="DR240" s="391">
        <f t="shared" si="352"/>
        <v>0</v>
      </c>
      <c r="DS240" s="391">
        <f t="shared" si="353"/>
        <v>0</v>
      </c>
      <c r="DT240" s="391">
        <f t="shared" si="354"/>
        <v>0</v>
      </c>
      <c r="DU240" s="391">
        <f t="shared" si="355"/>
        <v>0</v>
      </c>
      <c r="DV240" s="391">
        <f t="shared" si="356"/>
        <v>0</v>
      </c>
      <c r="DW240" s="391">
        <f t="shared" si="357"/>
        <v>0</v>
      </c>
      <c r="DX240" s="391">
        <f t="shared" si="358"/>
        <v>0</v>
      </c>
      <c r="DY240" s="391">
        <f t="shared" si="359"/>
        <v>0</v>
      </c>
      <c r="DZ240" s="391">
        <f t="shared" si="360"/>
        <v>0</v>
      </c>
      <c r="EA240" s="391">
        <f t="shared" si="361"/>
        <v>0</v>
      </c>
      <c r="EB240" s="391">
        <f t="shared" si="362"/>
        <v>0</v>
      </c>
      <c r="EC240" s="398"/>
      <c r="ED240" s="391">
        <f t="shared" si="363"/>
        <v>0</v>
      </c>
      <c r="EE240" s="391">
        <f t="shared" si="364"/>
        <v>0</v>
      </c>
      <c r="EF240" s="391">
        <f t="shared" si="365"/>
        <v>0</v>
      </c>
      <c r="EG240" s="391">
        <f t="shared" si="366"/>
        <v>0</v>
      </c>
      <c r="EH240" s="391">
        <f t="shared" si="367"/>
        <v>0</v>
      </c>
      <c r="EI240" s="391">
        <f t="shared" si="368"/>
        <v>0</v>
      </c>
      <c r="EJ240" s="391">
        <f t="shared" si="369"/>
        <v>0</v>
      </c>
      <c r="EK240" s="391">
        <f t="shared" si="370"/>
        <v>0</v>
      </c>
      <c r="EL240" s="391">
        <f t="shared" si="371"/>
        <v>0</v>
      </c>
      <c r="EM240" s="391">
        <f t="shared" si="372"/>
        <v>0</v>
      </c>
      <c r="EN240" s="391">
        <f t="shared" si="373"/>
        <v>0</v>
      </c>
    </row>
    <row r="241" spans="1:145" s="391" customFormat="1" ht="13.5" hidden="1" thickBot="1" x14ac:dyDescent="0.25">
      <c r="A241" s="364" t="str">
        <f t="shared" si="380"/>
        <v>ON-VZ</v>
      </c>
      <c r="B241" s="365" t="str">
        <f>IF((A241&lt;&gt;"ZZZ"),(IF((IFERROR((VLOOKUP(A241,'Standaard+voorstellen '!A$1:B$436,1,FALSE)),"ZZZ"))="ZZZ","v","")),"")</f>
        <v/>
      </c>
      <c r="C241" s="396" t="s">
        <v>329</v>
      </c>
      <c r="D241" s="367" t="str">
        <f t="shared" si="292"/>
        <v>ON-VZ</v>
      </c>
      <c r="E241" s="368" t="str">
        <f>IFERROR((VLOOKUP(C241,'Standaard+voorstellen '!A$1:E$568,2,FALSE)),"Nog af te handelen AANVRAAG")</f>
        <v>ON Verzorging</v>
      </c>
      <c r="F241" s="369">
        <f>IFERROR((VLOOKUP(C241,'Standaard+voorstellen '!A$1:E$568,3,FALSE)),"")</f>
        <v>8</v>
      </c>
      <c r="G241" s="370">
        <f t="shared" si="376"/>
        <v>8</v>
      </c>
      <c r="H241" s="371">
        <f t="shared" si="378"/>
        <v>6</v>
      </c>
      <c r="I241" s="372">
        <f t="shared" si="377"/>
        <v>2</v>
      </c>
      <c r="J241" s="367">
        <f t="shared" si="293"/>
        <v>9</v>
      </c>
      <c r="K241" s="372">
        <f t="shared" si="294"/>
        <v>0</v>
      </c>
      <c r="L241" s="369" t="s">
        <v>36</v>
      </c>
      <c r="M241" s="373" t="s">
        <v>331</v>
      </c>
      <c r="N241" s="374"/>
      <c r="O241" s="375"/>
      <c r="P241" s="376" t="s">
        <v>329</v>
      </c>
      <c r="Q241" s="377">
        <v>8</v>
      </c>
      <c r="R241" s="378">
        <v>6</v>
      </c>
      <c r="S241" s="379">
        <v>2</v>
      </c>
      <c r="T241" s="378">
        <v>7</v>
      </c>
      <c r="U241" s="378">
        <v>3</v>
      </c>
      <c r="V241" s="383">
        <v>0</v>
      </c>
      <c r="W241" s="384">
        <v>0</v>
      </c>
      <c r="X241" s="385">
        <v>0</v>
      </c>
      <c r="Y241" s="384">
        <v>1</v>
      </c>
      <c r="Z241" s="401">
        <v>0</v>
      </c>
      <c r="AA241" s="402">
        <v>1</v>
      </c>
      <c r="AB241" s="383">
        <v>4</v>
      </c>
      <c r="AC241" s="384">
        <v>4</v>
      </c>
      <c r="AD241" s="384">
        <v>0</v>
      </c>
      <c r="AE241" s="383"/>
      <c r="AF241" s="401"/>
      <c r="AG241" s="406"/>
      <c r="AH241" s="383">
        <v>0</v>
      </c>
      <c r="AI241" s="384">
        <v>0</v>
      </c>
      <c r="AJ241" s="385">
        <v>0</v>
      </c>
      <c r="AK241" s="384"/>
      <c r="AL241" s="384"/>
      <c r="AM241" s="384"/>
      <c r="AN241" s="383">
        <v>0</v>
      </c>
      <c r="AO241" s="384">
        <v>0</v>
      </c>
      <c r="AP241" s="385">
        <v>0</v>
      </c>
      <c r="AQ241" s="384">
        <v>3</v>
      </c>
      <c r="AR241" s="384">
        <v>2</v>
      </c>
      <c r="AS241" s="384">
        <v>1</v>
      </c>
      <c r="AT241" s="383">
        <v>0</v>
      </c>
      <c r="AU241" s="384">
        <v>0</v>
      </c>
      <c r="AV241" s="384">
        <v>0</v>
      </c>
      <c r="AW241" s="383"/>
      <c r="AX241" s="384"/>
      <c r="AY241" s="385"/>
      <c r="AZ241" s="403"/>
      <c r="BA241" s="387" t="str">
        <f t="shared" si="295"/>
        <v>ON</v>
      </c>
      <c r="BB241" s="388" t="str">
        <f t="shared" si="296"/>
        <v/>
      </c>
      <c r="BC241" s="389" t="str">
        <f t="shared" si="297"/>
        <v>-</v>
      </c>
      <c r="BD241" s="390" t="str">
        <f t="shared" si="298"/>
        <v>VZ</v>
      </c>
      <c r="BE241" s="391">
        <f t="shared" si="299"/>
        <v>3</v>
      </c>
      <c r="BF241" s="392" t="str">
        <f>VLOOKUP(C241,'Standaard+voorstellen '!A$1:E$568,1,FALSE)</f>
        <v>ON-VZ</v>
      </c>
      <c r="BG241" s="393" t="str">
        <f>VLOOKUP(P241,'Hulpblad Aantal per VrtgSrt &gt;=1'!B$4:C$688,1,FALSE)</f>
        <v>ON-VZ</v>
      </c>
      <c r="BH241" s="394" t="s">
        <v>329</v>
      </c>
      <c r="BI241" s="393" t="str">
        <f t="shared" si="300"/>
        <v>g</v>
      </c>
      <c r="BJ241" s="393" t="str">
        <f t="shared" si="301"/>
        <v>P</v>
      </c>
      <c r="BK241" s="393" t="str">
        <f t="shared" si="302"/>
        <v>A</v>
      </c>
      <c r="BL241" s="395" t="str">
        <f t="shared" si="303"/>
        <v>PA</v>
      </c>
      <c r="BM241" s="393" t="str">
        <f>IF((B241&gt;"a"),(VLOOKUP(A241,Afhankelijkheid!A$2:O$5530,2,FALSE)),"")</f>
        <v/>
      </c>
      <c r="BN241" s="396">
        <f>IFERROR(VLOOKUP(A241,'Hulpblad IZB en IZE'!A$2:B$750,2,FALSE),0)</f>
        <v>9</v>
      </c>
      <c r="BO241" s="397" t="str">
        <f t="shared" si="304"/>
        <v/>
      </c>
      <c r="BP241" s="370">
        <f t="shared" si="305"/>
        <v>8</v>
      </c>
      <c r="BQ241" s="371">
        <f t="shared" si="306"/>
        <v>6</v>
      </c>
      <c r="BR241" s="372">
        <f t="shared" si="374"/>
        <v>2</v>
      </c>
      <c r="BS241" s="372">
        <f t="shared" si="375"/>
        <v>7</v>
      </c>
      <c r="BT241" s="367">
        <f t="shared" si="307"/>
        <v>9</v>
      </c>
      <c r="BU241" s="398"/>
      <c r="BW241" s="393">
        <f t="shared" si="308"/>
        <v>0</v>
      </c>
      <c r="BX241" s="393">
        <f t="shared" si="309"/>
        <v>0</v>
      </c>
      <c r="BY241" s="393">
        <f t="shared" si="310"/>
        <v>0</v>
      </c>
      <c r="BZ241" s="393">
        <f t="shared" si="311"/>
        <v>0</v>
      </c>
      <c r="CA241" s="393">
        <f t="shared" si="312"/>
        <v>0</v>
      </c>
      <c r="CB241" s="393">
        <f t="shared" si="313"/>
        <v>0</v>
      </c>
      <c r="CC241" s="393">
        <f t="shared" si="314"/>
        <v>0</v>
      </c>
      <c r="CD241" s="393">
        <f t="shared" si="315"/>
        <v>0</v>
      </c>
      <c r="CE241" s="393">
        <f t="shared" si="316"/>
        <v>0</v>
      </c>
      <c r="CF241" s="393">
        <f t="shared" si="317"/>
        <v>0</v>
      </c>
      <c r="CG241" s="398"/>
      <c r="CH241" s="391">
        <f t="shared" si="318"/>
        <v>1</v>
      </c>
      <c r="CI241" s="391">
        <f t="shared" si="319"/>
        <v>1</v>
      </c>
      <c r="CJ241" s="391">
        <f t="shared" si="320"/>
        <v>1</v>
      </c>
      <c r="CK241" s="391">
        <f t="shared" si="321"/>
        <v>0</v>
      </c>
      <c r="CL241" s="391">
        <f t="shared" si="322"/>
        <v>1</v>
      </c>
      <c r="CM241" s="391">
        <f t="shared" si="323"/>
        <v>0</v>
      </c>
      <c r="CN241" s="391">
        <f t="shared" si="324"/>
        <v>1</v>
      </c>
      <c r="CO241" s="391">
        <f t="shared" si="325"/>
        <v>1</v>
      </c>
      <c r="CP241" s="391">
        <f t="shared" si="326"/>
        <v>1</v>
      </c>
      <c r="CQ241" s="391">
        <f t="shared" si="327"/>
        <v>0</v>
      </c>
      <c r="CR241" s="391">
        <f t="shared" si="328"/>
        <v>0</v>
      </c>
      <c r="CS241" s="393">
        <f t="shared" si="329"/>
        <v>0</v>
      </c>
      <c r="CT241" s="391">
        <f t="shared" si="330"/>
        <v>0</v>
      </c>
      <c r="CU241" s="391">
        <f t="shared" si="331"/>
        <v>0</v>
      </c>
      <c r="CV241" s="391">
        <f t="shared" si="332"/>
        <v>1</v>
      </c>
      <c r="CW241" s="391">
        <f t="shared" si="333"/>
        <v>1</v>
      </c>
      <c r="CX241" s="391">
        <f t="shared" si="334"/>
        <v>0</v>
      </c>
      <c r="CY241" s="391">
        <f t="shared" si="335"/>
        <v>0</v>
      </c>
      <c r="CZ241" s="391">
        <f t="shared" si="336"/>
        <v>0</v>
      </c>
      <c r="DA241" s="391">
        <f t="shared" si="337"/>
        <v>0</v>
      </c>
      <c r="DB241" s="391">
        <f t="shared" si="338"/>
        <v>1</v>
      </c>
      <c r="DC241" s="391">
        <f t="shared" si="339"/>
        <v>0</v>
      </c>
      <c r="DD241" s="391">
        <f t="shared" si="340"/>
        <v>0</v>
      </c>
      <c r="DE241" s="398"/>
      <c r="DF241" s="391">
        <f t="shared" si="341"/>
        <v>0</v>
      </c>
      <c r="DG241" s="391">
        <f t="shared" si="342"/>
        <v>0</v>
      </c>
      <c r="DH241" s="391">
        <f t="shared" si="343"/>
        <v>0</v>
      </c>
      <c r="DI241" s="391">
        <f t="shared" si="344"/>
        <v>0</v>
      </c>
      <c r="DJ241" s="391">
        <f t="shared" si="345"/>
        <v>0</v>
      </c>
      <c r="DK241" s="391">
        <f t="shared" si="346"/>
        <v>0</v>
      </c>
      <c r="DL241" s="391">
        <f t="shared" si="347"/>
        <v>0</v>
      </c>
      <c r="DM241" s="391">
        <f t="shared" si="348"/>
        <v>0</v>
      </c>
      <c r="DN241" s="391">
        <f t="shared" si="349"/>
        <v>0</v>
      </c>
      <c r="DO241" s="391">
        <f t="shared" si="350"/>
        <v>0</v>
      </c>
      <c r="DP241" s="391">
        <f t="shared" si="351"/>
        <v>0</v>
      </c>
      <c r="DQ241" s="398"/>
      <c r="DR241" s="391">
        <f t="shared" si="352"/>
        <v>0</v>
      </c>
      <c r="DS241" s="391">
        <f t="shared" si="353"/>
        <v>0</v>
      </c>
      <c r="DT241" s="391">
        <f t="shared" si="354"/>
        <v>0</v>
      </c>
      <c r="DU241" s="391">
        <f t="shared" si="355"/>
        <v>0</v>
      </c>
      <c r="DV241" s="391">
        <f t="shared" si="356"/>
        <v>0</v>
      </c>
      <c r="DW241" s="391">
        <f t="shared" si="357"/>
        <v>0</v>
      </c>
      <c r="DX241" s="391">
        <f t="shared" si="358"/>
        <v>0</v>
      </c>
      <c r="DY241" s="391">
        <f t="shared" si="359"/>
        <v>0</v>
      </c>
      <c r="DZ241" s="391">
        <f t="shared" si="360"/>
        <v>0</v>
      </c>
      <c r="EA241" s="391">
        <f t="shared" si="361"/>
        <v>0</v>
      </c>
      <c r="EB241" s="391">
        <f t="shared" si="362"/>
        <v>0</v>
      </c>
      <c r="EC241" s="398"/>
      <c r="ED241" s="391">
        <f t="shared" si="363"/>
        <v>0</v>
      </c>
      <c r="EE241" s="391">
        <f t="shared" si="364"/>
        <v>0</v>
      </c>
      <c r="EF241" s="391">
        <f t="shared" si="365"/>
        <v>0</v>
      </c>
      <c r="EG241" s="391">
        <f t="shared" si="366"/>
        <v>0</v>
      </c>
      <c r="EH241" s="391">
        <f t="shared" si="367"/>
        <v>0</v>
      </c>
      <c r="EI241" s="391">
        <f t="shared" si="368"/>
        <v>0</v>
      </c>
      <c r="EJ241" s="391">
        <f t="shared" si="369"/>
        <v>0</v>
      </c>
      <c r="EK241" s="391">
        <f t="shared" si="370"/>
        <v>0</v>
      </c>
      <c r="EL241" s="391">
        <f t="shared" si="371"/>
        <v>0</v>
      </c>
      <c r="EM241" s="391">
        <f t="shared" si="372"/>
        <v>0</v>
      </c>
      <c r="EN241" s="391">
        <f t="shared" si="373"/>
        <v>0</v>
      </c>
    </row>
    <row r="242" spans="1:145" s="391" customFormat="1" ht="13.5" hidden="1" thickBot="1" x14ac:dyDescent="0.25">
      <c r="A242" s="364" t="str">
        <f t="shared" si="380"/>
        <v>ON-WO</v>
      </c>
      <c r="B242" s="365" t="str">
        <f>IF((A242&lt;&gt;"ZZZ"),(IF((IFERROR((VLOOKUP(A242,'Standaard+voorstellen '!A$1:B$436,1,FALSE)),"ZZZ"))="ZZZ","v","")),"")</f>
        <v/>
      </c>
      <c r="C242" s="396" t="s">
        <v>222</v>
      </c>
      <c r="D242" s="367" t="str">
        <f t="shared" si="292"/>
        <v>ON-WO</v>
      </c>
      <c r="E242" s="368" t="str">
        <f>IFERROR((VLOOKUP(C242,'Standaard+voorstellen '!A$1:E$568,2,FALSE)),"Nog af te handelen AANVRAAG")</f>
        <v>ON Waterongevallen</v>
      </c>
      <c r="F242" s="369">
        <f>IFERROR((VLOOKUP(C242,'Standaard+voorstellen '!A$1:E$568,3,FALSE)),"")</f>
        <v>1</v>
      </c>
      <c r="G242" s="370">
        <f t="shared" si="376"/>
        <v>2</v>
      </c>
      <c r="H242" s="371">
        <f t="shared" si="378"/>
        <v>1</v>
      </c>
      <c r="I242" s="372">
        <f t="shared" si="377"/>
        <v>1</v>
      </c>
      <c r="J242" s="367">
        <f t="shared" si="293"/>
        <v>26</v>
      </c>
      <c r="K242" s="372">
        <f t="shared" si="294"/>
        <v>0</v>
      </c>
      <c r="L242" s="369" t="s">
        <v>36</v>
      </c>
      <c r="M242" s="373" t="s">
        <v>221</v>
      </c>
      <c r="N242" s="635" t="s">
        <v>2378</v>
      </c>
      <c r="O242" s="635" t="s">
        <v>2379</v>
      </c>
      <c r="P242" s="376" t="s">
        <v>222</v>
      </c>
      <c r="Q242" s="377">
        <v>2</v>
      </c>
      <c r="R242" s="378">
        <v>1</v>
      </c>
      <c r="S242" s="379">
        <v>1</v>
      </c>
      <c r="T242" s="378">
        <v>6</v>
      </c>
      <c r="U242" s="378">
        <v>1</v>
      </c>
      <c r="V242" s="383">
        <v>0</v>
      </c>
      <c r="W242" s="384">
        <v>0</v>
      </c>
      <c r="X242" s="385">
        <v>0</v>
      </c>
      <c r="Y242" s="384"/>
      <c r="Z242" s="401"/>
      <c r="AA242" s="402"/>
      <c r="AB242" s="383">
        <v>0</v>
      </c>
      <c r="AC242" s="384">
        <v>0</v>
      </c>
      <c r="AD242" s="384">
        <v>0</v>
      </c>
      <c r="AE242" s="383"/>
      <c r="AF242" s="401"/>
      <c r="AG242" s="406"/>
      <c r="AH242" s="383">
        <v>0</v>
      </c>
      <c r="AI242" s="384">
        <v>0</v>
      </c>
      <c r="AJ242" s="385">
        <v>0</v>
      </c>
      <c r="AK242" s="384"/>
      <c r="AL242" s="384"/>
      <c r="AM242" s="384"/>
      <c r="AN242" s="383">
        <v>0</v>
      </c>
      <c r="AO242" s="384">
        <v>0</v>
      </c>
      <c r="AP242" s="385">
        <v>0</v>
      </c>
      <c r="AQ242" s="384">
        <v>2</v>
      </c>
      <c r="AR242" s="384">
        <v>1</v>
      </c>
      <c r="AS242" s="384">
        <v>1</v>
      </c>
      <c r="AT242" s="383">
        <v>0</v>
      </c>
      <c r="AU242" s="384">
        <v>0</v>
      </c>
      <c r="AV242" s="384">
        <v>0</v>
      </c>
      <c r="AW242" s="383"/>
      <c r="AX242" s="384"/>
      <c r="AY242" s="385"/>
      <c r="AZ242" s="403"/>
      <c r="BA242" s="387" t="str">
        <f t="shared" si="295"/>
        <v>ON</v>
      </c>
      <c r="BB242" s="388" t="str">
        <f t="shared" si="296"/>
        <v/>
      </c>
      <c r="BC242" s="389" t="str">
        <f t="shared" si="297"/>
        <v>-</v>
      </c>
      <c r="BD242" s="390" t="str">
        <f t="shared" si="298"/>
        <v>WO</v>
      </c>
      <c r="BE242" s="391">
        <f t="shared" si="299"/>
        <v>3</v>
      </c>
      <c r="BF242" s="392" t="str">
        <f>VLOOKUP(C242,'Standaard+voorstellen '!A$1:E$568,1,FALSE)</f>
        <v>ON-WO</v>
      </c>
      <c r="BG242" s="393" t="str">
        <f>VLOOKUP(P242,'Hulpblad Aantal per VrtgSrt &gt;=1'!B$4:C$688,1,FALSE)</f>
        <v>ON-WO</v>
      </c>
      <c r="BH242" s="394" t="s">
        <v>222</v>
      </c>
      <c r="BI242" s="393" t="str">
        <f t="shared" si="300"/>
        <v>g</v>
      </c>
      <c r="BJ242" s="393" t="str">
        <f t="shared" si="301"/>
        <v>P</v>
      </c>
      <c r="BK242" s="393" t="str">
        <f t="shared" si="302"/>
        <v>A</v>
      </c>
      <c r="BL242" s="395" t="str">
        <f t="shared" si="303"/>
        <v>PA</v>
      </c>
      <c r="BM242" s="393" t="str">
        <f>IF((B242&gt;"a"),(VLOOKUP(A242,Afhankelijkheid!A$2:O$5530,2,FALSE)),"")</f>
        <v/>
      </c>
      <c r="BN242" s="396">
        <f>IFERROR(VLOOKUP(A242,'Hulpblad IZB en IZE'!A$2:B$750,2,FALSE),0)</f>
        <v>26</v>
      </c>
      <c r="BO242" s="397" t="str">
        <f t="shared" si="304"/>
        <v/>
      </c>
      <c r="BP242" s="370">
        <f t="shared" si="305"/>
        <v>2</v>
      </c>
      <c r="BQ242" s="371">
        <f t="shared" si="306"/>
        <v>1</v>
      </c>
      <c r="BR242" s="372">
        <f t="shared" si="374"/>
        <v>1</v>
      </c>
      <c r="BS242" s="372">
        <f t="shared" si="375"/>
        <v>6</v>
      </c>
      <c r="BT242" s="367">
        <f t="shared" si="307"/>
        <v>26</v>
      </c>
      <c r="BU242" s="398"/>
      <c r="BW242" s="393">
        <f t="shared" si="308"/>
        <v>0</v>
      </c>
      <c r="BX242" s="393">
        <f t="shared" si="309"/>
        <v>0</v>
      </c>
      <c r="BY242" s="393">
        <f t="shared" si="310"/>
        <v>0</v>
      </c>
      <c r="BZ242" s="393">
        <f t="shared" si="311"/>
        <v>0</v>
      </c>
      <c r="CA242" s="393">
        <f t="shared" si="312"/>
        <v>0</v>
      </c>
      <c r="CB242" s="393">
        <f t="shared" si="313"/>
        <v>0</v>
      </c>
      <c r="CC242" s="393">
        <f t="shared" si="314"/>
        <v>0</v>
      </c>
      <c r="CD242" s="393">
        <f t="shared" si="315"/>
        <v>0</v>
      </c>
      <c r="CE242" s="393">
        <f t="shared" si="316"/>
        <v>0</v>
      </c>
      <c r="CF242" s="393">
        <f t="shared" si="317"/>
        <v>0</v>
      </c>
      <c r="CG242" s="398"/>
      <c r="CH242" s="391">
        <f t="shared" si="318"/>
        <v>1</v>
      </c>
      <c r="CI242" s="391">
        <f t="shared" si="319"/>
        <v>0</v>
      </c>
      <c r="CJ242" s="391">
        <f t="shared" si="320"/>
        <v>1</v>
      </c>
      <c r="CK242" s="391">
        <f t="shared" si="321"/>
        <v>0</v>
      </c>
      <c r="CL242" s="391">
        <f t="shared" si="322"/>
        <v>1</v>
      </c>
      <c r="CM242" s="391">
        <f t="shared" si="323"/>
        <v>0</v>
      </c>
      <c r="CN242" s="391">
        <f t="shared" si="324"/>
        <v>1</v>
      </c>
      <c r="CO242" s="391">
        <f t="shared" si="325"/>
        <v>1</v>
      </c>
      <c r="CP242" s="391">
        <f t="shared" si="326"/>
        <v>1</v>
      </c>
      <c r="CQ242" s="391">
        <f t="shared" si="327"/>
        <v>0</v>
      </c>
      <c r="CR242" s="391">
        <f t="shared" si="328"/>
        <v>0</v>
      </c>
      <c r="CS242" s="393">
        <f t="shared" si="329"/>
        <v>0</v>
      </c>
      <c r="CT242" s="391">
        <f t="shared" si="330"/>
        <v>0</v>
      </c>
      <c r="CU242" s="391">
        <f t="shared" si="331"/>
        <v>0</v>
      </c>
      <c r="CV242" s="391">
        <f t="shared" si="332"/>
        <v>0</v>
      </c>
      <c r="CW242" s="391">
        <f t="shared" si="333"/>
        <v>0</v>
      </c>
      <c r="CX242" s="391">
        <f t="shared" si="334"/>
        <v>0</v>
      </c>
      <c r="CY242" s="391">
        <f t="shared" si="335"/>
        <v>0</v>
      </c>
      <c r="CZ242" s="391">
        <f t="shared" si="336"/>
        <v>0</v>
      </c>
      <c r="DA242" s="391">
        <f t="shared" si="337"/>
        <v>0</v>
      </c>
      <c r="DB242" s="391">
        <f t="shared" si="338"/>
        <v>1</v>
      </c>
      <c r="DC242" s="391">
        <f t="shared" si="339"/>
        <v>0</v>
      </c>
      <c r="DD242" s="391">
        <f t="shared" si="340"/>
        <v>0</v>
      </c>
      <c r="DE242" s="398"/>
      <c r="DF242" s="391">
        <f t="shared" si="341"/>
        <v>0</v>
      </c>
      <c r="DG242" s="391">
        <f t="shared" si="342"/>
        <v>0</v>
      </c>
      <c r="DH242" s="391">
        <f t="shared" si="343"/>
        <v>0</v>
      </c>
      <c r="DI242" s="391">
        <f t="shared" si="344"/>
        <v>0</v>
      </c>
      <c r="DJ242" s="391">
        <f t="shared" si="345"/>
        <v>0</v>
      </c>
      <c r="DK242" s="391">
        <f t="shared" si="346"/>
        <v>0</v>
      </c>
      <c r="DL242" s="391">
        <f t="shared" si="347"/>
        <v>0</v>
      </c>
      <c r="DM242" s="391">
        <f t="shared" si="348"/>
        <v>0</v>
      </c>
      <c r="DN242" s="391">
        <f t="shared" si="349"/>
        <v>0</v>
      </c>
      <c r="DO242" s="391">
        <f t="shared" si="350"/>
        <v>0</v>
      </c>
      <c r="DP242" s="391">
        <f t="shared" si="351"/>
        <v>0</v>
      </c>
      <c r="DQ242" s="398"/>
      <c r="DR242" s="391">
        <f t="shared" si="352"/>
        <v>0</v>
      </c>
      <c r="DS242" s="391">
        <f t="shared" si="353"/>
        <v>0</v>
      </c>
      <c r="DT242" s="391">
        <f t="shared" si="354"/>
        <v>0</v>
      </c>
      <c r="DU242" s="391">
        <f t="shared" si="355"/>
        <v>0</v>
      </c>
      <c r="DV242" s="391">
        <f t="shared" si="356"/>
        <v>0</v>
      </c>
      <c r="DW242" s="391">
        <f t="shared" si="357"/>
        <v>0</v>
      </c>
      <c r="DX242" s="391">
        <f t="shared" si="358"/>
        <v>0</v>
      </c>
      <c r="DY242" s="391">
        <f t="shared" si="359"/>
        <v>0</v>
      </c>
      <c r="DZ242" s="391">
        <f t="shared" si="360"/>
        <v>0</v>
      </c>
      <c r="EA242" s="391">
        <f t="shared" si="361"/>
        <v>0</v>
      </c>
      <c r="EB242" s="391">
        <f t="shared" si="362"/>
        <v>0</v>
      </c>
      <c r="EC242" s="398"/>
      <c r="ED242" s="391">
        <f t="shared" si="363"/>
        <v>0</v>
      </c>
      <c r="EE242" s="391">
        <f t="shared" si="364"/>
        <v>0</v>
      </c>
      <c r="EF242" s="391">
        <f t="shared" si="365"/>
        <v>0</v>
      </c>
      <c r="EG242" s="391">
        <f t="shared" si="366"/>
        <v>0</v>
      </c>
      <c r="EH242" s="391">
        <f t="shared" si="367"/>
        <v>0</v>
      </c>
      <c r="EI242" s="391">
        <f t="shared" si="368"/>
        <v>0</v>
      </c>
      <c r="EJ242" s="391">
        <f t="shared" si="369"/>
        <v>0</v>
      </c>
      <c r="EK242" s="391">
        <f t="shared" si="370"/>
        <v>0</v>
      </c>
      <c r="EL242" s="391">
        <f t="shared" si="371"/>
        <v>0</v>
      </c>
      <c r="EM242" s="391">
        <f t="shared" si="372"/>
        <v>0</v>
      </c>
      <c r="EN242" s="391">
        <f t="shared" si="373"/>
        <v>0</v>
      </c>
    </row>
    <row r="243" spans="1:145" s="391" customFormat="1" ht="13.5" hidden="1" thickBot="1" x14ac:dyDescent="0.25">
      <c r="A243" s="364" t="str">
        <f t="shared" si="380"/>
        <v>OO</v>
      </c>
      <c r="B243" s="365" t="str">
        <f>IF((A243&lt;&gt;"ZZZ"),(IF((IFERROR((VLOOKUP(A243,'Standaard+voorstellen '!A$1:B$436,1,FALSE)),"ZZZ"))="ZZZ","v","")),"")</f>
        <v/>
      </c>
      <c r="C243" s="480" t="s">
        <v>1048</v>
      </c>
      <c r="D243" s="367" t="str">
        <f t="shared" si="292"/>
        <v>OO</v>
      </c>
      <c r="E243" s="368" t="str">
        <f>IFERROR((VLOOKUP(C243,'Standaard+voorstellen '!A$1:E$568,2,FALSE)),"Nog af te handelen AANVRAAG")</f>
        <v>Opleiden en Oefenen</v>
      </c>
      <c r="F243" s="369" t="str">
        <f>IFERROR((VLOOKUP(C243,'Standaard+voorstellen '!A$1:E$568,3,FALSE)),"")</f>
        <v>div</v>
      </c>
      <c r="G243" s="370">
        <f t="shared" si="376"/>
        <v>110</v>
      </c>
      <c r="H243" s="371">
        <f t="shared" si="378"/>
        <v>105</v>
      </c>
      <c r="I243" s="372">
        <f t="shared" si="377"/>
        <v>5</v>
      </c>
      <c r="J243" s="367">
        <f t="shared" si="293"/>
        <v>0</v>
      </c>
      <c r="K243" s="372">
        <f t="shared" si="294"/>
        <v>0</v>
      </c>
      <c r="L243" s="481" t="s">
        <v>36</v>
      </c>
      <c r="M243" s="373" t="s">
        <v>1048</v>
      </c>
      <c r="N243" s="374"/>
      <c r="O243" s="375"/>
      <c r="P243" s="376" t="s">
        <v>1048</v>
      </c>
      <c r="Q243" s="377">
        <v>110</v>
      </c>
      <c r="R243" s="378">
        <v>105</v>
      </c>
      <c r="S243" s="379">
        <v>5</v>
      </c>
      <c r="T243" s="378">
        <v>10</v>
      </c>
      <c r="U243" s="378">
        <v>9</v>
      </c>
      <c r="V243" s="383">
        <v>11</v>
      </c>
      <c r="W243" s="384">
        <v>11</v>
      </c>
      <c r="X243" s="385">
        <v>0</v>
      </c>
      <c r="Y243" s="384">
        <v>8</v>
      </c>
      <c r="Z243" s="401">
        <v>6</v>
      </c>
      <c r="AA243" s="402">
        <v>2</v>
      </c>
      <c r="AB243" s="383">
        <v>0</v>
      </c>
      <c r="AC243" s="384">
        <v>0</v>
      </c>
      <c r="AD243" s="384">
        <v>0</v>
      </c>
      <c r="AE243" s="383">
        <v>5</v>
      </c>
      <c r="AF243" s="401">
        <v>4</v>
      </c>
      <c r="AG243" s="406">
        <v>1</v>
      </c>
      <c r="AH243" s="383">
        <v>18</v>
      </c>
      <c r="AI243" s="384">
        <v>18</v>
      </c>
      <c r="AJ243" s="385">
        <v>0</v>
      </c>
      <c r="AK243" s="384">
        <v>6</v>
      </c>
      <c r="AL243" s="384">
        <v>6</v>
      </c>
      <c r="AM243" s="384">
        <v>0</v>
      </c>
      <c r="AN243" s="383">
        <v>1</v>
      </c>
      <c r="AO243" s="384">
        <v>1</v>
      </c>
      <c r="AP243" s="385">
        <v>0</v>
      </c>
      <c r="AQ243" s="384">
        <v>8</v>
      </c>
      <c r="AR243" s="384">
        <v>7</v>
      </c>
      <c r="AS243" s="384">
        <v>1</v>
      </c>
      <c r="AT243" s="383">
        <v>32</v>
      </c>
      <c r="AU243" s="384">
        <v>31</v>
      </c>
      <c r="AV243" s="384">
        <v>1</v>
      </c>
      <c r="AW243" s="383">
        <v>21</v>
      </c>
      <c r="AX243" s="384">
        <v>21</v>
      </c>
      <c r="AY243" s="385">
        <v>0</v>
      </c>
      <c r="AZ243" s="403"/>
      <c r="BA243" s="387" t="str">
        <f t="shared" si="295"/>
        <v>OO</v>
      </c>
      <c r="BB243" s="388" t="str">
        <f t="shared" si="296"/>
        <v/>
      </c>
      <c r="BC243" s="389" t="str">
        <f t="shared" si="297"/>
        <v/>
      </c>
      <c r="BD243" s="390" t="str">
        <f t="shared" si="298"/>
        <v/>
      </c>
      <c r="BE243" s="391">
        <f t="shared" si="299"/>
        <v>3</v>
      </c>
      <c r="BF243" s="392" t="str">
        <f>VLOOKUP(C243,'Standaard+voorstellen '!A$1:E$568,1,FALSE)</f>
        <v>OO</v>
      </c>
      <c r="BG243" s="393" t="str">
        <f>VLOOKUP(P243,'Hulpblad Aantal per VrtgSrt &gt;=1'!B$4:C$688,1,FALSE)</f>
        <v>OO</v>
      </c>
      <c r="BH243" s="394" t="s">
        <v>1048</v>
      </c>
      <c r="BI243" s="393" t="str">
        <f t="shared" si="300"/>
        <v>g</v>
      </c>
      <c r="BJ243" s="393" t="str">
        <f t="shared" si="301"/>
        <v>P</v>
      </c>
      <c r="BK243" s="393" t="str">
        <f t="shared" si="302"/>
        <v>A</v>
      </c>
      <c r="BL243" s="395" t="str">
        <f t="shared" si="303"/>
        <v>PA</v>
      </c>
      <c r="BM243" s="393" t="str">
        <f>IF((B243&gt;"a"),(VLOOKUP(A243,Afhankelijkheid!A$2:O$5530,2,FALSE)),"")</f>
        <v/>
      </c>
      <c r="BN243" s="396">
        <f>IFERROR(VLOOKUP(A243,'Hulpblad IZB en IZE'!A$2:B$750,2,FALSE),0)</f>
        <v>0</v>
      </c>
      <c r="BO243" s="397" t="str">
        <f t="shared" si="304"/>
        <v/>
      </c>
      <c r="BP243" s="370">
        <f t="shared" si="305"/>
        <v>110</v>
      </c>
      <c r="BQ243" s="371">
        <f t="shared" si="306"/>
        <v>105</v>
      </c>
      <c r="BR243" s="372">
        <f t="shared" si="374"/>
        <v>5</v>
      </c>
      <c r="BS243" s="372">
        <f t="shared" si="375"/>
        <v>10</v>
      </c>
      <c r="BT243" s="367">
        <f t="shared" si="307"/>
        <v>0</v>
      </c>
      <c r="BU243" s="398"/>
      <c r="BW243" s="393">
        <f t="shared" si="308"/>
        <v>0</v>
      </c>
      <c r="BX243" s="393">
        <f t="shared" si="309"/>
        <v>0</v>
      </c>
      <c r="BY243" s="393">
        <f t="shared" si="310"/>
        <v>0</v>
      </c>
      <c r="BZ243" s="393">
        <f t="shared" si="311"/>
        <v>0</v>
      </c>
      <c r="CA243" s="393">
        <f t="shared" si="312"/>
        <v>0</v>
      </c>
      <c r="CB243" s="393">
        <f t="shared" si="313"/>
        <v>0</v>
      </c>
      <c r="CC243" s="393">
        <f t="shared" si="314"/>
        <v>0</v>
      </c>
      <c r="CD243" s="393">
        <f t="shared" si="315"/>
        <v>0</v>
      </c>
      <c r="CE243" s="393">
        <f t="shared" si="316"/>
        <v>0</v>
      </c>
      <c r="CF243" s="393">
        <f t="shared" si="317"/>
        <v>0</v>
      </c>
      <c r="CG243" s="398"/>
      <c r="CH243" s="391">
        <f t="shared" si="318"/>
        <v>1</v>
      </c>
      <c r="CI243" s="391">
        <f t="shared" si="319"/>
        <v>1</v>
      </c>
      <c r="CJ243" s="391">
        <f t="shared" si="320"/>
        <v>1</v>
      </c>
      <c r="CK243" s="391">
        <f t="shared" si="321"/>
        <v>1</v>
      </c>
      <c r="CL243" s="391">
        <f t="shared" si="322"/>
        <v>1</v>
      </c>
      <c r="CM243" s="391">
        <f t="shared" si="323"/>
        <v>1</v>
      </c>
      <c r="CN243" s="391">
        <f t="shared" si="324"/>
        <v>1</v>
      </c>
      <c r="CO243" s="391">
        <f t="shared" si="325"/>
        <v>1</v>
      </c>
      <c r="CP243" s="391">
        <f t="shared" si="326"/>
        <v>1</v>
      </c>
      <c r="CQ243" s="391">
        <f t="shared" si="327"/>
        <v>1</v>
      </c>
      <c r="CR243" s="391">
        <f t="shared" si="328"/>
        <v>0</v>
      </c>
      <c r="CS243" s="393">
        <f t="shared" si="329"/>
        <v>0</v>
      </c>
      <c r="CT243" s="391">
        <f t="shared" si="330"/>
        <v>0</v>
      </c>
      <c r="CU243" s="391">
        <f t="shared" si="331"/>
        <v>1</v>
      </c>
      <c r="CV243" s="391">
        <f t="shared" si="332"/>
        <v>1</v>
      </c>
      <c r="CW243" s="391">
        <f t="shared" si="333"/>
        <v>0</v>
      </c>
      <c r="CX243" s="391">
        <f t="shared" si="334"/>
        <v>1</v>
      </c>
      <c r="CY243" s="391">
        <f t="shared" si="335"/>
        <v>1</v>
      </c>
      <c r="CZ243" s="391">
        <f t="shared" si="336"/>
        <v>1</v>
      </c>
      <c r="DA243" s="391">
        <f t="shared" si="337"/>
        <v>1</v>
      </c>
      <c r="DB243" s="391">
        <f t="shared" si="338"/>
        <v>1</v>
      </c>
      <c r="DC243" s="391">
        <f t="shared" si="339"/>
        <v>1</v>
      </c>
      <c r="DD243" s="391">
        <f t="shared" si="340"/>
        <v>1</v>
      </c>
      <c r="DE243" s="398"/>
      <c r="DF243" s="391">
        <f t="shared" si="341"/>
        <v>0</v>
      </c>
      <c r="DG243" s="391">
        <f t="shared" si="342"/>
        <v>0</v>
      </c>
      <c r="DH243" s="391">
        <f t="shared" si="343"/>
        <v>0</v>
      </c>
      <c r="DI243" s="391">
        <f t="shared" si="344"/>
        <v>0</v>
      </c>
      <c r="DJ243" s="391">
        <f t="shared" si="345"/>
        <v>0</v>
      </c>
      <c r="DK243" s="391">
        <f t="shared" si="346"/>
        <v>0</v>
      </c>
      <c r="DL243" s="391">
        <f t="shared" si="347"/>
        <v>0</v>
      </c>
      <c r="DM243" s="391">
        <f t="shared" si="348"/>
        <v>0</v>
      </c>
      <c r="DN243" s="391">
        <f t="shared" si="349"/>
        <v>0</v>
      </c>
      <c r="DO243" s="391">
        <f t="shared" si="350"/>
        <v>0</v>
      </c>
      <c r="DP243" s="391">
        <f t="shared" si="351"/>
        <v>0</v>
      </c>
      <c r="DQ243" s="398"/>
      <c r="DR243" s="391">
        <f t="shared" si="352"/>
        <v>0</v>
      </c>
      <c r="DS243" s="391">
        <f t="shared" si="353"/>
        <v>0</v>
      </c>
      <c r="DT243" s="391">
        <f t="shared" si="354"/>
        <v>0</v>
      </c>
      <c r="DU243" s="391">
        <f t="shared" si="355"/>
        <v>0</v>
      </c>
      <c r="DV243" s="391">
        <f t="shared" si="356"/>
        <v>0</v>
      </c>
      <c r="DW243" s="391">
        <f t="shared" si="357"/>
        <v>0</v>
      </c>
      <c r="DX243" s="391">
        <f t="shared" si="358"/>
        <v>0</v>
      </c>
      <c r="DY243" s="391">
        <f t="shared" si="359"/>
        <v>0</v>
      </c>
      <c r="DZ243" s="391">
        <f t="shared" si="360"/>
        <v>0</v>
      </c>
      <c r="EA243" s="391">
        <f t="shared" si="361"/>
        <v>0</v>
      </c>
      <c r="EB243" s="391">
        <f t="shared" si="362"/>
        <v>0</v>
      </c>
      <c r="EC243" s="398"/>
      <c r="ED243" s="391">
        <f t="shared" si="363"/>
        <v>0</v>
      </c>
      <c r="EE243" s="391">
        <f t="shared" si="364"/>
        <v>0</v>
      </c>
      <c r="EF243" s="391">
        <f t="shared" si="365"/>
        <v>0</v>
      </c>
      <c r="EG243" s="391">
        <f t="shared" si="366"/>
        <v>0</v>
      </c>
      <c r="EH243" s="391">
        <f t="shared" si="367"/>
        <v>0</v>
      </c>
      <c r="EI243" s="391">
        <f t="shared" si="368"/>
        <v>0</v>
      </c>
      <c r="EJ243" s="391">
        <f t="shared" si="369"/>
        <v>0</v>
      </c>
      <c r="EK243" s="391">
        <f t="shared" si="370"/>
        <v>0</v>
      </c>
      <c r="EL243" s="391">
        <f t="shared" si="371"/>
        <v>0</v>
      </c>
      <c r="EM243" s="391">
        <f t="shared" si="372"/>
        <v>0</v>
      </c>
      <c r="EN243" s="391">
        <f t="shared" si="373"/>
        <v>0</v>
      </c>
    </row>
    <row r="244" spans="1:145" s="391" customFormat="1" ht="13.5" hidden="1" thickBot="1" x14ac:dyDescent="0.25">
      <c r="A244" s="364" t="str">
        <f t="shared" si="380"/>
        <v>OP-TDV</v>
      </c>
      <c r="B244" s="365" t="str">
        <f>IF((A244&lt;&gt;"ZZZ"),(IF((IFERROR((VLOOKUP(A244,'Standaard+voorstellen '!A$1:B$436,1,FALSE)),"ZZZ"))="ZZZ","v","")),"")</f>
        <v/>
      </c>
      <c r="C244" s="413" t="s">
        <v>2211</v>
      </c>
      <c r="D244" s="367" t="str">
        <f t="shared" si="292"/>
        <v>OP-TDV</v>
      </c>
      <c r="E244" s="368" t="str">
        <f>IFERROR((VLOOKUP(C244,'Standaard+voorstellen '!A$1:E$568,2,FALSE)),"Nog af te handelen AANVRAAG")</f>
        <v>Operator TDV</v>
      </c>
      <c r="F244" s="369">
        <f>IFERROR((VLOOKUP(C244,'Standaard+voorstellen '!A$1:E$568,3,FALSE)),"")</f>
        <v>8</v>
      </c>
      <c r="G244" s="370">
        <f t="shared" si="376"/>
        <v>2</v>
      </c>
      <c r="H244" s="371">
        <f t="shared" si="378"/>
        <v>2</v>
      </c>
      <c r="I244" s="372">
        <f t="shared" si="377"/>
        <v>0</v>
      </c>
      <c r="J244" s="367">
        <f t="shared" si="293"/>
        <v>0</v>
      </c>
      <c r="K244" s="372">
        <f t="shared" si="294"/>
        <v>0</v>
      </c>
      <c r="L244" s="586" t="s">
        <v>24</v>
      </c>
      <c r="M244" s="373" t="s">
        <v>143</v>
      </c>
      <c r="N244" s="374"/>
      <c r="O244" s="415"/>
      <c r="P244" s="376" t="s">
        <v>2211</v>
      </c>
      <c r="Q244" s="449">
        <v>2</v>
      </c>
      <c r="R244" s="378">
        <v>2</v>
      </c>
      <c r="S244" s="379">
        <v>0</v>
      </c>
      <c r="T244" s="378">
        <v>4</v>
      </c>
      <c r="U244" s="378">
        <v>2</v>
      </c>
      <c r="V244" s="383">
        <v>1</v>
      </c>
      <c r="W244" s="384">
        <v>1</v>
      </c>
      <c r="X244" s="385">
        <v>0</v>
      </c>
      <c r="Y244" s="384"/>
      <c r="Z244" s="401"/>
      <c r="AA244" s="402"/>
      <c r="AB244" s="383"/>
      <c r="AC244" s="384"/>
      <c r="AD244" s="384"/>
      <c r="AE244" s="383"/>
      <c r="AF244" s="401"/>
      <c r="AG244" s="406"/>
      <c r="AH244" s="383">
        <v>1</v>
      </c>
      <c r="AI244" s="384">
        <v>1</v>
      </c>
      <c r="AJ244" s="385">
        <v>0</v>
      </c>
      <c r="AK244" s="384"/>
      <c r="AL244" s="384"/>
      <c r="AM244" s="384"/>
      <c r="AN244" s="383">
        <v>0</v>
      </c>
      <c r="AO244" s="384">
        <v>0</v>
      </c>
      <c r="AP244" s="385">
        <v>0</v>
      </c>
      <c r="AQ244" s="384"/>
      <c r="AR244" s="384"/>
      <c r="AS244" s="384"/>
      <c r="AT244" s="383">
        <v>0</v>
      </c>
      <c r="AU244" s="384">
        <v>0</v>
      </c>
      <c r="AV244" s="384">
        <v>0</v>
      </c>
      <c r="AW244" s="383"/>
      <c r="AX244" s="384"/>
      <c r="AY244" s="385"/>
      <c r="AZ244" s="403"/>
      <c r="BA244" s="387" t="str">
        <f t="shared" si="295"/>
        <v>OP</v>
      </c>
      <c r="BB244" s="388" t="str">
        <f t="shared" si="296"/>
        <v/>
      </c>
      <c r="BC244" s="389" t="str">
        <f t="shared" si="297"/>
        <v>-</v>
      </c>
      <c r="BD244" s="390" t="str">
        <f t="shared" si="298"/>
        <v>TDV</v>
      </c>
      <c r="BE244" s="391">
        <f t="shared" si="299"/>
        <v>3</v>
      </c>
      <c r="BF244" s="392" t="str">
        <f>VLOOKUP(C244,'Standaard+voorstellen '!A$1:E$568,1,FALSE)</f>
        <v>OP-TDV</v>
      </c>
      <c r="BG244" s="393" t="str">
        <f>VLOOKUP(P244,'Hulpblad Aantal per VrtgSrt &gt;=1'!B$4:C$688,1,FALSE)</f>
        <v>OP-TDV</v>
      </c>
      <c r="BH244" s="394" t="s">
        <v>2211</v>
      </c>
      <c r="BI244" s="393" t="str">
        <f t="shared" si="300"/>
        <v>g</v>
      </c>
      <c r="BJ244" s="393" t="str">
        <f t="shared" si="301"/>
        <v>P</v>
      </c>
      <c r="BK244" s="393" t="str">
        <f t="shared" si="302"/>
        <v/>
      </c>
      <c r="BL244" s="395" t="str">
        <f t="shared" si="303"/>
        <v>P</v>
      </c>
      <c r="BM244" s="393" t="str">
        <f>IF((B244&gt;"a"),(VLOOKUP(A244,Afhankelijkheid!A$2:O$5530,2,FALSE)),"")</f>
        <v/>
      </c>
      <c r="BN244" s="396">
        <f>IFERROR(VLOOKUP(A244,'Hulpblad IZB en IZE'!A$2:B$750,2,FALSE),0)</f>
        <v>0</v>
      </c>
      <c r="BO244" s="397" t="str">
        <f t="shared" si="304"/>
        <v/>
      </c>
      <c r="BP244" s="370">
        <f t="shared" si="305"/>
        <v>2</v>
      </c>
      <c r="BQ244" s="371">
        <f t="shared" si="306"/>
        <v>2</v>
      </c>
      <c r="BR244" s="372">
        <f t="shared" si="374"/>
        <v>0</v>
      </c>
      <c r="BS244" s="372">
        <f t="shared" si="375"/>
        <v>4</v>
      </c>
      <c r="BT244" s="367">
        <f t="shared" si="307"/>
        <v>0</v>
      </c>
      <c r="BU244" s="398"/>
      <c r="BW244" s="393">
        <f t="shared" si="308"/>
        <v>0</v>
      </c>
      <c r="BX244" s="393">
        <f t="shared" si="309"/>
        <v>0</v>
      </c>
      <c r="BY244" s="393">
        <f t="shared" si="310"/>
        <v>0</v>
      </c>
      <c r="BZ244" s="393">
        <f t="shared" si="311"/>
        <v>0</v>
      </c>
      <c r="CA244" s="393">
        <f t="shared" si="312"/>
        <v>0</v>
      </c>
      <c r="CB244" s="393">
        <f t="shared" si="313"/>
        <v>0</v>
      </c>
      <c r="CC244" s="393">
        <f t="shared" si="314"/>
        <v>0</v>
      </c>
      <c r="CD244" s="393">
        <f t="shared" si="315"/>
        <v>0</v>
      </c>
      <c r="CE244" s="393">
        <f t="shared" si="316"/>
        <v>0</v>
      </c>
      <c r="CF244" s="393">
        <f t="shared" si="317"/>
        <v>0</v>
      </c>
      <c r="CG244" s="398"/>
      <c r="CH244" s="391">
        <f t="shared" si="318"/>
        <v>1</v>
      </c>
      <c r="CI244" s="391">
        <f t="shared" si="319"/>
        <v>0</v>
      </c>
      <c r="CJ244" s="391">
        <f t="shared" si="320"/>
        <v>0</v>
      </c>
      <c r="CK244" s="391">
        <f t="shared" si="321"/>
        <v>0</v>
      </c>
      <c r="CL244" s="391">
        <f t="shared" si="322"/>
        <v>1</v>
      </c>
      <c r="CM244" s="391">
        <f t="shared" si="323"/>
        <v>0</v>
      </c>
      <c r="CN244" s="391">
        <f t="shared" si="324"/>
        <v>1</v>
      </c>
      <c r="CO244" s="391">
        <f t="shared" si="325"/>
        <v>0</v>
      </c>
      <c r="CP244" s="391">
        <f t="shared" si="326"/>
        <v>1</v>
      </c>
      <c r="CQ244" s="391">
        <f t="shared" si="327"/>
        <v>0</v>
      </c>
      <c r="CR244" s="391">
        <f t="shared" si="328"/>
        <v>0</v>
      </c>
      <c r="CS244" s="393">
        <f t="shared" si="329"/>
        <v>0</v>
      </c>
      <c r="CT244" s="391">
        <f t="shared" si="330"/>
        <v>0</v>
      </c>
      <c r="CU244" s="391">
        <f t="shared" si="331"/>
        <v>1</v>
      </c>
      <c r="CV244" s="391">
        <f t="shared" si="332"/>
        <v>0</v>
      </c>
      <c r="CW244" s="391">
        <f t="shared" si="333"/>
        <v>0</v>
      </c>
      <c r="CX244" s="391">
        <f t="shared" si="334"/>
        <v>0</v>
      </c>
      <c r="CY244" s="391">
        <f t="shared" si="335"/>
        <v>1</v>
      </c>
      <c r="CZ244" s="391">
        <f t="shared" si="336"/>
        <v>0</v>
      </c>
      <c r="DA244" s="391">
        <f t="shared" si="337"/>
        <v>0</v>
      </c>
      <c r="DB244" s="391">
        <f t="shared" si="338"/>
        <v>0</v>
      </c>
      <c r="DC244" s="391">
        <f t="shared" si="339"/>
        <v>0</v>
      </c>
      <c r="DD244" s="391">
        <f t="shared" si="340"/>
        <v>0</v>
      </c>
      <c r="DE244" s="398"/>
      <c r="DF244" s="391">
        <f t="shared" si="341"/>
        <v>0</v>
      </c>
      <c r="DG244" s="391">
        <f t="shared" si="342"/>
        <v>0</v>
      </c>
      <c r="DH244" s="391">
        <f t="shared" si="343"/>
        <v>0</v>
      </c>
      <c r="DI244" s="391">
        <f t="shared" si="344"/>
        <v>0</v>
      </c>
      <c r="DJ244" s="391">
        <f t="shared" si="345"/>
        <v>0</v>
      </c>
      <c r="DK244" s="391">
        <f t="shared" si="346"/>
        <v>0</v>
      </c>
      <c r="DL244" s="391">
        <f t="shared" si="347"/>
        <v>0</v>
      </c>
      <c r="DM244" s="391">
        <f t="shared" si="348"/>
        <v>0</v>
      </c>
      <c r="DN244" s="391">
        <f t="shared" si="349"/>
        <v>0</v>
      </c>
      <c r="DO244" s="391">
        <f t="shared" si="350"/>
        <v>0</v>
      </c>
      <c r="DP244" s="391">
        <f t="shared" si="351"/>
        <v>0</v>
      </c>
      <c r="DQ244" s="398"/>
      <c r="DR244" s="391">
        <f t="shared" si="352"/>
        <v>0</v>
      </c>
      <c r="DS244" s="391">
        <f t="shared" si="353"/>
        <v>0</v>
      </c>
      <c r="DT244" s="391">
        <f t="shared" si="354"/>
        <v>0</v>
      </c>
      <c r="DU244" s="391">
        <f t="shared" si="355"/>
        <v>0</v>
      </c>
      <c r="DV244" s="391">
        <f t="shared" si="356"/>
        <v>0</v>
      </c>
      <c r="DW244" s="391">
        <f t="shared" si="357"/>
        <v>0</v>
      </c>
      <c r="DX244" s="391">
        <f t="shared" si="358"/>
        <v>0</v>
      </c>
      <c r="DY244" s="391">
        <f t="shared" si="359"/>
        <v>0</v>
      </c>
      <c r="DZ244" s="391">
        <f t="shared" si="360"/>
        <v>0</v>
      </c>
      <c r="EA244" s="391">
        <f t="shared" si="361"/>
        <v>0</v>
      </c>
      <c r="EB244" s="391">
        <f t="shared" si="362"/>
        <v>0</v>
      </c>
      <c r="EC244" s="398"/>
      <c r="ED244" s="391">
        <f t="shared" si="363"/>
        <v>0</v>
      </c>
      <c r="EE244" s="391">
        <f t="shared" si="364"/>
        <v>0</v>
      </c>
      <c r="EF244" s="391">
        <f t="shared" si="365"/>
        <v>0</v>
      </c>
      <c r="EG244" s="391">
        <f t="shared" si="366"/>
        <v>0</v>
      </c>
      <c r="EH244" s="391">
        <f t="shared" si="367"/>
        <v>0</v>
      </c>
      <c r="EI244" s="391">
        <f t="shared" si="368"/>
        <v>0</v>
      </c>
      <c r="EJ244" s="391">
        <f t="shared" si="369"/>
        <v>0</v>
      </c>
      <c r="EK244" s="391">
        <f t="shared" si="370"/>
        <v>0</v>
      </c>
      <c r="EL244" s="391">
        <f t="shared" si="371"/>
        <v>0</v>
      </c>
      <c r="EM244" s="391">
        <f t="shared" si="372"/>
        <v>0</v>
      </c>
      <c r="EN244" s="391">
        <f t="shared" si="373"/>
        <v>0</v>
      </c>
    </row>
    <row r="245" spans="1:145" s="391" customFormat="1" ht="13.5" hidden="1" thickBot="1" x14ac:dyDescent="0.25">
      <c r="A245" s="364" t="str">
        <f t="shared" si="380"/>
        <v>OR</v>
      </c>
      <c r="B245" s="365" t="str">
        <f>IF((A245&lt;&gt;"ZZZ"),(IF((IFERROR((VLOOKUP(A245,'Standaard+voorstellen '!A$1:B$436,1,FALSE)),"ZZZ"))="ZZZ","v","")),"")</f>
        <v/>
      </c>
      <c r="C245" s="396" t="s">
        <v>220</v>
      </c>
      <c r="D245" s="367" t="str">
        <f t="shared" si="292"/>
        <v>OR</v>
      </c>
      <c r="E245" s="368" t="str">
        <f>IFERROR((VLOOKUP(C245,'Standaard+voorstellen '!A$1:E$568,2,FALSE)),"Nog af te handelen AANVRAAG")</f>
        <v>Oppervlakte Reddingsteam voert</v>
      </c>
      <c r="F245" s="369">
        <f>IFERROR((VLOOKUP(C245,'Standaard+voorstellen '!A$1:E$568,3,FALSE)),"")</f>
        <v>1</v>
      </c>
      <c r="G245" s="370">
        <f t="shared" si="376"/>
        <v>321</v>
      </c>
      <c r="H245" s="371">
        <f t="shared" si="378"/>
        <v>47</v>
      </c>
      <c r="I245" s="372">
        <f t="shared" si="377"/>
        <v>274</v>
      </c>
      <c r="J245" s="367">
        <f t="shared" si="293"/>
        <v>276</v>
      </c>
      <c r="K245" s="372">
        <f t="shared" si="294"/>
        <v>0</v>
      </c>
      <c r="L245" s="369" t="s">
        <v>36</v>
      </c>
      <c r="M245" s="373" t="s">
        <v>221</v>
      </c>
      <c r="N245" s="374"/>
      <c r="O245" s="375"/>
      <c r="P245" s="376" t="s">
        <v>220</v>
      </c>
      <c r="Q245" s="377">
        <v>321</v>
      </c>
      <c r="R245" s="378">
        <v>47</v>
      </c>
      <c r="S245" s="379">
        <v>274</v>
      </c>
      <c r="T245" s="378">
        <v>10</v>
      </c>
      <c r="U245" s="378">
        <v>10</v>
      </c>
      <c r="V245" s="383">
        <v>12</v>
      </c>
      <c r="W245" s="384">
        <v>0</v>
      </c>
      <c r="X245" s="385">
        <v>12</v>
      </c>
      <c r="Y245" s="384">
        <v>14</v>
      </c>
      <c r="Z245" s="401">
        <v>0</v>
      </c>
      <c r="AA245" s="402">
        <v>14</v>
      </c>
      <c r="AB245" s="383">
        <v>20</v>
      </c>
      <c r="AC245" s="384">
        <v>0</v>
      </c>
      <c r="AD245" s="384">
        <v>20</v>
      </c>
      <c r="AE245" s="383">
        <v>36</v>
      </c>
      <c r="AF245" s="401">
        <v>7</v>
      </c>
      <c r="AG245" s="406">
        <v>29</v>
      </c>
      <c r="AH245" s="377">
        <v>6</v>
      </c>
      <c r="AI245" s="378">
        <v>0</v>
      </c>
      <c r="AJ245" s="379">
        <v>6</v>
      </c>
      <c r="AK245" s="378">
        <v>16</v>
      </c>
      <c r="AL245" s="378">
        <v>13</v>
      </c>
      <c r="AM245" s="378">
        <v>3</v>
      </c>
      <c r="AN245" s="377">
        <v>43</v>
      </c>
      <c r="AO245" s="378">
        <v>3</v>
      </c>
      <c r="AP245" s="379">
        <v>40</v>
      </c>
      <c r="AQ245" s="378">
        <v>65</v>
      </c>
      <c r="AR245" s="378">
        <v>18</v>
      </c>
      <c r="AS245" s="378">
        <v>47</v>
      </c>
      <c r="AT245" s="383">
        <v>54</v>
      </c>
      <c r="AU245" s="378">
        <v>4</v>
      </c>
      <c r="AV245" s="378">
        <v>50</v>
      </c>
      <c r="AW245" s="383">
        <v>55</v>
      </c>
      <c r="AX245" s="384">
        <v>2</v>
      </c>
      <c r="AY245" s="385">
        <v>53</v>
      </c>
      <c r="AZ245" s="403"/>
      <c r="BA245" s="387" t="str">
        <f t="shared" si="295"/>
        <v>OR</v>
      </c>
      <c r="BB245" s="388" t="str">
        <f t="shared" si="296"/>
        <v/>
      </c>
      <c r="BC245" s="389" t="str">
        <f t="shared" si="297"/>
        <v/>
      </c>
      <c r="BD245" s="390" t="str">
        <f t="shared" si="298"/>
        <v/>
      </c>
      <c r="BE245" s="391">
        <f t="shared" si="299"/>
        <v>3</v>
      </c>
      <c r="BF245" s="392" t="str">
        <f>VLOOKUP(C245,'Standaard+voorstellen '!A$1:E$568,1,FALSE)</f>
        <v>OR</v>
      </c>
      <c r="BG245" s="393" t="str">
        <f>VLOOKUP(P245,'Hulpblad Aantal per VrtgSrt &gt;=1'!B$4:C$688,1,FALSE)</f>
        <v>OR</v>
      </c>
      <c r="BH245" s="394" t="s">
        <v>220</v>
      </c>
      <c r="BI245" s="393" t="str">
        <f t="shared" si="300"/>
        <v>g</v>
      </c>
      <c r="BJ245" s="393" t="str">
        <f t="shared" si="301"/>
        <v>P</v>
      </c>
      <c r="BK245" s="393" t="str">
        <f t="shared" si="302"/>
        <v>A</v>
      </c>
      <c r="BL245" s="395" t="str">
        <f t="shared" si="303"/>
        <v>PA</v>
      </c>
      <c r="BM245" s="393" t="str">
        <f>IF((B245&gt;"a"),(VLOOKUP(A245,Afhankelijkheid!A$2:O$5530,2,FALSE)),"")</f>
        <v/>
      </c>
      <c r="BN245" s="396">
        <f>IFERROR(VLOOKUP(A245,'Hulpblad IZB en IZE'!A$2:B$750,2,FALSE),0)</f>
        <v>276</v>
      </c>
      <c r="BO245" s="397" t="str">
        <f t="shared" si="304"/>
        <v/>
      </c>
      <c r="BP245" s="370">
        <f t="shared" si="305"/>
        <v>321</v>
      </c>
      <c r="BQ245" s="371">
        <f t="shared" si="306"/>
        <v>47</v>
      </c>
      <c r="BR245" s="372">
        <f t="shared" si="374"/>
        <v>274</v>
      </c>
      <c r="BS245" s="372">
        <f t="shared" si="375"/>
        <v>10</v>
      </c>
      <c r="BT245" s="367">
        <f t="shared" si="307"/>
        <v>276</v>
      </c>
      <c r="BU245" s="398"/>
      <c r="BW245" s="393">
        <f t="shared" si="308"/>
        <v>0</v>
      </c>
      <c r="BX245" s="393">
        <f t="shared" si="309"/>
        <v>0</v>
      </c>
      <c r="BY245" s="393">
        <f t="shared" si="310"/>
        <v>0</v>
      </c>
      <c r="BZ245" s="393">
        <f t="shared" si="311"/>
        <v>0</v>
      </c>
      <c r="CA245" s="393">
        <f t="shared" si="312"/>
        <v>0</v>
      </c>
      <c r="CB245" s="393">
        <f t="shared" si="313"/>
        <v>0</v>
      </c>
      <c r="CC245" s="393">
        <f t="shared" si="314"/>
        <v>0</v>
      </c>
      <c r="CD245" s="393">
        <f t="shared" si="315"/>
        <v>0</v>
      </c>
      <c r="CE245" s="393">
        <f t="shared" si="316"/>
        <v>0</v>
      </c>
      <c r="CF245" s="393">
        <f t="shared" si="317"/>
        <v>0</v>
      </c>
      <c r="CG245" s="398"/>
      <c r="CH245" s="391">
        <f t="shared" si="318"/>
        <v>1</v>
      </c>
      <c r="CI245" s="391">
        <f t="shared" si="319"/>
        <v>1</v>
      </c>
      <c r="CJ245" s="391">
        <f t="shared" si="320"/>
        <v>1</v>
      </c>
      <c r="CK245" s="391">
        <f t="shared" si="321"/>
        <v>1</v>
      </c>
      <c r="CL245" s="391">
        <f t="shared" si="322"/>
        <v>1</v>
      </c>
      <c r="CM245" s="391">
        <f t="shared" si="323"/>
        <v>1</v>
      </c>
      <c r="CN245" s="391">
        <f t="shared" si="324"/>
        <v>1</v>
      </c>
      <c r="CO245" s="391">
        <f t="shared" si="325"/>
        <v>1</v>
      </c>
      <c r="CP245" s="391">
        <f t="shared" si="326"/>
        <v>1</v>
      </c>
      <c r="CQ245" s="391">
        <f t="shared" si="327"/>
        <v>1</v>
      </c>
      <c r="CR245" s="391">
        <f t="shared" si="328"/>
        <v>0</v>
      </c>
      <c r="CS245" s="393">
        <f t="shared" si="329"/>
        <v>0</v>
      </c>
      <c r="CT245" s="391">
        <f t="shared" si="330"/>
        <v>0</v>
      </c>
      <c r="CU245" s="391">
        <f t="shared" si="331"/>
        <v>1</v>
      </c>
      <c r="CV245" s="391">
        <f t="shared" si="332"/>
        <v>1</v>
      </c>
      <c r="CW245" s="391">
        <f t="shared" si="333"/>
        <v>1</v>
      </c>
      <c r="CX245" s="391">
        <f t="shared" si="334"/>
        <v>1</v>
      </c>
      <c r="CY245" s="391">
        <f t="shared" si="335"/>
        <v>1</v>
      </c>
      <c r="CZ245" s="391">
        <f t="shared" si="336"/>
        <v>1</v>
      </c>
      <c r="DA245" s="391">
        <f t="shared" si="337"/>
        <v>1</v>
      </c>
      <c r="DB245" s="391">
        <f t="shared" si="338"/>
        <v>1</v>
      </c>
      <c r="DC245" s="391">
        <f t="shared" si="339"/>
        <v>1</v>
      </c>
      <c r="DD245" s="391">
        <f t="shared" si="340"/>
        <v>1</v>
      </c>
      <c r="DE245" s="398"/>
      <c r="DF245" s="391">
        <f t="shared" si="341"/>
        <v>0</v>
      </c>
      <c r="DG245" s="391">
        <f t="shared" si="342"/>
        <v>0</v>
      </c>
      <c r="DH245" s="391">
        <f t="shared" si="343"/>
        <v>0</v>
      </c>
      <c r="DI245" s="391">
        <f t="shared" si="344"/>
        <v>0</v>
      </c>
      <c r="DJ245" s="391">
        <f t="shared" si="345"/>
        <v>0</v>
      </c>
      <c r="DK245" s="391">
        <f t="shared" si="346"/>
        <v>0</v>
      </c>
      <c r="DL245" s="391">
        <f t="shared" si="347"/>
        <v>0</v>
      </c>
      <c r="DM245" s="391">
        <f t="shared" si="348"/>
        <v>0</v>
      </c>
      <c r="DN245" s="391">
        <f t="shared" si="349"/>
        <v>0</v>
      </c>
      <c r="DO245" s="391">
        <f t="shared" si="350"/>
        <v>0</v>
      </c>
      <c r="DP245" s="391">
        <f t="shared" si="351"/>
        <v>0</v>
      </c>
      <c r="DQ245" s="398"/>
      <c r="DR245" s="391">
        <f t="shared" si="352"/>
        <v>0</v>
      </c>
      <c r="DS245" s="391">
        <f t="shared" si="353"/>
        <v>0</v>
      </c>
      <c r="DT245" s="391">
        <f t="shared" si="354"/>
        <v>0</v>
      </c>
      <c r="DU245" s="391">
        <f t="shared" si="355"/>
        <v>0</v>
      </c>
      <c r="DV245" s="391">
        <f t="shared" si="356"/>
        <v>0</v>
      </c>
      <c r="DW245" s="391">
        <f t="shared" si="357"/>
        <v>0</v>
      </c>
      <c r="DX245" s="391">
        <f t="shared" si="358"/>
        <v>0</v>
      </c>
      <c r="DY245" s="391">
        <f t="shared" si="359"/>
        <v>0</v>
      </c>
      <c r="DZ245" s="391">
        <f t="shared" si="360"/>
        <v>0</v>
      </c>
      <c r="EA245" s="391">
        <f t="shared" si="361"/>
        <v>0</v>
      </c>
      <c r="EB245" s="391">
        <f t="shared" si="362"/>
        <v>0</v>
      </c>
      <c r="EC245" s="398"/>
      <c r="ED245" s="391">
        <f t="shared" si="363"/>
        <v>0</v>
      </c>
      <c r="EE245" s="391">
        <f t="shared" si="364"/>
        <v>0</v>
      </c>
      <c r="EF245" s="391">
        <f t="shared" si="365"/>
        <v>0</v>
      </c>
      <c r="EG245" s="391">
        <f t="shared" si="366"/>
        <v>0</v>
      </c>
      <c r="EH245" s="391">
        <f t="shared" si="367"/>
        <v>0</v>
      </c>
      <c r="EI245" s="391">
        <f t="shared" si="368"/>
        <v>0</v>
      </c>
      <c r="EJ245" s="391">
        <f t="shared" si="369"/>
        <v>0</v>
      </c>
      <c r="EK245" s="391">
        <f t="shared" si="370"/>
        <v>0</v>
      </c>
      <c r="EL245" s="391">
        <f t="shared" si="371"/>
        <v>0</v>
      </c>
      <c r="EM245" s="391">
        <f t="shared" si="372"/>
        <v>0</v>
      </c>
      <c r="EN245" s="391">
        <f t="shared" si="373"/>
        <v>0</v>
      </c>
    </row>
    <row r="246" spans="1:145" s="391" customFormat="1" ht="13.5" hidden="1" thickBot="1" x14ac:dyDescent="0.25">
      <c r="A246" s="364" t="str">
        <f t="shared" si="380"/>
        <v>OR-NA</v>
      </c>
      <c r="B246" s="365" t="str">
        <f>IF((A246&lt;&gt;"ZZZ"),(IF((IFERROR((VLOOKUP(A246,'Standaard+voorstellen '!A$1:B$436,1,FALSE)),"ZZZ"))="ZZZ","v","")),"")</f>
        <v/>
      </c>
      <c r="C246" s="396" t="s">
        <v>992</v>
      </c>
      <c r="D246" s="367" t="str">
        <f t="shared" si="292"/>
        <v>OR-NA</v>
      </c>
      <c r="E246" s="368" t="str">
        <f>IFERROR((VLOOKUP(C246,'Standaard+voorstellen '!A$1:E$568,2,FALSE)),"Nog af te handelen AANVRAAG")</f>
        <v>OR Noodalarmering</v>
      </c>
      <c r="F246" s="369">
        <f>IFERROR((VLOOKUP(C246,'Standaard+voorstellen '!A$1:E$568,3,FALSE)),"")</f>
        <v>1</v>
      </c>
      <c r="G246" s="370">
        <f t="shared" si="376"/>
        <v>63</v>
      </c>
      <c r="H246" s="371">
        <f t="shared" si="378"/>
        <v>0</v>
      </c>
      <c r="I246" s="372">
        <f t="shared" si="377"/>
        <v>63</v>
      </c>
      <c r="J246" s="367">
        <f t="shared" si="293"/>
        <v>1</v>
      </c>
      <c r="K246" s="372">
        <f t="shared" si="294"/>
        <v>0</v>
      </c>
      <c r="L246" s="410" t="s">
        <v>36</v>
      </c>
      <c r="M246" s="373" t="s">
        <v>221</v>
      </c>
      <c r="N246" s="374"/>
      <c r="O246" s="375"/>
      <c r="P246" s="376" t="s">
        <v>992</v>
      </c>
      <c r="Q246" s="377">
        <v>63</v>
      </c>
      <c r="R246" s="378">
        <v>0</v>
      </c>
      <c r="S246" s="379">
        <v>63</v>
      </c>
      <c r="T246" s="378">
        <v>5</v>
      </c>
      <c r="U246" s="378">
        <v>3</v>
      </c>
      <c r="V246" s="383">
        <v>0</v>
      </c>
      <c r="W246" s="384">
        <v>0</v>
      </c>
      <c r="X246" s="385">
        <v>0</v>
      </c>
      <c r="Y246" s="384"/>
      <c r="Z246" s="401"/>
      <c r="AA246" s="402"/>
      <c r="AB246" s="383"/>
      <c r="AC246" s="384"/>
      <c r="AD246" s="384"/>
      <c r="AE246" s="383"/>
      <c r="AF246" s="401"/>
      <c r="AG246" s="406"/>
      <c r="AH246" s="383">
        <v>0</v>
      </c>
      <c r="AI246" s="384">
        <v>0</v>
      </c>
      <c r="AJ246" s="385">
        <v>0</v>
      </c>
      <c r="AK246" s="384"/>
      <c r="AL246" s="384"/>
      <c r="AM246" s="384"/>
      <c r="AN246" s="383">
        <v>12</v>
      </c>
      <c r="AO246" s="384">
        <v>0</v>
      </c>
      <c r="AP246" s="385">
        <v>12</v>
      </c>
      <c r="AQ246" s="384">
        <v>42</v>
      </c>
      <c r="AR246" s="384">
        <v>0</v>
      </c>
      <c r="AS246" s="384">
        <v>42</v>
      </c>
      <c r="AT246" s="377">
        <v>9</v>
      </c>
      <c r="AU246" s="384">
        <v>0</v>
      </c>
      <c r="AV246" s="384">
        <v>9</v>
      </c>
      <c r="AW246" s="377"/>
      <c r="AX246" s="378"/>
      <c r="AY246" s="385"/>
      <c r="AZ246" s="403"/>
      <c r="BA246" s="387" t="str">
        <f t="shared" si="295"/>
        <v>OR</v>
      </c>
      <c r="BB246" s="388" t="str">
        <f t="shared" si="296"/>
        <v/>
      </c>
      <c r="BC246" s="389" t="str">
        <f t="shared" si="297"/>
        <v>-</v>
      </c>
      <c r="BD246" s="390" t="str">
        <f t="shared" si="298"/>
        <v>NA</v>
      </c>
      <c r="BE246" s="391">
        <f t="shared" si="299"/>
        <v>3</v>
      </c>
      <c r="BF246" s="392" t="str">
        <f>VLOOKUP(C246,'Standaard+voorstellen '!A$1:E$568,1,FALSE)</f>
        <v>OR-NA</v>
      </c>
      <c r="BG246" s="393" t="str">
        <f>VLOOKUP(P246,'Hulpblad Aantal per VrtgSrt &gt;=1'!B$4:C$688,1,FALSE)</f>
        <v>OR-NA</v>
      </c>
      <c r="BH246" s="394" t="s">
        <v>992</v>
      </c>
      <c r="BI246" s="393" t="str">
        <f t="shared" si="300"/>
        <v>g</v>
      </c>
      <c r="BJ246" s="393" t="str">
        <f t="shared" si="301"/>
        <v/>
      </c>
      <c r="BK246" s="393" t="str">
        <f t="shared" si="302"/>
        <v>A</v>
      </c>
      <c r="BL246" s="395" t="str">
        <f t="shared" si="303"/>
        <v>A</v>
      </c>
      <c r="BM246" s="393" t="str">
        <f>IF((B246&gt;"a"),(VLOOKUP(A246,Afhankelijkheid!A$2:O$5530,2,FALSE)),"")</f>
        <v/>
      </c>
      <c r="BN246" s="396">
        <f>IFERROR(VLOOKUP(A246,'Hulpblad IZB en IZE'!A$2:B$750,2,FALSE),0)</f>
        <v>1</v>
      </c>
      <c r="BO246" s="397" t="str">
        <f t="shared" si="304"/>
        <v/>
      </c>
      <c r="BP246" s="370">
        <f t="shared" si="305"/>
        <v>63</v>
      </c>
      <c r="BQ246" s="371">
        <f t="shared" si="306"/>
        <v>0</v>
      </c>
      <c r="BR246" s="372">
        <f t="shared" si="374"/>
        <v>63</v>
      </c>
      <c r="BS246" s="372">
        <f t="shared" si="375"/>
        <v>5</v>
      </c>
      <c r="BT246" s="367">
        <f t="shared" si="307"/>
        <v>1</v>
      </c>
      <c r="BU246" s="398"/>
      <c r="BW246" s="393">
        <f t="shared" si="308"/>
        <v>0</v>
      </c>
      <c r="BX246" s="393">
        <f t="shared" si="309"/>
        <v>0</v>
      </c>
      <c r="BY246" s="393">
        <f t="shared" si="310"/>
        <v>0</v>
      </c>
      <c r="BZ246" s="393">
        <f t="shared" si="311"/>
        <v>0</v>
      </c>
      <c r="CA246" s="393">
        <f t="shared" si="312"/>
        <v>0</v>
      </c>
      <c r="CB246" s="393">
        <f t="shared" si="313"/>
        <v>0</v>
      </c>
      <c r="CC246" s="393">
        <f t="shared" si="314"/>
        <v>0</v>
      </c>
      <c r="CD246" s="393">
        <f t="shared" si="315"/>
        <v>0</v>
      </c>
      <c r="CE246" s="393">
        <f t="shared" si="316"/>
        <v>0</v>
      </c>
      <c r="CF246" s="393">
        <f t="shared" si="317"/>
        <v>0</v>
      </c>
      <c r="CG246" s="398"/>
      <c r="CH246" s="391">
        <f t="shared" si="318"/>
        <v>1</v>
      </c>
      <c r="CI246" s="391">
        <f t="shared" si="319"/>
        <v>0</v>
      </c>
      <c r="CJ246" s="391">
        <f t="shared" si="320"/>
        <v>0</v>
      </c>
      <c r="CK246" s="391">
        <f t="shared" si="321"/>
        <v>0</v>
      </c>
      <c r="CL246" s="391">
        <f t="shared" si="322"/>
        <v>1</v>
      </c>
      <c r="CM246" s="391">
        <f t="shared" si="323"/>
        <v>0</v>
      </c>
      <c r="CN246" s="391">
        <f t="shared" si="324"/>
        <v>1</v>
      </c>
      <c r="CO246" s="391">
        <f t="shared" si="325"/>
        <v>1</v>
      </c>
      <c r="CP246" s="391">
        <f t="shared" si="326"/>
        <v>1</v>
      </c>
      <c r="CQ246" s="391">
        <f t="shared" si="327"/>
        <v>0</v>
      </c>
      <c r="CR246" s="391">
        <f t="shared" si="328"/>
        <v>0</v>
      </c>
      <c r="CS246" s="393">
        <f t="shared" si="329"/>
        <v>0</v>
      </c>
      <c r="CT246" s="391">
        <f t="shared" si="330"/>
        <v>0</v>
      </c>
      <c r="CU246" s="391">
        <f t="shared" si="331"/>
        <v>0</v>
      </c>
      <c r="CV246" s="391">
        <f t="shared" si="332"/>
        <v>0</v>
      </c>
      <c r="CW246" s="391">
        <f t="shared" si="333"/>
        <v>0</v>
      </c>
      <c r="CX246" s="391">
        <f t="shared" si="334"/>
        <v>0</v>
      </c>
      <c r="CY246" s="391">
        <f t="shared" si="335"/>
        <v>0</v>
      </c>
      <c r="CZ246" s="391">
        <f t="shared" si="336"/>
        <v>0</v>
      </c>
      <c r="DA246" s="391">
        <f t="shared" si="337"/>
        <v>1</v>
      </c>
      <c r="DB246" s="391">
        <f t="shared" si="338"/>
        <v>1</v>
      </c>
      <c r="DC246" s="391">
        <f t="shared" si="339"/>
        <v>1</v>
      </c>
      <c r="DD246" s="391">
        <f t="shared" si="340"/>
        <v>0</v>
      </c>
      <c r="DE246" s="398"/>
      <c r="DF246" s="391">
        <f t="shared" si="341"/>
        <v>0</v>
      </c>
      <c r="DG246" s="391">
        <f t="shared" si="342"/>
        <v>0</v>
      </c>
      <c r="DH246" s="391">
        <f t="shared" si="343"/>
        <v>0</v>
      </c>
      <c r="DI246" s="391">
        <f t="shared" si="344"/>
        <v>0</v>
      </c>
      <c r="DJ246" s="391">
        <f t="shared" si="345"/>
        <v>0</v>
      </c>
      <c r="DK246" s="391">
        <f t="shared" si="346"/>
        <v>0</v>
      </c>
      <c r="DL246" s="391">
        <f t="shared" si="347"/>
        <v>0</v>
      </c>
      <c r="DM246" s="391">
        <f t="shared" si="348"/>
        <v>0</v>
      </c>
      <c r="DN246" s="391">
        <f t="shared" si="349"/>
        <v>0</v>
      </c>
      <c r="DO246" s="391">
        <f t="shared" si="350"/>
        <v>0</v>
      </c>
      <c r="DP246" s="391">
        <f t="shared" si="351"/>
        <v>0</v>
      </c>
      <c r="DQ246" s="398"/>
      <c r="DR246" s="391">
        <f t="shared" si="352"/>
        <v>0</v>
      </c>
      <c r="DS246" s="391">
        <f t="shared" si="353"/>
        <v>0</v>
      </c>
      <c r="DT246" s="391">
        <f t="shared" si="354"/>
        <v>0</v>
      </c>
      <c r="DU246" s="391">
        <f t="shared" si="355"/>
        <v>0</v>
      </c>
      <c r="DV246" s="391">
        <f t="shared" si="356"/>
        <v>0</v>
      </c>
      <c r="DW246" s="391">
        <f t="shared" si="357"/>
        <v>0</v>
      </c>
      <c r="DX246" s="391">
        <f t="shared" si="358"/>
        <v>0</v>
      </c>
      <c r="DY246" s="391">
        <f t="shared" si="359"/>
        <v>0</v>
      </c>
      <c r="DZ246" s="391">
        <f t="shared" si="360"/>
        <v>0</v>
      </c>
      <c r="EA246" s="391">
        <f t="shared" si="361"/>
        <v>0</v>
      </c>
      <c r="EB246" s="391">
        <f t="shared" si="362"/>
        <v>0</v>
      </c>
      <c r="EC246" s="398"/>
      <c r="ED246" s="391">
        <f t="shared" si="363"/>
        <v>0</v>
      </c>
      <c r="EE246" s="391">
        <f t="shared" si="364"/>
        <v>0</v>
      </c>
      <c r="EF246" s="391">
        <f t="shared" si="365"/>
        <v>0</v>
      </c>
      <c r="EG246" s="391">
        <f t="shared" si="366"/>
        <v>0</v>
      </c>
      <c r="EH246" s="391">
        <f t="shared" si="367"/>
        <v>0</v>
      </c>
      <c r="EI246" s="391">
        <f t="shared" si="368"/>
        <v>0</v>
      </c>
      <c r="EJ246" s="391">
        <f t="shared" si="369"/>
        <v>0</v>
      </c>
      <c r="EK246" s="391">
        <f t="shared" si="370"/>
        <v>0</v>
      </c>
      <c r="EL246" s="391">
        <f t="shared" si="371"/>
        <v>0</v>
      </c>
      <c r="EM246" s="391">
        <f t="shared" si="372"/>
        <v>0</v>
      </c>
      <c r="EN246" s="391">
        <f t="shared" si="373"/>
        <v>0</v>
      </c>
    </row>
    <row r="247" spans="1:145" s="391" customFormat="1" ht="18.75" hidden="1" thickBot="1" x14ac:dyDescent="0.25">
      <c r="A247" s="364" t="str">
        <f t="shared" si="380"/>
        <v>OR-NO</v>
      </c>
      <c r="B247" s="365" t="str">
        <f>IF((A247&lt;&gt;"ZZZ"),(IF((IFERROR((VLOOKUP(A247,'Standaard+voorstellen '!A$1:B$436,1,FALSE)),"ZZZ"))="ZZZ","v","")),"")</f>
        <v/>
      </c>
      <c r="C247" s="418" t="s">
        <v>1110</v>
      </c>
      <c r="D247" s="367" t="str">
        <f t="shared" si="292"/>
        <v>OR-NO</v>
      </c>
      <c r="E247" s="368" t="str">
        <f>IFERROR((VLOOKUP(C247,'Standaard+voorstellen '!A$1:E$568,2,FALSE)),"Nog af te handelen AANVRAAG")</f>
        <v>OR Noodprocedure</v>
      </c>
      <c r="F247" s="369">
        <f>IFERROR((VLOOKUP(C247,'Standaard+voorstellen '!A$1:E$568,3,FALSE)),"")</f>
        <v>1</v>
      </c>
      <c r="G247" s="370">
        <f t="shared" si="376"/>
        <v>111</v>
      </c>
      <c r="H247" s="371">
        <f t="shared" si="378"/>
        <v>0</v>
      </c>
      <c r="I247" s="372">
        <f t="shared" si="377"/>
        <v>111</v>
      </c>
      <c r="J247" s="367">
        <f t="shared" si="293"/>
        <v>0</v>
      </c>
      <c r="K247" s="372">
        <f t="shared" si="294"/>
        <v>0</v>
      </c>
      <c r="L247" s="369" t="s">
        <v>36</v>
      </c>
      <c r="M247" s="373" t="s">
        <v>221</v>
      </c>
      <c r="N247" s="374"/>
      <c r="O247" s="375"/>
      <c r="P247" s="376" t="s">
        <v>1110</v>
      </c>
      <c r="Q247" s="377">
        <v>111</v>
      </c>
      <c r="R247" s="378">
        <v>0</v>
      </c>
      <c r="S247" s="379">
        <v>111</v>
      </c>
      <c r="T247" s="378">
        <v>7</v>
      </c>
      <c r="U247" s="378">
        <v>7</v>
      </c>
      <c r="V247" s="383">
        <v>3</v>
      </c>
      <c r="W247" s="384">
        <v>0</v>
      </c>
      <c r="X247" s="385">
        <v>3</v>
      </c>
      <c r="Y247" s="384"/>
      <c r="Z247" s="401"/>
      <c r="AA247" s="402"/>
      <c r="AB247" s="383"/>
      <c r="AC247" s="384"/>
      <c r="AD247" s="384"/>
      <c r="AE247" s="383">
        <v>20</v>
      </c>
      <c r="AF247" s="401">
        <v>0</v>
      </c>
      <c r="AG247" s="406">
        <v>20</v>
      </c>
      <c r="AH247" s="383">
        <v>3</v>
      </c>
      <c r="AI247" s="384">
        <v>0</v>
      </c>
      <c r="AJ247" s="385">
        <v>3</v>
      </c>
      <c r="AK247" s="384"/>
      <c r="AL247" s="384"/>
      <c r="AM247" s="384"/>
      <c r="AN247" s="383">
        <v>17</v>
      </c>
      <c r="AO247" s="384">
        <v>0</v>
      </c>
      <c r="AP247" s="385">
        <v>17</v>
      </c>
      <c r="AQ247" s="384">
        <v>40</v>
      </c>
      <c r="AR247" s="384">
        <v>0</v>
      </c>
      <c r="AS247" s="384">
        <v>40</v>
      </c>
      <c r="AT247" s="383">
        <v>11</v>
      </c>
      <c r="AU247" s="384">
        <v>0</v>
      </c>
      <c r="AV247" s="384">
        <v>11</v>
      </c>
      <c r="AW247" s="383">
        <v>17</v>
      </c>
      <c r="AX247" s="384">
        <v>0</v>
      </c>
      <c r="AY247" s="385">
        <v>17</v>
      </c>
      <c r="AZ247" s="403"/>
      <c r="BA247" s="387" t="str">
        <f t="shared" si="295"/>
        <v>OR</v>
      </c>
      <c r="BB247" s="388" t="str">
        <f t="shared" si="296"/>
        <v/>
      </c>
      <c r="BC247" s="389" t="str">
        <f t="shared" si="297"/>
        <v>-</v>
      </c>
      <c r="BD247" s="390" t="str">
        <f t="shared" si="298"/>
        <v>NO</v>
      </c>
      <c r="BE247" s="391">
        <f t="shared" si="299"/>
        <v>3</v>
      </c>
      <c r="BF247" s="392" t="str">
        <f>VLOOKUP(C247,'Standaard+voorstellen '!A$1:E$568,1,FALSE)</f>
        <v>OR-NO</v>
      </c>
      <c r="BG247" s="393" t="str">
        <f>VLOOKUP(P247,'Hulpblad Aantal per VrtgSrt &gt;=1'!B$4:C$688,1,FALSE)</f>
        <v>OR-NO</v>
      </c>
      <c r="BH247" s="394" t="s">
        <v>1110</v>
      </c>
      <c r="BI247" s="393" t="str">
        <f t="shared" si="300"/>
        <v>g</v>
      </c>
      <c r="BJ247" s="393" t="str">
        <f t="shared" si="301"/>
        <v/>
      </c>
      <c r="BK247" s="393" t="str">
        <f t="shared" si="302"/>
        <v>A</v>
      </c>
      <c r="BL247" s="395" t="str">
        <f t="shared" si="303"/>
        <v>A</v>
      </c>
      <c r="BM247" s="393" t="str">
        <f>IF((B247&gt;"a"),(VLOOKUP(A247,Afhankelijkheid!A$2:O$5530,2,FALSE)),"")</f>
        <v/>
      </c>
      <c r="BN247" s="396">
        <f>IFERROR(VLOOKUP(A247,'Hulpblad IZB en IZE'!A$2:B$750,2,FALSE),0)</f>
        <v>0</v>
      </c>
      <c r="BO247" s="397" t="str">
        <f t="shared" si="304"/>
        <v/>
      </c>
      <c r="BP247" s="370">
        <f t="shared" si="305"/>
        <v>111</v>
      </c>
      <c r="BQ247" s="371">
        <f t="shared" si="306"/>
        <v>0</v>
      </c>
      <c r="BR247" s="372">
        <f t="shared" si="374"/>
        <v>111</v>
      </c>
      <c r="BS247" s="372">
        <f t="shared" si="375"/>
        <v>7</v>
      </c>
      <c r="BT247" s="367">
        <f t="shared" si="307"/>
        <v>0</v>
      </c>
      <c r="BU247" s="398"/>
      <c r="BW247" s="393">
        <f t="shared" si="308"/>
        <v>0</v>
      </c>
      <c r="BX247" s="393">
        <f t="shared" si="309"/>
        <v>0</v>
      </c>
      <c r="BY247" s="393">
        <f t="shared" si="310"/>
        <v>0</v>
      </c>
      <c r="BZ247" s="393">
        <f t="shared" si="311"/>
        <v>0</v>
      </c>
      <c r="CA247" s="393">
        <f t="shared" si="312"/>
        <v>0</v>
      </c>
      <c r="CB247" s="393">
        <f t="shared" si="313"/>
        <v>0</v>
      </c>
      <c r="CC247" s="393">
        <f t="shared" si="314"/>
        <v>0</v>
      </c>
      <c r="CD247" s="393">
        <f t="shared" si="315"/>
        <v>0</v>
      </c>
      <c r="CE247" s="393">
        <f t="shared" si="316"/>
        <v>0</v>
      </c>
      <c r="CF247" s="393">
        <f t="shared" si="317"/>
        <v>0</v>
      </c>
      <c r="CG247" s="398"/>
      <c r="CH247" s="391">
        <f t="shared" si="318"/>
        <v>1</v>
      </c>
      <c r="CI247" s="391">
        <f t="shared" si="319"/>
        <v>0</v>
      </c>
      <c r="CJ247" s="391">
        <f t="shared" si="320"/>
        <v>0</v>
      </c>
      <c r="CK247" s="391">
        <f t="shared" si="321"/>
        <v>1</v>
      </c>
      <c r="CL247" s="391">
        <f t="shared" si="322"/>
        <v>1</v>
      </c>
      <c r="CM247" s="391">
        <f t="shared" si="323"/>
        <v>0</v>
      </c>
      <c r="CN247" s="391">
        <f t="shared" si="324"/>
        <v>1</v>
      </c>
      <c r="CO247" s="391">
        <f t="shared" si="325"/>
        <v>1</v>
      </c>
      <c r="CP247" s="391">
        <f t="shared" si="326"/>
        <v>1</v>
      </c>
      <c r="CQ247" s="391">
        <f t="shared" si="327"/>
        <v>1</v>
      </c>
      <c r="CR247" s="391">
        <f t="shared" si="328"/>
        <v>0</v>
      </c>
      <c r="CS247" s="393">
        <f t="shared" si="329"/>
        <v>0</v>
      </c>
      <c r="CT247" s="391">
        <f t="shared" si="330"/>
        <v>0</v>
      </c>
      <c r="CU247" s="391">
        <f t="shared" si="331"/>
        <v>1</v>
      </c>
      <c r="CV247" s="391">
        <f t="shared" si="332"/>
        <v>0</v>
      </c>
      <c r="CW247" s="391">
        <f t="shared" si="333"/>
        <v>0</v>
      </c>
      <c r="CX247" s="391">
        <f t="shared" si="334"/>
        <v>1</v>
      </c>
      <c r="CY247" s="391">
        <f t="shared" si="335"/>
        <v>1</v>
      </c>
      <c r="CZ247" s="391">
        <f t="shared" si="336"/>
        <v>0</v>
      </c>
      <c r="DA247" s="391">
        <f t="shared" si="337"/>
        <v>1</v>
      </c>
      <c r="DB247" s="391">
        <f t="shared" si="338"/>
        <v>1</v>
      </c>
      <c r="DC247" s="391">
        <f t="shared" si="339"/>
        <v>1</v>
      </c>
      <c r="DD247" s="391">
        <f t="shared" si="340"/>
        <v>1</v>
      </c>
      <c r="DE247" s="398"/>
      <c r="DF247" s="391">
        <f t="shared" si="341"/>
        <v>0</v>
      </c>
      <c r="DG247" s="391">
        <f t="shared" si="342"/>
        <v>0</v>
      </c>
      <c r="DH247" s="391">
        <f t="shared" si="343"/>
        <v>0</v>
      </c>
      <c r="DI247" s="391">
        <f t="shared" si="344"/>
        <v>0</v>
      </c>
      <c r="DJ247" s="391">
        <f t="shared" si="345"/>
        <v>0</v>
      </c>
      <c r="DK247" s="391">
        <f t="shared" si="346"/>
        <v>0</v>
      </c>
      <c r="DL247" s="391">
        <f t="shared" si="347"/>
        <v>0</v>
      </c>
      <c r="DM247" s="391">
        <f t="shared" si="348"/>
        <v>0</v>
      </c>
      <c r="DN247" s="391">
        <f t="shared" si="349"/>
        <v>0</v>
      </c>
      <c r="DO247" s="391">
        <f t="shared" si="350"/>
        <v>0</v>
      </c>
      <c r="DP247" s="391">
        <f t="shared" si="351"/>
        <v>0</v>
      </c>
      <c r="DQ247" s="398"/>
      <c r="DR247" s="391">
        <f t="shared" si="352"/>
        <v>0</v>
      </c>
      <c r="DS247" s="391">
        <f t="shared" si="353"/>
        <v>0</v>
      </c>
      <c r="DT247" s="391">
        <f t="shared" si="354"/>
        <v>0</v>
      </c>
      <c r="DU247" s="391">
        <f t="shared" si="355"/>
        <v>0</v>
      </c>
      <c r="DV247" s="391">
        <f t="shared" si="356"/>
        <v>0</v>
      </c>
      <c r="DW247" s="391">
        <f t="shared" si="357"/>
        <v>0</v>
      </c>
      <c r="DX247" s="391">
        <f t="shared" si="358"/>
        <v>0</v>
      </c>
      <c r="DY247" s="391">
        <f t="shared" si="359"/>
        <v>0</v>
      </c>
      <c r="DZ247" s="391">
        <f t="shared" si="360"/>
        <v>0</v>
      </c>
      <c r="EA247" s="391">
        <f t="shared" si="361"/>
        <v>0</v>
      </c>
      <c r="EB247" s="391">
        <f t="shared" si="362"/>
        <v>0</v>
      </c>
      <c r="EC247" s="398"/>
      <c r="ED247" s="391">
        <f t="shared" si="363"/>
        <v>0</v>
      </c>
      <c r="EE247" s="391">
        <f t="shared" si="364"/>
        <v>0</v>
      </c>
      <c r="EF247" s="391">
        <f t="shared" si="365"/>
        <v>0</v>
      </c>
      <c r="EG247" s="391">
        <f t="shared" si="366"/>
        <v>0</v>
      </c>
      <c r="EH247" s="391">
        <f t="shared" si="367"/>
        <v>0</v>
      </c>
      <c r="EI247" s="391">
        <f t="shared" si="368"/>
        <v>0</v>
      </c>
      <c r="EJ247" s="391">
        <f t="shared" si="369"/>
        <v>0</v>
      </c>
      <c r="EK247" s="391">
        <f t="shared" si="370"/>
        <v>0</v>
      </c>
      <c r="EL247" s="391">
        <f t="shared" si="371"/>
        <v>0</v>
      </c>
      <c r="EM247" s="391">
        <f t="shared" si="372"/>
        <v>0</v>
      </c>
      <c r="EN247" s="391">
        <f t="shared" si="373"/>
        <v>0</v>
      </c>
      <c r="EO247" s="399"/>
    </row>
    <row r="248" spans="1:145" s="399" customFormat="1" ht="18.75" hidden="1" thickBot="1" x14ac:dyDescent="0.25">
      <c r="A248" s="546" t="str">
        <f t="shared" si="380"/>
        <v>OS</v>
      </c>
      <c r="B248" s="547" t="str">
        <f>IF((A248&lt;&gt;"ZZZ"),(IF((IFERROR((VLOOKUP(A248,'Standaard+voorstellen '!A$1:B$436,1,FALSE)),"ZZZ"))="ZZZ","v","")),"")</f>
        <v/>
      </c>
      <c r="C248" s="548" t="s">
        <v>186</v>
      </c>
      <c r="D248" s="549" t="str">
        <f t="shared" si="292"/>
        <v>OS</v>
      </c>
      <c r="E248" s="550" t="str">
        <f>IFERROR((VLOOKUP(C248,'Standaard+voorstellen '!A$1:E$568,2,FALSE)),"Nog af te handelen AANVRAAG")</f>
        <v>Olieschermen voertuig</v>
      </c>
      <c r="F248" s="369">
        <f>IFERROR((VLOOKUP(C248,'Standaard+voorstellen '!A$1:E$568,3,FALSE)),"")</f>
        <v>2</v>
      </c>
      <c r="G248" s="370">
        <f t="shared" si="376"/>
        <v>4</v>
      </c>
      <c r="H248" s="371">
        <f t="shared" si="378"/>
        <v>1</v>
      </c>
      <c r="I248" s="372">
        <f t="shared" si="377"/>
        <v>3</v>
      </c>
      <c r="J248" s="367">
        <f t="shared" si="293"/>
        <v>4</v>
      </c>
      <c r="K248" s="372">
        <f t="shared" si="294"/>
        <v>0</v>
      </c>
      <c r="L248" s="369" t="s">
        <v>36</v>
      </c>
      <c r="M248" s="373" t="s">
        <v>1138</v>
      </c>
      <c r="N248" s="635" t="s">
        <v>2378</v>
      </c>
      <c r="O248" s="635" t="s">
        <v>2379</v>
      </c>
      <c r="P248" s="376" t="s">
        <v>186</v>
      </c>
      <c r="Q248" s="377">
        <v>4</v>
      </c>
      <c r="R248" s="378">
        <v>1</v>
      </c>
      <c r="S248" s="379">
        <v>3</v>
      </c>
      <c r="T248" s="378">
        <v>6</v>
      </c>
      <c r="U248" s="378">
        <v>1</v>
      </c>
      <c r="V248" s="383">
        <v>0</v>
      </c>
      <c r="W248" s="384">
        <v>0</v>
      </c>
      <c r="X248" s="385">
        <v>0</v>
      </c>
      <c r="Y248" s="384"/>
      <c r="Z248" s="401"/>
      <c r="AA248" s="402"/>
      <c r="AB248" s="383"/>
      <c r="AC248" s="384"/>
      <c r="AD248" s="384"/>
      <c r="AE248" s="383"/>
      <c r="AF248" s="401"/>
      <c r="AG248" s="406"/>
      <c r="AH248" s="383">
        <v>0</v>
      </c>
      <c r="AI248" s="384">
        <v>0</v>
      </c>
      <c r="AJ248" s="385">
        <v>0</v>
      </c>
      <c r="AK248" s="384">
        <v>4</v>
      </c>
      <c r="AL248" s="384">
        <v>1</v>
      </c>
      <c r="AM248" s="384">
        <v>3</v>
      </c>
      <c r="AN248" s="383">
        <v>0</v>
      </c>
      <c r="AO248" s="384">
        <v>0</v>
      </c>
      <c r="AP248" s="385">
        <v>0</v>
      </c>
      <c r="AQ248" s="384">
        <v>0</v>
      </c>
      <c r="AR248" s="384">
        <v>0</v>
      </c>
      <c r="AS248" s="384">
        <v>0</v>
      </c>
      <c r="AT248" s="383">
        <v>0</v>
      </c>
      <c r="AU248" s="384">
        <v>0</v>
      </c>
      <c r="AV248" s="384">
        <v>0</v>
      </c>
      <c r="AW248" s="383"/>
      <c r="AX248" s="384"/>
      <c r="AY248" s="385"/>
      <c r="AZ248" s="403"/>
      <c r="BA248" s="387" t="str">
        <f t="shared" si="295"/>
        <v>OS</v>
      </c>
      <c r="BB248" s="388" t="str">
        <f t="shared" si="296"/>
        <v/>
      </c>
      <c r="BC248" s="389" t="str">
        <f t="shared" si="297"/>
        <v/>
      </c>
      <c r="BD248" s="390" t="str">
        <f t="shared" si="298"/>
        <v/>
      </c>
      <c r="BE248" s="391">
        <f t="shared" si="299"/>
        <v>3</v>
      </c>
      <c r="BF248" s="392" t="str">
        <f>VLOOKUP(C248,'Standaard+voorstellen '!A$1:E$568,1,FALSE)</f>
        <v>OS</v>
      </c>
      <c r="BG248" s="393" t="str">
        <f>VLOOKUP(P248,'Hulpblad Aantal per VrtgSrt &gt;=1'!B$4:C$688,1,FALSE)</f>
        <v>OS</v>
      </c>
      <c r="BH248" s="394" t="s">
        <v>186</v>
      </c>
      <c r="BI248" s="393" t="str">
        <f t="shared" si="300"/>
        <v>g</v>
      </c>
      <c r="BJ248" s="393" t="str">
        <f t="shared" si="301"/>
        <v>P</v>
      </c>
      <c r="BK248" s="393" t="str">
        <f t="shared" si="302"/>
        <v>A</v>
      </c>
      <c r="BL248" s="395" t="str">
        <f t="shared" si="303"/>
        <v>PA</v>
      </c>
      <c r="BM248" s="393" t="str">
        <f>IF((B248&gt;"a"),(VLOOKUP(A248,Afhankelijkheid!A$2:O$5530,2,FALSE)),"")</f>
        <v/>
      </c>
      <c r="BN248" s="396">
        <f>IFERROR(VLOOKUP(A248,'Hulpblad IZB en IZE'!A$2:B$750,2,FALSE),0)</f>
        <v>4</v>
      </c>
      <c r="BO248" s="397" t="str">
        <f t="shared" si="304"/>
        <v/>
      </c>
      <c r="BP248" s="370">
        <f t="shared" si="305"/>
        <v>4</v>
      </c>
      <c r="BQ248" s="371">
        <f t="shared" si="306"/>
        <v>1</v>
      </c>
      <c r="BR248" s="372">
        <f t="shared" si="374"/>
        <v>3</v>
      </c>
      <c r="BS248" s="372">
        <f t="shared" si="375"/>
        <v>6</v>
      </c>
      <c r="BT248" s="367">
        <f t="shared" si="307"/>
        <v>4</v>
      </c>
      <c r="BU248" s="398"/>
      <c r="BV248" s="391"/>
      <c r="BW248" s="393">
        <f t="shared" si="308"/>
        <v>0</v>
      </c>
      <c r="BX248" s="393">
        <f t="shared" si="309"/>
        <v>0</v>
      </c>
      <c r="BY248" s="393">
        <f t="shared" si="310"/>
        <v>0</v>
      </c>
      <c r="BZ248" s="393">
        <f t="shared" si="311"/>
        <v>0</v>
      </c>
      <c r="CA248" s="393">
        <f t="shared" si="312"/>
        <v>0</v>
      </c>
      <c r="CB248" s="393">
        <f t="shared" si="313"/>
        <v>0</v>
      </c>
      <c r="CC248" s="393">
        <f t="shared" si="314"/>
        <v>0</v>
      </c>
      <c r="CD248" s="393">
        <f t="shared" si="315"/>
        <v>0</v>
      </c>
      <c r="CE248" s="393">
        <f t="shared" si="316"/>
        <v>0</v>
      </c>
      <c r="CF248" s="393">
        <f t="shared" si="317"/>
        <v>0</v>
      </c>
      <c r="CG248" s="398"/>
      <c r="CH248" s="391">
        <f t="shared" si="318"/>
        <v>1</v>
      </c>
      <c r="CI248" s="391">
        <f t="shared" si="319"/>
        <v>0</v>
      </c>
      <c r="CJ248" s="391">
        <f t="shared" si="320"/>
        <v>0</v>
      </c>
      <c r="CK248" s="391">
        <f t="shared" si="321"/>
        <v>0</v>
      </c>
      <c r="CL248" s="391">
        <f t="shared" si="322"/>
        <v>1</v>
      </c>
      <c r="CM248" s="391">
        <f t="shared" si="323"/>
        <v>1</v>
      </c>
      <c r="CN248" s="391">
        <f t="shared" si="324"/>
        <v>1</v>
      </c>
      <c r="CO248" s="391">
        <f t="shared" si="325"/>
        <v>1</v>
      </c>
      <c r="CP248" s="391">
        <f t="shared" si="326"/>
        <v>1</v>
      </c>
      <c r="CQ248" s="391">
        <f t="shared" si="327"/>
        <v>0</v>
      </c>
      <c r="CR248" s="391">
        <f t="shared" si="328"/>
        <v>0</v>
      </c>
      <c r="CS248" s="393">
        <f t="shared" si="329"/>
        <v>0</v>
      </c>
      <c r="CT248" s="391">
        <f t="shared" si="330"/>
        <v>0</v>
      </c>
      <c r="CU248" s="391">
        <f t="shared" si="331"/>
        <v>0</v>
      </c>
      <c r="CV248" s="391">
        <f t="shared" si="332"/>
        <v>0</v>
      </c>
      <c r="CW248" s="391">
        <f t="shared" si="333"/>
        <v>0</v>
      </c>
      <c r="CX248" s="391">
        <f t="shared" si="334"/>
        <v>0</v>
      </c>
      <c r="CY248" s="391">
        <f t="shared" si="335"/>
        <v>0</v>
      </c>
      <c r="CZ248" s="391">
        <f t="shared" si="336"/>
        <v>1</v>
      </c>
      <c r="DA248" s="391">
        <f t="shared" si="337"/>
        <v>0</v>
      </c>
      <c r="DB248" s="391">
        <f t="shared" si="338"/>
        <v>0</v>
      </c>
      <c r="DC248" s="391">
        <f t="shared" si="339"/>
        <v>0</v>
      </c>
      <c r="DD248" s="391">
        <f t="shared" si="340"/>
        <v>0</v>
      </c>
      <c r="DE248" s="398"/>
      <c r="DF248" s="391">
        <f t="shared" si="341"/>
        <v>0</v>
      </c>
      <c r="DG248" s="391">
        <f t="shared" si="342"/>
        <v>0</v>
      </c>
      <c r="DH248" s="391">
        <f t="shared" si="343"/>
        <v>0</v>
      </c>
      <c r="DI248" s="391">
        <f t="shared" si="344"/>
        <v>0</v>
      </c>
      <c r="DJ248" s="391">
        <f t="shared" si="345"/>
        <v>0</v>
      </c>
      <c r="DK248" s="391">
        <f t="shared" si="346"/>
        <v>0</v>
      </c>
      <c r="DL248" s="391">
        <f t="shared" si="347"/>
        <v>0</v>
      </c>
      <c r="DM248" s="391">
        <f t="shared" si="348"/>
        <v>0</v>
      </c>
      <c r="DN248" s="391">
        <f t="shared" si="349"/>
        <v>0</v>
      </c>
      <c r="DO248" s="391">
        <f t="shared" si="350"/>
        <v>0</v>
      </c>
      <c r="DP248" s="391">
        <f t="shared" si="351"/>
        <v>0</v>
      </c>
      <c r="DQ248" s="398"/>
      <c r="DR248" s="391">
        <f t="shared" si="352"/>
        <v>0</v>
      </c>
      <c r="DS248" s="391">
        <f t="shared" si="353"/>
        <v>0</v>
      </c>
      <c r="DT248" s="391">
        <f t="shared" si="354"/>
        <v>0</v>
      </c>
      <c r="DU248" s="391">
        <f t="shared" si="355"/>
        <v>0</v>
      </c>
      <c r="DV248" s="391">
        <f t="shared" si="356"/>
        <v>0</v>
      </c>
      <c r="DW248" s="391">
        <f t="shared" si="357"/>
        <v>0</v>
      </c>
      <c r="DX248" s="391">
        <f t="shared" si="358"/>
        <v>0</v>
      </c>
      <c r="DY248" s="391">
        <f t="shared" si="359"/>
        <v>0</v>
      </c>
      <c r="DZ248" s="391">
        <f t="shared" si="360"/>
        <v>0</v>
      </c>
      <c r="EA248" s="391">
        <f t="shared" si="361"/>
        <v>0</v>
      </c>
      <c r="EB248" s="391">
        <f t="shared" si="362"/>
        <v>0</v>
      </c>
      <c r="EC248" s="398"/>
      <c r="ED248" s="391">
        <f t="shared" si="363"/>
        <v>0</v>
      </c>
      <c r="EE248" s="391">
        <f t="shared" si="364"/>
        <v>0</v>
      </c>
      <c r="EF248" s="391">
        <f t="shared" si="365"/>
        <v>0</v>
      </c>
      <c r="EG248" s="391">
        <f t="shared" si="366"/>
        <v>0</v>
      </c>
      <c r="EH248" s="391">
        <f t="shared" si="367"/>
        <v>0</v>
      </c>
      <c r="EI248" s="391">
        <f t="shared" si="368"/>
        <v>0</v>
      </c>
      <c r="EJ248" s="391">
        <f t="shared" si="369"/>
        <v>0</v>
      </c>
      <c r="EK248" s="391">
        <f t="shared" si="370"/>
        <v>0</v>
      </c>
      <c r="EL248" s="391">
        <f t="shared" si="371"/>
        <v>0</v>
      </c>
      <c r="EM248" s="391">
        <f t="shared" si="372"/>
        <v>0</v>
      </c>
      <c r="EN248" s="391">
        <f t="shared" si="373"/>
        <v>0</v>
      </c>
      <c r="EO248" s="391"/>
    </row>
    <row r="249" spans="1:145" s="391" customFormat="1" ht="13.5" hidden="1" thickBot="1" x14ac:dyDescent="0.25">
      <c r="A249" s="364" t="str">
        <f t="shared" si="380"/>
        <v>OSC</v>
      </c>
      <c r="B249" s="365" t="str">
        <f>IF((A249&lt;&gt;"ZZZ"),(IF((IFERROR((VLOOKUP(A249,'Standaard+voorstellen '!A$1:B$436,1,FALSE)),"ZZZ"))="ZZZ","v","")),"")</f>
        <v/>
      </c>
      <c r="C249" s="396" t="s">
        <v>21</v>
      </c>
      <c r="D249" s="367" t="str">
        <f t="shared" si="292"/>
        <v>OSC</v>
      </c>
      <c r="E249" s="368" t="str">
        <f>IFERROR((VLOOKUP(C249,'Standaard+voorstellen '!A$1:E$568,2,FALSE)),"Nog af te handelen AANVRAAG")</f>
        <v>On Scene Commander</v>
      </c>
      <c r="F249" s="369">
        <f>IFERROR((VLOOKUP(C249,'Standaard+voorstellen '!A$1:E$568,3,FALSE)),"")</f>
        <v>9</v>
      </c>
      <c r="G249" s="370">
        <f t="shared" si="376"/>
        <v>17</v>
      </c>
      <c r="H249" s="371">
        <f t="shared" si="378"/>
        <v>17</v>
      </c>
      <c r="I249" s="372">
        <f t="shared" si="377"/>
        <v>0</v>
      </c>
      <c r="J249" s="367">
        <f t="shared" si="293"/>
        <v>2</v>
      </c>
      <c r="K249" s="372">
        <f t="shared" si="294"/>
        <v>0</v>
      </c>
      <c r="L249" s="369" t="s">
        <v>24</v>
      </c>
      <c r="M249" s="373" t="s">
        <v>1243</v>
      </c>
      <c r="N249" s="374"/>
      <c r="O249" s="375"/>
      <c r="P249" s="376" t="s">
        <v>21</v>
      </c>
      <c r="Q249" s="461">
        <v>17</v>
      </c>
      <c r="R249" s="462">
        <v>17</v>
      </c>
      <c r="S249" s="482">
        <v>0</v>
      </c>
      <c r="T249" s="462">
        <v>7</v>
      </c>
      <c r="U249" s="462">
        <v>6</v>
      </c>
      <c r="V249" s="483">
        <v>0</v>
      </c>
      <c r="W249" s="484">
        <v>0</v>
      </c>
      <c r="X249" s="485">
        <v>0</v>
      </c>
      <c r="Y249" s="484"/>
      <c r="Z249" s="484"/>
      <c r="AA249" s="484"/>
      <c r="AB249" s="483">
        <v>1</v>
      </c>
      <c r="AC249" s="484">
        <v>1</v>
      </c>
      <c r="AD249" s="484">
        <v>0</v>
      </c>
      <c r="AE249" s="483"/>
      <c r="AF249" s="484"/>
      <c r="AG249" s="485"/>
      <c r="AH249" s="461">
        <v>1</v>
      </c>
      <c r="AI249" s="462">
        <v>1</v>
      </c>
      <c r="AJ249" s="482">
        <v>0</v>
      </c>
      <c r="AK249" s="484"/>
      <c r="AL249" s="484"/>
      <c r="AM249" s="484"/>
      <c r="AN249" s="461">
        <v>2</v>
      </c>
      <c r="AO249" s="462">
        <v>2</v>
      </c>
      <c r="AP249" s="482">
        <v>0</v>
      </c>
      <c r="AQ249" s="484">
        <v>6</v>
      </c>
      <c r="AR249" s="484">
        <v>6</v>
      </c>
      <c r="AS249" s="484">
        <v>0</v>
      </c>
      <c r="AT249" s="483">
        <v>2</v>
      </c>
      <c r="AU249" s="484">
        <v>2</v>
      </c>
      <c r="AV249" s="484">
        <v>0</v>
      </c>
      <c r="AW249" s="483">
        <v>5</v>
      </c>
      <c r="AX249" s="484">
        <v>5</v>
      </c>
      <c r="AY249" s="485">
        <v>0</v>
      </c>
      <c r="AZ249" s="403"/>
      <c r="BA249" s="387" t="str">
        <f t="shared" si="295"/>
        <v>OSC</v>
      </c>
      <c r="BB249" s="388" t="str">
        <f t="shared" si="296"/>
        <v/>
      </c>
      <c r="BC249" s="389" t="str">
        <f t="shared" si="297"/>
        <v/>
      </c>
      <c r="BD249" s="390" t="str">
        <f t="shared" si="298"/>
        <v/>
      </c>
      <c r="BE249" s="391">
        <f t="shared" si="299"/>
        <v>4</v>
      </c>
      <c r="BF249" s="392" t="str">
        <f>VLOOKUP(C249,'Standaard+voorstellen '!A$1:E$568,1,FALSE)</f>
        <v>OSC</v>
      </c>
      <c r="BG249" s="393" t="str">
        <f>VLOOKUP(P249,'Hulpblad Aantal per VrtgSrt &gt;=1'!B$4:C$688,1,FALSE)</f>
        <v>OSC</v>
      </c>
      <c r="BH249" s="394" t="s">
        <v>21</v>
      </c>
      <c r="BI249" s="393" t="str">
        <f t="shared" si="300"/>
        <v>g</v>
      </c>
      <c r="BJ249" s="393" t="str">
        <f t="shared" si="301"/>
        <v>P</v>
      </c>
      <c r="BK249" s="393" t="str">
        <f t="shared" si="302"/>
        <v/>
      </c>
      <c r="BL249" s="395" t="str">
        <f t="shared" si="303"/>
        <v>P</v>
      </c>
      <c r="BM249" s="393" t="str">
        <f>IF((B249&gt;"a"),(VLOOKUP(A249,Afhankelijkheid!A$2:O$5530,2,FALSE)),"")</f>
        <v/>
      </c>
      <c r="BN249" s="396">
        <f>IFERROR(VLOOKUP(A249,'Hulpblad IZB en IZE'!A$2:B$750,2,FALSE),0)</f>
        <v>2</v>
      </c>
      <c r="BO249" s="397" t="str">
        <f t="shared" si="304"/>
        <v/>
      </c>
      <c r="BP249" s="370">
        <f t="shared" si="305"/>
        <v>17</v>
      </c>
      <c r="BQ249" s="371">
        <f t="shared" si="306"/>
        <v>17</v>
      </c>
      <c r="BR249" s="372">
        <f t="shared" si="374"/>
        <v>0</v>
      </c>
      <c r="BS249" s="372">
        <f t="shared" si="375"/>
        <v>7</v>
      </c>
      <c r="BT249" s="367">
        <f t="shared" si="307"/>
        <v>2</v>
      </c>
      <c r="BU249" s="398"/>
      <c r="BW249" s="393">
        <f t="shared" si="308"/>
        <v>0</v>
      </c>
      <c r="BX249" s="393">
        <f t="shared" si="309"/>
        <v>0</v>
      </c>
      <c r="BY249" s="393">
        <f t="shared" si="310"/>
        <v>0</v>
      </c>
      <c r="BZ249" s="393">
        <f t="shared" si="311"/>
        <v>0</v>
      </c>
      <c r="CA249" s="393">
        <f t="shared" si="312"/>
        <v>0</v>
      </c>
      <c r="CB249" s="393">
        <f t="shared" si="313"/>
        <v>0</v>
      </c>
      <c r="CC249" s="393">
        <f t="shared" si="314"/>
        <v>0</v>
      </c>
      <c r="CD249" s="393">
        <f t="shared" si="315"/>
        <v>0</v>
      </c>
      <c r="CE249" s="393">
        <f t="shared" si="316"/>
        <v>0</v>
      </c>
      <c r="CF249" s="393">
        <f t="shared" si="317"/>
        <v>0</v>
      </c>
      <c r="CG249" s="398"/>
      <c r="CH249" s="391">
        <f t="shared" si="318"/>
        <v>1</v>
      </c>
      <c r="CI249" s="391">
        <f t="shared" si="319"/>
        <v>0</v>
      </c>
      <c r="CJ249" s="391">
        <f t="shared" si="320"/>
        <v>1</v>
      </c>
      <c r="CK249" s="391">
        <f t="shared" si="321"/>
        <v>0</v>
      </c>
      <c r="CL249" s="391">
        <f t="shared" si="322"/>
        <v>1</v>
      </c>
      <c r="CM249" s="391">
        <f t="shared" si="323"/>
        <v>0</v>
      </c>
      <c r="CN249" s="391">
        <f t="shared" si="324"/>
        <v>1</v>
      </c>
      <c r="CO249" s="391">
        <f t="shared" si="325"/>
        <v>1</v>
      </c>
      <c r="CP249" s="391">
        <f t="shared" si="326"/>
        <v>1</v>
      </c>
      <c r="CQ249" s="391">
        <f t="shared" si="327"/>
        <v>1</v>
      </c>
      <c r="CR249" s="391">
        <f t="shared" si="328"/>
        <v>0</v>
      </c>
      <c r="CS249" s="393">
        <f t="shared" si="329"/>
        <v>0</v>
      </c>
      <c r="CT249" s="391">
        <f t="shared" si="330"/>
        <v>0</v>
      </c>
      <c r="CU249" s="391">
        <f t="shared" si="331"/>
        <v>0</v>
      </c>
      <c r="CV249" s="391">
        <f t="shared" si="332"/>
        <v>0</v>
      </c>
      <c r="CW249" s="391">
        <f t="shared" si="333"/>
        <v>1</v>
      </c>
      <c r="CX249" s="391">
        <f t="shared" si="334"/>
        <v>0</v>
      </c>
      <c r="CY249" s="391">
        <f t="shared" si="335"/>
        <v>1</v>
      </c>
      <c r="CZ249" s="391">
        <f t="shared" si="336"/>
        <v>0</v>
      </c>
      <c r="DA249" s="391">
        <f t="shared" si="337"/>
        <v>1</v>
      </c>
      <c r="DB249" s="391">
        <f t="shared" si="338"/>
        <v>1</v>
      </c>
      <c r="DC249" s="391">
        <f t="shared" si="339"/>
        <v>1</v>
      </c>
      <c r="DD249" s="391">
        <f t="shared" si="340"/>
        <v>1</v>
      </c>
      <c r="DE249" s="398"/>
      <c r="DF249" s="391">
        <f t="shared" si="341"/>
        <v>0</v>
      </c>
      <c r="DG249" s="391">
        <f t="shared" si="342"/>
        <v>0</v>
      </c>
      <c r="DH249" s="391">
        <f t="shared" si="343"/>
        <v>0</v>
      </c>
      <c r="DI249" s="391">
        <f t="shared" si="344"/>
        <v>0</v>
      </c>
      <c r="DJ249" s="391">
        <f t="shared" si="345"/>
        <v>0</v>
      </c>
      <c r="DK249" s="391">
        <f t="shared" si="346"/>
        <v>0</v>
      </c>
      <c r="DL249" s="391">
        <f t="shared" si="347"/>
        <v>0</v>
      </c>
      <c r="DM249" s="391">
        <f t="shared" si="348"/>
        <v>0</v>
      </c>
      <c r="DN249" s="391">
        <f t="shared" si="349"/>
        <v>0</v>
      </c>
      <c r="DO249" s="391">
        <f t="shared" si="350"/>
        <v>0</v>
      </c>
      <c r="DP249" s="391">
        <f t="shared" si="351"/>
        <v>0</v>
      </c>
      <c r="DQ249" s="398"/>
      <c r="DR249" s="391">
        <f t="shared" si="352"/>
        <v>0</v>
      </c>
      <c r="DS249" s="391">
        <f t="shared" si="353"/>
        <v>0</v>
      </c>
      <c r="DT249" s="391">
        <f t="shared" si="354"/>
        <v>0</v>
      </c>
      <c r="DU249" s="391">
        <f t="shared" si="355"/>
        <v>0</v>
      </c>
      <c r="DV249" s="391">
        <f t="shared" si="356"/>
        <v>0</v>
      </c>
      <c r="DW249" s="391">
        <f t="shared" si="357"/>
        <v>0</v>
      </c>
      <c r="DX249" s="391">
        <f t="shared" si="358"/>
        <v>0</v>
      </c>
      <c r="DY249" s="391">
        <f t="shared" si="359"/>
        <v>0</v>
      </c>
      <c r="DZ249" s="391">
        <f t="shared" si="360"/>
        <v>0</v>
      </c>
      <c r="EA249" s="391">
        <f t="shared" si="361"/>
        <v>0</v>
      </c>
      <c r="EB249" s="391">
        <f t="shared" si="362"/>
        <v>0</v>
      </c>
      <c r="EC249" s="398"/>
      <c r="ED249" s="391">
        <f t="shared" si="363"/>
        <v>0</v>
      </c>
      <c r="EE249" s="391">
        <f t="shared" si="364"/>
        <v>0</v>
      </c>
      <c r="EF249" s="391">
        <f t="shared" si="365"/>
        <v>0</v>
      </c>
      <c r="EG249" s="391">
        <f t="shared" si="366"/>
        <v>0</v>
      </c>
      <c r="EH249" s="391">
        <f t="shared" si="367"/>
        <v>0</v>
      </c>
      <c r="EI249" s="391">
        <f t="shared" si="368"/>
        <v>0</v>
      </c>
      <c r="EJ249" s="391">
        <f t="shared" si="369"/>
        <v>0</v>
      </c>
      <c r="EK249" s="391">
        <f t="shared" si="370"/>
        <v>0</v>
      </c>
      <c r="EL249" s="391">
        <f t="shared" si="371"/>
        <v>0</v>
      </c>
      <c r="EM249" s="391">
        <f t="shared" si="372"/>
        <v>0</v>
      </c>
      <c r="EN249" s="391">
        <f t="shared" si="373"/>
        <v>0</v>
      </c>
    </row>
    <row r="250" spans="1:145" s="391" customFormat="1" ht="13.5" hidden="1" thickBot="1" x14ac:dyDescent="0.25">
      <c r="A250" s="364" t="str">
        <f t="shared" si="380"/>
        <v>OSH</v>
      </c>
      <c r="B250" s="365" t="str">
        <f>IF((A250&lt;&gt;"ZZZ"),(IF((IFERROR((VLOOKUP(A250,'Standaard+voorstellen '!A$1:B$436,1,FALSE)),"ZZZ"))="ZZZ","v","")),"")</f>
        <v/>
      </c>
      <c r="C250" s="396" t="s">
        <v>187</v>
      </c>
      <c r="D250" s="367" t="str">
        <f t="shared" si="292"/>
        <v>OSH</v>
      </c>
      <c r="E250" s="368" t="str">
        <f>IFERROR((VLOOKUP(C250,'Standaard+voorstellen '!A$1:E$568,2,FALSE)),"Nog af te handelen AANVRAAG")</f>
        <v>Olieschermen Haakarmbak</v>
      </c>
      <c r="F250" s="369">
        <f>IFERROR((VLOOKUP(C250,'Standaard+voorstellen '!A$1:E$568,3,FALSE)),"")</f>
        <v>2</v>
      </c>
      <c r="G250" s="370">
        <f t="shared" si="376"/>
        <v>6</v>
      </c>
      <c r="H250" s="371">
        <f t="shared" si="378"/>
        <v>6</v>
      </c>
      <c r="I250" s="372">
        <f t="shared" si="377"/>
        <v>0</v>
      </c>
      <c r="J250" s="367">
        <f t="shared" si="293"/>
        <v>0</v>
      </c>
      <c r="K250" s="372">
        <f t="shared" si="294"/>
        <v>0</v>
      </c>
      <c r="L250" s="369" t="s">
        <v>36</v>
      </c>
      <c r="M250" s="373" t="s">
        <v>1138</v>
      </c>
      <c r="N250" s="374"/>
      <c r="O250" s="375"/>
      <c r="P250" s="376" t="s">
        <v>187</v>
      </c>
      <c r="Q250" s="377">
        <v>6</v>
      </c>
      <c r="R250" s="378">
        <v>6</v>
      </c>
      <c r="S250" s="379">
        <v>0</v>
      </c>
      <c r="T250" s="378">
        <v>6</v>
      </c>
      <c r="U250" s="378">
        <v>2</v>
      </c>
      <c r="V250" s="383">
        <v>0</v>
      </c>
      <c r="W250" s="384">
        <v>0</v>
      </c>
      <c r="X250" s="385">
        <v>0</v>
      </c>
      <c r="Y250" s="384"/>
      <c r="Z250" s="401"/>
      <c r="AA250" s="402"/>
      <c r="AB250" s="383"/>
      <c r="AC250" s="384"/>
      <c r="AD250" s="384"/>
      <c r="AE250" s="377"/>
      <c r="AF250" s="380"/>
      <c r="AG250" s="382"/>
      <c r="AH250" s="383">
        <v>2</v>
      </c>
      <c r="AI250" s="384">
        <v>2</v>
      </c>
      <c r="AJ250" s="385">
        <v>0</v>
      </c>
      <c r="AK250" s="384">
        <v>4</v>
      </c>
      <c r="AL250" s="384">
        <v>4</v>
      </c>
      <c r="AM250" s="384">
        <v>0</v>
      </c>
      <c r="AN250" s="383">
        <v>0</v>
      </c>
      <c r="AO250" s="384">
        <v>0</v>
      </c>
      <c r="AP250" s="385">
        <v>0</v>
      </c>
      <c r="AQ250" s="384">
        <v>0</v>
      </c>
      <c r="AR250" s="384">
        <v>0</v>
      </c>
      <c r="AS250" s="384">
        <v>0</v>
      </c>
      <c r="AT250" s="383">
        <v>0</v>
      </c>
      <c r="AU250" s="384">
        <v>0</v>
      </c>
      <c r="AV250" s="384">
        <v>0</v>
      </c>
      <c r="AW250" s="383"/>
      <c r="AX250" s="384"/>
      <c r="AY250" s="385"/>
      <c r="AZ250" s="403"/>
      <c r="BA250" s="387" t="str">
        <f t="shared" si="295"/>
        <v>OS</v>
      </c>
      <c r="BB250" s="388" t="str">
        <f t="shared" si="296"/>
        <v>H</v>
      </c>
      <c r="BC250" s="389" t="str">
        <f t="shared" si="297"/>
        <v/>
      </c>
      <c r="BD250" s="390" t="str">
        <f t="shared" si="298"/>
        <v/>
      </c>
      <c r="BE250" s="391">
        <f t="shared" si="299"/>
        <v>4</v>
      </c>
      <c r="BF250" s="392" t="str">
        <f>VLOOKUP(C250,'Standaard+voorstellen '!A$1:E$568,1,FALSE)</f>
        <v>OSH</v>
      </c>
      <c r="BG250" s="393" t="str">
        <f>VLOOKUP(P250,'Hulpblad Aantal per VrtgSrt &gt;=1'!B$4:C$688,1,FALSE)</f>
        <v>OSH</v>
      </c>
      <c r="BH250" s="394" t="s">
        <v>187</v>
      </c>
      <c r="BI250" s="393" t="str">
        <f t="shared" si="300"/>
        <v>g</v>
      </c>
      <c r="BJ250" s="393" t="str">
        <f t="shared" si="301"/>
        <v>P</v>
      </c>
      <c r="BK250" s="393" t="str">
        <f t="shared" si="302"/>
        <v/>
      </c>
      <c r="BL250" s="395" t="str">
        <f t="shared" si="303"/>
        <v>P</v>
      </c>
      <c r="BM250" s="393" t="str">
        <f>IF((B250&gt;"a"),(VLOOKUP(A250,Afhankelijkheid!A$2:O$5530,2,FALSE)),"")</f>
        <v/>
      </c>
      <c r="BN250" s="396">
        <f>IFERROR(VLOOKUP(A250,'Hulpblad IZB en IZE'!A$2:B$750,2,FALSE),0)</f>
        <v>0</v>
      </c>
      <c r="BO250" s="397" t="str">
        <f t="shared" si="304"/>
        <v/>
      </c>
      <c r="BP250" s="370">
        <f t="shared" si="305"/>
        <v>6</v>
      </c>
      <c r="BQ250" s="371">
        <f t="shared" si="306"/>
        <v>6</v>
      </c>
      <c r="BR250" s="372">
        <f t="shared" si="374"/>
        <v>0</v>
      </c>
      <c r="BS250" s="372">
        <f t="shared" si="375"/>
        <v>6</v>
      </c>
      <c r="BT250" s="367">
        <f t="shared" si="307"/>
        <v>0</v>
      </c>
      <c r="BU250" s="398"/>
      <c r="BW250" s="393">
        <f t="shared" si="308"/>
        <v>0</v>
      </c>
      <c r="BX250" s="393">
        <f t="shared" si="309"/>
        <v>0</v>
      </c>
      <c r="BY250" s="393">
        <f t="shared" si="310"/>
        <v>0</v>
      </c>
      <c r="BZ250" s="393">
        <f t="shared" si="311"/>
        <v>0</v>
      </c>
      <c r="CA250" s="393">
        <f t="shared" si="312"/>
        <v>0</v>
      </c>
      <c r="CB250" s="393">
        <f t="shared" si="313"/>
        <v>0</v>
      </c>
      <c r="CC250" s="393">
        <f t="shared" si="314"/>
        <v>0</v>
      </c>
      <c r="CD250" s="393">
        <f t="shared" si="315"/>
        <v>0</v>
      </c>
      <c r="CE250" s="393">
        <f t="shared" si="316"/>
        <v>0</v>
      </c>
      <c r="CF250" s="393">
        <f t="shared" si="317"/>
        <v>0</v>
      </c>
      <c r="CG250" s="398"/>
      <c r="CH250" s="391">
        <f t="shared" si="318"/>
        <v>1</v>
      </c>
      <c r="CI250" s="391">
        <f t="shared" si="319"/>
        <v>0</v>
      </c>
      <c r="CJ250" s="391">
        <f t="shared" si="320"/>
        <v>0</v>
      </c>
      <c r="CK250" s="391">
        <f t="shared" si="321"/>
        <v>0</v>
      </c>
      <c r="CL250" s="391">
        <f t="shared" si="322"/>
        <v>1</v>
      </c>
      <c r="CM250" s="391">
        <f t="shared" si="323"/>
        <v>1</v>
      </c>
      <c r="CN250" s="391">
        <f t="shared" si="324"/>
        <v>1</v>
      </c>
      <c r="CO250" s="391">
        <f t="shared" si="325"/>
        <v>1</v>
      </c>
      <c r="CP250" s="391">
        <f t="shared" si="326"/>
        <v>1</v>
      </c>
      <c r="CQ250" s="391">
        <f t="shared" si="327"/>
        <v>0</v>
      </c>
      <c r="CR250" s="391">
        <f t="shared" si="328"/>
        <v>0</v>
      </c>
      <c r="CS250" s="393">
        <f t="shared" si="329"/>
        <v>0</v>
      </c>
      <c r="CT250" s="391">
        <f t="shared" si="330"/>
        <v>0</v>
      </c>
      <c r="CU250" s="391">
        <f t="shared" si="331"/>
        <v>0</v>
      </c>
      <c r="CV250" s="391">
        <f t="shared" si="332"/>
        <v>0</v>
      </c>
      <c r="CW250" s="391">
        <f t="shared" si="333"/>
        <v>0</v>
      </c>
      <c r="CX250" s="391">
        <f t="shared" si="334"/>
        <v>0</v>
      </c>
      <c r="CY250" s="391">
        <f t="shared" si="335"/>
        <v>1</v>
      </c>
      <c r="CZ250" s="391">
        <f t="shared" si="336"/>
        <v>1</v>
      </c>
      <c r="DA250" s="391">
        <f t="shared" si="337"/>
        <v>0</v>
      </c>
      <c r="DB250" s="391">
        <f t="shared" si="338"/>
        <v>0</v>
      </c>
      <c r="DC250" s="391">
        <f t="shared" si="339"/>
        <v>0</v>
      </c>
      <c r="DD250" s="391">
        <f t="shared" si="340"/>
        <v>0</v>
      </c>
      <c r="DE250" s="398"/>
      <c r="DF250" s="391">
        <f t="shared" si="341"/>
        <v>0</v>
      </c>
      <c r="DG250" s="391">
        <f t="shared" si="342"/>
        <v>0</v>
      </c>
      <c r="DH250" s="391">
        <f t="shared" si="343"/>
        <v>0</v>
      </c>
      <c r="DI250" s="391">
        <f t="shared" si="344"/>
        <v>0</v>
      </c>
      <c r="DJ250" s="391">
        <f t="shared" si="345"/>
        <v>0</v>
      </c>
      <c r="DK250" s="391">
        <f t="shared" si="346"/>
        <v>0</v>
      </c>
      <c r="DL250" s="391">
        <f t="shared" si="347"/>
        <v>0</v>
      </c>
      <c r="DM250" s="391">
        <f t="shared" si="348"/>
        <v>0</v>
      </c>
      <c r="DN250" s="391">
        <f t="shared" si="349"/>
        <v>0</v>
      </c>
      <c r="DO250" s="391">
        <f t="shared" si="350"/>
        <v>0</v>
      </c>
      <c r="DP250" s="391">
        <f t="shared" si="351"/>
        <v>0</v>
      </c>
      <c r="DQ250" s="398"/>
      <c r="DR250" s="391">
        <f t="shared" si="352"/>
        <v>0</v>
      </c>
      <c r="DS250" s="391">
        <f t="shared" si="353"/>
        <v>0</v>
      </c>
      <c r="DT250" s="391">
        <f t="shared" si="354"/>
        <v>0</v>
      </c>
      <c r="DU250" s="391">
        <f t="shared" si="355"/>
        <v>0</v>
      </c>
      <c r="DV250" s="391">
        <f t="shared" si="356"/>
        <v>0</v>
      </c>
      <c r="DW250" s="391">
        <f t="shared" si="357"/>
        <v>0</v>
      </c>
      <c r="DX250" s="391">
        <f t="shared" si="358"/>
        <v>0</v>
      </c>
      <c r="DY250" s="391">
        <f t="shared" si="359"/>
        <v>0</v>
      </c>
      <c r="DZ250" s="391">
        <f t="shared" si="360"/>
        <v>0</v>
      </c>
      <c r="EA250" s="391">
        <f t="shared" si="361"/>
        <v>0</v>
      </c>
      <c r="EB250" s="391">
        <f t="shared" si="362"/>
        <v>0</v>
      </c>
      <c r="EC250" s="398"/>
      <c r="ED250" s="391">
        <f t="shared" si="363"/>
        <v>0</v>
      </c>
      <c r="EE250" s="391">
        <f t="shared" si="364"/>
        <v>0</v>
      </c>
      <c r="EF250" s="391">
        <f t="shared" si="365"/>
        <v>0</v>
      </c>
      <c r="EG250" s="391">
        <f t="shared" si="366"/>
        <v>0</v>
      </c>
      <c r="EH250" s="391">
        <f t="shared" si="367"/>
        <v>0</v>
      </c>
      <c r="EI250" s="391">
        <f t="shared" si="368"/>
        <v>0</v>
      </c>
      <c r="EJ250" s="391">
        <f t="shared" si="369"/>
        <v>0</v>
      </c>
      <c r="EK250" s="391">
        <f t="shared" si="370"/>
        <v>0</v>
      </c>
      <c r="EL250" s="391">
        <f t="shared" si="371"/>
        <v>0</v>
      </c>
      <c r="EM250" s="391">
        <f t="shared" si="372"/>
        <v>0</v>
      </c>
      <c r="EN250" s="391">
        <f t="shared" si="373"/>
        <v>0</v>
      </c>
    </row>
    <row r="251" spans="1:145" s="391" customFormat="1" ht="13.5" hidden="1" thickBot="1" x14ac:dyDescent="0.25">
      <c r="A251" s="364" t="str">
        <f t="shared" si="380"/>
        <v>OVD-B</v>
      </c>
      <c r="B251" s="365" t="str">
        <f>IF((A251&lt;&gt;"ZZZ"),(IF((IFERROR((VLOOKUP(A251,'Standaard+voorstellen '!A$1:B$436,1,FALSE)),"ZZZ"))="ZZZ","v","")),"")</f>
        <v/>
      </c>
      <c r="C251" s="396" t="s">
        <v>18</v>
      </c>
      <c r="D251" s="367" t="str">
        <f t="shared" si="292"/>
        <v>OVD-B</v>
      </c>
      <c r="E251" s="368" t="str">
        <f>IFERROR((VLOOKUP(C251,'Standaard+voorstellen '!A$1:E$568,2,FALSE)),"Nog af te handelen AANVRAAG")</f>
        <v>OvD Brandweer</v>
      </c>
      <c r="F251" s="369">
        <f>IFERROR((VLOOKUP(C251,'Standaard+voorstellen '!A$1:E$568,3,FALSE)),"")</f>
        <v>9</v>
      </c>
      <c r="G251" s="370">
        <f t="shared" si="376"/>
        <v>316</v>
      </c>
      <c r="H251" s="371">
        <f t="shared" si="378"/>
        <v>231</v>
      </c>
      <c r="I251" s="372">
        <f t="shared" si="377"/>
        <v>85</v>
      </c>
      <c r="J251" s="367">
        <f t="shared" si="293"/>
        <v>3914</v>
      </c>
      <c r="K251" s="372">
        <f t="shared" si="294"/>
        <v>0</v>
      </c>
      <c r="L251" s="369" t="s">
        <v>24</v>
      </c>
      <c r="M251" s="373" t="s">
        <v>1214</v>
      </c>
      <c r="N251" s="374"/>
      <c r="O251" s="375"/>
      <c r="P251" s="376" t="s">
        <v>18</v>
      </c>
      <c r="Q251" s="377">
        <v>316</v>
      </c>
      <c r="R251" s="378">
        <v>231</v>
      </c>
      <c r="S251" s="379">
        <v>85</v>
      </c>
      <c r="T251" s="378">
        <v>10</v>
      </c>
      <c r="U251" s="378">
        <v>10</v>
      </c>
      <c r="V251" s="383">
        <v>11</v>
      </c>
      <c r="W251" s="384">
        <v>7</v>
      </c>
      <c r="X251" s="385">
        <v>4</v>
      </c>
      <c r="Y251" s="384">
        <v>21</v>
      </c>
      <c r="Z251" s="401">
        <v>12</v>
      </c>
      <c r="AA251" s="402">
        <v>9</v>
      </c>
      <c r="AB251" s="383">
        <v>45</v>
      </c>
      <c r="AC251" s="384">
        <v>13</v>
      </c>
      <c r="AD251" s="384">
        <v>32</v>
      </c>
      <c r="AE251" s="383">
        <v>22</v>
      </c>
      <c r="AF251" s="401">
        <v>20</v>
      </c>
      <c r="AG251" s="406">
        <v>2</v>
      </c>
      <c r="AH251" s="383">
        <v>41</v>
      </c>
      <c r="AI251" s="384">
        <v>20</v>
      </c>
      <c r="AJ251" s="385">
        <v>21</v>
      </c>
      <c r="AK251" s="384">
        <v>39</v>
      </c>
      <c r="AL251" s="384">
        <v>39</v>
      </c>
      <c r="AM251" s="384">
        <v>0</v>
      </c>
      <c r="AN251" s="383">
        <v>19</v>
      </c>
      <c r="AO251" s="384">
        <v>19</v>
      </c>
      <c r="AP251" s="385">
        <v>0</v>
      </c>
      <c r="AQ251" s="384">
        <v>60</v>
      </c>
      <c r="AR251" s="384">
        <v>58</v>
      </c>
      <c r="AS251" s="384">
        <v>2</v>
      </c>
      <c r="AT251" s="383">
        <v>43</v>
      </c>
      <c r="AU251" s="384">
        <v>28</v>
      </c>
      <c r="AV251" s="384">
        <v>15</v>
      </c>
      <c r="AW251" s="383">
        <v>15</v>
      </c>
      <c r="AX251" s="384">
        <v>15</v>
      </c>
      <c r="AY251" s="385">
        <v>0</v>
      </c>
      <c r="AZ251" s="403"/>
      <c r="BA251" s="387" t="str">
        <f t="shared" si="295"/>
        <v>OVD</v>
      </c>
      <c r="BB251" s="388" t="str">
        <f t="shared" si="296"/>
        <v/>
      </c>
      <c r="BC251" s="389" t="str">
        <f t="shared" si="297"/>
        <v>-</v>
      </c>
      <c r="BD251" s="390" t="str">
        <f t="shared" si="298"/>
        <v>B</v>
      </c>
      <c r="BE251" s="391">
        <f t="shared" si="299"/>
        <v>4</v>
      </c>
      <c r="BF251" s="392" t="str">
        <f>VLOOKUP(C251,'Standaard+voorstellen '!A$1:E$568,1,FALSE)</f>
        <v>OVD-B</v>
      </c>
      <c r="BG251" s="393" t="str">
        <f>VLOOKUP(P251,'Hulpblad Aantal per VrtgSrt &gt;=1'!B$4:C$688,1,FALSE)</f>
        <v>OVD-B</v>
      </c>
      <c r="BH251" s="394" t="s">
        <v>18</v>
      </c>
      <c r="BI251" s="393" t="str">
        <f t="shared" si="300"/>
        <v>g</v>
      </c>
      <c r="BJ251" s="393" t="str">
        <f t="shared" si="301"/>
        <v>P</v>
      </c>
      <c r="BK251" s="393" t="str">
        <f t="shared" si="302"/>
        <v>A</v>
      </c>
      <c r="BL251" s="395" t="str">
        <f t="shared" si="303"/>
        <v>PA</v>
      </c>
      <c r="BM251" s="393" t="str">
        <f>IF((B251&gt;"a"),(VLOOKUP(A251,Afhankelijkheid!A$2:O$5530,2,FALSE)),"")</f>
        <v/>
      </c>
      <c r="BN251" s="396">
        <f>IFERROR(VLOOKUP(A251,'Hulpblad IZB en IZE'!A$2:B$750,2,FALSE),0)</f>
        <v>3914</v>
      </c>
      <c r="BO251" s="397" t="str">
        <f t="shared" si="304"/>
        <v/>
      </c>
      <c r="BP251" s="370">
        <f t="shared" si="305"/>
        <v>316</v>
      </c>
      <c r="BQ251" s="371">
        <f t="shared" si="306"/>
        <v>231</v>
      </c>
      <c r="BR251" s="372">
        <f t="shared" si="374"/>
        <v>85</v>
      </c>
      <c r="BS251" s="372">
        <f t="shared" si="375"/>
        <v>10</v>
      </c>
      <c r="BT251" s="367">
        <f t="shared" si="307"/>
        <v>3914</v>
      </c>
      <c r="BU251" s="398"/>
      <c r="BW251" s="393">
        <f t="shared" si="308"/>
        <v>0</v>
      </c>
      <c r="BX251" s="393">
        <f t="shared" si="309"/>
        <v>0</v>
      </c>
      <c r="BY251" s="393">
        <f t="shared" si="310"/>
        <v>0</v>
      </c>
      <c r="BZ251" s="393">
        <f t="shared" si="311"/>
        <v>0</v>
      </c>
      <c r="CA251" s="393">
        <f t="shared" si="312"/>
        <v>0</v>
      </c>
      <c r="CB251" s="393">
        <f t="shared" si="313"/>
        <v>0</v>
      </c>
      <c r="CC251" s="393">
        <f t="shared" si="314"/>
        <v>0</v>
      </c>
      <c r="CD251" s="393">
        <f t="shared" si="315"/>
        <v>0</v>
      </c>
      <c r="CE251" s="393">
        <f t="shared" si="316"/>
        <v>0</v>
      </c>
      <c r="CF251" s="393">
        <f t="shared" si="317"/>
        <v>0</v>
      </c>
      <c r="CG251" s="398"/>
      <c r="CH251" s="391">
        <f t="shared" si="318"/>
        <v>1</v>
      </c>
      <c r="CI251" s="391">
        <f t="shared" si="319"/>
        <v>1</v>
      </c>
      <c r="CJ251" s="391">
        <f t="shared" si="320"/>
        <v>1</v>
      </c>
      <c r="CK251" s="391">
        <f t="shared" si="321"/>
        <v>1</v>
      </c>
      <c r="CL251" s="391">
        <f t="shared" si="322"/>
        <v>1</v>
      </c>
      <c r="CM251" s="391">
        <f t="shared" si="323"/>
        <v>1</v>
      </c>
      <c r="CN251" s="391">
        <f t="shared" si="324"/>
        <v>1</v>
      </c>
      <c r="CO251" s="391">
        <f t="shared" si="325"/>
        <v>1</v>
      </c>
      <c r="CP251" s="391">
        <f t="shared" si="326"/>
        <v>1</v>
      </c>
      <c r="CQ251" s="391">
        <f t="shared" si="327"/>
        <v>1</v>
      </c>
      <c r="CR251" s="391">
        <f t="shared" si="328"/>
        <v>0</v>
      </c>
      <c r="CS251" s="393">
        <f t="shared" si="329"/>
        <v>0</v>
      </c>
      <c r="CT251" s="391">
        <f t="shared" si="330"/>
        <v>0</v>
      </c>
      <c r="CU251" s="391">
        <f t="shared" si="331"/>
        <v>1</v>
      </c>
      <c r="CV251" s="391">
        <f t="shared" si="332"/>
        <v>1</v>
      </c>
      <c r="CW251" s="391">
        <f t="shared" si="333"/>
        <v>1</v>
      </c>
      <c r="CX251" s="391">
        <f t="shared" si="334"/>
        <v>1</v>
      </c>
      <c r="CY251" s="391">
        <f t="shared" si="335"/>
        <v>1</v>
      </c>
      <c r="CZ251" s="391">
        <f t="shared" si="336"/>
        <v>1</v>
      </c>
      <c r="DA251" s="391">
        <f t="shared" si="337"/>
        <v>1</v>
      </c>
      <c r="DB251" s="391">
        <f t="shared" si="338"/>
        <v>1</v>
      </c>
      <c r="DC251" s="391">
        <f t="shared" si="339"/>
        <v>1</v>
      </c>
      <c r="DD251" s="391">
        <f t="shared" si="340"/>
        <v>1</v>
      </c>
      <c r="DE251" s="398"/>
      <c r="DF251" s="391">
        <f t="shared" si="341"/>
        <v>0</v>
      </c>
      <c r="DG251" s="391">
        <f t="shared" si="342"/>
        <v>0</v>
      </c>
      <c r="DH251" s="391">
        <f t="shared" si="343"/>
        <v>0</v>
      </c>
      <c r="DI251" s="391">
        <f t="shared" si="344"/>
        <v>0</v>
      </c>
      <c r="DJ251" s="391">
        <f t="shared" si="345"/>
        <v>0</v>
      </c>
      <c r="DK251" s="391">
        <f t="shared" si="346"/>
        <v>0</v>
      </c>
      <c r="DL251" s="391">
        <f t="shared" si="347"/>
        <v>0</v>
      </c>
      <c r="DM251" s="391">
        <f t="shared" si="348"/>
        <v>0</v>
      </c>
      <c r="DN251" s="391">
        <f t="shared" si="349"/>
        <v>0</v>
      </c>
      <c r="DO251" s="391">
        <f t="shared" si="350"/>
        <v>0</v>
      </c>
      <c r="DP251" s="391">
        <f t="shared" si="351"/>
        <v>0</v>
      </c>
      <c r="DQ251" s="398"/>
      <c r="DR251" s="391">
        <f t="shared" si="352"/>
        <v>0</v>
      </c>
      <c r="DS251" s="391">
        <f t="shared" si="353"/>
        <v>0</v>
      </c>
      <c r="DT251" s="391">
        <f t="shared" si="354"/>
        <v>0</v>
      </c>
      <c r="DU251" s="391">
        <f t="shared" si="355"/>
        <v>0</v>
      </c>
      <c r="DV251" s="391">
        <f t="shared" si="356"/>
        <v>0</v>
      </c>
      <c r="DW251" s="391">
        <f t="shared" si="357"/>
        <v>0</v>
      </c>
      <c r="DX251" s="391">
        <f t="shared" si="358"/>
        <v>0</v>
      </c>
      <c r="DY251" s="391">
        <f t="shared" si="359"/>
        <v>0</v>
      </c>
      <c r="DZ251" s="391">
        <f t="shared" si="360"/>
        <v>0</v>
      </c>
      <c r="EA251" s="391">
        <f t="shared" si="361"/>
        <v>0</v>
      </c>
      <c r="EB251" s="391">
        <f t="shared" si="362"/>
        <v>0</v>
      </c>
      <c r="EC251" s="398"/>
      <c r="ED251" s="391">
        <f t="shared" si="363"/>
        <v>0</v>
      </c>
      <c r="EE251" s="391">
        <f t="shared" si="364"/>
        <v>0</v>
      </c>
      <c r="EF251" s="391">
        <f t="shared" si="365"/>
        <v>0</v>
      </c>
      <c r="EG251" s="391">
        <f t="shared" si="366"/>
        <v>0</v>
      </c>
      <c r="EH251" s="391">
        <f t="shared" si="367"/>
        <v>0</v>
      </c>
      <c r="EI251" s="391">
        <f t="shared" si="368"/>
        <v>0</v>
      </c>
      <c r="EJ251" s="391">
        <f t="shared" si="369"/>
        <v>0</v>
      </c>
      <c r="EK251" s="391">
        <f t="shared" si="370"/>
        <v>0</v>
      </c>
      <c r="EL251" s="391">
        <f t="shared" si="371"/>
        <v>0</v>
      </c>
      <c r="EM251" s="391">
        <f t="shared" si="372"/>
        <v>0</v>
      </c>
      <c r="EN251" s="391">
        <f t="shared" si="373"/>
        <v>0</v>
      </c>
    </row>
    <row r="252" spans="1:145" s="391" customFormat="1" ht="13.5" hidden="1" thickBot="1" x14ac:dyDescent="0.25">
      <c r="A252" s="364" t="str">
        <f t="shared" si="380"/>
        <v>OVD-BB</v>
      </c>
      <c r="B252" s="365" t="str">
        <f>IF((A252&lt;&gt;"ZZZ"),(IF((IFERROR((VLOOKUP(A252,'Standaard+voorstellen '!A$1:B$436,1,FALSE)),"ZZZ"))="ZZZ","v","")),"")</f>
        <v/>
      </c>
      <c r="C252" s="396" t="s">
        <v>381</v>
      </c>
      <c r="D252" s="367" t="str">
        <f t="shared" si="292"/>
        <v>OVD-BB</v>
      </c>
      <c r="E252" s="368" t="str">
        <f>IFERROR((VLOOKUP(C252,'Standaard+voorstellen '!A$1:E$568,2,FALSE)),"Nog af te handelen AANVRAAG")</f>
        <v>OvD Bedrijfsbrandweer</v>
      </c>
      <c r="F252" s="369">
        <f>IFERROR((VLOOKUP(C252,'Standaard+voorstellen '!A$1:E$568,3,FALSE)),"")</f>
        <v>9</v>
      </c>
      <c r="G252" s="370">
        <f t="shared" si="376"/>
        <v>7</v>
      </c>
      <c r="H252" s="371">
        <f t="shared" si="378"/>
        <v>6</v>
      </c>
      <c r="I252" s="372">
        <f t="shared" si="377"/>
        <v>1</v>
      </c>
      <c r="J252" s="367">
        <f t="shared" si="293"/>
        <v>10</v>
      </c>
      <c r="K252" s="372">
        <f t="shared" si="294"/>
        <v>0</v>
      </c>
      <c r="L252" s="369" t="s">
        <v>24</v>
      </c>
      <c r="M252" s="373" t="s">
        <v>1241</v>
      </c>
      <c r="N252" s="374"/>
      <c r="O252" s="375"/>
      <c r="P252" s="376" t="s">
        <v>381</v>
      </c>
      <c r="Q252" s="377">
        <v>7</v>
      </c>
      <c r="R252" s="378">
        <v>6</v>
      </c>
      <c r="S252" s="379">
        <v>1</v>
      </c>
      <c r="T252" s="378">
        <v>6</v>
      </c>
      <c r="U252" s="378">
        <v>3</v>
      </c>
      <c r="V252" s="383">
        <v>0</v>
      </c>
      <c r="W252" s="384">
        <v>0</v>
      </c>
      <c r="X252" s="385">
        <v>0</v>
      </c>
      <c r="Y252" s="384"/>
      <c r="Z252" s="401"/>
      <c r="AA252" s="402"/>
      <c r="AB252" s="383"/>
      <c r="AC252" s="384"/>
      <c r="AD252" s="384"/>
      <c r="AE252" s="383"/>
      <c r="AF252" s="401"/>
      <c r="AG252" s="406"/>
      <c r="AH252" s="383">
        <v>2</v>
      </c>
      <c r="AI252" s="384">
        <v>2</v>
      </c>
      <c r="AJ252" s="385">
        <v>0</v>
      </c>
      <c r="AK252" s="384"/>
      <c r="AL252" s="384"/>
      <c r="AM252" s="384"/>
      <c r="AN252" s="383">
        <v>0</v>
      </c>
      <c r="AO252" s="384">
        <v>0</v>
      </c>
      <c r="AP252" s="385">
        <v>0</v>
      </c>
      <c r="AQ252" s="384">
        <v>0</v>
      </c>
      <c r="AR252" s="384">
        <v>0</v>
      </c>
      <c r="AS252" s="384">
        <v>0</v>
      </c>
      <c r="AT252" s="383">
        <v>4</v>
      </c>
      <c r="AU252" s="384">
        <v>3</v>
      </c>
      <c r="AV252" s="384">
        <v>1</v>
      </c>
      <c r="AW252" s="383">
        <v>1</v>
      </c>
      <c r="AX252" s="384">
        <v>1</v>
      </c>
      <c r="AY252" s="385">
        <v>0</v>
      </c>
      <c r="AZ252" s="403"/>
      <c r="BA252" s="387" t="str">
        <f t="shared" si="295"/>
        <v>OVD</v>
      </c>
      <c r="BB252" s="388" t="str">
        <f t="shared" si="296"/>
        <v/>
      </c>
      <c r="BC252" s="389" t="str">
        <f t="shared" si="297"/>
        <v>-</v>
      </c>
      <c r="BD252" s="390" t="str">
        <f t="shared" si="298"/>
        <v>BB</v>
      </c>
      <c r="BE252" s="391">
        <f t="shared" si="299"/>
        <v>4</v>
      </c>
      <c r="BF252" s="392" t="str">
        <f>VLOOKUP(C252,'Standaard+voorstellen '!A$1:E$568,1,FALSE)</f>
        <v>OVD-BB</v>
      </c>
      <c r="BG252" s="393" t="str">
        <f>VLOOKUP(P252,'Hulpblad Aantal per VrtgSrt &gt;=1'!B$4:C$688,1,FALSE)</f>
        <v>OVD-BB</v>
      </c>
      <c r="BH252" s="394" t="s">
        <v>381</v>
      </c>
      <c r="BI252" s="393" t="str">
        <f t="shared" si="300"/>
        <v>g</v>
      </c>
      <c r="BJ252" s="393" t="str">
        <f t="shared" si="301"/>
        <v>P</v>
      </c>
      <c r="BK252" s="393" t="str">
        <f t="shared" si="302"/>
        <v>A</v>
      </c>
      <c r="BL252" s="395" t="str">
        <f t="shared" si="303"/>
        <v>PA</v>
      </c>
      <c r="BM252" s="393" t="str">
        <f>IF((B252&gt;"a"),(VLOOKUP(A252,Afhankelijkheid!A$2:O$5530,2,FALSE)),"")</f>
        <v/>
      </c>
      <c r="BN252" s="396">
        <f>IFERROR(VLOOKUP(A252,'Hulpblad IZB en IZE'!A$2:B$750,2,FALSE),0)</f>
        <v>10</v>
      </c>
      <c r="BO252" s="397" t="str">
        <f t="shared" si="304"/>
        <v/>
      </c>
      <c r="BP252" s="370">
        <f t="shared" si="305"/>
        <v>7</v>
      </c>
      <c r="BQ252" s="371">
        <f t="shared" si="306"/>
        <v>6</v>
      </c>
      <c r="BR252" s="372">
        <f t="shared" si="374"/>
        <v>1</v>
      </c>
      <c r="BS252" s="372">
        <f t="shared" si="375"/>
        <v>6</v>
      </c>
      <c r="BT252" s="367">
        <f t="shared" si="307"/>
        <v>10</v>
      </c>
      <c r="BU252" s="579"/>
      <c r="BV252" s="573"/>
      <c r="BW252" s="575">
        <f t="shared" si="308"/>
        <v>0</v>
      </c>
      <c r="BX252" s="575">
        <f t="shared" si="309"/>
        <v>0</v>
      </c>
      <c r="BY252" s="575">
        <f t="shared" si="310"/>
        <v>0</v>
      </c>
      <c r="BZ252" s="575">
        <f t="shared" si="311"/>
        <v>0</v>
      </c>
      <c r="CA252" s="575">
        <f t="shared" si="312"/>
        <v>0</v>
      </c>
      <c r="CB252" s="575">
        <f t="shared" si="313"/>
        <v>0</v>
      </c>
      <c r="CC252" s="575">
        <f t="shared" si="314"/>
        <v>0</v>
      </c>
      <c r="CD252" s="575">
        <f t="shared" si="315"/>
        <v>0</v>
      </c>
      <c r="CE252" s="575">
        <f t="shared" si="316"/>
        <v>0</v>
      </c>
      <c r="CF252" s="575">
        <f t="shared" si="317"/>
        <v>0</v>
      </c>
      <c r="CG252" s="579"/>
      <c r="CH252" s="573">
        <f t="shared" si="318"/>
        <v>1</v>
      </c>
      <c r="CI252" s="573">
        <f t="shared" si="319"/>
        <v>0</v>
      </c>
      <c r="CJ252" s="573">
        <f t="shared" si="320"/>
        <v>0</v>
      </c>
      <c r="CK252" s="391">
        <f t="shared" si="321"/>
        <v>0</v>
      </c>
      <c r="CL252" s="573">
        <f t="shared" si="322"/>
        <v>1</v>
      </c>
      <c r="CM252" s="573">
        <f t="shared" si="323"/>
        <v>0</v>
      </c>
      <c r="CN252" s="573">
        <f t="shared" si="324"/>
        <v>1</v>
      </c>
      <c r="CO252" s="573">
        <f t="shared" si="325"/>
        <v>1</v>
      </c>
      <c r="CP252" s="573">
        <f t="shared" si="326"/>
        <v>1</v>
      </c>
      <c r="CQ252" s="573">
        <f t="shared" si="327"/>
        <v>1</v>
      </c>
      <c r="CR252" s="573">
        <f t="shared" si="328"/>
        <v>0</v>
      </c>
      <c r="CS252" s="575">
        <f t="shared" si="329"/>
        <v>0</v>
      </c>
      <c r="CT252" s="573">
        <f t="shared" si="330"/>
        <v>0</v>
      </c>
      <c r="CU252" s="573">
        <f t="shared" si="331"/>
        <v>0</v>
      </c>
      <c r="CV252" s="573">
        <f t="shared" si="332"/>
        <v>0</v>
      </c>
      <c r="CW252" s="573">
        <f t="shared" si="333"/>
        <v>0</v>
      </c>
      <c r="CX252" s="573">
        <f t="shared" si="334"/>
        <v>0</v>
      </c>
      <c r="CY252" s="573">
        <f t="shared" si="335"/>
        <v>1</v>
      </c>
      <c r="CZ252" s="573">
        <f t="shared" si="336"/>
        <v>0</v>
      </c>
      <c r="DA252" s="573">
        <f t="shared" si="337"/>
        <v>0</v>
      </c>
      <c r="DB252" s="573">
        <f t="shared" si="338"/>
        <v>0</v>
      </c>
      <c r="DC252" s="573">
        <f t="shared" si="339"/>
        <v>1</v>
      </c>
      <c r="DD252" s="573">
        <f t="shared" si="340"/>
        <v>1</v>
      </c>
      <c r="DE252" s="579"/>
      <c r="DF252" s="573">
        <f t="shared" si="341"/>
        <v>0</v>
      </c>
      <c r="DG252" s="573">
        <f t="shared" si="342"/>
        <v>0</v>
      </c>
      <c r="DH252" s="573">
        <f t="shared" si="343"/>
        <v>0</v>
      </c>
      <c r="DI252" s="573">
        <f t="shared" si="344"/>
        <v>0</v>
      </c>
      <c r="DJ252" s="573">
        <f t="shared" si="345"/>
        <v>0</v>
      </c>
      <c r="DK252" s="573">
        <f t="shared" si="346"/>
        <v>0</v>
      </c>
      <c r="DL252" s="573">
        <f t="shared" si="347"/>
        <v>0</v>
      </c>
      <c r="DM252" s="573">
        <f t="shared" si="348"/>
        <v>0</v>
      </c>
      <c r="DN252" s="573">
        <f t="shared" si="349"/>
        <v>0</v>
      </c>
      <c r="DO252" s="573">
        <f t="shared" si="350"/>
        <v>0</v>
      </c>
      <c r="DP252" s="573">
        <f t="shared" si="351"/>
        <v>0</v>
      </c>
      <c r="DQ252" s="579"/>
      <c r="DR252" s="573">
        <f t="shared" si="352"/>
        <v>0</v>
      </c>
      <c r="DS252" s="573">
        <f t="shared" si="353"/>
        <v>0</v>
      </c>
      <c r="DT252" s="573">
        <f t="shared" si="354"/>
        <v>0</v>
      </c>
      <c r="DU252" s="573">
        <f t="shared" si="355"/>
        <v>0</v>
      </c>
      <c r="DV252" s="573">
        <f t="shared" si="356"/>
        <v>0</v>
      </c>
      <c r="DW252" s="573">
        <f t="shared" si="357"/>
        <v>0</v>
      </c>
      <c r="DX252" s="573">
        <f t="shared" si="358"/>
        <v>0</v>
      </c>
      <c r="DY252" s="573">
        <f t="shared" si="359"/>
        <v>0</v>
      </c>
      <c r="DZ252" s="573">
        <f t="shared" si="360"/>
        <v>0</v>
      </c>
      <c r="EA252" s="573">
        <f t="shared" si="361"/>
        <v>0</v>
      </c>
      <c r="EB252" s="573">
        <f t="shared" si="362"/>
        <v>0</v>
      </c>
      <c r="EC252" s="579"/>
      <c r="ED252" s="573">
        <f t="shared" si="363"/>
        <v>0</v>
      </c>
      <c r="EE252" s="573">
        <f t="shared" si="364"/>
        <v>0</v>
      </c>
      <c r="EF252" s="573">
        <f t="shared" si="365"/>
        <v>0</v>
      </c>
      <c r="EG252" s="573">
        <f t="shared" si="366"/>
        <v>0</v>
      </c>
      <c r="EH252" s="573">
        <f t="shared" si="367"/>
        <v>0</v>
      </c>
      <c r="EI252" s="573">
        <f t="shared" si="368"/>
        <v>0</v>
      </c>
      <c r="EJ252" s="573">
        <f t="shared" si="369"/>
        <v>0</v>
      </c>
      <c r="EK252" s="573">
        <f t="shared" si="370"/>
        <v>0</v>
      </c>
      <c r="EL252" s="573">
        <f t="shared" si="371"/>
        <v>0</v>
      </c>
      <c r="EM252" s="573">
        <f t="shared" si="372"/>
        <v>0</v>
      </c>
      <c r="EN252" s="573">
        <f t="shared" si="373"/>
        <v>0</v>
      </c>
      <c r="EO252" s="573"/>
    </row>
    <row r="253" spans="1:145" s="391" customFormat="1" ht="13.5" hidden="1" thickBot="1" x14ac:dyDescent="0.25">
      <c r="A253" s="364" t="str">
        <f t="shared" si="380"/>
        <v>OVD-BZ</v>
      </c>
      <c r="B253" s="365" t="str">
        <f>IF((A253&lt;&gt;"ZZZ"),(IF((IFERROR((VLOOKUP(A253,'Standaard+voorstellen '!A$1:B$436,1,FALSE)),"ZZZ"))="ZZZ","v","")),"")</f>
        <v/>
      </c>
      <c r="C253" s="396" t="s">
        <v>48</v>
      </c>
      <c r="D253" s="367" t="str">
        <f t="shared" si="292"/>
        <v>OVD-BZ</v>
      </c>
      <c r="E253" s="368" t="str">
        <f>IFERROR((VLOOKUP(C253,'Standaard+voorstellen '!A$1:E$568,2,FALSE)),"Nog af te handelen AANVRAAG")</f>
        <v>OvD Bevolkingszorg</v>
      </c>
      <c r="F253" s="369">
        <f>IFERROR((VLOOKUP(C253,'Standaard+voorstellen '!A$1:E$568,3,FALSE)),"")</f>
        <v>9</v>
      </c>
      <c r="G253" s="370">
        <f t="shared" si="376"/>
        <v>25</v>
      </c>
      <c r="H253" s="371">
        <f t="shared" si="378"/>
        <v>21</v>
      </c>
      <c r="I253" s="372">
        <f t="shared" si="377"/>
        <v>4</v>
      </c>
      <c r="J253" s="367">
        <f t="shared" si="293"/>
        <v>21</v>
      </c>
      <c r="K253" s="372">
        <f t="shared" si="294"/>
        <v>0</v>
      </c>
      <c r="L253" s="369" t="s">
        <v>24</v>
      </c>
      <c r="M253" s="373" t="s">
        <v>354</v>
      </c>
      <c r="N253" s="374"/>
      <c r="O253" s="375"/>
      <c r="P253" s="376" t="s">
        <v>48</v>
      </c>
      <c r="Q253" s="377">
        <v>25</v>
      </c>
      <c r="R253" s="378">
        <v>21</v>
      </c>
      <c r="S253" s="379">
        <v>4</v>
      </c>
      <c r="T253" s="378">
        <v>6</v>
      </c>
      <c r="U253" s="378">
        <v>6</v>
      </c>
      <c r="V253" s="383">
        <v>5</v>
      </c>
      <c r="W253" s="384">
        <v>4</v>
      </c>
      <c r="X253" s="385">
        <v>1</v>
      </c>
      <c r="Y253" s="384"/>
      <c r="Z253" s="401"/>
      <c r="AA253" s="402"/>
      <c r="AB253" s="383"/>
      <c r="AC253" s="384"/>
      <c r="AD253" s="384"/>
      <c r="AE253" s="383"/>
      <c r="AF253" s="401"/>
      <c r="AG253" s="406"/>
      <c r="AH253" s="383">
        <v>6</v>
      </c>
      <c r="AI253" s="384">
        <v>4</v>
      </c>
      <c r="AJ253" s="385">
        <v>2</v>
      </c>
      <c r="AK253" s="384">
        <v>2</v>
      </c>
      <c r="AL253" s="384">
        <v>2</v>
      </c>
      <c r="AM253" s="384">
        <v>0</v>
      </c>
      <c r="AN253" s="383">
        <v>4</v>
      </c>
      <c r="AO253" s="384">
        <v>4</v>
      </c>
      <c r="AP253" s="385">
        <v>0</v>
      </c>
      <c r="AQ253" s="384">
        <v>3</v>
      </c>
      <c r="AR253" s="384">
        <v>3</v>
      </c>
      <c r="AS253" s="384">
        <v>0</v>
      </c>
      <c r="AT253" s="383">
        <v>5</v>
      </c>
      <c r="AU253" s="384">
        <v>4</v>
      </c>
      <c r="AV253" s="384">
        <v>1</v>
      </c>
      <c r="AW253" s="383"/>
      <c r="AX253" s="384"/>
      <c r="AY253" s="385"/>
      <c r="AZ253" s="403"/>
      <c r="BA253" s="387" t="str">
        <f t="shared" si="295"/>
        <v>OVD</v>
      </c>
      <c r="BB253" s="388" t="str">
        <f t="shared" si="296"/>
        <v/>
      </c>
      <c r="BC253" s="389" t="str">
        <f t="shared" si="297"/>
        <v>-</v>
      </c>
      <c r="BD253" s="390" t="str">
        <f t="shared" si="298"/>
        <v>BZ</v>
      </c>
      <c r="BE253" s="391">
        <f t="shared" si="299"/>
        <v>4</v>
      </c>
      <c r="BF253" s="392" t="str">
        <f>VLOOKUP(C253,'Standaard+voorstellen '!A$1:E$568,1,FALSE)</f>
        <v>OVD-BZ</v>
      </c>
      <c r="BG253" s="393" t="str">
        <f>VLOOKUP(P253,'Hulpblad Aantal per VrtgSrt &gt;=1'!B$4:C$688,1,FALSE)</f>
        <v>OVD-BZ</v>
      </c>
      <c r="BH253" s="394" t="s">
        <v>48</v>
      </c>
      <c r="BI253" s="393" t="str">
        <f t="shared" si="300"/>
        <v>g</v>
      </c>
      <c r="BJ253" s="393" t="str">
        <f t="shared" si="301"/>
        <v>P</v>
      </c>
      <c r="BK253" s="393" t="str">
        <f t="shared" si="302"/>
        <v>A</v>
      </c>
      <c r="BL253" s="395" t="str">
        <f t="shared" si="303"/>
        <v>PA</v>
      </c>
      <c r="BM253" s="393" t="str">
        <f>IF((B253&gt;"a"),(VLOOKUP(A253,Afhankelijkheid!A$2:O$5530,2,FALSE)),"")</f>
        <v/>
      </c>
      <c r="BN253" s="396">
        <f>IFERROR(VLOOKUP(A253,'Hulpblad IZB en IZE'!A$2:B$750,2,FALSE),0)</f>
        <v>21</v>
      </c>
      <c r="BO253" s="397" t="str">
        <f t="shared" si="304"/>
        <v/>
      </c>
      <c r="BP253" s="370">
        <f t="shared" si="305"/>
        <v>25</v>
      </c>
      <c r="BQ253" s="371">
        <f t="shared" si="306"/>
        <v>21</v>
      </c>
      <c r="BR253" s="372">
        <f t="shared" si="374"/>
        <v>4</v>
      </c>
      <c r="BS253" s="372">
        <f t="shared" si="375"/>
        <v>6</v>
      </c>
      <c r="BT253" s="367">
        <f t="shared" si="307"/>
        <v>21</v>
      </c>
      <c r="BU253" s="579"/>
      <c r="BV253" s="573"/>
      <c r="BW253" s="575">
        <f t="shared" si="308"/>
        <v>0</v>
      </c>
      <c r="BX253" s="575">
        <f t="shared" si="309"/>
        <v>0</v>
      </c>
      <c r="BY253" s="575">
        <f t="shared" si="310"/>
        <v>0</v>
      </c>
      <c r="BZ253" s="575">
        <f t="shared" si="311"/>
        <v>0</v>
      </c>
      <c r="CA253" s="575">
        <f t="shared" si="312"/>
        <v>0</v>
      </c>
      <c r="CB253" s="575">
        <f t="shared" si="313"/>
        <v>0</v>
      </c>
      <c r="CC253" s="575">
        <f t="shared" si="314"/>
        <v>0</v>
      </c>
      <c r="CD253" s="575">
        <f t="shared" si="315"/>
        <v>0</v>
      </c>
      <c r="CE253" s="575">
        <f t="shared" si="316"/>
        <v>0</v>
      </c>
      <c r="CF253" s="575">
        <f t="shared" si="317"/>
        <v>0</v>
      </c>
      <c r="CG253" s="579"/>
      <c r="CH253" s="573">
        <f t="shared" si="318"/>
        <v>1</v>
      </c>
      <c r="CI253" s="573">
        <f t="shared" si="319"/>
        <v>0</v>
      </c>
      <c r="CJ253" s="573">
        <f t="shared" si="320"/>
        <v>0</v>
      </c>
      <c r="CK253" s="391">
        <f t="shared" si="321"/>
        <v>0</v>
      </c>
      <c r="CL253" s="573">
        <f t="shared" si="322"/>
        <v>1</v>
      </c>
      <c r="CM253" s="573">
        <f t="shared" si="323"/>
        <v>1</v>
      </c>
      <c r="CN253" s="573">
        <f t="shared" si="324"/>
        <v>1</v>
      </c>
      <c r="CO253" s="573">
        <f t="shared" si="325"/>
        <v>1</v>
      </c>
      <c r="CP253" s="573">
        <f t="shared" si="326"/>
        <v>1</v>
      </c>
      <c r="CQ253" s="573">
        <f t="shared" si="327"/>
        <v>0</v>
      </c>
      <c r="CR253" s="573">
        <f t="shared" si="328"/>
        <v>0</v>
      </c>
      <c r="CS253" s="575">
        <f t="shared" si="329"/>
        <v>0</v>
      </c>
      <c r="CT253" s="573">
        <f t="shared" si="330"/>
        <v>0</v>
      </c>
      <c r="CU253" s="573">
        <f t="shared" si="331"/>
        <v>1</v>
      </c>
      <c r="CV253" s="573">
        <f t="shared" si="332"/>
        <v>0</v>
      </c>
      <c r="CW253" s="573">
        <f t="shared" si="333"/>
        <v>0</v>
      </c>
      <c r="CX253" s="573">
        <f t="shared" si="334"/>
        <v>0</v>
      </c>
      <c r="CY253" s="573">
        <f t="shared" si="335"/>
        <v>1</v>
      </c>
      <c r="CZ253" s="573">
        <f t="shared" si="336"/>
        <v>1</v>
      </c>
      <c r="DA253" s="573">
        <f t="shared" si="337"/>
        <v>1</v>
      </c>
      <c r="DB253" s="573">
        <f t="shared" si="338"/>
        <v>1</v>
      </c>
      <c r="DC253" s="573">
        <f t="shared" si="339"/>
        <v>1</v>
      </c>
      <c r="DD253" s="573">
        <f t="shared" si="340"/>
        <v>0</v>
      </c>
      <c r="DE253" s="579"/>
      <c r="DF253" s="573">
        <f t="shared" si="341"/>
        <v>0</v>
      </c>
      <c r="DG253" s="573">
        <f t="shared" si="342"/>
        <v>0</v>
      </c>
      <c r="DH253" s="573">
        <f t="shared" si="343"/>
        <v>0</v>
      </c>
      <c r="DI253" s="573">
        <f t="shared" si="344"/>
        <v>0</v>
      </c>
      <c r="DJ253" s="573">
        <f t="shared" si="345"/>
        <v>0</v>
      </c>
      <c r="DK253" s="573">
        <f t="shared" si="346"/>
        <v>0</v>
      </c>
      <c r="DL253" s="573">
        <f t="shared" si="347"/>
        <v>0</v>
      </c>
      <c r="DM253" s="573">
        <f t="shared" si="348"/>
        <v>0</v>
      </c>
      <c r="DN253" s="573">
        <f t="shared" si="349"/>
        <v>0</v>
      </c>
      <c r="DO253" s="573">
        <f t="shared" si="350"/>
        <v>0</v>
      </c>
      <c r="DP253" s="573">
        <f t="shared" si="351"/>
        <v>0</v>
      </c>
      <c r="DQ253" s="579"/>
      <c r="DR253" s="573">
        <f t="shared" si="352"/>
        <v>0</v>
      </c>
      <c r="DS253" s="573">
        <f t="shared" si="353"/>
        <v>0</v>
      </c>
      <c r="DT253" s="573">
        <f t="shared" si="354"/>
        <v>0</v>
      </c>
      <c r="DU253" s="573">
        <f t="shared" si="355"/>
        <v>0</v>
      </c>
      <c r="DV253" s="573">
        <f t="shared" si="356"/>
        <v>0</v>
      </c>
      <c r="DW253" s="573">
        <f t="shared" si="357"/>
        <v>0</v>
      </c>
      <c r="DX253" s="573">
        <f t="shared" si="358"/>
        <v>0</v>
      </c>
      <c r="DY253" s="573">
        <f t="shared" si="359"/>
        <v>0</v>
      </c>
      <c r="DZ253" s="573">
        <f t="shared" si="360"/>
        <v>0</v>
      </c>
      <c r="EA253" s="573">
        <f t="shared" si="361"/>
        <v>0</v>
      </c>
      <c r="EB253" s="573">
        <f t="shared" si="362"/>
        <v>0</v>
      </c>
      <c r="EC253" s="579"/>
      <c r="ED253" s="573">
        <f t="shared" si="363"/>
        <v>0</v>
      </c>
      <c r="EE253" s="573">
        <f t="shared" si="364"/>
        <v>0</v>
      </c>
      <c r="EF253" s="573">
        <f t="shared" si="365"/>
        <v>0</v>
      </c>
      <c r="EG253" s="573">
        <f t="shared" si="366"/>
        <v>0</v>
      </c>
      <c r="EH253" s="573">
        <f t="shared" si="367"/>
        <v>0</v>
      </c>
      <c r="EI253" s="573">
        <f t="shared" si="368"/>
        <v>0</v>
      </c>
      <c r="EJ253" s="573">
        <f t="shared" si="369"/>
        <v>0</v>
      </c>
      <c r="EK253" s="573">
        <f t="shared" si="370"/>
        <v>0</v>
      </c>
      <c r="EL253" s="573">
        <f t="shared" si="371"/>
        <v>0</v>
      </c>
      <c r="EM253" s="573">
        <f t="shared" si="372"/>
        <v>0</v>
      </c>
      <c r="EN253" s="573">
        <f t="shared" si="373"/>
        <v>0</v>
      </c>
      <c r="EO253" s="573"/>
    </row>
    <row r="254" spans="1:145" s="391" customFormat="1" ht="13.5" hidden="1" thickBot="1" x14ac:dyDescent="0.25">
      <c r="A254" s="364" t="str">
        <f t="shared" si="380"/>
        <v>OVD-DF</v>
      </c>
      <c r="B254" s="365" t="str">
        <f>IF((A254&lt;&gt;"ZZZ"),(IF((IFERROR((VLOOKUP(A254,'Standaard+voorstellen '!A$1:B$436,1,FALSE)),"ZZZ"))="ZZZ","v","")),"")</f>
        <v/>
      </c>
      <c r="C254" s="396" t="s">
        <v>373</v>
      </c>
      <c r="D254" s="367" t="str">
        <f t="shared" si="292"/>
        <v>OVD-DF</v>
      </c>
      <c r="E254" s="368" t="str">
        <f>IFERROR((VLOOKUP(C254,'Standaard+voorstellen '!A$1:E$568,2,FALSE)),"Nog af te handelen AANVRAAG")</f>
        <v>OvD Defensie</v>
      </c>
      <c r="F254" s="369">
        <f>IFERROR((VLOOKUP(C254,'Standaard+voorstellen '!A$1:E$568,3,FALSE)),"")</f>
        <v>9</v>
      </c>
      <c r="G254" s="370">
        <f t="shared" si="376"/>
        <v>2</v>
      </c>
      <c r="H254" s="371">
        <f t="shared" si="378"/>
        <v>1</v>
      </c>
      <c r="I254" s="372">
        <f t="shared" si="377"/>
        <v>1</v>
      </c>
      <c r="J254" s="367">
        <f t="shared" si="293"/>
        <v>0</v>
      </c>
      <c r="K254" s="372">
        <f t="shared" si="294"/>
        <v>0</v>
      </c>
      <c r="L254" s="369" t="s">
        <v>24</v>
      </c>
      <c r="M254" s="373" t="s">
        <v>1242</v>
      </c>
      <c r="N254" s="374"/>
      <c r="O254" s="415"/>
      <c r="P254" s="376" t="s">
        <v>373</v>
      </c>
      <c r="Q254" s="449">
        <v>2</v>
      </c>
      <c r="R254" s="378">
        <v>1</v>
      </c>
      <c r="S254" s="379">
        <v>1</v>
      </c>
      <c r="T254" s="378">
        <v>5</v>
      </c>
      <c r="U254" s="378">
        <v>2</v>
      </c>
      <c r="V254" s="383">
        <v>0</v>
      </c>
      <c r="W254" s="384">
        <v>0</v>
      </c>
      <c r="X254" s="385">
        <v>0</v>
      </c>
      <c r="Y254" s="384"/>
      <c r="Z254" s="401"/>
      <c r="AA254" s="402"/>
      <c r="AB254" s="383"/>
      <c r="AC254" s="384"/>
      <c r="AD254" s="384"/>
      <c r="AE254" s="377"/>
      <c r="AF254" s="380"/>
      <c r="AG254" s="382"/>
      <c r="AH254" s="383">
        <v>0</v>
      </c>
      <c r="AI254" s="384">
        <v>0</v>
      </c>
      <c r="AJ254" s="385">
        <v>0</v>
      </c>
      <c r="AK254" s="384"/>
      <c r="AL254" s="384"/>
      <c r="AM254" s="384"/>
      <c r="AN254" s="383">
        <v>0</v>
      </c>
      <c r="AO254" s="384">
        <v>0</v>
      </c>
      <c r="AP254" s="385">
        <v>0</v>
      </c>
      <c r="AQ254" s="384">
        <v>1</v>
      </c>
      <c r="AR254" s="384">
        <v>1</v>
      </c>
      <c r="AS254" s="384">
        <v>0</v>
      </c>
      <c r="AT254" s="383">
        <v>1</v>
      </c>
      <c r="AU254" s="384">
        <v>0</v>
      </c>
      <c r="AV254" s="384">
        <v>1</v>
      </c>
      <c r="AW254" s="383"/>
      <c r="AX254" s="384"/>
      <c r="AY254" s="385"/>
      <c r="AZ254" s="403"/>
      <c r="BA254" s="387" t="str">
        <f t="shared" si="295"/>
        <v>OVD</v>
      </c>
      <c r="BB254" s="388" t="str">
        <f t="shared" si="296"/>
        <v/>
      </c>
      <c r="BC254" s="389" t="str">
        <f t="shared" si="297"/>
        <v>-</v>
      </c>
      <c r="BD254" s="390" t="str">
        <f t="shared" si="298"/>
        <v>DF</v>
      </c>
      <c r="BE254" s="391">
        <f t="shared" si="299"/>
        <v>4</v>
      </c>
      <c r="BF254" s="392" t="str">
        <f>VLOOKUP(C254,'Standaard+voorstellen '!A$1:E$568,1,FALSE)</f>
        <v>OVD-DF</v>
      </c>
      <c r="BG254" s="393" t="str">
        <f>VLOOKUP(P254,'Hulpblad Aantal per VrtgSrt &gt;=1'!B$4:C$688,1,FALSE)</f>
        <v>OVD-DF</v>
      </c>
      <c r="BH254" s="394" t="s">
        <v>373</v>
      </c>
      <c r="BI254" s="393" t="str">
        <f t="shared" si="300"/>
        <v>g</v>
      </c>
      <c r="BJ254" s="393" t="str">
        <f t="shared" si="301"/>
        <v>P</v>
      </c>
      <c r="BK254" s="393" t="str">
        <f t="shared" si="302"/>
        <v>A</v>
      </c>
      <c r="BL254" s="395" t="str">
        <f t="shared" si="303"/>
        <v>PA</v>
      </c>
      <c r="BM254" s="393" t="str">
        <f>IF((B254&gt;"a"),(VLOOKUP(A254,Afhankelijkheid!A$2:O$5530,2,FALSE)),"")</f>
        <v/>
      </c>
      <c r="BN254" s="396">
        <f>IFERROR(VLOOKUP(A254,'Hulpblad IZB en IZE'!A$2:B$750,2,FALSE),0)</f>
        <v>0</v>
      </c>
      <c r="BO254" s="397" t="str">
        <f t="shared" si="304"/>
        <v/>
      </c>
      <c r="BP254" s="370">
        <f t="shared" si="305"/>
        <v>2</v>
      </c>
      <c r="BQ254" s="371">
        <f t="shared" si="306"/>
        <v>1</v>
      </c>
      <c r="BR254" s="372">
        <f t="shared" si="374"/>
        <v>1</v>
      </c>
      <c r="BS254" s="372">
        <f t="shared" si="375"/>
        <v>5</v>
      </c>
      <c r="BT254" s="367">
        <f t="shared" si="307"/>
        <v>0</v>
      </c>
      <c r="BU254" s="398"/>
      <c r="BW254" s="393">
        <f t="shared" si="308"/>
        <v>0</v>
      </c>
      <c r="BX254" s="393">
        <f t="shared" si="309"/>
        <v>0</v>
      </c>
      <c r="BY254" s="393">
        <f t="shared" si="310"/>
        <v>0</v>
      </c>
      <c r="BZ254" s="393">
        <f t="shared" si="311"/>
        <v>0</v>
      </c>
      <c r="CA254" s="393">
        <f t="shared" si="312"/>
        <v>0</v>
      </c>
      <c r="CB254" s="393">
        <f t="shared" si="313"/>
        <v>0</v>
      </c>
      <c r="CC254" s="393">
        <f t="shared" si="314"/>
        <v>0</v>
      </c>
      <c r="CD254" s="393">
        <f t="shared" si="315"/>
        <v>0</v>
      </c>
      <c r="CE254" s="393">
        <f t="shared" si="316"/>
        <v>0</v>
      </c>
      <c r="CF254" s="393">
        <f t="shared" si="317"/>
        <v>0</v>
      </c>
      <c r="CG254" s="398"/>
      <c r="CH254" s="391">
        <f t="shared" si="318"/>
        <v>1</v>
      </c>
      <c r="CI254" s="391">
        <f t="shared" si="319"/>
        <v>0</v>
      </c>
      <c r="CJ254" s="391">
        <f t="shared" si="320"/>
        <v>0</v>
      </c>
      <c r="CK254" s="391">
        <f t="shared" si="321"/>
        <v>0</v>
      </c>
      <c r="CL254" s="391">
        <f t="shared" si="322"/>
        <v>1</v>
      </c>
      <c r="CM254" s="391">
        <f t="shared" si="323"/>
        <v>0</v>
      </c>
      <c r="CN254" s="391">
        <f t="shared" si="324"/>
        <v>1</v>
      </c>
      <c r="CO254" s="391">
        <f t="shared" si="325"/>
        <v>1</v>
      </c>
      <c r="CP254" s="391">
        <f t="shared" si="326"/>
        <v>1</v>
      </c>
      <c r="CQ254" s="391">
        <f t="shared" si="327"/>
        <v>0</v>
      </c>
      <c r="CR254" s="391">
        <f t="shared" si="328"/>
        <v>0</v>
      </c>
      <c r="CS254" s="393">
        <f t="shared" si="329"/>
        <v>0</v>
      </c>
      <c r="CT254" s="391">
        <f t="shared" si="330"/>
        <v>0</v>
      </c>
      <c r="CU254" s="391">
        <f t="shared" si="331"/>
        <v>0</v>
      </c>
      <c r="CV254" s="391">
        <f t="shared" si="332"/>
        <v>0</v>
      </c>
      <c r="CW254" s="391">
        <f t="shared" si="333"/>
        <v>0</v>
      </c>
      <c r="CX254" s="391">
        <f t="shared" si="334"/>
        <v>0</v>
      </c>
      <c r="CY254" s="391">
        <f t="shared" si="335"/>
        <v>0</v>
      </c>
      <c r="CZ254" s="391">
        <f t="shared" si="336"/>
        <v>0</v>
      </c>
      <c r="DA254" s="391">
        <f t="shared" si="337"/>
        <v>0</v>
      </c>
      <c r="DB254" s="391">
        <f t="shared" si="338"/>
        <v>1</v>
      </c>
      <c r="DC254" s="391">
        <f t="shared" si="339"/>
        <v>1</v>
      </c>
      <c r="DD254" s="391">
        <f t="shared" si="340"/>
        <v>0</v>
      </c>
      <c r="DE254" s="398"/>
      <c r="DF254" s="391">
        <f t="shared" si="341"/>
        <v>0</v>
      </c>
      <c r="DG254" s="391">
        <f t="shared" si="342"/>
        <v>0</v>
      </c>
      <c r="DH254" s="391">
        <f t="shared" si="343"/>
        <v>0</v>
      </c>
      <c r="DI254" s="391">
        <f t="shared" si="344"/>
        <v>0</v>
      </c>
      <c r="DJ254" s="391">
        <f t="shared" si="345"/>
        <v>0</v>
      </c>
      <c r="DK254" s="391">
        <f t="shared" si="346"/>
        <v>0</v>
      </c>
      <c r="DL254" s="391">
        <f t="shared" si="347"/>
        <v>0</v>
      </c>
      <c r="DM254" s="391">
        <f t="shared" si="348"/>
        <v>0</v>
      </c>
      <c r="DN254" s="391">
        <f t="shared" si="349"/>
        <v>0</v>
      </c>
      <c r="DO254" s="391">
        <f t="shared" si="350"/>
        <v>0</v>
      </c>
      <c r="DP254" s="391">
        <f t="shared" si="351"/>
        <v>0</v>
      </c>
      <c r="DQ254" s="398"/>
      <c r="DR254" s="391">
        <f t="shared" si="352"/>
        <v>0</v>
      </c>
      <c r="DS254" s="391">
        <f t="shared" si="353"/>
        <v>0</v>
      </c>
      <c r="DT254" s="391">
        <f t="shared" si="354"/>
        <v>0</v>
      </c>
      <c r="DU254" s="391">
        <f t="shared" si="355"/>
        <v>0</v>
      </c>
      <c r="DV254" s="391">
        <f t="shared" si="356"/>
        <v>0</v>
      </c>
      <c r="DW254" s="391">
        <f t="shared" si="357"/>
        <v>0</v>
      </c>
      <c r="DX254" s="391">
        <f t="shared" si="358"/>
        <v>0</v>
      </c>
      <c r="DY254" s="391">
        <f t="shared" si="359"/>
        <v>0</v>
      </c>
      <c r="DZ254" s="391">
        <f t="shared" si="360"/>
        <v>0</v>
      </c>
      <c r="EA254" s="391">
        <f t="shared" si="361"/>
        <v>0</v>
      </c>
      <c r="EB254" s="391">
        <f t="shared" si="362"/>
        <v>0</v>
      </c>
      <c r="EC254" s="398"/>
      <c r="ED254" s="391">
        <f t="shared" si="363"/>
        <v>0</v>
      </c>
      <c r="EE254" s="391">
        <f t="shared" si="364"/>
        <v>0</v>
      </c>
      <c r="EF254" s="391">
        <f t="shared" si="365"/>
        <v>0</v>
      </c>
      <c r="EG254" s="391">
        <f t="shared" si="366"/>
        <v>0</v>
      </c>
      <c r="EH254" s="391">
        <f t="shared" si="367"/>
        <v>0</v>
      </c>
      <c r="EI254" s="391">
        <f t="shared" si="368"/>
        <v>0</v>
      </c>
      <c r="EJ254" s="391">
        <f t="shared" si="369"/>
        <v>0</v>
      </c>
      <c r="EK254" s="391">
        <f t="shared" si="370"/>
        <v>0</v>
      </c>
      <c r="EL254" s="391">
        <f t="shared" si="371"/>
        <v>0</v>
      </c>
      <c r="EM254" s="391">
        <f t="shared" si="372"/>
        <v>0</v>
      </c>
      <c r="EN254" s="391">
        <f t="shared" si="373"/>
        <v>0</v>
      </c>
    </row>
    <row r="255" spans="1:145" s="391" customFormat="1" ht="13.5" hidden="1" thickBot="1" x14ac:dyDescent="0.25">
      <c r="A255" s="364" t="str">
        <f t="shared" si="380"/>
        <v>OVD-HB</v>
      </c>
      <c r="B255" s="365" t="str">
        <f>IF((A255&lt;&gt;"ZZZ"),(IF((IFERROR((VLOOKUP(A255,'Standaard+voorstellen '!A$1:B$436,1,FALSE)),"ZZZ"))="ZZZ","v","")),"")</f>
        <v/>
      </c>
      <c r="C255" s="404" t="s">
        <v>395</v>
      </c>
      <c r="D255" s="367" t="str">
        <f t="shared" si="292"/>
        <v>OVD-HB</v>
      </c>
      <c r="E255" s="368" t="str">
        <f>IFERROR((VLOOKUP(C255,'Standaard+voorstellen '!A$1:E$568,2,FALSE)),"Nog af te handelen AANVRAAG")</f>
        <v>OvD Havenbedrijf</v>
      </c>
      <c r="F255" s="369">
        <f>IFERROR((VLOOKUP(C255,'Standaard+voorstellen '!A$1:E$568,3,FALSE)),"")</f>
        <v>9</v>
      </c>
      <c r="G255" s="370">
        <f t="shared" si="376"/>
        <v>4</v>
      </c>
      <c r="H255" s="371">
        <f t="shared" si="378"/>
        <v>4</v>
      </c>
      <c r="I255" s="372">
        <f t="shared" si="377"/>
        <v>0</v>
      </c>
      <c r="J255" s="367">
        <f t="shared" si="293"/>
        <v>0</v>
      </c>
      <c r="K255" s="372">
        <f t="shared" si="294"/>
        <v>0</v>
      </c>
      <c r="L255" s="405" t="s">
        <v>24</v>
      </c>
      <c r="M255" s="373" t="s">
        <v>1242</v>
      </c>
      <c r="N255" s="635" t="s">
        <v>2378</v>
      </c>
      <c r="O255" s="635" t="s">
        <v>2379</v>
      </c>
      <c r="P255" s="376" t="s">
        <v>395</v>
      </c>
      <c r="Q255" s="377">
        <v>4</v>
      </c>
      <c r="R255" s="378">
        <v>4</v>
      </c>
      <c r="S255" s="379">
        <v>0</v>
      </c>
      <c r="T255" s="378">
        <v>5</v>
      </c>
      <c r="U255" s="378">
        <v>1</v>
      </c>
      <c r="V255" s="383">
        <v>0</v>
      </c>
      <c r="W255" s="384">
        <v>0</v>
      </c>
      <c r="X255" s="385">
        <v>0</v>
      </c>
      <c r="Y255" s="384"/>
      <c r="Z255" s="401"/>
      <c r="AA255" s="402"/>
      <c r="AB255" s="383"/>
      <c r="AC255" s="384"/>
      <c r="AD255" s="384"/>
      <c r="AE255" s="383"/>
      <c r="AF255" s="401"/>
      <c r="AG255" s="406"/>
      <c r="AH255" s="383">
        <v>0</v>
      </c>
      <c r="AI255" s="384">
        <v>0</v>
      </c>
      <c r="AJ255" s="385">
        <v>0</v>
      </c>
      <c r="AK255" s="384"/>
      <c r="AL255" s="384"/>
      <c r="AM255" s="384"/>
      <c r="AN255" s="383">
        <v>0</v>
      </c>
      <c r="AO255" s="384">
        <v>0</v>
      </c>
      <c r="AP255" s="385">
        <v>0</v>
      </c>
      <c r="AQ255" s="384">
        <v>0</v>
      </c>
      <c r="AR255" s="384">
        <v>0</v>
      </c>
      <c r="AS255" s="384">
        <v>0</v>
      </c>
      <c r="AT255" s="383">
        <v>4</v>
      </c>
      <c r="AU255" s="384">
        <v>4</v>
      </c>
      <c r="AV255" s="384">
        <v>0</v>
      </c>
      <c r="AW255" s="383"/>
      <c r="AX255" s="384"/>
      <c r="AY255" s="385"/>
      <c r="AZ255" s="403"/>
      <c r="BA255" s="387" t="str">
        <f t="shared" si="295"/>
        <v>OVD</v>
      </c>
      <c r="BB255" s="388" t="str">
        <f t="shared" si="296"/>
        <v/>
      </c>
      <c r="BC255" s="389" t="str">
        <f t="shared" si="297"/>
        <v>-</v>
      </c>
      <c r="BD255" s="390" t="str">
        <f t="shared" si="298"/>
        <v>HB</v>
      </c>
      <c r="BE255" s="391">
        <f t="shared" si="299"/>
        <v>4</v>
      </c>
      <c r="BF255" s="392" t="str">
        <f>VLOOKUP(C255,'Standaard+voorstellen '!A$1:E$568,1,FALSE)</f>
        <v>OVD-HB</v>
      </c>
      <c r="BG255" s="393" t="str">
        <f>VLOOKUP(P255,'Hulpblad Aantal per VrtgSrt &gt;=1'!B$4:C$688,1,FALSE)</f>
        <v>OVD-HB</v>
      </c>
      <c r="BH255" s="394" t="s">
        <v>395</v>
      </c>
      <c r="BI255" s="393" t="str">
        <f t="shared" si="300"/>
        <v>g</v>
      </c>
      <c r="BJ255" s="393" t="str">
        <f t="shared" si="301"/>
        <v>P</v>
      </c>
      <c r="BK255" s="393" t="str">
        <f t="shared" si="302"/>
        <v/>
      </c>
      <c r="BL255" s="395" t="str">
        <f t="shared" si="303"/>
        <v>P</v>
      </c>
      <c r="BM255" s="393" t="str">
        <f>IF((B255&gt;"a"),(VLOOKUP(A255,Afhankelijkheid!A$2:O$5530,2,FALSE)),"")</f>
        <v/>
      </c>
      <c r="BN255" s="396">
        <f>IFERROR(VLOOKUP(A255,'Hulpblad IZB en IZE'!A$2:B$750,2,FALSE),0)</f>
        <v>0</v>
      </c>
      <c r="BO255" s="397" t="str">
        <f t="shared" si="304"/>
        <v/>
      </c>
      <c r="BP255" s="370">
        <f t="shared" si="305"/>
        <v>4</v>
      </c>
      <c r="BQ255" s="371">
        <f t="shared" si="306"/>
        <v>4</v>
      </c>
      <c r="BR255" s="372">
        <f t="shared" si="374"/>
        <v>0</v>
      </c>
      <c r="BS255" s="372">
        <f t="shared" si="375"/>
        <v>5</v>
      </c>
      <c r="BT255" s="367">
        <f t="shared" si="307"/>
        <v>0</v>
      </c>
      <c r="BU255" s="398"/>
      <c r="BW255" s="393">
        <f t="shared" si="308"/>
        <v>0</v>
      </c>
      <c r="BX255" s="393">
        <f t="shared" si="309"/>
        <v>0</v>
      </c>
      <c r="BY255" s="393">
        <f t="shared" si="310"/>
        <v>0</v>
      </c>
      <c r="BZ255" s="393">
        <f t="shared" si="311"/>
        <v>0</v>
      </c>
      <c r="CA255" s="393">
        <f t="shared" si="312"/>
        <v>0</v>
      </c>
      <c r="CB255" s="393">
        <f t="shared" si="313"/>
        <v>0</v>
      </c>
      <c r="CC255" s="393">
        <f t="shared" si="314"/>
        <v>0</v>
      </c>
      <c r="CD255" s="393">
        <f t="shared" si="315"/>
        <v>0</v>
      </c>
      <c r="CE255" s="393">
        <f t="shared" si="316"/>
        <v>0</v>
      </c>
      <c r="CF255" s="393">
        <f t="shared" si="317"/>
        <v>0</v>
      </c>
      <c r="CG255" s="398"/>
      <c r="CH255" s="391">
        <f t="shared" si="318"/>
        <v>1</v>
      </c>
      <c r="CI255" s="391">
        <f t="shared" si="319"/>
        <v>0</v>
      </c>
      <c r="CJ255" s="391">
        <f t="shared" si="320"/>
        <v>0</v>
      </c>
      <c r="CK255" s="391">
        <f t="shared" si="321"/>
        <v>0</v>
      </c>
      <c r="CL255" s="391">
        <f t="shared" si="322"/>
        <v>1</v>
      </c>
      <c r="CM255" s="391">
        <f t="shared" si="323"/>
        <v>0</v>
      </c>
      <c r="CN255" s="391">
        <f t="shared" si="324"/>
        <v>1</v>
      </c>
      <c r="CO255" s="391">
        <f t="shared" si="325"/>
        <v>1</v>
      </c>
      <c r="CP255" s="391">
        <f t="shared" si="326"/>
        <v>1</v>
      </c>
      <c r="CQ255" s="391">
        <f t="shared" si="327"/>
        <v>0</v>
      </c>
      <c r="CR255" s="391">
        <f t="shared" si="328"/>
        <v>0</v>
      </c>
      <c r="CS255" s="393">
        <f t="shared" si="329"/>
        <v>0</v>
      </c>
      <c r="CT255" s="391">
        <f t="shared" si="330"/>
        <v>0</v>
      </c>
      <c r="CU255" s="391">
        <f t="shared" si="331"/>
        <v>0</v>
      </c>
      <c r="CV255" s="391">
        <f t="shared" si="332"/>
        <v>0</v>
      </c>
      <c r="CW255" s="391">
        <f t="shared" si="333"/>
        <v>0</v>
      </c>
      <c r="CX255" s="391">
        <f t="shared" si="334"/>
        <v>0</v>
      </c>
      <c r="CY255" s="391">
        <f t="shared" si="335"/>
        <v>0</v>
      </c>
      <c r="CZ255" s="391">
        <f t="shared" si="336"/>
        <v>0</v>
      </c>
      <c r="DA255" s="391">
        <f t="shared" si="337"/>
        <v>0</v>
      </c>
      <c r="DB255" s="391">
        <f t="shared" si="338"/>
        <v>0</v>
      </c>
      <c r="DC255" s="391">
        <f t="shared" si="339"/>
        <v>1</v>
      </c>
      <c r="DD255" s="391">
        <f t="shared" si="340"/>
        <v>0</v>
      </c>
      <c r="DE255" s="398"/>
      <c r="DF255" s="391">
        <f t="shared" si="341"/>
        <v>0</v>
      </c>
      <c r="DG255" s="391">
        <f t="shared" si="342"/>
        <v>0</v>
      </c>
      <c r="DH255" s="391">
        <f t="shared" si="343"/>
        <v>0</v>
      </c>
      <c r="DI255" s="391">
        <f t="shared" si="344"/>
        <v>0</v>
      </c>
      <c r="DJ255" s="391">
        <f t="shared" si="345"/>
        <v>0</v>
      </c>
      <c r="DK255" s="391">
        <f t="shared" si="346"/>
        <v>0</v>
      </c>
      <c r="DL255" s="391">
        <f t="shared" si="347"/>
        <v>0</v>
      </c>
      <c r="DM255" s="391">
        <f t="shared" si="348"/>
        <v>0</v>
      </c>
      <c r="DN255" s="391">
        <f t="shared" si="349"/>
        <v>0</v>
      </c>
      <c r="DO255" s="391">
        <f t="shared" si="350"/>
        <v>0</v>
      </c>
      <c r="DP255" s="391">
        <f t="shared" si="351"/>
        <v>0</v>
      </c>
      <c r="DQ255" s="398"/>
      <c r="DR255" s="391">
        <f t="shared" si="352"/>
        <v>0</v>
      </c>
      <c r="DS255" s="391">
        <f t="shared" si="353"/>
        <v>0</v>
      </c>
      <c r="DT255" s="391">
        <f t="shared" si="354"/>
        <v>0</v>
      </c>
      <c r="DU255" s="391">
        <f t="shared" si="355"/>
        <v>0</v>
      </c>
      <c r="DV255" s="391">
        <f t="shared" si="356"/>
        <v>0</v>
      </c>
      <c r="DW255" s="391">
        <f t="shared" si="357"/>
        <v>0</v>
      </c>
      <c r="DX255" s="391">
        <f t="shared" si="358"/>
        <v>0</v>
      </c>
      <c r="DY255" s="391">
        <f t="shared" si="359"/>
        <v>0</v>
      </c>
      <c r="DZ255" s="391">
        <f t="shared" si="360"/>
        <v>0</v>
      </c>
      <c r="EA255" s="391">
        <f t="shared" si="361"/>
        <v>0</v>
      </c>
      <c r="EB255" s="391">
        <f t="shared" si="362"/>
        <v>0</v>
      </c>
      <c r="EC255" s="398"/>
      <c r="ED255" s="391">
        <f t="shared" si="363"/>
        <v>0</v>
      </c>
      <c r="EE255" s="391">
        <f t="shared" si="364"/>
        <v>0</v>
      </c>
      <c r="EF255" s="391">
        <f t="shared" si="365"/>
        <v>0</v>
      </c>
      <c r="EG255" s="391">
        <f t="shared" si="366"/>
        <v>0</v>
      </c>
      <c r="EH255" s="391">
        <f t="shared" si="367"/>
        <v>0</v>
      </c>
      <c r="EI255" s="391">
        <f t="shared" si="368"/>
        <v>0</v>
      </c>
      <c r="EJ255" s="391">
        <f t="shared" si="369"/>
        <v>0</v>
      </c>
      <c r="EK255" s="391">
        <f t="shared" si="370"/>
        <v>0</v>
      </c>
      <c r="EL255" s="391">
        <f t="shared" si="371"/>
        <v>0</v>
      </c>
      <c r="EM255" s="391">
        <f t="shared" si="372"/>
        <v>0</v>
      </c>
      <c r="EN255" s="391">
        <f t="shared" si="373"/>
        <v>0</v>
      </c>
    </row>
    <row r="256" spans="1:145" s="391" customFormat="1" ht="13.5" hidden="1" thickBot="1" x14ac:dyDescent="0.25">
      <c r="A256" s="364" t="str">
        <f t="shared" si="380"/>
        <v>OVD-MB</v>
      </c>
      <c r="B256" s="365" t="str">
        <f>IF((A256&lt;&gt;"ZZZ"),(IF((IFERROR((VLOOKUP(A256,'Standaard+voorstellen '!A$1:B$436,1,FALSE)),"ZZZ"))="ZZZ","v","")),"")</f>
        <v/>
      </c>
      <c r="C256" s="396" t="s">
        <v>1176</v>
      </c>
      <c r="D256" s="367" t="str">
        <f t="shared" si="292"/>
        <v>OVD-MB</v>
      </c>
      <c r="E256" s="368" t="str">
        <f>IFERROR((VLOOKUP(C256,'Standaard+voorstellen '!A$1:E$568,2,FALSE)),"Nog af te handelen AANVRAAG")</f>
        <v>OvD Marine Brw</v>
      </c>
      <c r="F256" s="369">
        <f>IFERROR((VLOOKUP(C256,'Standaard+voorstellen '!A$1:E$568,3,FALSE)),"")</f>
        <v>9</v>
      </c>
      <c r="G256" s="370">
        <f t="shared" si="376"/>
        <v>12</v>
      </c>
      <c r="H256" s="371">
        <f t="shared" si="378"/>
        <v>1</v>
      </c>
      <c r="I256" s="372">
        <f t="shared" si="377"/>
        <v>11</v>
      </c>
      <c r="J256" s="367">
        <f t="shared" si="293"/>
        <v>0</v>
      </c>
      <c r="K256" s="372">
        <f t="shared" si="294"/>
        <v>0</v>
      </c>
      <c r="L256" s="438" t="s">
        <v>24</v>
      </c>
      <c r="M256" s="373" t="s">
        <v>1137</v>
      </c>
      <c r="N256" s="635" t="s">
        <v>2378</v>
      </c>
      <c r="O256" s="635" t="s">
        <v>2379</v>
      </c>
      <c r="P256" s="376" t="s">
        <v>1176</v>
      </c>
      <c r="Q256" s="377">
        <v>12</v>
      </c>
      <c r="R256" s="378">
        <v>1</v>
      </c>
      <c r="S256" s="379">
        <v>11</v>
      </c>
      <c r="T256" s="378">
        <v>4</v>
      </c>
      <c r="U256" s="378">
        <v>1</v>
      </c>
      <c r="V256" s="383">
        <v>0</v>
      </c>
      <c r="W256" s="384">
        <v>0</v>
      </c>
      <c r="X256" s="385">
        <v>0</v>
      </c>
      <c r="Y256" s="378"/>
      <c r="Z256" s="380"/>
      <c r="AA256" s="381"/>
      <c r="AB256" s="383"/>
      <c r="AC256" s="384"/>
      <c r="AD256" s="384"/>
      <c r="AE256" s="377"/>
      <c r="AF256" s="380"/>
      <c r="AG256" s="382"/>
      <c r="AH256" s="377">
        <v>0</v>
      </c>
      <c r="AI256" s="378">
        <v>0</v>
      </c>
      <c r="AJ256" s="379">
        <v>0</v>
      </c>
      <c r="AK256" s="384"/>
      <c r="AL256" s="384"/>
      <c r="AM256" s="384"/>
      <c r="AN256" s="377">
        <v>0</v>
      </c>
      <c r="AO256" s="378">
        <v>0</v>
      </c>
      <c r="AP256" s="379">
        <v>0</v>
      </c>
      <c r="AQ256" s="384"/>
      <c r="AR256" s="384"/>
      <c r="AS256" s="384"/>
      <c r="AT256" s="383">
        <v>12</v>
      </c>
      <c r="AU256" s="384">
        <v>1</v>
      </c>
      <c r="AV256" s="384">
        <v>11</v>
      </c>
      <c r="AW256" s="383"/>
      <c r="AX256" s="384"/>
      <c r="AY256" s="385"/>
      <c r="AZ256" s="403"/>
      <c r="BA256" s="387" t="str">
        <f t="shared" si="295"/>
        <v>OVD</v>
      </c>
      <c r="BB256" s="388" t="str">
        <f t="shared" si="296"/>
        <v/>
      </c>
      <c r="BC256" s="389" t="str">
        <f t="shared" si="297"/>
        <v>-</v>
      </c>
      <c r="BD256" s="390" t="str">
        <f t="shared" si="298"/>
        <v>MB</v>
      </c>
      <c r="BE256" s="391">
        <f t="shared" si="299"/>
        <v>4</v>
      </c>
      <c r="BF256" s="392" t="str">
        <f>VLOOKUP(C256,'Standaard+voorstellen '!A$1:E$568,1,FALSE)</f>
        <v>OVD-MB</v>
      </c>
      <c r="BG256" s="393" t="str">
        <f>VLOOKUP(P256,'Hulpblad Aantal per VrtgSrt &gt;=1'!B$4:C$688,1,FALSE)</f>
        <v>OVD-MB</v>
      </c>
      <c r="BH256" s="394" t="s">
        <v>1176</v>
      </c>
      <c r="BI256" s="393" t="str">
        <f t="shared" si="300"/>
        <v>g</v>
      </c>
      <c r="BJ256" s="393" t="str">
        <f t="shared" si="301"/>
        <v>P</v>
      </c>
      <c r="BK256" s="393" t="str">
        <f t="shared" si="302"/>
        <v>A</v>
      </c>
      <c r="BL256" s="395" t="str">
        <f t="shared" si="303"/>
        <v>PA</v>
      </c>
      <c r="BM256" s="393" t="str">
        <f>IF((B256&gt;"a"),(VLOOKUP(A256,Afhankelijkheid!A$2:O$5530,2,FALSE)),"")</f>
        <v/>
      </c>
      <c r="BN256" s="396">
        <f>IFERROR(VLOOKUP(A256,'Hulpblad IZB en IZE'!A$2:B$750,2,FALSE),0)</f>
        <v>0</v>
      </c>
      <c r="BO256" s="397" t="str">
        <f t="shared" si="304"/>
        <v/>
      </c>
      <c r="BP256" s="370">
        <f t="shared" si="305"/>
        <v>12</v>
      </c>
      <c r="BQ256" s="371">
        <f t="shared" si="306"/>
        <v>1</v>
      </c>
      <c r="BR256" s="372">
        <f t="shared" si="374"/>
        <v>11</v>
      </c>
      <c r="BS256" s="372">
        <f t="shared" si="375"/>
        <v>4</v>
      </c>
      <c r="BT256" s="367">
        <f t="shared" si="307"/>
        <v>0</v>
      </c>
      <c r="BU256" s="398"/>
      <c r="BW256" s="393">
        <f t="shared" si="308"/>
        <v>0</v>
      </c>
      <c r="BX256" s="393">
        <f t="shared" si="309"/>
        <v>0</v>
      </c>
      <c r="BY256" s="393">
        <f t="shared" si="310"/>
        <v>0</v>
      </c>
      <c r="BZ256" s="393">
        <f t="shared" si="311"/>
        <v>0</v>
      </c>
      <c r="CA256" s="393">
        <f t="shared" si="312"/>
        <v>0</v>
      </c>
      <c r="CB256" s="393">
        <f t="shared" si="313"/>
        <v>0</v>
      </c>
      <c r="CC256" s="393">
        <f t="shared" si="314"/>
        <v>0</v>
      </c>
      <c r="CD256" s="393">
        <f t="shared" si="315"/>
        <v>0</v>
      </c>
      <c r="CE256" s="393">
        <f t="shared" si="316"/>
        <v>0</v>
      </c>
      <c r="CF256" s="393">
        <f t="shared" si="317"/>
        <v>0</v>
      </c>
      <c r="CG256" s="398"/>
      <c r="CH256" s="391">
        <f t="shared" si="318"/>
        <v>1</v>
      </c>
      <c r="CI256" s="391">
        <f t="shared" si="319"/>
        <v>0</v>
      </c>
      <c r="CJ256" s="391">
        <f t="shared" si="320"/>
        <v>0</v>
      </c>
      <c r="CK256" s="391">
        <f t="shared" si="321"/>
        <v>0</v>
      </c>
      <c r="CL256" s="391">
        <f t="shared" si="322"/>
        <v>1</v>
      </c>
      <c r="CM256" s="391">
        <f t="shared" si="323"/>
        <v>0</v>
      </c>
      <c r="CN256" s="391">
        <f t="shared" si="324"/>
        <v>1</v>
      </c>
      <c r="CO256" s="391">
        <f t="shared" si="325"/>
        <v>0</v>
      </c>
      <c r="CP256" s="391">
        <f t="shared" si="326"/>
        <v>1</v>
      </c>
      <c r="CQ256" s="391">
        <f t="shared" si="327"/>
        <v>0</v>
      </c>
      <c r="CR256" s="391">
        <f t="shared" si="328"/>
        <v>0</v>
      </c>
      <c r="CS256" s="393">
        <f t="shared" si="329"/>
        <v>0</v>
      </c>
      <c r="CT256" s="391">
        <f t="shared" si="330"/>
        <v>0</v>
      </c>
      <c r="CU256" s="391">
        <f t="shared" si="331"/>
        <v>0</v>
      </c>
      <c r="CV256" s="391">
        <f t="shared" si="332"/>
        <v>0</v>
      </c>
      <c r="CW256" s="391">
        <f t="shared" si="333"/>
        <v>0</v>
      </c>
      <c r="CX256" s="391">
        <f t="shared" si="334"/>
        <v>0</v>
      </c>
      <c r="CY256" s="391">
        <f t="shared" si="335"/>
        <v>0</v>
      </c>
      <c r="CZ256" s="391">
        <f t="shared" si="336"/>
        <v>0</v>
      </c>
      <c r="DA256" s="391">
        <f t="shared" si="337"/>
        <v>0</v>
      </c>
      <c r="DB256" s="391">
        <f t="shared" si="338"/>
        <v>0</v>
      </c>
      <c r="DC256" s="391">
        <f t="shared" si="339"/>
        <v>1</v>
      </c>
      <c r="DD256" s="391">
        <f t="shared" si="340"/>
        <v>0</v>
      </c>
      <c r="DE256" s="398"/>
      <c r="DF256" s="391">
        <f t="shared" si="341"/>
        <v>0</v>
      </c>
      <c r="DG256" s="391">
        <f t="shared" si="342"/>
        <v>0</v>
      </c>
      <c r="DH256" s="391">
        <f t="shared" si="343"/>
        <v>0</v>
      </c>
      <c r="DI256" s="391">
        <f t="shared" si="344"/>
        <v>0</v>
      </c>
      <c r="DJ256" s="391">
        <f t="shared" si="345"/>
        <v>0</v>
      </c>
      <c r="DK256" s="391">
        <f t="shared" si="346"/>
        <v>0</v>
      </c>
      <c r="DL256" s="391">
        <f t="shared" si="347"/>
        <v>0</v>
      </c>
      <c r="DM256" s="391">
        <f t="shared" si="348"/>
        <v>0</v>
      </c>
      <c r="DN256" s="391">
        <f t="shared" si="349"/>
        <v>0</v>
      </c>
      <c r="DO256" s="391">
        <f t="shared" si="350"/>
        <v>0</v>
      </c>
      <c r="DP256" s="391">
        <f t="shared" si="351"/>
        <v>0</v>
      </c>
      <c r="DQ256" s="398"/>
      <c r="DR256" s="391">
        <f t="shared" si="352"/>
        <v>0</v>
      </c>
      <c r="DS256" s="391">
        <f t="shared" si="353"/>
        <v>0</v>
      </c>
      <c r="DT256" s="391">
        <f t="shared" si="354"/>
        <v>0</v>
      </c>
      <c r="DU256" s="391">
        <f t="shared" si="355"/>
        <v>0</v>
      </c>
      <c r="DV256" s="391">
        <f t="shared" si="356"/>
        <v>0</v>
      </c>
      <c r="DW256" s="391">
        <f t="shared" si="357"/>
        <v>0</v>
      </c>
      <c r="DX256" s="391">
        <f t="shared" si="358"/>
        <v>0</v>
      </c>
      <c r="DY256" s="391">
        <f t="shared" si="359"/>
        <v>0</v>
      </c>
      <c r="DZ256" s="391">
        <f t="shared" si="360"/>
        <v>0</v>
      </c>
      <c r="EA256" s="391">
        <f t="shared" si="361"/>
        <v>0</v>
      </c>
      <c r="EB256" s="391">
        <f t="shared" si="362"/>
        <v>0</v>
      </c>
      <c r="EC256" s="398"/>
      <c r="ED256" s="391">
        <f t="shared" si="363"/>
        <v>0</v>
      </c>
      <c r="EE256" s="391">
        <f t="shared" si="364"/>
        <v>0</v>
      </c>
      <c r="EF256" s="391">
        <f t="shared" si="365"/>
        <v>0</v>
      </c>
      <c r="EG256" s="391">
        <f t="shared" si="366"/>
        <v>0</v>
      </c>
      <c r="EH256" s="391">
        <f t="shared" si="367"/>
        <v>0</v>
      </c>
      <c r="EI256" s="391">
        <f t="shared" si="368"/>
        <v>0</v>
      </c>
      <c r="EJ256" s="391">
        <f t="shared" si="369"/>
        <v>0</v>
      </c>
      <c r="EK256" s="391">
        <f t="shared" si="370"/>
        <v>0</v>
      </c>
      <c r="EL256" s="391">
        <f t="shared" si="371"/>
        <v>0</v>
      </c>
      <c r="EM256" s="391">
        <f t="shared" si="372"/>
        <v>0</v>
      </c>
      <c r="EN256" s="391">
        <f t="shared" si="373"/>
        <v>0</v>
      </c>
    </row>
    <row r="257" spans="1:144" s="391" customFormat="1" ht="13.5" hidden="1" thickBot="1" x14ac:dyDescent="0.25">
      <c r="A257" s="364" t="str">
        <f t="shared" si="380"/>
        <v>OVD-NA</v>
      </c>
      <c r="B257" s="365" t="str">
        <f>IF((A257&lt;&gt;"ZZZ"),(IF((IFERROR((VLOOKUP(A257,'Standaard+voorstellen '!A$1:B$436,1,FALSE)),"ZZZ"))="ZZZ","v","")),"")</f>
        <v/>
      </c>
      <c r="C257" s="396" t="s">
        <v>1000</v>
      </c>
      <c r="D257" s="367" t="str">
        <f t="shared" si="292"/>
        <v>OVD-NA</v>
      </c>
      <c r="E257" s="368" t="str">
        <f>IFERROR((VLOOKUP(C257,'Standaard+voorstellen '!A$1:E$568,2,FALSE)),"Nog af te handelen AANVRAAG")</f>
        <v>OvD-B Noodalarmering</v>
      </c>
      <c r="F257" s="369">
        <f>IFERROR((VLOOKUP(C257,'Standaard+voorstellen '!A$1:E$568,3,FALSE)),"")</f>
        <v>9</v>
      </c>
      <c r="G257" s="370">
        <f t="shared" si="376"/>
        <v>54</v>
      </c>
      <c r="H257" s="371">
        <f t="shared" si="378"/>
        <v>0</v>
      </c>
      <c r="I257" s="372">
        <f t="shared" si="377"/>
        <v>54</v>
      </c>
      <c r="J257" s="367">
        <f t="shared" si="293"/>
        <v>4</v>
      </c>
      <c r="K257" s="372">
        <f t="shared" si="294"/>
        <v>0</v>
      </c>
      <c r="L257" s="410" t="s">
        <v>24</v>
      </c>
      <c r="M257" s="373" t="s">
        <v>1214</v>
      </c>
      <c r="N257" s="635" t="s">
        <v>2378</v>
      </c>
      <c r="O257" s="635" t="s">
        <v>2379</v>
      </c>
      <c r="P257" s="376" t="s">
        <v>1000</v>
      </c>
      <c r="Q257" s="461">
        <v>54</v>
      </c>
      <c r="R257" s="378">
        <v>0</v>
      </c>
      <c r="S257" s="379">
        <v>54</v>
      </c>
      <c r="T257" s="462">
        <v>5</v>
      </c>
      <c r="U257" s="462">
        <v>1</v>
      </c>
      <c r="V257" s="383">
        <v>0</v>
      </c>
      <c r="W257" s="384">
        <v>0</v>
      </c>
      <c r="X257" s="385">
        <v>0</v>
      </c>
      <c r="Y257" s="384"/>
      <c r="Z257" s="401"/>
      <c r="AA257" s="402"/>
      <c r="AB257" s="383"/>
      <c r="AC257" s="384"/>
      <c r="AD257" s="384"/>
      <c r="AE257" s="383"/>
      <c r="AF257" s="401"/>
      <c r="AG257" s="406"/>
      <c r="AH257" s="383">
        <v>0</v>
      </c>
      <c r="AI257" s="384">
        <v>0</v>
      </c>
      <c r="AJ257" s="385">
        <v>0</v>
      </c>
      <c r="AK257" s="384"/>
      <c r="AL257" s="384"/>
      <c r="AM257" s="384"/>
      <c r="AN257" s="383">
        <v>0</v>
      </c>
      <c r="AO257" s="384">
        <v>0</v>
      </c>
      <c r="AP257" s="385">
        <v>0</v>
      </c>
      <c r="AQ257" s="384">
        <v>54</v>
      </c>
      <c r="AR257" s="384">
        <v>0</v>
      </c>
      <c r="AS257" s="384">
        <v>54</v>
      </c>
      <c r="AT257" s="377">
        <v>0</v>
      </c>
      <c r="AU257" s="384">
        <v>0</v>
      </c>
      <c r="AV257" s="384">
        <v>0</v>
      </c>
      <c r="AW257" s="377"/>
      <c r="AX257" s="378"/>
      <c r="AY257" s="385"/>
      <c r="AZ257" s="403"/>
      <c r="BA257" s="387" t="str">
        <f t="shared" si="295"/>
        <v>OVD</v>
      </c>
      <c r="BB257" s="388" t="str">
        <f t="shared" si="296"/>
        <v/>
      </c>
      <c r="BC257" s="389" t="str">
        <f t="shared" si="297"/>
        <v>-</v>
      </c>
      <c r="BD257" s="390" t="str">
        <f t="shared" si="298"/>
        <v>NA</v>
      </c>
      <c r="BE257" s="391">
        <f t="shared" si="299"/>
        <v>4</v>
      </c>
      <c r="BF257" s="392" t="str">
        <f>VLOOKUP(C257,'Standaard+voorstellen '!A$1:E$568,1,FALSE)</f>
        <v>OVD-NA</v>
      </c>
      <c r="BG257" s="393" t="str">
        <f>VLOOKUP(P257,'Hulpblad Aantal per VrtgSrt &gt;=1'!B$4:C$688,1,FALSE)</f>
        <v>OVD-NA</v>
      </c>
      <c r="BH257" s="394" t="s">
        <v>1000</v>
      </c>
      <c r="BI257" s="393" t="str">
        <f t="shared" si="300"/>
        <v>g</v>
      </c>
      <c r="BJ257" s="393" t="str">
        <f t="shared" si="301"/>
        <v/>
      </c>
      <c r="BK257" s="393" t="str">
        <f t="shared" si="302"/>
        <v>A</v>
      </c>
      <c r="BL257" s="395" t="str">
        <f t="shared" si="303"/>
        <v>A</v>
      </c>
      <c r="BM257" s="393" t="str">
        <f>IF((B257&gt;"a"),(VLOOKUP(A257,Afhankelijkheid!A$2:O$5530,2,FALSE)),"")</f>
        <v/>
      </c>
      <c r="BN257" s="396">
        <f>IFERROR(VLOOKUP(A257,'Hulpblad IZB en IZE'!A$2:B$750,2,FALSE),0)</f>
        <v>4</v>
      </c>
      <c r="BO257" s="397" t="str">
        <f t="shared" si="304"/>
        <v/>
      </c>
      <c r="BP257" s="370">
        <f t="shared" si="305"/>
        <v>54</v>
      </c>
      <c r="BQ257" s="371">
        <f t="shared" si="306"/>
        <v>0</v>
      </c>
      <c r="BR257" s="372">
        <f t="shared" si="374"/>
        <v>54</v>
      </c>
      <c r="BS257" s="372">
        <f t="shared" si="375"/>
        <v>5</v>
      </c>
      <c r="BT257" s="367">
        <f t="shared" si="307"/>
        <v>4</v>
      </c>
      <c r="BU257" s="398"/>
      <c r="BW257" s="393">
        <f t="shared" si="308"/>
        <v>0</v>
      </c>
      <c r="BX257" s="393">
        <f t="shared" si="309"/>
        <v>0</v>
      </c>
      <c r="BY257" s="393">
        <f t="shared" si="310"/>
        <v>0</v>
      </c>
      <c r="BZ257" s="393">
        <f t="shared" si="311"/>
        <v>0</v>
      </c>
      <c r="CA257" s="393">
        <f t="shared" si="312"/>
        <v>0</v>
      </c>
      <c r="CB257" s="393">
        <f t="shared" si="313"/>
        <v>0</v>
      </c>
      <c r="CC257" s="393">
        <f t="shared" si="314"/>
        <v>0</v>
      </c>
      <c r="CD257" s="393">
        <f t="shared" si="315"/>
        <v>0</v>
      </c>
      <c r="CE257" s="393">
        <f t="shared" si="316"/>
        <v>0</v>
      </c>
      <c r="CF257" s="393">
        <f t="shared" si="317"/>
        <v>0</v>
      </c>
      <c r="CG257" s="398"/>
      <c r="CH257" s="391">
        <f t="shared" si="318"/>
        <v>1</v>
      </c>
      <c r="CI257" s="391">
        <f t="shared" si="319"/>
        <v>0</v>
      </c>
      <c r="CJ257" s="391">
        <f t="shared" si="320"/>
        <v>0</v>
      </c>
      <c r="CK257" s="391">
        <f t="shared" si="321"/>
        <v>0</v>
      </c>
      <c r="CL257" s="391">
        <f t="shared" si="322"/>
        <v>1</v>
      </c>
      <c r="CM257" s="391">
        <f t="shared" si="323"/>
        <v>0</v>
      </c>
      <c r="CN257" s="391">
        <f t="shared" si="324"/>
        <v>1</v>
      </c>
      <c r="CO257" s="391">
        <f t="shared" si="325"/>
        <v>1</v>
      </c>
      <c r="CP257" s="391">
        <f t="shared" si="326"/>
        <v>1</v>
      </c>
      <c r="CQ257" s="391">
        <f t="shared" si="327"/>
        <v>0</v>
      </c>
      <c r="CR257" s="391">
        <f t="shared" si="328"/>
        <v>0</v>
      </c>
      <c r="CS257" s="393">
        <f t="shared" si="329"/>
        <v>0</v>
      </c>
      <c r="CT257" s="391">
        <f t="shared" si="330"/>
        <v>0</v>
      </c>
      <c r="CU257" s="391">
        <f t="shared" si="331"/>
        <v>0</v>
      </c>
      <c r="CV257" s="391">
        <f t="shared" si="332"/>
        <v>0</v>
      </c>
      <c r="CW257" s="391">
        <f t="shared" si="333"/>
        <v>0</v>
      </c>
      <c r="CX257" s="391">
        <f t="shared" si="334"/>
        <v>0</v>
      </c>
      <c r="CY257" s="391">
        <f t="shared" si="335"/>
        <v>0</v>
      </c>
      <c r="CZ257" s="391">
        <f t="shared" si="336"/>
        <v>0</v>
      </c>
      <c r="DA257" s="391">
        <f t="shared" si="337"/>
        <v>0</v>
      </c>
      <c r="DB257" s="391">
        <f t="shared" si="338"/>
        <v>1</v>
      </c>
      <c r="DC257" s="391">
        <f t="shared" si="339"/>
        <v>0</v>
      </c>
      <c r="DD257" s="391">
        <f t="shared" si="340"/>
        <v>0</v>
      </c>
      <c r="DE257" s="398"/>
      <c r="DF257" s="391">
        <f t="shared" si="341"/>
        <v>0</v>
      </c>
      <c r="DG257" s="391">
        <f t="shared" si="342"/>
        <v>0</v>
      </c>
      <c r="DH257" s="391">
        <f t="shared" si="343"/>
        <v>0</v>
      </c>
      <c r="DI257" s="391">
        <f t="shared" si="344"/>
        <v>0</v>
      </c>
      <c r="DJ257" s="391">
        <f t="shared" si="345"/>
        <v>0</v>
      </c>
      <c r="DK257" s="391">
        <f t="shared" si="346"/>
        <v>0</v>
      </c>
      <c r="DL257" s="391">
        <f t="shared" si="347"/>
        <v>0</v>
      </c>
      <c r="DM257" s="391">
        <f t="shared" si="348"/>
        <v>0</v>
      </c>
      <c r="DN257" s="391">
        <f t="shared" si="349"/>
        <v>0</v>
      </c>
      <c r="DO257" s="391">
        <f t="shared" si="350"/>
        <v>0</v>
      </c>
      <c r="DP257" s="391">
        <f t="shared" si="351"/>
        <v>0</v>
      </c>
      <c r="DQ257" s="398"/>
      <c r="DR257" s="391">
        <f t="shared" si="352"/>
        <v>0</v>
      </c>
      <c r="DS257" s="391">
        <f t="shared" si="353"/>
        <v>0</v>
      </c>
      <c r="DT257" s="391">
        <f t="shared" si="354"/>
        <v>0</v>
      </c>
      <c r="DU257" s="391">
        <f t="shared" si="355"/>
        <v>0</v>
      </c>
      <c r="DV257" s="391">
        <f t="shared" si="356"/>
        <v>0</v>
      </c>
      <c r="DW257" s="391">
        <f t="shared" si="357"/>
        <v>0</v>
      </c>
      <c r="DX257" s="391">
        <f t="shared" si="358"/>
        <v>0</v>
      </c>
      <c r="DY257" s="391">
        <f t="shared" si="359"/>
        <v>0</v>
      </c>
      <c r="DZ257" s="391">
        <f t="shared" si="360"/>
        <v>0</v>
      </c>
      <c r="EA257" s="391">
        <f t="shared" si="361"/>
        <v>0</v>
      </c>
      <c r="EB257" s="391">
        <f t="shared" si="362"/>
        <v>0</v>
      </c>
      <c r="EC257" s="398"/>
      <c r="ED257" s="391">
        <f t="shared" si="363"/>
        <v>0</v>
      </c>
      <c r="EE257" s="391">
        <f t="shared" si="364"/>
        <v>0</v>
      </c>
      <c r="EF257" s="391">
        <f t="shared" si="365"/>
        <v>0</v>
      </c>
      <c r="EG257" s="391">
        <f t="shared" si="366"/>
        <v>0</v>
      </c>
      <c r="EH257" s="391">
        <f t="shared" si="367"/>
        <v>0</v>
      </c>
      <c r="EI257" s="391">
        <f t="shared" si="368"/>
        <v>0</v>
      </c>
      <c r="EJ257" s="391">
        <f t="shared" si="369"/>
        <v>0</v>
      </c>
      <c r="EK257" s="391">
        <f t="shared" si="370"/>
        <v>0</v>
      </c>
      <c r="EL257" s="391">
        <f t="shared" si="371"/>
        <v>0</v>
      </c>
      <c r="EM257" s="391">
        <f t="shared" si="372"/>
        <v>0</v>
      </c>
      <c r="EN257" s="391">
        <f t="shared" si="373"/>
        <v>0</v>
      </c>
    </row>
    <row r="258" spans="1:144" s="391" customFormat="1" ht="13.5" hidden="1" thickBot="1" x14ac:dyDescent="0.25">
      <c r="A258" s="364" t="str">
        <f t="shared" si="380"/>
        <v>OVD-NO</v>
      </c>
      <c r="B258" s="365" t="str">
        <f>IF((A258&lt;&gt;"ZZZ"),(IF((IFERROR((VLOOKUP(A258,'Standaard+voorstellen '!A$1:B$436,1,FALSE)),"ZZZ"))="ZZZ","v","")),"")</f>
        <v/>
      </c>
      <c r="C258" s="396" t="s">
        <v>277</v>
      </c>
      <c r="D258" s="367" t="str">
        <f t="shared" si="292"/>
        <v>OVD-NO</v>
      </c>
      <c r="E258" s="368" t="str">
        <f>IFERROR((VLOOKUP(C258,'Standaard+voorstellen '!A$1:E$568,2,FALSE)),"Nog af te handelen AANVRAAG")</f>
        <v>OvD-B Noodprocedure</v>
      </c>
      <c r="F258" s="369">
        <f>IFERROR((VLOOKUP(C258,'Standaard+voorstellen '!A$1:E$568,3,FALSE)),"")</f>
        <v>9</v>
      </c>
      <c r="G258" s="370">
        <f t="shared" si="376"/>
        <v>174</v>
      </c>
      <c r="H258" s="371">
        <f t="shared" si="378"/>
        <v>0</v>
      </c>
      <c r="I258" s="372">
        <f t="shared" si="377"/>
        <v>174</v>
      </c>
      <c r="J258" s="367">
        <f t="shared" si="293"/>
        <v>23</v>
      </c>
      <c r="K258" s="372">
        <f t="shared" si="294"/>
        <v>0</v>
      </c>
      <c r="L258" s="369" t="s">
        <v>24</v>
      </c>
      <c r="M258" s="373" t="s">
        <v>1214</v>
      </c>
      <c r="N258" s="374"/>
      <c r="O258" s="375"/>
      <c r="P258" s="376" t="s">
        <v>277</v>
      </c>
      <c r="Q258" s="377">
        <v>174</v>
      </c>
      <c r="R258" s="378">
        <v>0</v>
      </c>
      <c r="S258" s="379">
        <v>174</v>
      </c>
      <c r="T258" s="378">
        <v>8</v>
      </c>
      <c r="U258" s="378">
        <v>8</v>
      </c>
      <c r="V258" s="383">
        <v>9</v>
      </c>
      <c r="W258" s="384">
        <v>0</v>
      </c>
      <c r="X258" s="385">
        <v>9</v>
      </c>
      <c r="Y258" s="384"/>
      <c r="Z258" s="401"/>
      <c r="AA258" s="402"/>
      <c r="AB258" s="383">
        <v>6</v>
      </c>
      <c r="AC258" s="384">
        <v>0</v>
      </c>
      <c r="AD258" s="384">
        <v>6</v>
      </c>
      <c r="AE258" s="383">
        <v>23</v>
      </c>
      <c r="AF258" s="401">
        <v>0</v>
      </c>
      <c r="AG258" s="406">
        <v>23</v>
      </c>
      <c r="AH258" s="383">
        <v>29</v>
      </c>
      <c r="AI258" s="384">
        <v>0</v>
      </c>
      <c r="AJ258" s="385">
        <v>29</v>
      </c>
      <c r="AK258" s="384"/>
      <c r="AL258" s="384"/>
      <c r="AM258" s="384"/>
      <c r="AN258" s="383">
        <v>15</v>
      </c>
      <c r="AO258" s="384">
        <v>0</v>
      </c>
      <c r="AP258" s="385">
        <v>15</v>
      </c>
      <c r="AQ258" s="384">
        <v>51</v>
      </c>
      <c r="AR258" s="384">
        <v>0</v>
      </c>
      <c r="AS258" s="384">
        <v>51</v>
      </c>
      <c r="AT258" s="383">
        <v>28</v>
      </c>
      <c r="AU258" s="384">
        <v>0</v>
      </c>
      <c r="AV258" s="384">
        <v>28</v>
      </c>
      <c r="AW258" s="383">
        <v>13</v>
      </c>
      <c r="AX258" s="384">
        <v>0</v>
      </c>
      <c r="AY258" s="385">
        <v>13</v>
      </c>
      <c r="AZ258" s="403"/>
      <c r="BA258" s="387" t="str">
        <f t="shared" si="295"/>
        <v>OVD</v>
      </c>
      <c r="BB258" s="388" t="str">
        <f t="shared" si="296"/>
        <v/>
      </c>
      <c r="BC258" s="389" t="str">
        <f t="shared" si="297"/>
        <v>-</v>
      </c>
      <c r="BD258" s="390" t="str">
        <f t="shared" si="298"/>
        <v>NO</v>
      </c>
      <c r="BE258" s="391">
        <f t="shared" si="299"/>
        <v>4</v>
      </c>
      <c r="BF258" s="392" t="str">
        <f>VLOOKUP(C258,'Standaard+voorstellen '!A$1:E$568,1,FALSE)</f>
        <v>OVD-NO</v>
      </c>
      <c r="BG258" s="393" t="str">
        <f>VLOOKUP(P258,'Hulpblad Aantal per VrtgSrt &gt;=1'!B$4:C$688,1,FALSE)</f>
        <v>OVD-NO</v>
      </c>
      <c r="BH258" s="394" t="s">
        <v>277</v>
      </c>
      <c r="BI258" s="393" t="str">
        <f t="shared" si="300"/>
        <v>g</v>
      </c>
      <c r="BJ258" s="393" t="str">
        <f t="shared" si="301"/>
        <v/>
      </c>
      <c r="BK258" s="393" t="str">
        <f t="shared" si="302"/>
        <v>A</v>
      </c>
      <c r="BL258" s="395" t="str">
        <f t="shared" si="303"/>
        <v>A</v>
      </c>
      <c r="BM258" s="393" t="str">
        <f>IF((B258&gt;"a"),(VLOOKUP(A258,Afhankelijkheid!A$2:O$5530,2,FALSE)),"")</f>
        <v/>
      </c>
      <c r="BN258" s="396">
        <f>IFERROR(VLOOKUP(A258,'Hulpblad IZB en IZE'!A$2:B$750,2,FALSE),0)</f>
        <v>23</v>
      </c>
      <c r="BO258" s="397" t="str">
        <f t="shared" si="304"/>
        <v/>
      </c>
      <c r="BP258" s="370">
        <f t="shared" si="305"/>
        <v>174</v>
      </c>
      <c r="BQ258" s="371">
        <f t="shared" si="306"/>
        <v>0</v>
      </c>
      <c r="BR258" s="372">
        <f t="shared" si="374"/>
        <v>174</v>
      </c>
      <c r="BS258" s="372">
        <f t="shared" si="375"/>
        <v>8</v>
      </c>
      <c r="BT258" s="367">
        <f t="shared" si="307"/>
        <v>23</v>
      </c>
      <c r="BU258" s="398"/>
      <c r="BW258" s="393">
        <f t="shared" si="308"/>
        <v>0</v>
      </c>
      <c r="BX258" s="393">
        <f t="shared" si="309"/>
        <v>0</v>
      </c>
      <c r="BY258" s="393">
        <f t="shared" si="310"/>
        <v>0</v>
      </c>
      <c r="BZ258" s="393">
        <f t="shared" si="311"/>
        <v>0</v>
      </c>
      <c r="CA258" s="393">
        <f t="shared" si="312"/>
        <v>0</v>
      </c>
      <c r="CB258" s="393">
        <f t="shared" si="313"/>
        <v>0</v>
      </c>
      <c r="CC258" s="393">
        <f t="shared" si="314"/>
        <v>0</v>
      </c>
      <c r="CD258" s="393">
        <f t="shared" si="315"/>
        <v>0</v>
      </c>
      <c r="CE258" s="393">
        <f t="shared" si="316"/>
        <v>0</v>
      </c>
      <c r="CF258" s="393">
        <f t="shared" si="317"/>
        <v>0</v>
      </c>
      <c r="CG258" s="398"/>
      <c r="CH258" s="391">
        <f t="shared" si="318"/>
        <v>1</v>
      </c>
      <c r="CI258" s="391">
        <f t="shared" si="319"/>
        <v>0</v>
      </c>
      <c r="CJ258" s="391">
        <f t="shared" si="320"/>
        <v>1</v>
      </c>
      <c r="CK258" s="391">
        <f t="shared" si="321"/>
        <v>1</v>
      </c>
      <c r="CL258" s="391">
        <f t="shared" si="322"/>
        <v>1</v>
      </c>
      <c r="CM258" s="391">
        <f t="shared" si="323"/>
        <v>0</v>
      </c>
      <c r="CN258" s="391">
        <f t="shared" si="324"/>
        <v>1</v>
      </c>
      <c r="CO258" s="391">
        <f t="shared" si="325"/>
        <v>1</v>
      </c>
      <c r="CP258" s="391">
        <f t="shared" si="326"/>
        <v>1</v>
      </c>
      <c r="CQ258" s="391">
        <f t="shared" si="327"/>
        <v>1</v>
      </c>
      <c r="CR258" s="391">
        <f t="shared" si="328"/>
        <v>0</v>
      </c>
      <c r="CS258" s="393">
        <f t="shared" si="329"/>
        <v>0</v>
      </c>
      <c r="CT258" s="391">
        <f t="shared" si="330"/>
        <v>0</v>
      </c>
      <c r="CU258" s="391">
        <f t="shared" si="331"/>
        <v>1</v>
      </c>
      <c r="CV258" s="391">
        <f t="shared" si="332"/>
        <v>0</v>
      </c>
      <c r="CW258" s="391">
        <f t="shared" si="333"/>
        <v>1</v>
      </c>
      <c r="CX258" s="391">
        <f t="shared" si="334"/>
        <v>1</v>
      </c>
      <c r="CY258" s="391">
        <f t="shared" si="335"/>
        <v>1</v>
      </c>
      <c r="CZ258" s="391">
        <f t="shared" si="336"/>
        <v>0</v>
      </c>
      <c r="DA258" s="391">
        <f t="shared" si="337"/>
        <v>1</v>
      </c>
      <c r="DB258" s="391">
        <f t="shared" si="338"/>
        <v>1</v>
      </c>
      <c r="DC258" s="391">
        <f t="shared" si="339"/>
        <v>1</v>
      </c>
      <c r="DD258" s="391">
        <f t="shared" si="340"/>
        <v>1</v>
      </c>
      <c r="DE258" s="398"/>
      <c r="DF258" s="391">
        <f t="shared" si="341"/>
        <v>0</v>
      </c>
      <c r="DG258" s="391">
        <f t="shared" si="342"/>
        <v>0</v>
      </c>
      <c r="DH258" s="391">
        <f t="shared" si="343"/>
        <v>0</v>
      </c>
      <c r="DI258" s="391">
        <f t="shared" si="344"/>
        <v>0</v>
      </c>
      <c r="DJ258" s="391">
        <f t="shared" si="345"/>
        <v>0</v>
      </c>
      <c r="DK258" s="391">
        <f t="shared" si="346"/>
        <v>0</v>
      </c>
      <c r="DL258" s="391">
        <f t="shared" si="347"/>
        <v>0</v>
      </c>
      <c r="DM258" s="391">
        <f t="shared" si="348"/>
        <v>0</v>
      </c>
      <c r="DN258" s="391">
        <f t="shared" si="349"/>
        <v>0</v>
      </c>
      <c r="DO258" s="391">
        <f t="shared" si="350"/>
        <v>0</v>
      </c>
      <c r="DP258" s="391">
        <f t="shared" si="351"/>
        <v>0</v>
      </c>
      <c r="DQ258" s="398"/>
      <c r="DR258" s="391">
        <f t="shared" si="352"/>
        <v>0</v>
      </c>
      <c r="DS258" s="391">
        <f t="shared" si="353"/>
        <v>0</v>
      </c>
      <c r="DT258" s="391">
        <f t="shared" si="354"/>
        <v>0</v>
      </c>
      <c r="DU258" s="391">
        <f t="shared" si="355"/>
        <v>0</v>
      </c>
      <c r="DV258" s="391">
        <f t="shared" si="356"/>
        <v>0</v>
      </c>
      <c r="DW258" s="391">
        <f t="shared" si="357"/>
        <v>0</v>
      </c>
      <c r="DX258" s="391">
        <f t="shared" si="358"/>
        <v>0</v>
      </c>
      <c r="DY258" s="391">
        <f t="shared" si="359"/>
        <v>0</v>
      </c>
      <c r="DZ258" s="391">
        <f t="shared" si="360"/>
        <v>0</v>
      </c>
      <c r="EA258" s="391">
        <f t="shared" si="361"/>
        <v>0</v>
      </c>
      <c r="EB258" s="391">
        <f t="shared" si="362"/>
        <v>0</v>
      </c>
      <c r="EC258" s="398"/>
      <c r="ED258" s="391">
        <f t="shared" si="363"/>
        <v>0</v>
      </c>
      <c r="EE258" s="391">
        <f t="shared" si="364"/>
        <v>0</v>
      </c>
      <c r="EF258" s="391">
        <f t="shared" si="365"/>
        <v>0</v>
      </c>
      <c r="EG258" s="391">
        <f t="shared" si="366"/>
        <v>0</v>
      </c>
      <c r="EH258" s="391">
        <f t="shared" si="367"/>
        <v>0</v>
      </c>
      <c r="EI258" s="391">
        <f t="shared" si="368"/>
        <v>0</v>
      </c>
      <c r="EJ258" s="391">
        <f t="shared" si="369"/>
        <v>0</v>
      </c>
      <c r="EK258" s="391">
        <f t="shared" si="370"/>
        <v>0</v>
      </c>
      <c r="EL258" s="391">
        <f t="shared" si="371"/>
        <v>0</v>
      </c>
      <c r="EM258" s="391">
        <f t="shared" si="372"/>
        <v>0</v>
      </c>
      <c r="EN258" s="391">
        <f t="shared" si="373"/>
        <v>0</v>
      </c>
    </row>
    <row r="259" spans="1:144" s="391" customFormat="1" ht="13.5" hidden="1" thickBot="1" x14ac:dyDescent="0.25">
      <c r="A259" s="364" t="str">
        <f t="shared" si="380"/>
        <v>OVDRAIL</v>
      </c>
      <c r="B259" s="365" t="str">
        <f>IF((A259&lt;&gt;"ZZZ"),(IF((IFERROR((VLOOKUP(A259,'Standaard+voorstellen '!A$1:B$436,1,FALSE)),"ZZZ"))="ZZZ","v","")),"")</f>
        <v/>
      </c>
      <c r="C259" s="413" t="s">
        <v>1091</v>
      </c>
      <c r="D259" s="367" t="str">
        <f t="shared" si="292"/>
        <v>OVDRAIL</v>
      </c>
      <c r="E259" s="368" t="str">
        <f>IFERROR((VLOOKUP(C259,'Standaard+voorstellen '!A$1:E$568,2,FALSE)),"Nog af te handelen AANVRAAG")</f>
        <v>OvD Rail</v>
      </c>
      <c r="F259" s="369">
        <f>IFERROR((VLOOKUP(C259,'Standaard+voorstellen '!A$1:E$568,3,FALSE)),"")</f>
        <v>9</v>
      </c>
      <c r="G259" s="370">
        <f t="shared" si="376"/>
        <v>14</v>
      </c>
      <c r="H259" s="371">
        <f t="shared" si="378"/>
        <v>14</v>
      </c>
      <c r="I259" s="372">
        <f t="shared" si="377"/>
        <v>0</v>
      </c>
      <c r="J259" s="367">
        <f t="shared" si="293"/>
        <v>0</v>
      </c>
      <c r="K259" s="372">
        <f t="shared" si="294"/>
        <v>0</v>
      </c>
      <c r="L259" s="369" t="s">
        <v>24</v>
      </c>
      <c r="M259" s="373" t="s">
        <v>1242</v>
      </c>
      <c r="N259" s="487"/>
      <c r="O259" s="375"/>
      <c r="P259" s="488" t="s">
        <v>1091</v>
      </c>
      <c r="Q259" s="377">
        <v>14</v>
      </c>
      <c r="R259" s="378">
        <v>14</v>
      </c>
      <c r="S259" s="379">
        <v>0</v>
      </c>
      <c r="T259" s="378">
        <v>5</v>
      </c>
      <c r="U259" s="378">
        <v>2</v>
      </c>
      <c r="V259" s="377">
        <v>10</v>
      </c>
      <c r="W259" s="378">
        <v>10</v>
      </c>
      <c r="X259" s="379">
        <v>0</v>
      </c>
      <c r="Y259" s="384"/>
      <c r="Z259" s="401"/>
      <c r="AA259" s="402"/>
      <c r="AB259" s="383"/>
      <c r="AC259" s="384"/>
      <c r="AD259" s="384"/>
      <c r="AE259" s="383"/>
      <c r="AF259" s="401"/>
      <c r="AG259" s="406"/>
      <c r="AH259" s="383">
        <v>4</v>
      </c>
      <c r="AI259" s="384">
        <v>4</v>
      </c>
      <c r="AJ259" s="385">
        <v>0</v>
      </c>
      <c r="AK259" s="384"/>
      <c r="AL259" s="384"/>
      <c r="AM259" s="384"/>
      <c r="AN259" s="383">
        <v>0</v>
      </c>
      <c r="AO259" s="384">
        <v>0</v>
      </c>
      <c r="AP259" s="385">
        <v>0</v>
      </c>
      <c r="AQ259" s="384">
        <v>0</v>
      </c>
      <c r="AR259" s="384">
        <v>0</v>
      </c>
      <c r="AS259" s="384">
        <v>0</v>
      </c>
      <c r="AT259" s="383">
        <v>0</v>
      </c>
      <c r="AU259" s="384">
        <v>0</v>
      </c>
      <c r="AV259" s="384">
        <v>0</v>
      </c>
      <c r="AW259" s="383"/>
      <c r="AX259" s="384"/>
      <c r="AY259" s="385"/>
      <c r="AZ259" s="403"/>
      <c r="BA259" s="387" t="str">
        <f t="shared" si="295"/>
        <v>OVDRAIL</v>
      </c>
      <c r="BB259" s="388" t="str">
        <f t="shared" si="296"/>
        <v/>
      </c>
      <c r="BC259" s="389" t="str">
        <f t="shared" si="297"/>
        <v/>
      </c>
      <c r="BD259" s="390" t="str">
        <f t="shared" si="298"/>
        <v/>
      </c>
      <c r="BE259" s="391">
        <f t="shared" si="299"/>
        <v>8</v>
      </c>
      <c r="BF259" s="392" t="str">
        <f>VLOOKUP(C259,'Standaard+voorstellen '!A$1:E$568,1,FALSE)</f>
        <v>OVDRAIL</v>
      </c>
      <c r="BG259" s="393" t="str">
        <f>VLOOKUP(P259,'Hulpblad Aantal per VrtgSrt &gt;=1'!B$4:C$688,1,FALSE)</f>
        <v>OVDRAIL</v>
      </c>
      <c r="BH259" s="394" t="s">
        <v>1091</v>
      </c>
      <c r="BI259" s="393" t="str">
        <f t="shared" si="300"/>
        <v>g</v>
      </c>
      <c r="BJ259" s="393" t="str">
        <f t="shared" si="301"/>
        <v>P</v>
      </c>
      <c r="BK259" s="393" t="str">
        <f t="shared" si="302"/>
        <v/>
      </c>
      <c r="BL259" s="395" t="str">
        <f t="shared" si="303"/>
        <v>P</v>
      </c>
      <c r="BM259" s="393" t="str">
        <f>IF((B259&gt;"a"),(VLOOKUP(A259,Afhankelijkheid!A$2:O$5530,2,FALSE)),"")</f>
        <v/>
      </c>
      <c r="BN259" s="396">
        <f>IFERROR(VLOOKUP(A259,'Hulpblad IZB en IZE'!A$2:B$750,2,FALSE),0)</f>
        <v>0</v>
      </c>
      <c r="BO259" s="397" t="str">
        <f t="shared" si="304"/>
        <v/>
      </c>
      <c r="BP259" s="370">
        <f t="shared" si="305"/>
        <v>14</v>
      </c>
      <c r="BQ259" s="371">
        <f t="shared" si="306"/>
        <v>14</v>
      </c>
      <c r="BR259" s="372">
        <f t="shared" si="374"/>
        <v>0</v>
      </c>
      <c r="BS259" s="372">
        <f t="shared" si="375"/>
        <v>5</v>
      </c>
      <c r="BT259" s="367">
        <f t="shared" si="307"/>
        <v>0</v>
      </c>
      <c r="BU259" s="398"/>
      <c r="BW259" s="393">
        <f t="shared" si="308"/>
        <v>0</v>
      </c>
      <c r="BX259" s="393">
        <f t="shared" si="309"/>
        <v>0</v>
      </c>
      <c r="BY259" s="393">
        <f t="shared" si="310"/>
        <v>0</v>
      </c>
      <c r="BZ259" s="393">
        <f t="shared" si="311"/>
        <v>0</v>
      </c>
      <c r="CA259" s="393">
        <f t="shared" si="312"/>
        <v>0</v>
      </c>
      <c r="CB259" s="393">
        <f t="shared" si="313"/>
        <v>0</v>
      </c>
      <c r="CC259" s="393">
        <f t="shared" si="314"/>
        <v>0</v>
      </c>
      <c r="CD259" s="393">
        <f t="shared" si="315"/>
        <v>0</v>
      </c>
      <c r="CE259" s="393">
        <f t="shared" si="316"/>
        <v>0</v>
      </c>
      <c r="CF259" s="393">
        <f t="shared" si="317"/>
        <v>0</v>
      </c>
      <c r="CG259" s="398"/>
      <c r="CH259" s="391">
        <f t="shared" si="318"/>
        <v>1</v>
      </c>
      <c r="CI259" s="391">
        <f t="shared" si="319"/>
        <v>0</v>
      </c>
      <c r="CJ259" s="391">
        <f t="shared" si="320"/>
        <v>0</v>
      </c>
      <c r="CK259" s="391">
        <f t="shared" si="321"/>
        <v>0</v>
      </c>
      <c r="CL259" s="391">
        <f t="shared" si="322"/>
        <v>1</v>
      </c>
      <c r="CM259" s="391">
        <f t="shared" si="323"/>
        <v>0</v>
      </c>
      <c r="CN259" s="391">
        <f t="shared" si="324"/>
        <v>1</v>
      </c>
      <c r="CO259" s="391">
        <f t="shared" si="325"/>
        <v>1</v>
      </c>
      <c r="CP259" s="391">
        <f t="shared" si="326"/>
        <v>1</v>
      </c>
      <c r="CQ259" s="391">
        <f t="shared" si="327"/>
        <v>0</v>
      </c>
      <c r="CR259" s="391">
        <f t="shared" si="328"/>
        <v>0</v>
      </c>
      <c r="CS259" s="393">
        <f t="shared" si="329"/>
        <v>0</v>
      </c>
      <c r="CT259" s="391">
        <f t="shared" si="330"/>
        <v>0</v>
      </c>
      <c r="CU259" s="391">
        <f t="shared" si="331"/>
        <v>1</v>
      </c>
      <c r="CV259" s="391">
        <f t="shared" si="332"/>
        <v>0</v>
      </c>
      <c r="CW259" s="391">
        <f t="shared" si="333"/>
        <v>0</v>
      </c>
      <c r="CX259" s="391">
        <f t="shared" si="334"/>
        <v>0</v>
      </c>
      <c r="CY259" s="391">
        <f t="shared" si="335"/>
        <v>1</v>
      </c>
      <c r="CZ259" s="391">
        <f t="shared" si="336"/>
        <v>0</v>
      </c>
      <c r="DA259" s="391">
        <f t="shared" si="337"/>
        <v>0</v>
      </c>
      <c r="DB259" s="391">
        <f t="shared" si="338"/>
        <v>0</v>
      </c>
      <c r="DC259" s="391">
        <f t="shared" si="339"/>
        <v>0</v>
      </c>
      <c r="DD259" s="391">
        <f t="shared" si="340"/>
        <v>0</v>
      </c>
      <c r="DE259" s="398"/>
      <c r="DF259" s="391">
        <f t="shared" si="341"/>
        <v>0</v>
      </c>
      <c r="DG259" s="391">
        <f t="shared" si="342"/>
        <v>0</v>
      </c>
      <c r="DH259" s="391">
        <f t="shared" si="343"/>
        <v>0</v>
      </c>
      <c r="DI259" s="391">
        <f t="shared" si="344"/>
        <v>0</v>
      </c>
      <c r="DJ259" s="391">
        <f t="shared" si="345"/>
        <v>0</v>
      </c>
      <c r="DK259" s="391">
        <f t="shared" si="346"/>
        <v>0</v>
      </c>
      <c r="DL259" s="391">
        <f t="shared" si="347"/>
        <v>0</v>
      </c>
      <c r="DM259" s="391">
        <f t="shared" si="348"/>
        <v>0</v>
      </c>
      <c r="DN259" s="391">
        <f t="shared" si="349"/>
        <v>0</v>
      </c>
      <c r="DO259" s="391">
        <f t="shared" si="350"/>
        <v>0</v>
      </c>
      <c r="DP259" s="391">
        <f t="shared" si="351"/>
        <v>0</v>
      </c>
      <c r="DQ259" s="398"/>
      <c r="DR259" s="391">
        <f t="shared" si="352"/>
        <v>0</v>
      </c>
      <c r="DS259" s="391">
        <f t="shared" si="353"/>
        <v>0</v>
      </c>
      <c r="DT259" s="391">
        <f t="shared" si="354"/>
        <v>0</v>
      </c>
      <c r="DU259" s="391">
        <f t="shared" si="355"/>
        <v>0</v>
      </c>
      <c r="DV259" s="391">
        <f t="shared" si="356"/>
        <v>0</v>
      </c>
      <c r="DW259" s="391">
        <f t="shared" si="357"/>
        <v>0</v>
      </c>
      <c r="DX259" s="391">
        <f t="shared" si="358"/>
        <v>0</v>
      </c>
      <c r="DY259" s="391">
        <f t="shared" si="359"/>
        <v>0</v>
      </c>
      <c r="DZ259" s="391">
        <f t="shared" si="360"/>
        <v>0</v>
      </c>
      <c r="EA259" s="391">
        <f t="shared" si="361"/>
        <v>0</v>
      </c>
      <c r="EB259" s="391">
        <f t="shared" si="362"/>
        <v>0</v>
      </c>
      <c r="EC259" s="398"/>
      <c r="ED259" s="391">
        <f t="shared" si="363"/>
        <v>0</v>
      </c>
      <c r="EE259" s="391">
        <f t="shared" si="364"/>
        <v>0</v>
      </c>
      <c r="EF259" s="391">
        <f t="shared" si="365"/>
        <v>0</v>
      </c>
      <c r="EG259" s="391">
        <f t="shared" si="366"/>
        <v>0</v>
      </c>
      <c r="EH259" s="391">
        <f t="shared" si="367"/>
        <v>0</v>
      </c>
      <c r="EI259" s="391">
        <f t="shared" si="368"/>
        <v>0</v>
      </c>
      <c r="EJ259" s="391">
        <f t="shared" si="369"/>
        <v>0</v>
      </c>
      <c r="EK259" s="391">
        <f t="shared" si="370"/>
        <v>0</v>
      </c>
      <c r="EL259" s="391">
        <f t="shared" si="371"/>
        <v>0</v>
      </c>
      <c r="EM259" s="391">
        <f t="shared" si="372"/>
        <v>0</v>
      </c>
      <c r="EN259" s="391">
        <f t="shared" si="373"/>
        <v>0</v>
      </c>
    </row>
    <row r="260" spans="1:144" s="391" customFormat="1" ht="13.5" hidden="1" thickBot="1" x14ac:dyDescent="0.25">
      <c r="A260" s="364" t="str">
        <f t="shared" si="380"/>
        <v>OVD-RB</v>
      </c>
      <c r="B260" s="365" t="str">
        <f>IF((A260&lt;&gt;"ZZZ"),(IF((IFERROR((VLOOKUP(A260,'Standaard+voorstellen '!A$1:B$436,1,FALSE)),"ZZZ"))="ZZZ","v","")),"")</f>
        <v/>
      </c>
      <c r="C260" s="396" t="s">
        <v>408</v>
      </c>
      <c r="D260" s="367" t="str">
        <f t="shared" ref="D260:D323" si="381">IF(C260=C261,"",C260)</f>
        <v>OVD-RB</v>
      </c>
      <c r="E260" s="368" t="str">
        <f>IFERROR((VLOOKUP(C260,'Standaard+voorstellen '!A$1:E$568,2,FALSE)),"Nog af te handelen AANVRAAG")</f>
        <v>OvD Reddingsbrigade</v>
      </c>
      <c r="F260" s="369">
        <f>IFERROR((VLOOKUP(C260,'Standaard+voorstellen '!A$1:E$568,3,FALSE)),"")</f>
        <v>9</v>
      </c>
      <c r="G260" s="370">
        <f t="shared" si="376"/>
        <v>3</v>
      </c>
      <c r="H260" s="371">
        <f t="shared" si="378"/>
        <v>2</v>
      </c>
      <c r="I260" s="372">
        <f t="shared" si="377"/>
        <v>1</v>
      </c>
      <c r="J260" s="367">
        <f t="shared" ref="J260:J323" si="382">IF($C260=$C261,"",BT260)</f>
        <v>0</v>
      </c>
      <c r="K260" s="372">
        <f t="shared" ref="K260:K323" si="383">CT260</f>
        <v>0</v>
      </c>
      <c r="L260" s="369" t="s">
        <v>24</v>
      </c>
      <c r="M260" s="373" t="s">
        <v>2125</v>
      </c>
      <c r="N260" s="409"/>
      <c r="O260" s="375"/>
      <c r="P260" s="376" t="s">
        <v>408</v>
      </c>
      <c r="Q260" s="449">
        <v>3</v>
      </c>
      <c r="R260" s="378">
        <v>2</v>
      </c>
      <c r="S260" s="379">
        <v>1</v>
      </c>
      <c r="T260" s="378">
        <v>5</v>
      </c>
      <c r="U260" s="378">
        <v>2</v>
      </c>
      <c r="V260" s="383">
        <v>0</v>
      </c>
      <c r="W260" s="384">
        <v>0</v>
      </c>
      <c r="X260" s="385">
        <v>0</v>
      </c>
      <c r="Y260" s="384"/>
      <c r="Z260" s="401"/>
      <c r="AA260" s="402"/>
      <c r="AB260" s="383"/>
      <c r="AC260" s="384"/>
      <c r="AD260" s="384"/>
      <c r="AE260" s="383"/>
      <c r="AF260" s="401"/>
      <c r="AG260" s="406"/>
      <c r="AH260" s="383">
        <v>0</v>
      </c>
      <c r="AI260" s="384">
        <v>0</v>
      </c>
      <c r="AJ260" s="385">
        <v>0</v>
      </c>
      <c r="AK260" s="384"/>
      <c r="AL260" s="384"/>
      <c r="AM260" s="384"/>
      <c r="AN260" s="383">
        <v>0</v>
      </c>
      <c r="AO260" s="384">
        <v>0</v>
      </c>
      <c r="AP260" s="385">
        <v>0</v>
      </c>
      <c r="AQ260" s="384">
        <v>1</v>
      </c>
      <c r="AR260" s="384">
        <v>1</v>
      </c>
      <c r="AS260" s="384">
        <v>0</v>
      </c>
      <c r="AT260" s="383">
        <v>2</v>
      </c>
      <c r="AU260" s="384">
        <v>1</v>
      </c>
      <c r="AV260" s="384">
        <v>1</v>
      </c>
      <c r="AW260" s="383"/>
      <c r="AX260" s="384"/>
      <c r="AY260" s="385"/>
      <c r="AZ260" s="403"/>
      <c r="BA260" s="387" t="str">
        <f t="shared" ref="BA260:BA323" si="384">IFERROR(((IF(($L260="m"),(MID($C260,1,2)),(LEFT($C260,($BE260-1)))))),"")</f>
        <v>OVD</v>
      </c>
      <c r="BB260" s="388" t="str">
        <f t="shared" ref="BB260:BB323" si="385">IF(($L260="m"),(IF(OR(MID($C260,3,1)="A",MID($C260,3,1)="D",MID($C260,3,1)="H",MID($C260,3,1)="L",MID($C260,3,1)="M",MID($C260,3,1)="T",MID($C260,3,1)="V"),MID($C260,3,1),"")),"")</f>
        <v/>
      </c>
      <c r="BC260" s="389" t="str">
        <f t="shared" ref="BC260:BC323" si="386">IFERROR(IF((SEARCH("-",C260,1))&gt;0,"-",""),"")</f>
        <v>-</v>
      </c>
      <c r="BD260" s="390" t="str">
        <f t="shared" ref="BD260:BD282" si="387">IF(($H260="m"),(IF(MID($C260,4,1)&gt;"-",MID($C260,4,4),MID($C260,5,3))),(MID($C260,($BE260+1),7)))</f>
        <v>RB</v>
      </c>
      <c r="BE260" s="391">
        <f t="shared" ref="BE260:BE323" si="388">IFERROR((SEARCH("-",$C260,1)),(LEN($C260)+1))</f>
        <v>4</v>
      </c>
      <c r="BF260" s="392" t="str">
        <f>VLOOKUP(C260,'Standaard+voorstellen '!A$1:E$568,1,FALSE)</f>
        <v>OVD-RB</v>
      </c>
      <c r="BG260" s="393" t="str">
        <f>VLOOKUP(P260,'Hulpblad Aantal per VrtgSrt &gt;=1'!B$4:C$688,1,FALSE)</f>
        <v>OVD-RB</v>
      </c>
      <c r="BH260" s="394" t="s">
        <v>408</v>
      </c>
      <c r="BI260" s="393" t="str">
        <f t="shared" ref="BI260:BI323" si="389">IF(BH260=A260,"g","v")</f>
        <v>g</v>
      </c>
      <c r="BJ260" s="393" t="str">
        <f t="shared" ref="BJ260:BJ323" si="390">IF(R260&gt;0,"P","")</f>
        <v>P</v>
      </c>
      <c r="BK260" s="393" t="str">
        <f t="shared" ref="BK260:BK323" si="391">IF(S260&gt;0,"A","")</f>
        <v>A</v>
      </c>
      <c r="BL260" s="395" t="str">
        <f t="shared" ref="BL260:BL323" si="392">_xlfn.CONCAT(BJ260,BK260)</f>
        <v>PA</v>
      </c>
      <c r="BM260" s="393" t="str">
        <f>IF((B260&gt;"a"),(VLOOKUP(A260,Afhankelijkheid!A$2:O$5530,2,FALSE)),"")</f>
        <v/>
      </c>
      <c r="BN260" s="396">
        <f>IFERROR(VLOOKUP(A260,'Hulpblad IZB en IZE'!A$2:B$750,2,FALSE),0)</f>
        <v>0</v>
      </c>
      <c r="BO260" s="397" t="str">
        <f t="shared" ref="BO260:BO323" si="393">IFERROR(Q260/K260,"")</f>
        <v/>
      </c>
      <c r="BP260" s="370">
        <f t="shared" ref="BP260:BP323" si="394">IF($C260=$C259,BP259+Q260,Q260)</f>
        <v>3</v>
      </c>
      <c r="BQ260" s="371">
        <f t="shared" ref="BQ260:BQ323" si="395">IF($C260=$C259,BQ259+R260,R260)</f>
        <v>2</v>
      </c>
      <c r="BR260" s="372">
        <f t="shared" si="374"/>
        <v>1</v>
      </c>
      <c r="BS260" s="372">
        <f t="shared" si="375"/>
        <v>5</v>
      </c>
      <c r="BT260" s="367">
        <f t="shared" ref="BT260:BT323" si="396">IF(C260=C259,BT259+BN260,BN260)</f>
        <v>0</v>
      </c>
      <c r="BU260" s="398"/>
      <c r="BW260" s="393">
        <f t="shared" ref="BW260:BW323" si="397">IF((AND($B260="V",(IF(ISBLANK(V260),,1))&gt;0)),1,0)</f>
        <v>0</v>
      </c>
      <c r="BX260" s="393">
        <f t="shared" ref="BX260:BX323" si="398">IF((AND($B260="V",(IF(ISBLANK(Y260),,1))&gt;0)),1,0)</f>
        <v>0</v>
      </c>
      <c r="BY260" s="393">
        <f t="shared" ref="BY260:BY323" si="399">IF((AND($B260="V",(IF(ISBLANK(AB260),,1))&gt;0)),1,0)</f>
        <v>0</v>
      </c>
      <c r="BZ260" s="393">
        <f t="shared" ref="BZ260:BZ323" si="400">IF((AND($B260="V",(IF(ISBLANK(AE260),,1))&gt;0)),1,0)</f>
        <v>0</v>
      </c>
      <c r="CA260" s="393">
        <f t="shared" ref="CA260:CA323" si="401">IF((AND($B260="V",(IF(ISBLANK(AH260),,1))&gt;0)),1,0)</f>
        <v>0</v>
      </c>
      <c r="CB260" s="393">
        <f t="shared" ref="CB260:CB323" si="402">IF((AND($B260="V",(IF(ISBLANK(AK260),,1))&gt;0)),1,0)</f>
        <v>0</v>
      </c>
      <c r="CC260" s="393">
        <f t="shared" ref="CC260:CC323" si="403">IF((AND($B260="V",(IF(ISBLANK(AN260),,1))&gt;0)),1,0)</f>
        <v>0</v>
      </c>
      <c r="CD260" s="393">
        <f t="shared" ref="CD260:CD323" si="404">IF((AND($B260="V",(IF(ISBLANK(AQ260),,1))&gt;0)),1,0)</f>
        <v>0</v>
      </c>
      <c r="CE260" s="393">
        <f t="shared" ref="CE260:CE323" si="405">IF((AND($B260="V",(IF(ISBLANK(AT260),,1))&gt;0)),1,0)</f>
        <v>0</v>
      </c>
      <c r="CF260" s="393">
        <f t="shared" ref="CF260:CF323" si="406">IF((AND($B260="V",(IF(ISBLANK(AW260),,1))&gt;0)),1,0)</f>
        <v>0</v>
      </c>
      <c r="CG260" s="398"/>
      <c r="CH260" s="391">
        <f t="shared" ref="CH260:CH323" si="407">IF(($V260&lt;&gt;""),1,0)</f>
        <v>1</v>
      </c>
      <c r="CI260" s="391">
        <f t="shared" ref="CI260:CI323" si="408">IF(($Y260&lt;&gt;""),1,0)</f>
        <v>0</v>
      </c>
      <c r="CJ260" s="391">
        <f t="shared" ref="CJ260:CJ323" si="409">IF(($AB260&lt;&gt;""),1,0)</f>
        <v>0</v>
      </c>
      <c r="CK260" s="391">
        <f t="shared" ref="CK260:CK323" si="410">IF(($AE260&lt;&gt;""),1,0)</f>
        <v>0</v>
      </c>
      <c r="CL260" s="391">
        <f t="shared" ref="CL260:CL323" si="411">IF(($AH260&lt;&gt;""),1,0)</f>
        <v>1</v>
      </c>
      <c r="CM260" s="391">
        <f t="shared" ref="CM260:CM323" si="412">IF(($AK260&lt;&gt;""),1,0)</f>
        <v>0</v>
      </c>
      <c r="CN260" s="391">
        <f t="shared" ref="CN260:CN323" si="413">IF(($AN260&lt;&gt;""),1,0)</f>
        <v>1</v>
      </c>
      <c r="CO260" s="391">
        <f t="shared" ref="CO260:CO323" si="414">IF(($AQ260&lt;&gt;""),1,0)</f>
        <v>1</v>
      </c>
      <c r="CP260" s="391">
        <f t="shared" ref="CP260:CP323" si="415">IF(($AT260&lt;&gt;""),1,0)</f>
        <v>1</v>
      </c>
      <c r="CQ260" s="391">
        <f t="shared" ref="CQ260:CQ323" si="416">IF(($AW260&lt;&gt;""),1,0)</f>
        <v>0</v>
      </c>
      <c r="CR260" s="391">
        <f t="shared" ref="CR260:CR323" si="417">SUBTOTAL(9,CH260:CQ260)</f>
        <v>0</v>
      </c>
      <c r="CS260" s="393">
        <f t="shared" ref="CS260:CS323" si="418">CR260-CT260</f>
        <v>0</v>
      </c>
      <c r="CT260" s="391">
        <f t="shared" ref="CT260:CT323" si="419">SUBTOTAL(9,CU260:DD260)</f>
        <v>0</v>
      </c>
      <c r="CU260" s="391">
        <f t="shared" ref="CU260:CU323" si="420">IF(($V260&gt;0),1,0)</f>
        <v>0</v>
      </c>
      <c r="CV260" s="391">
        <f t="shared" ref="CV260:CV323" si="421">IF(($Y260&gt;0),1,0)</f>
        <v>0</v>
      </c>
      <c r="CW260" s="391">
        <f t="shared" ref="CW260:CW323" si="422">IF(($AB260&gt;0),1,0)</f>
        <v>0</v>
      </c>
      <c r="CX260" s="391">
        <f t="shared" ref="CX260:CX323" si="423">IF(($AE260&gt;0),1,0)</f>
        <v>0</v>
      </c>
      <c r="CY260" s="391">
        <f t="shared" ref="CY260:CY323" si="424">IF(($AH260&gt;0),1,0)</f>
        <v>0</v>
      </c>
      <c r="CZ260" s="391">
        <f t="shared" ref="CZ260:CZ323" si="425">IF(($AK260&gt;0),1,0)</f>
        <v>0</v>
      </c>
      <c r="DA260" s="391">
        <f t="shared" ref="DA260:DA323" si="426">IF(($AN260&gt;0),1,0)</f>
        <v>0</v>
      </c>
      <c r="DB260" s="391">
        <f t="shared" ref="DB260:DB323" si="427">IF(($AQ260&gt;0),1,0)</f>
        <v>1</v>
      </c>
      <c r="DC260" s="391">
        <f t="shared" ref="DC260:DC323" si="428">IF(($AT260&gt;0),1,0)</f>
        <v>1</v>
      </c>
      <c r="DD260" s="391">
        <f t="shared" ref="DD260:DD323" si="429">IF(($AW260&gt;0),1,0)</f>
        <v>0</v>
      </c>
      <c r="DE260" s="398"/>
      <c r="DF260" s="391">
        <f t="shared" ref="DF260:DF323" si="430">SUM(DG260:DP260)</f>
        <v>0</v>
      </c>
      <c r="DG260" s="391">
        <f t="shared" ref="DG260:DG323" si="431">IF((AND($CT260=1,$V260&gt;=1)),1,0)</f>
        <v>0</v>
      </c>
      <c r="DH260" s="391">
        <f t="shared" ref="DH260:DH323" si="432">IF((AND($CT260=1,$Y260&gt;=1)),1,0)</f>
        <v>0</v>
      </c>
      <c r="DI260" s="391">
        <f t="shared" ref="DI260:DI323" si="433">IF((AND($CT260=1,$AB260&gt;=1)),1,0)</f>
        <v>0</v>
      </c>
      <c r="DJ260" s="391">
        <f t="shared" ref="DJ260:DJ323" si="434">IF((AND($CT260=1,$AE260&gt;=1)),1,0)</f>
        <v>0</v>
      </c>
      <c r="DK260" s="391">
        <f t="shared" ref="DK260:DK323" si="435">IF((AND($CT260=1,$AH260&gt;=1)),1,0)</f>
        <v>0</v>
      </c>
      <c r="DL260" s="391">
        <f t="shared" ref="DL260:DL323" si="436">IF((AND($CT260=1,$AK260&gt;=1)),1,0)</f>
        <v>0</v>
      </c>
      <c r="DM260" s="391">
        <f t="shared" ref="DM260:DM323" si="437">IF((AND($CT260=1,$AN260&gt;=1)),1,0)</f>
        <v>0</v>
      </c>
      <c r="DN260" s="391">
        <f t="shared" ref="DN260:DN323" si="438">IF((AND($CT260=1,$AQ260&gt;=1)),1,0)</f>
        <v>0</v>
      </c>
      <c r="DO260" s="391">
        <f t="shared" ref="DO260:DO323" si="439">IF((AND($CT260=1,$AT260&gt;=1)),1,0)</f>
        <v>0</v>
      </c>
      <c r="DP260" s="391">
        <f t="shared" ref="DP260:DP323" si="440">IF((AND($CT260=1,$AW260&gt;=1)),1,0)</f>
        <v>0</v>
      </c>
      <c r="DQ260" s="398"/>
      <c r="DR260" s="391">
        <f t="shared" ref="DR260:DR323" si="441">SUM(DS260:EB260)</f>
        <v>0</v>
      </c>
      <c r="DS260" s="391">
        <f t="shared" ref="DS260:DS323" si="442">IF((AND($CT260=1,$V260&gt;1)),1,0)</f>
        <v>0</v>
      </c>
      <c r="DT260" s="391">
        <f t="shared" ref="DT260:DT323" si="443">IF((AND($CT260=1,$Y260&gt;1)),1,0)</f>
        <v>0</v>
      </c>
      <c r="DU260" s="391">
        <f t="shared" ref="DU260:DU323" si="444">IF((AND($CT260=1,$AB260&gt;1)),1,0)</f>
        <v>0</v>
      </c>
      <c r="DV260" s="391">
        <f t="shared" ref="DV260:DV323" si="445">IF((AND($CT260=1,$AE260&gt;1)),1,0)</f>
        <v>0</v>
      </c>
      <c r="DW260" s="391">
        <f t="shared" ref="DW260:DW323" si="446">IF((AND($CT260=1,$AH260&gt;1)),1,0)</f>
        <v>0</v>
      </c>
      <c r="DX260" s="391">
        <f t="shared" ref="DX260:DX323" si="447">IF((AND($CT260=1,$AK260&gt;1)),1,0)</f>
        <v>0</v>
      </c>
      <c r="DY260" s="391">
        <f t="shared" ref="DY260:DY323" si="448">IF((AND($CT260=1,$AN260&gt;1)),1,0)</f>
        <v>0</v>
      </c>
      <c r="DZ260" s="391">
        <f t="shared" ref="DZ260:DZ323" si="449">IF((AND($CT260=1,$AQ260&gt;1)),1,0)</f>
        <v>0</v>
      </c>
      <c r="EA260" s="391">
        <f t="shared" ref="EA260:EA323" si="450">IF((AND($CT260=1,$AT260&gt;1)),1,0)</f>
        <v>0</v>
      </c>
      <c r="EB260" s="391">
        <f t="shared" ref="EB260:EB323" si="451">IF((AND($CT260=1,$AW260&gt;1)),1,0)</f>
        <v>0</v>
      </c>
      <c r="EC260" s="398"/>
      <c r="ED260" s="391">
        <f t="shared" ref="ED260:ED323" si="452">SUM(EE260:EN260)</f>
        <v>0</v>
      </c>
      <c r="EE260" s="391">
        <f t="shared" ref="EE260:EE323" si="453">IF((AND($CT260=1,$V260=1)),1,0)</f>
        <v>0</v>
      </c>
      <c r="EF260" s="391">
        <f t="shared" ref="EF260:EF323" si="454">IF((AND($CT260=1,$Y260=1)),1,0)</f>
        <v>0</v>
      </c>
      <c r="EG260" s="391">
        <f t="shared" ref="EG260:EG323" si="455">IF((AND($CT260=1,$AB260=1)),1,0)</f>
        <v>0</v>
      </c>
      <c r="EH260" s="391">
        <f t="shared" ref="EH260:EH323" si="456">IF((AND($CT260=1,$AE260=1)),1,0)</f>
        <v>0</v>
      </c>
      <c r="EI260" s="391">
        <f t="shared" ref="EI260:EI323" si="457">IF((AND($CT260=1,$AH260=1)),1,0)</f>
        <v>0</v>
      </c>
      <c r="EJ260" s="391">
        <f t="shared" ref="EJ260:EJ323" si="458">IF((AND($CT260=1,$AK260=1)),1,0)</f>
        <v>0</v>
      </c>
      <c r="EK260" s="391">
        <f t="shared" ref="EK260:EK323" si="459">IF((AND($CT260=1,$AN260=1)),1,0)</f>
        <v>0</v>
      </c>
      <c r="EL260" s="391">
        <f t="shared" ref="EL260:EL323" si="460">IF((AND($CT260=1,$AQ260=1)),1,0)</f>
        <v>0</v>
      </c>
      <c r="EM260" s="391">
        <f t="shared" ref="EM260:EM323" si="461">IF((AND($CT260=1,$AT260=1)),1,0)</f>
        <v>0</v>
      </c>
      <c r="EN260" s="391">
        <f t="shared" ref="EN260:EN323" si="462">IF((AND($CT260=1,$AW260=1)),1,0)</f>
        <v>0</v>
      </c>
    </row>
    <row r="261" spans="1:144" s="391" customFormat="1" ht="18.75" hidden="1" thickBot="1" x14ac:dyDescent="0.25">
      <c r="A261" s="364" t="str">
        <f t="shared" si="380"/>
        <v>PAT</v>
      </c>
      <c r="B261" s="365" t="str">
        <f>IF((A261&lt;&gt;"ZZZ"),(IF((IFERROR((VLOOKUP(A261,'Standaard+voorstellen '!A$1:B$436,1,FALSE)),"ZZZ"))="ZZZ","v","")),"")</f>
        <v/>
      </c>
      <c r="C261" s="396" t="s">
        <v>215</v>
      </c>
      <c r="D261" s="367" t="str">
        <f t="shared" si="381"/>
        <v>PAT</v>
      </c>
      <c r="E261" s="368" t="str">
        <f>IFERROR((VLOOKUP(C261,'Standaard+voorstellen '!A$1:E$568,2,FALSE)),"Nog af te handelen AANVRAAG")</f>
        <v>Patient vervoer Terreinvaardig</v>
      </c>
      <c r="F261" s="369">
        <f>IFERROR((VLOOKUP(C261,'Standaard+voorstellen '!A$1:E$568,3,FALSE)),"")</f>
        <v>7</v>
      </c>
      <c r="G261" s="370">
        <f t="shared" si="376"/>
        <v>13</v>
      </c>
      <c r="H261" s="371">
        <f t="shared" si="378"/>
        <v>4</v>
      </c>
      <c r="I261" s="372">
        <f t="shared" si="377"/>
        <v>9</v>
      </c>
      <c r="J261" s="367">
        <f t="shared" si="382"/>
        <v>5</v>
      </c>
      <c r="K261" s="372">
        <f t="shared" si="383"/>
        <v>0</v>
      </c>
      <c r="L261" s="369" t="s">
        <v>36</v>
      </c>
      <c r="M261" s="373" t="s">
        <v>203</v>
      </c>
      <c r="N261" s="374"/>
      <c r="O261" s="375"/>
      <c r="P261" s="376" t="s">
        <v>215</v>
      </c>
      <c r="Q261" s="377">
        <v>13</v>
      </c>
      <c r="R261" s="378">
        <v>4</v>
      </c>
      <c r="S261" s="379">
        <v>9</v>
      </c>
      <c r="T261" s="378">
        <v>7</v>
      </c>
      <c r="U261" s="378">
        <v>3</v>
      </c>
      <c r="V261" s="383">
        <v>0</v>
      </c>
      <c r="W261" s="384">
        <v>0</v>
      </c>
      <c r="X261" s="385">
        <v>0</v>
      </c>
      <c r="Y261" s="384"/>
      <c r="Z261" s="401"/>
      <c r="AA261" s="402"/>
      <c r="AB261" s="383"/>
      <c r="AC261" s="384"/>
      <c r="AD261" s="384"/>
      <c r="AE261" s="383">
        <v>3</v>
      </c>
      <c r="AF261" s="401">
        <v>2</v>
      </c>
      <c r="AG261" s="406">
        <v>1</v>
      </c>
      <c r="AH261" s="383">
        <v>0</v>
      </c>
      <c r="AI261" s="384">
        <v>0</v>
      </c>
      <c r="AJ261" s="385">
        <v>0</v>
      </c>
      <c r="AK261" s="384"/>
      <c r="AL261" s="384"/>
      <c r="AM261" s="384"/>
      <c r="AN261" s="383">
        <v>1</v>
      </c>
      <c r="AO261" s="384">
        <v>1</v>
      </c>
      <c r="AP261" s="385">
        <v>0</v>
      </c>
      <c r="AQ261" s="384">
        <v>0</v>
      </c>
      <c r="AR261" s="384">
        <v>0</v>
      </c>
      <c r="AS261" s="384">
        <v>0</v>
      </c>
      <c r="AT261" s="383">
        <v>0</v>
      </c>
      <c r="AU261" s="384">
        <v>0</v>
      </c>
      <c r="AV261" s="384">
        <v>0</v>
      </c>
      <c r="AW261" s="383">
        <v>9</v>
      </c>
      <c r="AX261" s="384">
        <v>1</v>
      </c>
      <c r="AY261" s="385">
        <v>8</v>
      </c>
      <c r="AZ261" s="403"/>
      <c r="BA261" s="387" t="str">
        <f t="shared" si="384"/>
        <v>PA</v>
      </c>
      <c r="BB261" s="388" t="str">
        <f t="shared" si="385"/>
        <v>T</v>
      </c>
      <c r="BC261" s="389" t="str">
        <f t="shared" si="386"/>
        <v/>
      </c>
      <c r="BD261" s="390" t="str">
        <f t="shared" si="387"/>
        <v/>
      </c>
      <c r="BE261" s="391">
        <f t="shared" si="388"/>
        <v>4</v>
      </c>
      <c r="BF261" s="392" t="str">
        <f>VLOOKUP(C261,'Standaard+voorstellen '!A$1:E$568,1,FALSE)</f>
        <v>PAT</v>
      </c>
      <c r="BG261" s="393" t="str">
        <f>VLOOKUP(P261,'Hulpblad Aantal per VrtgSrt &gt;=1'!B$4:C$688,1,FALSE)</f>
        <v>PAT</v>
      </c>
      <c r="BH261" s="394" t="s">
        <v>215</v>
      </c>
      <c r="BI261" s="393" t="str">
        <f t="shared" si="389"/>
        <v>g</v>
      </c>
      <c r="BJ261" s="393" t="str">
        <f t="shared" si="390"/>
        <v>P</v>
      </c>
      <c r="BK261" s="393" t="str">
        <f t="shared" si="391"/>
        <v>A</v>
      </c>
      <c r="BL261" s="395" t="str">
        <f t="shared" si="392"/>
        <v>PA</v>
      </c>
      <c r="BM261" s="393" t="str">
        <f>IF((B261&gt;"a"),(VLOOKUP(A261,Afhankelijkheid!A$2:O$5530,2,FALSE)),"")</f>
        <v/>
      </c>
      <c r="BN261" s="396">
        <f>IFERROR(VLOOKUP(A261,'Hulpblad IZB en IZE'!A$2:B$750,2,FALSE),0)</f>
        <v>5</v>
      </c>
      <c r="BO261" s="397" t="str">
        <f t="shared" si="393"/>
        <v/>
      </c>
      <c r="BP261" s="370">
        <f t="shared" si="394"/>
        <v>13</v>
      </c>
      <c r="BQ261" s="371">
        <f t="shared" si="395"/>
        <v>4</v>
      </c>
      <c r="BR261" s="372">
        <f t="shared" ref="BR261:BR324" si="463">IF($C261=$C260,BR260+S261,S261)</f>
        <v>9</v>
      </c>
      <c r="BS261" s="372">
        <f t="shared" ref="BS261:BS324" si="464">IF($C261=$C260,$BR260+T261,T261)</f>
        <v>7</v>
      </c>
      <c r="BT261" s="367">
        <f t="shared" si="396"/>
        <v>5</v>
      </c>
      <c r="BU261" s="398"/>
      <c r="BV261" s="399"/>
      <c r="BW261" s="393">
        <f t="shared" si="397"/>
        <v>0</v>
      </c>
      <c r="BX261" s="393">
        <f t="shared" si="398"/>
        <v>0</v>
      </c>
      <c r="BY261" s="393">
        <f t="shared" si="399"/>
        <v>0</v>
      </c>
      <c r="BZ261" s="393">
        <f t="shared" si="400"/>
        <v>0</v>
      </c>
      <c r="CA261" s="393">
        <f t="shared" si="401"/>
        <v>0</v>
      </c>
      <c r="CB261" s="393">
        <f t="shared" si="402"/>
        <v>0</v>
      </c>
      <c r="CC261" s="393">
        <f t="shared" si="403"/>
        <v>0</v>
      </c>
      <c r="CD261" s="393">
        <f t="shared" si="404"/>
        <v>0</v>
      </c>
      <c r="CE261" s="393">
        <f t="shared" si="405"/>
        <v>0</v>
      </c>
      <c r="CF261" s="393">
        <f t="shared" si="406"/>
        <v>0</v>
      </c>
      <c r="CG261" s="398"/>
      <c r="CH261" s="391">
        <f t="shared" si="407"/>
        <v>1</v>
      </c>
      <c r="CI261" s="391">
        <f t="shared" si="408"/>
        <v>0</v>
      </c>
      <c r="CJ261" s="391">
        <f t="shared" si="409"/>
        <v>0</v>
      </c>
      <c r="CK261" s="391">
        <f t="shared" si="410"/>
        <v>1</v>
      </c>
      <c r="CL261" s="391">
        <f t="shared" si="411"/>
        <v>1</v>
      </c>
      <c r="CM261" s="391">
        <f t="shared" si="412"/>
        <v>0</v>
      </c>
      <c r="CN261" s="391">
        <f t="shared" si="413"/>
        <v>1</v>
      </c>
      <c r="CO261" s="391">
        <f t="shared" si="414"/>
        <v>1</v>
      </c>
      <c r="CP261" s="391">
        <f t="shared" si="415"/>
        <v>1</v>
      </c>
      <c r="CQ261" s="391">
        <f t="shared" si="416"/>
        <v>1</v>
      </c>
      <c r="CR261" s="391">
        <f t="shared" si="417"/>
        <v>0</v>
      </c>
      <c r="CS261" s="393">
        <f t="shared" si="418"/>
        <v>0</v>
      </c>
      <c r="CT261" s="391">
        <f t="shared" si="419"/>
        <v>0</v>
      </c>
      <c r="CU261" s="391">
        <f t="shared" si="420"/>
        <v>0</v>
      </c>
      <c r="CV261" s="391">
        <f t="shared" si="421"/>
        <v>0</v>
      </c>
      <c r="CW261" s="391">
        <f t="shared" si="422"/>
        <v>0</v>
      </c>
      <c r="CX261" s="391">
        <f t="shared" si="423"/>
        <v>1</v>
      </c>
      <c r="CY261" s="391">
        <f t="shared" si="424"/>
        <v>0</v>
      </c>
      <c r="CZ261" s="391">
        <f t="shared" si="425"/>
        <v>0</v>
      </c>
      <c r="DA261" s="391">
        <f t="shared" si="426"/>
        <v>1</v>
      </c>
      <c r="DB261" s="391">
        <f t="shared" si="427"/>
        <v>0</v>
      </c>
      <c r="DC261" s="391">
        <f t="shared" si="428"/>
        <v>0</v>
      </c>
      <c r="DD261" s="391">
        <f t="shared" si="429"/>
        <v>1</v>
      </c>
      <c r="DE261" s="398"/>
      <c r="DF261" s="391">
        <f t="shared" si="430"/>
        <v>0</v>
      </c>
      <c r="DG261" s="391">
        <f t="shared" si="431"/>
        <v>0</v>
      </c>
      <c r="DH261" s="391">
        <f t="shared" si="432"/>
        <v>0</v>
      </c>
      <c r="DI261" s="391">
        <f t="shared" si="433"/>
        <v>0</v>
      </c>
      <c r="DJ261" s="391">
        <f t="shared" si="434"/>
        <v>0</v>
      </c>
      <c r="DK261" s="391">
        <f t="shared" si="435"/>
        <v>0</v>
      </c>
      <c r="DL261" s="391">
        <f t="shared" si="436"/>
        <v>0</v>
      </c>
      <c r="DM261" s="391">
        <f t="shared" si="437"/>
        <v>0</v>
      </c>
      <c r="DN261" s="391">
        <f t="shared" si="438"/>
        <v>0</v>
      </c>
      <c r="DO261" s="391">
        <f t="shared" si="439"/>
        <v>0</v>
      </c>
      <c r="DP261" s="391">
        <f t="shared" si="440"/>
        <v>0</v>
      </c>
      <c r="DQ261" s="398"/>
      <c r="DR261" s="391">
        <f t="shared" si="441"/>
        <v>0</v>
      </c>
      <c r="DS261" s="391">
        <f t="shared" si="442"/>
        <v>0</v>
      </c>
      <c r="DT261" s="391">
        <f t="shared" si="443"/>
        <v>0</v>
      </c>
      <c r="DU261" s="391">
        <f t="shared" si="444"/>
        <v>0</v>
      </c>
      <c r="DV261" s="391">
        <f t="shared" si="445"/>
        <v>0</v>
      </c>
      <c r="DW261" s="391">
        <f t="shared" si="446"/>
        <v>0</v>
      </c>
      <c r="DX261" s="391">
        <f t="shared" si="447"/>
        <v>0</v>
      </c>
      <c r="DY261" s="391">
        <f t="shared" si="448"/>
        <v>0</v>
      </c>
      <c r="DZ261" s="391">
        <f t="shared" si="449"/>
        <v>0</v>
      </c>
      <c r="EA261" s="391">
        <f t="shared" si="450"/>
        <v>0</v>
      </c>
      <c r="EB261" s="391">
        <f t="shared" si="451"/>
        <v>0</v>
      </c>
      <c r="EC261" s="398"/>
      <c r="ED261" s="391">
        <f t="shared" si="452"/>
        <v>0</v>
      </c>
      <c r="EE261" s="391">
        <f t="shared" si="453"/>
        <v>0</v>
      </c>
      <c r="EF261" s="391">
        <f t="shared" si="454"/>
        <v>0</v>
      </c>
      <c r="EG261" s="391">
        <f t="shared" si="455"/>
        <v>0</v>
      </c>
      <c r="EH261" s="391">
        <f t="shared" si="456"/>
        <v>0</v>
      </c>
      <c r="EI261" s="391">
        <f t="shared" si="457"/>
        <v>0</v>
      </c>
      <c r="EJ261" s="391">
        <f t="shared" si="458"/>
        <v>0</v>
      </c>
      <c r="EK261" s="391">
        <f t="shared" si="459"/>
        <v>0</v>
      </c>
      <c r="EL261" s="391">
        <f t="shared" si="460"/>
        <v>0</v>
      </c>
      <c r="EM261" s="391">
        <f t="shared" si="461"/>
        <v>0</v>
      </c>
      <c r="EN261" s="391">
        <f t="shared" si="462"/>
        <v>0</v>
      </c>
    </row>
    <row r="262" spans="1:144" s="391" customFormat="1" ht="13.5" hidden="1" thickBot="1" x14ac:dyDescent="0.25">
      <c r="A262" s="364" t="str">
        <f t="shared" si="380"/>
        <v>PBA</v>
      </c>
      <c r="B262" s="365" t="str">
        <f>IF((A262&lt;&gt;"ZZZ"),(IF((IFERROR((VLOOKUP(A262,'Standaard+voorstellen '!A$1:B$436,1,FALSE)),"ZZZ"))="ZZZ","v","")),"")</f>
        <v/>
      </c>
      <c r="C262" s="396" t="s">
        <v>110</v>
      </c>
      <c r="D262" s="367" t="str">
        <f t="shared" si="381"/>
        <v>PBA</v>
      </c>
      <c r="E262" s="368" t="str">
        <f>IFERROR((VLOOKUP(C262,'Standaard+voorstellen '!A$1:E$568,2,FALSE)),"Nog af te handelen AANVRAAG")</f>
        <v>Poederblus Aanhanger</v>
      </c>
      <c r="F262" s="369">
        <f>IFERROR((VLOOKUP(C262,'Standaard+voorstellen '!A$1:E$568,3,FALSE)),"")</f>
        <v>6</v>
      </c>
      <c r="G262" s="370">
        <f t="shared" si="376"/>
        <v>15</v>
      </c>
      <c r="H262" s="371">
        <f t="shared" si="378"/>
        <v>15</v>
      </c>
      <c r="I262" s="372">
        <f t="shared" si="377"/>
        <v>0</v>
      </c>
      <c r="J262" s="367">
        <f t="shared" si="382"/>
        <v>17</v>
      </c>
      <c r="K262" s="372">
        <f t="shared" si="383"/>
        <v>0</v>
      </c>
      <c r="L262" s="369" t="s">
        <v>36</v>
      </c>
      <c r="M262" s="373" t="s">
        <v>1063</v>
      </c>
      <c r="N262" s="374"/>
      <c r="O262" s="375"/>
      <c r="P262" s="376" t="s">
        <v>110</v>
      </c>
      <c r="Q262" s="377">
        <v>15</v>
      </c>
      <c r="R262" s="378">
        <v>15</v>
      </c>
      <c r="S262" s="379">
        <v>0</v>
      </c>
      <c r="T262" s="378">
        <v>10</v>
      </c>
      <c r="U262" s="378">
        <v>7</v>
      </c>
      <c r="V262" s="383">
        <v>0</v>
      </c>
      <c r="W262" s="384">
        <v>0</v>
      </c>
      <c r="X262" s="385">
        <v>0</v>
      </c>
      <c r="Y262" s="378">
        <v>4</v>
      </c>
      <c r="Z262" s="380">
        <v>4</v>
      </c>
      <c r="AA262" s="381">
        <v>0</v>
      </c>
      <c r="AB262" s="377">
        <v>1</v>
      </c>
      <c r="AC262" s="378">
        <v>1</v>
      </c>
      <c r="AD262" s="378">
        <v>0</v>
      </c>
      <c r="AE262" s="377">
        <v>1</v>
      </c>
      <c r="AF262" s="380">
        <v>1</v>
      </c>
      <c r="AG262" s="382">
        <v>0</v>
      </c>
      <c r="AH262" s="383">
        <v>0</v>
      </c>
      <c r="AI262" s="384">
        <v>0</v>
      </c>
      <c r="AJ262" s="385">
        <v>0</v>
      </c>
      <c r="AK262" s="384">
        <v>1</v>
      </c>
      <c r="AL262" s="384">
        <v>1</v>
      </c>
      <c r="AM262" s="384">
        <v>0</v>
      </c>
      <c r="AN262" s="383">
        <v>2</v>
      </c>
      <c r="AO262" s="384">
        <v>2</v>
      </c>
      <c r="AP262" s="385">
        <v>0</v>
      </c>
      <c r="AQ262" s="384">
        <v>1</v>
      </c>
      <c r="AR262" s="384">
        <v>1</v>
      </c>
      <c r="AS262" s="384">
        <v>0</v>
      </c>
      <c r="AT262" s="383">
        <v>0</v>
      </c>
      <c r="AU262" s="384">
        <v>0</v>
      </c>
      <c r="AV262" s="384">
        <v>0</v>
      </c>
      <c r="AW262" s="383">
        <v>5</v>
      </c>
      <c r="AX262" s="384">
        <v>5</v>
      </c>
      <c r="AY262" s="385">
        <v>0</v>
      </c>
      <c r="AZ262" s="403"/>
      <c r="BA262" s="387" t="str">
        <f t="shared" si="384"/>
        <v>PB</v>
      </c>
      <c r="BB262" s="388" t="str">
        <f t="shared" si="385"/>
        <v>A</v>
      </c>
      <c r="BC262" s="389" t="str">
        <f t="shared" si="386"/>
        <v/>
      </c>
      <c r="BD262" s="390" t="str">
        <f t="shared" si="387"/>
        <v/>
      </c>
      <c r="BE262" s="391">
        <f t="shared" si="388"/>
        <v>4</v>
      </c>
      <c r="BF262" s="392" t="str">
        <f>VLOOKUP(C262,'Standaard+voorstellen '!A$1:E$568,1,FALSE)</f>
        <v>PBA</v>
      </c>
      <c r="BG262" s="393" t="str">
        <f>VLOOKUP(P262,'Hulpblad Aantal per VrtgSrt &gt;=1'!B$4:C$688,1,FALSE)</f>
        <v>PBA</v>
      </c>
      <c r="BH262" s="394" t="s">
        <v>110</v>
      </c>
      <c r="BI262" s="393" t="str">
        <f t="shared" si="389"/>
        <v>g</v>
      </c>
      <c r="BJ262" s="393" t="str">
        <f t="shared" si="390"/>
        <v>P</v>
      </c>
      <c r="BK262" s="393" t="str">
        <f t="shared" si="391"/>
        <v/>
      </c>
      <c r="BL262" s="395" t="str">
        <f t="shared" si="392"/>
        <v>P</v>
      </c>
      <c r="BM262" s="393" t="str">
        <f>IF((B262&gt;"a"),(VLOOKUP(A262,Afhankelijkheid!A$2:O$5530,2,FALSE)),"")</f>
        <v/>
      </c>
      <c r="BN262" s="396">
        <f>IFERROR(VLOOKUP(A262,'Hulpblad IZB en IZE'!A$2:B$750,2,FALSE),0)</f>
        <v>17</v>
      </c>
      <c r="BO262" s="397" t="str">
        <f t="shared" si="393"/>
        <v/>
      </c>
      <c r="BP262" s="370">
        <f t="shared" si="394"/>
        <v>15</v>
      </c>
      <c r="BQ262" s="371">
        <f t="shared" si="395"/>
        <v>15</v>
      </c>
      <c r="BR262" s="372">
        <f t="shared" si="463"/>
        <v>0</v>
      </c>
      <c r="BS262" s="372">
        <f t="shared" si="464"/>
        <v>10</v>
      </c>
      <c r="BT262" s="367">
        <f t="shared" si="396"/>
        <v>17</v>
      </c>
      <c r="BU262" s="398"/>
      <c r="BW262" s="393">
        <f t="shared" si="397"/>
        <v>0</v>
      </c>
      <c r="BX262" s="393">
        <f t="shared" si="398"/>
        <v>0</v>
      </c>
      <c r="BY262" s="393">
        <f t="shared" si="399"/>
        <v>0</v>
      </c>
      <c r="BZ262" s="393">
        <f t="shared" si="400"/>
        <v>0</v>
      </c>
      <c r="CA262" s="393">
        <f t="shared" si="401"/>
        <v>0</v>
      </c>
      <c r="CB262" s="393">
        <f t="shared" si="402"/>
        <v>0</v>
      </c>
      <c r="CC262" s="393">
        <f t="shared" si="403"/>
        <v>0</v>
      </c>
      <c r="CD262" s="393">
        <f t="shared" si="404"/>
        <v>0</v>
      </c>
      <c r="CE262" s="393">
        <f t="shared" si="405"/>
        <v>0</v>
      </c>
      <c r="CF262" s="393">
        <f t="shared" si="406"/>
        <v>0</v>
      </c>
      <c r="CG262" s="398"/>
      <c r="CH262" s="391">
        <f t="shared" si="407"/>
        <v>1</v>
      </c>
      <c r="CI262" s="391">
        <f t="shared" si="408"/>
        <v>1</v>
      </c>
      <c r="CJ262" s="391">
        <f t="shared" si="409"/>
        <v>1</v>
      </c>
      <c r="CK262" s="391">
        <f t="shared" si="410"/>
        <v>1</v>
      </c>
      <c r="CL262" s="391">
        <f t="shared" si="411"/>
        <v>1</v>
      </c>
      <c r="CM262" s="391">
        <f t="shared" si="412"/>
        <v>1</v>
      </c>
      <c r="CN262" s="391">
        <f t="shared" si="413"/>
        <v>1</v>
      </c>
      <c r="CO262" s="391">
        <f t="shared" si="414"/>
        <v>1</v>
      </c>
      <c r="CP262" s="391">
        <f t="shared" si="415"/>
        <v>1</v>
      </c>
      <c r="CQ262" s="391">
        <f t="shared" si="416"/>
        <v>1</v>
      </c>
      <c r="CR262" s="391">
        <f t="shared" si="417"/>
        <v>0</v>
      </c>
      <c r="CS262" s="393">
        <f t="shared" si="418"/>
        <v>0</v>
      </c>
      <c r="CT262" s="391">
        <f t="shared" si="419"/>
        <v>0</v>
      </c>
      <c r="CU262" s="391">
        <f t="shared" si="420"/>
        <v>0</v>
      </c>
      <c r="CV262" s="391">
        <f t="shared" si="421"/>
        <v>1</v>
      </c>
      <c r="CW262" s="391">
        <f t="shared" si="422"/>
        <v>1</v>
      </c>
      <c r="CX262" s="391">
        <f t="shared" si="423"/>
        <v>1</v>
      </c>
      <c r="CY262" s="391">
        <f t="shared" si="424"/>
        <v>0</v>
      </c>
      <c r="CZ262" s="391">
        <f t="shared" si="425"/>
        <v>1</v>
      </c>
      <c r="DA262" s="391">
        <f t="shared" si="426"/>
        <v>1</v>
      </c>
      <c r="DB262" s="391">
        <f t="shared" si="427"/>
        <v>1</v>
      </c>
      <c r="DC262" s="391">
        <f t="shared" si="428"/>
        <v>0</v>
      </c>
      <c r="DD262" s="391">
        <f t="shared" si="429"/>
        <v>1</v>
      </c>
      <c r="DE262" s="398"/>
      <c r="DF262" s="391">
        <f t="shared" si="430"/>
        <v>0</v>
      </c>
      <c r="DG262" s="391">
        <f t="shared" si="431"/>
        <v>0</v>
      </c>
      <c r="DH262" s="391">
        <f t="shared" si="432"/>
        <v>0</v>
      </c>
      <c r="DI262" s="391">
        <f t="shared" si="433"/>
        <v>0</v>
      </c>
      <c r="DJ262" s="391">
        <f t="shared" si="434"/>
        <v>0</v>
      </c>
      <c r="DK262" s="391">
        <f t="shared" si="435"/>
        <v>0</v>
      </c>
      <c r="DL262" s="391">
        <f t="shared" si="436"/>
        <v>0</v>
      </c>
      <c r="DM262" s="391">
        <f t="shared" si="437"/>
        <v>0</v>
      </c>
      <c r="DN262" s="391">
        <f t="shared" si="438"/>
        <v>0</v>
      </c>
      <c r="DO262" s="391">
        <f t="shared" si="439"/>
        <v>0</v>
      </c>
      <c r="DP262" s="391">
        <f t="shared" si="440"/>
        <v>0</v>
      </c>
      <c r="DQ262" s="398"/>
      <c r="DR262" s="391">
        <f t="shared" si="441"/>
        <v>0</v>
      </c>
      <c r="DS262" s="391">
        <f t="shared" si="442"/>
        <v>0</v>
      </c>
      <c r="DT262" s="391">
        <f t="shared" si="443"/>
        <v>0</v>
      </c>
      <c r="DU262" s="391">
        <f t="shared" si="444"/>
        <v>0</v>
      </c>
      <c r="DV262" s="391">
        <f t="shared" si="445"/>
        <v>0</v>
      </c>
      <c r="DW262" s="391">
        <f t="shared" si="446"/>
        <v>0</v>
      </c>
      <c r="DX262" s="391">
        <f t="shared" si="447"/>
        <v>0</v>
      </c>
      <c r="DY262" s="391">
        <f t="shared" si="448"/>
        <v>0</v>
      </c>
      <c r="DZ262" s="391">
        <f t="shared" si="449"/>
        <v>0</v>
      </c>
      <c r="EA262" s="391">
        <f t="shared" si="450"/>
        <v>0</v>
      </c>
      <c r="EB262" s="391">
        <f t="shared" si="451"/>
        <v>0</v>
      </c>
      <c r="EC262" s="398"/>
      <c r="ED262" s="391">
        <f t="shared" si="452"/>
        <v>0</v>
      </c>
      <c r="EE262" s="391">
        <f t="shared" si="453"/>
        <v>0</v>
      </c>
      <c r="EF262" s="391">
        <f t="shared" si="454"/>
        <v>0</v>
      </c>
      <c r="EG262" s="391">
        <f t="shared" si="455"/>
        <v>0</v>
      </c>
      <c r="EH262" s="391">
        <f t="shared" si="456"/>
        <v>0</v>
      </c>
      <c r="EI262" s="391">
        <f t="shared" si="457"/>
        <v>0</v>
      </c>
      <c r="EJ262" s="391">
        <f t="shared" si="458"/>
        <v>0</v>
      </c>
      <c r="EK262" s="391">
        <f t="shared" si="459"/>
        <v>0</v>
      </c>
      <c r="EL262" s="391">
        <f t="shared" si="460"/>
        <v>0</v>
      </c>
      <c r="EM262" s="391">
        <f t="shared" si="461"/>
        <v>0</v>
      </c>
      <c r="EN262" s="391">
        <f t="shared" si="462"/>
        <v>0</v>
      </c>
    </row>
    <row r="263" spans="1:144" s="391" customFormat="1" ht="13.5" hidden="1" thickBot="1" x14ac:dyDescent="0.25">
      <c r="A263" s="364" t="str">
        <f t="shared" si="380"/>
        <v>PC-B</v>
      </c>
      <c r="B263" s="365" t="str">
        <f>IF((A263&lt;&gt;"ZZZ"),(IF((IFERROR((VLOOKUP(A263,'Standaard+voorstellen '!A$1:B$436,1,FALSE)),"ZZZ"))="ZZZ","v","")),"")</f>
        <v/>
      </c>
      <c r="C263" s="396" t="s">
        <v>489</v>
      </c>
      <c r="D263" s="367" t="str">
        <f t="shared" si="381"/>
        <v>PC-B</v>
      </c>
      <c r="E263" s="368" t="str">
        <f>IFERROR((VLOOKUP(C263,'Standaard+voorstellen '!A$1:E$568,2,FALSE)),"Nog af te handelen AANVRAAG")</f>
        <v>Pelotons Commandant Brw</v>
      </c>
      <c r="F263" s="369">
        <f>IFERROR((VLOOKUP(C263,'Standaard+voorstellen '!A$1:E$568,3,FALSE)),"")</f>
        <v>9</v>
      </c>
      <c r="G263" s="370">
        <f t="shared" si="376"/>
        <v>209</v>
      </c>
      <c r="H263" s="371">
        <f t="shared" si="378"/>
        <v>0</v>
      </c>
      <c r="I263" s="372">
        <f t="shared" si="377"/>
        <v>209</v>
      </c>
      <c r="J263" s="367">
        <f t="shared" si="382"/>
        <v>1542</v>
      </c>
      <c r="K263" s="372">
        <f t="shared" si="383"/>
        <v>0</v>
      </c>
      <c r="L263" s="369" t="s">
        <v>24</v>
      </c>
      <c r="M263" s="373" t="s">
        <v>1065</v>
      </c>
      <c r="N263" s="374"/>
      <c r="O263" s="375"/>
      <c r="P263" s="376" t="s">
        <v>489</v>
      </c>
      <c r="Q263" s="377">
        <v>209</v>
      </c>
      <c r="R263" s="378">
        <v>0</v>
      </c>
      <c r="S263" s="379">
        <v>209</v>
      </c>
      <c r="T263" s="378">
        <v>9</v>
      </c>
      <c r="U263" s="378">
        <v>8</v>
      </c>
      <c r="V263" s="383">
        <v>10</v>
      </c>
      <c r="W263" s="384">
        <v>0</v>
      </c>
      <c r="X263" s="385">
        <v>10</v>
      </c>
      <c r="Y263" s="384"/>
      <c r="Z263" s="401"/>
      <c r="AA263" s="402"/>
      <c r="AB263" s="383">
        <v>11</v>
      </c>
      <c r="AC263" s="384">
        <v>0</v>
      </c>
      <c r="AD263" s="384">
        <v>11</v>
      </c>
      <c r="AE263" s="383">
        <v>22</v>
      </c>
      <c r="AF263" s="401">
        <v>0</v>
      </c>
      <c r="AG263" s="406">
        <v>22</v>
      </c>
      <c r="AH263" s="383">
        <v>33</v>
      </c>
      <c r="AI263" s="384">
        <v>0</v>
      </c>
      <c r="AJ263" s="385">
        <v>33</v>
      </c>
      <c r="AK263" s="384">
        <v>35</v>
      </c>
      <c r="AL263" s="384">
        <v>0</v>
      </c>
      <c r="AM263" s="384">
        <v>35</v>
      </c>
      <c r="AN263" s="383">
        <v>0</v>
      </c>
      <c r="AO263" s="384">
        <v>0</v>
      </c>
      <c r="AP263" s="385">
        <v>0</v>
      </c>
      <c r="AQ263" s="384">
        <v>55</v>
      </c>
      <c r="AR263" s="384">
        <v>0</v>
      </c>
      <c r="AS263" s="384">
        <v>55</v>
      </c>
      <c r="AT263" s="383">
        <v>30</v>
      </c>
      <c r="AU263" s="384">
        <v>0</v>
      </c>
      <c r="AV263" s="384">
        <v>30</v>
      </c>
      <c r="AW263" s="383">
        <v>13</v>
      </c>
      <c r="AX263" s="384">
        <v>0</v>
      </c>
      <c r="AY263" s="385">
        <v>13</v>
      </c>
      <c r="AZ263" s="403"/>
      <c r="BA263" s="387" t="str">
        <f t="shared" si="384"/>
        <v>PC</v>
      </c>
      <c r="BB263" s="388" t="str">
        <f t="shared" si="385"/>
        <v/>
      </c>
      <c r="BC263" s="389" t="str">
        <f t="shared" si="386"/>
        <v>-</v>
      </c>
      <c r="BD263" s="390" t="str">
        <f t="shared" si="387"/>
        <v>B</v>
      </c>
      <c r="BE263" s="391">
        <f t="shared" si="388"/>
        <v>3</v>
      </c>
      <c r="BF263" s="392" t="str">
        <f>VLOOKUP(C263,'Standaard+voorstellen '!A$1:E$568,1,FALSE)</f>
        <v>PC-B</v>
      </c>
      <c r="BG263" s="393" t="str">
        <f>VLOOKUP(P263,'Hulpblad Aantal per VrtgSrt &gt;=1'!B$4:C$688,1,FALSE)</f>
        <v>PC-B</v>
      </c>
      <c r="BH263" s="394" t="s">
        <v>489</v>
      </c>
      <c r="BI263" s="393" t="str">
        <f t="shared" si="389"/>
        <v>g</v>
      </c>
      <c r="BJ263" s="393" t="str">
        <f t="shared" si="390"/>
        <v/>
      </c>
      <c r="BK263" s="393" t="str">
        <f t="shared" si="391"/>
        <v>A</v>
      </c>
      <c r="BL263" s="395" t="str">
        <f t="shared" si="392"/>
        <v>A</v>
      </c>
      <c r="BM263" s="393" t="str">
        <f>IF((B263&gt;"a"),(VLOOKUP(A263,Afhankelijkheid!A$2:O$5530,2,FALSE)),"")</f>
        <v/>
      </c>
      <c r="BN263" s="396">
        <f>IFERROR(VLOOKUP(A263,'Hulpblad IZB en IZE'!A$2:B$750,2,FALSE),0)</f>
        <v>1542</v>
      </c>
      <c r="BO263" s="397" t="str">
        <f t="shared" si="393"/>
        <v/>
      </c>
      <c r="BP263" s="370">
        <f t="shared" si="394"/>
        <v>209</v>
      </c>
      <c r="BQ263" s="371">
        <f t="shared" si="395"/>
        <v>0</v>
      </c>
      <c r="BR263" s="372">
        <f t="shared" si="463"/>
        <v>209</v>
      </c>
      <c r="BS263" s="372">
        <f t="shared" si="464"/>
        <v>9</v>
      </c>
      <c r="BT263" s="367">
        <f t="shared" si="396"/>
        <v>1542</v>
      </c>
      <c r="BU263" s="398"/>
      <c r="BW263" s="393">
        <f t="shared" si="397"/>
        <v>0</v>
      </c>
      <c r="BX263" s="393">
        <f t="shared" si="398"/>
        <v>0</v>
      </c>
      <c r="BY263" s="393">
        <f t="shared" si="399"/>
        <v>0</v>
      </c>
      <c r="BZ263" s="393">
        <f t="shared" si="400"/>
        <v>0</v>
      </c>
      <c r="CA263" s="393">
        <f t="shared" si="401"/>
        <v>0</v>
      </c>
      <c r="CB263" s="393">
        <f t="shared" si="402"/>
        <v>0</v>
      </c>
      <c r="CC263" s="393">
        <f t="shared" si="403"/>
        <v>0</v>
      </c>
      <c r="CD263" s="393">
        <f t="shared" si="404"/>
        <v>0</v>
      </c>
      <c r="CE263" s="393">
        <f t="shared" si="405"/>
        <v>0</v>
      </c>
      <c r="CF263" s="393">
        <f t="shared" si="406"/>
        <v>0</v>
      </c>
      <c r="CG263" s="398"/>
      <c r="CH263" s="391">
        <f t="shared" si="407"/>
        <v>1</v>
      </c>
      <c r="CI263" s="391">
        <f t="shared" si="408"/>
        <v>0</v>
      </c>
      <c r="CJ263" s="391">
        <f t="shared" si="409"/>
        <v>1</v>
      </c>
      <c r="CK263" s="391">
        <f t="shared" si="410"/>
        <v>1</v>
      </c>
      <c r="CL263" s="391">
        <f t="shared" si="411"/>
        <v>1</v>
      </c>
      <c r="CM263" s="391">
        <f t="shared" si="412"/>
        <v>1</v>
      </c>
      <c r="CN263" s="391">
        <f t="shared" si="413"/>
        <v>1</v>
      </c>
      <c r="CO263" s="391">
        <f t="shared" si="414"/>
        <v>1</v>
      </c>
      <c r="CP263" s="391">
        <f t="shared" si="415"/>
        <v>1</v>
      </c>
      <c r="CQ263" s="391">
        <f t="shared" si="416"/>
        <v>1</v>
      </c>
      <c r="CR263" s="391">
        <f t="shared" si="417"/>
        <v>0</v>
      </c>
      <c r="CS263" s="393">
        <f t="shared" si="418"/>
        <v>0</v>
      </c>
      <c r="CT263" s="391">
        <f t="shared" si="419"/>
        <v>0</v>
      </c>
      <c r="CU263" s="391">
        <f t="shared" si="420"/>
        <v>1</v>
      </c>
      <c r="CV263" s="391">
        <f t="shared" si="421"/>
        <v>0</v>
      </c>
      <c r="CW263" s="391">
        <f t="shared" si="422"/>
        <v>1</v>
      </c>
      <c r="CX263" s="391">
        <f t="shared" si="423"/>
        <v>1</v>
      </c>
      <c r="CY263" s="391">
        <f t="shared" si="424"/>
        <v>1</v>
      </c>
      <c r="CZ263" s="391">
        <f t="shared" si="425"/>
        <v>1</v>
      </c>
      <c r="DA263" s="391">
        <f t="shared" si="426"/>
        <v>0</v>
      </c>
      <c r="DB263" s="391">
        <f t="shared" si="427"/>
        <v>1</v>
      </c>
      <c r="DC263" s="391">
        <f t="shared" si="428"/>
        <v>1</v>
      </c>
      <c r="DD263" s="391">
        <f t="shared" si="429"/>
        <v>1</v>
      </c>
      <c r="DE263" s="398"/>
      <c r="DF263" s="391">
        <f t="shared" si="430"/>
        <v>0</v>
      </c>
      <c r="DG263" s="391">
        <f t="shared" si="431"/>
        <v>0</v>
      </c>
      <c r="DH263" s="391">
        <f t="shared" si="432"/>
        <v>0</v>
      </c>
      <c r="DI263" s="391">
        <f t="shared" si="433"/>
        <v>0</v>
      </c>
      <c r="DJ263" s="391">
        <f t="shared" si="434"/>
        <v>0</v>
      </c>
      <c r="DK263" s="391">
        <f t="shared" si="435"/>
        <v>0</v>
      </c>
      <c r="DL263" s="391">
        <f t="shared" si="436"/>
        <v>0</v>
      </c>
      <c r="DM263" s="391">
        <f t="shared" si="437"/>
        <v>0</v>
      </c>
      <c r="DN263" s="391">
        <f t="shared" si="438"/>
        <v>0</v>
      </c>
      <c r="DO263" s="391">
        <f t="shared" si="439"/>
        <v>0</v>
      </c>
      <c r="DP263" s="391">
        <f t="shared" si="440"/>
        <v>0</v>
      </c>
      <c r="DQ263" s="398"/>
      <c r="DR263" s="391">
        <f t="shared" si="441"/>
        <v>0</v>
      </c>
      <c r="DS263" s="391">
        <f t="shared" si="442"/>
        <v>0</v>
      </c>
      <c r="DT263" s="391">
        <f t="shared" si="443"/>
        <v>0</v>
      </c>
      <c r="DU263" s="391">
        <f t="shared" si="444"/>
        <v>0</v>
      </c>
      <c r="DV263" s="391">
        <f t="shared" si="445"/>
        <v>0</v>
      </c>
      <c r="DW263" s="391">
        <f t="shared" si="446"/>
        <v>0</v>
      </c>
      <c r="DX263" s="391">
        <f t="shared" si="447"/>
        <v>0</v>
      </c>
      <c r="DY263" s="391">
        <f t="shared" si="448"/>
        <v>0</v>
      </c>
      <c r="DZ263" s="391">
        <f t="shared" si="449"/>
        <v>0</v>
      </c>
      <c r="EA263" s="391">
        <f t="shared" si="450"/>
        <v>0</v>
      </c>
      <c r="EB263" s="391">
        <f t="shared" si="451"/>
        <v>0</v>
      </c>
      <c r="EC263" s="398"/>
      <c r="ED263" s="391">
        <f t="shared" si="452"/>
        <v>0</v>
      </c>
      <c r="EE263" s="391">
        <f t="shared" si="453"/>
        <v>0</v>
      </c>
      <c r="EF263" s="391">
        <f t="shared" si="454"/>
        <v>0</v>
      </c>
      <c r="EG263" s="391">
        <f t="shared" si="455"/>
        <v>0</v>
      </c>
      <c r="EH263" s="391">
        <f t="shared" si="456"/>
        <v>0</v>
      </c>
      <c r="EI263" s="391">
        <f t="shared" si="457"/>
        <v>0</v>
      </c>
      <c r="EJ263" s="391">
        <f t="shared" si="458"/>
        <v>0</v>
      </c>
      <c r="EK263" s="391">
        <f t="shared" si="459"/>
        <v>0</v>
      </c>
      <c r="EL263" s="391">
        <f t="shared" si="460"/>
        <v>0</v>
      </c>
      <c r="EM263" s="391">
        <f t="shared" si="461"/>
        <v>0</v>
      </c>
      <c r="EN263" s="391">
        <f t="shared" si="462"/>
        <v>0</v>
      </c>
    </row>
    <row r="264" spans="1:144" s="391" customFormat="1" ht="13.5" hidden="1" thickBot="1" x14ac:dyDescent="0.25">
      <c r="A264" s="364" t="str">
        <f t="shared" si="380"/>
        <v>PC-GO</v>
      </c>
      <c r="B264" s="365" t="str">
        <f>IF((A264&lt;&gt;"ZZZ"),(IF((IFERROR((VLOOKUP(A264,'Standaard+voorstellen '!A$1:B$436,1,FALSE)),"ZZZ"))="ZZZ","v","")),"")</f>
        <v/>
      </c>
      <c r="C264" s="396" t="s">
        <v>298</v>
      </c>
      <c r="D264" s="367" t="str">
        <f t="shared" si="381"/>
        <v>PC-GO</v>
      </c>
      <c r="E264" s="368" t="str">
        <f>IFERROR((VLOOKUP(C264,'Standaard+voorstellen '!A$1:E$568,2,FALSE)),"Nog af te handelen AANVRAAG")</f>
        <v>PC Grootsch. Ontsmetting Brw</v>
      </c>
      <c r="F264" s="369">
        <f>IFERROR((VLOOKUP(C264,'Standaard+voorstellen '!A$1:E$568,3,FALSE)),"")</f>
        <v>9</v>
      </c>
      <c r="G264" s="370">
        <f t="shared" si="376"/>
        <v>48</v>
      </c>
      <c r="H264" s="371">
        <f t="shared" si="378"/>
        <v>0</v>
      </c>
      <c r="I264" s="372">
        <f t="shared" si="377"/>
        <v>48</v>
      </c>
      <c r="J264" s="367">
        <f t="shared" si="382"/>
        <v>14</v>
      </c>
      <c r="K264" s="372">
        <f t="shared" si="383"/>
        <v>0</v>
      </c>
      <c r="L264" s="369" t="s">
        <v>24</v>
      </c>
      <c r="M264" s="373" t="s">
        <v>1138</v>
      </c>
      <c r="N264" s="374"/>
      <c r="O264" s="375"/>
      <c r="P264" s="376" t="s">
        <v>298</v>
      </c>
      <c r="Q264" s="377">
        <v>48</v>
      </c>
      <c r="R264" s="378">
        <v>0</v>
      </c>
      <c r="S264" s="379">
        <v>48</v>
      </c>
      <c r="T264" s="378">
        <v>8</v>
      </c>
      <c r="U264" s="378">
        <v>7</v>
      </c>
      <c r="V264" s="377">
        <v>2</v>
      </c>
      <c r="W264" s="378">
        <v>0</v>
      </c>
      <c r="X264" s="379">
        <v>2</v>
      </c>
      <c r="Y264" s="384">
        <v>10</v>
      </c>
      <c r="Z264" s="401">
        <v>0</v>
      </c>
      <c r="AA264" s="402">
        <v>10</v>
      </c>
      <c r="AB264" s="377"/>
      <c r="AC264" s="378"/>
      <c r="AD264" s="378"/>
      <c r="AE264" s="377">
        <v>2</v>
      </c>
      <c r="AF264" s="380">
        <v>0</v>
      </c>
      <c r="AG264" s="382">
        <v>2</v>
      </c>
      <c r="AH264" s="377">
        <v>2</v>
      </c>
      <c r="AI264" s="378">
        <v>0</v>
      </c>
      <c r="AJ264" s="379">
        <v>2</v>
      </c>
      <c r="AK264" s="378"/>
      <c r="AL264" s="378"/>
      <c r="AM264" s="378"/>
      <c r="AN264" s="377">
        <v>0</v>
      </c>
      <c r="AO264" s="378">
        <v>0</v>
      </c>
      <c r="AP264" s="379">
        <v>0</v>
      </c>
      <c r="AQ264" s="378">
        <v>4</v>
      </c>
      <c r="AR264" s="378">
        <v>0</v>
      </c>
      <c r="AS264" s="378">
        <v>4</v>
      </c>
      <c r="AT264" s="383">
        <v>22</v>
      </c>
      <c r="AU264" s="378">
        <v>0</v>
      </c>
      <c r="AV264" s="378">
        <v>22</v>
      </c>
      <c r="AW264" s="383">
        <v>6</v>
      </c>
      <c r="AX264" s="384">
        <v>0</v>
      </c>
      <c r="AY264" s="379">
        <v>6</v>
      </c>
      <c r="AZ264" s="403"/>
      <c r="BA264" s="387" t="str">
        <f t="shared" si="384"/>
        <v>PC</v>
      </c>
      <c r="BB264" s="388" t="str">
        <f t="shared" si="385"/>
        <v/>
      </c>
      <c r="BC264" s="389" t="str">
        <f t="shared" si="386"/>
        <v>-</v>
      </c>
      <c r="BD264" s="390" t="str">
        <f t="shared" si="387"/>
        <v>GO</v>
      </c>
      <c r="BE264" s="391">
        <f t="shared" si="388"/>
        <v>3</v>
      </c>
      <c r="BF264" s="392" t="str">
        <f>VLOOKUP(C264,'Standaard+voorstellen '!A$1:E$568,1,FALSE)</f>
        <v>PC-GO</v>
      </c>
      <c r="BG264" s="393" t="str">
        <f>VLOOKUP(P264,'Hulpblad Aantal per VrtgSrt &gt;=1'!B$4:C$688,1,FALSE)</f>
        <v>PC-GO</v>
      </c>
      <c r="BH264" s="394" t="s">
        <v>298</v>
      </c>
      <c r="BI264" s="393" t="str">
        <f t="shared" si="389"/>
        <v>g</v>
      </c>
      <c r="BJ264" s="393" t="str">
        <f t="shared" si="390"/>
        <v/>
      </c>
      <c r="BK264" s="393" t="str">
        <f t="shared" si="391"/>
        <v>A</v>
      </c>
      <c r="BL264" s="395" t="str">
        <f t="shared" si="392"/>
        <v>A</v>
      </c>
      <c r="BM264" s="393" t="str">
        <f>IF((B264&gt;"a"),(VLOOKUP(A264,Afhankelijkheid!A$2:O$5530,2,FALSE)),"")</f>
        <v/>
      </c>
      <c r="BN264" s="396">
        <f>IFERROR(VLOOKUP(A264,'Hulpblad IZB en IZE'!A$2:B$750,2,FALSE),0)</f>
        <v>14</v>
      </c>
      <c r="BO264" s="397" t="str">
        <f t="shared" si="393"/>
        <v/>
      </c>
      <c r="BP264" s="370">
        <f t="shared" si="394"/>
        <v>48</v>
      </c>
      <c r="BQ264" s="371">
        <f t="shared" si="395"/>
        <v>0</v>
      </c>
      <c r="BR264" s="372">
        <f t="shared" si="463"/>
        <v>48</v>
      </c>
      <c r="BS264" s="372">
        <f t="shared" si="464"/>
        <v>8</v>
      </c>
      <c r="BT264" s="367">
        <f t="shared" si="396"/>
        <v>14</v>
      </c>
      <c r="BU264" s="398"/>
      <c r="BW264" s="393">
        <f t="shared" si="397"/>
        <v>0</v>
      </c>
      <c r="BX264" s="393">
        <f t="shared" si="398"/>
        <v>0</v>
      </c>
      <c r="BY264" s="393">
        <f t="shared" si="399"/>
        <v>0</v>
      </c>
      <c r="BZ264" s="393">
        <f t="shared" si="400"/>
        <v>0</v>
      </c>
      <c r="CA264" s="393">
        <f t="shared" si="401"/>
        <v>0</v>
      </c>
      <c r="CB264" s="393">
        <f t="shared" si="402"/>
        <v>0</v>
      </c>
      <c r="CC264" s="393">
        <f t="shared" si="403"/>
        <v>0</v>
      </c>
      <c r="CD264" s="393">
        <f t="shared" si="404"/>
        <v>0</v>
      </c>
      <c r="CE264" s="393">
        <f t="shared" si="405"/>
        <v>0</v>
      </c>
      <c r="CF264" s="393">
        <f t="shared" si="406"/>
        <v>0</v>
      </c>
      <c r="CG264" s="398"/>
      <c r="CH264" s="391">
        <f t="shared" si="407"/>
        <v>1</v>
      </c>
      <c r="CI264" s="391">
        <f t="shared" si="408"/>
        <v>1</v>
      </c>
      <c r="CJ264" s="391">
        <f t="shared" si="409"/>
        <v>0</v>
      </c>
      <c r="CK264" s="391">
        <f t="shared" si="410"/>
        <v>1</v>
      </c>
      <c r="CL264" s="391">
        <f t="shared" si="411"/>
        <v>1</v>
      </c>
      <c r="CM264" s="391">
        <f t="shared" si="412"/>
        <v>0</v>
      </c>
      <c r="CN264" s="391">
        <f t="shared" si="413"/>
        <v>1</v>
      </c>
      <c r="CO264" s="391">
        <f t="shared" si="414"/>
        <v>1</v>
      </c>
      <c r="CP264" s="391">
        <f t="shared" si="415"/>
        <v>1</v>
      </c>
      <c r="CQ264" s="391">
        <f t="shared" si="416"/>
        <v>1</v>
      </c>
      <c r="CR264" s="391">
        <f t="shared" si="417"/>
        <v>0</v>
      </c>
      <c r="CS264" s="393">
        <f t="shared" si="418"/>
        <v>0</v>
      </c>
      <c r="CT264" s="391">
        <f t="shared" si="419"/>
        <v>0</v>
      </c>
      <c r="CU264" s="391">
        <f t="shared" si="420"/>
        <v>1</v>
      </c>
      <c r="CV264" s="391">
        <f t="shared" si="421"/>
        <v>1</v>
      </c>
      <c r="CW264" s="391">
        <f t="shared" si="422"/>
        <v>0</v>
      </c>
      <c r="CX264" s="391">
        <f t="shared" si="423"/>
        <v>1</v>
      </c>
      <c r="CY264" s="391">
        <f t="shared" si="424"/>
        <v>1</v>
      </c>
      <c r="CZ264" s="391">
        <f t="shared" si="425"/>
        <v>0</v>
      </c>
      <c r="DA264" s="391">
        <f t="shared" si="426"/>
        <v>0</v>
      </c>
      <c r="DB264" s="391">
        <f t="shared" si="427"/>
        <v>1</v>
      </c>
      <c r="DC264" s="391">
        <f t="shared" si="428"/>
        <v>1</v>
      </c>
      <c r="DD264" s="391">
        <f t="shared" si="429"/>
        <v>1</v>
      </c>
      <c r="DE264" s="398"/>
      <c r="DF264" s="391">
        <f t="shared" si="430"/>
        <v>0</v>
      </c>
      <c r="DG264" s="391">
        <f t="shared" si="431"/>
        <v>0</v>
      </c>
      <c r="DH264" s="391">
        <f t="shared" si="432"/>
        <v>0</v>
      </c>
      <c r="DI264" s="391">
        <f t="shared" si="433"/>
        <v>0</v>
      </c>
      <c r="DJ264" s="391">
        <f t="shared" si="434"/>
        <v>0</v>
      </c>
      <c r="DK264" s="391">
        <f t="shared" si="435"/>
        <v>0</v>
      </c>
      <c r="DL264" s="391">
        <f t="shared" si="436"/>
        <v>0</v>
      </c>
      <c r="DM264" s="391">
        <f t="shared" si="437"/>
        <v>0</v>
      </c>
      <c r="DN264" s="391">
        <f t="shared" si="438"/>
        <v>0</v>
      </c>
      <c r="DO264" s="391">
        <f t="shared" si="439"/>
        <v>0</v>
      </c>
      <c r="DP264" s="391">
        <f t="shared" si="440"/>
        <v>0</v>
      </c>
      <c r="DQ264" s="398"/>
      <c r="DR264" s="391">
        <f t="shared" si="441"/>
        <v>0</v>
      </c>
      <c r="DS264" s="391">
        <f t="shared" si="442"/>
        <v>0</v>
      </c>
      <c r="DT264" s="391">
        <f t="shared" si="443"/>
        <v>0</v>
      </c>
      <c r="DU264" s="391">
        <f t="shared" si="444"/>
        <v>0</v>
      </c>
      <c r="DV264" s="391">
        <f t="shared" si="445"/>
        <v>0</v>
      </c>
      <c r="DW264" s="391">
        <f t="shared" si="446"/>
        <v>0</v>
      </c>
      <c r="DX264" s="391">
        <f t="shared" si="447"/>
        <v>0</v>
      </c>
      <c r="DY264" s="391">
        <f t="shared" si="448"/>
        <v>0</v>
      </c>
      <c r="DZ264" s="391">
        <f t="shared" si="449"/>
        <v>0</v>
      </c>
      <c r="EA264" s="391">
        <f t="shared" si="450"/>
        <v>0</v>
      </c>
      <c r="EB264" s="391">
        <f t="shared" si="451"/>
        <v>0</v>
      </c>
      <c r="EC264" s="398"/>
      <c r="ED264" s="391">
        <f t="shared" si="452"/>
        <v>0</v>
      </c>
      <c r="EE264" s="391">
        <f t="shared" si="453"/>
        <v>0</v>
      </c>
      <c r="EF264" s="391">
        <f t="shared" si="454"/>
        <v>0</v>
      </c>
      <c r="EG264" s="391">
        <f t="shared" si="455"/>
        <v>0</v>
      </c>
      <c r="EH264" s="391">
        <f t="shared" si="456"/>
        <v>0</v>
      </c>
      <c r="EI264" s="391">
        <f t="shared" si="457"/>
        <v>0</v>
      </c>
      <c r="EJ264" s="391">
        <f t="shared" si="458"/>
        <v>0</v>
      </c>
      <c r="EK264" s="391">
        <f t="shared" si="459"/>
        <v>0</v>
      </c>
      <c r="EL264" s="391">
        <f t="shared" si="460"/>
        <v>0</v>
      </c>
      <c r="EM264" s="391">
        <f t="shared" si="461"/>
        <v>0</v>
      </c>
      <c r="EN264" s="391">
        <f t="shared" si="462"/>
        <v>0</v>
      </c>
    </row>
    <row r="265" spans="1:144" s="391" customFormat="1" ht="13.5" hidden="1" thickBot="1" x14ac:dyDescent="0.25">
      <c r="A265" s="364" t="str">
        <f t="shared" si="380"/>
        <v>PC-GS</v>
      </c>
      <c r="B265" s="365" t="str">
        <f>IF((A265&lt;&gt;"ZZZ"),(IF((IFERROR((VLOOKUP(A265,'Standaard+voorstellen '!A$1:B$436,1,FALSE)),"ZZZ"))="ZZZ","v","")),"")</f>
        <v/>
      </c>
      <c r="C265" s="396" t="s">
        <v>299</v>
      </c>
      <c r="D265" s="367" t="str">
        <f t="shared" si="381"/>
        <v>PC-GS</v>
      </c>
      <c r="E265" s="368" t="str">
        <f>IFERROR((VLOOKUP(C265,'Standaard+voorstellen '!A$1:E$568,2,FALSE)),"Nog af te handelen AANVRAAG")</f>
        <v>PC specialisme IBGS</v>
      </c>
      <c r="F265" s="369">
        <f>IFERROR((VLOOKUP(C265,'Standaard+voorstellen '!A$1:E$568,3,FALSE)),"")</f>
        <v>9</v>
      </c>
      <c r="G265" s="370">
        <f t="shared" si="376"/>
        <v>104</v>
      </c>
      <c r="H265" s="371">
        <f t="shared" si="378"/>
        <v>0</v>
      </c>
      <c r="I265" s="372">
        <f t="shared" si="377"/>
        <v>104</v>
      </c>
      <c r="J265" s="367">
        <f t="shared" si="382"/>
        <v>14</v>
      </c>
      <c r="K265" s="372">
        <f t="shared" si="383"/>
        <v>0</v>
      </c>
      <c r="L265" s="369" t="s">
        <v>24</v>
      </c>
      <c r="M265" s="373" t="s">
        <v>1138</v>
      </c>
      <c r="N265" s="374"/>
      <c r="O265" s="375"/>
      <c r="P265" s="376" t="s">
        <v>299</v>
      </c>
      <c r="Q265" s="377">
        <v>104</v>
      </c>
      <c r="R265" s="378">
        <v>0</v>
      </c>
      <c r="S265" s="379">
        <v>104</v>
      </c>
      <c r="T265" s="378">
        <v>8</v>
      </c>
      <c r="U265" s="378">
        <v>8</v>
      </c>
      <c r="V265" s="383">
        <v>3</v>
      </c>
      <c r="W265" s="384">
        <v>0</v>
      </c>
      <c r="X265" s="385">
        <v>3</v>
      </c>
      <c r="Y265" s="384"/>
      <c r="Z265" s="401"/>
      <c r="AA265" s="402"/>
      <c r="AB265" s="383"/>
      <c r="AC265" s="384"/>
      <c r="AD265" s="384"/>
      <c r="AE265" s="383">
        <v>14</v>
      </c>
      <c r="AF265" s="401">
        <v>0</v>
      </c>
      <c r="AG265" s="406">
        <v>14</v>
      </c>
      <c r="AH265" s="383">
        <v>22</v>
      </c>
      <c r="AI265" s="384">
        <v>0</v>
      </c>
      <c r="AJ265" s="385">
        <v>22</v>
      </c>
      <c r="AK265" s="384">
        <v>2</v>
      </c>
      <c r="AL265" s="384">
        <v>0</v>
      </c>
      <c r="AM265" s="384">
        <v>2</v>
      </c>
      <c r="AN265" s="383">
        <v>7</v>
      </c>
      <c r="AO265" s="384">
        <v>0</v>
      </c>
      <c r="AP265" s="385">
        <v>7</v>
      </c>
      <c r="AQ265" s="384">
        <v>14</v>
      </c>
      <c r="AR265" s="384">
        <v>0</v>
      </c>
      <c r="AS265" s="384">
        <v>14</v>
      </c>
      <c r="AT265" s="383">
        <v>29</v>
      </c>
      <c r="AU265" s="384">
        <v>0</v>
      </c>
      <c r="AV265" s="384">
        <v>29</v>
      </c>
      <c r="AW265" s="383">
        <v>13</v>
      </c>
      <c r="AX265" s="384">
        <v>0</v>
      </c>
      <c r="AY265" s="385">
        <v>13</v>
      </c>
      <c r="AZ265" s="403"/>
      <c r="BA265" s="387" t="str">
        <f t="shared" si="384"/>
        <v>PC</v>
      </c>
      <c r="BB265" s="388" t="str">
        <f t="shared" si="385"/>
        <v/>
      </c>
      <c r="BC265" s="389" t="str">
        <f t="shared" si="386"/>
        <v>-</v>
      </c>
      <c r="BD265" s="390" t="str">
        <f t="shared" si="387"/>
        <v>GS</v>
      </c>
      <c r="BE265" s="391">
        <f t="shared" si="388"/>
        <v>3</v>
      </c>
      <c r="BF265" s="392" t="str">
        <f>VLOOKUP(C265,'Standaard+voorstellen '!A$1:E$568,1,FALSE)</f>
        <v>PC-GS</v>
      </c>
      <c r="BG265" s="393" t="str">
        <f>VLOOKUP(P265,'Hulpblad Aantal per VrtgSrt &gt;=1'!B$4:C$688,1,FALSE)</f>
        <v>PC-GS</v>
      </c>
      <c r="BH265" s="394" t="s">
        <v>299</v>
      </c>
      <c r="BI265" s="393" t="str">
        <f t="shared" si="389"/>
        <v>g</v>
      </c>
      <c r="BJ265" s="393" t="str">
        <f t="shared" si="390"/>
        <v/>
      </c>
      <c r="BK265" s="393" t="str">
        <f t="shared" si="391"/>
        <v>A</v>
      </c>
      <c r="BL265" s="395" t="str">
        <f t="shared" si="392"/>
        <v>A</v>
      </c>
      <c r="BM265" s="393" t="str">
        <f>IF((B265&gt;"a"),(VLOOKUP(A265,Afhankelijkheid!A$2:O$5530,2,FALSE)),"")</f>
        <v/>
      </c>
      <c r="BN265" s="396">
        <f>IFERROR(VLOOKUP(A265,'Hulpblad IZB en IZE'!A$2:B$750,2,FALSE),0)</f>
        <v>14</v>
      </c>
      <c r="BO265" s="397" t="str">
        <f t="shared" si="393"/>
        <v/>
      </c>
      <c r="BP265" s="370">
        <f t="shared" si="394"/>
        <v>104</v>
      </c>
      <c r="BQ265" s="371">
        <f t="shared" si="395"/>
        <v>0</v>
      </c>
      <c r="BR265" s="372">
        <f t="shared" si="463"/>
        <v>104</v>
      </c>
      <c r="BS265" s="372">
        <f t="shared" si="464"/>
        <v>8</v>
      </c>
      <c r="BT265" s="367">
        <f t="shared" si="396"/>
        <v>14</v>
      </c>
      <c r="BU265" s="398"/>
      <c r="BW265" s="393">
        <f t="shared" si="397"/>
        <v>0</v>
      </c>
      <c r="BX265" s="393">
        <f t="shared" si="398"/>
        <v>0</v>
      </c>
      <c r="BY265" s="393">
        <f t="shared" si="399"/>
        <v>0</v>
      </c>
      <c r="BZ265" s="393">
        <f t="shared" si="400"/>
        <v>0</v>
      </c>
      <c r="CA265" s="393">
        <f t="shared" si="401"/>
        <v>0</v>
      </c>
      <c r="CB265" s="393">
        <f t="shared" si="402"/>
        <v>0</v>
      </c>
      <c r="CC265" s="393">
        <f t="shared" si="403"/>
        <v>0</v>
      </c>
      <c r="CD265" s="393">
        <f t="shared" si="404"/>
        <v>0</v>
      </c>
      <c r="CE265" s="393">
        <f t="shared" si="405"/>
        <v>0</v>
      </c>
      <c r="CF265" s="393">
        <f t="shared" si="406"/>
        <v>0</v>
      </c>
      <c r="CG265" s="398"/>
      <c r="CH265" s="391">
        <f t="shared" si="407"/>
        <v>1</v>
      </c>
      <c r="CI265" s="391">
        <f t="shared" si="408"/>
        <v>0</v>
      </c>
      <c r="CJ265" s="391">
        <f t="shared" si="409"/>
        <v>0</v>
      </c>
      <c r="CK265" s="391">
        <f t="shared" si="410"/>
        <v>1</v>
      </c>
      <c r="CL265" s="391">
        <f t="shared" si="411"/>
        <v>1</v>
      </c>
      <c r="CM265" s="391">
        <f t="shared" si="412"/>
        <v>1</v>
      </c>
      <c r="CN265" s="391">
        <f t="shared" si="413"/>
        <v>1</v>
      </c>
      <c r="CO265" s="391">
        <f t="shared" si="414"/>
        <v>1</v>
      </c>
      <c r="CP265" s="391">
        <f t="shared" si="415"/>
        <v>1</v>
      </c>
      <c r="CQ265" s="391">
        <f t="shared" si="416"/>
        <v>1</v>
      </c>
      <c r="CR265" s="391">
        <f t="shared" si="417"/>
        <v>0</v>
      </c>
      <c r="CS265" s="393">
        <f t="shared" si="418"/>
        <v>0</v>
      </c>
      <c r="CT265" s="391">
        <f t="shared" si="419"/>
        <v>0</v>
      </c>
      <c r="CU265" s="391">
        <f t="shared" si="420"/>
        <v>1</v>
      </c>
      <c r="CV265" s="391">
        <f t="shared" si="421"/>
        <v>0</v>
      </c>
      <c r="CW265" s="391">
        <f t="shared" si="422"/>
        <v>0</v>
      </c>
      <c r="CX265" s="391">
        <f t="shared" si="423"/>
        <v>1</v>
      </c>
      <c r="CY265" s="391">
        <f t="shared" si="424"/>
        <v>1</v>
      </c>
      <c r="CZ265" s="391">
        <f t="shared" si="425"/>
        <v>1</v>
      </c>
      <c r="DA265" s="391">
        <f t="shared" si="426"/>
        <v>1</v>
      </c>
      <c r="DB265" s="391">
        <f t="shared" si="427"/>
        <v>1</v>
      </c>
      <c r="DC265" s="391">
        <f t="shared" si="428"/>
        <v>1</v>
      </c>
      <c r="DD265" s="391">
        <f t="shared" si="429"/>
        <v>1</v>
      </c>
      <c r="DE265" s="398"/>
      <c r="DF265" s="391">
        <f t="shared" si="430"/>
        <v>0</v>
      </c>
      <c r="DG265" s="391">
        <f t="shared" si="431"/>
        <v>0</v>
      </c>
      <c r="DH265" s="391">
        <f t="shared" si="432"/>
        <v>0</v>
      </c>
      <c r="DI265" s="391">
        <f t="shared" si="433"/>
        <v>0</v>
      </c>
      <c r="DJ265" s="391">
        <f t="shared" si="434"/>
        <v>0</v>
      </c>
      <c r="DK265" s="391">
        <f t="shared" si="435"/>
        <v>0</v>
      </c>
      <c r="DL265" s="391">
        <f t="shared" si="436"/>
        <v>0</v>
      </c>
      <c r="DM265" s="391">
        <f t="shared" si="437"/>
        <v>0</v>
      </c>
      <c r="DN265" s="391">
        <f t="shared" si="438"/>
        <v>0</v>
      </c>
      <c r="DO265" s="391">
        <f t="shared" si="439"/>
        <v>0</v>
      </c>
      <c r="DP265" s="391">
        <f t="shared" si="440"/>
        <v>0</v>
      </c>
      <c r="DQ265" s="398"/>
      <c r="DR265" s="391">
        <f t="shared" si="441"/>
        <v>0</v>
      </c>
      <c r="DS265" s="391">
        <f t="shared" si="442"/>
        <v>0</v>
      </c>
      <c r="DT265" s="391">
        <f t="shared" si="443"/>
        <v>0</v>
      </c>
      <c r="DU265" s="391">
        <f t="shared" si="444"/>
        <v>0</v>
      </c>
      <c r="DV265" s="391">
        <f t="shared" si="445"/>
        <v>0</v>
      </c>
      <c r="DW265" s="391">
        <f t="shared" si="446"/>
        <v>0</v>
      </c>
      <c r="DX265" s="391">
        <f t="shared" si="447"/>
        <v>0</v>
      </c>
      <c r="DY265" s="391">
        <f t="shared" si="448"/>
        <v>0</v>
      </c>
      <c r="DZ265" s="391">
        <f t="shared" si="449"/>
        <v>0</v>
      </c>
      <c r="EA265" s="391">
        <f t="shared" si="450"/>
        <v>0</v>
      </c>
      <c r="EB265" s="391">
        <f t="shared" si="451"/>
        <v>0</v>
      </c>
      <c r="EC265" s="398"/>
      <c r="ED265" s="391">
        <f t="shared" si="452"/>
        <v>0</v>
      </c>
      <c r="EE265" s="391">
        <f t="shared" si="453"/>
        <v>0</v>
      </c>
      <c r="EF265" s="391">
        <f t="shared" si="454"/>
        <v>0</v>
      </c>
      <c r="EG265" s="391">
        <f t="shared" si="455"/>
        <v>0</v>
      </c>
      <c r="EH265" s="391">
        <f t="shared" si="456"/>
        <v>0</v>
      </c>
      <c r="EI265" s="391">
        <f t="shared" si="457"/>
        <v>0</v>
      </c>
      <c r="EJ265" s="391">
        <f t="shared" si="458"/>
        <v>0</v>
      </c>
      <c r="EK265" s="391">
        <f t="shared" si="459"/>
        <v>0</v>
      </c>
      <c r="EL265" s="391">
        <f t="shared" si="460"/>
        <v>0</v>
      </c>
      <c r="EM265" s="391">
        <f t="shared" si="461"/>
        <v>0</v>
      </c>
      <c r="EN265" s="391">
        <f t="shared" si="462"/>
        <v>0</v>
      </c>
    </row>
    <row r="266" spans="1:144" s="391" customFormat="1" ht="13.5" hidden="1" thickBot="1" x14ac:dyDescent="0.25">
      <c r="A266" s="364" t="str">
        <f t="shared" si="380"/>
        <v>PC-GW</v>
      </c>
      <c r="B266" s="365" t="str">
        <f>IF((A266&lt;&gt;"ZZZ"),(IF((IFERROR((VLOOKUP(A266,'Standaard+voorstellen '!A$1:B$436,1,FALSE)),"ZZZ"))="ZZZ","v","")),"")</f>
        <v/>
      </c>
      <c r="C266" s="396" t="s">
        <v>289</v>
      </c>
      <c r="D266" s="367" t="str">
        <f t="shared" si="381"/>
        <v>PC-GW</v>
      </c>
      <c r="E266" s="368" t="str">
        <f>IFERROR((VLOOKUP(C266,'Standaard+voorstellen '!A$1:E$568,2,FALSE)),"Nog af te handelen AANVRAAG")</f>
        <v>PC Grootsch. Watervoorz.</v>
      </c>
      <c r="F266" s="369">
        <f>IFERROR((VLOOKUP(C266,'Standaard+voorstellen '!A$1:E$568,3,FALSE)),"")</f>
        <v>9</v>
      </c>
      <c r="G266" s="370">
        <f t="shared" si="376"/>
        <v>212</v>
      </c>
      <c r="H266" s="371">
        <f t="shared" si="378"/>
        <v>0</v>
      </c>
      <c r="I266" s="372">
        <f t="shared" si="377"/>
        <v>212</v>
      </c>
      <c r="J266" s="367">
        <f t="shared" si="382"/>
        <v>90</v>
      </c>
      <c r="K266" s="372">
        <f t="shared" si="383"/>
        <v>0</v>
      </c>
      <c r="L266" s="369" t="s">
        <v>24</v>
      </c>
      <c r="M266" s="373" t="s">
        <v>1136</v>
      </c>
      <c r="N266" s="374"/>
      <c r="O266" s="375"/>
      <c r="P266" s="376" t="s">
        <v>289</v>
      </c>
      <c r="Q266" s="377">
        <v>212</v>
      </c>
      <c r="R266" s="378">
        <v>0</v>
      </c>
      <c r="S266" s="379">
        <v>212</v>
      </c>
      <c r="T266" s="378">
        <v>9</v>
      </c>
      <c r="U266" s="378">
        <v>9</v>
      </c>
      <c r="V266" s="383">
        <v>10</v>
      </c>
      <c r="W266" s="384">
        <v>0</v>
      </c>
      <c r="X266" s="385">
        <v>10</v>
      </c>
      <c r="Y266" s="384"/>
      <c r="Z266" s="401"/>
      <c r="AA266" s="402"/>
      <c r="AB266" s="383">
        <v>11</v>
      </c>
      <c r="AC266" s="384">
        <v>0</v>
      </c>
      <c r="AD266" s="384">
        <v>11</v>
      </c>
      <c r="AE266" s="383">
        <v>23</v>
      </c>
      <c r="AF266" s="401">
        <v>0</v>
      </c>
      <c r="AG266" s="406">
        <v>23</v>
      </c>
      <c r="AH266" s="383">
        <v>32</v>
      </c>
      <c r="AI266" s="384">
        <v>0</v>
      </c>
      <c r="AJ266" s="385">
        <v>32</v>
      </c>
      <c r="AK266" s="384">
        <v>35</v>
      </c>
      <c r="AL266" s="384">
        <v>0</v>
      </c>
      <c r="AM266" s="384">
        <v>35</v>
      </c>
      <c r="AN266" s="383">
        <v>15</v>
      </c>
      <c r="AO266" s="384">
        <v>0</v>
      </c>
      <c r="AP266" s="385">
        <v>15</v>
      </c>
      <c r="AQ266" s="384">
        <v>43</v>
      </c>
      <c r="AR266" s="384">
        <v>0</v>
      </c>
      <c r="AS266" s="384">
        <v>43</v>
      </c>
      <c r="AT266" s="383">
        <v>30</v>
      </c>
      <c r="AU266" s="384">
        <v>0</v>
      </c>
      <c r="AV266" s="384">
        <v>30</v>
      </c>
      <c r="AW266" s="383">
        <v>13</v>
      </c>
      <c r="AX266" s="384">
        <v>0</v>
      </c>
      <c r="AY266" s="385">
        <v>13</v>
      </c>
      <c r="AZ266" s="403"/>
      <c r="BA266" s="387" t="str">
        <f t="shared" si="384"/>
        <v>PC</v>
      </c>
      <c r="BB266" s="388" t="str">
        <f t="shared" si="385"/>
        <v/>
      </c>
      <c r="BC266" s="389" t="str">
        <f t="shared" si="386"/>
        <v>-</v>
      </c>
      <c r="BD266" s="390" t="str">
        <f t="shared" si="387"/>
        <v>GW</v>
      </c>
      <c r="BE266" s="391">
        <f t="shared" si="388"/>
        <v>3</v>
      </c>
      <c r="BF266" s="392" t="str">
        <f>VLOOKUP(C266,'Standaard+voorstellen '!A$1:E$568,1,FALSE)</f>
        <v>PC-GW</v>
      </c>
      <c r="BG266" s="393" t="str">
        <f>VLOOKUP(P266,'Hulpblad Aantal per VrtgSrt &gt;=1'!B$4:C$688,1,FALSE)</f>
        <v>PC-GW</v>
      </c>
      <c r="BH266" s="394" t="s">
        <v>289</v>
      </c>
      <c r="BI266" s="393" t="str">
        <f t="shared" si="389"/>
        <v>g</v>
      </c>
      <c r="BJ266" s="393" t="str">
        <f t="shared" si="390"/>
        <v/>
      </c>
      <c r="BK266" s="393" t="str">
        <f t="shared" si="391"/>
        <v>A</v>
      </c>
      <c r="BL266" s="395" t="str">
        <f t="shared" si="392"/>
        <v>A</v>
      </c>
      <c r="BM266" s="393" t="str">
        <f>IF((B266&gt;"a"),(VLOOKUP(A266,Afhankelijkheid!A$2:O$5530,2,FALSE)),"")</f>
        <v/>
      </c>
      <c r="BN266" s="396">
        <f>IFERROR(VLOOKUP(A266,'Hulpblad IZB en IZE'!A$2:B$750,2,FALSE),0)</f>
        <v>90</v>
      </c>
      <c r="BO266" s="397" t="str">
        <f t="shared" si="393"/>
        <v/>
      </c>
      <c r="BP266" s="370">
        <f t="shared" si="394"/>
        <v>212</v>
      </c>
      <c r="BQ266" s="371">
        <f t="shared" si="395"/>
        <v>0</v>
      </c>
      <c r="BR266" s="372">
        <f t="shared" si="463"/>
        <v>212</v>
      </c>
      <c r="BS266" s="372">
        <f t="shared" si="464"/>
        <v>9</v>
      </c>
      <c r="BT266" s="367">
        <f t="shared" si="396"/>
        <v>90</v>
      </c>
      <c r="BU266" s="398"/>
      <c r="BW266" s="393">
        <f t="shared" si="397"/>
        <v>0</v>
      </c>
      <c r="BX266" s="393">
        <f t="shared" si="398"/>
        <v>0</v>
      </c>
      <c r="BY266" s="393">
        <f t="shared" si="399"/>
        <v>0</v>
      </c>
      <c r="BZ266" s="393">
        <f t="shared" si="400"/>
        <v>0</v>
      </c>
      <c r="CA266" s="393">
        <f t="shared" si="401"/>
        <v>0</v>
      </c>
      <c r="CB266" s="393">
        <f t="shared" si="402"/>
        <v>0</v>
      </c>
      <c r="CC266" s="393">
        <f t="shared" si="403"/>
        <v>0</v>
      </c>
      <c r="CD266" s="393">
        <f t="shared" si="404"/>
        <v>0</v>
      </c>
      <c r="CE266" s="393">
        <f t="shared" si="405"/>
        <v>0</v>
      </c>
      <c r="CF266" s="393">
        <f t="shared" si="406"/>
        <v>0</v>
      </c>
      <c r="CG266" s="398"/>
      <c r="CH266" s="391">
        <f t="shared" si="407"/>
        <v>1</v>
      </c>
      <c r="CI266" s="391">
        <f t="shared" si="408"/>
        <v>0</v>
      </c>
      <c r="CJ266" s="391">
        <f t="shared" si="409"/>
        <v>1</v>
      </c>
      <c r="CK266" s="391">
        <f t="shared" si="410"/>
        <v>1</v>
      </c>
      <c r="CL266" s="391">
        <f t="shared" si="411"/>
        <v>1</v>
      </c>
      <c r="CM266" s="391">
        <f t="shared" si="412"/>
        <v>1</v>
      </c>
      <c r="CN266" s="391">
        <f t="shared" si="413"/>
        <v>1</v>
      </c>
      <c r="CO266" s="391">
        <f t="shared" si="414"/>
        <v>1</v>
      </c>
      <c r="CP266" s="391">
        <f t="shared" si="415"/>
        <v>1</v>
      </c>
      <c r="CQ266" s="391">
        <f t="shared" si="416"/>
        <v>1</v>
      </c>
      <c r="CR266" s="391">
        <f t="shared" si="417"/>
        <v>0</v>
      </c>
      <c r="CS266" s="393">
        <f t="shared" si="418"/>
        <v>0</v>
      </c>
      <c r="CT266" s="391">
        <f t="shared" si="419"/>
        <v>0</v>
      </c>
      <c r="CU266" s="391">
        <f t="shared" si="420"/>
        <v>1</v>
      </c>
      <c r="CV266" s="391">
        <f t="shared" si="421"/>
        <v>0</v>
      </c>
      <c r="CW266" s="391">
        <f t="shared" si="422"/>
        <v>1</v>
      </c>
      <c r="CX266" s="391">
        <f t="shared" si="423"/>
        <v>1</v>
      </c>
      <c r="CY266" s="391">
        <f t="shared" si="424"/>
        <v>1</v>
      </c>
      <c r="CZ266" s="391">
        <f t="shared" si="425"/>
        <v>1</v>
      </c>
      <c r="DA266" s="391">
        <f t="shared" si="426"/>
        <v>1</v>
      </c>
      <c r="DB266" s="391">
        <f t="shared" si="427"/>
        <v>1</v>
      </c>
      <c r="DC266" s="391">
        <f t="shared" si="428"/>
        <v>1</v>
      </c>
      <c r="DD266" s="391">
        <f t="shared" si="429"/>
        <v>1</v>
      </c>
      <c r="DE266" s="398"/>
      <c r="DF266" s="391">
        <f t="shared" si="430"/>
        <v>0</v>
      </c>
      <c r="DG266" s="391">
        <f t="shared" si="431"/>
        <v>0</v>
      </c>
      <c r="DH266" s="391">
        <f t="shared" si="432"/>
        <v>0</v>
      </c>
      <c r="DI266" s="391">
        <f t="shared" si="433"/>
        <v>0</v>
      </c>
      <c r="DJ266" s="391">
        <f t="shared" si="434"/>
        <v>0</v>
      </c>
      <c r="DK266" s="391">
        <f t="shared" si="435"/>
        <v>0</v>
      </c>
      <c r="DL266" s="391">
        <f t="shared" si="436"/>
        <v>0</v>
      </c>
      <c r="DM266" s="391">
        <f t="shared" si="437"/>
        <v>0</v>
      </c>
      <c r="DN266" s="391">
        <f t="shared" si="438"/>
        <v>0</v>
      </c>
      <c r="DO266" s="391">
        <f t="shared" si="439"/>
        <v>0</v>
      </c>
      <c r="DP266" s="391">
        <f t="shared" si="440"/>
        <v>0</v>
      </c>
      <c r="DQ266" s="398"/>
      <c r="DR266" s="391">
        <f t="shared" si="441"/>
        <v>0</v>
      </c>
      <c r="DS266" s="391">
        <f t="shared" si="442"/>
        <v>0</v>
      </c>
      <c r="DT266" s="391">
        <f t="shared" si="443"/>
        <v>0</v>
      </c>
      <c r="DU266" s="391">
        <f t="shared" si="444"/>
        <v>0</v>
      </c>
      <c r="DV266" s="391">
        <f t="shared" si="445"/>
        <v>0</v>
      </c>
      <c r="DW266" s="391">
        <f t="shared" si="446"/>
        <v>0</v>
      </c>
      <c r="DX266" s="391">
        <f t="shared" si="447"/>
        <v>0</v>
      </c>
      <c r="DY266" s="391">
        <f t="shared" si="448"/>
        <v>0</v>
      </c>
      <c r="DZ266" s="391">
        <f t="shared" si="449"/>
        <v>0</v>
      </c>
      <c r="EA266" s="391">
        <f t="shared" si="450"/>
        <v>0</v>
      </c>
      <c r="EB266" s="391">
        <f t="shared" si="451"/>
        <v>0</v>
      </c>
      <c r="EC266" s="398"/>
      <c r="ED266" s="391">
        <f t="shared" si="452"/>
        <v>0</v>
      </c>
      <c r="EE266" s="391">
        <f t="shared" si="453"/>
        <v>0</v>
      </c>
      <c r="EF266" s="391">
        <f t="shared" si="454"/>
        <v>0</v>
      </c>
      <c r="EG266" s="391">
        <f t="shared" si="455"/>
        <v>0</v>
      </c>
      <c r="EH266" s="391">
        <f t="shared" si="456"/>
        <v>0</v>
      </c>
      <c r="EI266" s="391">
        <f t="shared" si="457"/>
        <v>0</v>
      </c>
      <c r="EJ266" s="391">
        <f t="shared" si="458"/>
        <v>0</v>
      </c>
      <c r="EK266" s="391">
        <f t="shared" si="459"/>
        <v>0</v>
      </c>
      <c r="EL266" s="391">
        <f t="shared" si="460"/>
        <v>0</v>
      </c>
      <c r="EM266" s="391">
        <f t="shared" si="461"/>
        <v>0</v>
      </c>
      <c r="EN266" s="391">
        <f t="shared" si="462"/>
        <v>0</v>
      </c>
    </row>
    <row r="267" spans="1:144" s="391" customFormat="1" ht="13.5" hidden="1" thickBot="1" x14ac:dyDescent="0.25">
      <c r="A267" s="364" t="str">
        <f t="shared" si="380"/>
        <v>PC-GWNB</v>
      </c>
      <c r="B267" s="365" t="str">
        <f>IF((A267&lt;&gt;"ZZZ"),(IF((IFERROR((VLOOKUP(A267,'Standaard+voorstellen '!A$1:B$436,1,FALSE)),"ZZZ"))="ZZZ","v","")),"")</f>
        <v/>
      </c>
      <c r="C267" s="396" t="s">
        <v>290</v>
      </c>
      <c r="D267" s="367" t="str">
        <f t="shared" si="381"/>
        <v>PC-GWNB</v>
      </c>
      <c r="E267" s="368" t="str">
        <f>IFERROR((VLOOKUP(C267,'Standaard+voorstellen '!A$1:E$568,2,FALSE)),"Nog af te handelen AANVRAAG")</f>
        <v>PC Grootsch. Watervoorz. NB</v>
      </c>
      <c r="F267" s="369">
        <f>IFERROR((VLOOKUP(C267,'Standaard+voorstellen '!A$1:E$568,3,FALSE)),"")</f>
        <v>9</v>
      </c>
      <c r="G267" s="370">
        <f t="shared" ref="G267:G330" si="465">BP267</f>
        <v>38</v>
      </c>
      <c r="H267" s="371">
        <f t="shared" si="378"/>
        <v>0</v>
      </c>
      <c r="I267" s="372">
        <f t="shared" ref="I267:I330" si="466">BR267</f>
        <v>38</v>
      </c>
      <c r="J267" s="367">
        <f t="shared" si="382"/>
        <v>9</v>
      </c>
      <c r="K267" s="372">
        <f t="shared" si="383"/>
        <v>0</v>
      </c>
      <c r="L267" s="369" t="s">
        <v>24</v>
      </c>
      <c r="M267" s="373" t="s">
        <v>1232</v>
      </c>
      <c r="N267" s="374"/>
      <c r="O267" s="375"/>
      <c r="P267" s="376" t="s">
        <v>290</v>
      </c>
      <c r="Q267" s="377">
        <v>38</v>
      </c>
      <c r="R267" s="378">
        <v>0</v>
      </c>
      <c r="S267" s="379">
        <v>38</v>
      </c>
      <c r="T267" s="378">
        <v>7</v>
      </c>
      <c r="U267" s="378">
        <v>4</v>
      </c>
      <c r="V267" s="383">
        <v>0</v>
      </c>
      <c r="W267" s="384">
        <v>0</v>
      </c>
      <c r="X267" s="385">
        <v>0</v>
      </c>
      <c r="Y267" s="384"/>
      <c r="Z267" s="401"/>
      <c r="AA267" s="402"/>
      <c r="AB267" s="383"/>
      <c r="AC267" s="384"/>
      <c r="AD267" s="384"/>
      <c r="AE267" s="377">
        <v>15</v>
      </c>
      <c r="AF267" s="380">
        <v>0</v>
      </c>
      <c r="AG267" s="382">
        <v>15</v>
      </c>
      <c r="AH267" s="383">
        <v>0</v>
      </c>
      <c r="AI267" s="384">
        <v>0</v>
      </c>
      <c r="AJ267" s="385">
        <v>0</v>
      </c>
      <c r="AK267" s="384"/>
      <c r="AL267" s="384"/>
      <c r="AM267" s="384"/>
      <c r="AN267" s="383">
        <v>0</v>
      </c>
      <c r="AO267" s="384">
        <v>0</v>
      </c>
      <c r="AP267" s="385">
        <v>0</v>
      </c>
      <c r="AQ267" s="384">
        <v>8</v>
      </c>
      <c r="AR267" s="384">
        <v>0</v>
      </c>
      <c r="AS267" s="384">
        <v>8</v>
      </c>
      <c r="AT267" s="383">
        <v>8</v>
      </c>
      <c r="AU267" s="384">
        <v>0</v>
      </c>
      <c r="AV267" s="384">
        <v>8</v>
      </c>
      <c r="AW267" s="383">
        <v>7</v>
      </c>
      <c r="AX267" s="384">
        <v>0</v>
      </c>
      <c r="AY267" s="385">
        <v>7</v>
      </c>
      <c r="AZ267" s="403"/>
      <c r="BA267" s="387" t="str">
        <f t="shared" si="384"/>
        <v>PC</v>
      </c>
      <c r="BB267" s="388" t="str">
        <f t="shared" si="385"/>
        <v/>
      </c>
      <c r="BC267" s="389" t="str">
        <f t="shared" si="386"/>
        <v>-</v>
      </c>
      <c r="BD267" s="390" t="str">
        <f t="shared" si="387"/>
        <v>GWNB</v>
      </c>
      <c r="BE267" s="391">
        <f t="shared" si="388"/>
        <v>3</v>
      </c>
      <c r="BF267" s="392" t="str">
        <f>VLOOKUP(C267,'Standaard+voorstellen '!A$1:E$568,1,FALSE)</f>
        <v>PC-GWNB</v>
      </c>
      <c r="BG267" s="393" t="str">
        <f>VLOOKUP(P267,'Hulpblad Aantal per VrtgSrt &gt;=1'!B$4:C$688,1,FALSE)</f>
        <v>PC-GWNB</v>
      </c>
      <c r="BH267" s="394" t="s">
        <v>290</v>
      </c>
      <c r="BI267" s="393" t="str">
        <f t="shared" si="389"/>
        <v>g</v>
      </c>
      <c r="BJ267" s="393" t="str">
        <f t="shared" si="390"/>
        <v/>
      </c>
      <c r="BK267" s="393" t="str">
        <f t="shared" si="391"/>
        <v>A</v>
      </c>
      <c r="BL267" s="395" t="str">
        <f t="shared" si="392"/>
        <v>A</v>
      </c>
      <c r="BM267" s="393" t="str">
        <f>IF((B267&gt;"a"),(VLOOKUP(A267,Afhankelijkheid!A$2:O$5530,2,FALSE)),"")</f>
        <v/>
      </c>
      <c r="BN267" s="396">
        <f>IFERROR(VLOOKUP(A267,'Hulpblad IZB en IZE'!A$2:B$750,2,FALSE),0)</f>
        <v>9</v>
      </c>
      <c r="BO267" s="397" t="str">
        <f t="shared" si="393"/>
        <v/>
      </c>
      <c r="BP267" s="370">
        <f t="shared" si="394"/>
        <v>38</v>
      </c>
      <c r="BQ267" s="371">
        <f t="shared" si="395"/>
        <v>0</v>
      </c>
      <c r="BR267" s="372">
        <f t="shared" si="463"/>
        <v>38</v>
      </c>
      <c r="BS267" s="372">
        <f t="shared" si="464"/>
        <v>7</v>
      </c>
      <c r="BT267" s="367">
        <f t="shared" si="396"/>
        <v>9</v>
      </c>
      <c r="BU267" s="398"/>
      <c r="BW267" s="393">
        <f t="shared" si="397"/>
        <v>0</v>
      </c>
      <c r="BX267" s="393">
        <f t="shared" si="398"/>
        <v>0</v>
      </c>
      <c r="BY267" s="393">
        <f t="shared" si="399"/>
        <v>0</v>
      </c>
      <c r="BZ267" s="393">
        <f t="shared" si="400"/>
        <v>0</v>
      </c>
      <c r="CA267" s="393">
        <f t="shared" si="401"/>
        <v>0</v>
      </c>
      <c r="CB267" s="393">
        <f t="shared" si="402"/>
        <v>0</v>
      </c>
      <c r="CC267" s="393">
        <f t="shared" si="403"/>
        <v>0</v>
      </c>
      <c r="CD267" s="393">
        <f t="shared" si="404"/>
        <v>0</v>
      </c>
      <c r="CE267" s="393">
        <f t="shared" si="405"/>
        <v>0</v>
      </c>
      <c r="CF267" s="393">
        <f t="shared" si="406"/>
        <v>0</v>
      </c>
      <c r="CG267" s="398"/>
      <c r="CH267" s="391">
        <f t="shared" si="407"/>
        <v>1</v>
      </c>
      <c r="CI267" s="391">
        <f t="shared" si="408"/>
        <v>0</v>
      </c>
      <c r="CJ267" s="391">
        <f t="shared" si="409"/>
        <v>0</v>
      </c>
      <c r="CK267" s="391">
        <f t="shared" si="410"/>
        <v>1</v>
      </c>
      <c r="CL267" s="391">
        <f t="shared" si="411"/>
        <v>1</v>
      </c>
      <c r="CM267" s="391">
        <f t="shared" si="412"/>
        <v>0</v>
      </c>
      <c r="CN267" s="391">
        <f t="shared" si="413"/>
        <v>1</v>
      </c>
      <c r="CO267" s="391">
        <f t="shared" si="414"/>
        <v>1</v>
      </c>
      <c r="CP267" s="391">
        <f t="shared" si="415"/>
        <v>1</v>
      </c>
      <c r="CQ267" s="391">
        <f t="shared" si="416"/>
        <v>1</v>
      </c>
      <c r="CR267" s="391">
        <f t="shared" si="417"/>
        <v>0</v>
      </c>
      <c r="CS267" s="393">
        <f t="shared" si="418"/>
        <v>0</v>
      </c>
      <c r="CT267" s="391">
        <f t="shared" si="419"/>
        <v>0</v>
      </c>
      <c r="CU267" s="391">
        <f t="shared" si="420"/>
        <v>0</v>
      </c>
      <c r="CV267" s="391">
        <f t="shared" si="421"/>
        <v>0</v>
      </c>
      <c r="CW267" s="391">
        <f t="shared" si="422"/>
        <v>0</v>
      </c>
      <c r="CX267" s="391">
        <f t="shared" si="423"/>
        <v>1</v>
      </c>
      <c r="CY267" s="391">
        <f t="shared" si="424"/>
        <v>0</v>
      </c>
      <c r="CZ267" s="391">
        <f t="shared" si="425"/>
        <v>0</v>
      </c>
      <c r="DA267" s="391">
        <f t="shared" si="426"/>
        <v>0</v>
      </c>
      <c r="DB267" s="391">
        <f t="shared" si="427"/>
        <v>1</v>
      </c>
      <c r="DC267" s="391">
        <f t="shared" si="428"/>
        <v>1</v>
      </c>
      <c r="DD267" s="391">
        <f t="shared" si="429"/>
        <v>1</v>
      </c>
      <c r="DE267" s="398"/>
      <c r="DF267" s="391">
        <f t="shared" si="430"/>
        <v>0</v>
      </c>
      <c r="DG267" s="391">
        <f t="shared" si="431"/>
        <v>0</v>
      </c>
      <c r="DH267" s="391">
        <f t="shared" si="432"/>
        <v>0</v>
      </c>
      <c r="DI267" s="391">
        <f t="shared" si="433"/>
        <v>0</v>
      </c>
      <c r="DJ267" s="391">
        <f t="shared" si="434"/>
        <v>0</v>
      </c>
      <c r="DK267" s="391">
        <f t="shared" si="435"/>
        <v>0</v>
      </c>
      <c r="DL267" s="391">
        <f t="shared" si="436"/>
        <v>0</v>
      </c>
      <c r="DM267" s="391">
        <f t="shared" si="437"/>
        <v>0</v>
      </c>
      <c r="DN267" s="391">
        <f t="shared" si="438"/>
        <v>0</v>
      </c>
      <c r="DO267" s="391">
        <f t="shared" si="439"/>
        <v>0</v>
      </c>
      <c r="DP267" s="391">
        <f t="shared" si="440"/>
        <v>0</v>
      </c>
      <c r="DQ267" s="398"/>
      <c r="DR267" s="391">
        <f t="shared" si="441"/>
        <v>0</v>
      </c>
      <c r="DS267" s="391">
        <f t="shared" si="442"/>
        <v>0</v>
      </c>
      <c r="DT267" s="391">
        <f t="shared" si="443"/>
        <v>0</v>
      </c>
      <c r="DU267" s="391">
        <f t="shared" si="444"/>
        <v>0</v>
      </c>
      <c r="DV267" s="391">
        <f t="shared" si="445"/>
        <v>0</v>
      </c>
      <c r="DW267" s="391">
        <f t="shared" si="446"/>
        <v>0</v>
      </c>
      <c r="DX267" s="391">
        <f t="shared" si="447"/>
        <v>0</v>
      </c>
      <c r="DY267" s="391">
        <f t="shared" si="448"/>
        <v>0</v>
      </c>
      <c r="DZ267" s="391">
        <f t="shared" si="449"/>
        <v>0</v>
      </c>
      <c r="EA267" s="391">
        <f t="shared" si="450"/>
        <v>0</v>
      </c>
      <c r="EB267" s="391">
        <f t="shared" si="451"/>
        <v>0</v>
      </c>
      <c r="EC267" s="398"/>
      <c r="ED267" s="391">
        <f t="shared" si="452"/>
        <v>0</v>
      </c>
      <c r="EE267" s="391">
        <f t="shared" si="453"/>
        <v>0</v>
      </c>
      <c r="EF267" s="391">
        <f t="shared" si="454"/>
        <v>0</v>
      </c>
      <c r="EG267" s="391">
        <f t="shared" si="455"/>
        <v>0</v>
      </c>
      <c r="EH267" s="391">
        <f t="shared" si="456"/>
        <v>0</v>
      </c>
      <c r="EI267" s="391">
        <f t="shared" si="457"/>
        <v>0</v>
      </c>
      <c r="EJ267" s="391">
        <f t="shared" si="458"/>
        <v>0</v>
      </c>
      <c r="EK267" s="391">
        <f t="shared" si="459"/>
        <v>0</v>
      </c>
      <c r="EL267" s="391">
        <f t="shared" si="460"/>
        <v>0</v>
      </c>
      <c r="EM267" s="391">
        <f t="shared" si="461"/>
        <v>0</v>
      </c>
      <c r="EN267" s="391">
        <f t="shared" si="462"/>
        <v>0</v>
      </c>
    </row>
    <row r="268" spans="1:144" s="391" customFormat="1" ht="13.5" hidden="1" thickBot="1" x14ac:dyDescent="0.25">
      <c r="A268" s="364" t="str">
        <f t="shared" si="380"/>
        <v>PC-L</v>
      </c>
      <c r="B268" s="365" t="str">
        <f>IF((A268&lt;&gt;"ZZZ"),(IF((IFERROR((VLOOKUP(A268,'Standaard+voorstellen '!A$1:B$436,1,FALSE)),"ZZZ"))="ZZZ","v","")),"")</f>
        <v/>
      </c>
      <c r="C268" s="396" t="s">
        <v>287</v>
      </c>
      <c r="D268" s="367" t="str">
        <f t="shared" si="381"/>
        <v>PC-L</v>
      </c>
      <c r="E268" s="368" t="str">
        <f>IFERROR((VLOOKUP(C268,'Standaard+voorstellen '!A$1:E$568,2,FALSE)),"Nog af te handelen AANVRAAG")</f>
        <v>PC Logistiek</v>
      </c>
      <c r="F268" s="369">
        <f>IFERROR((VLOOKUP(C268,'Standaard+voorstellen '!A$1:E$568,3,FALSE)),"")</f>
        <v>9</v>
      </c>
      <c r="G268" s="370">
        <f t="shared" si="465"/>
        <v>130</v>
      </c>
      <c r="H268" s="371">
        <f t="shared" ref="H268:H331" si="467">BQ268</f>
        <v>7</v>
      </c>
      <c r="I268" s="372">
        <f t="shared" si="466"/>
        <v>123</v>
      </c>
      <c r="J268" s="367">
        <f t="shared" si="382"/>
        <v>152</v>
      </c>
      <c r="K268" s="372">
        <f t="shared" si="383"/>
        <v>0</v>
      </c>
      <c r="L268" s="369" t="s">
        <v>24</v>
      </c>
      <c r="M268" s="373" t="s">
        <v>443</v>
      </c>
      <c r="N268" s="374"/>
      <c r="O268" s="375"/>
      <c r="P268" s="376" t="s">
        <v>287</v>
      </c>
      <c r="Q268" s="377">
        <v>130</v>
      </c>
      <c r="R268" s="378">
        <v>7</v>
      </c>
      <c r="S268" s="379">
        <v>123</v>
      </c>
      <c r="T268" s="378">
        <v>10</v>
      </c>
      <c r="U268" s="378">
        <v>9</v>
      </c>
      <c r="V268" s="383">
        <v>5</v>
      </c>
      <c r="W268" s="384">
        <v>1</v>
      </c>
      <c r="X268" s="385">
        <v>4</v>
      </c>
      <c r="Y268" s="384">
        <v>9</v>
      </c>
      <c r="Z268" s="401">
        <v>0</v>
      </c>
      <c r="AA268" s="402">
        <v>9</v>
      </c>
      <c r="AB268" s="383">
        <v>5</v>
      </c>
      <c r="AC268" s="384">
        <v>0</v>
      </c>
      <c r="AD268" s="384">
        <v>5</v>
      </c>
      <c r="AE268" s="383">
        <v>7</v>
      </c>
      <c r="AF268" s="401">
        <v>1</v>
      </c>
      <c r="AG268" s="406">
        <v>6</v>
      </c>
      <c r="AH268" s="383">
        <v>21</v>
      </c>
      <c r="AI268" s="384">
        <v>2</v>
      </c>
      <c r="AJ268" s="385">
        <v>19</v>
      </c>
      <c r="AK268" s="384">
        <v>24</v>
      </c>
      <c r="AL268" s="384">
        <v>0</v>
      </c>
      <c r="AM268" s="384">
        <v>24</v>
      </c>
      <c r="AN268" s="383">
        <v>0</v>
      </c>
      <c r="AO268" s="384">
        <v>0</v>
      </c>
      <c r="AP268" s="385">
        <v>0</v>
      </c>
      <c r="AQ268" s="384">
        <v>27</v>
      </c>
      <c r="AR268" s="384">
        <v>2</v>
      </c>
      <c r="AS268" s="384">
        <v>25</v>
      </c>
      <c r="AT268" s="383">
        <v>26</v>
      </c>
      <c r="AU268" s="384">
        <v>1</v>
      </c>
      <c r="AV268" s="384">
        <v>25</v>
      </c>
      <c r="AW268" s="383">
        <v>6</v>
      </c>
      <c r="AX268" s="384">
        <v>0</v>
      </c>
      <c r="AY268" s="385">
        <v>6</v>
      </c>
      <c r="AZ268" s="403"/>
      <c r="BA268" s="387" t="str">
        <f t="shared" si="384"/>
        <v>PC</v>
      </c>
      <c r="BB268" s="388" t="str">
        <f t="shared" si="385"/>
        <v/>
      </c>
      <c r="BC268" s="389" t="str">
        <f t="shared" si="386"/>
        <v>-</v>
      </c>
      <c r="BD268" s="390" t="str">
        <f t="shared" si="387"/>
        <v>L</v>
      </c>
      <c r="BE268" s="391">
        <f t="shared" si="388"/>
        <v>3</v>
      </c>
      <c r="BF268" s="392" t="str">
        <f>VLOOKUP(C268,'Standaard+voorstellen '!A$1:E$568,1,FALSE)</f>
        <v>PC-L</v>
      </c>
      <c r="BG268" s="393" t="str">
        <f>VLOOKUP(P268,'Hulpblad Aantal per VrtgSrt &gt;=1'!B$4:C$688,1,FALSE)</f>
        <v>PC-L</v>
      </c>
      <c r="BH268" s="394" t="s">
        <v>287</v>
      </c>
      <c r="BI268" s="393" t="str">
        <f t="shared" si="389"/>
        <v>g</v>
      </c>
      <c r="BJ268" s="393" t="str">
        <f t="shared" si="390"/>
        <v>P</v>
      </c>
      <c r="BK268" s="393" t="str">
        <f t="shared" si="391"/>
        <v>A</v>
      </c>
      <c r="BL268" s="395" t="str">
        <f t="shared" si="392"/>
        <v>PA</v>
      </c>
      <c r="BM268" s="393" t="str">
        <f>IF((B268&gt;"a"),(VLOOKUP(A268,Afhankelijkheid!A$2:O$5530,2,FALSE)),"")</f>
        <v/>
      </c>
      <c r="BN268" s="396">
        <f>IFERROR(VLOOKUP(A268,'Hulpblad IZB en IZE'!A$2:B$750,2,FALSE),0)</f>
        <v>152</v>
      </c>
      <c r="BO268" s="397" t="str">
        <f t="shared" si="393"/>
        <v/>
      </c>
      <c r="BP268" s="370">
        <f t="shared" si="394"/>
        <v>130</v>
      </c>
      <c r="BQ268" s="371">
        <f t="shared" si="395"/>
        <v>7</v>
      </c>
      <c r="BR268" s="372">
        <f t="shared" si="463"/>
        <v>123</v>
      </c>
      <c r="BS268" s="372">
        <f t="shared" si="464"/>
        <v>10</v>
      </c>
      <c r="BT268" s="367">
        <f t="shared" si="396"/>
        <v>152</v>
      </c>
      <c r="BU268" s="398"/>
      <c r="BW268" s="393">
        <f t="shared" si="397"/>
        <v>0</v>
      </c>
      <c r="BX268" s="393">
        <f t="shared" si="398"/>
        <v>0</v>
      </c>
      <c r="BY268" s="393">
        <f t="shared" si="399"/>
        <v>0</v>
      </c>
      <c r="BZ268" s="393">
        <f t="shared" si="400"/>
        <v>0</v>
      </c>
      <c r="CA268" s="393">
        <f t="shared" si="401"/>
        <v>0</v>
      </c>
      <c r="CB268" s="393">
        <f t="shared" si="402"/>
        <v>0</v>
      </c>
      <c r="CC268" s="393">
        <f t="shared" si="403"/>
        <v>0</v>
      </c>
      <c r="CD268" s="393">
        <f t="shared" si="404"/>
        <v>0</v>
      </c>
      <c r="CE268" s="393">
        <f t="shared" si="405"/>
        <v>0</v>
      </c>
      <c r="CF268" s="393">
        <f t="shared" si="406"/>
        <v>0</v>
      </c>
      <c r="CG268" s="398"/>
      <c r="CH268" s="391">
        <f t="shared" si="407"/>
        <v>1</v>
      </c>
      <c r="CI268" s="391">
        <f t="shared" si="408"/>
        <v>1</v>
      </c>
      <c r="CJ268" s="391">
        <f t="shared" si="409"/>
        <v>1</v>
      </c>
      <c r="CK268" s="391">
        <f t="shared" si="410"/>
        <v>1</v>
      </c>
      <c r="CL268" s="391">
        <f t="shared" si="411"/>
        <v>1</v>
      </c>
      <c r="CM268" s="391">
        <f t="shared" si="412"/>
        <v>1</v>
      </c>
      <c r="CN268" s="391">
        <f t="shared" si="413"/>
        <v>1</v>
      </c>
      <c r="CO268" s="391">
        <f t="shared" si="414"/>
        <v>1</v>
      </c>
      <c r="CP268" s="391">
        <f t="shared" si="415"/>
        <v>1</v>
      </c>
      <c r="CQ268" s="391">
        <f t="shared" si="416"/>
        <v>1</v>
      </c>
      <c r="CR268" s="391">
        <f t="shared" si="417"/>
        <v>0</v>
      </c>
      <c r="CS268" s="393">
        <f t="shared" si="418"/>
        <v>0</v>
      </c>
      <c r="CT268" s="391">
        <f t="shared" si="419"/>
        <v>0</v>
      </c>
      <c r="CU268" s="391">
        <f t="shared" si="420"/>
        <v>1</v>
      </c>
      <c r="CV268" s="391">
        <f t="shared" si="421"/>
        <v>1</v>
      </c>
      <c r="CW268" s="391">
        <f t="shared" si="422"/>
        <v>1</v>
      </c>
      <c r="CX268" s="391">
        <f t="shared" si="423"/>
        <v>1</v>
      </c>
      <c r="CY268" s="391">
        <f t="shared" si="424"/>
        <v>1</v>
      </c>
      <c r="CZ268" s="391">
        <f t="shared" si="425"/>
        <v>1</v>
      </c>
      <c r="DA268" s="391">
        <f t="shared" si="426"/>
        <v>0</v>
      </c>
      <c r="DB268" s="391">
        <f t="shared" si="427"/>
        <v>1</v>
      </c>
      <c r="DC268" s="391">
        <f t="shared" si="428"/>
        <v>1</v>
      </c>
      <c r="DD268" s="391">
        <f t="shared" si="429"/>
        <v>1</v>
      </c>
      <c r="DE268" s="398"/>
      <c r="DF268" s="391">
        <f t="shared" si="430"/>
        <v>0</v>
      </c>
      <c r="DG268" s="391">
        <f t="shared" si="431"/>
        <v>0</v>
      </c>
      <c r="DH268" s="391">
        <f t="shared" si="432"/>
        <v>0</v>
      </c>
      <c r="DI268" s="391">
        <f t="shared" si="433"/>
        <v>0</v>
      </c>
      <c r="DJ268" s="391">
        <f t="shared" si="434"/>
        <v>0</v>
      </c>
      <c r="DK268" s="391">
        <f t="shared" si="435"/>
        <v>0</v>
      </c>
      <c r="DL268" s="391">
        <f t="shared" si="436"/>
        <v>0</v>
      </c>
      <c r="DM268" s="391">
        <f t="shared" si="437"/>
        <v>0</v>
      </c>
      <c r="DN268" s="391">
        <f t="shared" si="438"/>
        <v>0</v>
      </c>
      <c r="DO268" s="391">
        <f t="shared" si="439"/>
        <v>0</v>
      </c>
      <c r="DP268" s="391">
        <f t="shared" si="440"/>
        <v>0</v>
      </c>
      <c r="DQ268" s="398"/>
      <c r="DR268" s="391">
        <f t="shared" si="441"/>
        <v>0</v>
      </c>
      <c r="DS268" s="391">
        <f t="shared" si="442"/>
        <v>0</v>
      </c>
      <c r="DT268" s="391">
        <f t="shared" si="443"/>
        <v>0</v>
      </c>
      <c r="DU268" s="391">
        <f t="shared" si="444"/>
        <v>0</v>
      </c>
      <c r="DV268" s="391">
        <f t="shared" si="445"/>
        <v>0</v>
      </c>
      <c r="DW268" s="391">
        <f t="shared" si="446"/>
        <v>0</v>
      </c>
      <c r="DX268" s="391">
        <f t="shared" si="447"/>
        <v>0</v>
      </c>
      <c r="DY268" s="391">
        <f t="shared" si="448"/>
        <v>0</v>
      </c>
      <c r="DZ268" s="391">
        <f t="shared" si="449"/>
        <v>0</v>
      </c>
      <c r="EA268" s="391">
        <f t="shared" si="450"/>
        <v>0</v>
      </c>
      <c r="EB268" s="391">
        <f t="shared" si="451"/>
        <v>0</v>
      </c>
      <c r="EC268" s="398"/>
      <c r="ED268" s="391">
        <f t="shared" si="452"/>
        <v>0</v>
      </c>
      <c r="EE268" s="391">
        <f t="shared" si="453"/>
        <v>0</v>
      </c>
      <c r="EF268" s="391">
        <f t="shared" si="454"/>
        <v>0</v>
      </c>
      <c r="EG268" s="391">
        <f t="shared" si="455"/>
        <v>0</v>
      </c>
      <c r="EH268" s="391">
        <f t="shared" si="456"/>
        <v>0</v>
      </c>
      <c r="EI268" s="391">
        <f t="shared" si="457"/>
        <v>0</v>
      </c>
      <c r="EJ268" s="391">
        <f t="shared" si="458"/>
        <v>0</v>
      </c>
      <c r="EK268" s="391">
        <f t="shared" si="459"/>
        <v>0</v>
      </c>
      <c r="EL268" s="391">
        <f t="shared" si="460"/>
        <v>0</v>
      </c>
      <c r="EM268" s="391">
        <f t="shared" si="461"/>
        <v>0</v>
      </c>
      <c r="EN268" s="391">
        <f t="shared" si="462"/>
        <v>0</v>
      </c>
    </row>
    <row r="269" spans="1:144" s="391" customFormat="1" ht="13.5" hidden="1" thickBot="1" x14ac:dyDescent="0.25">
      <c r="A269" s="364" t="str">
        <f t="shared" si="380"/>
        <v>PC-NB</v>
      </c>
      <c r="B269" s="365" t="str">
        <f>IF((A269&lt;&gt;"ZZZ"),(IF((IFERROR((VLOOKUP(A269,'Standaard+voorstellen '!A$1:B$436,1,FALSE)),"ZZZ"))="ZZZ","v","")),"")</f>
        <v/>
      </c>
      <c r="C269" s="396" t="s">
        <v>294</v>
      </c>
      <c r="D269" s="367" t="str">
        <f t="shared" si="381"/>
        <v>PC-NB</v>
      </c>
      <c r="E269" s="368" t="str">
        <f>IFERROR((VLOOKUP(C269,'Standaard+voorstellen '!A$1:E$568,2,FALSE)),"Nog af te handelen AANVRAAG")</f>
        <v>PC Natuurbrand</v>
      </c>
      <c r="F269" s="369">
        <f>IFERROR((VLOOKUP(C269,'Standaard+voorstellen '!A$1:E$568,3,FALSE)),"")</f>
        <v>9</v>
      </c>
      <c r="G269" s="370">
        <f t="shared" si="465"/>
        <v>132</v>
      </c>
      <c r="H269" s="371">
        <f t="shared" si="467"/>
        <v>0</v>
      </c>
      <c r="I269" s="372">
        <f t="shared" si="466"/>
        <v>132</v>
      </c>
      <c r="J269" s="367">
        <f t="shared" si="382"/>
        <v>115</v>
      </c>
      <c r="K269" s="372">
        <f t="shared" si="383"/>
        <v>0</v>
      </c>
      <c r="L269" s="369" t="s">
        <v>24</v>
      </c>
      <c r="M269" s="373" t="s">
        <v>1056</v>
      </c>
      <c r="N269" s="374"/>
      <c r="O269" s="375"/>
      <c r="P269" s="376" t="s">
        <v>294</v>
      </c>
      <c r="Q269" s="377">
        <v>132</v>
      </c>
      <c r="R269" s="378">
        <v>0</v>
      </c>
      <c r="S269" s="379">
        <v>132</v>
      </c>
      <c r="T269" s="378">
        <v>9</v>
      </c>
      <c r="U269" s="378">
        <v>8</v>
      </c>
      <c r="V269" s="383">
        <v>5</v>
      </c>
      <c r="W269" s="384">
        <v>0</v>
      </c>
      <c r="X269" s="385">
        <v>5</v>
      </c>
      <c r="Y269" s="384"/>
      <c r="Z269" s="401"/>
      <c r="AA269" s="402"/>
      <c r="AB269" s="383">
        <v>5</v>
      </c>
      <c r="AC269" s="384">
        <v>0</v>
      </c>
      <c r="AD269" s="384">
        <v>5</v>
      </c>
      <c r="AE269" s="383">
        <v>16</v>
      </c>
      <c r="AF269" s="401">
        <v>0</v>
      </c>
      <c r="AG269" s="406">
        <v>16</v>
      </c>
      <c r="AH269" s="383">
        <v>15</v>
      </c>
      <c r="AI269" s="384">
        <v>0</v>
      </c>
      <c r="AJ269" s="385">
        <v>15</v>
      </c>
      <c r="AK269" s="384">
        <v>14</v>
      </c>
      <c r="AL269" s="384">
        <v>0</v>
      </c>
      <c r="AM269" s="384">
        <v>14</v>
      </c>
      <c r="AN269" s="383">
        <v>0</v>
      </c>
      <c r="AO269" s="384">
        <v>0</v>
      </c>
      <c r="AP269" s="385">
        <v>0</v>
      </c>
      <c r="AQ269" s="384">
        <v>56</v>
      </c>
      <c r="AR269" s="384">
        <v>0</v>
      </c>
      <c r="AS269" s="384">
        <v>56</v>
      </c>
      <c r="AT269" s="383">
        <v>8</v>
      </c>
      <c r="AU269" s="384">
        <v>0</v>
      </c>
      <c r="AV269" s="384">
        <v>8</v>
      </c>
      <c r="AW269" s="383">
        <v>13</v>
      </c>
      <c r="AX269" s="384">
        <v>0</v>
      </c>
      <c r="AY269" s="385">
        <v>13</v>
      </c>
      <c r="AZ269" s="403"/>
      <c r="BA269" s="387" t="str">
        <f t="shared" si="384"/>
        <v>PC</v>
      </c>
      <c r="BB269" s="388" t="str">
        <f t="shared" si="385"/>
        <v/>
      </c>
      <c r="BC269" s="389" t="str">
        <f t="shared" si="386"/>
        <v>-</v>
      </c>
      <c r="BD269" s="390" t="str">
        <f t="shared" si="387"/>
        <v>NB</v>
      </c>
      <c r="BE269" s="391">
        <f t="shared" si="388"/>
        <v>3</v>
      </c>
      <c r="BF269" s="392" t="str">
        <f>VLOOKUP(C269,'Standaard+voorstellen '!A$1:E$568,1,FALSE)</f>
        <v>PC-NB</v>
      </c>
      <c r="BG269" s="393" t="str">
        <f>VLOOKUP(P269,'Hulpblad Aantal per VrtgSrt &gt;=1'!B$4:C$688,1,FALSE)</f>
        <v>PC-NB</v>
      </c>
      <c r="BH269" s="394" t="s">
        <v>294</v>
      </c>
      <c r="BI269" s="393" t="str">
        <f t="shared" si="389"/>
        <v>g</v>
      </c>
      <c r="BJ269" s="393" t="str">
        <f t="shared" si="390"/>
        <v/>
      </c>
      <c r="BK269" s="393" t="str">
        <f t="shared" si="391"/>
        <v>A</v>
      </c>
      <c r="BL269" s="395" t="str">
        <f t="shared" si="392"/>
        <v>A</v>
      </c>
      <c r="BM269" s="393" t="str">
        <f>IF((B269&gt;"a"),(VLOOKUP(A269,Afhankelijkheid!A$2:O$5530,2,FALSE)),"")</f>
        <v/>
      </c>
      <c r="BN269" s="396">
        <f>IFERROR(VLOOKUP(A269,'Hulpblad IZB en IZE'!A$2:B$750,2,FALSE),0)</f>
        <v>115</v>
      </c>
      <c r="BO269" s="397" t="str">
        <f t="shared" si="393"/>
        <v/>
      </c>
      <c r="BP269" s="370">
        <f t="shared" si="394"/>
        <v>132</v>
      </c>
      <c r="BQ269" s="371">
        <f t="shared" si="395"/>
        <v>0</v>
      </c>
      <c r="BR269" s="372">
        <f t="shared" si="463"/>
        <v>132</v>
      </c>
      <c r="BS269" s="372">
        <f t="shared" si="464"/>
        <v>9</v>
      </c>
      <c r="BT269" s="367">
        <f t="shared" si="396"/>
        <v>115</v>
      </c>
      <c r="BU269" s="398"/>
      <c r="BW269" s="393">
        <f t="shared" si="397"/>
        <v>0</v>
      </c>
      <c r="BX269" s="393">
        <f t="shared" si="398"/>
        <v>0</v>
      </c>
      <c r="BY269" s="393">
        <f t="shared" si="399"/>
        <v>0</v>
      </c>
      <c r="BZ269" s="393">
        <f t="shared" si="400"/>
        <v>0</v>
      </c>
      <c r="CA269" s="393">
        <f t="shared" si="401"/>
        <v>0</v>
      </c>
      <c r="CB269" s="393">
        <f t="shared" si="402"/>
        <v>0</v>
      </c>
      <c r="CC269" s="393">
        <f t="shared" si="403"/>
        <v>0</v>
      </c>
      <c r="CD269" s="393">
        <f t="shared" si="404"/>
        <v>0</v>
      </c>
      <c r="CE269" s="393">
        <f t="shared" si="405"/>
        <v>0</v>
      </c>
      <c r="CF269" s="393">
        <f t="shared" si="406"/>
        <v>0</v>
      </c>
      <c r="CG269" s="398"/>
      <c r="CH269" s="391">
        <f t="shared" si="407"/>
        <v>1</v>
      </c>
      <c r="CI269" s="391">
        <f t="shared" si="408"/>
        <v>0</v>
      </c>
      <c r="CJ269" s="391">
        <f t="shared" si="409"/>
        <v>1</v>
      </c>
      <c r="CK269" s="391">
        <f t="shared" si="410"/>
        <v>1</v>
      </c>
      <c r="CL269" s="391">
        <f t="shared" si="411"/>
        <v>1</v>
      </c>
      <c r="CM269" s="391">
        <f t="shared" si="412"/>
        <v>1</v>
      </c>
      <c r="CN269" s="391">
        <f t="shared" si="413"/>
        <v>1</v>
      </c>
      <c r="CO269" s="391">
        <f t="shared" si="414"/>
        <v>1</v>
      </c>
      <c r="CP269" s="391">
        <f t="shared" si="415"/>
        <v>1</v>
      </c>
      <c r="CQ269" s="391">
        <f t="shared" si="416"/>
        <v>1</v>
      </c>
      <c r="CR269" s="391">
        <f t="shared" si="417"/>
        <v>0</v>
      </c>
      <c r="CS269" s="393">
        <f t="shared" si="418"/>
        <v>0</v>
      </c>
      <c r="CT269" s="391">
        <f t="shared" si="419"/>
        <v>0</v>
      </c>
      <c r="CU269" s="391">
        <f t="shared" si="420"/>
        <v>1</v>
      </c>
      <c r="CV269" s="391">
        <f t="shared" si="421"/>
        <v>0</v>
      </c>
      <c r="CW269" s="391">
        <f t="shared" si="422"/>
        <v>1</v>
      </c>
      <c r="CX269" s="391">
        <f t="shared" si="423"/>
        <v>1</v>
      </c>
      <c r="CY269" s="391">
        <f t="shared" si="424"/>
        <v>1</v>
      </c>
      <c r="CZ269" s="391">
        <f t="shared" si="425"/>
        <v>1</v>
      </c>
      <c r="DA269" s="391">
        <f t="shared" si="426"/>
        <v>0</v>
      </c>
      <c r="DB269" s="391">
        <f t="shared" si="427"/>
        <v>1</v>
      </c>
      <c r="DC269" s="391">
        <f t="shared" si="428"/>
        <v>1</v>
      </c>
      <c r="DD269" s="391">
        <f t="shared" si="429"/>
        <v>1</v>
      </c>
      <c r="DE269" s="398"/>
      <c r="DF269" s="391">
        <f t="shared" si="430"/>
        <v>0</v>
      </c>
      <c r="DG269" s="391">
        <f t="shared" si="431"/>
        <v>0</v>
      </c>
      <c r="DH269" s="391">
        <f t="shared" si="432"/>
        <v>0</v>
      </c>
      <c r="DI269" s="391">
        <f t="shared" si="433"/>
        <v>0</v>
      </c>
      <c r="DJ269" s="391">
        <f t="shared" si="434"/>
        <v>0</v>
      </c>
      <c r="DK269" s="391">
        <f t="shared" si="435"/>
        <v>0</v>
      </c>
      <c r="DL269" s="391">
        <f t="shared" si="436"/>
        <v>0</v>
      </c>
      <c r="DM269" s="391">
        <f t="shared" si="437"/>
        <v>0</v>
      </c>
      <c r="DN269" s="391">
        <f t="shared" si="438"/>
        <v>0</v>
      </c>
      <c r="DO269" s="391">
        <f t="shared" si="439"/>
        <v>0</v>
      </c>
      <c r="DP269" s="391">
        <f t="shared" si="440"/>
        <v>0</v>
      </c>
      <c r="DQ269" s="398"/>
      <c r="DR269" s="391">
        <f t="shared" si="441"/>
        <v>0</v>
      </c>
      <c r="DS269" s="391">
        <f t="shared" si="442"/>
        <v>0</v>
      </c>
      <c r="DT269" s="391">
        <f t="shared" si="443"/>
        <v>0</v>
      </c>
      <c r="DU269" s="391">
        <f t="shared" si="444"/>
        <v>0</v>
      </c>
      <c r="DV269" s="391">
        <f t="shared" si="445"/>
        <v>0</v>
      </c>
      <c r="DW269" s="391">
        <f t="shared" si="446"/>
        <v>0</v>
      </c>
      <c r="DX269" s="391">
        <f t="shared" si="447"/>
        <v>0</v>
      </c>
      <c r="DY269" s="391">
        <f t="shared" si="448"/>
        <v>0</v>
      </c>
      <c r="DZ269" s="391">
        <f t="shared" si="449"/>
        <v>0</v>
      </c>
      <c r="EA269" s="391">
        <f t="shared" si="450"/>
        <v>0</v>
      </c>
      <c r="EB269" s="391">
        <f t="shared" si="451"/>
        <v>0</v>
      </c>
      <c r="EC269" s="398"/>
      <c r="ED269" s="391">
        <f t="shared" si="452"/>
        <v>0</v>
      </c>
      <c r="EE269" s="391">
        <f t="shared" si="453"/>
        <v>0</v>
      </c>
      <c r="EF269" s="391">
        <f t="shared" si="454"/>
        <v>0</v>
      </c>
      <c r="EG269" s="391">
        <f t="shared" si="455"/>
        <v>0</v>
      </c>
      <c r="EH269" s="391">
        <f t="shared" si="456"/>
        <v>0</v>
      </c>
      <c r="EI269" s="391">
        <f t="shared" si="457"/>
        <v>0</v>
      </c>
      <c r="EJ269" s="391">
        <f t="shared" si="458"/>
        <v>0</v>
      </c>
      <c r="EK269" s="391">
        <f t="shared" si="459"/>
        <v>0</v>
      </c>
      <c r="EL269" s="391">
        <f t="shared" si="460"/>
        <v>0</v>
      </c>
      <c r="EM269" s="391">
        <f t="shared" si="461"/>
        <v>0</v>
      </c>
      <c r="EN269" s="391">
        <f t="shared" si="462"/>
        <v>0</v>
      </c>
    </row>
    <row r="270" spans="1:144" s="391" customFormat="1" ht="13.5" hidden="1" thickBot="1" x14ac:dyDescent="0.25">
      <c r="A270" s="364" t="str">
        <f t="shared" si="380"/>
        <v>PC-R</v>
      </c>
      <c r="B270" s="365" t="str">
        <f>IF((A270&lt;&gt;"ZZZ"),(IF((IFERROR((VLOOKUP(A270,'Standaard+voorstellen '!A$1:B$436,1,FALSE)),"ZZZ"))="ZZZ","v","")),"")</f>
        <v/>
      </c>
      <c r="C270" s="396" t="s">
        <v>296</v>
      </c>
      <c r="D270" s="367" t="str">
        <f t="shared" si="381"/>
        <v>PC-R</v>
      </c>
      <c r="E270" s="368" t="str">
        <f>IFERROR((VLOOKUP(C270,'Standaard+voorstellen '!A$1:E$568,2,FALSE)),"Nog af te handelen AANVRAAG")</f>
        <v>PC Redding</v>
      </c>
      <c r="F270" s="369">
        <f>IFERROR((VLOOKUP(C270,'Standaard+voorstellen '!A$1:E$568,3,FALSE)),"")</f>
        <v>9</v>
      </c>
      <c r="G270" s="370">
        <f t="shared" si="465"/>
        <v>105</v>
      </c>
      <c r="H270" s="371">
        <f t="shared" si="467"/>
        <v>0</v>
      </c>
      <c r="I270" s="372">
        <f t="shared" si="466"/>
        <v>105</v>
      </c>
      <c r="J270" s="367">
        <f t="shared" si="382"/>
        <v>18</v>
      </c>
      <c r="K270" s="372">
        <f t="shared" si="383"/>
        <v>0</v>
      </c>
      <c r="L270" s="369" t="s">
        <v>24</v>
      </c>
      <c r="M270" s="373" t="s">
        <v>1258</v>
      </c>
      <c r="N270" s="374"/>
      <c r="O270" s="375"/>
      <c r="P270" s="376" t="s">
        <v>296</v>
      </c>
      <c r="Q270" s="377">
        <v>105</v>
      </c>
      <c r="R270" s="378">
        <v>0</v>
      </c>
      <c r="S270" s="379">
        <v>105</v>
      </c>
      <c r="T270" s="378">
        <v>8</v>
      </c>
      <c r="U270" s="378">
        <v>7</v>
      </c>
      <c r="V270" s="383">
        <v>9</v>
      </c>
      <c r="W270" s="384">
        <v>0</v>
      </c>
      <c r="X270" s="385">
        <v>9</v>
      </c>
      <c r="Y270" s="384"/>
      <c r="Z270" s="401"/>
      <c r="AA270" s="402"/>
      <c r="AB270" s="383">
        <v>3</v>
      </c>
      <c r="AC270" s="384">
        <v>0</v>
      </c>
      <c r="AD270" s="384">
        <v>3</v>
      </c>
      <c r="AE270" s="383"/>
      <c r="AF270" s="401"/>
      <c r="AG270" s="406"/>
      <c r="AH270" s="383">
        <v>18</v>
      </c>
      <c r="AI270" s="384">
        <v>0</v>
      </c>
      <c r="AJ270" s="385">
        <v>18</v>
      </c>
      <c r="AK270" s="384">
        <v>24</v>
      </c>
      <c r="AL270" s="384">
        <v>0</v>
      </c>
      <c r="AM270" s="384">
        <v>24</v>
      </c>
      <c r="AN270" s="383">
        <v>0</v>
      </c>
      <c r="AO270" s="384">
        <v>0</v>
      </c>
      <c r="AP270" s="385">
        <v>0</v>
      </c>
      <c r="AQ270" s="384">
        <v>8</v>
      </c>
      <c r="AR270" s="384">
        <v>0</v>
      </c>
      <c r="AS270" s="384">
        <v>8</v>
      </c>
      <c r="AT270" s="383">
        <v>30</v>
      </c>
      <c r="AU270" s="384">
        <v>0</v>
      </c>
      <c r="AV270" s="384">
        <v>30</v>
      </c>
      <c r="AW270" s="383">
        <v>13</v>
      </c>
      <c r="AX270" s="384">
        <v>0</v>
      </c>
      <c r="AY270" s="385">
        <v>13</v>
      </c>
      <c r="AZ270" s="403"/>
      <c r="BA270" s="387" t="str">
        <f t="shared" si="384"/>
        <v>PC</v>
      </c>
      <c r="BB270" s="388" t="str">
        <f t="shared" si="385"/>
        <v/>
      </c>
      <c r="BC270" s="389" t="str">
        <f t="shared" si="386"/>
        <v>-</v>
      </c>
      <c r="BD270" s="390" t="str">
        <f t="shared" si="387"/>
        <v>R</v>
      </c>
      <c r="BE270" s="391">
        <f t="shared" si="388"/>
        <v>3</v>
      </c>
      <c r="BF270" s="392" t="str">
        <f>VLOOKUP(C270,'Standaard+voorstellen '!A$1:E$568,1,FALSE)</f>
        <v>PC-R</v>
      </c>
      <c r="BG270" s="393" t="str">
        <f>VLOOKUP(P270,'Hulpblad Aantal per VrtgSrt &gt;=1'!B$4:C$688,1,FALSE)</f>
        <v>PC-R</v>
      </c>
      <c r="BH270" s="394" t="s">
        <v>296</v>
      </c>
      <c r="BI270" s="393" t="str">
        <f t="shared" si="389"/>
        <v>g</v>
      </c>
      <c r="BJ270" s="393" t="str">
        <f t="shared" si="390"/>
        <v/>
      </c>
      <c r="BK270" s="393" t="str">
        <f t="shared" si="391"/>
        <v>A</v>
      </c>
      <c r="BL270" s="395" t="str">
        <f t="shared" si="392"/>
        <v>A</v>
      </c>
      <c r="BM270" s="393" t="str">
        <f>IF((B270&gt;"a"),(VLOOKUP(A270,Afhankelijkheid!A$2:O$5530,2,FALSE)),"")</f>
        <v/>
      </c>
      <c r="BN270" s="396">
        <f>IFERROR(VLOOKUP(A270,'Hulpblad IZB en IZE'!A$2:B$750,2,FALSE),0)</f>
        <v>18</v>
      </c>
      <c r="BO270" s="397" t="str">
        <f t="shared" si="393"/>
        <v/>
      </c>
      <c r="BP270" s="370">
        <f t="shared" si="394"/>
        <v>105</v>
      </c>
      <c r="BQ270" s="371">
        <f t="shared" si="395"/>
        <v>0</v>
      </c>
      <c r="BR270" s="372">
        <f t="shared" si="463"/>
        <v>105</v>
      </c>
      <c r="BS270" s="372">
        <f t="shared" si="464"/>
        <v>8</v>
      </c>
      <c r="BT270" s="367">
        <f t="shared" si="396"/>
        <v>18</v>
      </c>
      <c r="BU270" s="398"/>
      <c r="BW270" s="393">
        <f t="shared" si="397"/>
        <v>0</v>
      </c>
      <c r="BX270" s="393">
        <f t="shared" si="398"/>
        <v>0</v>
      </c>
      <c r="BY270" s="393">
        <f t="shared" si="399"/>
        <v>0</v>
      </c>
      <c r="BZ270" s="393">
        <f t="shared" si="400"/>
        <v>0</v>
      </c>
      <c r="CA270" s="393">
        <f t="shared" si="401"/>
        <v>0</v>
      </c>
      <c r="CB270" s="393">
        <f t="shared" si="402"/>
        <v>0</v>
      </c>
      <c r="CC270" s="393">
        <f t="shared" si="403"/>
        <v>0</v>
      </c>
      <c r="CD270" s="393">
        <f t="shared" si="404"/>
        <v>0</v>
      </c>
      <c r="CE270" s="393">
        <f t="shared" si="405"/>
        <v>0</v>
      </c>
      <c r="CF270" s="393">
        <f t="shared" si="406"/>
        <v>0</v>
      </c>
      <c r="CG270" s="398"/>
      <c r="CH270" s="391">
        <f t="shared" si="407"/>
        <v>1</v>
      </c>
      <c r="CI270" s="391">
        <f t="shared" si="408"/>
        <v>0</v>
      </c>
      <c r="CJ270" s="391">
        <f t="shared" si="409"/>
        <v>1</v>
      </c>
      <c r="CK270" s="391">
        <f t="shared" si="410"/>
        <v>0</v>
      </c>
      <c r="CL270" s="391">
        <f t="shared" si="411"/>
        <v>1</v>
      </c>
      <c r="CM270" s="391">
        <f t="shared" si="412"/>
        <v>1</v>
      </c>
      <c r="CN270" s="391">
        <f t="shared" si="413"/>
        <v>1</v>
      </c>
      <c r="CO270" s="391">
        <f t="shared" si="414"/>
        <v>1</v>
      </c>
      <c r="CP270" s="391">
        <f t="shared" si="415"/>
        <v>1</v>
      </c>
      <c r="CQ270" s="391">
        <f t="shared" si="416"/>
        <v>1</v>
      </c>
      <c r="CR270" s="391">
        <f t="shared" si="417"/>
        <v>0</v>
      </c>
      <c r="CS270" s="393">
        <f t="shared" si="418"/>
        <v>0</v>
      </c>
      <c r="CT270" s="391">
        <f t="shared" si="419"/>
        <v>0</v>
      </c>
      <c r="CU270" s="391">
        <f t="shared" si="420"/>
        <v>1</v>
      </c>
      <c r="CV270" s="391">
        <f t="shared" si="421"/>
        <v>0</v>
      </c>
      <c r="CW270" s="391">
        <f t="shared" si="422"/>
        <v>1</v>
      </c>
      <c r="CX270" s="391">
        <f t="shared" si="423"/>
        <v>0</v>
      </c>
      <c r="CY270" s="391">
        <f t="shared" si="424"/>
        <v>1</v>
      </c>
      <c r="CZ270" s="391">
        <f t="shared" si="425"/>
        <v>1</v>
      </c>
      <c r="DA270" s="391">
        <f t="shared" si="426"/>
        <v>0</v>
      </c>
      <c r="DB270" s="391">
        <f t="shared" si="427"/>
        <v>1</v>
      </c>
      <c r="DC270" s="391">
        <f t="shared" si="428"/>
        <v>1</v>
      </c>
      <c r="DD270" s="391">
        <f t="shared" si="429"/>
        <v>1</v>
      </c>
      <c r="DE270" s="398"/>
      <c r="DF270" s="391">
        <f t="shared" si="430"/>
        <v>0</v>
      </c>
      <c r="DG270" s="391">
        <f t="shared" si="431"/>
        <v>0</v>
      </c>
      <c r="DH270" s="391">
        <f t="shared" si="432"/>
        <v>0</v>
      </c>
      <c r="DI270" s="391">
        <f t="shared" si="433"/>
        <v>0</v>
      </c>
      <c r="DJ270" s="391">
        <f t="shared" si="434"/>
        <v>0</v>
      </c>
      <c r="DK270" s="391">
        <f t="shared" si="435"/>
        <v>0</v>
      </c>
      <c r="DL270" s="391">
        <f t="shared" si="436"/>
        <v>0</v>
      </c>
      <c r="DM270" s="391">
        <f t="shared" si="437"/>
        <v>0</v>
      </c>
      <c r="DN270" s="391">
        <f t="shared" si="438"/>
        <v>0</v>
      </c>
      <c r="DO270" s="391">
        <f t="shared" si="439"/>
        <v>0</v>
      </c>
      <c r="DP270" s="391">
        <f t="shared" si="440"/>
        <v>0</v>
      </c>
      <c r="DQ270" s="398"/>
      <c r="DR270" s="391">
        <f t="shared" si="441"/>
        <v>0</v>
      </c>
      <c r="DS270" s="391">
        <f t="shared" si="442"/>
        <v>0</v>
      </c>
      <c r="DT270" s="391">
        <f t="shared" si="443"/>
        <v>0</v>
      </c>
      <c r="DU270" s="391">
        <f t="shared" si="444"/>
        <v>0</v>
      </c>
      <c r="DV270" s="391">
        <f t="shared" si="445"/>
        <v>0</v>
      </c>
      <c r="DW270" s="391">
        <f t="shared" si="446"/>
        <v>0</v>
      </c>
      <c r="DX270" s="391">
        <f t="shared" si="447"/>
        <v>0</v>
      </c>
      <c r="DY270" s="391">
        <f t="shared" si="448"/>
        <v>0</v>
      </c>
      <c r="DZ270" s="391">
        <f t="shared" si="449"/>
        <v>0</v>
      </c>
      <c r="EA270" s="391">
        <f t="shared" si="450"/>
        <v>0</v>
      </c>
      <c r="EB270" s="391">
        <f t="shared" si="451"/>
        <v>0</v>
      </c>
      <c r="EC270" s="398"/>
      <c r="ED270" s="391">
        <f t="shared" si="452"/>
        <v>0</v>
      </c>
      <c r="EE270" s="391">
        <f t="shared" si="453"/>
        <v>0</v>
      </c>
      <c r="EF270" s="391">
        <f t="shared" si="454"/>
        <v>0</v>
      </c>
      <c r="EG270" s="391">
        <f t="shared" si="455"/>
        <v>0</v>
      </c>
      <c r="EH270" s="391">
        <f t="shared" si="456"/>
        <v>0</v>
      </c>
      <c r="EI270" s="391">
        <f t="shared" si="457"/>
        <v>0</v>
      </c>
      <c r="EJ270" s="391">
        <f t="shared" si="458"/>
        <v>0</v>
      </c>
      <c r="EK270" s="391">
        <f t="shared" si="459"/>
        <v>0</v>
      </c>
      <c r="EL270" s="391">
        <f t="shared" si="460"/>
        <v>0</v>
      </c>
      <c r="EM270" s="391">
        <f t="shared" si="461"/>
        <v>0</v>
      </c>
      <c r="EN270" s="391">
        <f t="shared" si="462"/>
        <v>0</v>
      </c>
    </row>
    <row r="271" spans="1:144" s="391" customFormat="1" ht="13.5" hidden="1" thickBot="1" x14ac:dyDescent="0.25">
      <c r="A271" s="364" t="str">
        <f t="shared" si="380"/>
        <v>PC-SBB</v>
      </c>
      <c r="B271" s="365" t="str">
        <f>IF((A271&lt;&gt;"ZZZ"),(IF((IFERROR((VLOOKUP(A271,'Standaard+voorstellen '!A$1:B$436,1,FALSE)),"ZZZ"))="ZZZ","v","")),"")</f>
        <v/>
      </c>
      <c r="C271" s="396" t="s">
        <v>121</v>
      </c>
      <c r="D271" s="367" t="str">
        <f t="shared" si="381"/>
        <v>PC-SBB</v>
      </c>
      <c r="E271" s="368" t="str">
        <f>IFERROR((VLOOKUP(C271,'Standaard+voorstellen '!A$1:E$568,2,FALSE)),"Nog af te handelen AANVRAAG")</f>
        <v>PC Scheepsbrandbestrijding</v>
      </c>
      <c r="F271" s="369">
        <f>IFERROR((VLOOKUP(C271,'Standaard+voorstellen '!A$1:E$568,3,FALSE)),"")</f>
        <v>9</v>
      </c>
      <c r="G271" s="370">
        <f t="shared" si="465"/>
        <v>21</v>
      </c>
      <c r="H271" s="371">
        <f t="shared" si="467"/>
        <v>1</v>
      </c>
      <c r="I271" s="372">
        <f t="shared" si="466"/>
        <v>20</v>
      </c>
      <c r="J271" s="367">
        <f t="shared" si="382"/>
        <v>22</v>
      </c>
      <c r="K271" s="372">
        <f t="shared" si="383"/>
        <v>0</v>
      </c>
      <c r="L271" s="369" t="s">
        <v>36</v>
      </c>
      <c r="M271" s="373" t="s">
        <v>1137</v>
      </c>
      <c r="N271" s="374"/>
      <c r="O271" s="375"/>
      <c r="P271" s="429" t="s">
        <v>121</v>
      </c>
      <c r="Q271" s="377">
        <v>21</v>
      </c>
      <c r="R271" s="378">
        <v>1</v>
      </c>
      <c r="S271" s="379">
        <v>20</v>
      </c>
      <c r="T271" s="378">
        <v>5</v>
      </c>
      <c r="U271" s="378">
        <v>2</v>
      </c>
      <c r="V271" s="383">
        <v>0</v>
      </c>
      <c r="W271" s="384">
        <v>0</v>
      </c>
      <c r="X271" s="385">
        <v>0</v>
      </c>
      <c r="Y271" s="384"/>
      <c r="Z271" s="401"/>
      <c r="AA271" s="402"/>
      <c r="AB271" s="383"/>
      <c r="AC271" s="384"/>
      <c r="AD271" s="384"/>
      <c r="AE271" s="377"/>
      <c r="AF271" s="380"/>
      <c r="AG271" s="382"/>
      <c r="AH271" s="383">
        <v>2</v>
      </c>
      <c r="AI271" s="384">
        <v>0</v>
      </c>
      <c r="AJ271" s="385">
        <v>2</v>
      </c>
      <c r="AK271" s="384"/>
      <c r="AL271" s="384"/>
      <c r="AM271" s="384"/>
      <c r="AN271" s="383">
        <v>0</v>
      </c>
      <c r="AO271" s="384">
        <v>0</v>
      </c>
      <c r="AP271" s="385">
        <v>0</v>
      </c>
      <c r="AQ271" s="384">
        <v>0</v>
      </c>
      <c r="AR271" s="384">
        <v>0</v>
      </c>
      <c r="AS271" s="384">
        <v>0</v>
      </c>
      <c r="AT271" s="383">
        <v>19</v>
      </c>
      <c r="AU271" s="384">
        <v>1</v>
      </c>
      <c r="AV271" s="384">
        <v>18</v>
      </c>
      <c r="AW271" s="383"/>
      <c r="AX271" s="384"/>
      <c r="AY271" s="385"/>
      <c r="AZ271" s="403"/>
      <c r="BA271" s="387" t="str">
        <f t="shared" si="384"/>
        <v>PC</v>
      </c>
      <c r="BB271" s="388" t="str">
        <f t="shared" si="385"/>
        <v/>
      </c>
      <c r="BC271" s="389" t="str">
        <f t="shared" si="386"/>
        <v>-</v>
      </c>
      <c r="BD271" s="390" t="str">
        <f t="shared" si="387"/>
        <v>SBB</v>
      </c>
      <c r="BE271" s="391">
        <f t="shared" si="388"/>
        <v>3</v>
      </c>
      <c r="BF271" s="392" t="str">
        <f>VLOOKUP(C271,'Standaard+voorstellen '!A$1:E$568,1,FALSE)</f>
        <v>PC-SBB</v>
      </c>
      <c r="BG271" s="393" t="str">
        <f>VLOOKUP(P271,'Hulpblad Aantal per VrtgSrt &gt;=1'!B$4:C$688,1,FALSE)</f>
        <v>PC-SBB</v>
      </c>
      <c r="BH271" s="394" t="s">
        <v>121</v>
      </c>
      <c r="BI271" s="393" t="str">
        <f t="shared" si="389"/>
        <v>g</v>
      </c>
      <c r="BJ271" s="393" t="str">
        <f t="shared" si="390"/>
        <v>P</v>
      </c>
      <c r="BK271" s="393" t="str">
        <f t="shared" si="391"/>
        <v>A</v>
      </c>
      <c r="BL271" s="395" t="str">
        <f t="shared" si="392"/>
        <v>PA</v>
      </c>
      <c r="BM271" s="393" t="str">
        <f>IF((B271&gt;"a"),(VLOOKUP(A271,Afhankelijkheid!A$2:O$5530,2,FALSE)),"")</f>
        <v/>
      </c>
      <c r="BN271" s="430">
        <f>IFERROR(VLOOKUP(A271,'Hulpblad IZB en IZE'!A$2:B$750,2,FALSE),0)</f>
        <v>22</v>
      </c>
      <c r="BO271" s="397" t="str">
        <f t="shared" si="393"/>
        <v/>
      </c>
      <c r="BP271" s="370">
        <f t="shared" si="394"/>
        <v>21</v>
      </c>
      <c r="BQ271" s="371">
        <f t="shared" si="395"/>
        <v>1</v>
      </c>
      <c r="BR271" s="372">
        <f t="shared" si="463"/>
        <v>20</v>
      </c>
      <c r="BS271" s="372">
        <f t="shared" si="464"/>
        <v>5</v>
      </c>
      <c r="BT271" s="367">
        <f t="shared" si="396"/>
        <v>22</v>
      </c>
      <c r="BU271" s="398"/>
      <c r="BW271" s="393">
        <f t="shared" si="397"/>
        <v>0</v>
      </c>
      <c r="BX271" s="393">
        <f t="shared" si="398"/>
        <v>0</v>
      </c>
      <c r="BY271" s="393">
        <f t="shared" si="399"/>
        <v>0</v>
      </c>
      <c r="BZ271" s="393">
        <f t="shared" si="400"/>
        <v>0</v>
      </c>
      <c r="CA271" s="393">
        <f t="shared" si="401"/>
        <v>0</v>
      </c>
      <c r="CB271" s="393">
        <f t="shared" si="402"/>
        <v>0</v>
      </c>
      <c r="CC271" s="393">
        <f t="shared" si="403"/>
        <v>0</v>
      </c>
      <c r="CD271" s="393">
        <f t="shared" si="404"/>
        <v>0</v>
      </c>
      <c r="CE271" s="393">
        <f t="shared" si="405"/>
        <v>0</v>
      </c>
      <c r="CF271" s="393">
        <f t="shared" si="406"/>
        <v>0</v>
      </c>
      <c r="CG271" s="398"/>
      <c r="CH271" s="391">
        <f t="shared" si="407"/>
        <v>1</v>
      </c>
      <c r="CI271" s="391">
        <f t="shared" si="408"/>
        <v>0</v>
      </c>
      <c r="CJ271" s="391">
        <f t="shared" si="409"/>
        <v>0</v>
      </c>
      <c r="CK271" s="391">
        <f t="shared" si="410"/>
        <v>0</v>
      </c>
      <c r="CL271" s="391">
        <f t="shared" si="411"/>
        <v>1</v>
      </c>
      <c r="CM271" s="391">
        <f t="shared" si="412"/>
        <v>0</v>
      </c>
      <c r="CN271" s="391">
        <f t="shared" si="413"/>
        <v>1</v>
      </c>
      <c r="CO271" s="391">
        <f t="shared" si="414"/>
        <v>1</v>
      </c>
      <c r="CP271" s="391">
        <f t="shared" si="415"/>
        <v>1</v>
      </c>
      <c r="CQ271" s="391">
        <f t="shared" si="416"/>
        <v>0</v>
      </c>
      <c r="CR271" s="391">
        <f t="shared" si="417"/>
        <v>0</v>
      </c>
      <c r="CS271" s="393">
        <f t="shared" si="418"/>
        <v>0</v>
      </c>
      <c r="CT271" s="391">
        <f t="shared" si="419"/>
        <v>0</v>
      </c>
      <c r="CU271" s="391">
        <f t="shared" si="420"/>
        <v>0</v>
      </c>
      <c r="CV271" s="391">
        <f t="shared" si="421"/>
        <v>0</v>
      </c>
      <c r="CW271" s="391">
        <f t="shared" si="422"/>
        <v>0</v>
      </c>
      <c r="CX271" s="391">
        <f t="shared" si="423"/>
        <v>0</v>
      </c>
      <c r="CY271" s="391">
        <f t="shared" si="424"/>
        <v>1</v>
      </c>
      <c r="CZ271" s="391">
        <f t="shared" si="425"/>
        <v>0</v>
      </c>
      <c r="DA271" s="391">
        <f t="shared" si="426"/>
        <v>0</v>
      </c>
      <c r="DB271" s="391">
        <f t="shared" si="427"/>
        <v>0</v>
      </c>
      <c r="DC271" s="391">
        <f t="shared" si="428"/>
        <v>1</v>
      </c>
      <c r="DD271" s="391">
        <f t="shared" si="429"/>
        <v>0</v>
      </c>
      <c r="DE271" s="398"/>
      <c r="DF271" s="391">
        <f t="shared" si="430"/>
        <v>0</v>
      </c>
      <c r="DG271" s="391">
        <f t="shared" si="431"/>
        <v>0</v>
      </c>
      <c r="DH271" s="391">
        <f t="shared" si="432"/>
        <v>0</v>
      </c>
      <c r="DI271" s="391">
        <f t="shared" si="433"/>
        <v>0</v>
      </c>
      <c r="DJ271" s="391">
        <f t="shared" si="434"/>
        <v>0</v>
      </c>
      <c r="DK271" s="391">
        <f t="shared" si="435"/>
        <v>0</v>
      </c>
      <c r="DL271" s="391">
        <f t="shared" si="436"/>
        <v>0</v>
      </c>
      <c r="DM271" s="391">
        <f t="shared" si="437"/>
        <v>0</v>
      </c>
      <c r="DN271" s="391">
        <f t="shared" si="438"/>
        <v>0</v>
      </c>
      <c r="DO271" s="391">
        <f t="shared" si="439"/>
        <v>0</v>
      </c>
      <c r="DP271" s="391">
        <f t="shared" si="440"/>
        <v>0</v>
      </c>
      <c r="DQ271" s="398"/>
      <c r="DR271" s="391">
        <f t="shared" si="441"/>
        <v>0</v>
      </c>
      <c r="DS271" s="391">
        <f t="shared" si="442"/>
        <v>0</v>
      </c>
      <c r="DT271" s="391">
        <f t="shared" si="443"/>
        <v>0</v>
      </c>
      <c r="DU271" s="391">
        <f t="shared" si="444"/>
        <v>0</v>
      </c>
      <c r="DV271" s="391">
        <f t="shared" si="445"/>
        <v>0</v>
      </c>
      <c r="DW271" s="391">
        <f t="shared" si="446"/>
        <v>0</v>
      </c>
      <c r="DX271" s="391">
        <f t="shared" si="447"/>
        <v>0</v>
      </c>
      <c r="DY271" s="391">
        <f t="shared" si="448"/>
        <v>0</v>
      </c>
      <c r="DZ271" s="391">
        <f t="shared" si="449"/>
        <v>0</v>
      </c>
      <c r="EA271" s="391">
        <f t="shared" si="450"/>
        <v>0</v>
      </c>
      <c r="EB271" s="391">
        <f t="shared" si="451"/>
        <v>0</v>
      </c>
      <c r="EC271" s="398"/>
      <c r="ED271" s="391">
        <f t="shared" si="452"/>
        <v>0</v>
      </c>
      <c r="EE271" s="391">
        <f t="shared" si="453"/>
        <v>0</v>
      </c>
      <c r="EF271" s="391">
        <f t="shared" si="454"/>
        <v>0</v>
      </c>
      <c r="EG271" s="391">
        <f t="shared" si="455"/>
        <v>0</v>
      </c>
      <c r="EH271" s="391">
        <f t="shared" si="456"/>
        <v>0</v>
      </c>
      <c r="EI271" s="391">
        <f t="shared" si="457"/>
        <v>0</v>
      </c>
      <c r="EJ271" s="391">
        <f t="shared" si="458"/>
        <v>0</v>
      </c>
      <c r="EK271" s="391">
        <f t="shared" si="459"/>
        <v>0</v>
      </c>
      <c r="EL271" s="391">
        <f t="shared" si="460"/>
        <v>0</v>
      </c>
      <c r="EM271" s="391">
        <f t="shared" si="461"/>
        <v>0</v>
      </c>
      <c r="EN271" s="391">
        <f t="shared" si="462"/>
        <v>0</v>
      </c>
    </row>
    <row r="272" spans="1:144" s="391" customFormat="1" ht="13.5" hidden="1" thickBot="1" x14ac:dyDescent="0.25">
      <c r="A272" s="364" t="str">
        <f t="shared" si="380"/>
        <v>PC-SPB</v>
      </c>
      <c r="B272" s="365" t="str">
        <f>IF((A272&lt;&gt;"ZZZ"),(IF((IFERROR((VLOOKUP(A272,'Standaard+voorstellen '!A$1:B$436,1,FALSE)),"ZZZ"))="ZZZ","v","")),"")</f>
        <v/>
      </c>
      <c r="C272" s="396" t="s">
        <v>292</v>
      </c>
      <c r="D272" s="367" t="str">
        <f t="shared" si="381"/>
        <v>PC-SPB</v>
      </c>
      <c r="E272" s="368" t="str">
        <f>IFERROR((VLOOKUP(C272,'Standaard+voorstellen '!A$1:E$568,2,FALSE)),"Nog af te handelen AANVRAAG")</f>
        <v>PC Specialistische Blussing</v>
      </c>
      <c r="F272" s="369">
        <f>IFERROR((VLOOKUP(C272,'Standaard+voorstellen '!A$1:E$568,3,FALSE)),"")</f>
        <v>9</v>
      </c>
      <c r="G272" s="370">
        <f t="shared" si="465"/>
        <v>123</v>
      </c>
      <c r="H272" s="371">
        <f t="shared" si="467"/>
        <v>0</v>
      </c>
      <c r="I272" s="372">
        <f t="shared" si="466"/>
        <v>123</v>
      </c>
      <c r="J272" s="367">
        <f t="shared" si="382"/>
        <v>29</v>
      </c>
      <c r="K272" s="372">
        <f t="shared" si="383"/>
        <v>0</v>
      </c>
      <c r="L272" s="369" t="s">
        <v>24</v>
      </c>
      <c r="M272" s="373" t="s">
        <v>1063</v>
      </c>
      <c r="N272" s="416"/>
      <c r="O272" s="375"/>
      <c r="P272" s="376" t="s">
        <v>292</v>
      </c>
      <c r="Q272" s="377">
        <v>123</v>
      </c>
      <c r="R272" s="378">
        <v>0</v>
      </c>
      <c r="S272" s="379">
        <v>123</v>
      </c>
      <c r="T272" s="378">
        <v>8</v>
      </c>
      <c r="U272" s="378">
        <v>7</v>
      </c>
      <c r="V272" s="383">
        <v>7</v>
      </c>
      <c r="W272" s="384">
        <v>0</v>
      </c>
      <c r="X272" s="385">
        <v>7</v>
      </c>
      <c r="Y272" s="384"/>
      <c r="Z272" s="401"/>
      <c r="AA272" s="402"/>
      <c r="AB272" s="383"/>
      <c r="AC272" s="384"/>
      <c r="AD272" s="384"/>
      <c r="AE272" s="383">
        <v>13</v>
      </c>
      <c r="AF272" s="401">
        <v>0</v>
      </c>
      <c r="AG272" s="406">
        <v>13</v>
      </c>
      <c r="AH272" s="383">
        <v>13</v>
      </c>
      <c r="AI272" s="384">
        <v>0</v>
      </c>
      <c r="AJ272" s="385">
        <v>13</v>
      </c>
      <c r="AK272" s="384">
        <v>14</v>
      </c>
      <c r="AL272" s="384">
        <v>0</v>
      </c>
      <c r="AM272" s="384">
        <v>14</v>
      </c>
      <c r="AN272" s="383">
        <v>0</v>
      </c>
      <c r="AO272" s="384">
        <v>0</v>
      </c>
      <c r="AP272" s="385">
        <v>0</v>
      </c>
      <c r="AQ272" s="384">
        <v>34</v>
      </c>
      <c r="AR272" s="384">
        <v>0</v>
      </c>
      <c r="AS272" s="384">
        <v>34</v>
      </c>
      <c r="AT272" s="383">
        <v>29</v>
      </c>
      <c r="AU272" s="384">
        <v>0</v>
      </c>
      <c r="AV272" s="384">
        <v>29</v>
      </c>
      <c r="AW272" s="383">
        <v>13</v>
      </c>
      <c r="AX272" s="384">
        <v>0</v>
      </c>
      <c r="AY272" s="385">
        <v>13</v>
      </c>
      <c r="AZ272" s="403"/>
      <c r="BA272" s="387" t="str">
        <f t="shared" si="384"/>
        <v>PC</v>
      </c>
      <c r="BB272" s="388" t="str">
        <f t="shared" si="385"/>
        <v/>
      </c>
      <c r="BC272" s="389" t="str">
        <f t="shared" si="386"/>
        <v>-</v>
      </c>
      <c r="BD272" s="390" t="str">
        <f t="shared" si="387"/>
        <v>SPB</v>
      </c>
      <c r="BE272" s="391">
        <f t="shared" si="388"/>
        <v>3</v>
      </c>
      <c r="BF272" s="392" t="str">
        <f>VLOOKUP(C272,'Standaard+voorstellen '!A$1:E$568,1,FALSE)</f>
        <v>PC-SPB</v>
      </c>
      <c r="BG272" s="393" t="str">
        <f>VLOOKUP(P272,'Hulpblad Aantal per VrtgSrt &gt;=1'!B$4:C$688,1,FALSE)</f>
        <v>PC-SPB</v>
      </c>
      <c r="BH272" s="394" t="s">
        <v>292</v>
      </c>
      <c r="BI272" s="393" t="str">
        <f t="shared" si="389"/>
        <v>g</v>
      </c>
      <c r="BJ272" s="393" t="str">
        <f t="shared" si="390"/>
        <v/>
      </c>
      <c r="BK272" s="393" t="str">
        <f t="shared" si="391"/>
        <v>A</v>
      </c>
      <c r="BL272" s="395" t="str">
        <f t="shared" si="392"/>
        <v>A</v>
      </c>
      <c r="BM272" s="393" t="str">
        <f>IF((B272&gt;"a"),(VLOOKUP(A272,Afhankelijkheid!A$2:O$5530,2,FALSE)),"")</f>
        <v/>
      </c>
      <c r="BN272" s="396">
        <f>IFERROR(VLOOKUP(A272,'Hulpblad IZB en IZE'!A$2:B$750,2,FALSE),0)</f>
        <v>29</v>
      </c>
      <c r="BO272" s="397" t="str">
        <f t="shared" si="393"/>
        <v/>
      </c>
      <c r="BP272" s="370">
        <f t="shared" si="394"/>
        <v>123</v>
      </c>
      <c r="BQ272" s="371">
        <f t="shared" si="395"/>
        <v>0</v>
      </c>
      <c r="BR272" s="372">
        <f t="shared" si="463"/>
        <v>123</v>
      </c>
      <c r="BS272" s="372">
        <f t="shared" si="464"/>
        <v>8</v>
      </c>
      <c r="BT272" s="367">
        <f t="shared" si="396"/>
        <v>29</v>
      </c>
      <c r="BU272" s="398"/>
      <c r="BW272" s="393">
        <f t="shared" si="397"/>
        <v>0</v>
      </c>
      <c r="BX272" s="393">
        <f t="shared" si="398"/>
        <v>0</v>
      </c>
      <c r="BY272" s="393">
        <f t="shared" si="399"/>
        <v>0</v>
      </c>
      <c r="BZ272" s="393">
        <f t="shared" si="400"/>
        <v>0</v>
      </c>
      <c r="CA272" s="393">
        <f t="shared" si="401"/>
        <v>0</v>
      </c>
      <c r="CB272" s="393">
        <f t="shared" si="402"/>
        <v>0</v>
      </c>
      <c r="CC272" s="393">
        <f t="shared" si="403"/>
        <v>0</v>
      </c>
      <c r="CD272" s="393">
        <f t="shared" si="404"/>
        <v>0</v>
      </c>
      <c r="CE272" s="393">
        <f t="shared" si="405"/>
        <v>0</v>
      </c>
      <c r="CF272" s="393">
        <f t="shared" si="406"/>
        <v>0</v>
      </c>
      <c r="CG272" s="398"/>
      <c r="CH272" s="391">
        <f t="shared" si="407"/>
        <v>1</v>
      </c>
      <c r="CI272" s="391">
        <f t="shared" si="408"/>
        <v>0</v>
      </c>
      <c r="CJ272" s="391">
        <f t="shared" si="409"/>
        <v>0</v>
      </c>
      <c r="CK272" s="391">
        <f t="shared" si="410"/>
        <v>1</v>
      </c>
      <c r="CL272" s="391">
        <f t="shared" si="411"/>
        <v>1</v>
      </c>
      <c r="CM272" s="391">
        <f t="shared" si="412"/>
        <v>1</v>
      </c>
      <c r="CN272" s="391">
        <f t="shared" si="413"/>
        <v>1</v>
      </c>
      <c r="CO272" s="391">
        <f t="shared" si="414"/>
        <v>1</v>
      </c>
      <c r="CP272" s="391">
        <f t="shared" si="415"/>
        <v>1</v>
      </c>
      <c r="CQ272" s="391">
        <f t="shared" si="416"/>
        <v>1</v>
      </c>
      <c r="CR272" s="391">
        <f t="shared" si="417"/>
        <v>0</v>
      </c>
      <c r="CS272" s="393">
        <f t="shared" si="418"/>
        <v>0</v>
      </c>
      <c r="CT272" s="391">
        <f t="shared" si="419"/>
        <v>0</v>
      </c>
      <c r="CU272" s="391">
        <f t="shared" si="420"/>
        <v>1</v>
      </c>
      <c r="CV272" s="391">
        <f t="shared" si="421"/>
        <v>0</v>
      </c>
      <c r="CW272" s="391">
        <f t="shared" si="422"/>
        <v>0</v>
      </c>
      <c r="CX272" s="391">
        <f t="shared" si="423"/>
        <v>1</v>
      </c>
      <c r="CY272" s="391">
        <f t="shared" si="424"/>
        <v>1</v>
      </c>
      <c r="CZ272" s="391">
        <f t="shared" si="425"/>
        <v>1</v>
      </c>
      <c r="DA272" s="391">
        <f t="shared" si="426"/>
        <v>0</v>
      </c>
      <c r="DB272" s="391">
        <f t="shared" si="427"/>
        <v>1</v>
      </c>
      <c r="DC272" s="391">
        <f t="shared" si="428"/>
        <v>1</v>
      </c>
      <c r="DD272" s="391">
        <f t="shared" si="429"/>
        <v>1</v>
      </c>
      <c r="DE272" s="398"/>
      <c r="DF272" s="391">
        <f t="shared" si="430"/>
        <v>0</v>
      </c>
      <c r="DG272" s="391">
        <f t="shared" si="431"/>
        <v>0</v>
      </c>
      <c r="DH272" s="391">
        <f t="shared" si="432"/>
        <v>0</v>
      </c>
      <c r="DI272" s="391">
        <f t="shared" si="433"/>
        <v>0</v>
      </c>
      <c r="DJ272" s="391">
        <f t="shared" si="434"/>
        <v>0</v>
      </c>
      <c r="DK272" s="391">
        <f t="shared" si="435"/>
        <v>0</v>
      </c>
      <c r="DL272" s="391">
        <f t="shared" si="436"/>
        <v>0</v>
      </c>
      <c r="DM272" s="391">
        <f t="shared" si="437"/>
        <v>0</v>
      </c>
      <c r="DN272" s="391">
        <f t="shared" si="438"/>
        <v>0</v>
      </c>
      <c r="DO272" s="391">
        <f t="shared" si="439"/>
        <v>0</v>
      </c>
      <c r="DP272" s="391">
        <f t="shared" si="440"/>
        <v>0</v>
      </c>
      <c r="DQ272" s="398"/>
      <c r="DR272" s="391">
        <f t="shared" si="441"/>
        <v>0</v>
      </c>
      <c r="DS272" s="391">
        <f t="shared" si="442"/>
        <v>0</v>
      </c>
      <c r="DT272" s="391">
        <f t="shared" si="443"/>
        <v>0</v>
      </c>
      <c r="DU272" s="391">
        <f t="shared" si="444"/>
        <v>0</v>
      </c>
      <c r="DV272" s="391">
        <f t="shared" si="445"/>
        <v>0</v>
      </c>
      <c r="DW272" s="391">
        <f t="shared" si="446"/>
        <v>0</v>
      </c>
      <c r="DX272" s="391">
        <f t="shared" si="447"/>
        <v>0</v>
      </c>
      <c r="DY272" s="391">
        <f t="shared" si="448"/>
        <v>0</v>
      </c>
      <c r="DZ272" s="391">
        <f t="shared" si="449"/>
        <v>0</v>
      </c>
      <c r="EA272" s="391">
        <f t="shared" si="450"/>
        <v>0</v>
      </c>
      <c r="EB272" s="391">
        <f t="shared" si="451"/>
        <v>0</v>
      </c>
      <c r="EC272" s="398"/>
      <c r="ED272" s="391">
        <f t="shared" si="452"/>
        <v>0</v>
      </c>
      <c r="EE272" s="391">
        <f t="shared" si="453"/>
        <v>0</v>
      </c>
      <c r="EF272" s="391">
        <f t="shared" si="454"/>
        <v>0</v>
      </c>
      <c r="EG272" s="391">
        <f t="shared" si="455"/>
        <v>0</v>
      </c>
      <c r="EH272" s="391">
        <f t="shared" si="456"/>
        <v>0</v>
      </c>
      <c r="EI272" s="391">
        <f t="shared" si="457"/>
        <v>0</v>
      </c>
      <c r="EJ272" s="391">
        <f t="shared" si="458"/>
        <v>0</v>
      </c>
      <c r="EK272" s="391">
        <f t="shared" si="459"/>
        <v>0</v>
      </c>
      <c r="EL272" s="391">
        <f t="shared" si="460"/>
        <v>0</v>
      </c>
      <c r="EM272" s="391">
        <f t="shared" si="461"/>
        <v>0</v>
      </c>
      <c r="EN272" s="391">
        <f t="shared" si="462"/>
        <v>0</v>
      </c>
    </row>
    <row r="273" spans="1:144" s="391" customFormat="1" ht="13.5" hidden="1" thickBot="1" x14ac:dyDescent="0.25">
      <c r="A273" s="364" t="str">
        <f t="shared" si="380"/>
        <v>PC-TPB</v>
      </c>
      <c r="B273" s="365" t="str">
        <f>IF((A273&lt;&gt;"ZZZ"),(IF((IFERROR((VLOOKUP(A273,'Standaard+voorstellen '!A$1:B$436,1,FALSE)),"ZZZ"))="ZZZ","v","")),"")</f>
        <v/>
      </c>
      <c r="C273" s="426" t="s">
        <v>1934</v>
      </c>
      <c r="D273" s="367" t="str">
        <f t="shared" si="381"/>
        <v>PC-TPB</v>
      </c>
      <c r="E273" s="368" t="str">
        <f>IFERROR((VLOOKUP(C273,'Standaard+voorstellen '!A$1:E$568,2,FALSE)),"Nog af te handelen AANVRAAG")</f>
        <v>PC Tank(Put) Brand</v>
      </c>
      <c r="F273" s="369">
        <f>IFERROR((VLOOKUP(C273,'Standaard+voorstellen '!A$1:E$568,3,FALSE)),"")</f>
        <v>9</v>
      </c>
      <c r="G273" s="370">
        <f t="shared" si="465"/>
        <v>18</v>
      </c>
      <c r="H273" s="371">
        <f t="shared" si="467"/>
        <v>0</v>
      </c>
      <c r="I273" s="372">
        <f t="shared" si="466"/>
        <v>18</v>
      </c>
      <c r="J273" s="367">
        <f t="shared" si="382"/>
        <v>0</v>
      </c>
      <c r="K273" s="372">
        <f t="shared" si="383"/>
        <v>0</v>
      </c>
      <c r="L273" s="369" t="s">
        <v>36</v>
      </c>
      <c r="M273" s="373" t="s">
        <v>1063</v>
      </c>
      <c r="N273" s="446"/>
      <c r="O273" s="415"/>
      <c r="P273" s="376" t="s">
        <v>1934</v>
      </c>
      <c r="Q273" s="377">
        <v>18</v>
      </c>
      <c r="R273" s="378">
        <v>0</v>
      </c>
      <c r="S273" s="379">
        <v>18</v>
      </c>
      <c r="T273" s="378">
        <v>4</v>
      </c>
      <c r="U273" s="378">
        <v>3</v>
      </c>
      <c r="V273" s="377">
        <v>7</v>
      </c>
      <c r="W273" s="378">
        <v>0</v>
      </c>
      <c r="X273" s="379">
        <v>7</v>
      </c>
      <c r="Y273" s="384"/>
      <c r="Z273" s="401"/>
      <c r="AA273" s="402"/>
      <c r="AB273" s="383"/>
      <c r="AC273" s="384"/>
      <c r="AD273" s="384"/>
      <c r="AE273" s="383"/>
      <c r="AF273" s="401"/>
      <c r="AG273" s="406"/>
      <c r="AH273" s="383">
        <v>10</v>
      </c>
      <c r="AI273" s="384">
        <v>0</v>
      </c>
      <c r="AJ273" s="385">
        <v>10</v>
      </c>
      <c r="AK273" s="384"/>
      <c r="AL273" s="384"/>
      <c r="AM273" s="384"/>
      <c r="AN273" s="383">
        <v>0</v>
      </c>
      <c r="AO273" s="384">
        <v>0</v>
      </c>
      <c r="AP273" s="385">
        <v>0</v>
      </c>
      <c r="AQ273" s="384"/>
      <c r="AR273" s="384"/>
      <c r="AS273" s="384"/>
      <c r="AT273" s="383">
        <v>1</v>
      </c>
      <c r="AU273" s="384">
        <v>0</v>
      </c>
      <c r="AV273" s="384">
        <v>1</v>
      </c>
      <c r="AW273" s="383"/>
      <c r="AX273" s="384"/>
      <c r="AY273" s="379"/>
      <c r="AZ273" s="403"/>
      <c r="BA273" s="387" t="str">
        <f t="shared" si="384"/>
        <v>PC</v>
      </c>
      <c r="BB273" s="388" t="str">
        <f t="shared" si="385"/>
        <v/>
      </c>
      <c r="BC273" s="389" t="str">
        <f t="shared" si="386"/>
        <v>-</v>
      </c>
      <c r="BD273" s="390" t="str">
        <f t="shared" si="387"/>
        <v>TPB</v>
      </c>
      <c r="BE273" s="391">
        <f t="shared" si="388"/>
        <v>3</v>
      </c>
      <c r="BF273" s="392" t="str">
        <f>VLOOKUP(C273,'Standaard+voorstellen '!A$1:E$568,1,FALSE)</f>
        <v>PC-TPB</v>
      </c>
      <c r="BG273" s="393" t="str">
        <f>VLOOKUP(P273,'Hulpblad Aantal per VrtgSrt &gt;=1'!B$4:C$688,1,FALSE)</f>
        <v>PC-TPB</v>
      </c>
      <c r="BH273" s="394" t="s">
        <v>1934</v>
      </c>
      <c r="BI273" s="393" t="str">
        <f t="shared" si="389"/>
        <v>g</v>
      </c>
      <c r="BJ273" s="393" t="str">
        <f t="shared" si="390"/>
        <v/>
      </c>
      <c r="BK273" s="393" t="str">
        <f t="shared" si="391"/>
        <v>A</v>
      </c>
      <c r="BL273" s="395" t="str">
        <f t="shared" si="392"/>
        <v>A</v>
      </c>
      <c r="BM273" s="393" t="str">
        <f>IF((B273&gt;"a"),(VLOOKUP(A273,Afhankelijkheid!A$2:O$5530,2,FALSE)),"")</f>
        <v/>
      </c>
      <c r="BN273" s="396">
        <f>IFERROR(VLOOKUP(A273,'Hulpblad IZB en IZE'!A$2:B$750,2,FALSE),0)</f>
        <v>0</v>
      </c>
      <c r="BO273" s="397" t="str">
        <f t="shared" si="393"/>
        <v/>
      </c>
      <c r="BP273" s="370">
        <f t="shared" si="394"/>
        <v>18</v>
      </c>
      <c r="BQ273" s="371">
        <f t="shared" si="395"/>
        <v>0</v>
      </c>
      <c r="BR273" s="372">
        <f t="shared" si="463"/>
        <v>18</v>
      </c>
      <c r="BS273" s="372">
        <f t="shared" si="464"/>
        <v>4</v>
      </c>
      <c r="BT273" s="367">
        <f t="shared" si="396"/>
        <v>0</v>
      </c>
      <c r="BU273" s="398"/>
      <c r="BW273" s="393">
        <f t="shared" si="397"/>
        <v>0</v>
      </c>
      <c r="BX273" s="393">
        <f t="shared" si="398"/>
        <v>0</v>
      </c>
      <c r="BY273" s="393">
        <f t="shared" si="399"/>
        <v>0</v>
      </c>
      <c r="BZ273" s="393">
        <f t="shared" si="400"/>
        <v>0</v>
      </c>
      <c r="CA273" s="393">
        <f t="shared" si="401"/>
        <v>0</v>
      </c>
      <c r="CB273" s="393">
        <f t="shared" si="402"/>
        <v>0</v>
      </c>
      <c r="CC273" s="393">
        <f t="shared" si="403"/>
        <v>0</v>
      </c>
      <c r="CD273" s="393">
        <f t="shared" si="404"/>
        <v>0</v>
      </c>
      <c r="CE273" s="393">
        <f t="shared" si="405"/>
        <v>0</v>
      </c>
      <c r="CF273" s="393">
        <f t="shared" si="406"/>
        <v>0</v>
      </c>
      <c r="CG273" s="398"/>
      <c r="CH273" s="391">
        <f t="shared" si="407"/>
        <v>1</v>
      </c>
      <c r="CI273" s="391">
        <f t="shared" si="408"/>
        <v>0</v>
      </c>
      <c r="CJ273" s="391">
        <f t="shared" si="409"/>
        <v>0</v>
      </c>
      <c r="CK273" s="391">
        <f t="shared" si="410"/>
        <v>0</v>
      </c>
      <c r="CL273" s="391">
        <f t="shared" si="411"/>
        <v>1</v>
      </c>
      <c r="CM273" s="391">
        <f t="shared" si="412"/>
        <v>0</v>
      </c>
      <c r="CN273" s="391">
        <f t="shared" si="413"/>
        <v>1</v>
      </c>
      <c r="CO273" s="391">
        <f t="shared" si="414"/>
        <v>0</v>
      </c>
      <c r="CP273" s="391">
        <f t="shared" si="415"/>
        <v>1</v>
      </c>
      <c r="CQ273" s="391">
        <f t="shared" si="416"/>
        <v>0</v>
      </c>
      <c r="CR273" s="391">
        <f t="shared" si="417"/>
        <v>0</v>
      </c>
      <c r="CS273" s="393">
        <f t="shared" si="418"/>
        <v>0</v>
      </c>
      <c r="CT273" s="391">
        <f t="shared" si="419"/>
        <v>0</v>
      </c>
      <c r="CU273" s="391">
        <f t="shared" si="420"/>
        <v>1</v>
      </c>
      <c r="CV273" s="391">
        <f t="shared" si="421"/>
        <v>0</v>
      </c>
      <c r="CW273" s="391">
        <f t="shared" si="422"/>
        <v>0</v>
      </c>
      <c r="CX273" s="391">
        <f t="shared" si="423"/>
        <v>0</v>
      </c>
      <c r="CY273" s="391">
        <f t="shared" si="424"/>
        <v>1</v>
      </c>
      <c r="CZ273" s="391">
        <f t="shared" si="425"/>
        <v>0</v>
      </c>
      <c r="DA273" s="391">
        <f t="shared" si="426"/>
        <v>0</v>
      </c>
      <c r="DB273" s="391">
        <f t="shared" si="427"/>
        <v>0</v>
      </c>
      <c r="DC273" s="391">
        <f t="shared" si="428"/>
        <v>1</v>
      </c>
      <c r="DD273" s="391">
        <f t="shared" si="429"/>
        <v>0</v>
      </c>
      <c r="DE273" s="398"/>
      <c r="DF273" s="391">
        <f t="shared" si="430"/>
        <v>0</v>
      </c>
      <c r="DG273" s="391">
        <f t="shared" si="431"/>
        <v>0</v>
      </c>
      <c r="DH273" s="391">
        <f t="shared" si="432"/>
        <v>0</v>
      </c>
      <c r="DI273" s="391">
        <f t="shared" si="433"/>
        <v>0</v>
      </c>
      <c r="DJ273" s="391">
        <f t="shared" si="434"/>
        <v>0</v>
      </c>
      <c r="DK273" s="391">
        <f t="shared" si="435"/>
        <v>0</v>
      </c>
      <c r="DL273" s="391">
        <f t="shared" si="436"/>
        <v>0</v>
      </c>
      <c r="DM273" s="391">
        <f t="shared" si="437"/>
        <v>0</v>
      </c>
      <c r="DN273" s="391">
        <f t="shared" si="438"/>
        <v>0</v>
      </c>
      <c r="DO273" s="391">
        <f t="shared" si="439"/>
        <v>0</v>
      </c>
      <c r="DP273" s="391">
        <f t="shared" si="440"/>
        <v>0</v>
      </c>
      <c r="DQ273" s="398"/>
      <c r="DR273" s="391">
        <f t="shared" si="441"/>
        <v>0</v>
      </c>
      <c r="DS273" s="391">
        <f t="shared" si="442"/>
        <v>0</v>
      </c>
      <c r="DT273" s="391">
        <f t="shared" si="443"/>
        <v>0</v>
      </c>
      <c r="DU273" s="391">
        <f t="shared" si="444"/>
        <v>0</v>
      </c>
      <c r="DV273" s="391">
        <f t="shared" si="445"/>
        <v>0</v>
      </c>
      <c r="DW273" s="391">
        <f t="shared" si="446"/>
        <v>0</v>
      </c>
      <c r="DX273" s="391">
        <f t="shared" si="447"/>
        <v>0</v>
      </c>
      <c r="DY273" s="391">
        <f t="shared" si="448"/>
        <v>0</v>
      </c>
      <c r="DZ273" s="391">
        <f t="shared" si="449"/>
        <v>0</v>
      </c>
      <c r="EA273" s="391">
        <f t="shared" si="450"/>
        <v>0</v>
      </c>
      <c r="EB273" s="391">
        <f t="shared" si="451"/>
        <v>0</v>
      </c>
      <c r="EC273" s="398"/>
      <c r="ED273" s="391">
        <f t="shared" si="452"/>
        <v>0</v>
      </c>
      <c r="EE273" s="391">
        <f t="shared" si="453"/>
        <v>0</v>
      </c>
      <c r="EF273" s="391">
        <f t="shared" si="454"/>
        <v>0</v>
      </c>
      <c r="EG273" s="391">
        <f t="shared" si="455"/>
        <v>0</v>
      </c>
      <c r="EH273" s="391">
        <f t="shared" si="456"/>
        <v>0</v>
      </c>
      <c r="EI273" s="391">
        <f t="shared" si="457"/>
        <v>0</v>
      </c>
      <c r="EJ273" s="391">
        <f t="shared" si="458"/>
        <v>0</v>
      </c>
      <c r="EK273" s="391">
        <f t="shared" si="459"/>
        <v>0</v>
      </c>
      <c r="EL273" s="391">
        <f t="shared" si="460"/>
        <v>0</v>
      </c>
      <c r="EM273" s="391">
        <f t="shared" si="461"/>
        <v>0</v>
      </c>
      <c r="EN273" s="391">
        <f t="shared" si="462"/>
        <v>0</v>
      </c>
    </row>
    <row r="274" spans="1:144" s="391" customFormat="1" ht="13.5" hidden="1" thickBot="1" x14ac:dyDescent="0.25">
      <c r="A274" s="364" t="str">
        <f t="shared" si="380"/>
        <v>PM</v>
      </c>
      <c r="B274" s="365" t="str">
        <f>IF((A274&lt;&gt;"ZZZ"),(IF((IFERROR((VLOOKUP(A274,'Standaard+voorstellen '!A$1:B$436,1,FALSE)),"ZZZ"))="ZZZ","v","")),"")</f>
        <v/>
      </c>
      <c r="C274" s="396" t="s">
        <v>420</v>
      </c>
      <c r="D274" s="367" t="str">
        <f t="shared" si="381"/>
        <v>PM</v>
      </c>
      <c r="E274" s="368" t="str">
        <f>IFERROR((VLOOKUP(C274,'Standaard+voorstellen '!A$1:E$568,2,FALSE)),"Nog af te handelen AANVRAAG")</f>
        <v>Personeel/Materieel</v>
      </c>
      <c r="F274" s="369">
        <f>IFERROR((VLOOKUP(C274,'Standaard+voorstellen '!A$1:E$568,3,FALSE)),"")</f>
        <v>0</v>
      </c>
      <c r="G274" s="370">
        <f t="shared" si="465"/>
        <v>363</v>
      </c>
      <c r="H274" s="371">
        <f t="shared" si="467"/>
        <v>333</v>
      </c>
      <c r="I274" s="372">
        <f t="shared" si="466"/>
        <v>30</v>
      </c>
      <c r="J274" s="367">
        <f t="shared" si="382"/>
        <v>7</v>
      </c>
      <c r="K274" s="372">
        <f t="shared" si="383"/>
        <v>0</v>
      </c>
      <c r="L274" s="369" t="s">
        <v>36</v>
      </c>
      <c r="M274" s="373" t="s">
        <v>443</v>
      </c>
      <c r="N274" s="374"/>
      <c r="O274" s="375"/>
      <c r="P274" s="376" t="s">
        <v>420</v>
      </c>
      <c r="Q274" s="377">
        <v>363</v>
      </c>
      <c r="R274" s="378">
        <v>333</v>
      </c>
      <c r="S274" s="379">
        <v>30</v>
      </c>
      <c r="T274" s="378">
        <v>10</v>
      </c>
      <c r="U274" s="378">
        <v>10</v>
      </c>
      <c r="V274" s="377">
        <v>16</v>
      </c>
      <c r="W274" s="378">
        <v>11</v>
      </c>
      <c r="X274" s="379">
        <v>5</v>
      </c>
      <c r="Y274" s="378">
        <v>6</v>
      </c>
      <c r="Z274" s="380">
        <v>5</v>
      </c>
      <c r="AA274" s="381">
        <v>1</v>
      </c>
      <c r="AB274" s="377">
        <v>15</v>
      </c>
      <c r="AC274" s="378">
        <v>15</v>
      </c>
      <c r="AD274" s="378">
        <v>0</v>
      </c>
      <c r="AE274" s="377">
        <v>35</v>
      </c>
      <c r="AF274" s="380">
        <v>30</v>
      </c>
      <c r="AG274" s="382">
        <v>5</v>
      </c>
      <c r="AH274" s="377">
        <v>50</v>
      </c>
      <c r="AI274" s="378">
        <v>45</v>
      </c>
      <c r="AJ274" s="379">
        <v>5</v>
      </c>
      <c r="AK274" s="378">
        <v>81</v>
      </c>
      <c r="AL274" s="378">
        <v>81</v>
      </c>
      <c r="AM274" s="378">
        <v>0</v>
      </c>
      <c r="AN274" s="377">
        <v>37</v>
      </c>
      <c r="AO274" s="378">
        <v>35</v>
      </c>
      <c r="AP274" s="379">
        <v>2</v>
      </c>
      <c r="AQ274" s="378">
        <v>111</v>
      </c>
      <c r="AR274" s="378">
        <v>102</v>
      </c>
      <c r="AS274" s="378">
        <v>9</v>
      </c>
      <c r="AT274" s="377">
        <v>7</v>
      </c>
      <c r="AU274" s="378">
        <v>6</v>
      </c>
      <c r="AV274" s="378">
        <v>1</v>
      </c>
      <c r="AW274" s="377">
        <v>5</v>
      </c>
      <c r="AX274" s="378">
        <v>3</v>
      </c>
      <c r="AY274" s="379">
        <v>2</v>
      </c>
      <c r="AZ274" s="403"/>
      <c r="BA274" s="387" t="str">
        <f t="shared" si="384"/>
        <v>PM</v>
      </c>
      <c r="BB274" s="388" t="str">
        <f t="shared" si="385"/>
        <v/>
      </c>
      <c r="BC274" s="389" t="str">
        <f t="shared" si="386"/>
        <v/>
      </c>
      <c r="BD274" s="390" t="str">
        <f t="shared" si="387"/>
        <v/>
      </c>
      <c r="BE274" s="391">
        <f t="shared" si="388"/>
        <v>3</v>
      </c>
      <c r="BF274" s="392" t="str">
        <f>VLOOKUP(C274,'Standaard+voorstellen '!A$1:E$568,1,FALSE)</f>
        <v>PM</v>
      </c>
      <c r="BG274" s="393" t="str">
        <f>VLOOKUP(P274,'Hulpblad Aantal per VrtgSrt &gt;=1'!B$4:C$688,1,FALSE)</f>
        <v>PM</v>
      </c>
      <c r="BH274" s="394" t="s">
        <v>420</v>
      </c>
      <c r="BI274" s="393" t="str">
        <f t="shared" si="389"/>
        <v>g</v>
      </c>
      <c r="BJ274" s="393" t="str">
        <f t="shared" si="390"/>
        <v>P</v>
      </c>
      <c r="BK274" s="393" t="str">
        <f t="shared" si="391"/>
        <v>A</v>
      </c>
      <c r="BL274" s="395" t="str">
        <f t="shared" si="392"/>
        <v>PA</v>
      </c>
      <c r="BM274" s="393" t="str">
        <f>IF((B274&gt;"a"),(VLOOKUP(A274,Afhankelijkheid!A$2:O$5530,2,FALSE)),"")</f>
        <v/>
      </c>
      <c r="BN274" s="396">
        <f>IFERROR(VLOOKUP(A274,'Hulpblad IZB en IZE'!A$2:B$750,2,FALSE),0)</f>
        <v>7</v>
      </c>
      <c r="BO274" s="397" t="str">
        <f t="shared" si="393"/>
        <v/>
      </c>
      <c r="BP274" s="370">
        <f t="shared" si="394"/>
        <v>363</v>
      </c>
      <c r="BQ274" s="371">
        <f t="shared" si="395"/>
        <v>333</v>
      </c>
      <c r="BR274" s="372">
        <f t="shared" si="463"/>
        <v>30</v>
      </c>
      <c r="BS274" s="372">
        <f t="shared" si="464"/>
        <v>10</v>
      </c>
      <c r="BT274" s="367">
        <f t="shared" si="396"/>
        <v>7</v>
      </c>
      <c r="BU274" s="398"/>
      <c r="BW274" s="393">
        <f t="shared" si="397"/>
        <v>0</v>
      </c>
      <c r="BX274" s="393">
        <f t="shared" si="398"/>
        <v>0</v>
      </c>
      <c r="BY274" s="393">
        <f t="shared" si="399"/>
        <v>0</v>
      </c>
      <c r="BZ274" s="393">
        <f t="shared" si="400"/>
        <v>0</v>
      </c>
      <c r="CA274" s="393">
        <f t="shared" si="401"/>
        <v>0</v>
      </c>
      <c r="CB274" s="393">
        <f t="shared" si="402"/>
        <v>0</v>
      </c>
      <c r="CC274" s="393">
        <f t="shared" si="403"/>
        <v>0</v>
      </c>
      <c r="CD274" s="393">
        <f t="shared" si="404"/>
        <v>0</v>
      </c>
      <c r="CE274" s="393">
        <f t="shared" si="405"/>
        <v>0</v>
      </c>
      <c r="CF274" s="393">
        <f t="shared" si="406"/>
        <v>0</v>
      </c>
      <c r="CG274" s="398"/>
      <c r="CH274" s="391">
        <f t="shared" si="407"/>
        <v>1</v>
      </c>
      <c r="CI274" s="391">
        <f t="shared" si="408"/>
        <v>1</v>
      </c>
      <c r="CJ274" s="391">
        <f t="shared" si="409"/>
        <v>1</v>
      </c>
      <c r="CK274" s="391">
        <f t="shared" si="410"/>
        <v>1</v>
      </c>
      <c r="CL274" s="391">
        <f t="shared" si="411"/>
        <v>1</v>
      </c>
      <c r="CM274" s="391">
        <f t="shared" si="412"/>
        <v>1</v>
      </c>
      <c r="CN274" s="391">
        <f t="shared" si="413"/>
        <v>1</v>
      </c>
      <c r="CO274" s="391">
        <f t="shared" si="414"/>
        <v>1</v>
      </c>
      <c r="CP274" s="391">
        <f t="shared" si="415"/>
        <v>1</v>
      </c>
      <c r="CQ274" s="391">
        <f t="shared" si="416"/>
        <v>1</v>
      </c>
      <c r="CR274" s="391">
        <f t="shared" si="417"/>
        <v>0</v>
      </c>
      <c r="CS274" s="393">
        <f t="shared" si="418"/>
        <v>0</v>
      </c>
      <c r="CT274" s="391">
        <f t="shared" si="419"/>
        <v>0</v>
      </c>
      <c r="CU274" s="391">
        <f t="shared" si="420"/>
        <v>1</v>
      </c>
      <c r="CV274" s="391">
        <f t="shared" si="421"/>
        <v>1</v>
      </c>
      <c r="CW274" s="391">
        <f t="shared" si="422"/>
        <v>1</v>
      </c>
      <c r="CX274" s="391">
        <f t="shared" si="423"/>
        <v>1</v>
      </c>
      <c r="CY274" s="391">
        <f t="shared" si="424"/>
        <v>1</v>
      </c>
      <c r="CZ274" s="391">
        <f t="shared" si="425"/>
        <v>1</v>
      </c>
      <c r="DA274" s="391">
        <f t="shared" si="426"/>
        <v>1</v>
      </c>
      <c r="DB274" s="391">
        <f t="shared" si="427"/>
        <v>1</v>
      </c>
      <c r="DC274" s="391">
        <f t="shared" si="428"/>
        <v>1</v>
      </c>
      <c r="DD274" s="391">
        <f t="shared" si="429"/>
        <v>1</v>
      </c>
      <c r="DE274" s="398"/>
      <c r="DF274" s="391">
        <f t="shared" si="430"/>
        <v>0</v>
      </c>
      <c r="DG274" s="391">
        <f t="shared" si="431"/>
        <v>0</v>
      </c>
      <c r="DH274" s="391">
        <f t="shared" si="432"/>
        <v>0</v>
      </c>
      <c r="DI274" s="391">
        <f t="shared" si="433"/>
        <v>0</v>
      </c>
      <c r="DJ274" s="391">
        <f t="shared" si="434"/>
        <v>0</v>
      </c>
      <c r="DK274" s="391">
        <f t="shared" si="435"/>
        <v>0</v>
      </c>
      <c r="DL274" s="391">
        <f t="shared" si="436"/>
        <v>0</v>
      </c>
      <c r="DM274" s="391">
        <f t="shared" si="437"/>
        <v>0</v>
      </c>
      <c r="DN274" s="391">
        <f t="shared" si="438"/>
        <v>0</v>
      </c>
      <c r="DO274" s="391">
        <f t="shared" si="439"/>
        <v>0</v>
      </c>
      <c r="DP274" s="391">
        <f t="shared" si="440"/>
        <v>0</v>
      </c>
      <c r="DQ274" s="398"/>
      <c r="DR274" s="391">
        <f t="shared" si="441"/>
        <v>0</v>
      </c>
      <c r="DS274" s="391">
        <f t="shared" si="442"/>
        <v>0</v>
      </c>
      <c r="DT274" s="391">
        <f t="shared" si="443"/>
        <v>0</v>
      </c>
      <c r="DU274" s="391">
        <f t="shared" si="444"/>
        <v>0</v>
      </c>
      <c r="DV274" s="391">
        <f t="shared" si="445"/>
        <v>0</v>
      </c>
      <c r="DW274" s="391">
        <f t="shared" si="446"/>
        <v>0</v>
      </c>
      <c r="DX274" s="391">
        <f t="shared" si="447"/>
        <v>0</v>
      </c>
      <c r="DY274" s="391">
        <f t="shared" si="448"/>
        <v>0</v>
      </c>
      <c r="DZ274" s="391">
        <f t="shared" si="449"/>
        <v>0</v>
      </c>
      <c r="EA274" s="391">
        <f t="shared" si="450"/>
        <v>0</v>
      </c>
      <c r="EB274" s="391">
        <f t="shared" si="451"/>
        <v>0</v>
      </c>
      <c r="EC274" s="398"/>
      <c r="ED274" s="391">
        <f t="shared" si="452"/>
        <v>0</v>
      </c>
      <c r="EE274" s="391">
        <f t="shared" si="453"/>
        <v>0</v>
      </c>
      <c r="EF274" s="391">
        <f t="shared" si="454"/>
        <v>0</v>
      </c>
      <c r="EG274" s="391">
        <f t="shared" si="455"/>
        <v>0</v>
      </c>
      <c r="EH274" s="391">
        <f t="shared" si="456"/>
        <v>0</v>
      </c>
      <c r="EI274" s="391">
        <f t="shared" si="457"/>
        <v>0</v>
      </c>
      <c r="EJ274" s="391">
        <f t="shared" si="458"/>
        <v>0</v>
      </c>
      <c r="EK274" s="391">
        <f t="shared" si="459"/>
        <v>0</v>
      </c>
      <c r="EL274" s="391">
        <f t="shared" si="460"/>
        <v>0</v>
      </c>
      <c r="EM274" s="391">
        <f t="shared" si="461"/>
        <v>0</v>
      </c>
      <c r="EN274" s="391">
        <f t="shared" si="462"/>
        <v>0</v>
      </c>
    </row>
    <row r="275" spans="1:144" s="391" customFormat="1" ht="13.5" hidden="1" thickBot="1" x14ac:dyDescent="0.25">
      <c r="A275" s="489" t="s">
        <v>2119</v>
      </c>
      <c r="B275" s="365" t="str">
        <f>IF((A275&lt;&gt;"ZZZ"),(IF((IFERROR((VLOOKUP(A275,'Standaard+voorstellen '!A$1:B$436,1,FALSE)),"ZZZ"))="ZZZ","v","")),"")</f>
        <v/>
      </c>
      <c r="C275" s="490" t="s">
        <v>2119</v>
      </c>
      <c r="D275" s="367" t="str">
        <f t="shared" si="381"/>
        <v>PM-BB</v>
      </c>
      <c r="E275" s="368" t="str">
        <f>IFERROR((VLOOKUP(C275,'Standaard+voorstellen '!A$1:E$568,2,FALSE)),"Nog af te handelen AANVRAAG")</f>
        <v>PM Bedrijfsbrandweer</v>
      </c>
      <c r="F275" s="369">
        <f>IFERROR((VLOOKUP(C275,'Standaard+voorstellen '!A$1:E$568,3,FALSE)),"")</f>
        <v>9</v>
      </c>
      <c r="G275" s="370">
        <f t="shared" si="465"/>
        <v>4</v>
      </c>
      <c r="H275" s="371">
        <f t="shared" si="467"/>
        <v>4</v>
      </c>
      <c r="I275" s="372">
        <f t="shared" si="466"/>
        <v>0</v>
      </c>
      <c r="J275" s="367">
        <f t="shared" si="382"/>
        <v>0</v>
      </c>
      <c r="K275" s="372">
        <f t="shared" si="383"/>
        <v>0</v>
      </c>
      <c r="L275" s="463" t="s">
        <v>24</v>
      </c>
      <c r="M275" s="373" t="s">
        <v>386</v>
      </c>
      <c r="N275" s="635" t="s">
        <v>2378</v>
      </c>
      <c r="O275" s="635" t="s">
        <v>2379</v>
      </c>
      <c r="P275" s="376" t="s">
        <v>2119</v>
      </c>
      <c r="Q275" s="377">
        <v>4</v>
      </c>
      <c r="R275" s="378">
        <v>4</v>
      </c>
      <c r="S275" s="379">
        <v>0</v>
      </c>
      <c r="T275" s="378">
        <v>5</v>
      </c>
      <c r="U275" s="378">
        <v>1</v>
      </c>
      <c r="V275" s="377">
        <v>0</v>
      </c>
      <c r="W275" s="378">
        <v>0</v>
      </c>
      <c r="X275" s="379">
        <v>0</v>
      </c>
      <c r="Y275" s="384"/>
      <c r="Z275" s="401"/>
      <c r="AA275" s="402"/>
      <c r="AB275" s="383"/>
      <c r="AC275" s="384"/>
      <c r="AD275" s="384"/>
      <c r="AE275" s="383"/>
      <c r="AF275" s="401"/>
      <c r="AG275" s="406"/>
      <c r="AH275" s="383">
        <v>0</v>
      </c>
      <c r="AI275" s="384">
        <v>0</v>
      </c>
      <c r="AJ275" s="385">
        <v>0</v>
      </c>
      <c r="AK275" s="384">
        <v>4</v>
      </c>
      <c r="AL275" s="384">
        <v>4</v>
      </c>
      <c r="AM275" s="384">
        <v>0</v>
      </c>
      <c r="AN275" s="383">
        <v>0</v>
      </c>
      <c r="AO275" s="384">
        <v>0</v>
      </c>
      <c r="AP275" s="385">
        <v>0</v>
      </c>
      <c r="AQ275" s="384"/>
      <c r="AR275" s="384"/>
      <c r="AS275" s="384"/>
      <c r="AT275" s="383">
        <v>0</v>
      </c>
      <c r="AU275" s="384">
        <v>0</v>
      </c>
      <c r="AV275" s="384">
        <v>0</v>
      </c>
      <c r="AW275" s="383"/>
      <c r="AX275" s="384"/>
      <c r="AY275" s="385"/>
      <c r="AZ275" s="403"/>
      <c r="BA275" s="387" t="str">
        <f t="shared" si="384"/>
        <v>PM</v>
      </c>
      <c r="BB275" s="388" t="str">
        <f t="shared" si="385"/>
        <v/>
      </c>
      <c r="BC275" s="389" t="str">
        <f t="shared" si="386"/>
        <v>-</v>
      </c>
      <c r="BD275" s="390" t="str">
        <f t="shared" si="387"/>
        <v>BB</v>
      </c>
      <c r="BE275" s="391">
        <f t="shared" si="388"/>
        <v>3</v>
      </c>
      <c r="BF275" s="392" t="str">
        <f>VLOOKUP(C275,'Standaard+voorstellen '!A$1:E$568,1,FALSE)</f>
        <v>PM-BB</v>
      </c>
      <c r="BG275" s="393" t="str">
        <f>VLOOKUP(P275,'Hulpblad Aantal per VrtgSrt &gt;=1'!B$4:C$688,1,FALSE)</f>
        <v>PM-BB</v>
      </c>
      <c r="BH275" s="394" t="s">
        <v>2119</v>
      </c>
      <c r="BI275" s="393" t="str">
        <f t="shared" si="389"/>
        <v>g</v>
      </c>
      <c r="BJ275" s="393" t="str">
        <f t="shared" si="390"/>
        <v>P</v>
      </c>
      <c r="BK275" s="393" t="str">
        <f t="shared" si="391"/>
        <v/>
      </c>
      <c r="BL275" s="395" t="str">
        <f t="shared" si="392"/>
        <v>P</v>
      </c>
      <c r="BM275" s="393" t="str">
        <f>IF((B275&gt;"a"),(VLOOKUP(A275,Afhankelijkheid!A$2:O$5530,2,FALSE)),"")</f>
        <v/>
      </c>
      <c r="BN275" s="396">
        <f>IFERROR(VLOOKUP(A275,'Hulpblad IZB en IZE'!A$2:B$750,2,FALSE),0)</f>
        <v>0</v>
      </c>
      <c r="BO275" s="397" t="str">
        <f t="shared" si="393"/>
        <v/>
      </c>
      <c r="BP275" s="370">
        <f t="shared" si="394"/>
        <v>4</v>
      </c>
      <c r="BQ275" s="371">
        <f t="shared" si="395"/>
        <v>4</v>
      </c>
      <c r="BR275" s="372">
        <f t="shared" si="463"/>
        <v>0</v>
      </c>
      <c r="BS275" s="372">
        <f t="shared" si="464"/>
        <v>5</v>
      </c>
      <c r="BT275" s="367">
        <f t="shared" si="396"/>
        <v>0</v>
      </c>
      <c r="BU275" s="398"/>
      <c r="BW275" s="393">
        <f t="shared" si="397"/>
        <v>0</v>
      </c>
      <c r="BX275" s="393">
        <f t="shared" si="398"/>
        <v>0</v>
      </c>
      <c r="BY275" s="393">
        <f t="shared" si="399"/>
        <v>0</v>
      </c>
      <c r="BZ275" s="393">
        <f t="shared" si="400"/>
        <v>0</v>
      </c>
      <c r="CA275" s="393">
        <f t="shared" si="401"/>
        <v>0</v>
      </c>
      <c r="CB275" s="393">
        <f t="shared" si="402"/>
        <v>0</v>
      </c>
      <c r="CC275" s="393">
        <f t="shared" si="403"/>
        <v>0</v>
      </c>
      <c r="CD275" s="393">
        <f t="shared" si="404"/>
        <v>0</v>
      </c>
      <c r="CE275" s="393">
        <f t="shared" si="405"/>
        <v>0</v>
      </c>
      <c r="CF275" s="393">
        <f t="shared" si="406"/>
        <v>0</v>
      </c>
      <c r="CG275" s="398"/>
      <c r="CH275" s="391">
        <f t="shared" si="407"/>
        <v>1</v>
      </c>
      <c r="CI275" s="391">
        <f t="shared" si="408"/>
        <v>0</v>
      </c>
      <c r="CJ275" s="391">
        <f t="shared" si="409"/>
        <v>0</v>
      </c>
      <c r="CK275" s="391">
        <f t="shared" si="410"/>
        <v>0</v>
      </c>
      <c r="CL275" s="391">
        <f t="shared" si="411"/>
        <v>1</v>
      </c>
      <c r="CM275" s="391">
        <f t="shared" si="412"/>
        <v>1</v>
      </c>
      <c r="CN275" s="391">
        <f t="shared" si="413"/>
        <v>1</v>
      </c>
      <c r="CO275" s="391">
        <f t="shared" si="414"/>
        <v>0</v>
      </c>
      <c r="CP275" s="391">
        <f t="shared" si="415"/>
        <v>1</v>
      </c>
      <c r="CQ275" s="391">
        <f t="shared" si="416"/>
        <v>0</v>
      </c>
      <c r="CR275" s="391">
        <f t="shared" si="417"/>
        <v>0</v>
      </c>
      <c r="CS275" s="393">
        <f t="shared" si="418"/>
        <v>0</v>
      </c>
      <c r="CT275" s="391">
        <f t="shared" si="419"/>
        <v>0</v>
      </c>
      <c r="CU275" s="391">
        <f t="shared" si="420"/>
        <v>0</v>
      </c>
      <c r="CV275" s="391">
        <f t="shared" si="421"/>
        <v>0</v>
      </c>
      <c r="CW275" s="391">
        <f t="shared" si="422"/>
        <v>0</v>
      </c>
      <c r="CX275" s="391">
        <f t="shared" si="423"/>
        <v>0</v>
      </c>
      <c r="CY275" s="391">
        <f t="shared" si="424"/>
        <v>0</v>
      </c>
      <c r="CZ275" s="391">
        <f t="shared" si="425"/>
        <v>1</v>
      </c>
      <c r="DA275" s="391">
        <f t="shared" si="426"/>
        <v>0</v>
      </c>
      <c r="DB275" s="391">
        <f t="shared" si="427"/>
        <v>0</v>
      </c>
      <c r="DC275" s="391">
        <f t="shared" si="428"/>
        <v>0</v>
      </c>
      <c r="DD275" s="391">
        <f t="shared" si="429"/>
        <v>0</v>
      </c>
      <c r="DE275" s="398"/>
      <c r="DF275" s="391">
        <f t="shared" si="430"/>
        <v>0</v>
      </c>
      <c r="DG275" s="391">
        <f t="shared" si="431"/>
        <v>0</v>
      </c>
      <c r="DH275" s="391">
        <f t="shared" si="432"/>
        <v>0</v>
      </c>
      <c r="DI275" s="391">
        <f t="shared" si="433"/>
        <v>0</v>
      </c>
      <c r="DJ275" s="391">
        <f t="shared" si="434"/>
        <v>0</v>
      </c>
      <c r="DK275" s="391">
        <f t="shared" si="435"/>
        <v>0</v>
      </c>
      <c r="DL275" s="391">
        <f t="shared" si="436"/>
        <v>0</v>
      </c>
      <c r="DM275" s="391">
        <f t="shared" si="437"/>
        <v>0</v>
      </c>
      <c r="DN275" s="391">
        <f t="shared" si="438"/>
        <v>0</v>
      </c>
      <c r="DO275" s="391">
        <f t="shared" si="439"/>
        <v>0</v>
      </c>
      <c r="DP275" s="391">
        <f t="shared" si="440"/>
        <v>0</v>
      </c>
      <c r="DQ275" s="398"/>
      <c r="DR275" s="391">
        <f t="shared" si="441"/>
        <v>0</v>
      </c>
      <c r="DS275" s="391">
        <f t="shared" si="442"/>
        <v>0</v>
      </c>
      <c r="DT275" s="391">
        <f t="shared" si="443"/>
        <v>0</v>
      </c>
      <c r="DU275" s="391">
        <f t="shared" si="444"/>
        <v>0</v>
      </c>
      <c r="DV275" s="391">
        <f t="shared" si="445"/>
        <v>0</v>
      </c>
      <c r="DW275" s="391">
        <f t="shared" si="446"/>
        <v>0</v>
      </c>
      <c r="DX275" s="391">
        <f t="shared" si="447"/>
        <v>0</v>
      </c>
      <c r="DY275" s="391">
        <f t="shared" si="448"/>
        <v>0</v>
      </c>
      <c r="DZ275" s="391">
        <f t="shared" si="449"/>
        <v>0</v>
      </c>
      <c r="EA275" s="391">
        <f t="shared" si="450"/>
        <v>0</v>
      </c>
      <c r="EB275" s="391">
        <f t="shared" si="451"/>
        <v>0</v>
      </c>
      <c r="EC275" s="398"/>
      <c r="ED275" s="391">
        <f t="shared" si="452"/>
        <v>0</v>
      </c>
      <c r="EE275" s="391">
        <f t="shared" si="453"/>
        <v>0</v>
      </c>
      <c r="EF275" s="391">
        <f t="shared" si="454"/>
        <v>0</v>
      </c>
      <c r="EG275" s="391">
        <f t="shared" si="455"/>
        <v>0</v>
      </c>
      <c r="EH275" s="391">
        <f t="shared" si="456"/>
        <v>0</v>
      </c>
      <c r="EI275" s="391">
        <f t="shared" si="457"/>
        <v>0</v>
      </c>
      <c r="EJ275" s="391">
        <f t="shared" si="458"/>
        <v>0</v>
      </c>
      <c r="EK275" s="391">
        <f t="shared" si="459"/>
        <v>0</v>
      </c>
      <c r="EL275" s="391">
        <f t="shared" si="460"/>
        <v>0</v>
      </c>
      <c r="EM275" s="391">
        <f t="shared" si="461"/>
        <v>0</v>
      </c>
      <c r="EN275" s="391">
        <f t="shared" si="462"/>
        <v>0</v>
      </c>
    </row>
    <row r="276" spans="1:144" s="391" customFormat="1" ht="26.25" hidden="1" thickBot="1" x14ac:dyDescent="0.25">
      <c r="A276" s="364" t="str">
        <f t="shared" ref="A276:A307" si="468">IF((P276&gt;"a"),P276,"zzz")</f>
        <v>PM-BBM</v>
      </c>
      <c r="B276" s="365" t="str">
        <f>IF((A276&lt;&gt;"ZZZ"),(IF((IFERROR((VLOOKUP(A276,'Standaard+voorstellen '!A$1:B$436,1,FALSE)),"ZZZ"))="ZZZ","v","")),"")</f>
        <v/>
      </c>
      <c r="C276" s="491" t="s">
        <v>1933</v>
      </c>
      <c r="D276" s="367" t="str">
        <f t="shared" si="381"/>
        <v>PM-BBM</v>
      </c>
      <c r="E276" s="368" t="str">
        <f>IFERROR((VLOOKUP(C276,'Standaard+voorstellen '!A$1:E$568,2,FALSE)),"Nog af te handelen AANVRAAG")</f>
        <v>PM Bijz. Brandbestr. Middelen</v>
      </c>
      <c r="F276" s="369">
        <f>IFERROR((VLOOKUP(C276,'Standaard+voorstellen '!A$1:E$568,3,FALSE)),"")</f>
        <v>6</v>
      </c>
      <c r="G276" s="370">
        <f t="shared" si="465"/>
        <v>0</v>
      </c>
      <c r="H276" s="371">
        <f t="shared" si="467"/>
        <v>0</v>
      </c>
      <c r="I276" s="372">
        <f t="shared" si="466"/>
        <v>0</v>
      </c>
      <c r="J276" s="367">
        <f t="shared" si="382"/>
        <v>0</v>
      </c>
      <c r="K276" s="372">
        <f t="shared" si="383"/>
        <v>0</v>
      </c>
      <c r="L276" s="492" t="s">
        <v>36</v>
      </c>
      <c r="M276" s="373" t="s">
        <v>1063</v>
      </c>
      <c r="N276" s="678" t="s">
        <v>2402</v>
      </c>
      <c r="O276" s="675" t="s">
        <v>2377</v>
      </c>
      <c r="P276" s="376" t="s">
        <v>1933</v>
      </c>
      <c r="Q276" s="449">
        <v>0</v>
      </c>
      <c r="R276" s="378">
        <v>0</v>
      </c>
      <c r="S276" s="379">
        <v>0</v>
      </c>
      <c r="T276" s="378">
        <v>4</v>
      </c>
      <c r="U276" s="378">
        <v>0</v>
      </c>
      <c r="V276" s="383">
        <v>0</v>
      </c>
      <c r="W276" s="384">
        <v>0</v>
      </c>
      <c r="X276" s="385">
        <v>0</v>
      </c>
      <c r="Y276" s="384"/>
      <c r="Z276" s="401"/>
      <c r="AA276" s="402"/>
      <c r="AB276" s="383"/>
      <c r="AC276" s="384"/>
      <c r="AD276" s="384"/>
      <c r="AE276" s="383"/>
      <c r="AF276" s="401"/>
      <c r="AG276" s="406"/>
      <c r="AH276" s="383">
        <v>0</v>
      </c>
      <c r="AI276" s="384">
        <v>0</v>
      </c>
      <c r="AJ276" s="385">
        <v>0</v>
      </c>
      <c r="AK276" s="384"/>
      <c r="AL276" s="384"/>
      <c r="AM276" s="384"/>
      <c r="AN276" s="383">
        <v>0</v>
      </c>
      <c r="AO276" s="384">
        <v>0</v>
      </c>
      <c r="AP276" s="385">
        <v>0</v>
      </c>
      <c r="AQ276" s="384"/>
      <c r="AR276" s="384"/>
      <c r="AS276" s="384"/>
      <c r="AT276" s="383">
        <v>0</v>
      </c>
      <c r="AU276" s="384">
        <v>0</v>
      </c>
      <c r="AV276" s="384">
        <v>0</v>
      </c>
      <c r="AW276" s="383"/>
      <c r="AX276" s="384"/>
      <c r="AY276" s="385"/>
      <c r="AZ276" s="403"/>
      <c r="BA276" s="387" t="str">
        <f t="shared" si="384"/>
        <v>PM</v>
      </c>
      <c r="BB276" s="388" t="str">
        <f t="shared" si="385"/>
        <v/>
      </c>
      <c r="BC276" s="389" t="str">
        <f t="shared" si="386"/>
        <v>-</v>
      </c>
      <c r="BD276" s="390" t="str">
        <f t="shared" si="387"/>
        <v>BBM</v>
      </c>
      <c r="BE276" s="391">
        <f t="shared" si="388"/>
        <v>3</v>
      </c>
      <c r="BF276" s="392" t="str">
        <f>VLOOKUP(C276,'Standaard+voorstellen '!A$1:E$568,1,FALSE)</f>
        <v>PM-BBM</v>
      </c>
      <c r="BG276" s="393" t="str">
        <f>VLOOKUP(P276,'Hulpblad Aantal per VrtgSrt &gt;=1'!B$4:C$688,1,FALSE)</f>
        <v>PM-BBM</v>
      </c>
      <c r="BH276" s="394" t="s">
        <v>1933</v>
      </c>
      <c r="BI276" s="393" t="str">
        <f t="shared" si="389"/>
        <v>g</v>
      </c>
      <c r="BJ276" s="393" t="str">
        <f t="shared" si="390"/>
        <v/>
      </c>
      <c r="BK276" s="393" t="str">
        <f t="shared" si="391"/>
        <v/>
      </c>
      <c r="BL276" s="395" t="str">
        <f t="shared" si="392"/>
        <v/>
      </c>
      <c r="BM276" s="393" t="str">
        <f>IF((B276&gt;"a"),(VLOOKUP(A276,Afhankelijkheid!A$2:O$5530,2,FALSE)),"")</f>
        <v/>
      </c>
      <c r="BN276" s="396">
        <f>IFERROR(VLOOKUP(A276,'Hulpblad IZB en IZE'!A$2:B$750,2,FALSE),0)</f>
        <v>0</v>
      </c>
      <c r="BO276" s="397" t="str">
        <f t="shared" si="393"/>
        <v/>
      </c>
      <c r="BP276" s="370">
        <f t="shared" si="394"/>
        <v>0</v>
      </c>
      <c r="BQ276" s="371">
        <f t="shared" si="395"/>
        <v>0</v>
      </c>
      <c r="BR276" s="372">
        <f t="shared" si="463"/>
        <v>0</v>
      </c>
      <c r="BS276" s="372">
        <f t="shared" si="464"/>
        <v>4</v>
      </c>
      <c r="BT276" s="367">
        <f t="shared" si="396"/>
        <v>0</v>
      </c>
      <c r="BU276" s="398"/>
      <c r="BW276" s="393">
        <f t="shared" si="397"/>
        <v>0</v>
      </c>
      <c r="BX276" s="393">
        <f t="shared" si="398"/>
        <v>0</v>
      </c>
      <c r="BY276" s="393">
        <f t="shared" si="399"/>
        <v>0</v>
      </c>
      <c r="BZ276" s="393">
        <f t="shared" si="400"/>
        <v>0</v>
      </c>
      <c r="CA276" s="393">
        <f t="shared" si="401"/>
        <v>0</v>
      </c>
      <c r="CB276" s="393">
        <f t="shared" si="402"/>
        <v>0</v>
      </c>
      <c r="CC276" s="393">
        <f t="shared" si="403"/>
        <v>0</v>
      </c>
      <c r="CD276" s="393">
        <f t="shared" si="404"/>
        <v>0</v>
      </c>
      <c r="CE276" s="393">
        <f t="shared" si="405"/>
        <v>0</v>
      </c>
      <c r="CF276" s="393">
        <f t="shared" si="406"/>
        <v>0</v>
      </c>
      <c r="CG276" s="398"/>
      <c r="CH276" s="391">
        <f t="shared" si="407"/>
        <v>1</v>
      </c>
      <c r="CI276" s="391">
        <f t="shared" si="408"/>
        <v>0</v>
      </c>
      <c r="CJ276" s="391">
        <f t="shared" si="409"/>
        <v>0</v>
      </c>
      <c r="CK276" s="391">
        <f t="shared" si="410"/>
        <v>0</v>
      </c>
      <c r="CL276" s="391">
        <f t="shared" si="411"/>
        <v>1</v>
      </c>
      <c r="CM276" s="391">
        <f t="shared" si="412"/>
        <v>0</v>
      </c>
      <c r="CN276" s="391">
        <f t="shared" si="413"/>
        <v>1</v>
      </c>
      <c r="CO276" s="391">
        <f t="shared" si="414"/>
        <v>0</v>
      </c>
      <c r="CP276" s="391">
        <f t="shared" si="415"/>
        <v>1</v>
      </c>
      <c r="CQ276" s="391">
        <f t="shared" si="416"/>
        <v>0</v>
      </c>
      <c r="CR276" s="391">
        <f t="shared" si="417"/>
        <v>0</v>
      </c>
      <c r="CS276" s="393">
        <f t="shared" si="418"/>
        <v>0</v>
      </c>
      <c r="CT276" s="391">
        <f t="shared" si="419"/>
        <v>0</v>
      </c>
      <c r="CU276" s="391">
        <f t="shared" si="420"/>
        <v>0</v>
      </c>
      <c r="CV276" s="391">
        <f t="shared" si="421"/>
        <v>0</v>
      </c>
      <c r="CW276" s="391">
        <f t="shared" si="422"/>
        <v>0</v>
      </c>
      <c r="CX276" s="391">
        <f t="shared" si="423"/>
        <v>0</v>
      </c>
      <c r="CY276" s="391">
        <f t="shared" si="424"/>
        <v>0</v>
      </c>
      <c r="CZ276" s="391">
        <f t="shared" si="425"/>
        <v>0</v>
      </c>
      <c r="DA276" s="391">
        <f t="shared" si="426"/>
        <v>0</v>
      </c>
      <c r="DB276" s="391">
        <f t="shared" si="427"/>
        <v>0</v>
      </c>
      <c r="DC276" s="391">
        <f t="shared" si="428"/>
        <v>0</v>
      </c>
      <c r="DD276" s="391">
        <f t="shared" si="429"/>
        <v>0</v>
      </c>
      <c r="DE276" s="398"/>
      <c r="DF276" s="391">
        <f t="shared" si="430"/>
        <v>0</v>
      </c>
      <c r="DG276" s="391">
        <f t="shared" si="431"/>
        <v>0</v>
      </c>
      <c r="DH276" s="391">
        <f t="shared" si="432"/>
        <v>0</v>
      </c>
      <c r="DI276" s="391">
        <f t="shared" si="433"/>
        <v>0</v>
      </c>
      <c r="DJ276" s="391">
        <f t="shared" si="434"/>
        <v>0</v>
      </c>
      <c r="DK276" s="391">
        <f t="shared" si="435"/>
        <v>0</v>
      </c>
      <c r="DL276" s="391">
        <f t="shared" si="436"/>
        <v>0</v>
      </c>
      <c r="DM276" s="391">
        <f t="shared" si="437"/>
        <v>0</v>
      </c>
      <c r="DN276" s="391">
        <f t="shared" si="438"/>
        <v>0</v>
      </c>
      <c r="DO276" s="391">
        <f t="shared" si="439"/>
        <v>0</v>
      </c>
      <c r="DP276" s="391">
        <f t="shared" si="440"/>
        <v>0</v>
      </c>
      <c r="DQ276" s="398"/>
      <c r="DR276" s="391">
        <f t="shared" si="441"/>
        <v>0</v>
      </c>
      <c r="DS276" s="391">
        <f t="shared" si="442"/>
        <v>0</v>
      </c>
      <c r="DT276" s="391">
        <f t="shared" si="443"/>
        <v>0</v>
      </c>
      <c r="DU276" s="391">
        <f t="shared" si="444"/>
        <v>0</v>
      </c>
      <c r="DV276" s="391">
        <f t="shared" si="445"/>
        <v>0</v>
      </c>
      <c r="DW276" s="391">
        <f t="shared" si="446"/>
        <v>0</v>
      </c>
      <c r="DX276" s="391">
        <f t="shared" si="447"/>
        <v>0</v>
      </c>
      <c r="DY276" s="391">
        <f t="shared" si="448"/>
        <v>0</v>
      </c>
      <c r="DZ276" s="391">
        <f t="shared" si="449"/>
        <v>0</v>
      </c>
      <c r="EA276" s="391">
        <f t="shared" si="450"/>
        <v>0</v>
      </c>
      <c r="EB276" s="391">
        <f t="shared" si="451"/>
        <v>0</v>
      </c>
      <c r="EC276" s="398"/>
      <c r="ED276" s="391">
        <f t="shared" si="452"/>
        <v>0</v>
      </c>
      <c r="EE276" s="391">
        <f t="shared" si="453"/>
        <v>0</v>
      </c>
      <c r="EF276" s="391">
        <f t="shared" si="454"/>
        <v>0</v>
      </c>
      <c r="EG276" s="391">
        <f t="shared" si="455"/>
        <v>0</v>
      </c>
      <c r="EH276" s="391">
        <f t="shared" si="456"/>
        <v>0</v>
      </c>
      <c r="EI276" s="391">
        <f t="shared" si="457"/>
        <v>0</v>
      </c>
      <c r="EJ276" s="391">
        <f t="shared" si="458"/>
        <v>0</v>
      </c>
      <c r="EK276" s="391">
        <f t="shared" si="459"/>
        <v>0</v>
      </c>
      <c r="EL276" s="391">
        <f t="shared" si="460"/>
        <v>0</v>
      </c>
      <c r="EM276" s="391">
        <f t="shared" si="461"/>
        <v>0</v>
      </c>
      <c r="EN276" s="391">
        <f t="shared" si="462"/>
        <v>0</v>
      </c>
    </row>
    <row r="277" spans="1:144" s="391" customFormat="1" ht="13.5" hidden="1" thickBot="1" x14ac:dyDescent="0.25">
      <c r="A277" s="364" t="str">
        <f t="shared" si="468"/>
        <v>PMT</v>
      </c>
      <c r="B277" s="365" t="str">
        <f>IF((A277&lt;&gt;"ZZZ"),(IF((IFERROR((VLOOKUP(A277,'Standaard+voorstellen '!A$1:B$436,1,FALSE)),"ZZZ"))="ZZZ","v","")),"")</f>
        <v/>
      </c>
      <c r="C277" s="396" t="s">
        <v>421</v>
      </c>
      <c r="D277" s="367" t="str">
        <f t="shared" si="381"/>
        <v>PMT</v>
      </c>
      <c r="E277" s="368" t="str">
        <f>IFERROR((VLOOKUP(C277,'Standaard+voorstellen '!A$1:E$568,2,FALSE)),"Nog af te handelen AANVRAAG")</f>
        <v>Personeel/Materieel Terreinv.</v>
      </c>
      <c r="F277" s="369">
        <f>IFERROR((VLOOKUP(C277,'Standaard+voorstellen '!A$1:E$568,3,FALSE)),"")</f>
        <v>0</v>
      </c>
      <c r="G277" s="370">
        <f t="shared" si="465"/>
        <v>3</v>
      </c>
      <c r="H277" s="371">
        <f t="shared" si="467"/>
        <v>2</v>
      </c>
      <c r="I277" s="372">
        <f t="shared" si="466"/>
        <v>1</v>
      </c>
      <c r="J277" s="367">
        <f t="shared" si="382"/>
        <v>0</v>
      </c>
      <c r="K277" s="372">
        <f t="shared" si="383"/>
        <v>0</v>
      </c>
      <c r="L277" s="369" t="s">
        <v>36</v>
      </c>
      <c r="M277" s="373" t="s">
        <v>443</v>
      </c>
      <c r="N277" s="374"/>
      <c r="O277" s="375"/>
      <c r="P277" s="376" t="s">
        <v>421</v>
      </c>
      <c r="Q277" s="377">
        <v>3</v>
      </c>
      <c r="R277" s="378">
        <v>2</v>
      </c>
      <c r="S277" s="379">
        <v>1</v>
      </c>
      <c r="T277" s="378">
        <v>6</v>
      </c>
      <c r="U277" s="378">
        <v>2</v>
      </c>
      <c r="V277" s="383">
        <v>0</v>
      </c>
      <c r="W277" s="384">
        <v>0</v>
      </c>
      <c r="X277" s="385">
        <v>0</v>
      </c>
      <c r="Y277" s="384">
        <v>2</v>
      </c>
      <c r="Z277" s="401">
        <v>2</v>
      </c>
      <c r="AA277" s="402">
        <v>0</v>
      </c>
      <c r="AB277" s="383"/>
      <c r="AC277" s="384"/>
      <c r="AD277" s="384"/>
      <c r="AE277" s="377"/>
      <c r="AF277" s="380"/>
      <c r="AG277" s="382"/>
      <c r="AH277" s="383">
        <v>1</v>
      </c>
      <c r="AI277" s="384">
        <v>0</v>
      </c>
      <c r="AJ277" s="385">
        <v>1</v>
      </c>
      <c r="AK277" s="384"/>
      <c r="AL277" s="384"/>
      <c r="AM277" s="384"/>
      <c r="AN277" s="383">
        <v>0</v>
      </c>
      <c r="AO277" s="384">
        <v>0</v>
      </c>
      <c r="AP277" s="385">
        <v>0</v>
      </c>
      <c r="AQ277" s="384">
        <v>0</v>
      </c>
      <c r="AR277" s="384">
        <v>0</v>
      </c>
      <c r="AS277" s="384">
        <v>0</v>
      </c>
      <c r="AT277" s="383">
        <v>0</v>
      </c>
      <c r="AU277" s="384">
        <v>0</v>
      </c>
      <c r="AV277" s="384">
        <v>0</v>
      </c>
      <c r="AW277" s="383"/>
      <c r="AX277" s="384"/>
      <c r="AY277" s="385"/>
      <c r="AZ277" s="403"/>
      <c r="BA277" s="387" t="str">
        <f t="shared" si="384"/>
        <v>PM</v>
      </c>
      <c r="BB277" s="388" t="str">
        <f t="shared" si="385"/>
        <v>T</v>
      </c>
      <c r="BC277" s="389" t="str">
        <f t="shared" si="386"/>
        <v/>
      </c>
      <c r="BD277" s="390" t="str">
        <f t="shared" si="387"/>
        <v/>
      </c>
      <c r="BE277" s="391">
        <f t="shared" si="388"/>
        <v>4</v>
      </c>
      <c r="BF277" s="392" t="str">
        <f>VLOOKUP(C277,'Standaard+voorstellen '!A$1:E$568,1,FALSE)</f>
        <v>PMT</v>
      </c>
      <c r="BG277" s="393" t="str">
        <f>VLOOKUP(P277,'Hulpblad Aantal per VrtgSrt &gt;=1'!B$4:C$688,1,FALSE)</f>
        <v>PMT</v>
      </c>
      <c r="BH277" s="394" t="s">
        <v>421</v>
      </c>
      <c r="BI277" s="393" t="str">
        <f t="shared" si="389"/>
        <v>g</v>
      </c>
      <c r="BJ277" s="393" t="str">
        <f t="shared" si="390"/>
        <v>P</v>
      </c>
      <c r="BK277" s="393" t="str">
        <f t="shared" si="391"/>
        <v>A</v>
      </c>
      <c r="BL277" s="395" t="str">
        <f t="shared" si="392"/>
        <v>PA</v>
      </c>
      <c r="BM277" s="393" t="str">
        <f>IF((B277&gt;"a"),(VLOOKUP(A277,Afhankelijkheid!A$2:O$5530,2,FALSE)),"")</f>
        <v/>
      </c>
      <c r="BN277" s="396">
        <f>IFERROR(VLOOKUP(A277,'Hulpblad IZB en IZE'!A$2:B$750,2,FALSE),0)</f>
        <v>0</v>
      </c>
      <c r="BO277" s="397" t="str">
        <f t="shared" si="393"/>
        <v/>
      </c>
      <c r="BP277" s="370">
        <f t="shared" si="394"/>
        <v>3</v>
      </c>
      <c r="BQ277" s="371">
        <f t="shared" si="395"/>
        <v>2</v>
      </c>
      <c r="BR277" s="372">
        <f t="shared" si="463"/>
        <v>1</v>
      </c>
      <c r="BS277" s="372">
        <f t="shared" si="464"/>
        <v>6</v>
      </c>
      <c r="BT277" s="367">
        <f t="shared" si="396"/>
        <v>0</v>
      </c>
      <c r="BU277" s="398"/>
      <c r="BW277" s="393">
        <f t="shared" si="397"/>
        <v>0</v>
      </c>
      <c r="BX277" s="393">
        <f t="shared" si="398"/>
        <v>0</v>
      </c>
      <c r="BY277" s="393">
        <f t="shared" si="399"/>
        <v>0</v>
      </c>
      <c r="BZ277" s="393">
        <f t="shared" si="400"/>
        <v>0</v>
      </c>
      <c r="CA277" s="393">
        <f t="shared" si="401"/>
        <v>0</v>
      </c>
      <c r="CB277" s="393">
        <f t="shared" si="402"/>
        <v>0</v>
      </c>
      <c r="CC277" s="393">
        <f t="shared" si="403"/>
        <v>0</v>
      </c>
      <c r="CD277" s="393">
        <f t="shared" si="404"/>
        <v>0</v>
      </c>
      <c r="CE277" s="393">
        <f t="shared" si="405"/>
        <v>0</v>
      </c>
      <c r="CF277" s="393">
        <f t="shared" si="406"/>
        <v>0</v>
      </c>
      <c r="CG277" s="398"/>
      <c r="CH277" s="391">
        <f t="shared" si="407"/>
        <v>1</v>
      </c>
      <c r="CI277" s="391">
        <f t="shared" si="408"/>
        <v>1</v>
      </c>
      <c r="CJ277" s="391">
        <f t="shared" si="409"/>
        <v>0</v>
      </c>
      <c r="CK277" s="391">
        <f t="shared" si="410"/>
        <v>0</v>
      </c>
      <c r="CL277" s="391">
        <f t="shared" si="411"/>
        <v>1</v>
      </c>
      <c r="CM277" s="391">
        <f t="shared" si="412"/>
        <v>0</v>
      </c>
      <c r="CN277" s="391">
        <f t="shared" si="413"/>
        <v>1</v>
      </c>
      <c r="CO277" s="391">
        <f t="shared" si="414"/>
        <v>1</v>
      </c>
      <c r="CP277" s="391">
        <f t="shared" si="415"/>
        <v>1</v>
      </c>
      <c r="CQ277" s="391">
        <f t="shared" si="416"/>
        <v>0</v>
      </c>
      <c r="CR277" s="391">
        <f t="shared" si="417"/>
        <v>0</v>
      </c>
      <c r="CS277" s="393">
        <f t="shared" si="418"/>
        <v>0</v>
      </c>
      <c r="CT277" s="391">
        <f t="shared" si="419"/>
        <v>0</v>
      </c>
      <c r="CU277" s="391">
        <f t="shared" si="420"/>
        <v>0</v>
      </c>
      <c r="CV277" s="391">
        <f t="shared" si="421"/>
        <v>1</v>
      </c>
      <c r="CW277" s="391">
        <f t="shared" si="422"/>
        <v>0</v>
      </c>
      <c r="CX277" s="391">
        <f t="shared" si="423"/>
        <v>0</v>
      </c>
      <c r="CY277" s="391">
        <f t="shared" si="424"/>
        <v>1</v>
      </c>
      <c r="CZ277" s="391">
        <f t="shared" si="425"/>
        <v>0</v>
      </c>
      <c r="DA277" s="391">
        <f t="shared" si="426"/>
        <v>0</v>
      </c>
      <c r="DB277" s="391">
        <f t="shared" si="427"/>
        <v>0</v>
      </c>
      <c r="DC277" s="391">
        <f t="shared" si="428"/>
        <v>0</v>
      </c>
      <c r="DD277" s="391">
        <f t="shared" si="429"/>
        <v>0</v>
      </c>
      <c r="DE277" s="398"/>
      <c r="DF277" s="391">
        <f t="shared" si="430"/>
        <v>0</v>
      </c>
      <c r="DG277" s="391">
        <f t="shared" si="431"/>
        <v>0</v>
      </c>
      <c r="DH277" s="391">
        <f t="shared" si="432"/>
        <v>0</v>
      </c>
      <c r="DI277" s="391">
        <f t="shared" si="433"/>
        <v>0</v>
      </c>
      <c r="DJ277" s="391">
        <f t="shared" si="434"/>
        <v>0</v>
      </c>
      <c r="DK277" s="391">
        <f t="shared" si="435"/>
        <v>0</v>
      </c>
      <c r="DL277" s="391">
        <f t="shared" si="436"/>
        <v>0</v>
      </c>
      <c r="DM277" s="391">
        <f t="shared" si="437"/>
        <v>0</v>
      </c>
      <c r="DN277" s="391">
        <f t="shared" si="438"/>
        <v>0</v>
      </c>
      <c r="DO277" s="391">
        <f t="shared" si="439"/>
        <v>0</v>
      </c>
      <c r="DP277" s="391">
        <f t="shared" si="440"/>
        <v>0</v>
      </c>
      <c r="DQ277" s="398"/>
      <c r="DR277" s="391">
        <f t="shared" si="441"/>
        <v>0</v>
      </c>
      <c r="DS277" s="391">
        <f t="shared" si="442"/>
        <v>0</v>
      </c>
      <c r="DT277" s="391">
        <f t="shared" si="443"/>
        <v>0</v>
      </c>
      <c r="DU277" s="391">
        <f t="shared" si="444"/>
        <v>0</v>
      </c>
      <c r="DV277" s="391">
        <f t="shared" si="445"/>
        <v>0</v>
      </c>
      <c r="DW277" s="391">
        <f t="shared" si="446"/>
        <v>0</v>
      </c>
      <c r="DX277" s="391">
        <f t="shared" si="447"/>
        <v>0</v>
      </c>
      <c r="DY277" s="391">
        <f t="shared" si="448"/>
        <v>0</v>
      </c>
      <c r="DZ277" s="391">
        <f t="shared" si="449"/>
        <v>0</v>
      </c>
      <c r="EA277" s="391">
        <f t="shared" si="450"/>
        <v>0</v>
      </c>
      <c r="EB277" s="391">
        <f t="shared" si="451"/>
        <v>0</v>
      </c>
      <c r="EC277" s="398"/>
      <c r="ED277" s="391">
        <f t="shared" si="452"/>
        <v>0</v>
      </c>
      <c r="EE277" s="391">
        <f t="shared" si="453"/>
        <v>0</v>
      </c>
      <c r="EF277" s="391">
        <f t="shared" si="454"/>
        <v>0</v>
      </c>
      <c r="EG277" s="391">
        <f t="shared" si="455"/>
        <v>0</v>
      </c>
      <c r="EH277" s="391">
        <f t="shared" si="456"/>
        <v>0</v>
      </c>
      <c r="EI277" s="391">
        <f t="shared" si="457"/>
        <v>0</v>
      </c>
      <c r="EJ277" s="391">
        <f t="shared" si="458"/>
        <v>0</v>
      </c>
      <c r="EK277" s="391">
        <f t="shared" si="459"/>
        <v>0</v>
      </c>
      <c r="EL277" s="391">
        <f t="shared" si="460"/>
        <v>0</v>
      </c>
      <c r="EM277" s="391">
        <f t="shared" si="461"/>
        <v>0</v>
      </c>
      <c r="EN277" s="391">
        <f t="shared" si="462"/>
        <v>0</v>
      </c>
    </row>
    <row r="278" spans="1:144" s="391" customFormat="1" ht="26.25" hidden="1" thickBot="1" x14ac:dyDescent="0.25">
      <c r="A278" s="364" t="str">
        <f t="shared" si="468"/>
        <v>PMT-USR</v>
      </c>
      <c r="B278" s="365" t="str">
        <f>IF((A278&lt;&gt;"ZZZ"),(IF((IFERROR((VLOOKUP(A278,'Standaard+voorstellen '!A$1:B$436,1,FALSE)),"ZZZ"))="ZZZ","v","")),"")</f>
        <v/>
      </c>
      <c r="C278" s="413" t="s">
        <v>753</v>
      </c>
      <c r="D278" s="367" t="str">
        <f t="shared" si="381"/>
        <v>PMT-USR</v>
      </c>
      <c r="E278" s="368" t="str">
        <f>IFERROR((VLOOKUP(C278,'Standaard+voorstellen '!A$1:E$568,2,FALSE)),"Nog af te handelen AANVRAAG")</f>
        <v>PM Terreinvaardig USAR</v>
      </c>
      <c r="F278" s="369">
        <f>IFERROR((VLOOKUP(C278,'Standaard+voorstellen '!A$1:E$568,3,FALSE)),"")</f>
        <v>5</v>
      </c>
      <c r="G278" s="370">
        <f t="shared" si="465"/>
        <v>0</v>
      </c>
      <c r="H278" s="371">
        <f t="shared" si="467"/>
        <v>0</v>
      </c>
      <c r="I278" s="372">
        <f t="shared" si="466"/>
        <v>0</v>
      </c>
      <c r="J278" s="367">
        <f t="shared" si="382"/>
        <v>0</v>
      </c>
      <c r="K278" s="372">
        <f t="shared" si="383"/>
        <v>0</v>
      </c>
      <c r="L278" s="414" t="s">
        <v>36</v>
      </c>
      <c r="M278" s="373" t="s">
        <v>203</v>
      </c>
      <c r="N278" s="675" t="s">
        <v>2403</v>
      </c>
      <c r="O278" s="675" t="s">
        <v>1941</v>
      </c>
      <c r="P278" s="376" t="s">
        <v>753</v>
      </c>
      <c r="Q278" s="449">
        <v>0</v>
      </c>
      <c r="R278" s="378">
        <v>0</v>
      </c>
      <c r="S278" s="379">
        <v>0</v>
      </c>
      <c r="T278" s="378">
        <v>5</v>
      </c>
      <c r="U278" s="378">
        <v>0</v>
      </c>
      <c r="V278" s="383">
        <v>0</v>
      </c>
      <c r="W278" s="384">
        <v>0</v>
      </c>
      <c r="X278" s="385">
        <v>0</v>
      </c>
      <c r="Y278" s="384"/>
      <c r="Z278" s="401"/>
      <c r="AA278" s="402"/>
      <c r="AB278" s="383"/>
      <c r="AC278" s="384"/>
      <c r="AD278" s="384"/>
      <c r="AE278" s="383"/>
      <c r="AF278" s="401"/>
      <c r="AG278" s="406"/>
      <c r="AH278" s="383">
        <v>0</v>
      </c>
      <c r="AI278" s="384">
        <v>0</v>
      </c>
      <c r="AJ278" s="385">
        <v>0</v>
      </c>
      <c r="AK278" s="384"/>
      <c r="AL278" s="384"/>
      <c r="AM278" s="384"/>
      <c r="AN278" s="383">
        <v>0</v>
      </c>
      <c r="AO278" s="384">
        <v>0</v>
      </c>
      <c r="AP278" s="385">
        <v>0</v>
      </c>
      <c r="AQ278" s="384">
        <v>0</v>
      </c>
      <c r="AR278" s="384">
        <v>0</v>
      </c>
      <c r="AS278" s="384">
        <v>0</v>
      </c>
      <c r="AT278" s="383">
        <v>0</v>
      </c>
      <c r="AU278" s="384">
        <v>0</v>
      </c>
      <c r="AV278" s="384">
        <v>0</v>
      </c>
      <c r="AW278" s="383"/>
      <c r="AX278" s="384"/>
      <c r="AY278" s="385"/>
      <c r="AZ278" s="403"/>
      <c r="BA278" s="387" t="str">
        <f t="shared" si="384"/>
        <v>PM</v>
      </c>
      <c r="BB278" s="388" t="str">
        <f t="shared" si="385"/>
        <v>T</v>
      </c>
      <c r="BC278" s="389" t="str">
        <f t="shared" si="386"/>
        <v>-</v>
      </c>
      <c r="BD278" s="390" t="str">
        <f t="shared" si="387"/>
        <v>USR</v>
      </c>
      <c r="BE278" s="391">
        <f t="shared" si="388"/>
        <v>4</v>
      </c>
      <c r="BF278" s="392" t="str">
        <f>VLOOKUP(C278,'Standaard+voorstellen '!A$1:E$568,1,FALSE)</f>
        <v>PMT-USR</v>
      </c>
      <c r="BG278" s="393" t="str">
        <f>VLOOKUP(P278,'Hulpblad Aantal per VrtgSrt &gt;=1'!B$4:C$688,1,FALSE)</f>
        <v>PMT-USR</v>
      </c>
      <c r="BH278" s="394" t="s">
        <v>753</v>
      </c>
      <c r="BI278" s="393" t="str">
        <f t="shared" si="389"/>
        <v>g</v>
      </c>
      <c r="BJ278" s="393" t="str">
        <f t="shared" si="390"/>
        <v/>
      </c>
      <c r="BK278" s="393" t="str">
        <f t="shared" si="391"/>
        <v/>
      </c>
      <c r="BL278" s="395" t="str">
        <f t="shared" si="392"/>
        <v/>
      </c>
      <c r="BM278" s="393" t="str">
        <f>IF((B278&gt;"a"),(VLOOKUP(A278,Afhankelijkheid!A$2:O$5530,2,FALSE)),"")</f>
        <v/>
      </c>
      <c r="BN278" s="396">
        <f>IFERROR(VLOOKUP(A278,'Hulpblad IZB en IZE'!A$2:B$750,2,FALSE),0)</f>
        <v>0</v>
      </c>
      <c r="BO278" s="397" t="str">
        <f t="shared" si="393"/>
        <v/>
      </c>
      <c r="BP278" s="370">
        <f t="shared" si="394"/>
        <v>0</v>
      </c>
      <c r="BQ278" s="371">
        <f t="shared" si="395"/>
        <v>0</v>
      </c>
      <c r="BR278" s="372">
        <f t="shared" si="463"/>
        <v>0</v>
      </c>
      <c r="BS278" s="372">
        <f t="shared" si="464"/>
        <v>5</v>
      </c>
      <c r="BT278" s="367">
        <f t="shared" si="396"/>
        <v>0</v>
      </c>
      <c r="BU278" s="398"/>
      <c r="BW278" s="393">
        <f t="shared" si="397"/>
        <v>0</v>
      </c>
      <c r="BX278" s="393">
        <f t="shared" si="398"/>
        <v>0</v>
      </c>
      <c r="BY278" s="393">
        <f t="shared" si="399"/>
        <v>0</v>
      </c>
      <c r="BZ278" s="393">
        <f t="shared" si="400"/>
        <v>0</v>
      </c>
      <c r="CA278" s="393">
        <f t="shared" si="401"/>
        <v>0</v>
      </c>
      <c r="CB278" s="393">
        <f t="shared" si="402"/>
        <v>0</v>
      </c>
      <c r="CC278" s="393">
        <f t="shared" si="403"/>
        <v>0</v>
      </c>
      <c r="CD278" s="393">
        <f t="shared" si="404"/>
        <v>0</v>
      </c>
      <c r="CE278" s="393">
        <f t="shared" si="405"/>
        <v>0</v>
      </c>
      <c r="CF278" s="393">
        <f t="shared" si="406"/>
        <v>0</v>
      </c>
      <c r="CG278" s="398"/>
      <c r="CH278" s="391">
        <f t="shared" si="407"/>
        <v>1</v>
      </c>
      <c r="CI278" s="391">
        <f t="shared" si="408"/>
        <v>0</v>
      </c>
      <c r="CJ278" s="391">
        <f t="shared" si="409"/>
        <v>0</v>
      </c>
      <c r="CK278" s="391">
        <f t="shared" si="410"/>
        <v>0</v>
      </c>
      <c r="CL278" s="391">
        <f t="shared" si="411"/>
        <v>1</v>
      </c>
      <c r="CM278" s="391">
        <f t="shared" si="412"/>
        <v>0</v>
      </c>
      <c r="CN278" s="391">
        <f t="shared" si="413"/>
        <v>1</v>
      </c>
      <c r="CO278" s="391">
        <f t="shared" si="414"/>
        <v>1</v>
      </c>
      <c r="CP278" s="391">
        <f t="shared" si="415"/>
        <v>1</v>
      </c>
      <c r="CQ278" s="391">
        <f t="shared" si="416"/>
        <v>0</v>
      </c>
      <c r="CR278" s="391">
        <f t="shared" si="417"/>
        <v>0</v>
      </c>
      <c r="CS278" s="393">
        <f t="shared" si="418"/>
        <v>0</v>
      </c>
      <c r="CT278" s="391">
        <f t="shared" si="419"/>
        <v>0</v>
      </c>
      <c r="CU278" s="391">
        <f t="shared" si="420"/>
        <v>0</v>
      </c>
      <c r="CV278" s="391">
        <f t="shared" si="421"/>
        <v>0</v>
      </c>
      <c r="CW278" s="391">
        <f t="shared" si="422"/>
        <v>0</v>
      </c>
      <c r="CX278" s="391">
        <f t="shared" si="423"/>
        <v>0</v>
      </c>
      <c r="CY278" s="391">
        <f t="shared" si="424"/>
        <v>0</v>
      </c>
      <c r="CZ278" s="391">
        <f t="shared" si="425"/>
        <v>0</v>
      </c>
      <c r="DA278" s="391">
        <f t="shared" si="426"/>
        <v>0</v>
      </c>
      <c r="DB278" s="391">
        <f t="shared" si="427"/>
        <v>0</v>
      </c>
      <c r="DC278" s="391">
        <f t="shared" si="428"/>
        <v>0</v>
      </c>
      <c r="DD278" s="391">
        <f t="shared" si="429"/>
        <v>0</v>
      </c>
      <c r="DE278" s="398"/>
      <c r="DF278" s="391">
        <f t="shared" si="430"/>
        <v>0</v>
      </c>
      <c r="DG278" s="391">
        <f t="shared" si="431"/>
        <v>0</v>
      </c>
      <c r="DH278" s="391">
        <f t="shared" si="432"/>
        <v>0</v>
      </c>
      <c r="DI278" s="391">
        <f t="shared" si="433"/>
        <v>0</v>
      </c>
      <c r="DJ278" s="391">
        <f t="shared" si="434"/>
        <v>0</v>
      </c>
      <c r="DK278" s="391">
        <f t="shared" si="435"/>
        <v>0</v>
      </c>
      <c r="DL278" s="391">
        <f t="shared" si="436"/>
        <v>0</v>
      </c>
      <c r="DM278" s="391">
        <f t="shared" si="437"/>
        <v>0</v>
      </c>
      <c r="DN278" s="391">
        <f t="shared" si="438"/>
        <v>0</v>
      </c>
      <c r="DO278" s="391">
        <f t="shared" si="439"/>
        <v>0</v>
      </c>
      <c r="DP278" s="391">
        <f t="shared" si="440"/>
        <v>0</v>
      </c>
      <c r="DQ278" s="398"/>
      <c r="DR278" s="391">
        <f t="shared" si="441"/>
        <v>0</v>
      </c>
      <c r="DS278" s="391">
        <f t="shared" si="442"/>
        <v>0</v>
      </c>
      <c r="DT278" s="391">
        <f t="shared" si="443"/>
        <v>0</v>
      </c>
      <c r="DU278" s="391">
        <f t="shared" si="444"/>
        <v>0</v>
      </c>
      <c r="DV278" s="391">
        <f t="shared" si="445"/>
        <v>0</v>
      </c>
      <c r="DW278" s="391">
        <f t="shared" si="446"/>
        <v>0</v>
      </c>
      <c r="DX278" s="391">
        <f t="shared" si="447"/>
        <v>0</v>
      </c>
      <c r="DY278" s="391">
        <f t="shared" si="448"/>
        <v>0</v>
      </c>
      <c r="DZ278" s="391">
        <f t="shared" si="449"/>
        <v>0</v>
      </c>
      <c r="EA278" s="391">
        <f t="shared" si="450"/>
        <v>0</v>
      </c>
      <c r="EB278" s="391">
        <f t="shared" si="451"/>
        <v>0</v>
      </c>
      <c r="EC278" s="398"/>
      <c r="ED278" s="391">
        <f t="shared" si="452"/>
        <v>0</v>
      </c>
      <c r="EE278" s="391">
        <f t="shared" si="453"/>
        <v>0</v>
      </c>
      <c r="EF278" s="391">
        <f t="shared" si="454"/>
        <v>0</v>
      </c>
      <c r="EG278" s="391">
        <f t="shared" si="455"/>
        <v>0</v>
      </c>
      <c r="EH278" s="391">
        <f t="shared" si="456"/>
        <v>0</v>
      </c>
      <c r="EI278" s="391">
        <f t="shared" si="457"/>
        <v>0</v>
      </c>
      <c r="EJ278" s="391">
        <f t="shared" si="458"/>
        <v>0</v>
      </c>
      <c r="EK278" s="391">
        <f t="shared" si="459"/>
        <v>0</v>
      </c>
      <c r="EL278" s="391">
        <f t="shared" si="460"/>
        <v>0</v>
      </c>
      <c r="EM278" s="391">
        <f t="shared" si="461"/>
        <v>0</v>
      </c>
      <c r="EN278" s="391">
        <f t="shared" si="462"/>
        <v>0</v>
      </c>
    </row>
    <row r="279" spans="1:144" s="391" customFormat="1" ht="13.5" hidden="1" thickBot="1" x14ac:dyDescent="0.25">
      <c r="A279" s="364" t="str">
        <f t="shared" si="468"/>
        <v>PM-UHD</v>
      </c>
      <c r="B279" s="365" t="str">
        <f>IF((A279&lt;&gt;"ZZZ"),(IF((IFERROR((VLOOKUP(A279,'Standaard+voorstellen '!A$1:B$436,1,FALSE)),"ZZZ"))="ZZZ","v","")),"")</f>
        <v/>
      </c>
      <c r="C279" s="396" t="s">
        <v>1872</v>
      </c>
      <c r="D279" s="367" t="str">
        <f t="shared" si="381"/>
        <v>PM-UHD</v>
      </c>
      <c r="E279" s="368" t="str">
        <f>IFERROR((VLOOKUP(C279,'Standaard+voorstellen '!A$1:E$568,2,FALSE)),"Nog af te handelen AANVRAAG")</f>
        <v>PM Ultra HD blussysteem</v>
      </c>
      <c r="F279" s="369">
        <f>IFERROR((VLOOKUP(C279,'Standaard+voorstellen '!A$1:E$568,3,FALSE)),"")</f>
        <v>6</v>
      </c>
      <c r="G279" s="370">
        <f t="shared" si="465"/>
        <v>2</v>
      </c>
      <c r="H279" s="371">
        <f t="shared" si="467"/>
        <v>2</v>
      </c>
      <c r="I279" s="372">
        <f t="shared" si="466"/>
        <v>0</v>
      </c>
      <c r="J279" s="367">
        <f t="shared" si="382"/>
        <v>0</v>
      </c>
      <c r="K279" s="372">
        <f t="shared" si="383"/>
        <v>0</v>
      </c>
      <c r="L279" s="586" t="s">
        <v>36</v>
      </c>
      <c r="M279" s="373"/>
      <c r="N279" s="420" t="s">
        <v>2141</v>
      </c>
      <c r="O279" s="445" t="s">
        <v>2145</v>
      </c>
      <c r="P279" s="376" t="s">
        <v>1872</v>
      </c>
      <c r="Q279" s="377">
        <v>2</v>
      </c>
      <c r="R279" s="378">
        <v>2</v>
      </c>
      <c r="S279" s="379">
        <v>0</v>
      </c>
      <c r="T279" s="378">
        <v>5</v>
      </c>
      <c r="U279" s="378">
        <v>1</v>
      </c>
      <c r="V279" s="383">
        <v>0</v>
      </c>
      <c r="W279" s="384">
        <v>0</v>
      </c>
      <c r="X279" s="385">
        <v>0</v>
      </c>
      <c r="Y279" s="378">
        <v>2</v>
      </c>
      <c r="Z279" s="380">
        <v>2</v>
      </c>
      <c r="AA279" s="381">
        <v>0</v>
      </c>
      <c r="AB279" s="383"/>
      <c r="AC279" s="384"/>
      <c r="AD279" s="384"/>
      <c r="AE279" s="383"/>
      <c r="AF279" s="401"/>
      <c r="AG279" s="406"/>
      <c r="AH279" s="383">
        <v>0</v>
      </c>
      <c r="AI279" s="384">
        <v>0</v>
      </c>
      <c r="AJ279" s="385">
        <v>0</v>
      </c>
      <c r="AK279" s="384"/>
      <c r="AL279" s="384"/>
      <c r="AM279" s="384"/>
      <c r="AN279" s="383">
        <v>0</v>
      </c>
      <c r="AO279" s="384">
        <v>0</v>
      </c>
      <c r="AP279" s="385">
        <v>0</v>
      </c>
      <c r="AQ279" s="384"/>
      <c r="AR279" s="384"/>
      <c r="AS279" s="384"/>
      <c r="AT279" s="383">
        <v>0</v>
      </c>
      <c r="AU279" s="384">
        <v>0</v>
      </c>
      <c r="AV279" s="384">
        <v>0</v>
      </c>
      <c r="AW279" s="383"/>
      <c r="AX279" s="384"/>
      <c r="AY279" s="385"/>
      <c r="AZ279" s="403"/>
      <c r="BA279" s="387" t="str">
        <f t="shared" si="384"/>
        <v>PM</v>
      </c>
      <c r="BB279" s="388" t="str">
        <f t="shared" si="385"/>
        <v/>
      </c>
      <c r="BC279" s="389" t="str">
        <f t="shared" si="386"/>
        <v>-</v>
      </c>
      <c r="BD279" s="390" t="str">
        <f t="shared" si="387"/>
        <v>UHD</v>
      </c>
      <c r="BE279" s="391">
        <f t="shared" si="388"/>
        <v>3</v>
      </c>
      <c r="BF279" s="392" t="str">
        <f>VLOOKUP(C279,'Standaard+voorstellen '!A$1:E$568,1,FALSE)</f>
        <v>PM-UHD</v>
      </c>
      <c r="BG279" s="393" t="str">
        <f>VLOOKUP(P279,'Hulpblad Aantal per VrtgSrt &gt;=1'!B$4:C$688,1,FALSE)</f>
        <v>PM-UHD</v>
      </c>
      <c r="BH279" s="394" t="s">
        <v>1872</v>
      </c>
      <c r="BI279" s="393" t="str">
        <f t="shared" si="389"/>
        <v>g</v>
      </c>
      <c r="BJ279" s="393" t="str">
        <f t="shared" si="390"/>
        <v>P</v>
      </c>
      <c r="BK279" s="393" t="str">
        <f t="shared" si="391"/>
        <v/>
      </c>
      <c r="BL279" s="395" t="str">
        <f t="shared" si="392"/>
        <v>P</v>
      </c>
      <c r="BM279" s="393" t="str">
        <f>IF((B279&gt;"a"),(VLOOKUP(A279,Afhankelijkheid!A$2:O$5530,2,FALSE)),"")</f>
        <v/>
      </c>
      <c r="BN279" s="396">
        <f>IFERROR(VLOOKUP(A279,'Hulpblad IZB en IZE'!A$2:B$750,2,FALSE),0)</f>
        <v>0</v>
      </c>
      <c r="BO279" s="397" t="str">
        <f t="shared" si="393"/>
        <v/>
      </c>
      <c r="BP279" s="370">
        <f t="shared" si="394"/>
        <v>2</v>
      </c>
      <c r="BQ279" s="371">
        <f t="shared" si="395"/>
        <v>2</v>
      </c>
      <c r="BR279" s="372">
        <f t="shared" si="463"/>
        <v>0</v>
      </c>
      <c r="BS279" s="372">
        <f t="shared" si="464"/>
        <v>5</v>
      </c>
      <c r="BT279" s="367">
        <f t="shared" si="396"/>
        <v>0</v>
      </c>
      <c r="BU279" s="398"/>
      <c r="BW279" s="393">
        <f t="shared" si="397"/>
        <v>0</v>
      </c>
      <c r="BX279" s="393">
        <f t="shared" si="398"/>
        <v>0</v>
      </c>
      <c r="BY279" s="393">
        <f t="shared" si="399"/>
        <v>0</v>
      </c>
      <c r="BZ279" s="393">
        <f t="shared" si="400"/>
        <v>0</v>
      </c>
      <c r="CA279" s="393">
        <f t="shared" si="401"/>
        <v>0</v>
      </c>
      <c r="CB279" s="393">
        <f t="shared" si="402"/>
        <v>0</v>
      </c>
      <c r="CC279" s="393">
        <f t="shared" si="403"/>
        <v>0</v>
      </c>
      <c r="CD279" s="393">
        <f t="shared" si="404"/>
        <v>0</v>
      </c>
      <c r="CE279" s="393">
        <f t="shared" si="405"/>
        <v>0</v>
      </c>
      <c r="CF279" s="393">
        <f t="shared" si="406"/>
        <v>0</v>
      </c>
      <c r="CG279" s="398"/>
      <c r="CH279" s="391">
        <f t="shared" si="407"/>
        <v>1</v>
      </c>
      <c r="CI279" s="391">
        <f t="shared" si="408"/>
        <v>1</v>
      </c>
      <c r="CJ279" s="391">
        <f t="shared" si="409"/>
        <v>0</v>
      </c>
      <c r="CK279" s="391">
        <f t="shared" si="410"/>
        <v>0</v>
      </c>
      <c r="CL279" s="391">
        <f t="shared" si="411"/>
        <v>1</v>
      </c>
      <c r="CM279" s="391">
        <f t="shared" si="412"/>
        <v>0</v>
      </c>
      <c r="CN279" s="391">
        <f t="shared" si="413"/>
        <v>1</v>
      </c>
      <c r="CO279" s="391">
        <f t="shared" si="414"/>
        <v>0</v>
      </c>
      <c r="CP279" s="391">
        <f t="shared" si="415"/>
        <v>1</v>
      </c>
      <c r="CQ279" s="391">
        <f t="shared" si="416"/>
        <v>0</v>
      </c>
      <c r="CR279" s="391">
        <f t="shared" si="417"/>
        <v>0</v>
      </c>
      <c r="CS279" s="393">
        <f t="shared" si="418"/>
        <v>0</v>
      </c>
      <c r="CT279" s="391">
        <f t="shared" si="419"/>
        <v>0</v>
      </c>
      <c r="CU279" s="391">
        <f t="shared" si="420"/>
        <v>0</v>
      </c>
      <c r="CV279" s="391">
        <f t="shared" si="421"/>
        <v>1</v>
      </c>
      <c r="CW279" s="391">
        <f t="shared" si="422"/>
        <v>0</v>
      </c>
      <c r="CX279" s="391">
        <f t="shared" si="423"/>
        <v>0</v>
      </c>
      <c r="CY279" s="391">
        <f t="shared" si="424"/>
        <v>0</v>
      </c>
      <c r="CZ279" s="391">
        <f t="shared" si="425"/>
        <v>0</v>
      </c>
      <c r="DA279" s="391">
        <f t="shared" si="426"/>
        <v>0</v>
      </c>
      <c r="DB279" s="391">
        <f t="shared" si="427"/>
        <v>0</v>
      </c>
      <c r="DC279" s="391">
        <f t="shared" si="428"/>
        <v>0</v>
      </c>
      <c r="DD279" s="391">
        <f t="shared" si="429"/>
        <v>0</v>
      </c>
      <c r="DE279" s="398"/>
      <c r="DF279" s="391">
        <f t="shared" si="430"/>
        <v>0</v>
      </c>
      <c r="DG279" s="391">
        <f t="shared" si="431"/>
        <v>0</v>
      </c>
      <c r="DH279" s="391">
        <f t="shared" si="432"/>
        <v>0</v>
      </c>
      <c r="DI279" s="391">
        <f t="shared" si="433"/>
        <v>0</v>
      </c>
      <c r="DJ279" s="391">
        <f t="shared" si="434"/>
        <v>0</v>
      </c>
      <c r="DK279" s="391">
        <f t="shared" si="435"/>
        <v>0</v>
      </c>
      <c r="DL279" s="391">
        <f t="shared" si="436"/>
        <v>0</v>
      </c>
      <c r="DM279" s="391">
        <f t="shared" si="437"/>
        <v>0</v>
      </c>
      <c r="DN279" s="391">
        <f t="shared" si="438"/>
        <v>0</v>
      </c>
      <c r="DO279" s="391">
        <f t="shared" si="439"/>
        <v>0</v>
      </c>
      <c r="DP279" s="391">
        <f t="shared" si="440"/>
        <v>0</v>
      </c>
      <c r="DQ279" s="398"/>
      <c r="DR279" s="391">
        <f t="shared" si="441"/>
        <v>0</v>
      </c>
      <c r="DS279" s="391">
        <f t="shared" si="442"/>
        <v>0</v>
      </c>
      <c r="DT279" s="391">
        <f t="shared" si="443"/>
        <v>0</v>
      </c>
      <c r="DU279" s="391">
        <f t="shared" si="444"/>
        <v>0</v>
      </c>
      <c r="DV279" s="391">
        <f t="shared" si="445"/>
        <v>0</v>
      </c>
      <c r="DW279" s="391">
        <f t="shared" si="446"/>
        <v>0</v>
      </c>
      <c r="DX279" s="391">
        <f t="shared" si="447"/>
        <v>0</v>
      </c>
      <c r="DY279" s="391">
        <f t="shared" si="448"/>
        <v>0</v>
      </c>
      <c r="DZ279" s="391">
        <f t="shared" si="449"/>
        <v>0</v>
      </c>
      <c r="EA279" s="391">
        <f t="shared" si="450"/>
        <v>0</v>
      </c>
      <c r="EB279" s="391">
        <f t="shared" si="451"/>
        <v>0</v>
      </c>
      <c r="EC279" s="398"/>
      <c r="ED279" s="391">
        <f t="shared" si="452"/>
        <v>0</v>
      </c>
      <c r="EE279" s="391">
        <f t="shared" si="453"/>
        <v>0</v>
      </c>
      <c r="EF279" s="391">
        <f t="shared" si="454"/>
        <v>0</v>
      </c>
      <c r="EG279" s="391">
        <f t="shared" si="455"/>
        <v>0</v>
      </c>
      <c r="EH279" s="391">
        <f t="shared" si="456"/>
        <v>0</v>
      </c>
      <c r="EI279" s="391">
        <f t="shared" si="457"/>
        <v>0</v>
      </c>
      <c r="EJ279" s="391">
        <f t="shared" si="458"/>
        <v>0</v>
      </c>
      <c r="EK279" s="391">
        <f t="shared" si="459"/>
        <v>0</v>
      </c>
      <c r="EL279" s="391">
        <f t="shared" si="460"/>
        <v>0</v>
      </c>
      <c r="EM279" s="391">
        <f t="shared" si="461"/>
        <v>0</v>
      </c>
      <c r="EN279" s="391">
        <f t="shared" si="462"/>
        <v>0</v>
      </c>
    </row>
    <row r="280" spans="1:144" s="391" customFormat="1" ht="13.5" hidden="1" thickBot="1" x14ac:dyDescent="0.25">
      <c r="A280" s="364" t="str">
        <f t="shared" si="468"/>
        <v>PR</v>
      </c>
      <c r="B280" s="365" t="str">
        <f>IF((A280&lt;&gt;"ZZZ"),(IF((IFERROR((VLOOKUP(A280,'Standaard+voorstellen '!A$1:B$436,1,FALSE)),"ZZZ"))="ZZZ","v","")),"")</f>
        <v/>
      </c>
      <c r="C280" s="404" t="s">
        <v>418</v>
      </c>
      <c r="D280" s="367" t="str">
        <f t="shared" si="381"/>
        <v>PR</v>
      </c>
      <c r="E280" s="368" t="str">
        <f>IFERROR((VLOOKUP(C280,'Standaard+voorstellen '!A$1:E$568,2,FALSE)),"Nog af te handelen AANVRAAG")</f>
        <v>Preventie</v>
      </c>
      <c r="F280" s="369">
        <f>IFERROR((VLOOKUP(C280,'Standaard+voorstellen '!A$1:E$568,3,FALSE)),"")</f>
        <v>8</v>
      </c>
      <c r="G280" s="370">
        <f t="shared" si="465"/>
        <v>8</v>
      </c>
      <c r="H280" s="371">
        <f t="shared" si="467"/>
        <v>2</v>
      </c>
      <c r="I280" s="372">
        <f t="shared" si="466"/>
        <v>6</v>
      </c>
      <c r="J280" s="367">
        <f t="shared" si="382"/>
        <v>0</v>
      </c>
      <c r="K280" s="372">
        <f t="shared" si="383"/>
        <v>0</v>
      </c>
      <c r="L280" s="405" t="s">
        <v>24</v>
      </c>
      <c r="M280" s="373" t="s">
        <v>1214</v>
      </c>
      <c r="N280" s="493"/>
      <c r="O280" s="375"/>
      <c r="P280" s="376" t="s">
        <v>418</v>
      </c>
      <c r="Q280" s="377">
        <v>8</v>
      </c>
      <c r="R280" s="378">
        <v>2</v>
      </c>
      <c r="S280" s="379">
        <v>6</v>
      </c>
      <c r="T280" s="378">
        <v>6</v>
      </c>
      <c r="U280" s="378">
        <v>2</v>
      </c>
      <c r="V280" s="383">
        <v>0</v>
      </c>
      <c r="W280" s="384">
        <v>0</v>
      </c>
      <c r="X280" s="385">
        <v>0</v>
      </c>
      <c r="Y280" s="384">
        <v>5</v>
      </c>
      <c r="Z280" s="401">
        <v>1</v>
      </c>
      <c r="AA280" s="402">
        <v>4</v>
      </c>
      <c r="AB280" s="383"/>
      <c r="AC280" s="384"/>
      <c r="AD280" s="384"/>
      <c r="AE280" s="383"/>
      <c r="AF280" s="401"/>
      <c r="AG280" s="406"/>
      <c r="AH280" s="383">
        <v>0</v>
      </c>
      <c r="AI280" s="384">
        <v>0</v>
      </c>
      <c r="AJ280" s="385">
        <v>0</v>
      </c>
      <c r="AK280" s="384"/>
      <c r="AL280" s="384"/>
      <c r="AM280" s="384"/>
      <c r="AN280" s="383">
        <v>0</v>
      </c>
      <c r="AO280" s="384">
        <v>0</v>
      </c>
      <c r="AP280" s="385">
        <v>0</v>
      </c>
      <c r="AQ280" s="384">
        <v>0</v>
      </c>
      <c r="AR280" s="384">
        <v>0</v>
      </c>
      <c r="AS280" s="384">
        <v>0</v>
      </c>
      <c r="AT280" s="383">
        <v>3</v>
      </c>
      <c r="AU280" s="384">
        <v>1</v>
      </c>
      <c r="AV280" s="384">
        <v>2</v>
      </c>
      <c r="AW280" s="383"/>
      <c r="AX280" s="384"/>
      <c r="AY280" s="385"/>
      <c r="AZ280" s="403"/>
      <c r="BA280" s="387" t="str">
        <f t="shared" si="384"/>
        <v>PR</v>
      </c>
      <c r="BB280" s="388" t="str">
        <f t="shared" si="385"/>
        <v/>
      </c>
      <c r="BC280" s="389" t="str">
        <f t="shared" si="386"/>
        <v/>
      </c>
      <c r="BD280" s="390" t="str">
        <f t="shared" si="387"/>
        <v/>
      </c>
      <c r="BE280" s="391">
        <f t="shared" si="388"/>
        <v>3</v>
      </c>
      <c r="BF280" s="392" t="str">
        <f>VLOOKUP(C280,'Standaard+voorstellen '!A$1:E$568,1,FALSE)</f>
        <v>PR</v>
      </c>
      <c r="BG280" s="393" t="str">
        <f>VLOOKUP(P280,'Hulpblad Aantal per VrtgSrt &gt;=1'!B$4:C$688,1,FALSE)</f>
        <v>PR</v>
      </c>
      <c r="BH280" s="394" t="s">
        <v>418</v>
      </c>
      <c r="BI280" s="393" t="str">
        <f t="shared" si="389"/>
        <v>g</v>
      </c>
      <c r="BJ280" s="393" t="str">
        <f t="shared" si="390"/>
        <v>P</v>
      </c>
      <c r="BK280" s="393" t="str">
        <f t="shared" si="391"/>
        <v>A</v>
      </c>
      <c r="BL280" s="395" t="str">
        <f t="shared" si="392"/>
        <v>PA</v>
      </c>
      <c r="BM280" s="393" t="str">
        <f>IF((B280&gt;"a"),(VLOOKUP(A280,Afhankelijkheid!A$2:O$5530,2,FALSE)),"")</f>
        <v/>
      </c>
      <c r="BN280" s="396">
        <f>IFERROR(VLOOKUP(A280,'Hulpblad IZB en IZE'!A$2:B$750,2,FALSE),0)</f>
        <v>0</v>
      </c>
      <c r="BO280" s="397" t="str">
        <f t="shared" si="393"/>
        <v/>
      </c>
      <c r="BP280" s="370">
        <f t="shared" si="394"/>
        <v>8</v>
      </c>
      <c r="BQ280" s="371">
        <f t="shared" si="395"/>
        <v>2</v>
      </c>
      <c r="BR280" s="372">
        <f t="shared" si="463"/>
        <v>6</v>
      </c>
      <c r="BS280" s="372">
        <f t="shared" si="464"/>
        <v>6</v>
      </c>
      <c r="BT280" s="367">
        <f t="shared" si="396"/>
        <v>0</v>
      </c>
      <c r="BU280" s="398"/>
      <c r="BW280" s="393">
        <f t="shared" si="397"/>
        <v>0</v>
      </c>
      <c r="BX280" s="393">
        <f t="shared" si="398"/>
        <v>0</v>
      </c>
      <c r="BY280" s="393">
        <f t="shared" si="399"/>
        <v>0</v>
      </c>
      <c r="BZ280" s="393">
        <f t="shared" si="400"/>
        <v>0</v>
      </c>
      <c r="CA280" s="393">
        <f t="shared" si="401"/>
        <v>0</v>
      </c>
      <c r="CB280" s="393">
        <f t="shared" si="402"/>
        <v>0</v>
      </c>
      <c r="CC280" s="393">
        <f t="shared" si="403"/>
        <v>0</v>
      </c>
      <c r="CD280" s="393">
        <f t="shared" si="404"/>
        <v>0</v>
      </c>
      <c r="CE280" s="393">
        <f t="shared" si="405"/>
        <v>0</v>
      </c>
      <c r="CF280" s="393">
        <f t="shared" si="406"/>
        <v>0</v>
      </c>
      <c r="CG280" s="398"/>
      <c r="CH280" s="391">
        <f t="shared" si="407"/>
        <v>1</v>
      </c>
      <c r="CI280" s="391">
        <f t="shared" si="408"/>
        <v>1</v>
      </c>
      <c r="CJ280" s="391">
        <f t="shared" si="409"/>
        <v>0</v>
      </c>
      <c r="CK280" s="391">
        <f t="shared" si="410"/>
        <v>0</v>
      </c>
      <c r="CL280" s="391">
        <f t="shared" si="411"/>
        <v>1</v>
      </c>
      <c r="CM280" s="391">
        <f t="shared" si="412"/>
        <v>0</v>
      </c>
      <c r="CN280" s="391">
        <f t="shared" si="413"/>
        <v>1</v>
      </c>
      <c r="CO280" s="391">
        <f t="shared" si="414"/>
        <v>1</v>
      </c>
      <c r="CP280" s="391">
        <f t="shared" si="415"/>
        <v>1</v>
      </c>
      <c r="CQ280" s="391">
        <f t="shared" si="416"/>
        <v>0</v>
      </c>
      <c r="CR280" s="391">
        <f t="shared" si="417"/>
        <v>0</v>
      </c>
      <c r="CS280" s="393">
        <f t="shared" si="418"/>
        <v>0</v>
      </c>
      <c r="CT280" s="391">
        <f t="shared" si="419"/>
        <v>0</v>
      </c>
      <c r="CU280" s="391">
        <f t="shared" si="420"/>
        <v>0</v>
      </c>
      <c r="CV280" s="391">
        <f t="shared" si="421"/>
        <v>1</v>
      </c>
      <c r="CW280" s="391">
        <f t="shared" si="422"/>
        <v>0</v>
      </c>
      <c r="CX280" s="391">
        <f t="shared" si="423"/>
        <v>0</v>
      </c>
      <c r="CY280" s="391">
        <f t="shared" si="424"/>
        <v>0</v>
      </c>
      <c r="CZ280" s="391">
        <f t="shared" si="425"/>
        <v>0</v>
      </c>
      <c r="DA280" s="391">
        <f t="shared" si="426"/>
        <v>0</v>
      </c>
      <c r="DB280" s="391">
        <f t="shared" si="427"/>
        <v>0</v>
      </c>
      <c r="DC280" s="391">
        <f t="shared" si="428"/>
        <v>1</v>
      </c>
      <c r="DD280" s="391">
        <f t="shared" si="429"/>
        <v>0</v>
      </c>
      <c r="DE280" s="398"/>
      <c r="DF280" s="391">
        <f t="shared" si="430"/>
        <v>0</v>
      </c>
      <c r="DG280" s="391">
        <f t="shared" si="431"/>
        <v>0</v>
      </c>
      <c r="DH280" s="391">
        <f t="shared" si="432"/>
        <v>0</v>
      </c>
      <c r="DI280" s="391">
        <f t="shared" si="433"/>
        <v>0</v>
      </c>
      <c r="DJ280" s="391">
        <f t="shared" si="434"/>
        <v>0</v>
      </c>
      <c r="DK280" s="391">
        <f t="shared" si="435"/>
        <v>0</v>
      </c>
      <c r="DL280" s="391">
        <f t="shared" si="436"/>
        <v>0</v>
      </c>
      <c r="DM280" s="391">
        <f t="shared" si="437"/>
        <v>0</v>
      </c>
      <c r="DN280" s="391">
        <f t="shared" si="438"/>
        <v>0</v>
      </c>
      <c r="DO280" s="391">
        <f t="shared" si="439"/>
        <v>0</v>
      </c>
      <c r="DP280" s="391">
        <f t="shared" si="440"/>
        <v>0</v>
      </c>
      <c r="DQ280" s="398"/>
      <c r="DR280" s="391">
        <f t="shared" si="441"/>
        <v>0</v>
      </c>
      <c r="DS280" s="391">
        <f t="shared" si="442"/>
        <v>0</v>
      </c>
      <c r="DT280" s="391">
        <f t="shared" si="443"/>
        <v>0</v>
      </c>
      <c r="DU280" s="391">
        <f t="shared" si="444"/>
        <v>0</v>
      </c>
      <c r="DV280" s="391">
        <f t="shared" si="445"/>
        <v>0</v>
      </c>
      <c r="DW280" s="391">
        <f t="shared" si="446"/>
        <v>0</v>
      </c>
      <c r="DX280" s="391">
        <f t="shared" si="447"/>
        <v>0</v>
      </c>
      <c r="DY280" s="391">
        <f t="shared" si="448"/>
        <v>0</v>
      </c>
      <c r="DZ280" s="391">
        <f t="shared" si="449"/>
        <v>0</v>
      </c>
      <c r="EA280" s="391">
        <f t="shared" si="450"/>
        <v>0</v>
      </c>
      <c r="EB280" s="391">
        <f t="shared" si="451"/>
        <v>0</v>
      </c>
      <c r="EC280" s="398"/>
      <c r="ED280" s="391">
        <f t="shared" si="452"/>
        <v>0</v>
      </c>
      <c r="EE280" s="391">
        <f t="shared" si="453"/>
        <v>0</v>
      </c>
      <c r="EF280" s="391">
        <f t="shared" si="454"/>
        <v>0</v>
      </c>
      <c r="EG280" s="391">
        <f t="shared" si="455"/>
        <v>0</v>
      </c>
      <c r="EH280" s="391">
        <f t="shared" si="456"/>
        <v>0</v>
      </c>
      <c r="EI280" s="391">
        <f t="shared" si="457"/>
        <v>0</v>
      </c>
      <c r="EJ280" s="391">
        <f t="shared" si="458"/>
        <v>0</v>
      </c>
      <c r="EK280" s="391">
        <f t="shared" si="459"/>
        <v>0</v>
      </c>
      <c r="EL280" s="391">
        <f t="shared" si="460"/>
        <v>0</v>
      </c>
      <c r="EM280" s="391">
        <f t="shared" si="461"/>
        <v>0</v>
      </c>
      <c r="EN280" s="391">
        <f t="shared" si="462"/>
        <v>0</v>
      </c>
    </row>
    <row r="281" spans="1:144" s="391" customFormat="1" ht="13.5" hidden="1" thickBot="1" x14ac:dyDescent="0.25">
      <c r="A281" s="364" t="str">
        <f t="shared" si="468"/>
        <v>QR</v>
      </c>
      <c r="B281" s="365" t="str">
        <f>IF((A281&lt;&gt;"ZZZ"),(IF((IFERROR((VLOOKUP(A281,'Standaard+voorstellen '!A$1:B$436,1,FALSE)),"ZZZ"))="ZZZ","v","")),"")</f>
        <v/>
      </c>
      <c r="C281" s="396" t="s">
        <v>483</v>
      </c>
      <c r="D281" s="367" t="str">
        <f t="shared" si="381"/>
        <v>QR</v>
      </c>
      <c r="E281" s="368" t="str">
        <f>IFERROR((VLOOKUP(C281,'Standaard+voorstellen '!A$1:E$568,2,FALSE)),"Nog af te handelen AANVRAAG")</f>
        <v>Quick Response team voertuig</v>
      </c>
      <c r="F281" s="369">
        <f>IFERROR((VLOOKUP(C281,'Standaard+voorstellen '!A$1:E$568,3,FALSE)),"")</f>
        <v>8</v>
      </c>
      <c r="G281" s="370">
        <f t="shared" si="465"/>
        <v>18</v>
      </c>
      <c r="H281" s="371">
        <f t="shared" si="467"/>
        <v>10</v>
      </c>
      <c r="I281" s="372">
        <f t="shared" si="466"/>
        <v>8</v>
      </c>
      <c r="J281" s="367">
        <f t="shared" si="382"/>
        <v>24</v>
      </c>
      <c r="K281" s="372">
        <f t="shared" si="383"/>
        <v>0</v>
      </c>
      <c r="L281" s="369" t="s">
        <v>36</v>
      </c>
      <c r="M281" s="373" t="s">
        <v>1215</v>
      </c>
      <c r="N281" s="374"/>
      <c r="O281" s="375"/>
      <c r="P281" s="376" t="s">
        <v>483</v>
      </c>
      <c r="Q281" s="377">
        <v>18</v>
      </c>
      <c r="R281" s="378">
        <v>10</v>
      </c>
      <c r="S281" s="379">
        <v>8</v>
      </c>
      <c r="T281" s="378">
        <v>7</v>
      </c>
      <c r="U281" s="378">
        <v>6</v>
      </c>
      <c r="V281" s="383">
        <v>2</v>
      </c>
      <c r="W281" s="384">
        <v>1</v>
      </c>
      <c r="X281" s="385">
        <v>1</v>
      </c>
      <c r="Y281" s="384">
        <v>1</v>
      </c>
      <c r="Z281" s="401">
        <v>0</v>
      </c>
      <c r="AA281" s="402">
        <v>1</v>
      </c>
      <c r="AB281" s="383"/>
      <c r="AC281" s="384"/>
      <c r="AD281" s="384"/>
      <c r="AE281" s="377">
        <v>4</v>
      </c>
      <c r="AF281" s="380">
        <v>4</v>
      </c>
      <c r="AG281" s="382">
        <v>0</v>
      </c>
      <c r="AH281" s="383">
        <v>6</v>
      </c>
      <c r="AI281" s="384">
        <v>1</v>
      </c>
      <c r="AJ281" s="385">
        <v>5</v>
      </c>
      <c r="AK281" s="384"/>
      <c r="AL281" s="384"/>
      <c r="AM281" s="384"/>
      <c r="AN281" s="383">
        <v>0</v>
      </c>
      <c r="AO281" s="384">
        <v>0</v>
      </c>
      <c r="AP281" s="385">
        <v>0</v>
      </c>
      <c r="AQ281" s="384">
        <v>2</v>
      </c>
      <c r="AR281" s="384">
        <v>2</v>
      </c>
      <c r="AS281" s="384">
        <v>0</v>
      </c>
      <c r="AT281" s="383">
        <v>3</v>
      </c>
      <c r="AU281" s="384">
        <v>2</v>
      </c>
      <c r="AV281" s="384">
        <v>1</v>
      </c>
      <c r="AW281" s="383"/>
      <c r="AX281" s="384"/>
      <c r="AY281" s="385"/>
      <c r="AZ281" s="403"/>
      <c r="BA281" s="387" t="str">
        <f t="shared" si="384"/>
        <v>QR</v>
      </c>
      <c r="BB281" s="388" t="str">
        <f t="shared" si="385"/>
        <v/>
      </c>
      <c r="BC281" s="389" t="str">
        <f t="shared" si="386"/>
        <v/>
      </c>
      <c r="BD281" s="390" t="str">
        <f t="shared" si="387"/>
        <v/>
      </c>
      <c r="BE281" s="391">
        <f t="shared" si="388"/>
        <v>3</v>
      </c>
      <c r="BF281" s="392" t="str">
        <f>VLOOKUP(C281,'Standaard+voorstellen '!A$1:E$568,1,FALSE)</f>
        <v>QR</v>
      </c>
      <c r="BG281" s="393" t="str">
        <f>VLOOKUP(P281,'Hulpblad Aantal per VrtgSrt &gt;=1'!B$4:C$688,1,FALSE)</f>
        <v>QR</v>
      </c>
      <c r="BH281" s="394" t="s">
        <v>483</v>
      </c>
      <c r="BI281" s="393" t="str">
        <f t="shared" si="389"/>
        <v>g</v>
      </c>
      <c r="BJ281" s="393" t="str">
        <f t="shared" si="390"/>
        <v>P</v>
      </c>
      <c r="BK281" s="393" t="str">
        <f t="shared" si="391"/>
        <v>A</v>
      </c>
      <c r="BL281" s="395" t="str">
        <f t="shared" si="392"/>
        <v>PA</v>
      </c>
      <c r="BM281" s="393" t="str">
        <f>IF((B281&gt;"a"),(VLOOKUP(A281,Afhankelijkheid!A$2:O$5530,2,FALSE)),"")</f>
        <v/>
      </c>
      <c r="BN281" s="396">
        <f>IFERROR(VLOOKUP(A281,'Hulpblad IZB en IZE'!A$2:B$750,2,FALSE),0)</f>
        <v>24</v>
      </c>
      <c r="BO281" s="397" t="str">
        <f t="shared" si="393"/>
        <v/>
      </c>
      <c r="BP281" s="370">
        <f t="shared" si="394"/>
        <v>18</v>
      </c>
      <c r="BQ281" s="371">
        <f t="shared" si="395"/>
        <v>10</v>
      </c>
      <c r="BR281" s="372">
        <f t="shared" si="463"/>
        <v>8</v>
      </c>
      <c r="BS281" s="372">
        <f t="shared" si="464"/>
        <v>7</v>
      </c>
      <c r="BT281" s="367">
        <f t="shared" si="396"/>
        <v>24</v>
      </c>
      <c r="BU281" s="398"/>
      <c r="BW281" s="393">
        <f t="shared" si="397"/>
        <v>0</v>
      </c>
      <c r="BX281" s="393">
        <f t="shared" si="398"/>
        <v>0</v>
      </c>
      <c r="BY281" s="393">
        <f t="shared" si="399"/>
        <v>0</v>
      </c>
      <c r="BZ281" s="393">
        <f t="shared" si="400"/>
        <v>0</v>
      </c>
      <c r="CA281" s="393">
        <f t="shared" si="401"/>
        <v>0</v>
      </c>
      <c r="CB281" s="393">
        <f t="shared" si="402"/>
        <v>0</v>
      </c>
      <c r="CC281" s="393">
        <f t="shared" si="403"/>
        <v>0</v>
      </c>
      <c r="CD281" s="393">
        <f t="shared" si="404"/>
        <v>0</v>
      </c>
      <c r="CE281" s="393">
        <f t="shared" si="405"/>
        <v>0</v>
      </c>
      <c r="CF281" s="393">
        <f t="shared" si="406"/>
        <v>0</v>
      </c>
      <c r="CG281" s="398"/>
      <c r="CH281" s="391">
        <f t="shared" si="407"/>
        <v>1</v>
      </c>
      <c r="CI281" s="391">
        <f t="shared" si="408"/>
        <v>1</v>
      </c>
      <c r="CJ281" s="391">
        <f t="shared" si="409"/>
        <v>0</v>
      </c>
      <c r="CK281" s="391">
        <f t="shared" si="410"/>
        <v>1</v>
      </c>
      <c r="CL281" s="391">
        <f t="shared" si="411"/>
        <v>1</v>
      </c>
      <c r="CM281" s="391">
        <f t="shared" si="412"/>
        <v>0</v>
      </c>
      <c r="CN281" s="391">
        <f t="shared" si="413"/>
        <v>1</v>
      </c>
      <c r="CO281" s="391">
        <f t="shared" si="414"/>
        <v>1</v>
      </c>
      <c r="CP281" s="391">
        <f t="shared" si="415"/>
        <v>1</v>
      </c>
      <c r="CQ281" s="391">
        <f t="shared" si="416"/>
        <v>0</v>
      </c>
      <c r="CR281" s="391">
        <f t="shared" si="417"/>
        <v>0</v>
      </c>
      <c r="CS281" s="393">
        <f t="shared" si="418"/>
        <v>0</v>
      </c>
      <c r="CT281" s="391">
        <f t="shared" si="419"/>
        <v>0</v>
      </c>
      <c r="CU281" s="391">
        <f t="shared" si="420"/>
        <v>1</v>
      </c>
      <c r="CV281" s="391">
        <f t="shared" si="421"/>
        <v>1</v>
      </c>
      <c r="CW281" s="391">
        <f t="shared" si="422"/>
        <v>0</v>
      </c>
      <c r="CX281" s="391">
        <f t="shared" si="423"/>
        <v>1</v>
      </c>
      <c r="CY281" s="391">
        <f t="shared" si="424"/>
        <v>1</v>
      </c>
      <c r="CZ281" s="391">
        <f t="shared" si="425"/>
        <v>0</v>
      </c>
      <c r="DA281" s="391">
        <f t="shared" si="426"/>
        <v>0</v>
      </c>
      <c r="DB281" s="391">
        <f t="shared" si="427"/>
        <v>1</v>
      </c>
      <c r="DC281" s="391">
        <f t="shared" si="428"/>
        <v>1</v>
      </c>
      <c r="DD281" s="391">
        <f t="shared" si="429"/>
        <v>0</v>
      </c>
      <c r="DE281" s="398"/>
      <c r="DF281" s="391">
        <f t="shared" si="430"/>
        <v>0</v>
      </c>
      <c r="DG281" s="391">
        <f t="shared" si="431"/>
        <v>0</v>
      </c>
      <c r="DH281" s="391">
        <f t="shared" si="432"/>
        <v>0</v>
      </c>
      <c r="DI281" s="391">
        <f t="shared" si="433"/>
        <v>0</v>
      </c>
      <c r="DJ281" s="391">
        <f t="shared" si="434"/>
        <v>0</v>
      </c>
      <c r="DK281" s="391">
        <f t="shared" si="435"/>
        <v>0</v>
      </c>
      <c r="DL281" s="391">
        <f t="shared" si="436"/>
        <v>0</v>
      </c>
      <c r="DM281" s="391">
        <f t="shared" si="437"/>
        <v>0</v>
      </c>
      <c r="DN281" s="391">
        <f t="shared" si="438"/>
        <v>0</v>
      </c>
      <c r="DO281" s="391">
        <f t="shared" si="439"/>
        <v>0</v>
      </c>
      <c r="DP281" s="391">
        <f t="shared" si="440"/>
        <v>0</v>
      </c>
      <c r="DQ281" s="398"/>
      <c r="DR281" s="391">
        <f t="shared" si="441"/>
        <v>0</v>
      </c>
      <c r="DS281" s="391">
        <f t="shared" si="442"/>
        <v>0</v>
      </c>
      <c r="DT281" s="391">
        <f t="shared" si="443"/>
        <v>0</v>
      </c>
      <c r="DU281" s="391">
        <f t="shared" si="444"/>
        <v>0</v>
      </c>
      <c r="DV281" s="391">
        <f t="shared" si="445"/>
        <v>0</v>
      </c>
      <c r="DW281" s="391">
        <f t="shared" si="446"/>
        <v>0</v>
      </c>
      <c r="DX281" s="391">
        <f t="shared" si="447"/>
        <v>0</v>
      </c>
      <c r="DY281" s="391">
        <f t="shared" si="448"/>
        <v>0</v>
      </c>
      <c r="DZ281" s="391">
        <f t="shared" si="449"/>
        <v>0</v>
      </c>
      <c r="EA281" s="391">
        <f t="shared" si="450"/>
        <v>0</v>
      </c>
      <c r="EB281" s="391">
        <f t="shared" si="451"/>
        <v>0</v>
      </c>
      <c r="EC281" s="398"/>
      <c r="ED281" s="391">
        <f t="shared" si="452"/>
        <v>0</v>
      </c>
      <c r="EE281" s="391">
        <f t="shared" si="453"/>
        <v>0</v>
      </c>
      <c r="EF281" s="391">
        <f t="shared" si="454"/>
        <v>0</v>
      </c>
      <c r="EG281" s="391">
        <f t="shared" si="455"/>
        <v>0</v>
      </c>
      <c r="EH281" s="391">
        <f t="shared" si="456"/>
        <v>0</v>
      </c>
      <c r="EI281" s="391">
        <f t="shared" si="457"/>
        <v>0</v>
      </c>
      <c r="EJ281" s="391">
        <f t="shared" si="458"/>
        <v>0</v>
      </c>
      <c r="EK281" s="391">
        <f t="shared" si="459"/>
        <v>0</v>
      </c>
      <c r="EL281" s="391">
        <f t="shared" si="460"/>
        <v>0</v>
      </c>
      <c r="EM281" s="391">
        <f t="shared" si="461"/>
        <v>0</v>
      </c>
      <c r="EN281" s="391">
        <f t="shared" si="462"/>
        <v>0</v>
      </c>
    </row>
    <row r="282" spans="1:144" s="391" customFormat="1" ht="13.5" hidden="1" thickBot="1" x14ac:dyDescent="0.25">
      <c r="A282" s="364" t="str">
        <f t="shared" si="468"/>
        <v>RA-NB</v>
      </c>
      <c r="B282" s="365" t="str">
        <f>IF((A282&lt;&gt;"ZZZ"),(IF((IFERROR((VLOOKUP(A282,'Standaard+voorstellen '!A$1:B$436,1,FALSE)),"ZZZ"))="ZZZ","v","")),"")</f>
        <v/>
      </c>
      <c r="C282" s="413" t="s">
        <v>821</v>
      </c>
      <c r="D282" s="367" t="str">
        <f t="shared" si="381"/>
        <v>RA-NB</v>
      </c>
      <c r="E282" s="368" t="str">
        <f>IFERROR((VLOOKUP(C282,'Standaard+voorstellen '!A$1:E$568,2,FALSE)),"Nog af te handelen AANVRAAG")</f>
        <v>Reg. Adv. Natuurbrand Bestr.</v>
      </c>
      <c r="F282" s="369">
        <f>IFERROR((VLOOKUP(C282,'Standaard+voorstellen '!A$1:E$568,3,FALSE)),"")</f>
        <v>4</v>
      </c>
      <c r="G282" s="370">
        <f t="shared" si="465"/>
        <v>2</v>
      </c>
      <c r="H282" s="371">
        <f t="shared" si="467"/>
        <v>1</v>
      </c>
      <c r="I282" s="372">
        <f t="shared" si="466"/>
        <v>1</v>
      </c>
      <c r="J282" s="367">
        <f t="shared" si="382"/>
        <v>0</v>
      </c>
      <c r="K282" s="372">
        <f t="shared" si="383"/>
        <v>0</v>
      </c>
      <c r="L282" s="414" t="s">
        <v>24</v>
      </c>
      <c r="M282" s="373" t="s">
        <v>1056</v>
      </c>
      <c r="N282" s="374"/>
      <c r="O282" s="415"/>
      <c r="P282" s="376" t="s">
        <v>821</v>
      </c>
      <c r="Q282" s="449">
        <v>2</v>
      </c>
      <c r="R282" s="378">
        <v>1</v>
      </c>
      <c r="S282" s="379">
        <v>1</v>
      </c>
      <c r="T282" s="378">
        <v>6</v>
      </c>
      <c r="U282" s="378">
        <v>2</v>
      </c>
      <c r="V282" s="383">
        <v>0</v>
      </c>
      <c r="W282" s="384">
        <v>0</v>
      </c>
      <c r="X282" s="385">
        <v>0</v>
      </c>
      <c r="Y282" s="384"/>
      <c r="Z282" s="401"/>
      <c r="AA282" s="402"/>
      <c r="AB282" s="383">
        <v>1</v>
      </c>
      <c r="AC282" s="384">
        <v>1</v>
      </c>
      <c r="AD282" s="384">
        <v>0</v>
      </c>
      <c r="AE282" s="383"/>
      <c r="AF282" s="401"/>
      <c r="AG282" s="406"/>
      <c r="AH282" s="383">
        <v>0</v>
      </c>
      <c r="AI282" s="384">
        <v>0</v>
      </c>
      <c r="AJ282" s="385">
        <v>0</v>
      </c>
      <c r="AK282" s="384"/>
      <c r="AL282" s="384"/>
      <c r="AM282" s="384"/>
      <c r="AN282" s="383">
        <v>0</v>
      </c>
      <c r="AO282" s="384">
        <v>0</v>
      </c>
      <c r="AP282" s="385">
        <v>0</v>
      </c>
      <c r="AQ282" s="384">
        <v>0</v>
      </c>
      <c r="AR282" s="384">
        <v>0</v>
      </c>
      <c r="AS282" s="384">
        <v>0</v>
      </c>
      <c r="AT282" s="383">
        <v>1</v>
      </c>
      <c r="AU282" s="384">
        <v>0</v>
      </c>
      <c r="AV282" s="384">
        <v>1</v>
      </c>
      <c r="AW282" s="383"/>
      <c r="AX282" s="384"/>
      <c r="AY282" s="385"/>
      <c r="AZ282" s="403"/>
      <c r="BA282" s="387" t="str">
        <f t="shared" si="384"/>
        <v>RA</v>
      </c>
      <c r="BB282" s="388" t="str">
        <f t="shared" si="385"/>
        <v/>
      </c>
      <c r="BC282" s="389" t="str">
        <f t="shared" si="386"/>
        <v>-</v>
      </c>
      <c r="BD282" s="390" t="str">
        <f t="shared" si="387"/>
        <v>NB</v>
      </c>
      <c r="BE282" s="391">
        <f t="shared" si="388"/>
        <v>3</v>
      </c>
      <c r="BF282" s="392" t="str">
        <f>VLOOKUP(C282,'Standaard+voorstellen '!A$1:E$568,1,FALSE)</f>
        <v>RA-NB</v>
      </c>
      <c r="BG282" s="393" t="str">
        <f>VLOOKUP(P282,'Hulpblad Aantal per VrtgSrt &gt;=1'!B$4:C$688,1,FALSE)</f>
        <v>RA-NB</v>
      </c>
      <c r="BH282" s="394" t="s">
        <v>821</v>
      </c>
      <c r="BI282" s="393" t="str">
        <f t="shared" si="389"/>
        <v>g</v>
      </c>
      <c r="BJ282" s="393" t="str">
        <f t="shared" si="390"/>
        <v>P</v>
      </c>
      <c r="BK282" s="393" t="str">
        <f t="shared" si="391"/>
        <v>A</v>
      </c>
      <c r="BL282" s="395" t="str">
        <f t="shared" si="392"/>
        <v>PA</v>
      </c>
      <c r="BM282" s="393" t="str">
        <f>IF((B282&gt;"a"),(VLOOKUP(A282,Afhankelijkheid!A$2:O$5530,2,FALSE)),"")</f>
        <v/>
      </c>
      <c r="BN282" s="396">
        <f>IFERROR(VLOOKUP(A282,'Hulpblad IZB en IZE'!A$2:B$750,2,FALSE),0)</f>
        <v>0</v>
      </c>
      <c r="BO282" s="397" t="str">
        <f t="shared" si="393"/>
        <v/>
      </c>
      <c r="BP282" s="370">
        <f t="shared" si="394"/>
        <v>2</v>
      </c>
      <c r="BQ282" s="371">
        <f t="shared" si="395"/>
        <v>1</v>
      </c>
      <c r="BR282" s="372">
        <f t="shared" si="463"/>
        <v>1</v>
      </c>
      <c r="BS282" s="372">
        <f t="shared" si="464"/>
        <v>6</v>
      </c>
      <c r="BT282" s="367">
        <f t="shared" si="396"/>
        <v>0</v>
      </c>
      <c r="BU282" s="398"/>
      <c r="BW282" s="393">
        <f t="shared" si="397"/>
        <v>0</v>
      </c>
      <c r="BX282" s="393">
        <f t="shared" si="398"/>
        <v>0</v>
      </c>
      <c r="BY282" s="393">
        <f t="shared" si="399"/>
        <v>0</v>
      </c>
      <c r="BZ282" s="393">
        <f t="shared" si="400"/>
        <v>0</v>
      </c>
      <c r="CA282" s="393">
        <f t="shared" si="401"/>
        <v>0</v>
      </c>
      <c r="CB282" s="393">
        <f t="shared" si="402"/>
        <v>0</v>
      </c>
      <c r="CC282" s="393">
        <f t="shared" si="403"/>
        <v>0</v>
      </c>
      <c r="CD282" s="393">
        <f t="shared" si="404"/>
        <v>0</v>
      </c>
      <c r="CE282" s="393">
        <f t="shared" si="405"/>
        <v>0</v>
      </c>
      <c r="CF282" s="393">
        <f t="shared" si="406"/>
        <v>0</v>
      </c>
      <c r="CG282" s="398"/>
      <c r="CH282" s="391">
        <f t="shared" si="407"/>
        <v>1</v>
      </c>
      <c r="CI282" s="391">
        <f t="shared" si="408"/>
        <v>0</v>
      </c>
      <c r="CJ282" s="391">
        <f t="shared" si="409"/>
        <v>1</v>
      </c>
      <c r="CK282" s="391">
        <f t="shared" si="410"/>
        <v>0</v>
      </c>
      <c r="CL282" s="391">
        <f t="shared" si="411"/>
        <v>1</v>
      </c>
      <c r="CM282" s="391">
        <f t="shared" si="412"/>
        <v>0</v>
      </c>
      <c r="CN282" s="391">
        <f t="shared" si="413"/>
        <v>1</v>
      </c>
      <c r="CO282" s="391">
        <f t="shared" si="414"/>
        <v>1</v>
      </c>
      <c r="CP282" s="391">
        <f t="shared" si="415"/>
        <v>1</v>
      </c>
      <c r="CQ282" s="391">
        <f t="shared" si="416"/>
        <v>0</v>
      </c>
      <c r="CR282" s="391">
        <f t="shared" si="417"/>
        <v>0</v>
      </c>
      <c r="CS282" s="393">
        <f t="shared" si="418"/>
        <v>0</v>
      </c>
      <c r="CT282" s="391">
        <f t="shared" si="419"/>
        <v>0</v>
      </c>
      <c r="CU282" s="391">
        <f t="shared" si="420"/>
        <v>0</v>
      </c>
      <c r="CV282" s="391">
        <f t="shared" si="421"/>
        <v>0</v>
      </c>
      <c r="CW282" s="391">
        <f t="shared" si="422"/>
        <v>1</v>
      </c>
      <c r="CX282" s="391">
        <f t="shared" si="423"/>
        <v>0</v>
      </c>
      <c r="CY282" s="391">
        <f t="shared" si="424"/>
        <v>0</v>
      </c>
      <c r="CZ282" s="391">
        <f t="shared" si="425"/>
        <v>0</v>
      </c>
      <c r="DA282" s="391">
        <f t="shared" si="426"/>
        <v>0</v>
      </c>
      <c r="DB282" s="391">
        <f t="shared" si="427"/>
        <v>0</v>
      </c>
      <c r="DC282" s="391">
        <f t="shared" si="428"/>
        <v>1</v>
      </c>
      <c r="DD282" s="391">
        <f t="shared" si="429"/>
        <v>0</v>
      </c>
      <c r="DE282" s="398"/>
      <c r="DF282" s="391">
        <f t="shared" si="430"/>
        <v>0</v>
      </c>
      <c r="DG282" s="391">
        <f t="shared" si="431"/>
        <v>0</v>
      </c>
      <c r="DH282" s="391">
        <f t="shared" si="432"/>
        <v>0</v>
      </c>
      <c r="DI282" s="391">
        <f t="shared" si="433"/>
        <v>0</v>
      </c>
      <c r="DJ282" s="391">
        <f t="shared" si="434"/>
        <v>0</v>
      </c>
      <c r="DK282" s="391">
        <f t="shared" si="435"/>
        <v>0</v>
      </c>
      <c r="DL282" s="391">
        <f t="shared" si="436"/>
        <v>0</v>
      </c>
      <c r="DM282" s="391">
        <f t="shared" si="437"/>
        <v>0</v>
      </c>
      <c r="DN282" s="391">
        <f t="shared" si="438"/>
        <v>0</v>
      </c>
      <c r="DO282" s="391">
        <f t="shared" si="439"/>
        <v>0</v>
      </c>
      <c r="DP282" s="391">
        <f t="shared" si="440"/>
        <v>0</v>
      </c>
      <c r="DQ282" s="398"/>
      <c r="DR282" s="391">
        <f t="shared" si="441"/>
        <v>0</v>
      </c>
      <c r="DS282" s="391">
        <f t="shared" si="442"/>
        <v>0</v>
      </c>
      <c r="DT282" s="391">
        <f t="shared" si="443"/>
        <v>0</v>
      </c>
      <c r="DU282" s="391">
        <f t="shared" si="444"/>
        <v>0</v>
      </c>
      <c r="DV282" s="391">
        <f t="shared" si="445"/>
        <v>0</v>
      </c>
      <c r="DW282" s="391">
        <f t="shared" si="446"/>
        <v>0</v>
      </c>
      <c r="DX282" s="391">
        <f t="shared" si="447"/>
        <v>0</v>
      </c>
      <c r="DY282" s="391">
        <f t="shared" si="448"/>
        <v>0</v>
      </c>
      <c r="DZ282" s="391">
        <f t="shared" si="449"/>
        <v>0</v>
      </c>
      <c r="EA282" s="391">
        <f t="shared" si="450"/>
        <v>0</v>
      </c>
      <c r="EB282" s="391">
        <f t="shared" si="451"/>
        <v>0</v>
      </c>
      <c r="EC282" s="398"/>
      <c r="ED282" s="391">
        <f t="shared" si="452"/>
        <v>0</v>
      </c>
      <c r="EE282" s="391">
        <f t="shared" si="453"/>
        <v>0</v>
      </c>
      <c r="EF282" s="391">
        <f t="shared" si="454"/>
        <v>0</v>
      </c>
      <c r="EG282" s="391">
        <f t="shared" si="455"/>
        <v>0</v>
      </c>
      <c r="EH282" s="391">
        <f t="shared" si="456"/>
        <v>0</v>
      </c>
      <c r="EI282" s="391">
        <f t="shared" si="457"/>
        <v>0</v>
      </c>
      <c r="EJ282" s="391">
        <f t="shared" si="458"/>
        <v>0</v>
      </c>
      <c r="EK282" s="391">
        <f t="shared" si="459"/>
        <v>0</v>
      </c>
      <c r="EL282" s="391">
        <f t="shared" si="460"/>
        <v>0</v>
      </c>
      <c r="EM282" s="391">
        <f t="shared" si="461"/>
        <v>0</v>
      </c>
      <c r="EN282" s="391">
        <f t="shared" si="462"/>
        <v>0</v>
      </c>
    </row>
    <row r="283" spans="1:144" s="391" customFormat="1" ht="153.75" hidden="1" thickBot="1" x14ac:dyDescent="0.25">
      <c r="A283" s="364" t="str">
        <f t="shared" si="468"/>
        <v>RB</v>
      </c>
      <c r="B283" s="365" t="str">
        <f>IF((A283&lt;&gt;"ZZZ"),(IF((IFERROR((VLOOKUP(A283,'Standaard+voorstellen '!A$1:B$436,1,FALSE)),"ZZZ"))="ZZZ","v","")),"")</f>
        <v/>
      </c>
      <c r="C283" s="494" t="s">
        <v>403</v>
      </c>
      <c r="D283" s="367" t="str">
        <f t="shared" si="381"/>
        <v>RB</v>
      </c>
      <c r="E283" s="368" t="str">
        <f>IFERROR((VLOOKUP(C283,'Standaard+voorstellen '!A$1:E$568,2,FALSE)),"Nog af te handelen AANVRAAG")</f>
        <v>Reddingsbrigade voertuig</v>
      </c>
      <c r="F283" s="369">
        <f>IFERROR((VLOOKUP(C283,'Standaard+voorstellen '!A$1:E$568,3,FALSE)),"")</f>
        <v>1</v>
      </c>
      <c r="G283" s="370">
        <f t="shared" si="465"/>
        <v>59</v>
      </c>
      <c r="H283" s="371">
        <f t="shared" si="467"/>
        <v>36</v>
      </c>
      <c r="I283" s="372">
        <f t="shared" si="466"/>
        <v>23</v>
      </c>
      <c r="J283" s="367">
        <f t="shared" si="382"/>
        <v>89</v>
      </c>
      <c r="K283" s="372">
        <f t="shared" si="383"/>
        <v>0</v>
      </c>
      <c r="L283" s="369" t="s">
        <v>36</v>
      </c>
      <c r="M283" s="373" t="s">
        <v>2125</v>
      </c>
      <c r="N283" s="495" t="s">
        <v>1140</v>
      </c>
      <c r="O283" s="496" t="s">
        <v>2255</v>
      </c>
      <c r="P283" s="376" t="s">
        <v>403</v>
      </c>
      <c r="Q283" s="377">
        <v>59</v>
      </c>
      <c r="R283" s="378">
        <v>36</v>
      </c>
      <c r="S283" s="379">
        <v>23</v>
      </c>
      <c r="T283" s="378">
        <v>6</v>
      </c>
      <c r="U283" s="378">
        <v>3</v>
      </c>
      <c r="V283" s="383">
        <v>0</v>
      </c>
      <c r="W283" s="384">
        <v>0</v>
      </c>
      <c r="X283" s="385">
        <v>0</v>
      </c>
      <c r="Y283" s="384">
        <v>14</v>
      </c>
      <c r="Z283" s="401">
        <v>9</v>
      </c>
      <c r="AA283" s="402">
        <v>5</v>
      </c>
      <c r="AB283" s="383"/>
      <c r="AC283" s="384"/>
      <c r="AD283" s="384"/>
      <c r="AE283" s="377"/>
      <c r="AF283" s="380"/>
      <c r="AG283" s="382"/>
      <c r="AH283" s="383">
        <v>40</v>
      </c>
      <c r="AI283" s="384">
        <v>26</v>
      </c>
      <c r="AJ283" s="385">
        <v>14</v>
      </c>
      <c r="AK283" s="378"/>
      <c r="AL283" s="378"/>
      <c r="AM283" s="378"/>
      <c r="AN283" s="383">
        <v>0</v>
      </c>
      <c r="AO283" s="384">
        <v>0</v>
      </c>
      <c r="AP283" s="385">
        <v>0</v>
      </c>
      <c r="AQ283" s="378">
        <v>0</v>
      </c>
      <c r="AR283" s="378">
        <v>0</v>
      </c>
      <c r="AS283" s="378">
        <v>0</v>
      </c>
      <c r="AT283" s="383">
        <v>5</v>
      </c>
      <c r="AU283" s="378">
        <v>1</v>
      </c>
      <c r="AV283" s="378">
        <v>4</v>
      </c>
      <c r="AW283" s="383"/>
      <c r="AX283" s="384"/>
      <c r="AY283" s="385"/>
      <c r="AZ283" s="403"/>
      <c r="BA283" s="387" t="str">
        <f t="shared" si="384"/>
        <v>RB</v>
      </c>
      <c r="BB283" s="388" t="str">
        <f t="shared" si="385"/>
        <v/>
      </c>
      <c r="BC283" s="389" t="str">
        <f t="shared" si="386"/>
        <v/>
      </c>
      <c r="BD283" s="390"/>
      <c r="BE283" s="391">
        <f t="shared" si="388"/>
        <v>3</v>
      </c>
      <c r="BF283" s="392" t="str">
        <f>VLOOKUP(C283,'Standaard+voorstellen '!A$1:E$568,1,FALSE)</f>
        <v>RB</v>
      </c>
      <c r="BG283" s="393" t="str">
        <f>VLOOKUP(P283,'Hulpblad Aantal per VrtgSrt &gt;=1'!B$4:C$688,1,FALSE)</f>
        <v>RB</v>
      </c>
      <c r="BH283" s="394" t="s">
        <v>403</v>
      </c>
      <c r="BI283" s="393" t="str">
        <f t="shared" si="389"/>
        <v>g</v>
      </c>
      <c r="BJ283" s="393" t="str">
        <f t="shared" si="390"/>
        <v>P</v>
      </c>
      <c r="BK283" s="393" t="str">
        <f t="shared" si="391"/>
        <v>A</v>
      </c>
      <c r="BL283" s="395" t="str">
        <f t="shared" si="392"/>
        <v>PA</v>
      </c>
      <c r="BM283" s="393" t="str">
        <f>IF((B283&gt;"a"),(VLOOKUP(A283,Afhankelijkheid!A$2:O$5530,2,FALSE)),"")</f>
        <v/>
      </c>
      <c r="BN283" s="396">
        <f>IFERROR(VLOOKUP(A283,'Hulpblad IZB en IZE'!A$2:B$750,2,FALSE),0)</f>
        <v>89</v>
      </c>
      <c r="BO283" s="397" t="str">
        <f t="shared" si="393"/>
        <v/>
      </c>
      <c r="BP283" s="370">
        <f t="shared" si="394"/>
        <v>59</v>
      </c>
      <c r="BQ283" s="371">
        <f t="shared" si="395"/>
        <v>36</v>
      </c>
      <c r="BR283" s="372">
        <f t="shared" si="463"/>
        <v>23</v>
      </c>
      <c r="BS283" s="372">
        <f t="shared" si="464"/>
        <v>6</v>
      </c>
      <c r="BT283" s="367">
        <f t="shared" si="396"/>
        <v>89</v>
      </c>
      <c r="BU283" s="398"/>
      <c r="BW283" s="393">
        <f t="shared" si="397"/>
        <v>0</v>
      </c>
      <c r="BX283" s="393">
        <f t="shared" si="398"/>
        <v>0</v>
      </c>
      <c r="BY283" s="393">
        <f t="shared" si="399"/>
        <v>0</v>
      </c>
      <c r="BZ283" s="393">
        <f t="shared" si="400"/>
        <v>0</v>
      </c>
      <c r="CA283" s="393">
        <f t="shared" si="401"/>
        <v>0</v>
      </c>
      <c r="CB283" s="393">
        <f t="shared" si="402"/>
        <v>0</v>
      </c>
      <c r="CC283" s="393">
        <f t="shared" si="403"/>
        <v>0</v>
      </c>
      <c r="CD283" s="393">
        <f t="shared" si="404"/>
        <v>0</v>
      </c>
      <c r="CE283" s="393">
        <f t="shared" si="405"/>
        <v>0</v>
      </c>
      <c r="CF283" s="393">
        <f t="shared" si="406"/>
        <v>0</v>
      </c>
      <c r="CG283" s="398"/>
      <c r="CH283" s="391">
        <f t="shared" si="407"/>
        <v>1</v>
      </c>
      <c r="CI283" s="391">
        <f t="shared" si="408"/>
        <v>1</v>
      </c>
      <c r="CJ283" s="391">
        <f t="shared" si="409"/>
        <v>0</v>
      </c>
      <c r="CK283" s="391">
        <f t="shared" si="410"/>
        <v>0</v>
      </c>
      <c r="CL283" s="391">
        <f t="shared" si="411"/>
        <v>1</v>
      </c>
      <c r="CM283" s="391">
        <f t="shared" si="412"/>
        <v>0</v>
      </c>
      <c r="CN283" s="391">
        <f t="shared" si="413"/>
        <v>1</v>
      </c>
      <c r="CO283" s="391">
        <f t="shared" si="414"/>
        <v>1</v>
      </c>
      <c r="CP283" s="391">
        <f t="shared" si="415"/>
        <v>1</v>
      </c>
      <c r="CQ283" s="391">
        <f t="shared" si="416"/>
        <v>0</v>
      </c>
      <c r="CR283" s="391">
        <f t="shared" si="417"/>
        <v>0</v>
      </c>
      <c r="CS283" s="393">
        <f t="shared" si="418"/>
        <v>0</v>
      </c>
      <c r="CT283" s="391">
        <f t="shared" si="419"/>
        <v>0</v>
      </c>
      <c r="CU283" s="391">
        <f t="shared" si="420"/>
        <v>0</v>
      </c>
      <c r="CV283" s="391">
        <f t="shared" si="421"/>
        <v>1</v>
      </c>
      <c r="CW283" s="391">
        <f t="shared" si="422"/>
        <v>0</v>
      </c>
      <c r="CX283" s="391">
        <f t="shared" si="423"/>
        <v>0</v>
      </c>
      <c r="CY283" s="391">
        <f t="shared" si="424"/>
        <v>1</v>
      </c>
      <c r="CZ283" s="391">
        <f t="shared" si="425"/>
        <v>0</v>
      </c>
      <c r="DA283" s="391">
        <f t="shared" si="426"/>
        <v>0</v>
      </c>
      <c r="DB283" s="391">
        <f t="shared" si="427"/>
        <v>0</v>
      </c>
      <c r="DC283" s="391">
        <f t="shared" si="428"/>
        <v>1</v>
      </c>
      <c r="DD283" s="391">
        <f t="shared" si="429"/>
        <v>0</v>
      </c>
      <c r="DE283" s="398"/>
      <c r="DF283" s="391">
        <f t="shared" si="430"/>
        <v>0</v>
      </c>
      <c r="DG283" s="391">
        <f t="shared" si="431"/>
        <v>0</v>
      </c>
      <c r="DH283" s="391">
        <f t="shared" si="432"/>
        <v>0</v>
      </c>
      <c r="DI283" s="391">
        <f t="shared" si="433"/>
        <v>0</v>
      </c>
      <c r="DJ283" s="391">
        <f t="shared" si="434"/>
        <v>0</v>
      </c>
      <c r="DK283" s="391">
        <f t="shared" si="435"/>
        <v>0</v>
      </c>
      <c r="DL283" s="391">
        <f t="shared" si="436"/>
        <v>0</v>
      </c>
      <c r="DM283" s="391">
        <f t="shared" si="437"/>
        <v>0</v>
      </c>
      <c r="DN283" s="391">
        <f t="shared" si="438"/>
        <v>0</v>
      </c>
      <c r="DO283" s="391">
        <f t="shared" si="439"/>
        <v>0</v>
      </c>
      <c r="DP283" s="391">
        <f t="shared" si="440"/>
        <v>0</v>
      </c>
      <c r="DQ283" s="398"/>
      <c r="DR283" s="391">
        <f t="shared" si="441"/>
        <v>0</v>
      </c>
      <c r="DS283" s="391">
        <f t="shared" si="442"/>
        <v>0</v>
      </c>
      <c r="DT283" s="391">
        <f t="shared" si="443"/>
        <v>0</v>
      </c>
      <c r="DU283" s="391">
        <f t="shared" si="444"/>
        <v>0</v>
      </c>
      <c r="DV283" s="391">
        <f t="shared" si="445"/>
        <v>0</v>
      </c>
      <c r="DW283" s="391">
        <f t="shared" si="446"/>
        <v>0</v>
      </c>
      <c r="DX283" s="391">
        <f t="shared" si="447"/>
        <v>0</v>
      </c>
      <c r="DY283" s="391">
        <f t="shared" si="448"/>
        <v>0</v>
      </c>
      <c r="DZ283" s="391">
        <f t="shared" si="449"/>
        <v>0</v>
      </c>
      <c r="EA283" s="391">
        <f t="shared" si="450"/>
        <v>0</v>
      </c>
      <c r="EB283" s="391">
        <f t="shared" si="451"/>
        <v>0</v>
      </c>
      <c r="EC283" s="398"/>
      <c r="ED283" s="391">
        <f t="shared" si="452"/>
        <v>0</v>
      </c>
      <c r="EE283" s="391">
        <f t="shared" si="453"/>
        <v>0</v>
      </c>
      <c r="EF283" s="391">
        <f t="shared" si="454"/>
        <v>0</v>
      </c>
      <c r="EG283" s="391">
        <f t="shared" si="455"/>
        <v>0</v>
      </c>
      <c r="EH283" s="391">
        <f t="shared" si="456"/>
        <v>0</v>
      </c>
      <c r="EI283" s="391">
        <f t="shared" si="457"/>
        <v>0</v>
      </c>
      <c r="EJ283" s="391">
        <f t="shared" si="458"/>
        <v>0</v>
      </c>
      <c r="EK283" s="391">
        <f t="shared" si="459"/>
        <v>0</v>
      </c>
      <c r="EL283" s="391">
        <f t="shared" si="460"/>
        <v>0</v>
      </c>
      <c r="EM283" s="391">
        <f t="shared" si="461"/>
        <v>0</v>
      </c>
      <c r="EN283" s="391">
        <f t="shared" si="462"/>
        <v>0</v>
      </c>
    </row>
    <row r="284" spans="1:144" s="391" customFormat="1" ht="13.5" hidden="1" thickBot="1" x14ac:dyDescent="0.25">
      <c r="A284" s="364" t="str">
        <f t="shared" si="468"/>
        <v>RBT</v>
      </c>
      <c r="B284" s="365" t="str">
        <f>IF((A284&lt;&gt;"ZZZ"),(IF((IFERROR((VLOOKUP(A284,'Standaard+voorstellen '!A$1:B$436,1,FALSE)),"ZZZ"))="ZZZ","v","")),"")</f>
        <v/>
      </c>
      <c r="C284" s="497" t="s">
        <v>404</v>
      </c>
      <c r="D284" s="367" t="str">
        <f t="shared" si="381"/>
        <v>RBT</v>
      </c>
      <c r="E284" s="368" t="str">
        <f>IFERROR((VLOOKUP(C284,'Standaard+voorstellen '!A$1:E$568,2,FALSE)),"Nog af te handelen AANVRAAG")</f>
        <v>RB voertuig Terreinvaardig</v>
      </c>
      <c r="F284" s="369">
        <f>IFERROR((VLOOKUP(C284,'Standaard+voorstellen '!A$1:E$568,3,FALSE)),"")</f>
        <v>1</v>
      </c>
      <c r="G284" s="370">
        <f t="shared" si="465"/>
        <v>26</v>
      </c>
      <c r="H284" s="371">
        <f t="shared" si="467"/>
        <v>11</v>
      </c>
      <c r="I284" s="372">
        <f t="shared" si="466"/>
        <v>15</v>
      </c>
      <c r="J284" s="367">
        <f t="shared" si="382"/>
        <v>2</v>
      </c>
      <c r="K284" s="372">
        <f t="shared" si="383"/>
        <v>0</v>
      </c>
      <c r="L284" s="369" t="s">
        <v>36</v>
      </c>
      <c r="M284" s="373" t="s">
        <v>2125</v>
      </c>
      <c r="N284" s="493"/>
      <c r="O284" s="486"/>
      <c r="P284" s="376" t="s">
        <v>404</v>
      </c>
      <c r="Q284" s="377">
        <v>26</v>
      </c>
      <c r="R284" s="378">
        <v>11</v>
      </c>
      <c r="S284" s="379">
        <v>15</v>
      </c>
      <c r="T284" s="378">
        <v>5</v>
      </c>
      <c r="U284" s="378">
        <v>2</v>
      </c>
      <c r="V284" s="377">
        <v>0</v>
      </c>
      <c r="W284" s="378">
        <v>0</v>
      </c>
      <c r="X284" s="379">
        <v>0</v>
      </c>
      <c r="Y284" s="384"/>
      <c r="Z284" s="401"/>
      <c r="AA284" s="402"/>
      <c r="AB284" s="377"/>
      <c r="AC284" s="378"/>
      <c r="AD284" s="378"/>
      <c r="AE284" s="377"/>
      <c r="AF284" s="380"/>
      <c r="AG284" s="382"/>
      <c r="AH284" s="377">
        <v>19</v>
      </c>
      <c r="AI284" s="378">
        <v>4</v>
      </c>
      <c r="AJ284" s="379">
        <v>15</v>
      </c>
      <c r="AK284" s="378"/>
      <c r="AL284" s="378"/>
      <c r="AM284" s="378"/>
      <c r="AN284" s="377">
        <v>0</v>
      </c>
      <c r="AO284" s="378">
        <v>0</v>
      </c>
      <c r="AP284" s="379">
        <v>0</v>
      </c>
      <c r="AQ284" s="378">
        <v>0</v>
      </c>
      <c r="AR284" s="378">
        <v>0</v>
      </c>
      <c r="AS284" s="378">
        <v>0</v>
      </c>
      <c r="AT284" s="383">
        <v>7</v>
      </c>
      <c r="AU284" s="378">
        <v>7</v>
      </c>
      <c r="AV284" s="378">
        <v>0</v>
      </c>
      <c r="AW284" s="383"/>
      <c r="AX284" s="384"/>
      <c r="AY284" s="379"/>
      <c r="AZ284" s="403"/>
      <c r="BA284" s="387" t="str">
        <f t="shared" si="384"/>
        <v>RB</v>
      </c>
      <c r="BB284" s="388" t="str">
        <f t="shared" si="385"/>
        <v>T</v>
      </c>
      <c r="BC284" s="389" t="str">
        <f t="shared" si="386"/>
        <v/>
      </c>
      <c r="BD284" s="390" t="str">
        <f t="shared" ref="BD284:BD347" si="469">IF(($H284="m"),(IF(MID($C284,4,1)&gt;"-",MID($C284,4,4),MID($C284,5,3))),(MID($C284,($BE284+1),7)))</f>
        <v/>
      </c>
      <c r="BE284" s="391">
        <f t="shared" si="388"/>
        <v>4</v>
      </c>
      <c r="BF284" s="392" t="str">
        <f>VLOOKUP(C284,'Standaard+voorstellen '!A$1:E$568,1,FALSE)</f>
        <v>RBT</v>
      </c>
      <c r="BG284" s="393" t="str">
        <f>VLOOKUP(P284,'Hulpblad Aantal per VrtgSrt &gt;=1'!B$4:C$688,1,FALSE)</f>
        <v>RBT</v>
      </c>
      <c r="BH284" s="394" t="s">
        <v>404</v>
      </c>
      <c r="BI284" s="393" t="str">
        <f t="shared" si="389"/>
        <v>g</v>
      </c>
      <c r="BJ284" s="393" t="str">
        <f t="shared" si="390"/>
        <v>P</v>
      </c>
      <c r="BK284" s="393" t="str">
        <f t="shared" si="391"/>
        <v>A</v>
      </c>
      <c r="BL284" s="395" t="str">
        <f t="shared" si="392"/>
        <v>PA</v>
      </c>
      <c r="BM284" s="393" t="str">
        <f>IF((B284&gt;"a"),(VLOOKUP(A284,Afhankelijkheid!A$2:O$5530,2,FALSE)),"")</f>
        <v/>
      </c>
      <c r="BN284" s="396">
        <f>IFERROR(VLOOKUP(A284,'Hulpblad IZB en IZE'!A$2:B$750,2,FALSE),0)</f>
        <v>2</v>
      </c>
      <c r="BO284" s="397" t="str">
        <f t="shared" si="393"/>
        <v/>
      </c>
      <c r="BP284" s="370">
        <f t="shared" si="394"/>
        <v>26</v>
      </c>
      <c r="BQ284" s="371">
        <f t="shared" si="395"/>
        <v>11</v>
      </c>
      <c r="BR284" s="372">
        <f t="shared" si="463"/>
        <v>15</v>
      </c>
      <c r="BS284" s="372">
        <f t="shared" si="464"/>
        <v>5</v>
      </c>
      <c r="BT284" s="367">
        <f t="shared" si="396"/>
        <v>2</v>
      </c>
      <c r="BU284" s="398"/>
      <c r="BW284" s="393">
        <f t="shared" si="397"/>
        <v>0</v>
      </c>
      <c r="BX284" s="393">
        <f t="shared" si="398"/>
        <v>0</v>
      </c>
      <c r="BY284" s="393">
        <f t="shared" si="399"/>
        <v>0</v>
      </c>
      <c r="BZ284" s="393">
        <f t="shared" si="400"/>
        <v>0</v>
      </c>
      <c r="CA284" s="393">
        <f t="shared" si="401"/>
        <v>0</v>
      </c>
      <c r="CB284" s="393">
        <f t="shared" si="402"/>
        <v>0</v>
      </c>
      <c r="CC284" s="393">
        <f t="shared" si="403"/>
        <v>0</v>
      </c>
      <c r="CD284" s="393">
        <f t="shared" si="404"/>
        <v>0</v>
      </c>
      <c r="CE284" s="393">
        <f t="shared" si="405"/>
        <v>0</v>
      </c>
      <c r="CF284" s="393">
        <f t="shared" si="406"/>
        <v>0</v>
      </c>
      <c r="CG284" s="398"/>
      <c r="CH284" s="391">
        <f t="shared" si="407"/>
        <v>1</v>
      </c>
      <c r="CI284" s="391">
        <f t="shared" si="408"/>
        <v>0</v>
      </c>
      <c r="CJ284" s="391">
        <f t="shared" si="409"/>
        <v>0</v>
      </c>
      <c r="CK284" s="391">
        <f t="shared" si="410"/>
        <v>0</v>
      </c>
      <c r="CL284" s="391">
        <f t="shared" si="411"/>
        <v>1</v>
      </c>
      <c r="CM284" s="391">
        <f t="shared" si="412"/>
        <v>0</v>
      </c>
      <c r="CN284" s="391">
        <f t="shared" si="413"/>
        <v>1</v>
      </c>
      <c r="CO284" s="391">
        <f t="shared" si="414"/>
        <v>1</v>
      </c>
      <c r="CP284" s="391">
        <f t="shared" si="415"/>
        <v>1</v>
      </c>
      <c r="CQ284" s="391">
        <f t="shared" si="416"/>
        <v>0</v>
      </c>
      <c r="CR284" s="391">
        <f t="shared" si="417"/>
        <v>0</v>
      </c>
      <c r="CS284" s="393">
        <f t="shared" si="418"/>
        <v>0</v>
      </c>
      <c r="CT284" s="391">
        <f t="shared" si="419"/>
        <v>0</v>
      </c>
      <c r="CU284" s="391">
        <f t="shared" si="420"/>
        <v>0</v>
      </c>
      <c r="CV284" s="391">
        <f t="shared" si="421"/>
        <v>0</v>
      </c>
      <c r="CW284" s="391">
        <f t="shared" si="422"/>
        <v>0</v>
      </c>
      <c r="CX284" s="391">
        <f t="shared" si="423"/>
        <v>0</v>
      </c>
      <c r="CY284" s="391">
        <f t="shared" si="424"/>
        <v>1</v>
      </c>
      <c r="CZ284" s="391">
        <f t="shared" si="425"/>
        <v>0</v>
      </c>
      <c r="DA284" s="391">
        <f t="shared" si="426"/>
        <v>0</v>
      </c>
      <c r="DB284" s="391">
        <f t="shared" si="427"/>
        <v>0</v>
      </c>
      <c r="DC284" s="391">
        <f t="shared" si="428"/>
        <v>1</v>
      </c>
      <c r="DD284" s="391">
        <f t="shared" si="429"/>
        <v>0</v>
      </c>
      <c r="DE284" s="398"/>
      <c r="DF284" s="391">
        <f t="shared" si="430"/>
        <v>0</v>
      </c>
      <c r="DG284" s="391">
        <f t="shared" si="431"/>
        <v>0</v>
      </c>
      <c r="DH284" s="391">
        <f t="shared" si="432"/>
        <v>0</v>
      </c>
      <c r="DI284" s="391">
        <f t="shared" si="433"/>
        <v>0</v>
      </c>
      <c r="DJ284" s="391">
        <f t="shared" si="434"/>
        <v>0</v>
      </c>
      <c r="DK284" s="391">
        <f t="shared" si="435"/>
        <v>0</v>
      </c>
      <c r="DL284" s="391">
        <f t="shared" si="436"/>
        <v>0</v>
      </c>
      <c r="DM284" s="391">
        <f t="shared" si="437"/>
        <v>0</v>
      </c>
      <c r="DN284" s="391">
        <f t="shared" si="438"/>
        <v>0</v>
      </c>
      <c r="DO284" s="391">
        <f t="shared" si="439"/>
        <v>0</v>
      </c>
      <c r="DP284" s="391">
        <f t="shared" si="440"/>
        <v>0</v>
      </c>
      <c r="DQ284" s="398"/>
      <c r="DR284" s="391">
        <f t="shared" si="441"/>
        <v>0</v>
      </c>
      <c r="DS284" s="391">
        <f t="shared" si="442"/>
        <v>0</v>
      </c>
      <c r="DT284" s="391">
        <f t="shared" si="443"/>
        <v>0</v>
      </c>
      <c r="DU284" s="391">
        <f t="shared" si="444"/>
        <v>0</v>
      </c>
      <c r="DV284" s="391">
        <f t="shared" si="445"/>
        <v>0</v>
      </c>
      <c r="DW284" s="391">
        <f t="shared" si="446"/>
        <v>0</v>
      </c>
      <c r="DX284" s="391">
        <f t="shared" si="447"/>
        <v>0</v>
      </c>
      <c r="DY284" s="391">
        <f t="shared" si="448"/>
        <v>0</v>
      </c>
      <c r="DZ284" s="391">
        <f t="shared" si="449"/>
        <v>0</v>
      </c>
      <c r="EA284" s="391">
        <f t="shared" si="450"/>
        <v>0</v>
      </c>
      <c r="EB284" s="391">
        <f t="shared" si="451"/>
        <v>0</v>
      </c>
      <c r="EC284" s="398"/>
      <c r="ED284" s="391">
        <f t="shared" si="452"/>
        <v>0</v>
      </c>
      <c r="EE284" s="391">
        <f t="shared" si="453"/>
        <v>0</v>
      </c>
      <c r="EF284" s="391">
        <f t="shared" si="454"/>
        <v>0</v>
      </c>
      <c r="EG284" s="391">
        <f t="shared" si="455"/>
        <v>0</v>
      </c>
      <c r="EH284" s="391">
        <f t="shared" si="456"/>
        <v>0</v>
      </c>
      <c r="EI284" s="391">
        <f t="shared" si="457"/>
        <v>0</v>
      </c>
      <c r="EJ284" s="391">
        <f t="shared" si="458"/>
        <v>0</v>
      </c>
      <c r="EK284" s="391">
        <f t="shared" si="459"/>
        <v>0</v>
      </c>
      <c r="EL284" s="391">
        <f t="shared" si="460"/>
        <v>0</v>
      </c>
      <c r="EM284" s="391">
        <f t="shared" si="461"/>
        <v>0</v>
      </c>
      <c r="EN284" s="391">
        <f t="shared" si="462"/>
        <v>0</v>
      </c>
    </row>
    <row r="285" spans="1:144" s="391" customFormat="1" ht="13.5" hidden="1" thickBot="1" x14ac:dyDescent="0.25">
      <c r="A285" s="364" t="str">
        <f t="shared" si="468"/>
        <v>RBV</v>
      </c>
      <c r="B285" s="365" t="str">
        <f>IF((A285&lt;&gt;"ZZZ"),(IF((IFERROR((VLOOKUP(A285,'Standaard+voorstellen '!A$1:B$436,1,FALSE)),"ZZZ"))="ZZZ","v","")),"")</f>
        <v/>
      </c>
      <c r="C285" s="396" t="s">
        <v>407</v>
      </c>
      <c r="D285" s="367" t="str">
        <f t="shared" si="381"/>
        <v>RBV</v>
      </c>
      <c r="E285" s="368" t="str">
        <f>IFERROR((VLOOKUP(C285,'Standaard+voorstellen '!A$1:E$568,2,FALSE)),"Nog af te handelen AANVRAAG")</f>
        <v>Reddingsbrigade Vaartuig</v>
      </c>
      <c r="F285" s="369">
        <f>IFERROR((VLOOKUP(C285,'Standaard+voorstellen '!A$1:E$568,3,FALSE)),"")</f>
        <v>1</v>
      </c>
      <c r="G285" s="370">
        <f t="shared" si="465"/>
        <v>14</v>
      </c>
      <c r="H285" s="371">
        <f t="shared" si="467"/>
        <v>11</v>
      </c>
      <c r="I285" s="372">
        <f t="shared" si="466"/>
        <v>3</v>
      </c>
      <c r="J285" s="367">
        <f t="shared" si="382"/>
        <v>2</v>
      </c>
      <c r="K285" s="372">
        <f t="shared" si="383"/>
        <v>0</v>
      </c>
      <c r="L285" s="369" t="s">
        <v>36</v>
      </c>
      <c r="M285" s="373" t="s">
        <v>2125</v>
      </c>
      <c r="N285" s="374"/>
      <c r="O285" s="375"/>
      <c r="P285" s="376" t="s">
        <v>407</v>
      </c>
      <c r="Q285" s="377">
        <v>14</v>
      </c>
      <c r="R285" s="378">
        <v>11</v>
      </c>
      <c r="S285" s="379">
        <v>3</v>
      </c>
      <c r="T285" s="378">
        <v>7</v>
      </c>
      <c r="U285" s="378">
        <v>3</v>
      </c>
      <c r="V285" s="383">
        <v>0</v>
      </c>
      <c r="W285" s="384">
        <v>0</v>
      </c>
      <c r="X285" s="385">
        <v>0</v>
      </c>
      <c r="Y285" s="384"/>
      <c r="Z285" s="401"/>
      <c r="AA285" s="402"/>
      <c r="AB285" s="383"/>
      <c r="AC285" s="384"/>
      <c r="AD285" s="384"/>
      <c r="AE285" s="377">
        <v>3</v>
      </c>
      <c r="AF285" s="380">
        <v>3</v>
      </c>
      <c r="AG285" s="382">
        <v>0</v>
      </c>
      <c r="AH285" s="383">
        <v>0</v>
      </c>
      <c r="AI285" s="384">
        <v>0</v>
      </c>
      <c r="AJ285" s="385">
        <v>0</v>
      </c>
      <c r="AK285" s="384"/>
      <c r="AL285" s="384"/>
      <c r="AM285" s="384"/>
      <c r="AN285" s="383">
        <v>0</v>
      </c>
      <c r="AO285" s="384">
        <v>0</v>
      </c>
      <c r="AP285" s="385">
        <v>0</v>
      </c>
      <c r="AQ285" s="384">
        <v>4</v>
      </c>
      <c r="AR285" s="384">
        <v>1</v>
      </c>
      <c r="AS285" s="384">
        <v>3</v>
      </c>
      <c r="AT285" s="383">
        <v>7</v>
      </c>
      <c r="AU285" s="384">
        <v>7</v>
      </c>
      <c r="AV285" s="384">
        <v>0</v>
      </c>
      <c r="AW285" s="383">
        <v>0</v>
      </c>
      <c r="AX285" s="384">
        <v>0</v>
      </c>
      <c r="AY285" s="385">
        <v>0</v>
      </c>
      <c r="AZ285" s="403"/>
      <c r="BA285" s="387" t="str">
        <f t="shared" si="384"/>
        <v>RB</v>
      </c>
      <c r="BB285" s="388" t="str">
        <f t="shared" si="385"/>
        <v>V</v>
      </c>
      <c r="BC285" s="389" t="str">
        <f t="shared" si="386"/>
        <v/>
      </c>
      <c r="BD285" s="390" t="str">
        <f t="shared" si="469"/>
        <v/>
      </c>
      <c r="BE285" s="391">
        <f t="shared" si="388"/>
        <v>4</v>
      </c>
      <c r="BF285" s="392" t="str">
        <f>VLOOKUP(C285,'Standaard+voorstellen '!A$1:E$568,1,FALSE)</f>
        <v>RBV</v>
      </c>
      <c r="BG285" s="393" t="str">
        <f>VLOOKUP(P285,'Hulpblad Aantal per VrtgSrt &gt;=1'!B$4:C$688,1,FALSE)</f>
        <v>RBV</v>
      </c>
      <c r="BH285" s="394" t="s">
        <v>407</v>
      </c>
      <c r="BI285" s="393" t="str">
        <f t="shared" si="389"/>
        <v>g</v>
      </c>
      <c r="BJ285" s="393" t="str">
        <f t="shared" si="390"/>
        <v>P</v>
      </c>
      <c r="BK285" s="393" t="str">
        <f t="shared" si="391"/>
        <v>A</v>
      </c>
      <c r="BL285" s="395" t="str">
        <f t="shared" si="392"/>
        <v>PA</v>
      </c>
      <c r="BM285" s="393" t="str">
        <f>IF((B285&gt;"a"),(VLOOKUP(A285,Afhankelijkheid!A$2:O$5530,2,FALSE)),"")</f>
        <v/>
      </c>
      <c r="BN285" s="396">
        <f>IFERROR(VLOOKUP(A285,'Hulpblad IZB en IZE'!A$2:B$750,2,FALSE),0)</f>
        <v>2</v>
      </c>
      <c r="BO285" s="397" t="str">
        <f t="shared" si="393"/>
        <v/>
      </c>
      <c r="BP285" s="370">
        <f t="shared" si="394"/>
        <v>14</v>
      </c>
      <c r="BQ285" s="371">
        <f t="shared" si="395"/>
        <v>11</v>
      </c>
      <c r="BR285" s="372">
        <f t="shared" si="463"/>
        <v>3</v>
      </c>
      <c r="BS285" s="372">
        <f t="shared" si="464"/>
        <v>7</v>
      </c>
      <c r="BT285" s="367">
        <f t="shared" si="396"/>
        <v>2</v>
      </c>
      <c r="BU285" s="398"/>
      <c r="BW285" s="393">
        <f t="shared" si="397"/>
        <v>0</v>
      </c>
      <c r="BX285" s="393">
        <f t="shared" si="398"/>
        <v>0</v>
      </c>
      <c r="BY285" s="393">
        <f t="shared" si="399"/>
        <v>0</v>
      </c>
      <c r="BZ285" s="393">
        <f t="shared" si="400"/>
        <v>0</v>
      </c>
      <c r="CA285" s="393">
        <f t="shared" si="401"/>
        <v>0</v>
      </c>
      <c r="CB285" s="393">
        <f t="shared" si="402"/>
        <v>0</v>
      </c>
      <c r="CC285" s="393">
        <f t="shared" si="403"/>
        <v>0</v>
      </c>
      <c r="CD285" s="393">
        <f t="shared" si="404"/>
        <v>0</v>
      </c>
      <c r="CE285" s="393">
        <f t="shared" si="405"/>
        <v>0</v>
      </c>
      <c r="CF285" s="393">
        <f t="shared" si="406"/>
        <v>0</v>
      </c>
      <c r="CG285" s="398"/>
      <c r="CH285" s="391">
        <f t="shared" si="407"/>
        <v>1</v>
      </c>
      <c r="CI285" s="391">
        <f t="shared" si="408"/>
        <v>0</v>
      </c>
      <c r="CJ285" s="391">
        <f t="shared" si="409"/>
        <v>0</v>
      </c>
      <c r="CK285" s="391">
        <f t="shared" si="410"/>
        <v>1</v>
      </c>
      <c r="CL285" s="391">
        <f t="shared" si="411"/>
        <v>1</v>
      </c>
      <c r="CM285" s="391">
        <f t="shared" si="412"/>
        <v>0</v>
      </c>
      <c r="CN285" s="391">
        <f t="shared" si="413"/>
        <v>1</v>
      </c>
      <c r="CO285" s="391">
        <f t="shared" si="414"/>
        <v>1</v>
      </c>
      <c r="CP285" s="391">
        <f t="shared" si="415"/>
        <v>1</v>
      </c>
      <c r="CQ285" s="391">
        <f t="shared" si="416"/>
        <v>1</v>
      </c>
      <c r="CR285" s="391">
        <f t="shared" si="417"/>
        <v>0</v>
      </c>
      <c r="CS285" s="393">
        <f t="shared" si="418"/>
        <v>0</v>
      </c>
      <c r="CT285" s="391">
        <f t="shared" si="419"/>
        <v>0</v>
      </c>
      <c r="CU285" s="391">
        <f t="shared" si="420"/>
        <v>0</v>
      </c>
      <c r="CV285" s="391">
        <f t="shared" si="421"/>
        <v>0</v>
      </c>
      <c r="CW285" s="391">
        <f t="shared" si="422"/>
        <v>0</v>
      </c>
      <c r="CX285" s="391">
        <f t="shared" si="423"/>
        <v>1</v>
      </c>
      <c r="CY285" s="391">
        <f t="shared" si="424"/>
        <v>0</v>
      </c>
      <c r="CZ285" s="391">
        <f t="shared" si="425"/>
        <v>0</v>
      </c>
      <c r="DA285" s="391">
        <f t="shared" si="426"/>
        <v>0</v>
      </c>
      <c r="DB285" s="391">
        <f t="shared" si="427"/>
        <v>1</v>
      </c>
      <c r="DC285" s="391">
        <f t="shared" si="428"/>
        <v>1</v>
      </c>
      <c r="DD285" s="391">
        <f t="shared" si="429"/>
        <v>0</v>
      </c>
      <c r="DE285" s="398"/>
      <c r="DF285" s="391">
        <f t="shared" si="430"/>
        <v>0</v>
      </c>
      <c r="DG285" s="391">
        <f t="shared" si="431"/>
        <v>0</v>
      </c>
      <c r="DH285" s="391">
        <f t="shared" si="432"/>
        <v>0</v>
      </c>
      <c r="DI285" s="391">
        <f t="shared" si="433"/>
        <v>0</v>
      </c>
      <c r="DJ285" s="391">
        <f t="shared" si="434"/>
        <v>0</v>
      </c>
      <c r="DK285" s="391">
        <f t="shared" si="435"/>
        <v>0</v>
      </c>
      <c r="DL285" s="391">
        <f t="shared" si="436"/>
        <v>0</v>
      </c>
      <c r="DM285" s="391">
        <f t="shared" si="437"/>
        <v>0</v>
      </c>
      <c r="DN285" s="391">
        <f t="shared" si="438"/>
        <v>0</v>
      </c>
      <c r="DO285" s="391">
        <f t="shared" si="439"/>
        <v>0</v>
      </c>
      <c r="DP285" s="391">
        <f t="shared" si="440"/>
        <v>0</v>
      </c>
      <c r="DQ285" s="398"/>
      <c r="DR285" s="391">
        <f t="shared" si="441"/>
        <v>0</v>
      </c>
      <c r="DS285" s="391">
        <f t="shared" si="442"/>
        <v>0</v>
      </c>
      <c r="DT285" s="391">
        <f t="shared" si="443"/>
        <v>0</v>
      </c>
      <c r="DU285" s="391">
        <f t="shared" si="444"/>
        <v>0</v>
      </c>
      <c r="DV285" s="391">
        <f t="shared" si="445"/>
        <v>0</v>
      </c>
      <c r="DW285" s="391">
        <f t="shared" si="446"/>
        <v>0</v>
      </c>
      <c r="DX285" s="391">
        <f t="shared" si="447"/>
        <v>0</v>
      </c>
      <c r="DY285" s="391">
        <f t="shared" si="448"/>
        <v>0</v>
      </c>
      <c r="DZ285" s="391">
        <f t="shared" si="449"/>
        <v>0</v>
      </c>
      <c r="EA285" s="391">
        <f t="shared" si="450"/>
        <v>0</v>
      </c>
      <c r="EB285" s="391">
        <f t="shared" si="451"/>
        <v>0</v>
      </c>
      <c r="EC285" s="398"/>
      <c r="ED285" s="391">
        <f t="shared" si="452"/>
        <v>0</v>
      </c>
      <c r="EE285" s="391">
        <f t="shared" si="453"/>
        <v>0</v>
      </c>
      <c r="EF285" s="391">
        <f t="shared" si="454"/>
        <v>0</v>
      </c>
      <c r="EG285" s="391">
        <f t="shared" si="455"/>
        <v>0</v>
      </c>
      <c r="EH285" s="391">
        <f t="shared" si="456"/>
        <v>0</v>
      </c>
      <c r="EI285" s="391">
        <f t="shared" si="457"/>
        <v>0</v>
      </c>
      <c r="EJ285" s="391">
        <f t="shared" si="458"/>
        <v>0</v>
      </c>
      <c r="EK285" s="391">
        <f t="shared" si="459"/>
        <v>0</v>
      </c>
      <c r="EL285" s="391">
        <f t="shared" si="460"/>
        <v>0</v>
      </c>
      <c r="EM285" s="391">
        <f t="shared" si="461"/>
        <v>0</v>
      </c>
      <c r="EN285" s="391">
        <f t="shared" si="462"/>
        <v>0</v>
      </c>
    </row>
    <row r="286" spans="1:144" s="391" customFormat="1" ht="13.5" hidden="1" thickBot="1" x14ac:dyDescent="0.25">
      <c r="A286" s="364" t="str">
        <f t="shared" si="468"/>
        <v>RBV-WSC</v>
      </c>
      <c r="B286" s="365" t="str">
        <f>IF((A286&lt;&gt;"ZZZ"),(IF((IFERROR((VLOOKUP(A286,'Standaard+voorstellen '!A$1:B$436,1,FALSE)),"ZZZ"))="ZZZ","v","")),"")</f>
        <v/>
      </c>
      <c r="C286" s="396" t="s">
        <v>861</v>
      </c>
      <c r="D286" s="367" t="str">
        <f t="shared" si="381"/>
        <v>RBV-WSC</v>
      </c>
      <c r="E286" s="368" t="str">
        <f>IFERROR((VLOOKUP(C286,'Standaard+voorstellen '!A$1:E$568,2,FALSE)),"Nog af te handelen AANVRAAG")</f>
        <v>Reddingsbrigade Waterscooter</v>
      </c>
      <c r="F286" s="369">
        <f>IFERROR((VLOOKUP(C286,'Standaard+voorstellen '!A$1:E$568,3,FALSE)),"")</f>
        <v>1</v>
      </c>
      <c r="G286" s="370">
        <f t="shared" si="465"/>
        <v>1</v>
      </c>
      <c r="H286" s="371">
        <f t="shared" si="467"/>
        <v>1</v>
      </c>
      <c r="I286" s="372">
        <f t="shared" si="466"/>
        <v>0</v>
      </c>
      <c r="J286" s="367">
        <f t="shared" si="382"/>
        <v>0</v>
      </c>
      <c r="K286" s="372">
        <f t="shared" si="383"/>
        <v>0</v>
      </c>
      <c r="L286" s="369" t="s">
        <v>36</v>
      </c>
      <c r="M286" s="373" t="s">
        <v>2125</v>
      </c>
      <c r="N286" s="420" t="s">
        <v>2141</v>
      </c>
      <c r="O286" s="420" t="s">
        <v>2094</v>
      </c>
      <c r="P286" s="376" t="s">
        <v>861</v>
      </c>
      <c r="Q286" s="461">
        <v>1</v>
      </c>
      <c r="R286" s="378">
        <v>1</v>
      </c>
      <c r="S286" s="379">
        <v>0</v>
      </c>
      <c r="T286" s="462">
        <v>5</v>
      </c>
      <c r="U286" s="462">
        <v>1</v>
      </c>
      <c r="V286" s="377">
        <v>0</v>
      </c>
      <c r="W286" s="378">
        <v>0</v>
      </c>
      <c r="X286" s="379">
        <v>0</v>
      </c>
      <c r="Y286" s="384"/>
      <c r="Z286" s="401"/>
      <c r="AA286" s="402"/>
      <c r="AB286" s="377"/>
      <c r="AC286" s="378"/>
      <c r="AD286" s="378"/>
      <c r="AE286" s="377"/>
      <c r="AF286" s="380"/>
      <c r="AG286" s="382"/>
      <c r="AH286" s="377">
        <v>0</v>
      </c>
      <c r="AI286" s="378">
        <v>0</v>
      </c>
      <c r="AJ286" s="379">
        <v>0</v>
      </c>
      <c r="AK286" s="378"/>
      <c r="AL286" s="378"/>
      <c r="AM286" s="378"/>
      <c r="AN286" s="383">
        <v>0</v>
      </c>
      <c r="AO286" s="384">
        <v>0</v>
      </c>
      <c r="AP286" s="385">
        <v>0</v>
      </c>
      <c r="AQ286" s="378">
        <v>0</v>
      </c>
      <c r="AR286" s="378">
        <v>0</v>
      </c>
      <c r="AS286" s="378">
        <v>0</v>
      </c>
      <c r="AT286" s="383">
        <v>1</v>
      </c>
      <c r="AU286" s="378">
        <v>1</v>
      </c>
      <c r="AV286" s="378">
        <v>0</v>
      </c>
      <c r="AW286" s="383"/>
      <c r="AX286" s="384"/>
      <c r="AY286" s="379"/>
      <c r="AZ286" s="403"/>
      <c r="BA286" s="387" t="str">
        <f t="shared" si="384"/>
        <v>RB</v>
      </c>
      <c r="BB286" s="388" t="str">
        <f t="shared" si="385"/>
        <v>V</v>
      </c>
      <c r="BC286" s="389" t="str">
        <f t="shared" si="386"/>
        <v>-</v>
      </c>
      <c r="BD286" s="390" t="str">
        <f t="shared" si="469"/>
        <v>WSC</v>
      </c>
      <c r="BE286" s="391">
        <f t="shared" si="388"/>
        <v>4</v>
      </c>
      <c r="BF286" s="392" t="str">
        <f>VLOOKUP(C286,'Standaard+voorstellen '!A$1:E$568,1,FALSE)</f>
        <v>RBV-WSC</v>
      </c>
      <c r="BG286" s="393" t="str">
        <f>VLOOKUP(P286,'Hulpblad Aantal per VrtgSrt &gt;=1'!B$4:C$688,1,FALSE)</f>
        <v>RBV-WSC</v>
      </c>
      <c r="BH286" s="394" t="s">
        <v>861</v>
      </c>
      <c r="BI286" s="393" t="str">
        <f t="shared" si="389"/>
        <v>g</v>
      </c>
      <c r="BJ286" s="393" t="str">
        <f t="shared" si="390"/>
        <v>P</v>
      </c>
      <c r="BK286" s="393" t="str">
        <f t="shared" si="391"/>
        <v/>
      </c>
      <c r="BL286" s="395" t="str">
        <f t="shared" si="392"/>
        <v>P</v>
      </c>
      <c r="BM286" s="393" t="str">
        <f>IF((B286&gt;"a"),(VLOOKUP(A286,Afhankelijkheid!A$2:O$5530,2,FALSE)),"")</f>
        <v/>
      </c>
      <c r="BN286" s="396">
        <f>IFERROR(VLOOKUP(A286,'Hulpblad IZB en IZE'!A$2:B$750,2,FALSE),0)</f>
        <v>0</v>
      </c>
      <c r="BO286" s="397" t="str">
        <f t="shared" si="393"/>
        <v/>
      </c>
      <c r="BP286" s="370">
        <f t="shared" si="394"/>
        <v>1</v>
      </c>
      <c r="BQ286" s="371">
        <f t="shared" si="395"/>
        <v>1</v>
      </c>
      <c r="BR286" s="372">
        <f t="shared" si="463"/>
        <v>0</v>
      </c>
      <c r="BS286" s="372">
        <f t="shared" si="464"/>
        <v>5</v>
      </c>
      <c r="BT286" s="367">
        <f t="shared" si="396"/>
        <v>0</v>
      </c>
      <c r="BU286" s="398"/>
      <c r="BW286" s="393">
        <f t="shared" si="397"/>
        <v>0</v>
      </c>
      <c r="BX286" s="393">
        <f t="shared" si="398"/>
        <v>0</v>
      </c>
      <c r="BY286" s="393">
        <f t="shared" si="399"/>
        <v>0</v>
      </c>
      <c r="BZ286" s="393">
        <f t="shared" si="400"/>
        <v>0</v>
      </c>
      <c r="CA286" s="393">
        <f t="shared" si="401"/>
        <v>0</v>
      </c>
      <c r="CB286" s="393">
        <f t="shared" si="402"/>
        <v>0</v>
      </c>
      <c r="CC286" s="393">
        <f t="shared" si="403"/>
        <v>0</v>
      </c>
      <c r="CD286" s="393">
        <f t="shared" si="404"/>
        <v>0</v>
      </c>
      <c r="CE286" s="393">
        <f t="shared" si="405"/>
        <v>0</v>
      </c>
      <c r="CF286" s="393">
        <f t="shared" si="406"/>
        <v>0</v>
      </c>
      <c r="CG286" s="398"/>
      <c r="CH286" s="391">
        <f t="shared" si="407"/>
        <v>1</v>
      </c>
      <c r="CI286" s="391">
        <f t="shared" si="408"/>
        <v>0</v>
      </c>
      <c r="CJ286" s="391">
        <f t="shared" si="409"/>
        <v>0</v>
      </c>
      <c r="CK286" s="391">
        <f t="shared" si="410"/>
        <v>0</v>
      </c>
      <c r="CL286" s="391">
        <f t="shared" si="411"/>
        <v>1</v>
      </c>
      <c r="CM286" s="391">
        <f t="shared" si="412"/>
        <v>0</v>
      </c>
      <c r="CN286" s="391">
        <f t="shared" si="413"/>
        <v>1</v>
      </c>
      <c r="CO286" s="391">
        <f t="shared" si="414"/>
        <v>1</v>
      </c>
      <c r="CP286" s="391">
        <f t="shared" si="415"/>
        <v>1</v>
      </c>
      <c r="CQ286" s="391">
        <f t="shared" si="416"/>
        <v>0</v>
      </c>
      <c r="CR286" s="391">
        <f t="shared" si="417"/>
        <v>0</v>
      </c>
      <c r="CS286" s="393">
        <f t="shared" si="418"/>
        <v>0</v>
      </c>
      <c r="CT286" s="391">
        <f t="shared" si="419"/>
        <v>0</v>
      </c>
      <c r="CU286" s="391">
        <f t="shared" si="420"/>
        <v>0</v>
      </c>
      <c r="CV286" s="391">
        <f t="shared" si="421"/>
        <v>0</v>
      </c>
      <c r="CW286" s="391">
        <f t="shared" si="422"/>
        <v>0</v>
      </c>
      <c r="CX286" s="391">
        <f t="shared" si="423"/>
        <v>0</v>
      </c>
      <c r="CY286" s="391">
        <f t="shared" si="424"/>
        <v>0</v>
      </c>
      <c r="CZ286" s="391">
        <f t="shared" si="425"/>
        <v>0</v>
      </c>
      <c r="DA286" s="391">
        <f t="shared" si="426"/>
        <v>0</v>
      </c>
      <c r="DB286" s="391">
        <f t="shared" si="427"/>
        <v>0</v>
      </c>
      <c r="DC286" s="391">
        <f t="shared" si="428"/>
        <v>1</v>
      </c>
      <c r="DD286" s="391">
        <f t="shared" si="429"/>
        <v>0</v>
      </c>
      <c r="DE286" s="398"/>
      <c r="DF286" s="391">
        <f t="shared" si="430"/>
        <v>0</v>
      </c>
      <c r="DG286" s="391">
        <f t="shared" si="431"/>
        <v>0</v>
      </c>
      <c r="DH286" s="391">
        <f t="shared" si="432"/>
        <v>0</v>
      </c>
      <c r="DI286" s="391">
        <f t="shared" si="433"/>
        <v>0</v>
      </c>
      <c r="DJ286" s="391">
        <f t="shared" si="434"/>
        <v>0</v>
      </c>
      <c r="DK286" s="391">
        <f t="shared" si="435"/>
        <v>0</v>
      </c>
      <c r="DL286" s="391">
        <f t="shared" si="436"/>
        <v>0</v>
      </c>
      <c r="DM286" s="391">
        <f t="shared" si="437"/>
        <v>0</v>
      </c>
      <c r="DN286" s="391">
        <f t="shared" si="438"/>
        <v>0</v>
      </c>
      <c r="DO286" s="391">
        <f t="shared" si="439"/>
        <v>0</v>
      </c>
      <c r="DP286" s="391">
        <f t="shared" si="440"/>
        <v>0</v>
      </c>
      <c r="DQ286" s="398"/>
      <c r="DR286" s="391">
        <f t="shared" si="441"/>
        <v>0</v>
      </c>
      <c r="DS286" s="391">
        <f t="shared" si="442"/>
        <v>0</v>
      </c>
      <c r="DT286" s="391">
        <f t="shared" si="443"/>
        <v>0</v>
      </c>
      <c r="DU286" s="391">
        <f t="shared" si="444"/>
        <v>0</v>
      </c>
      <c r="DV286" s="391">
        <f t="shared" si="445"/>
        <v>0</v>
      </c>
      <c r="DW286" s="391">
        <f t="shared" si="446"/>
        <v>0</v>
      </c>
      <c r="DX286" s="391">
        <f t="shared" si="447"/>
        <v>0</v>
      </c>
      <c r="DY286" s="391">
        <f t="shared" si="448"/>
        <v>0</v>
      </c>
      <c r="DZ286" s="391">
        <f t="shared" si="449"/>
        <v>0</v>
      </c>
      <c r="EA286" s="391">
        <f t="shared" si="450"/>
        <v>0</v>
      </c>
      <c r="EB286" s="391">
        <f t="shared" si="451"/>
        <v>0</v>
      </c>
      <c r="EC286" s="398"/>
      <c r="ED286" s="391">
        <f t="shared" si="452"/>
        <v>0</v>
      </c>
      <c r="EE286" s="391">
        <f t="shared" si="453"/>
        <v>0</v>
      </c>
      <c r="EF286" s="391">
        <f t="shared" si="454"/>
        <v>0</v>
      </c>
      <c r="EG286" s="391">
        <f t="shared" si="455"/>
        <v>0</v>
      </c>
      <c r="EH286" s="391">
        <f t="shared" si="456"/>
        <v>0</v>
      </c>
      <c r="EI286" s="391">
        <f t="shared" si="457"/>
        <v>0</v>
      </c>
      <c r="EJ286" s="391">
        <f t="shared" si="458"/>
        <v>0</v>
      </c>
      <c r="EK286" s="391">
        <f t="shared" si="459"/>
        <v>0</v>
      </c>
      <c r="EL286" s="391">
        <f t="shared" si="460"/>
        <v>0</v>
      </c>
      <c r="EM286" s="391">
        <f t="shared" si="461"/>
        <v>0</v>
      </c>
      <c r="EN286" s="391">
        <f t="shared" si="462"/>
        <v>0</v>
      </c>
    </row>
    <row r="287" spans="1:144" s="391" customFormat="1" ht="13.5" hidden="1" thickBot="1" x14ac:dyDescent="0.25">
      <c r="A287" s="364" t="str">
        <f t="shared" si="468"/>
        <v>RH</v>
      </c>
      <c r="B287" s="365" t="str">
        <f>IF((A287&lt;&gt;"ZZZ"),(IF((IFERROR((VLOOKUP(A287,'Standaard+voorstellen '!A$1:B$436,1,FALSE)),"ZZZ"))="ZZZ","v","")),"")</f>
        <v/>
      </c>
      <c r="C287" s="396" t="s">
        <v>197</v>
      </c>
      <c r="D287" s="367" t="str">
        <f t="shared" si="381"/>
        <v>RH</v>
      </c>
      <c r="E287" s="368" t="str">
        <f>IFERROR((VLOOKUP(C287,'Standaard+voorstellen '!A$1:E$568,2,FALSE)),"Nog af te handelen AANVRAAG")</f>
        <v>Redteam Hoogteverschil. voert.</v>
      </c>
      <c r="F287" s="369">
        <f>IFERROR((VLOOKUP(C287,'Standaard+voorstellen '!A$1:E$568,3,FALSE)),"")</f>
        <v>7</v>
      </c>
      <c r="G287" s="370">
        <f t="shared" si="465"/>
        <v>14</v>
      </c>
      <c r="H287" s="371">
        <f t="shared" si="467"/>
        <v>7</v>
      </c>
      <c r="I287" s="372">
        <f t="shared" si="466"/>
        <v>7</v>
      </c>
      <c r="J287" s="367">
        <f t="shared" si="382"/>
        <v>9</v>
      </c>
      <c r="K287" s="372">
        <f t="shared" si="383"/>
        <v>0</v>
      </c>
      <c r="L287" s="369" t="s">
        <v>36</v>
      </c>
      <c r="M287" s="373" t="s">
        <v>1258</v>
      </c>
      <c r="N287" s="374"/>
      <c r="O287" s="375"/>
      <c r="P287" s="376" t="s">
        <v>197</v>
      </c>
      <c r="Q287" s="377">
        <v>14</v>
      </c>
      <c r="R287" s="378">
        <v>7</v>
      </c>
      <c r="S287" s="379">
        <v>7</v>
      </c>
      <c r="T287" s="378">
        <v>7</v>
      </c>
      <c r="U287" s="378">
        <v>7</v>
      </c>
      <c r="V287" s="377">
        <v>2</v>
      </c>
      <c r="W287" s="378">
        <v>2</v>
      </c>
      <c r="X287" s="379">
        <v>0</v>
      </c>
      <c r="Y287" s="384"/>
      <c r="Z287" s="401"/>
      <c r="AA287" s="402"/>
      <c r="AB287" s="383"/>
      <c r="AC287" s="384"/>
      <c r="AD287" s="384"/>
      <c r="AE287" s="383">
        <v>4</v>
      </c>
      <c r="AF287" s="401">
        <v>0</v>
      </c>
      <c r="AG287" s="406">
        <v>4</v>
      </c>
      <c r="AH287" s="383">
        <v>1</v>
      </c>
      <c r="AI287" s="384">
        <v>1</v>
      </c>
      <c r="AJ287" s="385">
        <v>0</v>
      </c>
      <c r="AK287" s="384"/>
      <c r="AL287" s="384"/>
      <c r="AM287" s="384"/>
      <c r="AN287" s="383">
        <v>1</v>
      </c>
      <c r="AO287" s="384">
        <v>1</v>
      </c>
      <c r="AP287" s="385">
        <v>0</v>
      </c>
      <c r="AQ287" s="384">
        <v>2</v>
      </c>
      <c r="AR287" s="384">
        <v>0</v>
      </c>
      <c r="AS287" s="384">
        <v>2</v>
      </c>
      <c r="AT287" s="377">
        <v>2</v>
      </c>
      <c r="AU287" s="384">
        <v>1</v>
      </c>
      <c r="AV287" s="384">
        <v>1</v>
      </c>
      <c r="AW287" s="377">
        <v>2</v>
      </c>
      <c r="AX287" s="378">
        <v>2</v>
      </c>
      <c r="AY287" s="385">
        <v>0</v>
      </c>
      <c r="AZ287" s="403"/>
      <c r="BA287" s="387" t="str">
        <f t="shared" si="384"/>
        <v>RH</v>
      </c>
      <c r="BB287" s="388" t="str">
        <f t="shared" si="385"/>
        <v/>
      </c>
      <c r="BC287" s="389" t="str">
        <f t="shared" si="386"/>
        <v/>
      </c>
      <c r="BD287" s="390" t="str">
        <f t="shared" si="469"/>
        <v/>
      </c>
      <c r="BE287" s="391">
        <f t="shared" si="388"/>
        <v>3</v>
      </c>
      <c r="BF287" s="392" t="str">
        <f>VLOOKUP(C287,'Standaard+voorstellen '!A$1:E$568,1,FALSE)</f>
        <v>RH</v>
      </c>
      <c r="BG287" s="393" t="str">
        <f>VLOOKUP(P287,'Hulpblad Aantal per VrtgSrt &gt;=1'!B$4:C$688,1,FALSE)</f>
        <v>RH</v>
      </c>
      <c r="BH287" s="394" t="s">
        <v>197</v>
      </c>
      <c r="BI287" s="393" t="str">
        <f t="shared" si="389"/>
        <v>g</v>
      </c>
      <c r="BJ287" s="393" t="str">
        <f t="shared" si="390"/>
        <v>P</v>
      </c>
      <c r="BK287" s="393" t="str">
        <f t="shared" si="391"/>
        <v>A</v>
      </c>
      <c r="BL287" s="395" t="str">
        <f t="shared" si="392"/>
        <v>PA</v>
      </c>
      <c r="BM287" s="393" t="str">
        <f>IF((B287&gt;"a"),(VLOOKUP(A287,Afhankelijkheid!A$2:O$5530,2,FALSE)),"")</f>
        <v/>
      </c>
      <c r="BN287" s="396">
        <f>IFERROR(VLOOKUP(A287,'Hulpblad IZB en IZE'!A$2:B$750,2,FALSE),0)</f>
        <v>9</v>
      </c>
      <c r="BO287" s="397" t="str">
        <f t="shared" si="393"/>
        <v/>
      </c>
      <c r="BP287" s="370">
        <f t="shared" si="394"/>
        <v>14</v>
      </c>
      <c r="BQ287" s="371">
        <f t="shared" si="395"/>
        <v>7</v>
      </c>
      <c r="BR287" s="372">
        <f t="shared" si="463"/>
        <v>7</v>
      </c>
      <c r="BS287" s="372">
        <f t="shared" si="464"/>
        <v>7</v>
      </c>
      <c r="BT287" s="367">
        <f t="shared" si="396"/>
        <v>9</v>
      </c>
      <c r="BU287" s="398"/>
      <c r="BW287" s="393">
        <f t="shared" si="397"/>
        <v>0</v>
      </c>
      <c r="BX287" s="393">
        <f t="shared" si="398"/>
        <v>0</v>
      </c>
      <c r="BY287" s="393">
        <f t="shared" si="399"/>
        <v>0</v>
      </c>
      <c r="BZ287" s="393">
        <f t="shared" si="400"/>
        <v>0</v>
      </c>
      <c r="CA287" s="393">
        <f t="shared" si="401"/>
        <v>0</v>
      </c>
      <c r="CB287" s="393">
        <f t="shared" si="402"/>
        <v>0</v>
      </c>
      <c r="CC287" s="393">
        <f t="shared" si="403"/>
        <v>0</v>
      </c>
      <c r="CD287" s="393">
        <f t="shared" si="404"/>
        <v>0</v>
      </c>
      <c r="CE287" s="393">
        <f t="shared" si="405"/>
        <v>0</v>
      </c>
      <c r="CF287" s="393">
        <f t="shared" si="406"/>
        <v>0</v>
      </c>
      <c r="CG287" s="398"/>
      <c r="CH287" s="391">
        <f t="shared" si="407"/>
        <v>1</v>
      </c>
      <c r="CI287" s="391">
        <f t="shared" si="408"/>
        <v>0</v>
      </c>
      <c r="CJ287" s="391">
        <f t="shared" si="409"/>
        <v>0</v>
      </c>
      <c r="CK287" s="391">
        <f t="shared" si="410"/>
        <v>1</v>
      </c>
      <c r="CL287" s="391">
        <f t="shared" si="411"/>
        <v>1</v>
      </c>
      <c r="CM287" s="391">
        <f t="shared" si="412"/>
        <v>0</v>
      </c>
      <c r="CN287" s="391">
        <f t="shared" si="413"/>
        <v>1</v>
      </c>
      <c r="CO287" s="391">
        <f t="shared" si="414"/>
        <v>1</v>
      </c>
      <c r="CP287" s="391">
        <f t="shared" si="415"/>
        <v>1</v>
      </c>
      <c r="CQ287" s="391">
        <f t="shared" si="416"/>
        <v>1</v>
      </c>
      <c r="CR287" s="391">
        <f t="shared" si="417"/>
        <v>0</v>
      </c>
      <c r="CS287" s="393">
        <f t="shared" si="418"/>
        <v>0</v>
      </c>
      <c r="CT287" s="391">
        <f t="shared" si="419"/>
        <v>0</v>
      </c>
      <c r="CU287" s="391">
        <f t="shared" si="420"/>
        <v>1</v>
      </c>
      <c r="CV287" s="391">
        <f t="shared" si="421"/>
        <v>0</v>
      </c>
      <c r="CW287" s="391">
        <f t="shared" si="422"/>
        <v>0</v>
      </c>
      <c r="CX287" s="391">
        <f t="shared" si="423"/>
        <v>1</v>
      </c>
      <c r="CY287" s="391">
        <f t="shared" si="424"/>
        <v>1</v>
      </c>
      <c r="CZ287" s="391">
        <f t="shared" si="425"/>
        <v>0</v>
      </c>
      <c r="DA287" s="391">
        <f t="shared" si="426"/>
        <v>1</v>
      </c>
      <c r="DB287" s="391">
        <f t="shared" si="427"/>
        <v>1</v>
      </c>
      <c r="DC287" s="391">
        <f t="shared" si="428"/>
        <v>1</v>
      </c>
      <c r="DD287" s="391">
        <f t="shared" si="429"/>
        <v>1</v>
      </c>
      <c r="DE287" s="398"/>
      <c r="DF287" s="391">
        <f t="shared" si="430"/>
        <v>0</v>
      </c>
      <c r="DG287" s="391">
        <f t="shared" si="431"/>
        <v>0</v>
      </c>
      <c r="DH287" s="391">
        <f t="shared" si="432"/>
        <v>0</v>
      </c>
      <c r="DI287" s="391">
        <f t="shared" si="433"/>
        <v>0</v>
      </c>
      <c r="DJ287" s="391">
        <f t="shared" si="434"/>
        <v>0</v>
      </c>
      <c r="DK287" s="391">
        <f t="shared" si="435"/>
        <v>0</v>
      </c>
      <c r="DL287" s="391">
        <f t="shared" si="436"/>
        <v>0</v>
      </c>
      <c r="DM287" s="391">
        <f t="shared" si="437"/>
        <v>0</v>
      </c>
      <c r="DN287" s="391">
        <f t="shared" si="438"/>
        <v>0</v>
      </c>
      <c r="DO287" s="391">
        <f t="shared" si="439"/>
        <v>0</v>
      </c>
      <c r="DP287" s="391">
        <f t="shared" si="440"/>
        <v>0</v>
      </c>
      <c r="DQ287" s="398"/>
      <c r="DR287" s="391">
        <f t="shared" si="441"/>
        <v>0</v>
      </c>
      <c r="DS287" s="391">
        <f t="shared" si="442"/>
        <v>0</v>
      </c>
      <c r="DT287" s="391">
        <f t="shared" si="443"/>
        <v>0</v>
      </c>
      <c r="DU287" s="391">
        <f t="shared" si="444"/>
        <v>0</v>
      </c>
      <c r="DV287" s="391">
        <f t="shared" si="445"/>
        <v>0</v>
      </c>
      <c r="DW287" s="391">
        <f t="shared" si="446"/>
        <v>0</v>
      </c>
      <c r="DX287" s="391">
        <f t="shared" si="447"/>
        <v>0</v>
      </c>
      <c r="DY287" s="391">
        <f t="shared" si="448"/>
        <v>0</v>
      </c>
      <c r="DZ287" s="391">
        <f t="shared" si="449"/>
        <v>0</v>
      </c>
      <c r="EA287" s="391">
        <f t="shared" si="450"/>
        <v>0</v>
      </c>
      <c r="EB287" s="391">
        <f t="shared" si="451"/>
        <v>0</v>
      </c>
      <c r="EC287" s="398"/>
      <c r="ED287" s="391">
        <f t="shared" si="452"/>
        <v>0</v>
      </c>
      <c r="EE287" s="391">
        <f t="shared" si="453"/>
        <v>0</v>
      </c>
      <c r="EF287" s="391">
        <f t="shared" si="454"/>
        <v>0</v>
      </c>
      <c r="EG287" s="391">
        <f t="shared" si="455"/>
        <v>0</v>
      </c>
      <c r="EH287" s="391">
        <f t="shared" si="456"/>
        <v>0</v>
      </c>
      <c r="EI287" s="391">
        <f t="shared" si="457"/>
        <v>0</v>
      </c>
      <c r="EJ287" s="391">
        <f t="shared" si="458"/>
        <v>0</v>
      </c>
      <c r="EK287" s="391">
        <f t="shared" si="459"/>
        <v>0</v>
      </c>
      <c r="EL287" s="391">
        <f t="shared" si="460"/>
        <v>0</v>
      </c>
      <c r="EM287" s="391">
        <f t="shared" si="461"/>
        <v>0</v>
      </c>
      <c r="EN287" s="391">
        <f t="shared" si="462"/>
        <v>0</v>
      </c>
    </row>
    <row r="288" spans="1:144" s="391" customFormat="1" ht="13.5" hidden="1" thickBot="1" x14ac:dyDescent="0.25">
      <c r="A288" s="364" t="str">
        <f t="shared" si="468"/>
        <v>RI</v>
      </c>
      <c r="B288" s="365" t="str">
        <f>IF((A288&lt;&gt;"ZZZ"),(IF((IFERROR((VLOOKUP(A288,'Standaard+voorstellen '!A$1:B$436,1,FALSE)),"ZZZ"))="ZZZ","v","")),"")</f>
        <v/>
      </c>
      <c r="C288" s="396" t="s">
        <v>114</v>
      </c>
      <c r="D288" s="367" t="str">
        <f t="shared" si="381"/>
        <v>RI</v>
      </c>
      <c r="E288" s="368" t="str">
        <f>IFERROR((VLOOKUP(C288,'Standaard+voorstellen '!A$1:E$568,2,FALSE)),"Nog af te handelen AANVRAAG")</f>
        <v>Rietdak brandbestrijding voert</v>
      </c>
      <c r="F288" s="369">
        <f>IFERROR((VLOOKUP(C288,'Standaard+voorstellen '!A$1:E$568,3,FALSE)),"")</f>
        <v>6</v>
      </c>
      <c r="G288" s="370">
        <f t="shared" si="465"/>
        <v>14</v>
      </c>
      <c r="H288" s="371">
        <f t="shared" si="467"/>
        <v>3</v>
      </c>
      <c r="I288" s="372">
        <f t="shared" si="466"/>
        <v>11</v>
      </c>
      <c r="J288" s="367">
        <f t="shared" si="382"/>
        <v>10</v>
      </c>
      <c r="K288" s="372">
        <f t="shared" si="383"/>
        <v>0</v>
      </c>
      <c r="L288" s="369" t="s">
        <v>36</v>
      </c>
      <c r="M288" s="373" t="s">
        <v>1063</v>
      </c>
      <c r="N288" s="374"/>
      <c r="O288" s="375"/>
      <c r="P288" s="376" t="s">
        <v>114</v>
      </c>
      <c r="Q288" s="377">
        <v>14</v>
      </c>
      <c r="R288" s="378">
        <v>3</v>
      </c>
      <c r="S288" s="379">
        <v>11</v>
      </c>
      <c r="T288" s="378">
        <v>6</v>
      </c>
      <c r="U288" s="378">
        <v>2</v>
      </c>
      <c r="V288" s="383">
        <v>0</v>
      </c>
      <c r="W288" s="384">
        <v>0</v>
      </c>
      <c r="X288" s="385">
        <v>0</v>
      </c>
      <c r="Y288" s="384"/>
      <c r="Z288" s="401"/>
      <c r="AA288" s="402"/>
      <c r="AB288" s="383"/>
      <c r="AC288" s="384"/>
      <c r="AD288" s="384"/>
      <c r="AE288" s="383">
        <v>6</v>
      </c>
      <c r="AF288" s="401">
        <v>1</v>
      </c>
      <c r="AG288" s="406">
        <v>5</v>
      </c>
      <c r="AH288" s="383">
        <v>0</v>
      </c>
      <c r="AI288" s="384">
        <v>0</v>
      </c>
      <c r="AJ288" s="385">
        <v>0</v>
      </c>
      <c r="AK288" s="378"/>
      <c r="AL288" s="378"/>
      <c r="AM288" s="378"/>
      <c r="AN288" s="383">
        <v>0</v>
      </c>
      <c r="AO288" s="384">
        <v>0</v>
      </c>
      <c r="AP288" s="385">
        <v>0</v>
      </c>
      <c r="AQ288" s="378">
        <v>8</v>
      </c>
      <c r="AR288" s="378">
        <v>2</v>
      </c>
      <c r="AS288" s="378">
        <v>6</v>
      </c>
      <c r="AT288" s="383">
        <v>0</v>
      </c>
      <c r="AU288" s="378">
        <v>0</v>
      </c>
      <c r="AV288" s="378">
        <v>0</v>
      </c>
      <c r="AW288" s="383"/>
      <c r="AX288" s="384"/>
      <c r="AY288" s="385"/>
      <c r="AZ288" s="403"/>
      <c r="BA288" s="387" t="str">
        <f t="shared" si="384"/>
        <v>RI</v>
      </c>
      <c r="BB288" s="388" t="str">
        <f t="shared" si="385"/>
        <v/>
      </c>
      <c r="BC288" s="389" t="str">
        <f t="shared" si="386"/>
        <v/>
      </c>
      <c r="BD288" s="390" t="str">
        <f t="shared" si="469"/>
        <v/>
      </c>
      <c r="BE288" s="391">
        <f t="shared" si="388"/>
        <v>3</v>
      </c>
      <c r="BF288" s="392" t="str">
        <f>VLOOKUP(C288,'Standaard+voorstellen '!A$1:E$568,1,FALSE)</f>
        <v>RI</v>
      </c>
      <c r="BG288" s="393" t="str">
        <f>VLOOKUP(P288,'Hulpblad Aantal per VrtgSrt &gt;=1'!B$4:C$688,1,FALSE)</f>
        <v>RI</v>
      </c>
      <c r="BH288" s="394" t="s">
        <v>114</v>
      </c>
      <c r="BI288" s="393" t="str">
        <f t="shared" si="389"/>
        <v>g</v>
      </c>
      <c r="BJ288" s="393" t="str">
        <f t="shared" si="390"/>
        <v>P</v>
      </c>
      <c r="BK288" s="393" t="str">
        <f t="shared" si="391"/>
        <v>A</v>
      </c>
      <c r="BL288" s="395" t="str">
        <f t="shared" si="392"/>
        <v>PA</v>
      </c>
      <c r="BM288" s="393" t="str">
        <f>IF((B288&gt;"a"),(VLOOKUP(A288,Afhankelijkheid!A$2:O$5530,2,FALSE)),"")</f>
        <v/>
      </c>
      <c r="BN288" s="396">
        <f>IFERROR(VLOOKUP(A288,'Hulpblad IZB en IZE'!A$2:B$750,2,FALSE),0)</f>
        <v>10</v>
      </c>
      <c r="BO288" s="397" t="str">
        <f t="shared" si="393"/>
        <v/>
      </c>
      <c r="BP288" s="370">
        <f t="shared" si="394"/>
        <v>14</v>
      </c>
      <c r="BQ288" s="371">
        <f t="shared" si="395"/>
        <v>3</v>
      </c>
      <c r="BR288" s="372">
        <f t="shared" si="463"/>
        <v>11</v>
      </c>
      <c r="BS288" s="372">
        <f t="shared" si="464"/>
        <v>6</v>
      </c>
      <c r="BT288" s="367">
        <f t="shared" si="396"/>
        <v>10</v>
      </c>
      <c r="BU288" s="398"/>
      <c r="BW288" s="393">
        <f t="shared" si="397"/>
        <v>0</v>
      </c>
      <c r="BX288" s="393">
        <f t="shared" si="398"/>
        <v>0</v>
      </c>
      <c r="BY288" s="393">
        <f t="shared" si="399"/>
        <v>0</v>
      </c>
      <c r="BZ288" s="393">
        <f t="shared" si="400"/>
        <v>0</v>
      </c>
      <c r="CA288" s="393">
        <f t="shared" si="401"/>
        <v>0</v>
      </c>
      <c r="CB288" s="393">
        <f t="shared" si="402"/>
        <v>0</v>
      </c>
      <c r="CC288" s="393">
        <f t="shared" si="403"/>
        <v>0</v>
      </c>
      <c r="CD288" s="393">
        <f t="shared" si="404"/>
        <v>0</v>
      </c>
      <c r="CE288" s="393">
        <f t="shared" si="405"/>
        <v>0</v>
      </c>
      <c r="CF288" s="393">
        <f t="shared" si="406"/>
        <v>0</v>
      </c>
      <c r="CG288" s="398"/>
      <c r="CH288" s="391">
        <f t="shared" si="407"/>
        <v>1</v>
      </c>
      <c r="CI288" s="391">
        <f t="shared" si="408"/>
        <v>0</v>
      </c>
      <c r="CJ288" s="391">
        <f t="shared" si="409"/>
        <v>0</v>
      </c>
      <c r="CK288" s="391">
        <f t="shared" si="410"/>
        <v>1</v>
      </c>
      <c r="CL288" s="391">
        <f t="shared" si="411"/>
        <v>1</v>
      </c>
      <c r="CM288" s="391">
        <f t="shared" si="412"/>
        <v>0</v>
      </c>
      <c r="CN288" s="391">
        <f t="shared" si="413"/>
        <v>1</v>
      </c>
      <c r="CO288" s="391">
        <f t="shared" si="414"/>
        <v>1</v>
      </c>
      <c r="CP288" s="391">
        <f t="shared" si="415"/>
        <v>1</v>
      </c>
      <c r="CQ288" s="391">
        <f t="shared" si="416"/>
        <v>0</v>
      </c>
      <c r="CR288" s="391">
        <f t="shared" si="417"/>
        <v>0</v>
      </c>
      <c r="CS288" s="393">
        <f t="shared" si="418"/>
        <v>0</v>
      </c>
      <c r="CT288" s="391">
        <f t="shared" si="419"/>
        <v>0</v>
      </c>
      <c r="CU288" s="391">
        <f t="shared" si="420"/>
        <v>0</v>
      </c>
      <c r="CV288" s="391">
        <f t="shared" si="421"/>
        <v>0</v>
      </c>
      <c r="CW288" s="391">
        <f t="shared" si="422"/>
        <v>0</v>
      </c>
      <c r="CX288" s="391">
        <f t="shared" si="423"/>
        <v>1</v>
      </c>
      <c r="CY288" s="391">
        <f t="shared" si="424"/>
        <v>0</v>
      </c>
      <c r="CZ288" s="391">
        <f t="shared" si="425"/>
        <v>0</v>
      </c>
      <c r="DA288" s="391">
        <f t="shared" si="426"/>
        <v>0</v>
      </c>
      <c r="DB288" s="391">
        <f t="shared" si="427"/>
        <v>1</v>
      </c>
      <c r="DC288" s="391">
        <f t="shared" si="428"/>
        <v>0</v>
      </c>
      <c r="DD288" s="391">
        <f t="shared" si="429"/>
        <v>0</v>
      </c>
      <c r="DE288" s="398"/>
      <c r="DF288" s="391">
        <f t="shared" si="430"/>
        <v>0</v>
      </c>
      <c r="DG288" s="391">
        <f t="shared" si="431"/>
        <v>0</v>
      </c>
      <c r="DH288" s="391">
        <f t="shared" si="432"/>
        <v>0</v>
      </c>
      <c r="DI288" s="391">
        <f t="shared" si="433"/>
        <v>0</v>
      </c>
      <c r="DJ288" s="391">
        <f t="shared" si="434"/>
        <v>0</v>
      </c>
      <c r="DK288" s="391">
        <f t="shared" si="435"/>
        <v>0</v>
      </c>
      <c r="DL288" s="391">
        <f t="shared" si="436"/>
        <v>0</v>
      </c>
      <c r="DM288" s="391">
        <f t="shared" si="437"/>
        <v>0</v>
      </c>
      <c r="DN288" s="391">
        <f t="shared" si="438"/>
        <v>0</v>
      </c>
      <c r="DO288" s="391">
        <f t="shared" si="439"/>
        <v>0</v>
      </c>
      <c r="DP288" s="391">
        <f t="shared" si="440"/>
        <v>0</v>
      </c>
      <c r="DQ288" s="398"/>
      <c r="DR288" s="391">
        <f t="shared" si="441"/>
        <v>0</v>
      </c>
      <c r="DS288" s="391">
        <f t="shared" si="442"/>
        <v>0</v>
      </c>
      <c r="DT288" s="391">
        <f t="shared" si="443"/>
        <v>0</v>
      </c>
      <c r="DU288" s="391">
        <f t="shared" si="444"/>
        <v>0</v>
      </c>
      <c r="DV288" s="391">
        <f t="shared" si="445"/>
        <v>0</v>
      </c>
      <c r="DW288" s="391">
        <f t="shared" si="446"/>
        <v>0</v>
      </c>
      <c r="DX288" s="391">
        <f t="shared" si="447"/>
        <v>0</v>
      </c>
      <c r="DY288" s="391">
        <f t="shared" si="448"/>
        <v>0</v>
      </c>
      <c r="DZ288" s="391">
        <f t="shared" si="449"/>
        <v>0</v>
      </c>
      <c r="EA288" s="391">
        <f t="shared" si="450"/>
        <v>0</v>
      </c>
      <c r="EB288" s="391">
        <f t="shared" si="451"/>
        <v>0</v>
      </c>
      <c r="EC288" s="398"/>
      <c r="ED288" s="391">
        <f t="shared" si="452"/>
        <v>0</v>
      </c>
      <c r="EE288" s="391">
        <f t="shared" si="453"/>
        <v>0</v>
      </c>
      <c r="EF288" s="391">
        <f t="shared" si="454"/>
        <v>0</v>
      </c>
      <c r="EG288" s="391">
        <f t="shared" si="455"/>
        <v>0</v>
      </c>
      <c r="EH288" s="391">
        <f t="shared" si="456"/>
        <v>0</v>
      </c>
      <c r="EI288" s="391">
        <f t="shared" si="457"/>
        <v>0</v>
      </c>
      <c r="EJ288" s="391">
        <f t="shared" si="458"/>
        <v>0</v>
      </c>
      <c r="EK288" s="391">
        <f t="shared" si="459"/>
        <v>0</v>
      </c>
      <c r="EL288" s="391">
        <f t="shared" si="460"/>
        <v>0</v>
      </c>
      <c r="EM288" s="391">
        <f t="shared" si="461"/>
        <v>0</v>
      </c>
      <c r="EN288" s="391">
        <f t="shared" si="462"/>
        <v>0</v>
      </c>
    </row>
    <row r="289" spans="1:145" s="391" customFormat="1" ht="13.5" hidden="1" thickBot="1" x14ac:dyDescent="0.25">
      <c r="A289" s="364" t="str">
        <f t="shared" si="468"/>
        <v>RIA</v>
      </c>
      <c r="B289" s="365" t="str">
        <f>IF((A289&lt;&gt;"ZZZ"),(IF((IFERROR((VLOOKUP(A289,'Standaard+voorstellen '!A$1:B$436,1,FALSE)),"ZZZ"))="ZZZ","v","")),"")</f>
        <v/>
      </c>
      <c r="C289" s="396" t="s">
        <v>115</v>
      </c>
      <c r="D289" s="367" t="str">
        <f t="shared" si="381"/>
        <v>RIA</v>
      </c>
      <c r="E289" s="368" t="str">
        <f>IFERROR((VLOOKUP(C289,'Standaard+voorstellen '!A$1:E$568,2,FALSE)),"Nog af te handelen AANVRAAG")</f>
        <v>Rietdak brandbestrijding Aanh.</v>
      </c>
      <c r="F289" s="369">
        <f>IFERROR((VLOOKUP(C289,'Standaard+voorstellen '!A$1:E$568,3,FALSE)),"")</f>
        <v>6</v>
      </c>
      <c r="G289" s="370">
        <f t="shared" si="465"/>
        <v>11</v>
      </c>
      <c r="H289" s="371">
        <f t="shared" si="467"/>
        <v>11</v>
      </c>
      <c r="I289" s="372">
        <f t="shared" si="466"/>
        <v>0</v>
      </c>
      <c r="J289" s="367">
        <f t="shared" si="382"/>
        <v>11</v>
      </c>
      <c r="K289" s="372">
        <f t="shared" si="383"/>
        <v>0</v>
      </c>
      <c r="L289" s="369" t="s">
        <v>36</v>
      </c>
      <c r="M289" s="373" t="s">
        <v>1063</v>
      </c>
      <c r="N289" s="374"/>
      <c r="O289" s="375"/>
      <c r="P289" s="376" t="s">
        <v>115</v>
      </c>
      <c r="Q289" s="377">
        <v>11</v>
      </c>
      <c r="R289" s="378">
        <v>11</v>
      </c>
      <c r="S289" s="379">
        <v>0</v>
      </c>
      <c r="T289" s="378">
        <v>7</v>
      </c>
      <c r="U289" s="378">
        <v>4</v>
      </c>
      <c r="V289" s="377">
        <v>2</v>
      </c>
      <c r="W289" s="378">
        <v>2</v>
      </c>
      <c r="X289" s="379">
        <v>0</v>
      </c>
      <c r="Y289" s="378">
        <v>3</v>
      </c>
      <c r="Z289" s="380">
        <v>3</v>
      </c>
      <c r="AA289" s="381">
        <v>0</v>
      </c>
      <c r="AB289" s="383"/>
      <c r="AC289" s="384"/>
      <c r="AD289" s="384"/>
      <c r="AE289" s="383">
        <v>5</v>
      </c>
      <c r="AF289" s="401">
        <v>5</v>
      </c>
      <c r="AG289" s="406">
        <v>0</v>
      </c>
      <c r="AH289" s="383">
        <v>0</v>
      </c>
      <c r="AI289" s="384">
        <v>0</v>
      </c>
      <c r="AJ289" s="385">
        <v>0</v>
      </c>
      <c r="AK289" s="384"/>
      <c r="AL289" s="384"/>
      <c r="AM289" s="384"/>
      <c r="AN289" s="383">
        <v>0</v>
      </c>
      <c r="AO289" s="384">
        <v>0</v>
      </c>
      <c r="AP289" s="385">
        <v>0</v>
      </c>
      <c r="AQ289" s="384">
        <v>1</v>
      </c>
      <c r="AR289" s="384">
        <v>1</v>
      </c>
      <c r="AS289" s="384">
        <v>0</v>
      </c>
      <c r="AT289" s="377">
        <v>0</v>
      </c>
      <c r="AU289" s="384">
        <v>0</v>
      </c>
      <c r="AV289" s="384">
        <v>0</v>
      </c>
      <c r="AW289" s="377"/>
      <c r="AX289" s="378"/>
      <c r="AY289" s="385"/>
      <c r="AZ289" s="403"/>
      <c r="BA289" s="387" t="str">
        <f t="shared" si="384"/>
        <v>RI</v>
      </c>
      <c r="BB289" s="388" t="str">
        <f t="shared" si="385"/>
        <v>A</v>
      </c>
      <c r="BC289" s="389" t="str">
        <f t="shared" si="386"/>
        <v/>
      </c>
      <c r="BD289" s="390" t="str">
        <f t="shared" si="469"/>
        <v/>
      </c>
      <c r="BE289" s="391">
        <f t="shared" si="388"/>
        <v>4</v>
      </c>
      <c r="BF289" s="392" t="str">
        <f>VLOOKUP(C289,'Standaard+voorstellen '!A$1:E$568,1,FALSE)</f>
        <v>RIA</v>
      </c>
      <c r="BG289" s="393" t="str">
        <f>VLOOKUP(P289,'Hulpblad Aantal per VrtgSrt &gt;=1'!B$4:C$688,1,FALSE)</f>
        <v>RIA</v>
      </c>
      <c r="BH289" s="394" t="s">
        <v>115</v>
      </c>
      <c r="BI289" s="393" t="str">
        <f t="shared" si="389"/>
        <v>g</v>
      </c>
      <c r="BJ289" s="393" t="str">
        <f t="shared" si="390"/>
        <v>P</v>
      </c>
      <c r="BK289" s="393" t="str">
        <f t="shared" si="391"/>
        <v/>
      </c>
      <c r="BL289" s="395" t="str">
        <f t="shared" si="392"/>
        <v>P</v>
      </c>
      <c r="BM289" s="393" t="str">
        <f>IF((B289&gt;"a"),(VLOOKUP(A289,Afhankelijkheid!A$2:O$5530,2,FALSE)),"")</f>
        <v/>
      </c>
      <c r="BN289" s="396">
        <f>IFERROR(VLOOKUP(A289,'Hulpblad IZB en IZE'!A$2:B$750,2,FALSE),0)</f>
        <v>11</v>
      </c>
      <c r="BO289" s="397" t="str">
        <f t="shared" si="393"/>
        <v/>
      </c>
      <c r="BP289" s="370">
        <f t="shared" si="394"/>
        <v>11</v>
      </c>
      <c r="BQ289" s="371">
        <f t="shared" si="395"/>
        <v>11</v>
      </c>
      <c r="BR289" s="372">
        <f t="shared" si="463"/>
        <v>0</v>
      </c>
      <c r="BS289" s="372">
        <f t="shared" si="464"/>
        <v>7</v>
      </c>
      <c r="BT289" s="367">
        <f t="shared" si="396"/>
        <v>11</v>
      </c>
      <c r="BU289" s="398"/>
      <c r="BW289" s="393">
        <f t="shared" si="397"/>
        <v>0</v>
      </c>
      <c r="BX289" s="393">
        <f t="shared" si="398"/>
        <v>0</v>
      </c>
      <c r="BY289" s="393">
        <f t="shared" si="399"/>
        <v>0</v>
      </c>
      <c r="BZ289" s="393">
        <f t="shared" si="400"/>
        <v>0</v>
      </c>
      <c r="CA289" s="393">
        <f t="shared" si="401"/>
        <v>0</v>
      </c>
      <c r="CB289" s="393">
        <f t="shared" si="402"/>
        <v>0</v>
      </c>
      <c r="CC289" s="393">
        <f t="shared" si="403"/>
        <v>0</v>
      </c>
      <c r="CD289" s="393">
        <f t="shared" si="404"/>
        <v>0</v>
      </c>
      <c r="CE289" s="393">
        <f t="shared" si="405"/>
        <v>0</v>
      </c>
      <c r="CF289" s="393">
        <f t="shared" si="406"/>
        <v>0</v>
      </c>
      <c r="CG289" s="398"/>
      <c r="CH289" s="391">
        <f t="shared" si="407"/>
        <v>1</v>
      </c>
      <c r="CI289" s="391">
        <f t="shared" si="408"/>
        <v>1</v>
      </c>
      <c r="CJ289" s="391">
        <f t="shared" si="409"/>
        <v>0</v>
      </c>
      <c r="CK289" s="391">
        <f t="shared" si="410"/>
        <v>1</v>
      </c>
      <c r="CL289" s="391">
        <f t="shared" si="411"/>
        <v>1</v>
      </c>
      <c r="CM289" s="391">
        <f t="shared" si="412"/>
        <v>0</v>
      </c>
      <c r="CN289" s="391">
        <f t="shared" si="413"/>
        <v>1</v>
      </c>
      <c r="CO289" s="391">
        <f t="shared" si="414"/>
        <v>1</v>
      </c>
      <c r="CP289" s="391">
        <f t="shared" si="415"/>
        <v>1</v>
      </c>
      <c r="CQ289" s="391">
        <f t="shared" si="416"/>
        <v>0</v>
      </c>
      <c r="CR289" s="391">
        <f t="shared" si="417"/>
        <v>0</v>
      </c>
      <c r="CS289" s="393">
        <f t="shared" si="418"/>
        <v>0</v>
      </c>
      <c r="CT289" s="391">
        <f t="shared" si="419"/>
        <v>0</v>
      </c>
      <c r="CU289" s="391">
        <f t="shared" si="420"/>
        <v>1</v>
      </c>
      <c r="CV289" s="391">
        <f t="shared" si="421"/>
        <v>1</v>
      </c>
      <c r="CW289" s="391">
        <f t="shared" si="422"/>
        <v>0</v>
      </c>
      <c r="CX289" s="391">
        <f t="shared" si="423"/>
        <v>1</v>
      </c>
      <c r="CY289" s="391">
        <f t="shared" si="424"/>
        <v>0</v>
      </c>
      <c r="CZ289" s="391">
        <f t="shared" si="425"/>
        <v>0</v>
      </c>
      <c r="DA289" s="391">
        <f t="shared" si="426"/>
        <v>0</v>
      </c>
      <c r="DB289" s="391">
        <f t="shared" si="427"/>
        <v>1</v>
      </c>
      <c r="DC289" s="391">
        <f t="shared" si="428"/>
        <v>0</v>
      </c>
      <c r="DD289" s="391">
        <f t="shared" si="429"/>
        <v>0</v>
      </c>
      <c r="DE289" s="398"/>
      <c r="DF289" s="391">
        <f t="shared" si="430"/>
        <v>0</v>
      </c>
      <c r="DG289" s="391">
        <f t="shared" si="431"/>
        <v>0</v>
      </c>
      <c r="DH289" s="391">
        <f t="shared" si="432"/>
        <v>0</v>
      </c>
      <c r="DI289" s="391">
        <f t="shared" si="433"/>
        <v>0</v>
      </c>
      <c r="DJ289" s="391">
        <f t="shared" si="434"/>
        <v>0</v>
      </c>
      <c r="DK289" s="391">
        <f t="shared" si="435"/>
        <v>0</v>
      </c>
      <c r="DL289" s="391">
        <f t="shared" si="436"/>
        <v>0</v>
      </c>
      <c r="DM289" s="391">
        <f t="shared" si="437"/>
        <v>0</v>
      </c>
      <c r="DN289" s="391">
        <f t="shared" si="438"/>
        <v>0</v>
      </c>
      <c r="DO289" s="391">
        <f t="shared" si="439"/>
        <v>0</v>
      </c>
      <c r="DP289" s="391">
        <f t="shared" si="440"/>
        <v>0</v>
      </c>
      <c r="DQ289" s="398"/>
      <c r="DR289" s="391">
        <f t="shared" si="441"/>
        <v>0</v>
      </c>
      <c r="DS289" s="391">
        <f t="shared" si="442"/>
        <v>0</v>
      </c>
      <c r="DT289" s="391">
        <f t="shared" si="443"/>
        <v>0</v>
      </c>
      <c r="DU289" s="391">
        <f t="shared" si="444"/>
        <v>0</v>
      </c>
      <c r="DV289" s="391">
        <f t="shared" si="445"/>
        <v>0</v>
      </c>
      <c r="DW289" s="391">
        <f t="shared" si="446"/>
        <v>0</v>
      </c>
      <c r="DX289" s="391">
        <f t="shared" si="447"/>
        <v>0</v>
      </c>
      <c r="DY289" s="391">
        <f t="shared" si="448"/>
        <v>0</v>
      </c>
      <c r="DZ289" s="391">
        <f t="shared" si="449"/>
        <v>0</v>
      </c>
      <c r="EA289" s="391">
        <f t="shared" si="450"/>
        <v>0</v>
      </c>
      <c r="EB289" s="391">
        <f t="shared" si="451"/>
        <v>0</v>
      </c>
      <c r="EC289" s="398"/>
      <c r="ED289" s="391">
        <f t="shared" si="452"/>
        <v>0</v>
      </c>
      <c r="EE289" s="391">
        <f t="shared" si="453"/>
        <v>0</v>
      </c>
      <c r="EF289" s="391">
        <f t="shared" si="454"/>
        <v>0</v>
      </c>
      <c r="EG289" s="391">
        <f t="shared" si="455"/>
        <v>0</v>
      </c>
      <c r="EH289" s="391">
        <f t="shared" si="456"/>
        <v>0</v>
      </c>
      <c r="EI289" s="391">
        <f t="shared" si="457"/>
        <v>0</v>
      </c>
      <c r="EJ289" s="391">
        <f t="shared" si="458"/>
        <v>0</v>
      </c>
      <c r="EK289" s="391">
        <f t="shared" si="459"/>
        <v>0</v>
      </c>
      <c r="EL289" s="391">
        <f t="shared" si="460"/>
        <v>0</v>
      </c>
      <c r="EM289" s="391">
        <f t="shared" si="461"/>
        <v>0</v>
      </c>
      <c r="EN289" s="391">
        <f t="shared" si="462"/>
        <v>0</v>
      </c>
    </row>
    <row r="290" spans="1:145" s="391" customFormat="1" ht="13.5" hidden="1" thickBot="1" x14ac:dyDescent="0.25">
      <c r="A290" s="364" t="str">
        <f t="shared" si="468"/>
        <v>RMT-KHV</v>
      </c>
      <c r="B290" s="365" t="str">
        <f>IF((A290&lt;&gt;"ZZZ"),(IF((IFERROR((VLOOKUP(A290,'Standaard+voorstellen '!A$1:B$436,1,FALSE)),"ZZZ"))="ZZZ","v","")),"")</f>
        <v/>
      </c>
      <c r="C290" s="396" t="s">
        <v>401</v>
      </c>
      <c r="D290" s="367" t="str">
        <f t="shared" si="381"/>
        <v>RMT-KHV</v>
      </c>
      <c r="E290" s="368" t="str">
        <f>IFERROR((VLOOKUP(C290,'Standaard+voorstellen '!A$1:E$568,2,FALSE)),"Nog af te handelen AANVRAAG")</f>
        <v>KNRM Kust HV voert. Terreinv.</v>
      </c>
      <c r="F290" s="369" t="str">
        <f>IFERROR((VLOOKUP(C290,'Standaard+voorstellen '!A$1:E$568,3,FALSE)),"")</f>
        <v>nvt</v>
      </c>
      <c r="G290" s="370">
        <f t="shared" si="465"/>
        <v>15</v>
      </c>
      <c r="H290" s="371">
        <f t="shared" si="467"/>
        <v>15</v>
      </c>
      <c r="I290" s="372">
        <f t="shared" si="466"/>
        <v>0</v>
      </c>
      <c r="J290" s="367">
        <f t="shared" si="382"/>
        <v>2</v>
      </c>
      <c r="K290" s="372">
        <f t="shared" si="383"/>
        <v>0</v>
      </c>
      <c r="L290" s="369" t="s">
        <v>36</v>
      </c>
      <c r="M290" s="373" t="s">
        <v>2126</v>
      </c>
      <c r="N290" s="374"/>
      <c r="O290" s="375"/>
      <c r="P290" s="376" t="s">
        <v>401</v>
      </c>
      <c r="Q290" s="377">
        <v>15</v>
      </c>
      <c r="R290" s="378">
        <v>15</v>
      </c>
      <c r="S290" s="379">
        <v>0</v>
      </c>
      <c r="T290" s="378">
        <v>7</v>
      </c>
      <c r="U290" s="378">
        <v>3</v>
      </c>
      <c r="V290" s="383">
        <v>0</v>
      </c>
      <c r="W290" s="384">
        <v>0</v>
      </c>
      <c r="X290" s="385">
        <v>0</v>
      </c>
      <c r="Y290" s="384">
        <v>4</v>
      </c>
      <c r="Z290" s="401">
        <v>4</v>
      </c>
      <c r="AA290" s="402">
        <v>0</v>
      </c>
      <c r="AB290" s="383"/>
      <c r="AC290" s="384"/>
      <c r="AD290" s="384"/>
      <c r="AE290" s="377"/>
      <c r="AF290" s="380"/>
      <c r="AG290" s="382"/>
      <c r="AH290" s="383">
        <v>9</v>
      </c>
      <c r="AI290" s="384">
        <v>9</v>
      </c>
      <c r="AJ290" s="385">
        <v>0</v>
      </c>
      <c r="AK290" s="384">
        <v>0</v>
      </c>
      <c r="AL290" s="384">
        <v>0</v>
      </c>
      <c r="AM290" s="384">
        <v>0</v>
      </c>
      <c r="AN290" s="383">
        <v>0</v>
      </c>
      <c r="AO290" s="384">
        <v>0</v>
      </c>
      <c r="AP290" s="385">
        <v>0</v>
      </c>
      <c r="AQ290" s="384">
        <v>0</v>
      </c>
      <c r="AR290" s="384">
        <v>0</v>
      </c>
      <c r="AS290" s="384">
        <v>0</v>
      </c>
      <c r="AT290" s="383">
        <v>2</v>
      </c>
      <c r="AU290" s="384">
        <v>2</v>
      </c>
      <c r="AV290" s="384">
        <v>0</v>
      </c>
      <c r="AW290" s="383"/>
      <c r="AX290" s="384"/>
      <c r="AY290" s="385"/>
      <c r="AZ290" s="403"/>
      <c r="BA290" s="387" t="str">
        <f t="shared" si="384"/>
        <v>RM</v>
      </c>
      <c r="BB290" s="388" t="str">
        <f t="shared" si="385"/>
        <v>T</v>
      </c>
      <c r="BC290" s="389" t="str">
        <f t="shared" si="386"/>
        <v>-</v>
      </c>
      <c r="BD290" s="390" t="str">
        <f t="shared" si="469"/>
        <v>KHV</v>
      </c>
      <c r="BE290" s="391">
        <f t="shared" si="388"/>
        <v>4</v>
      </c>
      <c r="BF290" s="392" t="str">
        <f>VLOOKUP(C290,'Standaard+voorstellen '!A$1:E$568,1,FALSE)</f>
        <v>RMT-KHV</v>
      </c>
      <c r="BG290" s="393" t="str">
        <f>VLOOKUP(P290,'Hulpblad Aantal per VrtgSrt &gt;=1'!B$4:C$688,1,FALSE)</f>
        <v>RMT-KHV</v>
      </c>
      <c r="BH290" s="394" t="s">
        <v>401</v>
      </c>
      <c r="BI290" s="393" t="str">
        <f t="shared" si="389"/>
        <v>g</v>
      </c>
      <c r="BJ290" s="393" t="str">
        <f t="shared" si="390"/>
        <v>P</v>
      </c>
      <c r="BK290" s="393" t="str">
        <f t="shared" si="391"/>
        <v/>
      </c>
      <c r="BL290" s="395" t="str">
        <f t="shared" si="392"/>
        <v>P</v>
      </c>
      <c r="BM290" s="393" t="str">
        <f>IF((B290&gt;"a"),(VLOOKUP(A290,Afhankelijkheid!A$2:O$5530,2,FALSE)),"")</f>
        <v/>
      </c>
      <c r="BN290" s="396">
        <f>IFERROR(VLOOKUP(A290,'Hulpblad IZB en IZE'!A$2:B$750,2,FALSE),0)</f>
        <v>2</v>
      </c>
      <c r="BO290" s="397" t="str">
        <f t="shared" si="393"/>
        <v/>
      </c>
      <c r="BP290" s="370">
        <f t="shared" si="394"/>
        <v>15</v>
      </c>
      <c r="BQ290" s="371">
        <f t="shared" si="395"/>
        <v>15</v>
      </c>
      <c r="BR290" s="372">
        <f t="shared" si="463"/>
        <v>0</v>
      </c>
      <c r="BS290" s="372">
        <f t="shared" si="464"/>
        <v>7</v>
      </c>
      <c r="BT290" s="367">
        <f t="shared" si="396"/>
        <v>2</v>
      </c>
      <c r="BU290" s="398"/>
      <c r="BW290" s="393">
        <f t="shared" si="397"/>
        <v>0</v>
      </c>
      <c r="BX290" s="393">
        <f t="shared" si="398"/>
        <v>0</v>
      </c>
      <c r="BY290" s="393">
        <f t="shared" si="399"/>
        <v>0</v>
      </c>
      <c r="BZ290" s="393">
        <f t="shared" si="400"/>
        <v>0</v>
      </c>
      <c r="CA290" s="393">
        <f t="shared" si="401"/>
        <v>0</v>
      </c>
      <c r="CB290" s="393">
        <f t="shared" si="402"/>
        <v>0</v>
      </c>
      <c r="CC290" s="393">
        <f t="shared" si="403"/>
        <v>0</v>
      </c>
      <c r="CD290" s="393">
        <f t="shared" si="404"/>
        <v>0</v>
      </c>
      <c r="CE290" s="393">
        <f t="shared" si="405"/>
        <v>0</v>
      </c>
      <c r="CF290" s="393">
        <f t="shared" si="406"/>
        <v>0</v>
      </c>
      <c r="CG290" s="398"/>
      <c r="CH290" s="391">
        <f t="shared" si="407"/>
        <v>1</v>
      </c>
      <c r="CI290" s="391">
        <f t="shared" si="408"/>
        <v>1</v>
      </c>
      <c r="CJ290" s="391">
        <f t="shared" si="409"/>
        <v>0</v>
      </c>
      <c r="CK290" s="391">
        <f t="shared" si="410"/>
        <v>0</v>
      </c>
      <c r="CL290" s="391">
        <f t="shared" si="411"/>
        <v>1</v>
      </c>
      <c r="CM290" s="391">
        <f t="shared" si="412"/>
        <v>1</v>
      </c>
      <c r="CN290" s="391">
        <f t="shared" si="413"/>
        <v>1</v>
      </c>
      <c r="CO290" s="391">
        <f t="shared" si="414"/>
        <v>1</v>
      </c>
      <c r="CP290" s="391">
        <f t="shared" si="415"/>
        <v>1</v>
      </c>
      <c r="CQ290" s="391">
        <f t="shared" si="416"/>
        <v>0</v>
      </c>
      <c r="CR290" s="391">
        <f t="shared" si="417"/>
        <v>0</v>
      </c>
      <c r="CS290" s="393">
        <f t="shared" si="418"/>
        <v>0</v>
      </c>
      <c r="CT290" s="391">
        <f t="shared" si="419"/>
        <v>0</v>
      </c>
      <c r="CU290" s="391">
        <f t="shared" si="420"/>
        <v>0</v>
      </c>
      <c r="CV290" s="391">
        <f t="shared" si="421"/>
        <v>1</v>
      </c>
      <c r="CW290" s="391">
        <f t="shared" si="422"/>
        <v>0</v>
      </c>
      <c r="CX290" s="391">
        <f t="shared" si="423"/>
        <v>0</v>
      </c>
      <c r="CY290" s="391">
        <f t="shared" si="424"/>
        <v>1</v>
      </c>
      <c r="CZ290" s="391">
        <f t="shared" si="425"/>
        <v>0</v>
      </c>
      <c r="DA290" s="391">
        <f t="shared" si="426"/>
        <v>0</v>
      </c>
      <c r="DB290" s="391">
        <f t="shared" si="427"/>
        <v>0</v>
      </c>
      <c r="DC290" s="391">
        <f t="shared" si="428"/>
        <v>1</v>
      </c>
      <c r="DD290" s="391">
        <f t="shared" si="429"/>
        <v>0</v>
      </c>
      <c r="DE290" s="398"/>
      <c r="DF290" s="391">
        <f t="shared" si="430"/>
        <v>0</v>
      </c>
      <c r="DG290" s="391">
        <f t="shared" si="431"/>
        <v>0</v>
      </c>
      <c r="DH290" s="391">
        <f t="shared" si="432"/>
        <v>0</v>
      </c>
      <c r="DI290" s="391">
        <f t="shared" si="433"/>
        <v>0</v>
      </c>
      <c r="DJ290" s="391">
        <f t="shared" si="434"/>
        <v>0</v>
      </c>
      <c r="DK290" s="391">
        <f t="shared" si="435"/>
        <v>0</v>
      </c>
      <c r="DL290" s="391">
        <f t="shared" si="436"/>
        <v>0</v>
      </c>
      <c r="DM290" s="391">
        <f t="shared" si="437"/>
        <v>0</v>
      </c>
      <c r="DN290" s="391">
        <f t="shared" si="438"/>
        <v>0</v>
      </c>
      <c r="DO290" s="391">
        <f t="shared" si="439"/>
        <v>0</v>
      </c>
      <c r="DP290" s="391">
        <f t="shared" si="440"/>
        <v>0</v>
      </c>
      <c r="DQ290" s="398"/>
      <c r="DR290" s="391">
        <f t="shared" si="441"/>
        <v>0</v>
      </c>
      <c r="DS290" s="391">
        <f t="shared" si="442"/>
        <v>0</v>
      </c>
      <c r="DT290" s="391">
        <f t="shared" si="443"/>
        <v>0</v>
      </c>
      <c r="DU290" s="391">
        <f t="shared" si="444"/>
        <v>0</v>
      </c>
      <c r="DV290" s="391">
        <f t="shared" si="445"/>
        <v>0</v>
      </c>
      <c r="DW290" s="391">
        <f t="shared" si="446"/>
        <v>0</v>
      </c>
      <c r="DX290" s="391">
        <f t="shared" si="447"/>
        <v>0</v>
      </c>
      <c r="DY290" s="391">
        <f t="shared" si="448"/>
        <v>0</v>
      </c>
      <c r="DZ290" s="391">
        <f t="shared" si="449"/>
        <v>0</v>
      </c>
      <c r="EA290" s="391">
        <f t="shared" si="450"/>
        <v>0</v>
      </c>
      <c r="EB290" s="391">
        <f t="shared" si="451"/>
        <v>0</v>
      </c>
      <c r="EC290" s="398"/>
      <c r="ED290" s="391">
        <f t="shared" si="452"/>
        <v>0</v>
      </c>
      <c r="EE290" s="391">
        <f t="shared" si="453"/>
        <v>0</v>
      </c>
      <c r="EF290" s="391">
        <f t="shared" si="454"/>
        <v>0</v>
      </c>
      <c r="EG290" s="391">
        <f t="shared" si="455"/>
        <v>0</v>
      </c>
      <c r="EH290" s="391">
        <f t="shared" si="456"/>
        <v>0</v>
      </c>
      <c r="EI290" s="391">
        <f t="shared" si="457"/>
        <v>0</v>
      </c>
      <c r="EJ290" s="391">
        <f t="shared" si="458"/>
        <v>0</v>
      </c>
      <c r="EK290" s="391">
        <f t="shared" si="459"/>
        <v>0</v>
      </c>
      <c r="EL290" s="391">
        <f t="shared" si="460"/>
        <v>0</v>
      </c>
      <c r="EM290" s="391">
        <f t="shared" si="461"/>
        <v>0</v>
      </c>
      <c r="EN290" s="391">
        <f t="shared" si="462"/>
        <v>0</v>
      </c>
    </row>
    <row r="291" spans="1:145" s="391" customFormat="1" ht="13.5" hidden="1" thickBot="1" x14ac:dyDescent="0.25">
      <c r="A291" s="364" t="str">
        <f t="shared" si="468"/>
        <v>RMV</v>
      </c>
      <c r="B291" s="365" t="str">
        <f>IF((A291&lt;&gt;"ZZZ"),(IF((IFERROR((VLOOKUP(A291,'Standaard+voorstellen '!A$1:B$436,1,FALSE)),"ZZZ"))="ZZZ","v","")),"")</f>
        <v/>
      </c>
      <c r="C291" s="396" t="s">
        <v>398</v>
      </c>
      <c r="D291" s="367" t="str">
        <f t="shared" si="381"/>
        <v>RMV</v>
      </c>
      <c r="E291" s="368" t="str">
        <f>IFERROR((VLOOKUP(C291,'Standaard+voorstellen '!A$1:E$568,2,FALSE)),"Nog af te handelen AANVRAAG")</f>
        <v>KNRM Reddingboot</v>
      </c>
      <c r="F291" s="369" t="str">
        <f>IFERROR((VLOOKUP(C291,'Standaard+voorstellen '!A$1:E$568,3,FALSE)),"")</f>
        <v>nvt</v>
      </c>
      <c r="G291" s="370">
        <f t="shared" si="465"/>
        <v>133</v>
      </c>
      <c r="H291" s="371">
        <f t="shared" si="467"/>
        <v>128</v>
      </c>
      <c r="I291" s="372">
        <f t="shared" si="466"/>
        <v>5</v>
      </c>
      <c r="J291" s="367">
        <f t="shared" si="382"/>
        <v>179</v>
      </c>
      <c r="K291" s="372">
        <f t="shared" si="383"/>
        <v>0</v>
      </c>
      <c r="L291" s="369" t="s">
        <v>36</v>
      </c>
      <c r="M291" s="373" t="s">
        <v>2126</v>
      </c>
      <c r="N291" s="374"/>
      <c r="O291" s="375"/>
      <c r="P291" s="376" t="s">
        <v>398</v>
      </c>
      <c r="Q291" s="377">
        <v>133</v>
      </c>
      <c r="R291" s="378">
        <v>128</v>
      </c>
      <c r="S291" s="379">
        <v>5</v>
      </c>
      <c r="T291" s="378">
        <v>9</v>
      </c>
      <c r="U291" s="378">
        <v>7</v>
      </c>
      <c r="V291" s="383">
        <v>0</v>
      </c>
      <c r="W291" s="384">
        <v>0</v>
      </c>
      <c r="X291" s="384">
        <v>0</v>
      </c>
      <c r="Y291" s="383">
        <v>16</v>
      </c>
      <c r="Z291" s="384">
        <v>16</v>
      </c>
      <c r="AA291" s="384">
        <v>0</v>
      </c>
      <c r="AB291" s="383"/>
      <c r="AC291" s="384"/>
      <c r="AD291" s="384"/>
      <c r="AE291" s="383">
        <v>20</v>
      </c>
      <c r="AF291" s="384">
        <v>19</v>
      </c>
      <c r="AG291" s="384">
        <v>1</v>
      </c>
      <c r="AH291" s="383">
        <v>37</v>
      </c>
      <c r="AI291" s="384">
        <v>37</v>
      </c>
      <c r="AJ291" s="384">
        <v>0</v>
      </c>
      <c r="AK291" s="383">
        <v>17</v>
      </c>
      <c r="AL291" s="384">
        <v>17</v>
      </c>
      <c r="AM291" s="384">
        <v>0</v>
      </c>
      <c r="AN291" s="383">
        <v>0</v>
      </c>
      <c r="AO291" s="384">
        <v>0</v>
      </c>
      <c r="AP291" s="384">
        <v>0</v>
      </c>
      <c r="AQ291" s="383">
        <v>3</v>
      </c>
      <c r="AR291" s="384">
        <v>2</v>
      </c>
      <c r="AS291" s="384">
        <v>1</v>
      </c>
      <c r="AT291" s="383">
        <v>14</v>
      </c>
      <c r="AU291" s="384">
        <v>13</v>
      </c>
      <c r="AV291" s="384">
        <v>1</v>
      </c>
      <c r="AW291" s="383">
        <v>26</v>
      </c>
      <c r="AX291" s="384">
        <v>24</v>
      </c>
      <c r="AY291" s="384">
        <v>2</v>
      </c>
      <c r="AZ291" s="403"/>
      <c r="BA291" s="387" t="str">
        <f t="shared" si="384"/>
        <v>RM</v>
      </c>
      <c r="BB291" s="388" t="str">
        <f t="shared" si="385"/>
        <v>V</v>
      </c>
      <c r="BC291" s="389" t="str">
        <f t="shared" si="386"/>
        <v/>
      </c>
      <c r="BD291" s="390" t="str">
        <f t="shared" si="469"/>
        <v/>
      </c>
      <c r="BE291" s="391">
        <f t="shared" si="388"/>
        <v>4</v>
      </c>
      <c r="BF291" s="392" t="str">
        <f>VLOOKUP(C291,'Standaard+voorstellen '!A$1:E$568,1,FALSE)</f>
        <v>RMV</v>
      </c>
      <c r="BG291" s="393" t="str">
        <f>VLOOKUP(P291,'Hulpblad Aantal per VrtgSrt &gt;=1'!B$4:C$688,1,FALSE)</f>
        <v>RMV</v>
      </c>
      <c r="BH291" s="394" t="s">
        <v>398</v>
      </c>
      <c r="BI291" s="393" t="str">
        <f t="shared" si="389"/>
        <v>g</v>
      </c>
      <c r="BJ291" s="393" t="str">
        <f t="shared" si="390"/>
        <v>P</v>
      </c>
      <c r="BK291" s="393" t="str">
        <f t="shared" si="391"/>
        <v>A</v>
      </c>
      <c r="BL291" s="395" t="str">
        <f t="shared" si="392"/>
        <v>PA</v>
      </c>
      <c r="BM291" s="393" t="str">
        <f>IF((B291&gt;"a"),(VLOOKUP(A291,Afhankelijkheid!A$2:O$5530,2,FALSE)),"")</f>
        <v/>
      </c>
      <c r="BN291" s="396">
        <f>IFERROR(VLOOKUP(A291,'Hulpblad IZB en IZE'!A$2:B$750,2,FALSE),0)</f>
        <v>179</v>
      </c>
      <c r="BO291" s="397" t="str">
        <f t="shared" si="393"/>
        <v/>
      </c>
      <c r="BP291" s="370">
        <f t="shared" si="394"/>
        <v>133</v>
      </c>
      <c r="BQ291" s="371">
        <f t="shared" si="395"/>
        <v>128</v>
      </c>
      <c r="BR291" s="372">
        <f t="shared" si="463"/>
        <v>5</v>
      </c>
      <c r="BS291" s="372">
        <f t="shared" si="464"/>
        <v>9</v>
      </c>
      <c r="BT291" s="367">
        <f t="shared" si="396"/>
        <v>179</v>
      </c>
      <c r="BU291" s="398"/>
      <c r="BW291" s="393">
        <f t="shared" si="397"/>
        <v>0</v>
      </c>
      <c r="BX291" s="393">
        <f t="shared" si="398"/>
        <v>0</v>
      </c>
      <c r="BY291" s="393">
        <f t="shared" si="399"/>
        <v>0</v>
      </c>
      <c r="BZ291" s="393">
        <f t="shared" si="400"/>
        <v>0</v>
      </c>
      <c r="CA291" s="393">
        <f t="shared" si="401"/>
        <v>0</v>
      </c>
      <c r="CB291" s="393">
        <f t="shared" si="402"/>
        <v>0</v>
      </c>
      <c r="CC291" s="393">
        <f t="shared" si="403"/>
        <v>0</v>
      </c>
      <c r="CD291" s="393">
        <f t="shared" si="404"/>
        <v>0</v>
      </c>
      <c r="CE291" s="393">
        <f t="shared" si="405"/>
        <v>0</v>
      </c>
      <c r="CF291" s="393">
        <f t="shared" si="406"/>
        <v>0</v>
      </c>
      <c r="CG291" s="398"/>
      <c r="CH291" s="391">
        <f t="shared" si="407"/>
        <v>1</v>
      </c>
      <c r="CI291" s="391">
        <f t="shared" si="408"/>
        <v>1</v>
      </c>
      <c r="CJ291" s="391">
        <f t="shared" si="409"/>
        <v>0</v>
      </c>
      <c r="CK291" s="391">
        <f t="shared" si="410"/>
        <v>1</v>
      </c>
      <c r="CL291" s="391">
        <f t="shared" si="411"/>
        <v>1</v>
      </c>
      <c r="CM291" s="391">
        <f t="shared" si="412"/>
        <v>1</v>
      </c>
      <c r="CN291" s="391">
        <f t="shared" si="413"/>
        <v>1</v>
      </c>
      <c r="CO291" s="391">
        <f t="shared" si="414"/>
        <v>1</v>
      </c>
      <c r="CP291" s="391">
        <f t="shared" si="415"/>
        <v>1</v>
      </c>
      <c r="CQ291" s="391">
        <f t="shared" si="416"/>
        <v>1</v>
      </c>
      <c r="CR291" s="391">
        <f t="shared" si="417"/>
        <v>0</v>
      </c>
      <c r="CS291" s="393">
        <f t="shared" si="418"/>
        <v>0</v>
      </c>
      <c r="CT291" s="391">
        <f t="shared" si="419"/>
        <v>0</v>
      </c>
      <c r="CU291" s="391">
        <f t="shared" si="420"/>
        <v>0</v>
      </c>
      <c r="CV291" s="391">
        <f t="shared" si="421"/>
        <v>1</v>
      </c>
      <c r="CW291" s="391">
        <f t="shared" si="422"/>
        <v>0</v>
      </c>
      <c r="CX291" s="391">
        <f t="shared" si="423"/>
        <v>1</v>
      </c>
      <c r="CY291" s="391">
        <f t="shared" si="424"/>
        <v>1</v>
      </c>
      <c r="CZ291" s="391">
        <f t="shared" si="425"/>
        <v>1</v>
      </c>
      <c r="DA291" s="391">
        <f t="shared" si="426"/>
        <v>0</v>
      </c>
      <c r="DB291" s="391">
        <f t="shared" si="427"/>
        <v>1</v>
      </c>
      <c r="DC291" s="391">
        <f t="shared" si="428"/>
        <v>1</v>
      </c>
      <c r="DD291" s="391">
        <f t="shared" si="429"/>
        <v>1</v>
      </c>
      <c r="DE291" s="398"/>
      <c r="DF291" s="391">
        <f t="shared" si="430"/>
        <v>0</v>
      </c>
      <c r="DG291" s="391">
        <f t="shared" si="431"/>
        <v>0</v>
      </c>
      <c r="DH291" s="391">
        <f t="shared" si="432"/>
        <v>0</v>
      </c>
      <c r="DI291" s="391">
        <f t="shared" si="433"/>
        <v>0</v>
      </c>
      <c r="DJ291" s="391">
        <f t="shared" si="434"/>
        <v>0</v>
      </c>
      <c r="DK291" s="391">
        <f t="shared" si="435"/>
        <v>0</v>
      </c>
      <c r="DL291" s="391">
        <f t="shared" si="436"/>
        <v>0</v>
      </c>
      <c r="DM291" s="391">
        <f t="shared" si="437"/>
        <v>0</v>
      </c>
      <c r="DN291" s="391">
        <f t="shared" si="438"/>
        <v>0</v>
      </c>
      <c r="DO291" s="391">
        <f t="shared" si="439"/>
        <v>0</v>
      </c>
      <c r="DP291" s="391">
        <f t="shared" si="440"/>
        <v>0</v>
      </c>
      <c r="DQ291" s="398"/>
      <c r="DR291" s="391">
        <f t="shared" si="441"/>
        <v>0</v>
      </c>
      <c r="DS291" s="391">
        <f t="shared" si="442"/>
        <v>0</v>
      </c>
      <c r="DT291" s="391">
        <f t="shared" si="443"/>
        <v>0</v>
      </c>
      <c r="DU291" s="391">
        <f t="shared" si="444"/>
        <v>0</v>
      </c>
      <c r="DV291" s="391">
        <f t="shared" si="445"/>
        <v>0</v>
      </c>
      <c r="DW291" s="391">
        <f t="shared" si="446"/>
        <v>0</v>
      </c>
      <c r="DX291" s="391">
        <f t="shared" si="447"/>
        <v>0</v>
      </c>
      <c r="DY291" s="391">
        <f t="shared" si="448"/>
        <v>0</v>
      </c>
      <c r="DZ291" s="391">
        <f t="shared" si="449"/>
        <v>0</v>
      </c>
      <c r="EA291" s="391">
        <f t="shared" si="450"/>
        <v>0</v>
      </c>
      <c r="EB291" s="391">
        <f t="shared" si="451"/>
        <v>0</v>
      </c>
      <c r="EC291" s="398"/>
      <c r="ED291" s="391">
        <f t="shared" si="452"/>
        <v>0</v>
      </c>
      <c r="EE291" s="391">
        <f t="shared" si="453"/>
        <v>0</v>
      </c>
      <c r="EF291" s="391">
        <f t="shared" si="454"/>
        <v>0</v>
      </c>
      <c r="EG291" s="391">
        <f t="shared" si="455"/>
        <v>0</v>
      </c>
      <c r="EH291" s="391">
        <f t="shared" si="456"/>
        <v>0</v>
      </c>
      <c r="EI291" s="391">
        <f t="shared" si="457"/>
        <v>0</v>
      </c>
      <c r="EJ291" s="391">
        <f t="shared" si="458"/>
        <v>0</v>
      </c>
      <c r="EK291" s="391">
        <f t="shared" si="459"/>
        <v>0</v>
      </c>
      <c r="EL291" s="391">
        <f t="shared" si="460"/>
        <v>0</v>
      </c>
      <c r="EM291" s="391">
        <f t="shared" si="461"/>
        <v>0</v>
      </c>
      <c r="EN291" s="391">
        <f t="shared" si="462"/>
        <v>0</v>
      </c>
    </row>
    <row r="292" spans="1:145" s="391" customFormat="1" ht="13.5" hidden="1" thickBot="1" x14ac:dyDescent="0.25">
      <c r="A292" s="364" t="str">
        <f t="shared" si="468"/>
        <v>RMV-WSC</v>
      </c>
      <c r="B292" s="365" t="str">
        <f>IF((A292&lt;&gt;"ZZZ"),(IF((IFERROR((VLOOKUP(A292,'Standaard+voorstellen '!A$1:B$436,1,FALSE)),"ZZZ"))="ZZZ","v","")),"")</f>
        <v/>
      </c>
      <c r="C292" s="498" t="s">
        <v>2067</v>
      </c>
      <c r="D292" s="367" t="str">
        <f t="shared" si="381"/>
        <v>RMV-WSC</v>
      </c>
      <c r="E292" s="368" t="str">
        <f>IFERROR((VLOOKUP(C292,'Standaard+voorstellen '!A$1:E$568,2,FALSE)),"Nog af te handelen AANVRAAG")</f>
        <v>KNRM Waterscooter</v>
      </c>
      <c r="F292" s="369">
        <f>IFERROR((VLOOKUP(C292,'Standaard+voorstellen '!A$1:E$568,3,FALSE)),"")</f>
        <v>1</v>
      </c>
      <c r="G292" s="370">
        <f t="shared" si="465"/>
        <v>1</v>
      </c>
      <c r="H292" s="371">
        <f t="shared" si="467"/>
        <v>1</v>
      </c>
      <c r="I292" s="372">
        <f t="shared" si="466"/>
        <v>0</v>
      </c>
      <c r="J292" s="367">
        <f t="shared" si="382"/>
        <v>0</v>
      </c>
      <c r="K292" s="372">
        <f t="shared" si="383"/>
        <v>0</v>
      </c>
      <c r="L292" s="492" t="s">
        <v>36</v>
      </c>
      <c r="M292" s="373" t="s">
        <v>2126</v>
      </c>
      <c r="N292" s="420" t="s">
        <v>2141</v>
      </c>
      <c r="O292" s="420" t="s">
        <v>2094</v>
      </c>
      <c r="P292" s="376" t="s">
        <v>2067</v>
      </c>
      <c r="Q292" s="377">
        <v>1</v>
      </c>
      <c r="R292" s="378">
        <v>1</v>
      </c>
      <c r="S292" s="379">
        <v>0</v>
      </c>
      <c r="T292" s="378">
        <v>4</v>
      </c>
      <c r="U292" s="378">
        <v>1</v>
      </c>
      <c r="V292" s="383">
        <v>0</v>
      </c>
      <c r="W292" s="384">
        <v>0</v>
      </c>
      <c r="X292" s="385">
        <v>0</v>
      </c>
      <c r="Y292" s="384"/>
      <c r="Z292" s="401"/>
      <c r="AA292" s="402"/>
      <c r="AB292" s="383"/>
      <c r="AC292" s="384"/>
      <c r="AD292" s="384"/>
      <c r="AE292" s="383"/>
      <c r="AF292" s="401"/>
      <c r="AG292" s="406"/>
      <c r="AH292" s="383">
        <v>0</v>
      </c>
      <c r="AI292" s="384">
        <v>0</v>
      </c>
      <c r="AJ292" s="385">
        <v>0</v>
      </c>
      <c r="AK292" s="384"/>
      <c r="AL292" s="384"/>
      <c r="AM292" s="384"/>
      <c r="AN292" s="383">
        <v>0</v>
      </c>
      <c r="AO292" s="384">
        <v>0</v>
      </c>
      <c r="AP292" s="385">
        <v>0</v>
      </c>
      <c r="AQ292" s="384"/>
      <c r="AR292" s="384"/>
      <c r="AS292" s="384"/>
      <c r="AT292" s="383">
        <v>1</v>
      </c>
      <c r="AU292" s="384">
        <v>1</v>
      </c>
      <c r="AV292" s="384">
        <v>0</v>
      </c>
      <c r="AW292" s="383"/>
      <c r="AX292" s="384"/>
      <c r="AY292" s="385"/>
      <c r="AZ292" s="403"/>
      <c r="BA292" s="387" t="str">
        <f t="shared" si="384"/>
        <v>RM</v>
      </c>
      <c r="BB292" s="388" t="str">
        <f t="shared" si="385"/>
        <v>V</v>
      </c>
      <c r="BC292" s="389" t="str">
        <f t="shared" si="386"/>
        <v>-</v>
      </c>
      <c r="BD292" s="390" t="str">
        <f t="shared" si="469"/>
        <v>WSC</v>
      </c>
      <c r="BE292" s="391">
        <f t="shared" si="388"/>
        <v>4</v>
      </c>
      <c r="BF292" s="392" t="str">
        <f>VLOOKUP(C292,'Standaard+voorstellen '!A$1:E$568,1,FALSE)</f>
        <v>RMV-WSC</v>
      </c>
      <c r="BG292" s="393" t="str">
        <f>VLOOKUP(P292,'Hulpblad Aantal per VrtgSrt &gt;=1'!B$4:C$688,1,FALSE)</f>
        <v>RMV-WSC</v>
      </c>
      <c r="BH292" s="394" t="s">
        <v>2067</v>
      </c>
      <c r="BI292" s="393" t="str">
        <f t="shared" si="389"/>
        <v>g</v>
      </c>
      <c r="BJ292" s="393" t="str">
        <f t="shared" si="390"/>
        <v>P</v>
      </c>
      <c r="BK292" s="393" t="str">
        <f t="shared" si="391"/>
        <v/>
      </c>
      <c r="BL292" s="395" t="str">
        <f t="shared" si="392"/>
        <v>P</v>
      </c>
      <c r="BM292" s="393" t="str">
        <f>IF((B292&gt;"a"),(VLOOKUP(A292,Afhankelijkheid!A$2:O$5530,2,FALSE)),"")</f>
        <v/>
      </c>
      <c r="BN292" s="396">
        <f>IFERROR(VLOOKUP(A292,'Hulpblad IZB en IZE'!A$2:B$750,2,FALSE),0)</f>
        <v>0</v>
      </c>
      <c r="BO292" s="397" t="str">
        <f t="shared" si="393"/>
        <v/>
      </c>
      <c r="BP292" s="370">
        <f t="shared" si="394"/>
        <v>1</v>
      </c>
      <c r="BQ292" s="371">
        <f t="shared" si="395"/>
        <v>1</v>
      </c>
      <c r="BR292" s="372">
        <f t="shared" si="463"/>
        <v>0</v>
      </c>
      <c r="BS292" s="372">
        <f t="shared" si="464"/>
        <v>4</v>
      </c>
      <c r="BT292" s="367">
        <f t="shared" si="396"/>
        <v>0</v>
      </c>
      <c r="BU292" s="398"/>
      <c r="BW292" s="393">
        <f t="shared" si="397"/>
        <v>0</v>
      </c>
      <c r="BX292" s="393">
        <f t="shared" si="398"/>
        <v>0</v>
      </c>
      <c r="BY292" s="393">
        <f t="shared" si="399"/>
        <v>0</v>
      </c>
      <c r="BZ292" s="393">
        <f t="shared" si="400"/>
        <v>0</v>
      </c>
      <c r="CA292" s="393">
        <f t="shared" si="401"/>
        <v>0</v>
      </c>
      <c r="CB292" s="393">
        <f t="shared" si="402"/>
        <v>0</v>
      </c>
      <c r="CC292" s="393">
        <f t="shared" si="403"/>
        <v>0</v>
      </c>
      <c r="CD292" s="393">
        <f t="shared" si="404"/>
        <v>0</v>
      </c>
      <c r="CE292" s="393">
        <f t="shared" si="405"/>
        <v>0</v>
      </c>
      <c r="CF292" s="393">
        <f t="shared" si="406"/>
        <v>0</v>
      </c>
      <c r="CG292" s="398"/>
      <c r="CH292" s="391">
        <f t="shared" si="407"/>
        <v>1</v>
      </c>
      <c r="CI292" s="391">
        <f t="shared" si="408"/>
        <v>0</v>
      </c>
      <c r="CJ292" s="391">
        <f t="shared" si="409"/>
        <v>0</v>
      </c>
      <c r="CK292" s="391">
        <f t="shared" si="410"/>
        <v>0</v>
      </c>
      <c r="CL292" s="391">
        <f t="shared" si="411"/>
        <v>1</v>
      </c>
      <c r="CM292" s="391">
        <f t="shared" si="412"/>
        <v>0</v>
      </c>
      <c r="CN292" s="391">
        <f t="shared" si="413"/>
        <v>1</v>
      </c>
      <c r="CO292" s="391">
        <f t="shared" si="414"/>
        <v>0</v>
      </c>
      <c r="CP292" s="391">
        <f t="shared" si="415"/>
        <v>1</v>
      </c>
      <c r="CQ292" s="391">
        <f t="shared" si="416"/>
        <v>0</v>
      </c>
      <c r="CR292" s="391">
        <f t="shared" si="417"/>
        <v>0</v>
      </c>
      <c r="CS292" s="393">
        <f t="shared" si="418"/>
        <v>0</v>
      </c>
      <c r="CT292" s="391">
        <f t="shared" si="419"/>
        <v>0</v>
      </c>
      <c r="CU292" s="391">
        <f t="shared" si="420"/>
        <v>0</v>
      </c>
      <c r="CV292" s="391">
        <f t="shared" si="421"/>
        <v>0</v>
      </c>
      <c r="CW292" s="391">
        <f t="shared" si="422"/>
        <v>0</v>
      </c>
      <c r="CX292" s="391">
        <f t="shared" si="423"/>
        <v>0</v>
      </c>
      <c r="CY292" s="391">
        <f t="shared" si="424"/>
        <v>0</v>
      </c>
      <c r="CZ292" s="391">
        <f t="shared" si="425"/>
        <v>0</v>
      </c>
      <c r="DA292" s="391">
        <f t="shared" si="426"/>
        <v>0</v>
      </c>
      <c r="DB292" s="391">
        <f t="shared" si="427"/>
        <v>0</v>
      </c>
      <c r="DC292" s="391">
        <f t="shared" si="428"/>
        <v>1</v>
      </c>
      <c r="DD292" s="391">
        <f t="shared" si="429"/>
        <v>0</v>
      </c>
      <c r="DE292" s="398"/>
      <c r="DF292" s="391">
        <f t="shared" si="430"/>
        <v>0</v>
      </c>
      <c r="DG292" s="391">
        <f t="shared" si="431"/>
        <v>0</v>
      </c>
      <c r="DH292" s="391">
        <f t="shared" si="432"/>
        <v>0</v>
      </c>
      <c r="DI292" s="391">
        <f t="shared" si="433"/>
        <v>0</v>
      </c>
      <c r="DJ292" s="391">
        <f t="shared" si="434"/>
        <v>0</v>
      </c>
      <c r="DK292" s="391">
        <f t="shared" si="435"/>
        <v>0</v>
      </c>
      <c r="DL292" s="391">
        <f t="shared" si="436"/>
        <v>0</v>
      </c>
      <c r="DM292" s="391">
        <f t="shared" si="437"/>
        <v>0</v>
      </c>
      <c r="DN292" s="391">
        <f t="shared" si="438"/>
        <v>0</v>
      </c>
      <c r="DO292" s="391">
        <f t="shared" si="439"/>
        <v>0</v>
      </c>
      <c r="DP292" s="391">
        <f t="shared" si="440"/>
        <v>0</v>
      </c>
      <c r="DQ292" s="398"/>
      <c r="DR292" s="391">
        <f t="shared" si="441"/>
        <v>0</v>
      </c>
      <c r="DS292" s="391">
        <f t="shared" si="442"/>
        <v>0</v>
      </c>
      <c r="DT292" s="391">
        <f t="shared" si="443"/>
        <v>0</v>
      </c>
      <c r="DU292" s="391">
        <f t="shared" si="444"/>
        <v>0</v>
      </c>
      <c r="DV292" s="391">
        <f t="shared" si="445"/>
        <v>0</v>
      </c>
      <c r="DW292" s="391">
        <f t="shared" si="446"/>
        <v>0</v>
      </c>
      <c r="DX292" s="391">
        <f t="shared" si="447"/>
        <v>0</v>
      </c>
      <c r="DY292" s="391">
        <f t="shared" si="448"/>
        <v>0</v>
      </c>
      <c r="DZ292" s="391">
        <f t="shared" si="449"/>
        <v>0</v>
      </c>
      <c r="EA292" s="391">
        <f t="shared" si="450"/>
        <v>0</v>
      </c>
      <c r="EB292" s="391">
        <f t="shared" si="451"/>
        <v>0</v>
      </c>
      <c r="EC292" s="398"/>
      <c r="ED292" s="391">
        <f t="shared" si="452"/>
        <v>0</v>
      </c>
      <c r="EE292" s="391">
        <f t="shared" si="453"/>
        <v>0</v>
      </c>
      <c r="EF292" s="391">
        <f t="shared" si="454"/>
        <v>0</v>
      </c>
      <c r="EG292" s="391">
        <f t="shared" si="455"/>
        <v>0</v>
      </c>
      <c r="EH292" s="391">
        <f t="shared" si="456"/>
        <v>0</v>
      </c>
      <c r="EI292" s="391">
        <f t="shared" si="457"/>
        <v>0</v>
      </c>
      <c r="EJ292" s="391">
        <f t="shared" si="458"/>
        <v>0</v>
      </c>
      <c r="EK292" s="391">
        <f t="shared" si="459"/>
        <v>0</v>
      </c>
      <c r="EL292" s="391">
        <f t="shared" si="460"/>
        <v>0</v>
      </c>
      <c r="EM292" s="391">
        <f t="shared" si="461"/>
        <v>0</v>
      </c>
      <c r="EN292" s="391">
        <f t="shared" si="462"/>
        <v>0</v>
      </c>
    </row>
    <row r="293" spans="1:145" s="391" customFormat="1" ht="18.75" hidden="1" thickBot="1" x14ac:dyDescent="0.25">
      <c r="A293" s="364" t="str">
        <f t="shared" si="468"/>
        <v>ROL</v>
      </c>
      <c r="B293" s="365" t="str">
        <f>IF((A293&lt;&gt;"ZZZ"),(IF((IFERROR((VLOOKUP(A293,'Standaard+voorstellen '!A$1:B$436,1,FALSE)),"ZZZ"))="ZZZ","v","")),"")</f>
        <v/>
      </c>
      <c r="C293" s="396" t="s">
        <v>53</v>
      </c>
      <c r="D293" s="367" t="str">
        <f t="shared" si="381"/>
        <v>ROL</v>
      </c>
      <c r="E293" s="368" t="str">
        <f>IFERROR((VLOOKUP(C293,'Standaard+voorstellen '!A$1:E$568,2,FALSE)),"Nog af te handelen AANVRAAG")</f>
        <v>Regionaal Operationeel Leider</v>
      </c>
      <c r="F293" s="369">
        <f>IFERROR((VLOOKUP(C293,'Standaard+voorstellen '!A$1:E$568,3,FALSE)),"")</f>
        <v>9</v>
      </c>
      <c r="G293" s="370">
        <f t="shared" si="465"/>
        <v>30</v>
      </c>
      <c r="H293" s="371">
        <f t="shared" si="467"/>
        <v>4</v>
      </c>
      <c r="I293" s="372">
        <f t="shared" si="466"/>
        <v>26</v>
      </c>
      <c r="J293" s="367">
        <f t="shared" si="382"/>
        <v>11</v>
      </c>
      <c r="K293" s="372">
        <f t="shared" si="383"/>
        <v>0</v>
      </c>
      <c r="L293" s="369" t="s">
        <v>24</v>
      </c>
      <c r="M293" s="373" t="s">
        <v>354</v>
      </c>
      <c r="N293" s="374"/>
      <c r="O293" s="375"/>
      <c r="P293" s="376" t="s">
        <v>53</v>
      </c>
      <c r="Q293" s="377">
        <v>30</v>
      </c>
      <c r="R293" s="378">
        <v>4</v>
      </c>
      <c r="S293" s="379">
        <v>26</v>
      </c>
      <c r="T293" s="378">
        <v>6</v>
      </c>
      <c r="U293" s="378">
        <v>4</v>
      </c>
      <c r="V293" s="383">
        <v>2</v>
      </c>
      <c r="W293" s="384">
        <v>0</v>
      </c>
      <c r="X293" s="385">
        <v>2</v>
      </c>
      <c r="Y293" s="384"/>
      <c r="Z293" s="401"/>
      <c r="AA293" s="402"/>
      <c r="AB293" s="383"/>
      <c r="AC293" s="384"/>
      <c r="AD293" s="384"/>
      <c r="AE293" s="383">
        <v>0</v>
      </c>
      <c r="AF293" s="401">
        <v>0</v>
      </c>
      <c r="AG293" s="406">
        <v>0</v>
      </c>
      <c r="AH293" s="383">
        <v>10</v>
      </c>
      <c r="AI293" s="384">
        <v>1</v>
      </c>
      <c r="AJ293" s="385">
        <v>9</v>
      </c>
      <c r="AK293" s="384"/>
      <c r="AL293" s="384"/>
      <c r="AM293" s="384"/>
      <c r="AN293" s="383">
        <v>0</v>
      </c>
      <c r="AO293" s="384">
        <v>0</v>
      </c>
      <c r="AP293" s="385">
        <v>0</v>
      </c>
      <c r="AQ293" s="384">
        <v>1</v>
      </c>
      <c r="AR293" s="384">
        <v>1</v>
      </c>
      <c r="AS293" s="384">
        <v>0</v>
      </c>
      <c r="AT293" s="383">
        <v>17</v>
      </c>
      <c r="AU293" s="384">
        <v>2</v>
      </c>
      <c r="AV293" s="384">
        <v>15</v>
      </c>
      <c r="AW293" s="383"/>
      <c r="AX293" s="384"/>
      <c r="AY293" s="385"/>
      <c r="AZ293" s="403"/>
      <c r="BA293" s="387" t="str">
        <f t="shared" si="384"/>
        <v>ROL</v>
      </c>
      <c r="BB293" s="388" t="str">
        <f t="shared" si="385"/>
        <v/>
      </c>
      <c r="BC293" s="389" t="str">
        <f t="shared" si="386"/>
        <v/>
      </c>
      <c r="BD293" s="390" t="str">
        <f t="shared" si="469"/>
        <v/>
      </c>
      <c r="BE293" s="391">
        <f t="shared" si="388"/>
        <v>4</v>
      </c>
      <c r="BF293" s="392" t="str">
        <f>VLOOKUP(C293,'Standaard+voorstellen '!A$1:E$568,1,FALSE)</f>
        <v>ROL</v>
      </c>
      <c r="BG293" s="393" t="str">
        <f>VLOOKUP(P293,'Hulpblad Aantal per VrtgSrt &gt;=1'!B$4:C$688,1,FALSE)</f>
        <v>ROL</v>
      </c>
      <c r="BH293" s="394" t="s">
        <v>53</v>
      </c>
      <c r="BI293" s="393" t="str">
        <f t="shared" si="389"/>
        <v>g</v>
      </c>
      <c r="BJ293" s="393" t="str">
        <f t="shared" si="390"/>
        <v>P</v>
      </c>
      <c r="BK293" s="393" t="str">
        <f t="shared" si="391"/>
        <v>A</v>
      </c>
      <c r="BL293" s="395" t="str">
        <f t="shared" si="392"/>
        <v>PA</v>
      </c>
      <c r="BM293" s="393" t="str">
        <f>IF((B293&gt;"a"),(VLOOKUP(A293,Afhankelijkheid!A$2:O$5530,2,FALSE)),"")</f>
        <v/>
      </c>
      <c r="BN293" s="396">
        <f>IFERROR(VLOOKUP(A293,'Hulpblad IZB en IZE'!A$2:B$750,2,FALSE),0)</f>
        <v>11</v>
      </c>
      <c r="BO293" s="397" t="str">
        <f t="shared" si="393"/>
        <v/>
      </c>
      <c r="BP293" s="370">
        <f t="shared" si="394"/>
        <v>30</v>
      </c>
      <c r="BQ293" s="371">
        <f t="shared" si="395"/>
        <v>4</v>
      </c>
      <c r="BR293" s="372">
        <f t="shared" si="463"/>
        <v>26</v>
      </c>
      <c r="BS293" s="372">
        <f t="shared" si="464"/>
        <v>6</v>
      </c>
      <c r="BT293" s="367">
        <f t="shared" si="396"/>
        <v>11</v>
      </c>
      <c r="BU293" s="398"/>
      <c r="BW293" s="393">
        <f t="shared" si="397"/>
        <v>0</v>
      </c>
      <c r="BX293" s="393">
        <f t="shared" si="398"/>
        <v>0</v>
      </c>
      <c r="BY293" s="393">
        <f t="shared" si="399"/>
        <v>0</v>
      </c>
      <c r="BZ293" s="393">
        <f t="shared" si="400"/>
        <v>0</v>
      </c>
      <c r="CA293" s="393">
        <f t="shared" si="401"/>
        <v>0</v>
      </c>
      <c r="CB293" s="393">
        <f t="shared" si="402"/>
        <v>0</v>
      </c>
      <c r="CC293" s="393">
        <f t="shared" si="403"/>
        <v>0</v>
      </c>
      <c r="CD293" s="393">
        <f t="shared" si="404"/>
        <v>0</v>
      </c>
      <c r="CE293" s="393">
        <f t="shared" si="405"/>
        <v>0</v>
      </c>
      <c r="CF293" s="393">
        <f t="shared" si="406"/>
        <v>0</v>
      </c>
      <c r="CG293" s="398"/>
      <c r="CH293" s="391">
        <f t="shared" si="407"/>
        <v>1</v>
      </c>
      <c r="CI293" s="391">
        <f t="shared" si="408"/>
        <v>0</v>
      </c>
      <c r="CJ293" s="391">
        <f t="shared" si="409"/>
        <v>0</v>
      </c>
      <c r="CK293" s="391">
        <f t="shared" si="410"/>
        <v>1</v>
      </c>
      <c r="CL293" s="391">
        <f t="shared" si="411"/>
        <v>1</v>
      </c>
      <c r="CM293" s="391">
        <f t="shared" si="412"/>
        <v>0</v>
      </c>
      <c r="CN293" s="391">
        <f t="shared" si="413"/>
        <v>1</v>
      </c>
      <c r="CO293" s="391">
        <f t="shared" si="414"/>
        <v>1</v>
      </c>
      <c r="CP293" s="391">
        <f t="shared" si="415"/>
        <v>1</v>
      </c>
      <c r="CQ293" s="391">
        <f t="shared" si="416"/>
        <v>0</v>
      </c>
      <c r="CR293" s="391">
        <f t="shared" si="417"/>
        <v>0</v>
      </c>
      <c r="CS293" s="393">
        <f t="shared" si="418"/>
        <v>0</v>
      </c>
      <c r="CT293" s="391">
        <f t="shared" si="419"/>
        <v>0</v>
      </c>
      <c r="CU293" s="391">
        <f t="shared" si="420"/>
        <v>1</v>
      </c>
      <c r="CV293" s="391">
        <f t="shared" si="421"/>
        <v>0</v>
      </c>
      <c r="CW293" s="391">
        <f t="shared" si="422"/>
        <v>0</v>
      </c>
      <c r="CX293" s="391">
        <f t="shared" si="423"/>
        <v>0</v>
      </c>
      <c r="CY293" s="391">
        <f t="shared" si="424"/>
        <v>1</v>
      </c>
      <c r="CZ293" s="391">
        <f t="shared" si="425"/>
        <v>0</v>
      </c>
      <c r="DA293" s="391">
        <f t="shared" si="426"/>
        <v>0</v>
      </c>
      <c r="DB293" s="391">
        <f t="shared" si="427"/>
        <v>1</v>
      </c>
      <c r="DC293" s="391">
        <f t="shared" si="428"/>
        <v>1</v>
      </c>
      <c r="DD293" s="391">
        <f t="shared" si="429"/>
        <v>0</v>
      </c>
      <c r="DE293" s="398"/>
      <c r="DF293" s="391">
        <f t="shared" si="430"/>
        <v>0</v>
      </c>
      <c r="DG293" s="391">
        <f t="shared" si="431"/>
        <v>0</v>
      </c>
      <c r="DH293" s="391">
        <f t="shared" si="432"/>
        <v>0</v>
      </c>
      <c r="DI293" s="391">
        <f t="shared" si="433"/>
        <v>0</v>
      </c>
      <c r="DJ293" s="391">
        <f t="shared" si="434"/>
        <v>0</v>
      </c>
      <c r="DK293" s="391">
        <f t="shared" si="435"/>
        <v>0</v>
      </c>
      <c r="DL293" s="391">
        <f t="shared" si="436"/>
        <v>0</v>
      </c>
      <c r="DM293" s="391">
        <f t="shared" si="437"/>
        <v>0</v>
      </c>
      <c r="DN293" s="391">
        <f t="shared" si="438"/>
        <v>0</v>
      </c>
      <c r="DO293" s="391">
        <f t="shared" si="439"/>
        <v>0</v>
      </c>
      <c r="DP293" s="391">
        <f t="shared" si="440"/>
        <v>0</v>
      </c>
      <c r="DQ293" s="398"/>
      <c r="DR293" s="391">
        <f t="shared" si="441"/>
        <v>0</v>
      </c>
      <c r="DS293" s="391">
        <f t="shared" si="442"/>
        <v>0</v>
      </c>
      <c r="DT293" s="391">
        <f t="shared" si="443"/>
        <v>0</v>
      </c>
      <c r="DU293" s="391">
        <f t="shared" si="444"/>
        <v>0</v>
      </c>
      <c r="DV293" s="391">
        <f t="shared" si="445"/>
        <v>0</v>
      </c>
      <c r="DW293" s="391">
        <f t="shared" si="446"/>
        <v>0</v>
      </c>
      <c r="DX293" s="391">
        <f t="shared" si="447"/>
        <v>0</v>
      </c>
      <c r="DY293" s="391">
        <f t="shared" si="448"/>
        <v>0</v>
      </c>
      <c r="DZ293" s="391">
        <f t="shared" si="449"/>
        <v>0</v>
      </c>
      <c r="EA293" s="391">
        <f t="shared" si="450"/>
        <v>0</v>
      </c>
      <c r="EB293" s="391">
        <f t="shared" si="451"/>
        <v>0</v>
      </c>
      <c r="EC293" s="398"/>
      <c r="ED293" s="391">
        <f t="shared" si="452"/>
        <v>0</v>
      </c>
      <c r="EE293" s="391">
        <f t="shared" si="453"/>
        <v>0</v>
      </c>
      <c r="EF293" s="391">
        <f t="shared" si="454"/>
        <v>0</v>
      </c>
      <c r="EG293" s="391">
        <f t="shared" si="455"/>
        <v>0</v>
      </c>
      <c r="EH293" s="391">
        <f t="shared" si="456"/>
        <v>0</v>
      </c>
      <c r="EI293" s="391">
        <f t="shared" si="457"/>
        <v>0</v>
      </c>
      <c r="EJ293" s="391">
        <f t="shared" si="458"/>
        <v>0</v>
      </c>
      <c r="EK293" s="391">
        <f t="shared" si="459"/>
        <v>0</v>
      </c>
      <c r="EL293" s="391">
        <f t="shared" si="460"/>
        <v>0</v>
      </c>
      <c r="EM293" s="391">
        <f t="shared" si="461"/>
        <v>0</v>
      </c>
      <c r="EN293" s="391">
        <f t="shared" si="462"/>
        <v>0</v>
      </c>
      <c r="EO293" s="399"/>
    </row>
    <row r="294" spans="1:145" s="391" customFormat="1" ht="13.5" hidden="1" thickBot="1" x14ac:dyDescent="0.25">
      <c r="A294" s="364" t="str">
        <f t="shared" si="468"/>
        <v>RV</v>
      </c>
      <c r="B294" s="365" t="str">
        <f>IF((A294&lt;&gt;"ZZZ"),(IF((IFERROR((VLOOKUP(A294,'Standaard+voorstellen '!A$1:B$436,1,FALSE)),"ZZZ"))="ZZZ","v","")),"")</f>
        <v/>
      </c>
      <c r="C294" s="396" t="s">
        <v>189</v>
      </c>
      <c r="D294" s="367" t="str">
        <f t="shared" si="381"/>
        <v>RV</v>
      </c>
      <c r="E294" s="368" t="str">
        <f>IFERROR((VLOOKUP(C294,'Standaard+voorstellen '!A$1:E$568,2,FALSE)),"Nog af te handelen AANVRAAG")</f>
        <v>Redvoertuig</v>
      </c>
      <c r="F294" s="369">
        <f>IFERROR((VLOOKUP(C294,'Standaard+voorstellen '!A$1:E$568,3,FALSE)),"")</f>
        <v>5</v>
      </c>
      <c r="G294" s="370">
        <f t="shared" si="465"/>
        <v>319</v>
      </c>
      <c r="H294" s="371">
        <f t="shared" si="467"/>
        <v>0</v>
      </c>
      <c r="I294" s="372">
        <f t="shared" si="466"/>
        <v>319</v>
      </c>
      <c r="J294" s="367">
        <f t="shared" si="382"/>
        <v>1519</v>
      </c>
      <c r="K294" s="372">
        <f t="shared" si="383"/>
        <v>0</v>
      </c>
      <c r="L294" s="369" t="s">
        <v>36</v>
      </c>
      <c r="M294" s="373" t="s">
        <v>1253</v>
      </c>
      <c r="N294" s="374"/>
      <c r="O294" s="375"/>
      <c r="P294" s="376" t="s">
        <v>189</v>
      </c>
      <c r="Q294" s="377">
        <v>319</v>
      </c>
      <c r="R294" s="378">
        <v>0</v>
      </c>
      <c r="S294" s="379">
        <v>319</v>
      </c>
      <c r="T294" s="378">
        <v>10</v>
      </c>
      <c r="U294" s="378">
        <v>10</v>
      </c>
      <c r="V294" s="377">
        <v>24</v>
      </c>
      <c r="W294" s="378">
        <v>0</v>
      </c>
      <c r="X294" s="379">
        <v>24</v>
      </c>
      <c r="Y294" s="378">
        <v>26</v>
      </c>
      <c r="Z294" s="380">
        <v>0</v>
      </c>
      <c r="AA294" s="381">
        <v>26</v>
      </c>
      <c r="AB294" s="377">
        <v>18</v>
      </c>
      <c r="AC294" s="378">
        <v>0</v>
      </c>
      <c r="AD294" s="378">
        <v>18</v>
      </c>
      <c r="AE294" s="377">
        <v>44</v>
      </c>
      <c r="AF294" s="380">
        <v>0</v>
      </c>
      <c r="AG294" s="382">
        <v>44</v>
      </c>
      <c r="AH294" s="377">
        <v>32</v>
      </c>
      <c r="AI294" s="378">
        <v>0</v>
      </c>
      <c r="AJ294" s="379">
        <v>32</v>
      </c>
      <c r="AK294" s="378">
        <v>25</v>
      </c>
      <c r="AL294" s="378">
        <v>0</v>
      </c>
      <c r="AM294" s="378">
        <v>25</v>
      </c>
      <c r="AN294" s="377">
        <v>25</v>
      </c>
      <c r="AO294" s="378">
        <v>0</v>
      </c>
      <c r="AP294" s="379">
        <v>25</v>
      </c>
      <c r="AQ294" s="378">
        <v>57</v>
      </c>
      <c r="AR294" s="378">
        <v>0</v>
      </c>
      <c r="AS294" s="378">
        <v>57</v>
      </c>
      <c r="AT294" s="377">
        <v>32</v>
      </c>
      <c r="AU294" s="378">
        <v>0</v>
      </c>
      <c r="AV294" s="378">
        <v>32</v>
      </c>
      <c r="AW294" s="377">
        <v>36</v>
      </c>
      <c r="AX294" s="378">
        <v>0</v>
      </c>
      <c r="AY294" s="379">
        <v>36</v>
      </c>
      <c r="AZ294" s="403"/>
      <c r="BA294" s="387" t="str">
        <f t="shared" si="384"/>
        <v>RV</v>
      </c>
      <c r="BB294" s="388" t="str">
        <f t="shared" si="385"/>
        <v/>
      </c>
      <c r="BC294" s="389" t="str">
        <f t="shared" si="386"/>
        <v/>
      </c>
      <c r="BD294" s="390" t="str">
        <f t="shared" si="469"/>
        <v/>
      </c>
      <c r="BE294" s="391">
        <f t="shared" si="388"/>
        <v>3</v>
      </c>
      <c r="BF294" s="392" t="str">
        <f>VLOOKUP(C294,'Standaard+voorstellen '!A$1:E$568,1,FALSE)</f>
        <v>RV</v>
      </c>
      <c r="BG294" s="393" t="str">
        <f>VLOOKUP(P294,'Hulpblad Aantal per VrtgSrt &gt;=1'!B$4:C$688,1,FALSE)</f>
        <v>RV</v>
      </c>
      <c r="BH294" s="394" t="s">
        <v>189</v>
      </c>
      <c r="BI294" s="393" t="str">
        <f t="shared" si="389"/>
        <v>g</v>
      </c>
      <c r="BJ294" s="393" t="str">
        <f t="shared" si="390"/>
        <v/>
      </c>
      <c r="BK294" s="393" t="str">
        <f t="shared" si="391"/>
        <v>A</v>
      </c>
      <c r="BL294" s="395" t="str">
        <f t="shared" si="392"/>
        <v>A</v>
      </c>
      <c r="BM294" s="393" t="str">
        <f>IF((B294&gt;"a"),(VLOOKUP(A294,Afhankelijkheid!A$2:O$5530,2,FALSE)),"")</f>
        <v/>
      </c>
      <c r="BN294" s="396">
        <f>IFERROR(VLOOKUP(A294,'Hulpblad IZB en IZE'!A$2:B$750,2,FALSE),0)</f>
        <v>1519</v>
      </c>
      <c r="BO294" s="397" t="str">
        <f t="shared" si="393"/>
        <v/>
      </c>
      <c r="BP294" s="370">
        <f t="shared" si="394"/>
        <v>319</v>
      </c>
      <c r="BQ294" s="371">
        <f t="shared" si="395"/>
        <v>0</v>
      </c>
      <c r="BR294" s="372">
        <f t="shared" si="463"/>
        <v>319</v>
      </c>
      <c r="BS294" s="372">
        <f t="shared" si="464"/>
        <v>10</v>
      </c>
      <c r="BT294" s="367">
        <f t="shared" si="396"/>
        <v>1519</v>
      </c>
      <c r="BU294" s="398"/>
      <c r="BW294" s="393">
        <f t="shared" si="397"/>
        <v>0</v>
      </c>
      <c r="BX294" s="393">
        <f t="shared" si="398"/>
        <v>0</v>
      </c>
      <c r="BY294" s="393">
        <f t="shared" si="399"/>
        <v>0</v>
      </c>
      <c r="BZ294" s="393">
        <f t="shared" si="400"/>
        <v>0</v>
      </c>
      <c r="CA294" s="393">
        <f t="shared" si="401"/>
        <v>0</v>
      </c>
      <c r="CB294" s="393">
        <f t="shared" si="402"/>
        <v>0</v>
      </c>
      <c r="CC294" s="393">
        <f t="shared" si="403"/>
        <v>0</v>
      </c>
      <c r="CD294" s="393">
        <f t="shared" si="404"/>
        <v>0</v>
      </c>
      <c r="CE294" s="393">
        <f t="shared" si="405"/>
        <v>0</v>
      </c>
      <c r="CF294" s="393">
        <f t="shared" si="406"/>
        <v>0</v>
      </c>
      <c r="CG294" s="398"/>
      <c r="CH294" s="391">
        <f t="shared" si="407"/>
        <v>1</v>
      </c>
      <c r="CI294" s="391">
        <f t="shared" si="408"/>
        <v>1</v>
      </c>
      <c r="CJ294" s="391">
        <f t="shared" si="409"/>
        <v>1</v>
      </c>
      <c r="CK294" s="391">
        <f t="shared" si="410"/>
        <v>1</v>
      </c>
      <c r="CL294" s="391">
        <f t="shared" si="411"/>
        <v>1</v>
      </c>
      <c r="CM294" s="391">
        <f t="shared" si="412"/>
        <v>1</v>
      </c>
      <c r="CN294" s="391">
        <f t="shared" si="413"/>
        <v>1</v>
      </c>
      <c r="CO294" s="391">
        <f t="shared" si="414"/>
        <v>1</v>
      </c>
      <c r="CP294" s="391">
        <f t="shared" si="415"/>
        <v>1</v>
      </c>
      <c r="CQ294" s="391">
        <f t="shared" si="416"/>
        <v>1</v>
      </c>
      <c r="CR294" s="391">
        <f t="shared" si="417"/>
        <v>0</v>
      </c>
      <c r="CS294" s="393">
        <f t="shared" si="418"/>
        <v>0</v>
      </c>
      <c r="CT294" s="391">
        <f t="shared" si="419"/>
        <v>0</v>
      </c>
      <c r="CU294" s="391">
        <f t="shared" si="420"/>
        <v>1</v>
      </c>
      <c r="CV294" s="391">
        <f t="shared" si="421"/>
        <v>1</v>
      </c>
      <c r="CW294" s="391">
        <f t="shared" si="422"/>
        <v>1</v>
      </c>
      <c r="CX294" s="391">
        <f t="shared" si="423"/>
        <v>1</v>
      </c>
      <c r="CY294" s="391">
        <f t="shared" si="424"/>
        <v>1</v>
      </c>
      <c r="CZ294" s="391">
        <f t="shared" si="425"/>
        <v>1</v>
      </c>
      <c r="DA294" s="391">
        <f t="shared" si="426"/>
        <v>1</v>
      </c>
      <c r="DB294" s="391">
        <f t="shared" si="427"/>
        <v>1</v>
      </c>
      <c r="DC294" s="391">
        <f t="shared" si="428"/>
        <v>1</v>
      </c>
      <c r="DD294" s="391">
        <f t="shared" si="429"/>
        <v>1</v>
      </c>
      <c r="DE294" s="398"/>
      <c r="DF294" s="391">
        <f t="shared" si="430"/>
        <v>0</v>
      </c>
      <c r="DG294" s="391">
        <f t="shared" si="431"/>
        <v>0</v>
      </c>
      <c r="DH294" s="391">
        <f t="shared" si="432"/>
        <v>0</v>
      </c>
      <c r="DI294" s="391">
        <f t="shared" si="433"/>
        <v>0</v>
      </c>
      <c r="DJ294" s="391">
        <f t="shared" si="434"/>
        <v>0</v>
      </c>
      <c r="DK294" s="391">
        <f t="shared" si="435"/>
        <v>0</v>
      </c>
      <c r="DL294" s="391">
        <f t="shared" si="436"/>
        <v>0</v>
      </c>
      <c r="DM294" s="391">
        <f t="shared" si="437"/>
        <v>0</v>
      </c>
      <c r="DN294" s="391">
        <f t="shared" si="438"/>
        <v>0</v>
      </c>
      <c r="DO294" s="391">
        <f t="shared" si="439"/>
        <v>0</v>
      </c>
      <c r="DP294" s="391">
        <f t="shared" si="440"/>
        <v>0</v>
      </c>
      <c r="DQ294" s="398"/>
      <c r="DR294" s="391">
        <f t="shared" si="441"/>
        <v>0</v>
      </c>
      <c r="DS294" s="391">
        <f t="shared" si="442"/>
        <v>0</v>
      </c>
      <c r="DT294" s="391">
        <f t="shared" si="443"/>
        <v>0</v>
      </c>
      <c r="DU294" s="391">
        <f t="shared" si="444"/>
        <v>0</v>
      </c>
      <c r="DV294" s="391">
        <f t="shared" si="445"/>
        <v>0</v>
      </c>
      <c r="DW294" s="391">
        <f t="shared" si="446"/>
        <v>0</v>
      </c>
      <c r="DX294" s="391">
        <f t="shared" si="447"/>
        <v>0</v>
      </c>
      <c r="DY294" s="391">
        <f t="shared" si="448"/>
        <v>0</v>
      </c>
      <c r="DZ294" s="391">
        <f t="shared" si="449"/>
        <v>0</v>
      </c>
      <c r="EA294" s="391">
        <f t="shared" si="450"/>
        <v>0</v>
      </c>
      <c r="EB294" s="391">
        <f t="shared" si="451"/>
        <v>0</v>
      </c>
      <c r="EC294" s="398"/>
      <c r="ED294" s="391">
        <f t="shared" si="452"/>
        <v>0</v>
      </c>
      <c r="EE294" s="391">
        <f t="shared" si="453"/>
        <v>0</v>
      </c>
      <c r="EF294" s="391">
        <f t="shared" si="454"/>
        <v>0</v>
      </c>
      <c r="EG294" s="391">
        <f t="shared" si="455"/>
        <v>0</v>
      </c>
      <c r="EH294" s="391">
        <f t="shared" si="456"/>
        <v>0</v>
      </c>
      <c r="EI294" s="391">
        <f t="shared" si="457"/>
        <v>0</v>
      </c>
      <c r="EJ294" s="391">
        <f t="shared" si="458"/>
        <v>0</v>
      </c>
      <c r="EK294" s="391">
        <f t="shared" si="459"/>
        <v>0</v>
      </c>
      <c r="EL294" s="391">
        <f t="shared" si="460"/>
        <v>0</v>
      </c>
      <c r="EM294" s="391">
        <f t="shared" si="461"/>
        <v>0</v>
      </c>
      <c r="EN294" s="391">
        <f t="shared" si="462"/>
        <v>0</v>
      </c>
    </row>
    <row r="295" spans="1:145" s="391" customFormat="1" ht="13.5" hidden="1" thickBot="1" x14ac:dyDescent="0.25">
      <c r="A295" s="364" t="str">
        <f t="shared" si="468"/>
        <v>RV-AF</v>
      </c>
      <c r="B295" s="365" t="str">
        <f>IF((A295&lt;&gt;"ZZZ"),(IF((IFERROR((VLOOKUP(A295,'Standaard+voorstellen '!A$1:B$436,1,FALSE)),"ZZZ"))="ZZZ","v","")),"")</f>
        <v/>
      </c>
      <c r="C295" s="396" t="s">
        <v>190</v>
      </c>
      <c r="D295" s="367" t="str">
        <f t="shared" si="381"/>
        <v>RV-AF</v>
      </c>
      <c r="E295" s="368" t="str">
        <f>IFERROR((VLOOKUP(C295,'Standaard+voorstellen '!A$1:E$568,2,FALSE)),"Nog af te handelen AANVRAAG")</f>
        <v>RV Afhijsen</v>
      </c>
      <c r="F295" s="369">
        <f>IFERROR((VLOOKUP(C295,'Standaard+voorstellen '!A$1:E$568,3,FALSE)),"")</f>
        <v>5</v>
      </c>
      <c r="G295" s="370">
        <f t="shared" si="465"/>
        <v>303</v>
      </c>
      <c r="H295" s="371">
        <f t="shared" si="467"/>
        <v>0</v>
      </c>
      <c r="I295" s="372">
        <f t="shared" si="466"/>
        <v>303</v>
      </c>
      <c r="J295" s="367">
        <f t="shared" si="382"/>
        <v>29</v>
      </c>
      <c r="K295" s="372">
        <f t="shared" si="383"/>
        <v>0</v>
      </c>
      <c r="L295" s="369" t="s">
        <v>36</v>
      </c>
      <c r="M295" s="373" t="s">
        <v>1254</v>
      </c>
      <c r="N295" s="374"/>
      <c r="O295" s="375"/>
      <c r="P295" s="376" t="s">
        <v>190</v>
      </c>
      <c r="Q295" s="377">
        <v>303</v>
      </c>
      <c r="R295" s="378">
        <v>0</v>
      </c>
      <c r="S295" s="379">
        <v>303</v>
      </c>
      <c r="T295" s="378">
        <v>10</v>
      </c>
      <c r="U295" s="378">
        <v>10</v>
      </c>
      <c r="V295" s="377">
        <v>24</v>
      </c>
      <c r="W295" s="378">
        <v>0</v>
      </c>
      <c r="X295" s="379">
        <v>24</v>
      </c>
      <c r="Y295" s="384">
        <v>26</v>
      </c>
      <c r="Z295" s="384">
        <v>0</v>
      </c>
      <c r="AA295" s="402">
        <v>26</v>
      </c>
      <c r="AB295" s="383">
        <v>16</v>
      </c>
      <c r="AC295" s="384">
        <v>0</v>
      </c>
      <c r="AD295" s="384">
        <v>16</v>
      </c>
      <c r="AE295" s="377">
        <v>44</v>
      </c>
      <c r="AF295" s="378">
        <v>0</v>
      </c>
      <c r="AG295" s="382">
        <v>44</v>
      </c>
      <c r="AH295" s="383">
        <v>32</v>
      </c>
      <c r="AI295" s="384">
        <v>0</v>
      </c>
      <c r="AJ295" s="385">
        <v>32</v>
      </c>
      <c r="AK295" s="378">
        <v>23</v>
      </c>
      <c r="AL295" s="378">
        <v>0</v>
      </c>
      <c r="AM295" s="378">
        <v>23</v>
      </c>
      <c r="AN295" s="383">
        <v>21</v>
      </c>
      <c r="AO295" s="384">
        <v>0</v>
      </c>
      <c r="AP295" s="385">
        <v>21</v>
      </c>
      <c r="AQ295" s="378">
        <v>54</v>
      </c>
      <c r="AR295" s="378">
        <v>0</v>
      </c>
      <c r="AS295" s="378">
        <v>54</v>
      </c>
      <c r="AT295" s="377">
        <v>32</v>
      </c>
      <c r="AU295" s="378">
        <v>0</v>
      </c>
      <c r="AV295" s="378">
        <v>32</v>
      </c>
      <c r="AW295" s="377">
        <v>31</v>
      </c>
      <c r="AX295" s="378">
        <v>0</v>
      </c>
      <c r="AY295" s="379">
        <v>31</v>
      </c>
      <c r="AZ295" s="403"/>
      <c r="BA295" s="387" t="str">
        <f t="shared" si="384"/>
        <v>RV</v>
      </c>
      <c r="BB295" s="388" t="str">
        <f t="shared" si="385"/>
        <v/>
      </c>
      <c r="BC295" s="389" t="str">
        <f t="shared" si="386"/>
        <v>-</v>
      </c>
      <c r="BD295" s="390" t="str">
        <f t="shared" si="469"/>
        <v>AF</v>
      </c>
      <c r="BE295" s="391">
        <f t="shared" si="388"/>
        <v>3</v>
      </c>
      <c r="BF295" s="392" t="str">
        <f>VLOOKUP(C295,'Standaard+voorstellen '!A$1:E$568,1,FALSE)</f>
        <v>RV-AF</v>
      </c>
      <c r="BG295" s="393" t="str">
        <f>VLOOKUP(P295,'Hulpblad Aantal per VrtgSrt &gt;=1'!B$4:C$688,1,FALSE)</f>
        <v>RV-AF</v>
      </c>
      <c r="BH295" s="394" t="s">
        <v>190</v>
      </c>
      <c r="BI295" s="393" t="str">
        <f t="shared" si="389"/>
        <v>g</v>
      </c>
      <c r="BJ295" s="393" t="str">
        <f t="shared" si="390"/>
        <v/>
      </c>
      <c r="BK295" s="393" t="str">
        <f t="shared" si="391"/>
        <v>A</v>
      </c>
      <c r="BL295" s="395" t="str">
        <f t="shared" si="392"/>
        <v>A</v>
      </c>
      <c r="BM295" s="393" t="str">
        <f>IF((B295&gt;"a"),(VLOOKUP(A295,Afhankelijkheid!A$2:O$5530,2,FALSE)),"")</f>
        <v/>
      </c>
      <c r="BN295" s="396">
        <f>IFERROR(VLOOKUP(A295,'Hulpblad IZB en IZE'!A$2:B$750,2,FALSE),0)</f>
        <v>29</v>
      </c>
      <c r="BO295" s="397" t="str">
        <f t="shared" si="393"/>
        <v/>
      </c>
      <c r="BP295" s="370">
        <f t="shared" si="394"/>
        <v>303</v>
      </c>
      <c r="BQ295" s="371">
        <f t="shared" si="395"/>
        <v>0</v>
      </c>
      <c r="BR295" s="372">
        <f t="shared" si="463"/>
        <v>303</v>
      </c>
      <c r="BS295" s="372">
        <f t="shared" si="464"/>
        <v>10</v>
      </c>
      <c r="BT295" s="367">
        <f t="shared" si="396"/>
        <v>29</v>
      </c>
      <c r="BU295" s="398"/>
      <c r="BW295" s="393">
        <f t="shared" si="397"/>
        <v>0</v>
      </c>
      <c r="BX295" s="393">
        <f t="shared" si="398"/>
        <v>0</v>
      </c>
      <c r="BY295" s="393">
        <f t="shared" si="399"/>
        <v>0</v>
      </c>
      <c r="BZ295" s="393">
        <f t="shared" si="400"/>
        <v>0</v>
      </c>
      <c r="CA295" s="393">
        <f t="shared" si="401"/>
        <v>0</v>
      </c>
      <c r="CB295" s="393">
        <f t="shared" si="402"/>
        <v>0</v>
      </c>
      <c r="CC295" s="393">
        <f t="shared" si="403"/>
        <v>0</v>
      </c>
      <c r="CD295" s="393">
        <f t="shared" si="404"/>
        <v>0</v>
      </c>
      <c r="CE295" s="393">
        <f t="shared" si="405"/>
        <v>0</v>
      </c>
      <c r="CF295" s="393">
        <f t="shared" si="406"/>
        <v>0</v>
      </c>
      <c r="CG295" s="398"/>
      <c r="CH295" s="391">
        <f t="shared" si="407"/>
        <v>1</v>
      </c>
      <c r="CI295" s="391">
        <f t="shared" si="408"/>
        <v>1</v>
      </c>
      <c r="CJ295" s="391">
        <f t="shared" si="409"/>
        <v>1</v>
      </c>
      <c r="CK295" s="391">
        <f t="shared" si="410"/>
        <v>1</v>
      </c>
      <c r="CL295" s="391">
        <f t="shared" si="411"/>
        <v>1</v>
      </c>
      <c r="CM295" s="391">
        <f t="shared" si="412"/>
        <v>1</v>
      </c>
      <c r="CN295" s="391">
        <f t="shared" si="413"/>
        <v>1</v>
      </c>
      <c r="CO295" s="391">
        <f t="shared" si="414"/>
        <v>1</v>
      </c>
      <c r="CP295" s="391">
        <f t="shared" si="415"/>
        <v>1</v>
      </c>
      <c r="CQ295" s="391">
        <f t="shared" si="416"/>
        <v>1</v>
      </c>
      <c r="CR295" s="391">
        <f t="shared" si="417"/>
        <v>0</v>
      </c>
      <c r="CS295" s="393">
        <f t="shared" si="418"/>
        <v>0</v>
      </c>
      <c r="CT295" s="391">
        <f t="shared" si="419"/>
        <v>0</v>
      </c>
      <c r="CU295" s="391">
        <f t="shared" si="420"/>
        <v>1</v>
      </c>
      <c r="CV295" s="391">
        <f t="shared" si="421"/>
        <v>1</v>
      </c>
      <c r="CW295" s="391">
        <f t="shared" si="422"/>
        <v>1</v>
      </c>
      <c r="CX295" s="391">
        <f t="shared" si="423"/>
        <v>1</v>
      </c>
      <c r="CY295" s="391">
        <f t="shared" si="424"/>
        <v>1</v>
      </c>
      <c r="CZ295" s="391">
        <f t="shared" si="425"/>
        <v>1</v>
      </c>
      <c r="DA295" s="391">
        <f t="shared" si="426"/>
        <v>1</v>
      </c>
      <c r="DB295" s="391">
        <f t="shared" si="427"/>
        <v>1</v>
      </c>
      <c r="DC295" s="391">
        <f t="shared" si="428"/>
        <v>1</v>
      </c>
      <c r="DD295" s="391">
        <f t="shared" si="429"/>
        <v>1</v>
      </c>
      <c r="DE295" s="398"/>
      <c r="DF295" s="391">
        <f t="shared" si="430"/>
        <v>0</v>
      </c>
      <c r="DG295" s="391">
        <f t="shared" si="431"/>
        <v>0</v>
      </c>
      <c r="DH295" s="391">
        <f t="shared" si="432"/>
        <v>0</v>
      </c>
      <c r="DI295" s="391">
        <f t="shared" si="433"/>
        <v>0</v>
      </c>
      <c r="DJ295" s="391">
        <f t="shared" si="434"/>
        <v>0</v>
      </c>
      <c r="DK295" s="391">
        <f t="shared" si="435"/>
        <v>0</v>
      </c>
      <c r="DL295" s="391">
        <f t="shared" si="436"/>
        <v>0</v>
      </c>
      <c r="DM295" s="391">
        <f t="shared" si="437"/>
        <v>0</v>
      </c>
      <c r="DN295" s="391">
        <f t="shared" si="438"/>
        <v>0</v>
      </c>
      <c r="DO295" s="391">
        <f t="shared" si="439"/>
        <v>0</v>
      </c>
      <c r="DP295" s="391">
        <f t="shared" si="440"/>
        <v>0</v>
      </c>
      <c r="DQ295" s="398"/>
      <c r="DR295" s="391">
        <f t="shared" si="441"/>
        <v>0</v>
      </c>
      <c r="DS295" s="391">
        <f t="shared" si="442"/>
        <v>0</v>
      </c>
      <c r="DT295" s="391">
        <f t="shared" si="443"/>
        <v>0</v>
      </c>
      <c r="DU295" s="391">
        <f t="shared" si="444"/>
        <v>0</v>
      </c>
      <c r="DV295" s="391">
        <f t="shared" si="445"/>
        <v>0</v>
      </c>
      <c r="DW295" s="391">
        <f t="shared" si="446"/>
        <v>0</v>
      </c>
      <c r="DX295" s="391">
        <f t="shared" si="447"/>
        <v>0</v>
      </c>
      <c r="DY295" s="391">
        <f t="shared" si="448"/>
        <v>0</v>
      </c>
      <c r="DZ295" s="391">
        <f t="shared" si="449"/>
        <v>0</v>
      </c>
      <c r="EA295" s="391">
        <f t="shared" si="450"/>
        <v>0</v>
      </c>
      <c r="EB295" s="391">
        <f t="shared" si="451"/>
        <v>0</v>
      </c>
      <c r="EC295" s="398"/>
      <c r="ED295" s="391">
        <f t="shared" si="452"/>
        <v>0</v>
      </c>
      <c r="EE295" s="391">
        <f t="shared" si="453"/>
        <v>0</v>
      </c>
      <c r="EF295" s="391">
        <f t="shared" si="454"/>
        <v>0</v>
      </c>
      <c r="EG295" s="391">
        <f t="shared" si="455"/>
        <v>0</v>
      </c>
      <c r="EH295" s="391">
        <f t="shared" si="456"/>
        <v>0</v>
      </c>
      <c r="EI295" s="391">
        <f t="shared" si="457"/>
        <v>0</v>
      </c>
      <c r="EJ295" s="391">
        <f t="shared" si="458"/>
        <v>0</v>
      </c>
      <c r="EK295" s="391">
        <f t="shared" si="459"/>
        <v>0</v>
      </c>
      <c r="EL295" s="391">
        <f t="shared" si="460"/>
        <v>0</v>
      </c>
      <c r="EM295" s="391">
        <f t="shared" si="461"/>
        <v>0</v>
      </c>
      <c r="EN295" s="391">
        <f t="shared" si="462"/>
        <v>0</v>
      </c>
    </row>
    <row r="296" spans="1:145" s="391" customFormat="1" ht="13.5" hidden="1" thickBot="1" x14ac:dyDescent="0.25">
      <c r="A296" s="364" t="str">
        <f t="shared" si="468"/>
        <v>RV-NA</v>
      </c>
      <c r="B296" s="365" t="str">
        <f>IF((A296&lt;&gt;"ZZZ"),(IF((IFERROR((VLOOKUP(A296,'Standaard+voorstellen '!A$1:B$436,1,FALSE)),"ZZZ"))="ZZZ","v","")),"")</f>
        <v/>
      </c>
      <c r="C296" s="396" t="s">
        <v>988</v>
      </c>
      <c r="D296" s="367" t="str">
        <f t="shared" si="381"/>
        <v>RV-NA</v>
      </c>
      <c r="E296" s="368" t="str">
        <f>IFERROR((VLOOKUP(C296,'Standaard+voorstellen '!A$1:E$568,2,FALSE)),"Nog af te handelen AANVRAAG")</f>
        <v>Redvoertuig Noodalarmering</v>
      </c>
      <c r="F296" s="369">
        <f>IFERROR((VLOOKUP(C296,'Standaard+voorstellen '!A$1:E$568,3,FALSE)),"")</f>
        <v>5</v>
      </c>
      <c r="G296" s="370">
        <f t="shared" si="465"/>
        <v>48</v>
      </c>
      <c r="H296" s="371">
        <f t="shared" si="467"/>
        <v>0</v>
      </c>
      <c r="I296" s="372">
        <f t="shared" si="466"/>
        <v>48</v>
      </c>
      <c r="J296" s="367">
        <f t="shared" si="382"/>
        <v>1</v>
      </c>
      <c r="K296" s="372">
        <f t="shared" si="383"/>
        <v>0</v>
      </c>
      <c r="L296" s="410" t="s">
        <v>36</v>
      </c>
      <c r="M296" s="373" t="s">
        <v>1253</v>
      </c>
      <c r="N296" s="374"/>
      <c r="O296" s="375"/>
      <c r="P296" s="376" t="s">
        <v>988</v>
      </c>
      <c r="Q296" s="377">
        <v>48</v>
      </c>
      <c r="R296" s="378">
        <v>0</v>
      </c>
      <c r="S296" s="379">
        <v>48</v>
      </c>
      <c r="T296" s="378">
        <v>6</v>
      </c>
      <c r="U296" s="378">
        <v>4</v>
      </c>
      <c r="V296" s="383">
        <v>0</v>
      </c>
      <c r="W296" s="384">
        <v>0</v>
      </c>
      <c r="X296" s="384">
        <v>0</v>
      </c>
      <c r="Y296" s="383"/>
      <c r="Z296" s="384"/>
      <c r="AA296" s="384"/>
      <c r="AB296" s="377"/>
      <c r="AC296" s="378"/>
      <c r="AD296" s="378"/>
      <c r="AE296" s="383">
        <v>10</v>
      </c>
      <c r="AF296" s="384">
        <v>0</v>
      </c>
      <c r="AG296" s="384">
        <v>10</v>
      </c>
      <c r="AH296" s="383">
        <v>0</v>
      </c>
      <c r="AI296" s="384">
        <v>0</v>
      </c>
      <c r="AJ296" s="384">
        <v>0</v>
      </c>
      <c r="AK296" s="383"/>
      <c r="AL296" s="384"/>
      <c r="AM296" s="384"/>
      <c r="AN296" s="383">
        <v>3</v>
      </c>
      <c r="AO296" s="384">
        <v>0</v>
      </c>
      <c r="AP296" s="384">
        <v>3</v>
      </c>
      <c r="AQ296" s="383">
        <v>34</v>
      </c>
      <c r="AR296" s="384">
        <v>0</v>
      </c>
      <c r="AS296" s="384">
        <v>34</v>
      </c>
      <c r="AT296" s="383">
        <v>1</v>
      </c>
      <c r="AU296" s="384">
        <v>0</v>
      </c>
      <c r="AV296" s="384">
        <v>1</v>
      </c>
      <c r="AW296" s="383"/>
      <c r="AX296" s="384"/>
      <c r="AY296" s="384"/>
      <c r="AZ296" s="403"/>
      <c r="BA296" s="387" t="str">
        <f t="shared" si="384"/>
        <v>RV</v>
      </c>
      <c r="BB296" s="388" t="str">
        <f t="shared" si="385"/>
        <v/>
      </c>
      <c r="BC296" s="389" t="str">
        <f t="shared" si="386"/>
        <v>-</v>
      </c>
      <c r="BD296" s="390" t="str">
        <f t="shared" si="469"/>
        <v>NA</v>
      </c>
      <c r="BE296" s="391">
        <f t="shared" si="388"/>
        <v>3</v>
      </c>
      <c r="BF296" s="392" t="str">
        <f>VLOOKUP(C296,'Standaard+voorstellen '!A$1:E$568,1,FALSE)</f>
        <v>RV-NA</v>
      </c>
      <c r="BG296" s="393" t="str">
        <f>VLOOKUP(P296,'Hulpblad Aantal per VrtgSrt &gt;=1'!B$4:C$688,1,FALSE)</f>
        <v>RV-NA</v>
      </c>
      <c r="BH296" s="394" t="s">
        <v>988</v>
      </c>
      <c r="BI296" s="393" t="str">
        <f t="shared" si="389"/>
        <v>g</v>
      </c>
      <c r="BJ296" s="393" t="str">
        <f t="shared" si="390"/>
        <v/>
      </c>
      <c r="BK296" s="393" t="str">
        <f t="shared" si="391"/>
        <v>A</v>
      </c>
      <c r="BL296" s="395" t="str">
        <f t="shared" si="392"/>
        <v>A</v>
      </c>
      <c r="BM296" s="393" t="str">
        <f>IF((B296&gt;"a"),(VLOOKUP(A296,Afhankelijkheid!A$2:O$5530,2,FALSE)),"")</f>
        <v/>
      </c>
      <c r="BN296" s="396">
        <f>IFERROR(VLOOKUP(A296,'Hulpblad IZB en IZE'!A$2:B$750,2,FALSE),0)</f>
        <v>1</v>
      </c>
      <c r="BO296" s="397" t="str">
        <f t="shared" si="393"/>
        <v/>
      </c>
      <c r="BP296" s="370">
        <f t="shared" si="394"/>
        <v>48</v>
      </c>
      <c r="BQ296" s="371">
        <f t="shared" si="395"/>
        <v>0</v>
      </c>
      <c r="BR296" s="372">
        <f t="shared" si="463"/>
        <v>48</v>
      </c>
      <c r="BS296" s="372">
        <f t="shared" si="464"/>
        <v>6</v>
      </c>
      <c r="BT296" s="367">
        <f t="shared" si="396"/>
        <v>1</v>
      </c>
      <c r="BU296" s="398"/>
      <c r="BW296" s="393">
        <f t="shared" si="397"/>
        <v>0</v>
      </c>
      <c r="BX296" s="393">
        <f t="shared" si="398"/>
        <v>0</v>
      </c>
      <c r="BY296" s="393">
        <f t="shared" si="399"/>
        <v>0</v>
      </c>
      <c r="BZ296" s="393">
        <f t="shared" si="400"/>
        <v>0</v>
      </c>
      <c r="CA296" s="393">
        <f t="shared" si="401"/>
        <v>0</v>
      </c>
      <c r="CB296" s="393">
        <f t="shared" si="402"/>
        <v>0</v>
      </c>
      <c r="CC296" s="393">
        <f t="shared" si="403"/>
        <v>0</v>
      </c>
      <c r="CD296" s="393">
        <f t="shared" si="404"/>
        <v>0</v>
      </c>
      <c r="CE296" s="393">
        <f t="shared" si="405"/>
        <v>0</v>
      </c>
      <c r="CF296" s="393">
        <f t="shared" si="406"/>
        <v>0</v>
      </c>
      <c r="CG296" s="398"/>
      <c r="CH296" s="391">
        <f t="shared" si="407"/>
        <v>1</v>
      </c>
      <c r="CI296" s="391">
        <f t="shared" si="408"/>
        <v>0</v>
      </c>
      <c r="CJ296" s="391">
        <f t="shared" si="409"/>
        <v>0</v>
      </c>
      <c r="CK296" s="391">
        <f t="shared" si="410"/>
        <v>1</v>
      </c>
      <c r="CL296" s="391">
        <f t="shared" si="411"/>
        <v>1</v>
      </c>
      <c r="CM296" s="391">
        <f t="shared" si="412"/>
        <v>0</v>
      </c>
      <c r="CN296" s="391">
        <f t="shared" si="413"/>
        <v>1</v>
      </c>
      <c r="CO296" s="391">
        <f t="shared" si="414"/>
        <v>1</v>
      </c>
      <c r="CP296" s="391">
        <f t="shared" si="415"/>
        <v>1</v>
      </c>
      <c r="CQ296" s="391">
        <f t="shared" si="416"/>
        <v>0</v>
      </c>
      <c r="CR296" s="391">
        <f t="shared" si="417"/>
        <v>0</v>
      </c>
      <c r="CS296" s="393">
        <f t="shared" si="418"/>
        <v>0</v>
      </c>
      <c r="CT296" s="391">
        <f t="shared" si="419"/>
        <v>0</v>
      </c>
      <c r="CU296" s="391">
        <f t="shared" si="420"/>
        <v>0</v>
      </c>
      <c r="CV296" s="391">
        <f t="shared" si="421"/>
        <v>0</v>
      </c>
      <c r="CW296" s="391">
        <f t="shared" si="422"/>
        <v>0</v>
      </c>
      <c r="CX296" s="391">
        <f t="shared" si="423"/>
        <v>1</v>
      </c>
      <c r="CY296" s="391">
        <f t="shared" si="424"/>
        <v>0</v>
      </c>
      <c r="CZ296" s="391">
        <f t="shared" si="425"/>
        <v>0</v>
      </c>
      <c r="DA296" s="391">
        <f t="shared" si="426"/>
        <v>1</v>
      </c>
      <c r="DB296" s="391">
        <f t="shared" si="427"/>
        <v>1</v>
      </c>
      <c r="DC296" s="391">
        <f t="shared" si="428"/>
        <v>1</v>
      </c>
      <c r="DD296" s="391">
        <f t="shared" si="429"/>
        <v>0</v>
      </c>
      <c r="DE296" s="398"/>
      <c r="DF296" s="391">
        <f t="shared" si="430"/>
        <v>0</v>
      </c>
      <c r="DG296" s="391">
        <f t="shared" si="431"/>
        <v>0</v>
      </c>
      <c r="DH296" s="391">
        <f t="shared" si="432"/>
        <v>0</v>
      </c>
      <c r="DI296" s="391">
        <f t="shared" si="433"/>
        <v>0</v>
      </c>
      <c r="DJ296" s="391">
        <f t="shared" si="434"/>
        <v>0</v>
      </c>
      <c r="DK296" s="391">
        <f t="shared" si="435"/>
        <v>0</v>
      </c>
      <c r="DL296" s="391">
        <f t="shared" si="436"/>
        <v>0</v>
      </c>
      <c r="DM296" s="391">
        <f t="shared" si="437"/>
        <v>0</v>
      </c>
      <c r="DN296" s="391">
        <f t="shared" si="438"/>
        <v>0</v>
      </c>
      <c r="DO296" s="391">
        <f t="shared" si="439"/>
        <v>0</v>
      </c>
      <c r="DP296" s="391">
        <f t="shared" si="440"/>
        <v>0</v>
      </c>
      <c r="DQ296" s="398"/>
      <c r="DR296" s="391">
        <f t="shared" si="441"/>
        <v>0</v>
      </c>
      <c r="DS296" s="391">
        <f t="shared" si="442"/>
        <v>0</v>
      </c>
      <c r="DT296" s="391">
        <f t="shared" si="443"/>
        <v>0</v>
      </c>
      <c r="DU296" s="391">
        <f t="shared" si="444"/>
        <v>0</v>
      </c>
      <c r="DV296" s="391">
        <f t="shared" si="445"/>
        <v>0</v>
      </c>
      <c r="DW296" s="391">
        <f t="shared" si="446"/>
        <v>0</v>
      </c>
      <c r="DX296" s="391">
        <f t="shared" si="447"/>
        <v>0</v>
      </c>
      <c r="DY296" s="391">
        <f t="shared" si="448"/>
        <v>0</v>
      </c>
      <c r="DZ296" s="391">
        <f t="shared" si="449"/>
        <v>0</v>
      </c>
      <c r="EA296" s="391">
        <f t="shared" si="450"/>
        <v>0</v>
      </c>
      <c r="EB296" s="391">
        <f t="shared" si="451"/>
        <v>0</v>
      </c>
      <c r="EC296" s="398"/>
      <c r="ED296" s="391">
        <f t="shared" si="452"/>
        <v>0</v>
      </c>
      <c r="EE296" s="391">
        <f t="shared" si="453"/>
        <v>0</v>
      </c>
      <c r="EF296" s="391">
        <f t="shared" si="454"/>
        <v>0</v>
      </c>
      <c r="EG296" s="391">
        <f t="shared" si="455"/>
        <v>0</v>
      </c>
      <c r="EH296" s="391">
        <f t="shared" si="456"/>
        <v>0</v>
      </c>
      <c r="EI296" s="391">
        <f t="shared" si="457"/>
        <v>0</v>
      </c>
      <c r="EJ296" s="391">
        <f t="shared" si="458"/>
        <v>0</v>
      </c>
      <c r="EK296" s="391">
        <f t="shared" si="459"/>
        <v>0</v>
      </c>
      <c r="EL296" s="391">
        <f t="shared" si="460"/>
        <v>0</v>
      </c>
      <c r="EM296" s="391">
        <f t="shared" si="461"/>
        <v>0</v>
      </c>
      <c r="EN296" s="391">
        <f t="shared" si="462"/>
        <v>0</v>
      </c>
    </row>
    <row r="297" spans="1:145" s="391" customFormat="1" ht="18.75" hidden="1" thickBot="1" x14ac:dyDescent="0.25">
      <c r="A297" s="364" t="str">
        <f t="shared" si="468"/>
        <v>RV-NO</v>
      </c>
      <c r="B297" s="365" t="str">
        <f>IF((A297&lt;&gt;"ZZZ"),(IF((IFERROR((VLOOKUP(A297,'Standaard+voorstellen '!A$1:B$436,1,FALSE)),"ZZZ"))="ZZZ","v","")),"")</f>
        <v/>
      </c>
      <c r="C297" s="396" t="s">
        <v>282</v>
      </c>
      <c r="D297" s="367" t="str">
        <f t="shared" si="381"/>
        <v>RV-NO</v>
      </c>
      <c r="E297" s="368" t="str">
        <f>IFERROR((VLOOKUP(C297,'Standaard+voorstellen '!A$1:E$568,2,FALSE)),"Nog af te handelen AANVRAAG")</f>
        <v>Redvoertuig Noodprocedure</v>
      </c>
      <c r="F297" s="369">
        <f>IFERROR((VLOOKUP(C297,'Standaard+voorstellen '!A$1:E$568,3,FALSE)),"")</f>
        <v>5</v>
      </c>
      <c r="G297" s="370">
        <f t="shared" si="465"/>
        <v>206</v>
      </c>
      <c r="H297" s="371">
        <f t="shared" si="467"/>
        <v>0</v>
      </c>
      <c r="I297" s="372">
        <f t="shared" si="466"/>
        <v>206</v>
      </c>
      <c r="J297" s="367">
        <f t="shared" si="382"/>
        <v>17</v>
      </c>
      <c r="K297" s="372">
        <f t="shared" si="383"/>
        <v>0</v>
      </c>
      <c r="L297" s="369" t="s">
        <v>36</v>
      </c>
      <c r="M297" s="373" t="s">
        <v>1253</v>
      </c>
      <c r="N297" s="374"/>
      <c r="O297" s="375"/>
      <c r="P297" s="376" t="s">
        <v>282</v>
      </c>
      <c r="Q297" s="377">
        <v>206</v>
      </c>
      <c r="R297" s="378">
        <v>0</v>
      </c>
      <c r="S297" s="379">
        <v>206</v>
      </c>
      <c r="T297" s="378">
        <v>9</v>
      </c>
      <c r="U297" s="378">
        <v>9</v>
      </c>
      <c r="V297" s="383">
        <v>3</v>
      </c>
      <c r="W297" s="384">
        <v>0</v>
      </c>
      <c r="X297" s="385">
        <v>3</v>
      </c>
      <c r="Y297" s="384">
        <v>25</v>
      </c>
      <c r="Z297" s="401">
        <v>0</v>
      </c>
      <c r="AA297" s="402">
        <v>25</v>
      </c>
      <c r="AB297" s="383"/>
      <c r="AC297" s="384"/>
      <c r="AD297" s="384"/>
      <c r="AE297" s="383">
        <v>33</v>
      </c>
      <c r="AF297" s="401">
        <v>0</v>
      </c>
      <c r="AG297" s="406">
        <v>33</v>
      </c>
      <c r="AH297" s="383">
        <v>4</v>
      </c>
      <c r="AI297" s="384">
        <v>0</v>
      </c>
      <c r="AJ297" s="385">
        <v>4</v>
      </c>
      <c r="AK297" s="384">
        <v>21</v>
      </c>
      <c r="AL297" s="384">
        <v>0</v>
      </c>
      <c r="AM297" s="384">
        <v>21</v>
      </c>
      <c r="AN297" s="383">
        <v>18</v>
      </c>
      <c r="AO297" s="384">
        <v>0</v>
      </c>
      <c r="AP297" s="385">
        <v>18</v>
      </c>
      <c r="AQ297" s="384">
        <v>42</v>
      </c>
      <c r="AR297" s="384">
        <v>0</v>
      </c>
      <c r="AS297" s="384">
        <v>42</v>
      </c>
      <c r="AT297" s="377">
        <v>32</v>
      </c>
      <c r="AU297" s="384">
        <v>0</v>
      </c>
      <c r="AV297" s="384">
        <v>32</v>
      </c>
      <c r="AW297" s="377">
        <v>28</v>
      </c>
      <c r="AX297" s="378">
        <v>0</v>
      </c>
      <c r="AY297" s="385">
        <v>28</v>
      </c>
      <c r="AZ297" s="403"/>
      <c r="BA297" s="387" t="str">
        <f t="shared" si="384"/>
        <v>RV</v>
      </c>
      <c r="BB297" s="388" t="str">
        <f t="shared" si="385"/>
        <v/>
      </c>
      <c r="BC297" s="389" t="str">
        <f t="shared" si="386"/>
        <v>-</v>
      </c>
      <c r="BD297" s="390" t="str">
        <f t="shared" si="469"/>
        <v>NO</v>
      </c>
      <c r="BE297" s="391">
        <f t="shared" si="388"/>
        <v>3</v>
      </c>
      <c r="BF297" s="392" t="str">
        <f>VLOOKUP(C297,'Standaard+voorstellen '!A$1:E$568,1,FALSE)</f>
        <v>RV-NO</v>
      </c>
      <c r="BG297" s="393" t="str">
        <f>VLOOKUP(P297,'Hulpblad Aantal per VrtgSrt &gt;=1'!B$4:C$688,1,FALSE)</f>
        <v>RV-NO</v>
      </c>
      <c r="BH297" s="394" t="s">
        <v>282</v>
      </c>
      <c r="BI297" s="393" t="str">
        <f t="shared" si="389"/>
        <v>g</v>
      </c>
      <c r="BJ297" s="393" t="str">
        <f t="shared" si="390"/>
        <v/>
      </c>
      <c r="BK297" s="393" t="str">
        <f t="shared" si="391"/>
        <v>A</v>
      </c>
      <c r="BL297" s="395" t="str">
        <f t="shared" si="392"/>
        <v>A</v>
      </c>
      <c r="BM297" s="393" t="str">
        <f>IF((B297&gt;"a"),(VLOOKUP(A297,Afhankelijkheid!A$2:O$5530,2,FALSE)),"")</f>
        <v/>
      </c>
      <c r="BN297" s="396">
        <f>IFERROR(VLOOKUP(A297,'Hulpblad IZB en IZE'!A$2:B$750,2,FALSE),0)</f>
        <v>17</v>
      </c>
      <c r="BO297" s="397" t="str">
        <f t="shared" si="393"/>
        <v/>
      </c>
      <c r="BP297" s="370">
        <f t="shared" si="394"/>
        <v>206</v>
      </c>
      <c r="BQ297" s="371">
        <f t="shared" si="395"/>
        <v>0</v>
      </c>
      <c r="BR297" s="372">
        <f t="shared" si="463"/>
        <v>206</v>
      </c>
      <c r="BS297" s="372">
        <f t="shared" si="464"/>
        <v>9</v>
      </c>
      <c r="BT297" s="367">
        <f t="shared" si="396"/>
        <v>17</v>
      </c>
      <c r="BU297" s="398"/>
      <c r="BW297" s="393">
        <f t="shared" si="397"/>
        <v>0</v>
      </c>
      <c r="BX297" s="393">
        <f t="shared" si="398"/>
        <v>0</v>
      </c>
      <c r="BY297" s="393">
        <f t="shared" si="399"/>
        <v>0</v>
      </c>
      <c r="BZ297" s="393">
        <f t="shared" si="400"/>
        <v>0</v>
      </c>
      <c r="CA297" s="393">
        <f t="shared" si="401"/>
        <v>0</v>
      </c>
      <c r="CB297" s="393">
        <f t="shared" si="402"/>
        <v>0</v>
      </c>
      <c r="CC297" s="393">
        <f t="shared" si="403"/>
        <v>0</v>
      </c>
      <c r="CD297" s="393">
        <f t="shared" si="404"/>
        <v>0</v>
      </c>
      <c r="CE297" s="393">
        <f t="shared" si="405"/>
        <v>0</v>
      </c>
      <c r="CF297" s="393">
        <f t="shared" si="406"/>
        <v>0</v>
      </c>
      <c r="CG297" s="398"/>
      <c r="CH297" s="391">
        <f t="shared" si="407"/>
        <v>1</v>
      </c>
      <c r="CI297" s="391">
        <f t="shared" si="408"/>
        <v>1</v>
      </c>
      <c r="CJ297" s="391">
        <f t="shared" si="409"/>
        <v>0</v>
      </c>
      <c r="CK297" s="391">
        <f t="shared" si="410"/>
        <v>1</v>
      </c>
      <c r="CL297" s="391">
        <f t="shared" si="411"/>
        <v>1</v>
      </c>
      <c r="CM297" s="391">
        <f t="shared" si="412"/>
        <v>1</v>
      </c>
      <c r="CN297" s="391">
        <f t="shared" si="413"/>
        <v>1</v>
      </c>
      <c r="CO297" s="391">
        <f t="shared" si="414"/>
        <v>1</v>
      </c>
      <c r="CP297" s="391">
        <f t="shared" si="415"/>
        <v>1</v>
      </c>
      <c r="CQ297" s="391">
        <f t="shared" si="416"/>
        <v>1</v>
      </c>
      <c r="CR297" s="391">
        <f t="shared" si="417"/>
        <v>0</v>
      </c>
      <c r="CS297" s="393">
        <f t="shared" si="418"/>
        <v>0</v>
      </c>
      <c r="CT297" s="391">
        <f t="shared" si="419"/>
        <v>0</v>
      </c>
      <c r="CU297" s="391">
        <f t="shared" si="420"/>
        <v>1</v>
      </c>
      <c r="CV297" s="391">
        <f t="shared" si="421"/>
        <v>1</v>
      </c>
      <c r="CW297" s="391">
        <f t="shared" si="422"/>
        <v>0</v>
      </c>
      <c r="CX297" s="391">
        <f t="shared" si="423"/>
        <v>1</v>
      </c>
      <c r="CY297" s="391">
        <f t="shared" si="424"/>
        <v>1</v>
      </c>
      <c r="CZ297" s="391">
        <f t="shared" si="425"/>
        <v>1</v>
      </c>
      <c r="DA297" s="391">
        <f t="shared" si="426"/>
        <v>1</v>
      </c>
      <c r="DB297" s="391">
        <f t="shared" si="427"/>
        <v>1</v>
      </c>
      <c r="DC297" s="391">
        <f t="shared" si="428"/>
        <v>1</v>
      </c>
      <c r="DD297" s="391">
        <f t="shared" si="429"/>
        <v>1</v>
      </c>
      <c r="DE297" s="398"/>
      <c r="DF297" s="391">
        <f t="shared" si="430"/>
        <v>0</v>
      </c>
      <c r="DG297" s="391">
        <f t="shared" si="431"/>
        <v>0</v>
      </c>
      <c r="DH297" s="391">
        <f t="shared" si="432"/>
        <v>0</v>
      </c>
      <c r="DI297" s="391">
        <f t="shared" si="433"/>
        <v>0</v>
      </c>
      <c r="DJ297" s="391">
        <f t="shared" si="434"/>
        <v>0</v>
      </c>
      <c r="DK297" s="391">
        <f t="shared" si="435"/>
        <v>0</v>
      </c>
      <c r="DL297" s="391">
        <f t="shared" si="436"/>
        <v>0</v>
      </c>
      <c r="DM297" s="391">
        <f t="shared" si="437"/>
        <v>0</v>
      </c>
      <c r="DN297" s="391">
        <f t="shared" si="438"/>
        <v>0</v>
      </c>
      <c r="DO297" s="391">
        <f t="shared" si="439"/>
        <v>0</v>
      </c>
      <c r="DP297" s="391">
        <f t="shared" si="440"/>
        <v>0</v>
      </c>
      <c r="DQ297" s="398"/>
      <c r="DR297" s="391">
        <f t="shared" si="441"/>
        <v>0</v>
      </c>
      <c r="DS297" s="391">
        <f t="shared" si="442"/>
        <v>0</v>
      </c>
      <c r="DT297" s="391">
        <f t="shared" si="443"/>
        <v>0</v>
      </c>
      <c r="DU297" s="391">
        <f t="shared" si="444"/>
        <v>0</v>
      </c>
      <c r="DV297" s="391">
        <f t="shared" si="445"/>
        <v>0</v>
      </c>
      <c r="DW297" s="391">
        <f t="shared" si="446"/>
        <v>0</v>
      </c>
      <c r="DX297" s="391">
        <f t="shared" si="447"/>
        <v>0</v>
      </c>
      <c r="DY297" s="391">
        <f t="shared" si="448"/>
        <v>0</v>
      </c>
      <c r="DZ297" s="391">
        <f t="shared" si="449"/>
        <v>0</v>
      </c>
      <c r="EA297" s="391">
        <f t="shared" si="450"/>
        <v>0</v>
      </c>
      <c r="EB297" s="391">
        <f t="shared" si="451"/>
        <v>0</v>
      </c>
      <c r="EC297" s="398"/>
      <c r="ED297" s="391">
        <f t="shared" si="452"/>
        <v>0</v>
      </c>
      <c r="EE297" s="391">
        <f t="shared" si="453"/>
        <v>0</v>
      </c>
      <c r="EF297" s="391">
        <f t="shared" si="454"/>
        <v>0</v>
      </c>
      <c r="EG297" s="391">
        <f t="shared" si="455"/>
        <v>0</v>
      </c>
      <c r="EH297" s="391">
        <f t="shared" si="456"/>
        <v>0</v>
      </c>
      <c r="EI297" s="391">
        <f t="shared" si="457"/>
        <v>0</v>
      </c>
      <c r="EJ297" s="391">
        <f t="shared" si="458"/>
        <v>0</v>
      </c>
      <c r="EK297" s="391">
        <f t="shared" si="459"/>
        <v>0</v>
      </c>
      <c r="EL297" s="391">
        <f t="shared" si="460"/>
        <v>0</v>
      </c>
      <c r="EM297" s="391">
        <f t="shared" si="461"/>
        <v>0</v>
      </c>
      <c r="EN297" s="391">
        <f t="shared" si="462"/>
        <v>0</v>
      </c>
      <c r="EO297" s="399"/>
    </row>
    <row r="298" spans="1:145" s="391" customFormat="1" ht="13.5" hidden="1" thickBot="1" x14ac:dyDescent="0.25">
      <c r="A298" s="364" t="str">
        <f t="shared" si="468"/>
        <v>SAA</v>
      </c>
      <c r="B298" s="365" t="str">
        <f>IF((A298&lt;&gt;"ZZZ"),(IF((IFERROR((VLOOKUP(A298,'Standaard+voorstellen '!A$1:B$436,1,FALSE)),"ZZZ"))="ZZZ","v","")),"")</f>
        <v/>
      </c>
      <c r="C298" s="396" t="s">
        <v>345</v>
      </c>
      <c r="D298" s="367" t="str">
        <f t="shared" si="381"/>
        <v>SAA</v>
      </c>
      <c r="E298" s="368" t="str">
        <f>IFERROR((VLOOKUP(C298,'Standaard+voorstellen '!A$1:E$568,2,FALSE)),"Nog af te handelen AANVRAAG")</f>
        <v>Stroom Aggregaat Aanhanger</v>
      </c>
      <c r="F298" s="369">
        <f>IFERROR((VLOOKUP(C298,'Standaard+voorstellen '!A$1:E$568,3,FALSE)),"")</f>
        <v>8</v>
      </c>
      <c r="G298" s="370">
        <f t="shared" si="465"/>
        <v>14</v>
      </c>
      <c r="H298" s="371">
        <f t="shared" si="467"/>
        <v>14</v>
      </c>
      <c r="I298" s="372">
        <f t="shared" si="466"/>
        <v>0</v>
      </c>
      <c r="J298" s="367">
        <f t="shared" si="382"/>
        <v>15</v>
      </c>
      <c r="K298" s="372">
        <f t="shared" si="383"/>
        <v>0</v>
      </c>
      <c r="L298" s="369" t="s">
        <v>36</v>
      </c>
      <c r="M298" s="373" t="s">
        <v>443</v>
      </c>
      <c r="N298" s="374"/>
      <c r="O298" s="375"/>
      <c r="P298" s="376" t="s">
        <v>345</v>
      </c>
      <c r="Q298" s="377">
        <v>14</v>
      </c>
      <c r="R298" s="378">
        <v>14</v>
      </c>
      <c r="S298" s="379">
        <v>0</v>
      </c>
      <c r="T298" s="378">
        <v>7</v>
      </c>
      <c r="U298" s="378">
        <v>5</v>
      </c>
      <c r="V298" s="383">
        <v>0</v>
      </c>
      <c r="W298" s="384">
        <v>0</v>
      </c>
      <c r="X298" s="385">
        <v>0</v>
      </c>
      <c r="Y298" s="384"/>
      <c r="Z298" s="401"/>
      <c r="AA298" s="402"/>
      <c r="AB298" s="383"/>
      <c r="AC298" s="384"/>
      <c r="AD298" s="384"/>
      <c r="AE298" s="383"/>
      <c r="AF298" s="401"/>
      <c r="AG298" s="406"/>
      <c r="AH298" s="383">
        <v>2</v>
      </c>
      <c r="AI298" s="384">
        <v>2</v>
      </c>
      <c r="AJ298" s="385">
        <v>0</v>
      </c>
      <c r="AK298" s="378">
        <v>1</v>
      </c>
      <c r="AL298" s="378">
        <v>1</v>
      </c>
      <c r="AM298" s="378">
        <v>0</v>
      </c>
      <c r="AN298" s="383">
        <v>0</v>
      </c>
      <c r="AO298" s="384">
        <v>0</v>
      </c>
      <c r="AP298" s="385">
        <v>0</v>
      </c>
      <c r="AQ298" s="378">
        <v>7</v>
      </c>
      <c r="AR298" s="378">
        <v>7</v>
      </c>
      <c r="AS298" s="378">
        <v>0</v>
      </c>
      <c r="AT298" s="383">
        <v>1</v>
      </c>
      <c r="AU298" s="378">
        <v>1</v>
      </c>
      <c r="AV298" s="378">
        <v>0</v>
      </c>
      <c r="AW298" s="383">
        <v>3</v>
      </c>
      <c r="AX298" s="384">
        <v>3</v>
      </c>
      <c r="AY298" s="385">
        <v>0</v>
      </c>
      <c r="AZ298" s="403"/>
      <c r="BA298" s="387" t="str">
        <f t="shared" si="384"/>
        <v>SA</v>
      </c>
      <c r="BB298" s="388" t="str">
        <f t="shared" si="385"/>
        <v>A</v>
      </c>
      <c r="BC298" s="389" t="str">
        <f t="shared" si="386"/>
        <v/>
      </c>
      <c r="BD298" s="390" t="str">
        <f t="shared" si="469"/>
        <v/>
      </c>
      <c r="BE298" s="391">
        <f t="shared" si="388"/>
        <v>4</v>
      </c>
      <c r="BF298" s="392" t="str">
        <f>VLOOKUP(C298,'Standaard+voorstellen '!A$1:E$568,1,FALSE)</f>
        <v>SAA</v>
      </c>
      <c r="BG298" s="393" t="str">
        <f>VLOOKUP(P298,'Hulpblad Aantal per VrtgSrt &gt;=1'!B$4:C$688,1,FALSE)</f>
        <v>SAA</v>
      </c>
      <c r="BH298" s="394" t="s">
        <v>345</v>
      </c>
      <c r="BI298" s="393" t="str">
        <f t="shared" si="389"/>
        <v>g</v>
      </c>
      <c r="BJ298" s="393" t="str">
        <f t="shared" si="390"/>
        <v>P</v>
      </c>
      <c r="BK298" s="393" t="str">
        <f t="shared" si="391"/>
        <v/>
      </c>
      <c r="BL298" s="395" t="str">
        <f t="shared" si="392"/>
        <v>P</v>
      </c>
      <c r="BM298" s="393" t="str">
        <f>IF((B298&gt;"a"),(VLOOKUP(A298,Afhankelijkheid!A$2:O$5530,2,FALSE)),"")</f>
        <v/>
      </c>
      <c r="BN298" s="396">
        <f>IFERROR(VLOOKUP(A298,'Hulpblad IZB en IZE'!A$2:B$750,2,FALSE),0)</f>
        <v>15</v>
      </c>
      <c r="BO298" s="397" t="str">
        <f t="shared" si="393"/>
        <v/>
      </c>
      <c r="BP298" s="370">
        <f t="shared" si="394"/>
        <v>14</v>
      </c>
      <c r="BQ298" s="371">
        <f t="shared" si="395"/>
        <v>14</v>
      </c>
      <c r="BR298" s="372">
        <f t="shared" si="463"/>
        <v>0</v>
      </c>
      <c r="BS298" s="372">
        <f t="shared" si="464"/>
        <v>7</v>
      </c>
      <c r="BT298" s="367">
        <f t="shared" si="396"/>
        <v>15</v>
      </c>
      <c r="BU298" s="398"/>
      <c r="BW298" s="393">
        <f t="shared" si="397"/>
        <v>0</v>
      </c>
      <c r="BX298" s="393">
        <f t="shared" si="398"/>
        <v>0</v>
      </c>
      <c r="BY298" s="393">
        <f t="shared" si="399"/>
        <v>0</v>
      </c>
      <c r="BZ298" s="393">
        <f t="shared" si="400"/>
        <v>0</v>
      </c>
      <c r="CA298" s="393">
        <f t="shared" si="401"/>
        <v>0</v>
      </c>
      <c r="CB298" s="393">
        <f t="shared" si="402"/>
        <v>0</v>
      </c>
      <c r="CC298" s="393">
        <f t="shared" si="403"/>
        <v>0</v>
      </c>
      <c r="CD298" s="393">
        <f t="shared" si="404"/>
        <v>0</v>
      </c>
      <c r="CE298" s="393">
        <f t="shared" si="405"/>
        <v>0</v>
      </c>
      <c r="CF298" s="393">
        <f t="shared" si="406"/>
        <v>0</v>
      </c>
      <c r="CG298" s="398"/>
      <c r="CH298" s="391">
        <f t="shared" si="407"/>
        <v>1</v>
      </c>
      <c r="CI298" s="391">
        <f t="shared" si="408"/>
        <v>0</v>
      </c>
      <c r="CJ298" s="391">
        <f t="shared" si="409"/>
        <v>0</v>
      </c>
      <c r="CK298" s="391">
        <f t="shared" si="410"/>
        <v>0</v>
      </c>
      <c r="CL298" s="391">
        <f t="shared" si="411"/>
        <v>1</v>
      </c>
      <c r="CM298" s="391">
        <f t="shared" si="412"/>
        <v>1</v>
      </c>
      <c r="CN298" s="391">
        <f t="shared" si="413"/>
        <v>1</v>
      </c>
      <c r="CO298" s="391">
        <f t="shared" si="414"/>
        <v>1</v>
      </c>
      <c r="CP298" s="391">
        <f t="shared" si="415"/>
        <v>1</v>
      </c>
      <c r="CQ298" s="391">
        <f t="shared" si="416"/>
        <v>1</v>
      </c>
      <c r="CR298" s="391">
        <f t="shared" si="417"/>
        <v>0</v>
      </c>
      <c r="CS298" s="393">
        <f t="shared" si="418"/>
        <v>0</v>
      </c>
      <c r="CT298" s="391">
        <f t="shared" si="419"/>
        <v>0</v>
      </c>
      <c r="CU298" s="391">
        <f t="shared" si="420"/>
        <v>0</v>
      </c>
      <c r="CV298" s="391">
        <f t="shared" si="421"/>
        <v>0</v>
      </c>
      <c r="CW298" s="391">
        <f t="shared" si="422"/>
        <v>0</v>
      </c>
      <c r="CX298" s="391">
        <f t="shared" si="423"/>
        <v>0</v>
      </c>
      <c r="CY298" s="391">
        <f t="shared" si="424"/>
        <v>1</v>
      </c>
      <c r="CZ298" s="391">
        <f t="shared" si="425"/>
        <v>1</v>
      </c>
      <c r="DA298" s="391">
        <f t="shared" si="426"/>
        <v>0</v>
      </c>
      <c r="DB298" s="391">
        <f t="shared" si="427"/>
        <v>1</v>
      </c>
      <c r="DC298" s="391">
        <f t="shared" si="428"/>
        <v>1</v>
      </c>
      <c r="DD298" s="391">
        <f t="shared" si="429"/>
        <v>1</v>
      </c>
      <c r="DE298" s="398"/>
      <c r="DF298" s="391">
        <f t="shared" si="430"/>
        <v>0</v>
      </c>
      <c r="DG298" s="391">
        <f t="shared" si="431"/>
        <v>0</v>
      </c>
      <c r="DH298" s="391">
        <f t="shared" si="432"/>
        <v>0</v>
      </c>
      <c r="DI298" s="391">
        <f t="shared" si="433"/>
        <v>0</v>
      </c>
      <c r="DJ298" s="391">
        <f t="shared" si="434"/>
        <v>0</v>
      </c>
      <c r="DK298" s="391">
        <f t="shared" si="435"/>
        <v>0</v>
      </c>
      <c r="DL298" s="391">
        <f t="shared" si="436"/>
        <v>0</v>
      </c>
      <c r="DM298" s="391">
        <f t="shared" si="437"/>
        <v>0</v>
      </c>
      <c r="DN298" s="391">
        <f t="shared" si="438"/>
        <v>0</v>
      </c>
      <c r="DO298" s="391">
        <f t="shared" si="439"/>
        <v>0</v>
      </c>
      <c r="DP298" s="391">
        <f t="shared" si="440"/>
        <v>0</v>
      </c>
      <c r="DQ298" s="398"/>
      <c r="DR298" s="391">
        <f t="shared" si="441"/>
        <v>0</v>
      </c>
      <c r="DS298" s="391">
        <f t="shared" si="442"/>
        <v>0</v>
      </c>
      <c r="DT298" s="391">
        <f t="shared" si="443"/>
        <v>0</v>
      </c>
      <c r="DU298" s="391">
        <f t="shared" si="444"/>
        <v>0</v>
      </c>
      <c r="DV298" s="391">
        <f t="shared" si="445"/>
        <v>0</v>
      </c>
      <c r="DW298" s="391">
        <f t="shared" si="446"/>
        <v>0</v>
      </c>
      <c r="DX298" s="391">
        <f t="shared" si="447"/>
        <v>0</v>
      </c>
      <c r="DY298" s="391">
        <f t="shared" si="448"/>
        <v>0</v>
      </c>
      <c r="DZ298" s="391">
        <f t="shared" si="449"/>
        <v>0</v>
      </c>
      <c r="EA298" s="391">
        <f t="shared" si="450"/>
        <v>0</v>
      </c>
      <c r="EB298" s="391">
        <f t="shared" si="451"/>
        <v>0</v>
      </c>
      <c r="EC298" s="398"/>
      <c r="ED298" s="391">
        <f t="shared" si="452"/>
        <v>0</v>
      </c>
      <c r="EE298" s="391">
        <f t="shared" si="453"/>
        <v>0</v>
      </c>
      <c r="EF298" s="391">
        <f t="shared" si="454"/>
        <v>0</v>
      </c>
      <c r="EG298" s="391">
        <f t="shared" si="455"/>
        <v>0</v>
      </c>
      <c r="EH298" s="391">
        <f t="shared" si="456"/>
        <v>0</v>
      </c>
      <c r="EI298" s="391">
        <f t="shared" si="457"/>
        <v>0</v>
      </c>
      <c r="EJ298" s="391">
        <f t="shared" si="458"/>
        <v>0</v>
      </c>
      <c r="EK298" s="391">
        <f t="shared" si="459"/>
        <v>0</v>
      </c>
      <c r="EL298" s="391">
        <f t="shared" si="460"/>
        <v>0</v>
      </c>
      <c r="EM298" s="391">
        <f t="shared" si="461"/>
        <v>0</v>
      </c>
      <c r="EN298" s="391">
        <f t="shared" si="462"/>
        <v>0</v>
      </c>
    </row>
    <row r="299" spans="1:145" s="391" customFormat="1" ht="13.5" hidden="1" thickBot="1" x14ac:dyDescent="0.25">
      <c r="A299" s="364" t="str">
        <f t="shared" si="468"/>
        <v>SAH</v>
      </c>
      <c r="B299" s="365" t="str">
        <f>IF((A299&lt;&gt;"ZZZ"),(IF((IFERROR((VLOOKUP(A299,'Standaard+voorstellen '!A$1:B$436,1,FALSE)),"ZZZ"))="ZZZ","v","")),"")</f>
        <v/>
      </c>
      <c r="C299" s="396" t="s">
        <v>347</v>
      </c>
      <c r="D299" s="367" t="str">
        <f t="shared" si="381"/>
        <v>SAH</v>
      </c>
      <c r="E299" s="368" t="str">
        <f>IFERROR((VLOOKUP(C299,'Standaard+voorstellen '!A$1:E$568,2,FALSE)),"Nog af te handelen AANVRAAG")</f>
        <v>Stroom Aggregaat HAB</v>
      </c>
      <c r="F299" s="369">
        <f>IFERROR((VLOOKUP(C299,'Standaard+voorstellen '!A$1:E$568,3,FALSE)),"")</f>
        <v>8</v>
      </c>
      <c r="G299" s="370">
        <f t="shared" si="465"/>
        <v>8</v>
      </c>
      <c r="H299" s="371">
        <f t="shared" si="467"/>
        <v>8</v>
      </c>
      <c r="I299" s="372">
        <f t="shared" si="466"/>
        <v>0</v>
      </c>
      <c r="J299" s="367">
        <f t="shared" si="382"/>
        <v>2</v>
      </c>
      <c r="K299" s="372">
        <f t="shared" si="383"/>
        <v>0</v>
      </c>
      <c r="L299" s="369" t="s">
        <v>36</v>
      </c>
      <c r="M299" s="373" t="s">
        <v>443</v>
      </c>
      <c r="N299" s="374"/>
      <c r="O299" s="375"/>
      <c r="P299" s="376" t="s">
        <v>347</v>
      </c>
      <c r="Q299" s="377">
        <v>8</v>
      </c>
      <c r="R299" s="378">
        <v>8</v>
      </c>
      <c r="S299" s="379">
        <v>0</v>
      </c>
      <c r="T299" s="378">
        <v>6</v>
      </c>
      <c r="U299" s="378">
        <v>5</v>
      </c>
      <c r="V299" s="377">
        <v>2</v>
      </c>
      <c r="W299" s="378">
        <v>2</v>
      </c>
      <c r="X299" s="379">
        <v>0</v>
      </c>
      <c r="Y299" s="384"/>
      <c r="Z299" s="401"/>
      <c r="AA299" s="402"/>
      <c r="AB299" s="383"/>
      <c r="AC299" s="384"/>
      <c r="AD299" s="384"/>
      <c r="AE299" s="383"/>
      <c r="AF299" s="401"/>
      <c r="AG299" s="406"/>
      <c r="AH299" s="377">
        <v>2</v>
      </c>
      <c r="AI299" s="378">
        <v>2</v>
      </c>
      <c r="AJ299" s="379">
        <v>0</v>
      </c>
      <c r="AK299" s="378"/>
      <c r="AL299" s="378"/>
      <c r="AM299" s="378"/>
      <c r="AN299" s="377">
        <v>2</v>
      </c>
      <c r="AO299" s="378">
        <v>2</v>
      </c>
      <c r="AP299" s="379">
        <v>0</v>
      </c>
      <c r="AQ299" s="378">
        <v>1</v>
      </c>
      <c r="AR299" s="378">
        <v>1</v>
      </c>
      <c r="AS299" s="378">
        <v>0</v>
      </c>
      <c r="AT299" s="383">
        <v>0</v>
      </c>
      <c r="AU299" s="378">
        <v>0</v>
      </c>
      <c r="AV299" s="378">
        <v>0</v>
      </c>
      <c r="AW299" s="383">
        <v>1</v>
      </c>
      <c r="AX299" s="384">
        <v>1</v>
      </c>
      <c r="AY299" s="385">
        <v>0</v>
      </c>
      <c r="AZ299" s="403"/>
      <c r="BA299" s="387" t="str">
        <f t="shared" si="384"/>
        <v>SA</v>
      </c>
      <c r="BB299" s="388" t="str">
        <f t="shared" si="385"/>
        <v>H</v>
      </c>
      <c r="BC299" s="389" t="str">
        <f t="shared" si="386"/>
        <v/>
      </c>
      <c r="BD299" s="390" t="str">
        <f t="shared" si="469"/>
        <v/>
      </c>
      <c r="BE299" s="391">
        <f t="shared" si="388"/>
        <v>4</v>
      </c>
      <c r="BF299" s="392" t="str">
        <f>VLOOKUP(C299,'Standaard+voorstellen '!A$1:E$568,1,FALSE)</f>
        <v>SAH</v>
      </c>
      <c r="BG299" s="393" t="str">
        <f>VLOOKUP(P299,'Hulpblad Aantal per VrtgSrt &gt;=1'!B$4:C$688,1,FALSE)</f>
        <v>SAH</v>
      </c>
      <c r="BH299" s="394" t="s">
        <v>347</v>
      </c>
      <c r="BI299" s="393" t="str">
        <f t="shared" si="389"/>
        <v>g</v>
      </c>
      <c r="BJ299" s="393" t="str">
        <f t="shared" si="390"/>
        <v>P</v>
      </c>
      <c r="BK299" s="393" t="str">
        <f t="shared" si="391"/>
        <v/>
      </c>
      <c r="BL299" s="395" t="str">
        <f t="shared" si="392"/>
        <v>P</v>
      </c>
      <c r="BM299" s="393" t="str">
        <f>IF((B299&gt;"a"),(VLOOKUP(A299,Afhankelijkheid!A$2:O$5530,2,FALSE)),"")</f>
        <v/>
      </c>
      <c r="BN299" s="396">
        <f>IFERROR(VLOOKUP(A299,'Hulpblad IZB en IZE'!A$2:B$750,2,FALSE),0)</f>
        <v>2</v>
      </c>
      <c r="BO299" s="397" t="str">
        <f t="shared" si="393"/>
        <v/>
      </c>
      <c r="BP299" s="370">
        <f t="shared" si="394"/>
        <v>8</v>
      </c>
      <c r="BQ299" s="371">
        <f t="shared" si="395"/>
        <v>8</v>
      </c>
      <c r="BR299" s="372">
        <f t="shared" si="463"/>
        <v>0</v>
      </c>
      <c r="BS299" s="372">
        <f t="shared" si="464"/>
        <v>6</v>
      </c>
      <c r="BT299" s="367">
        <f t="shared" si="396"/>
        <v>2</v>
      </c>
      <c r="BU299" s="398"/>
      <c r="BW299" s="393">
        <f t="shared" si="397"/>
        <v>0</v>
      </c>
      <c r="BX299" s="393">
        <f t="shared" si="398"/>
        <v>0</v>
      </c>
      <c r="BY299" s="393">
        <f t="shared" si="399"/>
        <v>0</v>
      </c>
      <c r="BZ299" s="393">
        <f t="shared" si="400"/>
        <v>0</v>
      </c>
      <c r="CA299" s="393">
        <f t="shared" si="401"/>
        <v>0</v>
      </c>
      <c r="CB299" s="393">
        <f t="shared" si="402"/>
        <v>0</v>
      </c>
      <c r="CC299" s="393">
        <f t="shared" si="403"/>
        <v>0</v>
      </c>
      <c r="CD299" s="393">
        <f t="shared" si="404"/>
        <v>0</v>
      </c>
      <c r="CE299" s="393">
        <f t="shared" si="405"/>
        <v>0</v>
      </c>
      <c r="CF299" s="393">
        <f t="shared" si="406"/>
        <v>0</v>
      </c>
      <c r="CG299" s="398"/>
      <c r="CH299" s="391">
        <f t="shared" si="407"/>
        <v>1</v>
      </c>
      <c r="CI299" s="391">
        <f t="shared" si="408"/>
        <v>0</v>
      </c>
      <c r="CJ299" s="391">
        <f t="shared" si="409"/>
        <v>0</v>
      </c>
      <c r="CK299" s="391">
        <f t="shared" si="410"/>
        <v>0</v>
      </c>
      <c r="CL299" s="391">
        <f t="shared" si="411"/>
        <v>1</v>
      </c>
      <c r="CM299" s="391">
        <f t="shared" si="412"/>
        <v>0</v>
      </c>
      <c r="CN299" s="391">
        <f t="shared" si="413"/>
        <v>1</v>
      </c>
      <c r="CO299" s="391">
        <f t="shared" si="414"/>
        <v>1</v>
      </c>
      <c r="CP299" s="391">
        <f t="shared" si="415"/>
        <v>1</v>
      </c>
      <c r="CQ299" s="391">
        <f t="shared" si="416"/>
        <v>1</v>
      </c>
      <c r="CR299" s="391">
        <f t="shared" si="417"/>
        <v>0</v>
      </c>
      <c r="CS299" s="393">
        <f t="shared" si="418"/>
        <v>0</v>
      </c>
      <c r="CT299" s="391">
        <f t="shared" si="419"/>
        <v>0</v>
      </c>
      <c r="CU299" s="391">
        <f t="shared" si="420"/>
        <v>1</v>
      </c>
      <c r="CV299" s="391">
        <f t="shared" si="421"/>
        <v>0</v>
      </c>
      <c r="CW299" s="391">
        <f t="shared" si="422"/>
        <v>0</v>
      </c>
      <c r="CX299" s="391">
        <f t="shared" si="423"/>
        <v>0</v>
      </c>
      <c r="CY299" s="391">
        <f t="shared" si="424"/>
        <v>1</v>
      </c>
      <c r="CZ299" s="391">
        <f t="shared" si="425"/>
        <v>0</v>
      </c>
      <c r="DA299" s="391">
        <f t="shared" si="426"/>
        <v>1</v>
      </c>
      <c r="DB299" s="391">
        <f t="shared" si="427"/>
        <v>1</v>
      </c>
      <c r="DC299" s="391">
        <f t="shared" si="428"/>
        <v>0</v>
      </c>
      <c r="DD299" s="391">
        <f t="shared" si="429"/>
        <v>1</v>
      </c>
      <c r="DE299" s="398"/>
      <c r="DF299" s="391">
        <f t="shared" si="430"/>
        <v>0</v>
      </c>
      <c r="DG299" s="391">
        <f t="shared" si="431"/>
        <v>0</v>
      </c>
      <c r="DH299" s="391">
        <f t="shared" si="432"/>
        <v>0</v>
      </c>
      <c r="DI299" s="391">
        <f t="shared" si="433"/>
        <v>0</v>
      </c>
      <c r="DJ299" s="391">
        <f t="shared" si="434"/>
        <v>0</v>
      </c>
      <c r="DK299" s="391">
        <f t="shared" si="435"/>
        <v>0</v>
      </c>
      <c r="DL299" s="391">
        <f t="shared" si="436"/>
        <v>0</v>
      </c>
      <c r="DM299" s="391">
        <f t="shared" si="437"/>
        <v>0</v>
      </c>
      <c r="DN299" s="391">
        <f t="shared" si="438"/>
        <v>0</v>
      </c>
      <c r="DO299" s="391">
        <f t="shared" si="439"/>
        <v>0</v>
      </c>
      <c r="DP299" s="391">
        <f t="shared" si="440"/>
        <v>0</v>
      </c>
      <c r="DQ299" s="398"/>
      <c r="DR299" s="391">
        <f t="shared" si="441"/>
        <v>0</v>
      </c>
      <c r="DS299" s="391">
        <f t="shared" si="442"/>
        <v>0</v>
      </c>
      <c r="DT299" s="391">
        <f t="shared" si="443"/>
        <v>0</v>
      </c>
      <c r="DU299" s="391">
        <f t="shared" si="444"/>
        <v>0</v>
      </c>
      <c r="DV299" s="391">
        <f t="shared" si="445"/>
        <v>0</v>
      </c>
      <c r="DW299" s="391">
        <f t="shared" si="446"/>
        <v>0</v>
      </c>
      <c r="DX299" s="391">
        <f t="shared" si="447"/>
        <v>0</v>
      </c>
      <c r="DY299" s="391">
        <f t="shared" si="448"/>
        <v>0</v>
      </c>
      <c r="DZ299" s="391">
        <f t="shared" si="449"/>
        <v>0</v>
      </c>
      <c r="EA299" s="391">
        <f t="shared" si="450"/>
        <v>0</v>
      </c>
      <c r="EB299" s="391">
        <f t="shared" si="451"/>
        <v>0</v>
      </c>
      <c r="EC299" s="398"/>
      <c r="ED299" s="391">
        <f t="shared" si="452"/>
        <v>0</v>
      </c>
      <c r="EE299" s="391">
        <f t="shared" si="453"/>
        <v>0</v>
      </c>
      <c r="EF299" s="391">
        <f t="shared" si="454"/>
        <v>0</v>
      </c>
      <c r="EG299" s="391">
        <f t="shared" si="455"/>
        <v>0</v>
      </c>
      <c r="EH299" s="391">
        <f t="shared" si="456"/>
        <v>0</v>
      </c>
      <c r="EI299" s="391">
        <f t="shared" si="457"/>
        <v>0</v>
      </c>
      <c r="EJ299" s="391">
        <f t="shared" si="458"/>
        <v>0</v>
      </c>
      <c r="EK299" s="391">
        <f t="shared" si="459"/>
        <v>0</v>
      </c>
      <c r="EL299" s="391">
        <f t="shared" si="460"/>
        <v>0</v>
      </c>
      <c r="EM299" s="391">
        <f t="shared" si="461"/>
        <v>0</v>
      </c>
      <c r="EN299" s="391">
        <f t="shared" si="462"/>
        <v>0</v>
      </c>
    </row>
    <row r="300" spans="1:145" s="391" customFormat="1" ht="13.5" hidden="1" thickBot="1" x14ac:dyDescent="0.25">
      <c r="A300" s="364" t="str">
        <f t="shared" si="468"/>
        <v>SB</v>
      </c>
      <c r="B300" s="365" t="str">
        <f>IF((A300&lt;&gt;"ZZZ"),(IF((IFERROR((VLOOKUP(A300,'Standaard+voorstellen '!A$1:B$436,1,FALSE)),"ZZZ"))="ZZZ","v","")),"")</f>
        <v/>
      </c>
      <c r="C300" s="396" t="s">
        <v>98</v>
      </c>
      <c r="D300" s="367" t="str">
        <f t="shared" si="381"/>
        <v>SB</v>
      </c>
      <c r="E300" s="368" t="str">
        <f>IFERROR((VLOOKUP(C300,'Standaard+voorstellen '!A$1:E$568,2,FALSE)),"Nog af te handelen AANVRAAG")</f>
        <v>Schuimblusvoertuig</v>
      </c>
      <c r="F300" s="369">
        <f>IFERROR((VLOOKUP(C300,'Standaard+voorstellen '!A$1:E$568,3,FALSE)),"")</f>
        <v>6</v>
      </c>
      <c r="G300" s="370">
        <f t="shared" si="465"/>
        <v>68</v>
      </c>
      <c r="H300" s="371">
        <f t="shared" si="467"/>
        <v>26</v>
      </c>
      <c r="I300" s="372">
        <f t="shared" si="466"/>
        <v>42</v>
      </c>
      <c r="J300" s="367">
        <f t="shared" si="382"/>
        <v>572</v>
      </c>
      <c r="K300" s="372">
        <f t="shared" si="383"/>
        <v>0</v>
      </c>
      <c r="L300" s="369" t="s">
        <v>36</v>
      </c>
      <c r="M300" s="373" t="s">
        <v>1063</v>
      </c>
      <c r="N300" s="374"/>
      <c r="O300" s="375"/>
      <c r="P300" s="376" t="s">
        <v>98</v>
      </c>
      <c r="Q300" s="377">
        <v>68</v>
      </c>
      <c r="R300" s="378">
        <v>26</v>
      </c>
      <c r="S300" s="379">
        <v>42</v>
      </c>
      <c r="T300" s="378">
        <v>10</v>
      </c>
      <c r="U300" s="378">
        <v>10</v>
      </c>
      <c r="V300" s="377">
        <v>4</v>
      </c>
      <c r="W300" s="378">
        <v>2</v>
      </c>
      <c r="X300" s="379">
        <v>2</v>
      </c>
      <c r="Y300" s="384">
        <v>2</v>
      </c>
      <c r="Z300" s="401">
        <v>0</v>
      </c>
      <c r="AA300" s="402">
        <v>2</v>
      </c>
      <c r="AB300" s="377">
        <v>2</v>
      </c>
      <c r="AC300" s="378">
        <v>2</v>
      </c>
      <c r="AD300" s="378">
        <v>0</v>
      </c>
      <c r="AE300" s="377">
        <v>6</v>
      </c>
      <c r="AF300" s="380">
        <v>1</v>
      </c>
      <c r="AG300" s="382">
        <v>5</v>
      </c>
      <c r="AH300" s="377">
        <v>4</v>
      </c>
      <c r="AI300" s="378">
        <v>3</v>
      </c>
      <c r="AJ300" s="379">
        <v>1</v>
      </c>
      <c r="AK300" s="378">
        <v>6</v>
      </c>
      <c r="AL300" s="378">
        <v>0</v>
      </c>
      <c r="AM300" s="378">
        <v>6</v>
      </c>
      <c r="AN300" s="377">
        <v>6</v>
      </c>
      <c r="AO300" s="378">
        <v>2</v>
      </c>
      <c r="AP300" s="379">
        <v>4</v>
      </c>
      <c r="AQ300" s="378">
        <v>19</v>
      </c>
      <c r="AR300" s="378">
        <v>7</v>
      </c>
      <c r="AS300" s="378">
        <v>12</v>
      </c>
      <c r="AT300" s="377">
        <v>10</v>
      </c>
      <c r="AU300" s="378">
        <v>3</v>
      </c>
      <c r="AV300" s="378">
        <v>7</v>
      </c>
      <c r="AW300" s="377">
        <v>9</v>
      </c>
      <c r="AX300" s="378">
        <v>6</v>
      </c>
      <c r="AY300" s="379">
        <v>3</v>
      </c>
      <c r="AZ300" s="403"/>
      <c r="BA300" s="387" t="str">
        <f t="shared" si="384"/>
        <v>SB</v>
      </c>
      <c r="BB300" s="388" t="str">
        <f t="shared" si="385"/>
        <v/>
      </c>
      <c r="BC300" s="389" t="str">
        <f t="shared" si="386"/>
        <v/>
      </c>
      <c r="BD300" s="390" t="str">
        <f t="shared" si="469"/>
        <v/>
      </c>
      <c r="BE300" s="391">
        <f t="shared" si="388"/>
        <v>3</v>
      </c>
      <c r="BF300" s="392" t="str">
        <f>VLOOKUP(C300,'Standaard+voorstellen '!A$1:E$568,1,FALSE)</f>
        <v>SB</v>
      </c>
      <c r="BG300" s="393" t="str">
        <f>VLOOKUP(P300,'Hulpblad Aantal per VrtgSrt &gt;=1'!B$4:C$688,1,FALSE)</f>
        <v>SB</v>
      </c>
      <c r="BH300" s="394" t="s">
        <v>98</v>
      </c>
      <c r="BI300" s="393" t="str">
        <f t="shared" si="389"/>
        <v>g</v>
      </c>
      <c r="BJ300" s="393" t="str">
        <f t="shared" si="390"/>
        <v>P</v>
      </c>
      <c r="BK300" s="393" t="str">
        <f t="shared" si="391"/>
        <v>A</v>
      </c>
      <c r="BL300" s="395" t="str">
        <f t="shared" si="392"/>
        <v>PA</v>
      </c>
      <c r="BM300" s="393" t="str">
        <f>IF((B300&gt;"a"),(VLOOKUP(A300,Afhankelijkheid!A$2:O$5530,2,FALSE)),"")</f>
        <v/>
      </c>
      <c r="BN300" s="396">
        <f>IFERROR(VLOOKUP(A300,'Hulpblad IZB en IZE'!A$2:B$750,2,FALSE),0)</f>
        <v>572</v>
      </c>
      <c r="BO300" s="397" t="str">
        <f t="shared" si="393"/>
        <v/>
      </c>
      <c r="BP300" s="370">
        <f t="shared" si="394"/>
        <v>68</v>
      </c>
      <c r="BQ300" s="371">
        <f t="shared" si="395"/>
        <v>26</v>
      </c>
      <c r="BR300" s="372">
        <f t="shared" si="463"/>
        <v>42</v>
      </c>
      <c r="BS300" s="372">
        <f t="shared" si="464"/>
        <v>10</v>
      </c>
      <c r="BT300" s="367">
        <f t="shared" si="396"/>
        <v>572</v>
      </c>
      <c r="BU300" s="398"/>
      <c r="BW300" s="393">
        <f t="shared" si="397"/>
        <v>0</v>
      </c>
      <c r="BX300" s="393">
        <f t="shared" si="398"/>
        <v>0</v>
      </c>
      <c r="BY300" s="393">
        <f t="shared" si="399"/>
        <v>0</v>
      </c>
      <c r="BZ300" s="393">
        <f t="shared" si="400"/>
        <v>0</v>
      </c>
      <c r="CA300" s="393">
        <f t="shared" si="401"/>
        <v>0</v>
      </c>
      <c r="CB300" s="393">
        <f t="shared" si="402"/>
        <v>0</v>
      </c>
      <c r="CC300" s="393">
        <f t="shared" si="403"/>
        <v>0</v>
      </c>
      <c r="CD300" s="393">
        <f t="shared" si="404"/>
        <v>0</v>
      </c>
      <c r="CE300" s="393">
        <f t="shared" si="405"/>
        <v>0</v>
      </c>
      <c r="CF300" s="393">
        <f t="shared" si="406"/>
        <v>0</v>
      </c>
      <c r="CG300" s="398"/>
      <c r="CH300" s="391">
        <f t="shared" si="407"/>
        <v>1</v>
      </c>
      <c r="CI300" s="391">
        <f t="shared" si="408"/>
        <v>1</v>
      </c>
      <c r="CJ300" s="391">
        <f t="shared" si="409"/>
        <v>1</v>
      </c>
      <c r="CK300" s="391">
        <f t="shared" si="410"/>
        <v>1</v>
      </c>
      <c r="CL300" s="391">
        <f t="shared" si="411"/>
        <v>1</v>
      </c>
      <c r="CM300" s="391">
        <f t="shared" si="412"/>
        <v>1</v>
      </c>
      <c r="CN300" s="391">
        <f t="shared" si="413"/>
        <v>1</v>
      </c>
      <c r="CO300" s="391">
        <f t="shared" si="414"/>
        <v>1</v>
      </c>
      <c r="CP300" s="391">
        <f t="shared" si="415"/>
        <v>1</v>
      </c>
      <c r="CQ300" s="391">
        <f t="shared" si="416"/>
        <v>1</v>
      </c>
      <c r="CR300" s="391">
        <f t="shared" si="417"/>
        <v>0</v>
      </c>
      <c r="CS300" s="393">
        <f t="shared" si="418"/>
        <v>0</v>
      </c>
      <c r="CT300" s="391">
        <f t="shared" si="419"/>
        <v>0</v>
      </c>
      <c r="CU300" s="391">
        <f t="shared" si="420"/>
        <v>1</v>
      </c>
      <c r="CV300" s="391">
        <f t="shared" si="421"/>
        <v>1</v>
      </c>
      <c r="CW300" s="391">
        <f t="shared" si="422"/>
        <v>1</v>
      </c>
      <c r="CX300" s="391">
        <f t="shared" si="423"/>
        <v>1</v>
      </c>
      <c r="CY300" s="391">
        <f t="shared" si="424"/>
        <v>1</v>
      </c>
      <c r="CZ300" s="391">
        <f t="shared" si="425"/>
        <v>1</v>
      </c>
      <c r="DA300" s="391">
        <f t="shared" si="426"/>
        <v>1</v>
      </c>
      <c r="DB300" s="391">
        <f t="shared" si="427"/>
        <v>1</v>
      </c>
      <c r="DC300" s="391">
        <f t="shared" si="428"/>
        <v>1</v>
      </c>
      <c r="DD300" s="391">
        <f t="shared" si="429"/>
        <v>1</v>
      </c>
      <c r="DE300" s="398"/>
      <c r="DF300" s="391">
        <f t="shared" si="430"/>
        <v>0</v>
      </c>
      <c r="DG300" s="391">
        <f t="shared" si="431"/>
        <v>0</v>
      </c>
      <c r="DH300" s="391">
        <f t="shared" si="432"/>
        <v>0</v>
      </c>
      <c r="DI300" s="391">
        <f t="shared" si="433"/>
        <v>0</v>
      </c>
      <c r="DJ300" s="391">
        <f t="shared" si="434"/>
        <v>0</v>
      </c>
      <c r="DK300" s="391">
        <f t="shared" si="435"/>
        <v>0</v>
      </c>
      <c r="DL300" s="391">
        <f t="shared" si="436"/>
        <v>0</v>
      </c>
      <c r="DM300" s="391">
        <f t="shared" si="437"/>
        <v>0</v>
      </c>
      <c r="DN300" s="391">
        <f t="shared" si="438"/>
        <v>0</v>
      </c>
      <c r="DO300" s="391">
        <f t="shared" si="439"/>
        <v>0</v>
      </c>
      <c r="DP300" s="391">
        <f t="shared" si="440"/>
        <v>0</v>
      </c>
      <c r="DQ300" s="398"/>
      <c r="DR300" s="391">
        <f t="shared" si="441"/>
        <v>0</v>
      </c>
      <c r="DS300" s="391">
        <f t="shared" si="442"/>
        <v>0</v>
      </c>
      <c r="DT300" s="391">
        <f t="shared" si="443"/>
        <v>0</v>
      </c>
      <c r="DU300" s="391">
        <f t="shared" si="444"/>
        <v>0</v>
      </c>
      <c r="DV300" s="391">
        <f t="shared" si="445"/>
        <v>0</v>
      </c>
      <c r="DW300" s="391">
        <f t="shared" si="446"/>
        <v>0</v>
      </c>
      <c r="DX300" s="391">
        <f t="shared" si="447"/>
        <v>0</v>
      </c>
      <c r="DY300" s="391">
        <f t="shared" si="448"/>
        <v>0</v>
      </c>
      <c r="DZ300" s="391">
        <f t="shared" si="449"/>
        <v>0</v>
      </c>
      <c r="EA300" s="391">
        <f t="shared" si="450"/>
        <v>0</v>
      </c>
      <c r="EB300" s="391">
        <f t="shared" si="451"/>
        <v>0</v>
      </c>
      <c r="EC300" s="398"/>
      <c r="ED300" s="391">
        <f t="shared" si="452"/>
        <v>0</v>
      </c>
      <c r="EE300" s="391">
        <f t="shared" si="453"/>
        <v>0</v>
      </c>
      <c r="EF300" s="391">
        <f t="shared" si="454"/>
        <v>0</v>
      </c>
      <c r="EG300" s="391">
        <f t="shared" si="455"/>
        <v>0</v>
      </c>
      <c r="EH300" s="391">
        <f t="shared" si="456"/>
        <v>0</v>
      </c>
      <c r="EI300" s="391">
        <f t="shared" si="457"/>
        <v>0</v>
      </c>
      <c r="EJ300" s="391">
        <f t="shared" si="458"/>
        <v>0</v>
      </c>
      <c r="EK300" s="391">
        <f t="shared" si="459"/>
        <v>0</v>
      </c>
      <c r="EL300" s="391">
        <f t="shared" si="460"/>
        <v>0</v>
      </c>
      <c r="EM300" s="391">
        <f t="shared" si="461"/>
        <v>0</v>
      </c>
      <c r="EN300" s="391">
        <f t="shared" si="462"/>
        <v>0</v>
      </c>
    </row>
    <row r="301" spans="1:145" s="391" customFormat="1" ht="13.5" hidden="1" thickBot="1" x14ac:dyDescent="0.25">
      <c r="A301" s="364" t="str">
        <f t="shared" si="468"/>
        <v>SBA</v>
      </c>
      <c r="B301" s="365" t="str">
        <f>IF((A301&lt;&gt;"ZZZ"),(IF((IFERROR((VLOOKUP(A301,'Standaard+voorstellen '!A$1:B$436,1,FALSE)),"ZZZ"))="ZZZ","v","")),"")</f>
        <v/>
      </c>
      <c r="C301" s="396" t="s">
        <v>106</v>
      </c>
      <c r="D301" s="367" t="str">
        <f t="shared" si="381"/>
        <v>SBA</v>
      </c>
      <c r="E301" s="368" t="str">
        <f>IFERROR((VLOOKUP(C301,'Standaard+voorstellen '!A$1:E$568,2,FALSE)),"Nog af te handelen AANVRAAG")</f>
        <v>Schuimblus Aanhanger</v>
      </c>
      <c r="F301" s="369">
        <f>IFERROR((VLOOKUP(C301,'Standaard+voorstellen '!A$1:E$568,3,FALSE)),"")</f>
        <v>6</v>
      </c>
      <c r="G301" s="370">
        <f t="shared" si="465"/>
        <v>14</v>
      </c>
      <c r="H301" s="371">
        <f t="shared" si="467"/>
        <v>14</v>
      </c>
      <c r="I301" s="372">
        <f t="shared" si="466"/>
        <v>0</v>
      </c>
      <c r="J301" s="367">
        <f t="shared" si="382"/>
        <v>58</v>
      </c>
      <c r="K301" s="372">
        <f t="shared" si="383"/>
        <v>0</v>
      </c>
      <c r="L301" s="369" t="s">
        <v>36</v>
      </c>
      <c r="M301" s="373" t="s">
        <v>1063</v>
      </c>
      <c r="N301" s="374"/>
      <c r="O301" s="375"/>
      <c r="P301" s="376" t="s">
        <v>106</v>
      </c>
      <c r="Q301" s="377">
        <v>14</v>
      </c>
      <c r="R301" s="378">
        <v>14</v>
      </c>
      <c r="S301" s="379">
        <v>0</v>
      </c>
      <c r="T301" s="378">
        <v>8</v>
      </c>
      <c r="U301" s="378">
        <v>3</v>
      </c>
      <c r="V301" s="377">
        <v>0</v>
      </c>
      <c r="W301" s="378">
        <v>0</v>
      </c>
      <c r="X301" s="379">
        <v>0</v>
      </c>
      <c r="Y301" s="378">
        <v>3</v>
      </c>
      <c r="Z301" s="380">
        <v>3</v>
      </c>
      <c r="AA301" s="381">
        <v>0</v>
      </c>
      <c r="AB301" s="383"/>
      <c r="AC301" s="384"/>
      <c r="AD301" s="384"/>
      <c r="AE301" s="377"/>
      <c r="AF301" s="380"/>
      <c r="AG301" s="382"/>
      <c r="AH301" s="383">
        <v>1</v>
      </c>
      <c r="AI301" s="384">
        <v>1</v>
      </c>
      <c r="AJ301" s="385">
        <v>0</v>
      </c>
      <c r="AK301" s="378">
        <v>0</v>
      </c>
      <c r="AL301" s="378">
        <v>0</v>
      </c>
      <c r="AM301" s="378">
        <v>0</v>
      </c>
      <c r="AN301" s="383">
        <v>0</v>
      </c>
      <c r="AO301" s="384">
        <v>0</v>
      </c>
      <c r="AP301" s="385">
        <v>0</v>
      </c>
      <c r="AQ301" s="378">
        <v>10</v>
      </c>
      <c r="AR301" s="378">
        <v>10</v>
      </c>
      <c r="AS301" s="378">
        <v>0</v>
      </c>
      <c r="AT301" s="383">
        <v>0</v>
      </c>
      <c r="AU301" s="378">
        <v>0</v>
      </c>
      <c r="AV301" s="378">
        <v>0</v>
      </c>
      <c r="AW301" s="383">
        <v>0</v>
      </c>
      <c r="AX301" s="384">
        <v>0</v>
      </c>
      <c r="AY301" s="385">
        <v>0</v>
      </c>
      <c r="AZ301" s="403"/>
      <c r="BA301" s="387" t="str">
        <f t="shared" si="384"/>
        <v>SB</v>
      </c>
      <c r="BB301" s="388" t="str">
        <f t="shared" si="385"/>
        <v>A</v>
      </c>
      <c r="BC301" s="389" t="str">
        <f t="shared" si="386"/>
        <v/>
      </c>
      <c r="BD301" s="390" t="str">
        <f t="shared" si="469"/>
        <v/>
      </c>
      <c r="BE301" s="391">
        <f t="shared" si="388"/>
        <v>4</v>
      </c>
      <c r="BF301" s="392" t="str">
        <f>VLOOKUP(C301,'Standaard+voorstellen '!A$1:E$568,1,FALSE)</f>
        <v>SBA</v>
      </c>
      <c r="BG301" s="393" t="str">
        <f>VLOOKUP(P301,'Hulpblad Aantal per VrtgSrt &gt;=1'!B$4:C$688,1,FALSE)</f>
        <v>SBA</v>
      </c>
      <c r="BH301" s="394" t="s">
        <v>106</v>
      </c>
      <c r="BI301" s="393" t="str">
        <f t="shared" si="389"/>
        <v>g</v>
      </c>
      <c r="BJ301" s="393" t="str">
        <f t="shared" si="390"/>
        <v>P</v>
      </c>
      <c r="BK301" s="393" t="str">
        <f t="shared" si="391"/>
        <v/>
      </c>
      <c r="BL301" s="395" t="str">
        <f t="shared" si="392"/>
        <v>P</v>
      </c>
      <c r="BM301" s="393" t="str">
        <f>IF((B301&gt;"a"),(VLOOKUP(A301,Afhankelijkheid!A$2:O$5530,2,FALSE)),"")</f>
        <v/>
      </c>
      <c r="BN301" s="396">
        <f>IFERROR(VLOOKUP(A301,'Hulpblad IZB en IZE'!A$2:B$750,2,FALSE),0)</f>
        <v>58</v>
      </c>
      <c r="BO301" s="397" t="str">
        <f t="shared" si="393"/>
        <v/>
      </c>
      <c r="BP301" s="370">
        <f t="shared" si="394"/>
        <v>14</v>
      </c>
      <c r="BQ301" s="371">
        <f t="shared" si="395"/>
        <v>14</v>
      </c>
      <c r="BR301" s="372">
        <f t="shared" si="463"/>
        <v>0</v>
      </c>
      <c r="BS301" s="372">
        <f t="shared" si="464"/>
        <v>8</v>
      </c>
      <c r="BT301" s="367">
        <f t="shared" si="396"/>
        <v>58</v>
      </c>
      <c r="BU301" s="398"/>
      <c r="BW301" s="393">
        <f t="shared" si="397"/>
        <v>0</v>
      </c>
      <c r="BX301" s="393">
        <f t="shared" si="398"/>
        <v>0</v>
      </c>
      <c r="BY301" s="393">
        <f t="shared" si="399"/>
        <v>0</v>
      </c>
      <c r="BZ301" s="393">
        <f t="shared" si="400"/>
        <v>0</v>
      </c>
      <c r="CA301" s="393">
        <f t="shared" si="401"/>
        <v>0</v>
      </c>
      <c r="CB301" s="393">
        <f t="shared" si="402"/>
        <v>0</v>
      </c>
      <c r="CC301" s="393">
        <f t="shared" si="403"/>
        <v>0</v>
      </c>
      <c r="CD301" s="393">
        <f t="shared" si="404"/>
        <v>0</v>
      </c>
      <c r="CE301" s="393">
        <f t="shared" si="405"/>
        <v>0</v>
      </c>
      <c r="CF301" s="393">
        <f t="shared" si="406"/>
        <v>0</v>
      </c>
      <c r="CG301" s="398"/>
      <c r="CH301" s="391">
        <f t="shared" si="407"/>
        <v>1</v>
      </c>
      <c r="CI301" s="391">
        <f t="shared" si="408"/>
        <v>1</v>
      </c>
      <c r="CJ301" s="391">
        <f t="shared" si="409"/>
        <v>0</v>
      </c>
      <c r="CK301" s="391">
        <f t="shared" si="410"/>
        <v>0</v>
      </c>
      <c r="CL301" s="391">
        <f t="shared" si="411"/>
        <v>1</v>
      </c>
      <c r="CM301" s="391">
        <f t="shared" si="412"/>
        <v>1</v>
      </c>
      <c r="CN301" s="391">
        <f t="shared" si="413"/>
        <v>1</v>
      </c>
      <c r="CO301" s="391">
        <f t="shared" si="414"/>
        <v>1</v>
      </c>
      <c r="CP301" s="391">
        <f t="shared" si="415"/>
        <v>1</v>
      </c>
      <c r="CQ301" s="391">
        <f t="shared" si="416"/>
        <v>1</v>
      </c>
      <c r="CR301" s="391">
        <f t="shared" si="417"/>
        <v>0</v>
      </c>
      <c r="CS301" s="393">
        <f t="shared" si="418"/>
        <v>0</v>
      </c>
      <c r="CT301" s="391">
        <f t="shared" si="419"/>
        <v>0</v>
      </c>
      <c r="CU301" s="391">
        <f t="shared" si="420"/>
        <v>0</v>
      </c>
      <c r="CV301" s="391">
        <f t="shared" si="421"/>
        <v>1</v>
      </c>
      <c r="CW301" s="391">
        <f t="shared" si="422"/>
        <v>0</v>
      </c>
      <c r="CX301" s="391">
        <f t="shared" si="423"/>
        <v>0</v>
      </c>
      <c r="CY301" s="391">
        <f t="shared" si="424"/>
        <v>1</v>
      </c>
      <c r="CZ301" s="391">
        <f t="shared" si="425"/>
        <v>0</v>
      </c>
      <c r="DA301" s="391">
        <f t="shared" si="426"/>
        <v>0</v>
      </c>
      <c r="DB301" s="391">
        <f t="shared" si="427"/>
        <v>1</v>
      </c>
      <c r="DC301" s="391">
        <f t="shared" si="428"/>
        <v>0</v>
      </c>
      <c r="DD301" s="391">
        <f t="shared" si="429"/>
        <v>0</v>
      </c>
      <c r="DE301" s="398"/>
      <c r="DF301" s="391">
        <f t="shared" si="430"/>
        <v>0</v>
      </c>
      <c r="DG301" s="391">
        <f t="shared" si="431"/>
        <v>0</v>
      </c>
      <c r="DH301" s="391">
        <f t="shared" si="432"/>
        <v>0</v>
      </c>
      <c r="DI301" s="391">
        <f t="shared" si="433"/>
        <v>0</v>
      </c>
      <c r="DJ301" s="391">
        <f t="shared" si="434"/>
        <v>0</v>
      </c>
      <c r="DK301" s="391">
        <f t="shared" si="435"/>
        <v>0</v>
      </c>
      <c r="DL301" s="391">
        <f t="shared" si="436"/>
        <v>0</v>
      </c>
      <c r="DM301" s="391">
        <f t="shared" si="437"/>
        <v>0</v>
      </c>
      <c r="DN301" s="391">
        <f t="shared" si="438"/>
        <v>0</v>
      </c>
      <c r="DO301" s="391">
        <f t="shared" si="439"/>
        <v>0</v>
      </c>
      <c r="DP301" s="391">
        <f t="shared" si="440"/>
        <v>0</v>
      </c>
      <c r="DQ301" s="398"/>
      <c r="DR301" s="391">
        <f t="shared" si="441"/>
        <v>0</v>
      </c>
      <c r="DS301" s="391">
        <f t="shared" si="442"/>
        <v>0</v>
      </c>
      <c r="DT301" s="391">
        <f t="shared" si="443"/>
        <v>0</v>
      </c>
      <c r="DU301" s="391">
        <f t="shared" si="444"/>
        <v>0</v>
      </c>
      <c r="DV301" s="391">
        <f t="shared" si="445"/>
        <v>0</v>
      </c>
      <c r="DW301" s="391">
        <f t="shared" si="446"/>
        <v>0</v>
      </c>
      <c r="DX301" s="391">
        <f t="shared" si="447"/>
        <v>0</v>
      </c>
      <c r="DY301" s="391">
        <f t="shared" si="448"/>
        <v>0</v>
      </c>
      <c r="DZ301" s="391">
        <f t="shared" si="449"/>
        <v>0</v>
      </c>
      <c r="EA301" s="391">
        <f t="shared" si="450"/>
        <v>0</v>
      </c>
      <c r="EB301" s="391">
        <f t="shared" si="451"/>
        <v>0</v>
      </c>
      <c r="EC301" s="398"/>
      <c r="ED301" s="391">
        <f t="shared" si="452"/>
        <v>0</v>
      </c>
      <c r="EE301" s="391">
        <f t="shared" si="453"/>
        <v>0</v>
      </c>
      <c r="EF301" s="391">
        <f t="shared" si="454"/>
        <v>0</v>
      </c>
      <c r="EG301" s="391">
        <f t="shared" si="455"/>
        <v>0</v>
      </c>
      <c r="EH301" s="391">
        <f t="shared" si="456"/>
        <v>0</v>
      </c>
      <c r="EI301" s="391">
        <f t="shared" si="457"/>
        <v>0</v>
      </c>
      <c r="EJ301" s="391">
        <f t="shared" si="458"/>
        <v>0</v>
      </c>
      <c r="EK301" s="391">
        <f t="shared" si="459"/>
        <v>0</v>
      </c>
      <c r="EL301" s="391">
        <f t="shared" si="460"/>
        <v>0</v>
      </c>
      <c r="EM301" s="391">
        <f t="shared" si="461"/>
        <v>0</v>
      </c>
      <c r="EN301" s="391">
        <f t="shared" si="462"/>
        <v>0</v>
      </c>
    </row>
    <row r="302" spans="1:145" s="391" customFormat="1" ht="26.25" hidden="1" thickBot="1" x14ac:dyDescent="0.25">
      <c r="A302" s="364" t="str">
        <f t="shared" si="468"/>
        <v>SB-BA</v>
      </c>
      <c r="B302" s="365" t="str">
        <f>IF((A302&lt;&gt;"ZZZ"),(IF((IFERROR((VLOOKUP(A302,'Standaard+voorstellen '!A$1:B$436,1,FALSE)),"ZZZ"))="ZZZ","v","")),"")</f>
        <v/>
      </c>
      <c r="C302" s="396" t="s">
        <v>1894</v>
      </c>
      <c r="D302" s="367" t="str">
        <f t="shared" si="381"/>
        <v>SB-BA</v>
      </c>
      <c r="E302" s="368" t="str">
        <f>IFERROR((VLOOKUP(C302,'Standaard+voorstellen '!A$1:E$568,2,FALSE)),"Nog af te handelen AANVRAAG")</f>
        <v>Schuimblusvoertuig met Blusarm</v>
      </c>
      <c r="F302" s="369">
        <f>IFERROR((VLOOKUP(C302,'Standaard+voorstellen '!A$1:E$568,3,FALSE)),"")</f>
        <v>6</v>
      </c>
      <c r="G302" s="370">
        <f t="shared" si="465"/>
        <v>0</v>
      </c>
      <c r="H302" s="371">
        <f t="shared" si="467"/>
        <v>0</v>
      </c>
      <c r="I302" s="372">
        <f t="shared" si="466"/>
        <v>0</v>
      </c>
      <c r="J302" s="367">
        <f t="shared" si="382"/>
        <v>0</v>
      </c>
      <c r="K302" s="372">
        <f t="shared" si="383"/>
        <v>0</v>
      </c>
      <c r="L302" s="586" t="s">
        <v>36</v>
      </c>
      <c r="M302" s="373" t="s">
        <v>1063</v>
      </c>
      <c r="N302" s="472" t="s">
        <v>2144</v>
      </c>
      <c r="O302" s="500"/>
      <c r="P302" s="376" t="s">
        <v>1894</v>
      </c>
      <c r="Q302" s="377">
        <v>0</v>
      </c>
      <c r="R302" s="378">
        <v>0</v>
      </c>
      <c r="S302" s="379">
        <v>0</v>
      </c>
      <c r="T302" s="378">
        <v>5</v>
      </c>
      <c r="U302" s="378">
        <v>0</v>
      </c>
      <c r="V302" s="383">
        <v>0</v>
      </c>
      <c r="W302" s="384">
        <v>0</v>
      </c>
      <c r="X302" s="385">
        <v>0</v>
      </c>
      <c r="Y302" s="384"/>
      <c r="Z302" s="401"/>
      <c r="AA302" s="402"/>
      <c r="AB302" s="383"/>
      <c r="AC302" s="384"/>
      <c r="AD302" s="384"/>
      <c r="AE302" s="377"/>
      <c r="AF302" s="380"/>
      <c r="AG302" s="382"/>
      <c r="AH302" s="383">
        <v>0</v>
      </c>
      <c r="AI302" s="384">
        <v>0</v>
      </c>
      <c r="AJ302" s="385">
        <v>0</v>
      </c>
      <c r="AK302" s="384"/>
      <c r="AL302" s="384"/>
      <c r="AM302" s="384"/>
      <c r="AN302" s="383">
        <v>0</v>
      </c>
      <c r="AO302" s="384">
        <v>0</v>
      </c>
      <c r="AP302" s="385">
        <v>0</v>
      </c>
      <c r="AQ302" s="384">
        <v>0</v>
      </c>
      <c r="AR302" s="384">
        <v>0</v>
      </c>
      <c r="AS302" s="384">
        <v>0</v>
      </c>
      <c r="AT302" s="383">
        <v>0</v>
      </c>
      <c r="AU302" s="384">
        <v>0</v>
      </c>
      <c r="AV302" s="384">
        <v>0</v>
      </c>
      <c r="AW302" s="383"/>
      <c r="AX302" s="384"/>
      <c r="AY302" s="385"/>
      <c r="AZ302" s="403"/>
      <c r="BA302" s="387" t="str">
        <f t="shared" si="384"/>
        <v>SB</v>
      </c>
      <c r="BB302" s="388" t="str">
        <f t="shared" si="385"/>
        <v/>
      </c>
      <c r="BC302" s="389" t="str">
        <f t="shared" si="386"/>
        <v>-</v>
      </c>
      <c r="BD302" s="390" t="str">
        <f t="shared" si="469"/>
        <v>BA</v>
      </c>
      <c r="BE302" s="391">
        <f t="shared" si="388"/>
        <v>3</v>
      </c>
      <c r="BF302" s="392" t="str">
        <f>VLOOKUP(C302,'Standaard+voorstellen '!A$1:E$568,1,FALSE)</f>
        <v>SB-BA</v>
      </c>
      <c r="BG302" s="393" t="str">
        <f>VLOOKUP(P302,'Hulpblad Aantal per VrtgSrt &gt;=1'!B$4:C$688,1,FALSE)</f>
        <v>SB-BA</v>
      </c>
      <c r="BH302" s="394" t="s">
        <v>1894</v>
      </c>
      <c r="BI302" s="393" t="str">
        <f t="shared" si="389"/>
        <v>g</v>
      </c>
      <c r="BJ302" s="393" t="str">
        <f t="shared" si="390"/>
        <v/>
      </c>
      <c r="BK302" s="393" t="str">
        <f t="shared" si="391"/>
        <v/>
      </c>
      <c r="BL302" s="395" t="str">
        <f t="shared" si="392"/>
        <v/>
      </c>
      <c r="BM302" s="393" t="str">
        <f>IF((B302&gt;"a"),(VLOOKUP(A302,Afhankelijkheid!A$2:O$5530,2,FALSE)),"")</f>
        <v/>
      </c>
      <c r="BN302" s="396">
        <f>IFERROR(VLOOKUP(A302,'Hulpblad IZB en IZE'!A$2:B$750,2,FALSE),0)</f>
        <v>0</v>
      </c>
      <c r="BO302" s="397" t="str">
        <f t="shared" si="393"/>
        <v/>
      </c>
      <c r="BP302" s="370">
        <f t="shared" si="394"/>
        <v>0</v>
      </c>
      <c r="BQ302" s="371">
        <f t="shared" si="395"/>
        <v>0</v>
      </c>
      <c r="BR302" s="372">
        <f t="shared" si="463"/>
        <v>0</v>
      </c>
      <c r="BS302" s="372">
        <f t="shared" si="464"/>
        <v>5</v>
      </c>
      <c r="BT302" s="367">
        <f t="shared" si="396"/>
        <v>0</v>
      </c>
      <c r="BU302" s="398"/>
      <c r="BW302" s="393">
        <f t="shared" si="397"/>
        <v>0</v>
      </c>
      <c r="BX302" s="393">
        <f t="shared" si="398"/>
        <v>0</v>
      </c>
      <c r="BY302" s="393">
        <f t="shared" si="399"/>
        <v>0</v>
      </c>
      <c r="BZ302" s="393">
        <f t="shared" si="400"/>
        <v>0</v>
      </c>
      <c r="CA302" s="393">
        <f t="shared" si="401"/>
        <v>0</v>
      </c>
      <c r="CB302" s="393">
        <f t="shared" si="402"/>
        <v>0</v>
      </c>
      <c r="CC302" s="393">
        <f t="shared" si="403"/>
        <v>0</v>
      </c>
      <c r="CD302" s="393">
        <f t="shared" si="404"/>
        <v>0</v>
      </c>
      <c r="CE302" s="393">
        <f t="shared" si="405"/>
        <v>0</v>
      </c>
      <c r="CF302" s="393">
        <f t="shared" si="406"/>
        <v>0</v>
      </c>
      <c r="CG302" s="398"/>
      <c r="CH302" s="391">
        <f t="shared" si="407"/>
        <v>1</v>
      </c>
      <c r="CI302" s="391">
        <f t="shared" si="408"/>
        <v>0</v>
      </c>
      <c r="CJ302" s="391">
        <f t="shared" si="409"/>
        <v>0</v>
      </c>
      <c r="CK302" s="391">
        <f t="shared" si="410"/>
        <v>0</v>
      </c>
      <c r="CL302" s="391">
        <f t="shared" si="411"/>
        <v>1</v>
      </c>
      <c r="CM302" s="391">
        <f t="shared" si="412"/>
        <v>0</v>
      </c>
      <c r="CN302" s="391">
        <f t="shared" si="413"/>
        <v>1</v>
      </c>
      <c r="CO302" s="391">
        <f t="shared" si="414"/>
        <v>1</v>
      </c>
      <c r="CP302" s="391">
        <f t="shared" si="415"/>
        <v>1</v>
      </c>
      <c r="CQ302" s="391">
        <f t="shared" si="416"/>
        <v>0</v>
      </c>
      <c r="CR302" s="391">
        <f t="shared" si="417"/>
        <v>0</v>
      </c>
      <c r="CS302" s="393">
        <f t="shared" si="418"/>
        <v>0</v>
      </c>
      <c r="CT302" s="391">
        <f t="shared" si="419"/>
        <v>0</v>
      </c>
      <c r="CU302" s="391">
        <f t="shared" si="420"/>
        <v>0</v>
      </c>
      <c r="CV302" s="391">
        <f t="shared" si="421"/>
        <v>0</v>
      </c>
      <c r="CW302" s="391">
        <f t="shared" si="422"/>
        <v>0</v>
      </c>
      <c r="CX302" s="391">
        <f t="shared" si="423"/>
        <v>0</v>
      </c>
      <c r="CY302" s="391">
        <f t="shared" si="424"/>
        <v>0</v>
      </c>
      <c r="CZ302" s="391">
        <f t="shared" si="425"/>
        <v>0</v>
      </c>
      <c r="DA302" s="391">
        <f t="shared" si="426"/>
        <v>0</v>
      </c>
      <c r="DB302" s="391">
        <f t="shared" si="427"/>
        <v>0</v>
      </c>
      <c r="DC302" s="391">
        <f t="shared" si="428"/>
        <v>0</v>
      </c>
      <c r="DD302" s="391">
        <f t="shared" si="429"/>
        <v>0</v>
      </c>
      <c r="DE302" s="398"/>
      <c r="DF302" s="391">
        <f t="shared" si="430"/>
        <v>0</v>
      </c>
      <c r="DG302" s="391">
        <f t="shared" si="431"/>
        <v>0</v>
      </c>
      <c r="DH302" s="391">
        <f t="shared" si="432"/>
        <v>0</v>
      </c>
      <c r="DI302" s="391">
        <f t="shared" si="433"/>
        <v>0</v>
      </c>
      <c r="DJ302" s="391">
        <f t="shared" si="434"/>
        <v>0</v>
      </c>
      <c r="DK302" s="391">
        <f t="shared" si="435"/>
        <v>0</v>
      </c>
      <c r="DL302" s="391">
        <f t="shared" si="436"/>
        <v>0</v>
      </c>
      <c r="DM302" s="391">
        <f t="shared" si="437"/>
        <v>0</v>
      </c>
      <c r="DN302" s="391">
        <f t="shared" si="438"/>
        <v>0</v>
      </c>
      <c r="DO302" s="391">
        <f t="shared" si="439"/>
        <v>0</v>
      </c>
      <c r="DP302" s="391">
        <f t="shared" si="440"/>
        <v>0</v>
      </c>
      <c r="DQ302" s="398"/>
      <c r="DR302" s="391">
        <f t="shared" si="441"/>
        <v>0</v>
      </c>
      <c r="DS302" s="391">
        <f t="shared" si="442"/>
        <v>0</v>
      </c>
      <c r="DT302" s="391">
        <f t="shared" si="443"/>
        <v>0</v>
      </c>
      <c r="DU302" s="391">
        <f t="shared" si="444"/>
        <v>0</v>
      </c>
      <c r="DV302" s="391">
        <f t="shared" si="445"/>
        <v>0</v>
      </c>
      <c r="DW302" s="391">
        <f t="shared" si="446"/>
        <v>0</v>
      </c>
      <c r="DX302" s="391">
        <f t="shared" si="447"/>
        <v>0</v>
      </c>
      <c r="DY302" s="391">
        <f t="shared" si="448"/>
        <v>0</v>
      </c>
      <c r="DZ302" s="391">
        <f t="shared" si="449"/>
        <v>0</v>
      </c>
      <c r="EA302" s="391">
        <f t="shared" si="450"/>
        <v>0</v>
      </c>
      <c r="EB302" s="391">
        <f t="shared" si="451"/>
        <v>0</v>
      </c>
      <c r="EC302" s="398"/>
      <c r="ED302" s="391">
        <f t="shared" si="452"/>
        <v>0</v>
      </c>
      <c r="EE302" s="391">
        <f t="shared" si="453"/>
        <v>0</v>
      </c>
      <c r="EF302" s="391">
        <f t="shared" si="454"/>
        <v>0</v>
      </c>
      <c r="EG302" s="391">
        <f t="shared" si="455"/>
        <v>0</v>
      </c>
      <c r="EH302" s="391">
        <f t="shared" si="456"/>
        <v>0</v>
      </c>
      <c r="EI302" s="391">
        <f t="shared" si="457"/>
        <v>0</v>
      </c>
      <c r="EJ302" s="391">
        <f t="shared" si="458"/>
        <v>0</v>
      </c>
      <c r="EK302" s="391">
        <f t="shared" si="459"/>
        <v>0</v>
      </c>
      <c r="EL302" s="391">
        <f t="shared" si="460"/>
        <v>0</v>
      </c>
      <c r="EM302" s="391">
        <f t="shared" si="461"/>
        <v>0</v>
      </c>
      <c r="EN302" s="391">
        <f t="shared" si="462"/>
        <v>0</v>
      </c>
    </row>
    <row r="303" spans="1:145" s="391" customFormat="1" ht="13.5" hidden="1" thickBot="1" x14ac:dyDescent="0.25">
      <c r="A303" s="364" t="str">
        <f t="shared" si="468"/>
        <v>SB-BB</v>
      </c>
      <c r="B303" s="365" t="str">
        <f>IF((A303&lt;&gt;"ZZZ"),(IF((IFERROR((VLOOKUP(A303,'Standaard+voorstellen '!A$1:B$436,1,FALSE)),"ZZZ"))="ZZZ","v","")),"")</f>
        <v/>
      </c>
      <c r="C303" s="396" t="s">
        <v>383</v>
      </c>
      <c r="D303" s="367" t="str">
        <f t="shared" si="381"/>
        <v>SB-BB</v>
      </c>
      <c r="E303" s="368" t="str">
        <f>IFERROR((VLOOKUP(C303,'Standaard+voorstellen '!A$1:E$568,2,FALSE)),"Nog af te handelen AANVRAAG")</f>
        <v>SB Bedrijfsbrandweer</v>
      </c>
      <c r="F303" s="369">
        <f>IFERROR((VLOOKUP(C303,'Standaard+voorstellen '!A$1:E$568,3,FALSE)),"")</f>
        <v>6</v>
      </c>
      <c r="G303" s="370">
        <f t="shared" si="465"/>
        <v>8</v>
      </c>
      <c r="H303" s="371">
        <f t="shared" si="467"/>
        <v>8</v>
      </c>
      <c r="I303" s="372">
        <f t="shared" si="466"/>
        <v>0</v>
      </c>
      <c r="J303" s="367">
        <f t="shared" si="382"/>
        <v>5</v>
      </c>
      <c r="K303" s="372">
        <f t="shared" si="383"/>
        <v>0</v>
      </c>
      <c r="L303" s="369" t="s">
        <v>36</v>
      </c>
      <c r="M303" s="373" t="s">
        <v>1225</v>
      </c>
      <c r="N303" s="374"/>
      <c r="O303" s="375"/>
      <c r="P303" s="376" t="s">
        <v>383</v>
      </c>
      <c r="Q303" s="377">
        <v>8</v>
      </c>
      <c r="R303" s="378">
        <v>8</v>
      </c>
      <c r="S303" s="379">
        <v>0</v>
      </c>
      <c r="T303" s="378">
        <v>6</v>
      </c>
      <c r="U303" s="378">
        <v>2</v>
      </c>
      <c r="V303" s="383">
        <v>0</v>
      </c>
      <c r="W303" s="384">
        <v>0</v>
      </c>
      <c r="X303" s="385">
        <v>0</v>
      </c>
      <c r="Y303" s="384"/>
      <c r="Z303" s="401"/>
      <c r="AA303" s="402"/>
      <c r="AB303" s="383"/>
      <c r="AC303" s="384"/>
      <c r="AD303" s="384"/>
      <c r="AE303" s="377"/>
      <c r="AF303" s="380"/>
      <c r="AG303" s="382"/>
      <c r="AH303" s="383">
        <v>0</v>
      </c>
      <c r="AI303" s="384">
        <v>0</v>
      </c>
      <c r="AJ303" s="385">
        <v>0</v>
      </c>
      <c r="AK303" s="384"/>
      <c r="AL303" s="384"/>
      <c r="AM303" s="384"/>
      <c r="AN303" s="383">
        <v>0</v>
      </c>
      <c r="AO303" s="384">
        <v>0</v>
      </c>
      <c r="AP303" s="385">
        <v>0</v>
      </c>
      <c r="AQ303" s="384">
        <v>0</v>
      </c>
      <c r="AR303" s="384">
        <v>0</v>
      </c>
      <c r="AS303" s="384">
        <v>0</v>
      </c>
      <c r="AT303" s="383">
        <v>1</v>
      </c>
      <c r="AU303" s="384">
        <v>1</v>
      </c>
      <c r="AV303" s="384">
        <v>0</v>
      </c>
      <c r="AW303" s="383">
        <v>7</v>
      </c>
      <c r="AX303" s="384">
        <v>7</v>
      </c>
      <c r="AY303" s="385">
        <v>0</v>
      </c>
      <c r="AZ303" s="403"/>
      <c r="BA303" s="387" t="str">
        <f t="shared" si="384"/>
        <v>SB</v>
      </c>
      <c r="BB303" s="388" t="str">
        <f t="shared" si="385"/>
        <v/>
      </c>
      <c r="BC303" s="389" t="str">
        <f t="shared" si="386"/>
        <v>-</v>
      </c>
      <c r="BD303" s="390" t="str">
        <f t="shared" si="469"/>
        <v>BB</v>
      </c>
      <c r="BE303" s="391">
        <f t="shared" si="388"/>
        <v>3</v>
      </c>
      <c r="BF303" s="392" t="str">
        <f>VLOOKUP(C303,'Standaard+voorstellen '!A$1:E$568,1,FALSE)</f>
        <v>SB-BB</v>
      </c>
      <c r="BG303" s="393" t="str">
        <f>VLOOKUP(P303,'Hulpblad Aantal per VrtgSrt &gt;=1'!B$4:C$688,1,FALSE)</f>
        <v>SB-BB</v>
      </c>
      <c r="BH303" s="394" t="s">
        <v>383</v>
      </c>
      <c r="BI303" s="393" t="str">
        <f t="shared" si="389"/>
        <v>g</v>
      </c>
      <c r="BJ303" s="393" t="str">
        <f t="shared" si="390"/>
        <v>P</v>
      </c>
      <c r="BK303" s="393" t="str">
        <f t="shared" si="391"/>
        <v/>
      </c>
      <c r="BL303" s="395" t="str">
        <f t="shared" si="392"/>
        <v>P</v>
      </c>
      <c r="BM303" s="393" t="str">
        <f>IF((B303&gt;"a"),(VLOOKUP(A303,Afhankelijkheid!A$2:O$5530,2,FALSE)),"")</f>
        <v/>
      </c>
      <c r="BN303" s="396">
        <f>IFERROR(VLOOKUP(A303,'Hulpblad IZB en IZE'!A$2:B$750,2,FALSE),0)</f>
        <v>5</v>
      </c>
      <c r="BO303" s="397" t="str">
        <f t="shared" si="393"/>
        <v/>
      </c>
      <c r="BP303" s="370">
        <f t="shared" si="394"/>
        <v>8</v>
      </c>
      <c r="BQ303" s="371">
        <f t="shared" si="395"/>
        <v>8</v>
      </c>
      <c r="BR303" s="372">
        <f t="shared" si="463"/>
        <v>0</v>
      </c>
      <c r="BS303" s="372">
        <f t="shared" si="464"/>
        <v>6</v>
      </c>
      <c r="BT303" s="367">
        <f t="shared" si="396"/>
        <v>5</v>
      </c>
      <c r="BU303" s="398"/>
      <c r="BW303" s="393">
        <f t="shared" si="397"/>
        <v>0</v>
      </c>
      <c r="BX303" s="393">
        <f t="shared" si="398"/>
        <v>0</v>
      </c>
      <c r="BY303" s="393">
        <f t="shared" si="399"/>
        <v>0</v>
      </c>
      <c r="BZ303" s="393">
        <f t="shared" si="400"/>
        <v>0</v>
      </c>
      <c r="CA303" s="393">
        <f t="shared" si="401"/>
        <v>0</v>
      </c>
      <c r="CB303" s="393">
        <f t="shared" si="402"/>
        <v>0</v>
      </c>
      <c r="CC303" s="393">
        <f t="shared" si="403"/>
        <v>0</v>
      </c>
      <c r="CD303" s="393">
        <f t="shared" si="404"/>
        <v>0</v>
      </c>
      <c r="CE303" s="393">
        <f t="shared" si="405"/>
        <v>0</v>
      </c>
      <c r="CF303" s="393">
        <f t="shared" si="406"/>
        <v>0</v>
      </c>
      <c r="CG303" s="398"/>
      <c r="CH303" s="391">
        <f t="shared" si="407"/>
        <v>1</v>
      </c>
      <c r="CI303" s="391">
        <f t="shared" si="408"/>
        <v>0</v>
      </c>
      <c r="CJ303" s="391">
        <f t="shared" si="409"/>
        <v>0</v>
      </c>
      <c r="CK303" s="391">
        <f t="shared" si="410"/>
        <v>0</v>
      </c>
      <c r="CL303" s="391">
        <f t="shared" si="411"/>
        <v>1</v>
      </c>
      <c r="CM303" s="391">
        <f t="shared" si="412"/>
        <v>0</v>
      </c>
      <c r="CN303" s="391">
        <f t="shared" si="413"/>
        <v>1</v>
      </c>
      <c r="CO303" s="391">
        <f t="shared" si="414"/>
        <v>1</v>
      </c>
      <c r="CP303" s="391">
        <f t="shared" si="415"/>
        <v>1</v>
      </c>
      <c r="CQ303" s="391">
        <f t="shared" si="416"/>
        <v>1</v>
      </c>
      <c r="CR303" s="391">
        <f t="shared" si="417"/>
        <v>0</v>
      </c>
      <c r="CS303" s="393">
        <f t="shared" si="418"/>
        <v>0</v>
      </c>
      <c r="CT303" s="391">
        <f t="shared" si="419"/>
        <v>0</v>
      </c>
      <c r="CU303" s="391">
        <f t="shared" si="420"/>
        <v>0</v>
      </c>
      <c r="CV303" s="391">
        <f t="shared" si="421"/>
        <v>0</v>
      </c>
      <c r="CW303" s="391">
        <f t="shared" si="422"/>
        <v>0</v>
      </c>
      <c r="CX303" s="391">
        <f t="shared" si="423"/>
        <v>0</v>
      </c>
      <c r="CY303" s="391">
        <f t="shared" si="424"/>
        <v>0</v>
      </c>
      <c r="CZ303" s="391">
        <f t="shared" si="425"/>
        <v>0</v>
      </c>
      <c r="DA303" s="391">
        <f t="shared" si="426"/>
        <v>0</v>
      </c>
      <c r="DB303" s="391">
        <f t="shared" si="427"/>
        <v>0</v>
      </c>
      <c r="DC303" s="391">
        <f t="shared" si="428"/>
        <v>1</v>
      </c>
      <c r="DD303" s="391">
        <f t="shared" si="429"/>
        <v>1</v>
      </c>
      <c r="DE303" s="398"/>
      <c r="DF303" s="391">
        <f t="shared" si="430"/>
        <v>0</v>
      </c>
      <c r="DG303" s="391">
        <f t="shared" si="431"/>
        <v>0</v>
      </c>
      <c r="DH303" s="391">
        <f t="shared" si="432"/>
        <v>0</v>
      </c>
      <c r="DI303" s="391">
        <f t="shared" si="433"/>
        <v>0</v>
      </c>
      <c r="DJ303" s="391">
        <f t="shared" si="434"/>
        <v>0</v>
      </c>
      <c r="DK303" s="391">
        <f t="shared" si="435"/>
        <v>0</v>
      </c>
      <c r="DL303" s="391">
        <f t="shared" si="436"/>
        <v>0</v>
      </c>
      <c r="DM303" s="391">
        <f t="shared" si="437"/>
        <v>0</v>
      </c>
      <c r="DN303" s="391">
        <f t="shared" si="438"/>
        <v>0</v>
      </c>
      <c r="DO303" s="391">
        <f t="shared" si="439"/>
        <v>0</v>
      </c>
      <c r="DP303" s="391">
        <f t="shared" si="440"/>
        <v>0</v>
      </c>
      <c r="DQ303" s="398"/>
      <c r="DR303" s="391">
        <f t="shared" si="441"/>
        <v>0</v>
      </c>
      <c r="DS303" s="391">
        <f t="shared" si="442"/>
        <v>0</v>
      </c>
      <c r="DT303" s="391">
        <f t="shared" si="443"/>
        <v>0</v>
      </c>
      <c r="DU303" s="391">
        <f t="shared" si="444"/>
        <v>0</v>
      </c>
      <c r="DV303" s="391">
        <f t="shared" si="445"/>
        <v>0</v>
      </c>
      <c r="DW303" s="391">
        <f t="shared" si="446"/>
        <v>0</v>
      </c>
      <c r="DX303" s="391">
        <f t="shared" si="447"/>
        <v>0</v>
      </c>
      <c r="DY303" s="391">
        <f t="shared" si="448"/>
        <v>0</v>
      </c>
      <c r="DZ303" s="391">
        <f t="shared" si="449"/>
        <v>0</v>
      </c>
      <c r="EA303" s="391">
        <f t="shared" si="450"/>
        <v>0</v>
      </c>
      <c r="EB303" s="391">
        <f t="shared" si="451"/>
        <v>0</v>
      </c>
      <c r="EC303" s="398"/>
      <c r="ED303" s="391">
        <f t="shared" si="452"/>
        <v>0</v>
      </c>
      <c r="EE303" s="391">
        <f t="shared" si="453"/>
        <v>0</v>
      </c>
      <c r="EF303" s="391">
        <f t="shared" si="454"/>
        <v>0</v>
      </c>
      <c r="EG303" s="391">
        <f t="shared" si="455"/>
        <v>0</v>
      </c>
      <c r="EH303" s="391">
        <f t="shared" si="456"/>
        <v>0</v>
      </c>
      <c r="EI303" s="391">
        <f t="shared" si="457"/>
        <v>0</v>
      </c>
      <c r="EJ303" s="391">
        <f t="shared" si="458"/>
        <v>0</v>
      </c>
      <c r="EK303" s="391">
        <f t="shared" si="459"/>
        <v>0</v>
      </c>
      <c r="EL303" s="391">
        <f t="shared" si="460"/>
        <v>0</v>
      </c>
      <c r="EM303" s="391">
        <f t="shared" si="461"/>
        <v>0</v>
      </c>
      <c r="EN303" s="391">
        <f t="shared" si="462"/>
        <v>0</v>
      </c>
    </row>
    <row r="304" spans="1:145" s="391" customFormat="1" ht="13.5" hidden="1" thickBot="1" x14ac:dyDescent="0.25">
      <c r="A304" s="364" t="str">
        <f t="shared" si="468"/>
        <v>SB-G</v>
      </c>
      <c r="B304" s="365" t="str">
        <f>IF((A304&lt;&gt;"ZZZ"),(IF((IFERROR((VLOOKUP(A304,'Standaard+voorstellen '!A$1:B$436,1,FALSE)),"ZZZ"))="ZZZ","v","")),"")</f>
        <v/>
      </c>
      <c r="C304" s="396" t="s">
        <v>99</v>
      </c>
      <c r="D304" s="367" t="str">
        <f t="shared" si="381"/>
        <v>SB-G</v>
      </c>
      <c r="E304" s="368" t="str">
        <f>IFERROR((VLOOKUP(C304,'Standaard+voorstellen '!A$1:E$568,2,FALSE)),"Nog af te handelen AANVRAAG")</f>
        <v>Schuimblusvoertuig Groot</v>
      </c>
      <c r="F304" s="369">
        <f>IFERROR((VLOOKUP(C304,'Standaard+voorstellen '!A$1:E$568,3,FALSE)),"")</f>
        <v>6</v>
      </c>
      <c r="G304" s="370">
        <f t="shared" si="465"/>
        <v>7</v>
      </c>
      <c r="H304" s="371">
        <f t="shared" si="467"/>
        <v>5</v>
      </c>
      <c r="I304" s="372">
        <f t="shared" si="466"/>
        <v>2</v>
      </c>
      <c r="J304" s="367">
        <f t="shared" si="382"/>
        <v>4</v>
      </c>
      <c r="K304" s="372">
        <f t="shared" si="383"/>
        <v>0</v>
      </c>
      <c r="L304" s="369" t="s">
        <v>36</v>
      </c>
      <c r="M304" s="373" t="s">
        <v>1063</v>
      </c>
      <c r="N304" s="374"/>
      <c r="O304" s="375"/>
      <c r="P304" s="376" t="s">
        <v>99</v>
      </c>
      <c r="Q304" s="377">
        <v>7</v>
      </c>
      <c r="R304" s="378">
        <v>5</v>
      </c>
      <c r="S304" s="379">
        <v>2</v>
      </c>
      <c r="T304" s="378">
        <v>8</v>
      </c>
      <c r="U304" s="378">
        <v>3</v>
      </c>
      <c r="V304" s="383">
        <v>0</v>
      </c>
      <c r="W304" s="384">
        <v>0</v>
      </c>
      <c r="X304" s="385">
        <v>0</v>
      </c>
      <c r="Y304" s="384"/>
      <c r="Z304" s="401"/>
      <c r="AA304" s="402"/>
      <c r="AB304" s="383"/>
      <c r="AC304" s="384"/>
      <c r="AD304" s="384"/>
      <c r="AE304" s="383">
        <v>0</v>
      </c>
      <c r="AF304" s="401">
        <v>0</v>
      </c>
      <c r="AG304" s="406">
        <v>0</v>
      </c>
      <c r="AH304" s="383">
        <v>0</v>
      </c>
      <c r="AI304" s="384">
        <v>0</v>
      </c>
      <c r="AJ304" s="385">
        <v>0</v>
      </c>
      <c r="AK304" s="384">
        <v>3</v>
      </c>
      <c r="AL304" s="384">
        <v>3</v>
      </c>
      <c r="AM304" s="384">
        <v>0</v>
      </c>
      <c r="AN304" s="383">
        <v>0</v>
      </c>
      <c r="AO304" s="384">
        <v>0</v>
      </c>
      <c r="AP304" s="385">
        <v>0</v>
      </c>
      <c r="AQ304" s="384">
        <v>0</v>
      </c>
      <c r="AR304" s="384">
        <v>0</v>
      </c>
      <c r="AS304" s="384">
        <v>0</v>
      </c>
      <c r="AT304" s="383">
        <v>1</v>
      </c>
      <c r="AU304" s="384">
        <v>0</v>
      </c>
      <c r="AV304" s="384">
        <v>1</v>
      </c>
      <c r="AW304" s="383">
        <v>3</v>
      </c>
      <c r="AX304" s="384">
        <v>2</v>
      </c>
      <c r="AY304" s="385">
        <v>1</v>
      </c>
      <c r="AZ304" s="403"/>
      <c r="BA304" s="387" t="str">
        <f t="shared" si="384"/>
        <v>SB</v>
      </c>
      <c r="BB304" s="388" t="str">
        <f t="shared" si="385"/>
        <v/>
      </c>
      <c r="BC304" s="389" t="str">
        <f t="shared" si="386"/>
        <v>-</v>
      </c>
      <c r="BD304" s="390" t="str">
        <f t="shared" si="469"/>
        <v>G</v>
      </c>
      <c r="BE304" s="391">
        <f t="shared" si="388"/>
        <v>3</v>
      </c>
      <c r="BF304" s="392" t="str">
        <f>VLOOKUP(C304,'Standaard+voorstellen '!A$1:E$568,1,FALSE)</f>
        <v>SB-G</v>
      </c>
      <c r="BG304" s="393" t="str">
        <f>VLOOKUP(P304,'Hulpblad Aantal per VrtgSrt &gt;=1'!B$4:C$688,1,FALSE)</f>
        <v>SB-G</v>
      </c>
      <c r="BH304" s="394" t="s">
        <v>99</v>
      </c>
      <c r="BI304" s="393" t="str">
        <f t="shared" si="389"/>
        <v>g</v>
      </c>
      <c r="BJ304" s="393" t="str">
        <f t="shared" si="390"/>
        <v>P</v>
      </c>
      <c r="BK304" s="393" t="str">
        <f t="shared" si="391"/>
        <v>A</v>
      </c>
      <c r="BL304" s="395" t="str">
        <f t="shared" si="392"/>
        <v>PA</v>
      </c>
      <c r="BM304" s="393" t="str">
        <f>IF((B304&gt;"a"),(VLOOKUP(A304,Afhankelijkheid!A$2:O$5530,2,FALSE)),"")</f>
        <v/>
      </c>
      <c r="BN304" s="396">
        <f>IFERROR(VLOOKUP(A304,'Hulpblad IZB en IZE'!A$2:B$750,2,FALSE),0)</f>
        <v>4</v>
      </c>
      <c r="BO304" s="397" t="str">
        <f t="shared" si="393"/>
        <v/>
      </c>
      <c r="BP304" s="370">
        <f t="shared" si="394"/>
        <v>7</v>
      </c>
      <c r="BQ304" s="371">
        <f t="shared" si="395"/>
        <v>5</v>
      </c>
      <c r="BR304" s="372">
        <f t="shared" si="463"/>
        <v>2</v>
      </c>
      <c r="BS304" s="372">
        <f t="shared" si="464"/>
        <v>8</v>
      </c>
      <c r="BT304" s="367">
        <f t="shared" si="396"/>
        <v>4</v>
      </c>
      <c r="BU304" s="398"/>
      <c r="BW304" s="393">
        <f t="shared" si="397"/>
        <v>0</v>
      </c>
      <c r="BX304" s="393">
        <f t="shared" si="398"/>
        <v>0</v>
      </c>
      <c r="BY304" s="393">
        <f t="shared" si="399"/>
        <v>0</v>
      </c>
      <c r="BZ304" s="393">
        <f t="shared" si="400"/>
        <v>0</v>
      </c>
      <c r="CA304" s="393">
        <f t="shared" si="401"/>
        <v>0</v>
      </c>
      <c r="CB304" s="393">
        <f t="shared" si="402"/>
        <v>0</v>
      </c>
      <c r="CC304" s="393">
        <f t="shared" si="403"/>
        <v>0</v>
      </c>
      <c r="CD304" s="393">
        <f t="shared" si="404"/>
        <v>0</v>
      </c>
      <c r="CE304" s="393">
        <f t="shared" si="405"/>
        <v>0</v>
      </c>
      <c r="CF304" s="393">
        <f t="shared" si="406"/>
        <v>0</v>
      </c>
      <c r="CG304" s="398"/>
      <c r="CH304" s="391">
        <f t="shared" si="407"/>
        <v>1</v>
      </c>
      <c r="CI304" s="391">
        <f t="shared" si="408"/>
        <v>0</v>
      </c>
      <c r="CJ304" s="391">
        <f t="shared" si="409"/>
        <v>0</v>
      </c>
      <c r="CK304" s="391">
        <f t="shared" si="410"/>
        <v>1</v>
      </c>
      <c r="CL304" s="391">
        <f t="shared" si="411"/>
        <v>1</v>
      </c>
      <c r="CM304" s="391">
        <f t="shared" si="412"/>
        <v>1</v>
      </c>
      <c r="CN304" s="391">
        <f t="shared" si="413"/>
        <v>1</v>
      </c>
      <c r="CO304" s="391">
        <f t="shared" si="414"/>
        <v>1</v>
      </c>
      <c r="CP304" s="391">
        <f t="shared" si="415"/>
        <v>1</v>
      </c>
      <c r="CQ304" s="391">
        <f t="shared" si="416"/>
        <v>1</v>
      </c>
      <c r="CR304" s="391">
        <f t="shared" si="417"/>
        <v>0</v>
      </c>
      <c r="CS304" s="393">
        <f t="shared" si="418"/>
        <v>0</v>
      </c>
      <c r="CT304" s="391">
        <f t="shared" si="419"/>
        <v>0</v>
      </c>
      <c r="CU304" s="391">
        <f t="shared" si="420"/>
        <v>0</v>
      </c>
      <c r="CV304" s="391">
        <f t="shared" si="421"/>
        <v>0</v>
      </c>
      <c r="CW304" s="391">
        <f t="shared" si="422"/>
        <v>0</v>
      </c>
      <c r="CX304" s="391">
        <f t="shared" si="423"/>
        <v>0</v>
      </c>
      <c r="CY304" s="391">
        <f t="shared" si="424"/>
        <v>0</v>
      </c>
      <c r="CZ304" s="391">
        <f t="shared" si="425"/>
        <v>1</v>
      </c>
      <c r="DA304" s="391">
        <f t="shared" si="426"/>
        <v>0</v>
      </c>
      <c r="DB304" s="391">
        <f t="shared" si="427"/>
        <v>0</v>
      </c>
      <c r="DC304" s="391">
        <f t="shared" si="428"/>
        <v>1</v>
      </c>
      <c r="DD304" s="391">
        <f t="shared" si="429"/>
        <v>1</v>
      </c>
      <c r="DE304" s="398"/>
      <c r="DF304" s="391">
        <f t="shared" si="430"/>
        <v>0</v>
      </c>
      <c r="DG304" s="391">
        <f t="shared" si="431"/>
        <v>0</v>
      </c>
      <c r="DH304" s="391">
        <f t="shared" si="432"/>
        <v>0</v>
      </c>
      <c r="DI304" s="391">
        <f t="shared" si="433"/>
        <v>0</v>
      </c>
      <c r="DJ304" s="391">
        <f t="shared" si="434"/>
        <v>0</v>
      </c>
      <c r="DK304" s="391">
        <f t="shared" si="435"/>
        <v>0</v>
      </c>
      <c r="DL304" s="391">
        <f t="shared" si="436"/>
        <v>0</v>
      </c>
      <c r="DM304" s="391">
        <f t="shared" si="437"/>
        <v>0</v>
      </c>
      <c r="DN304" s="391">
        <f t="shared" si="438"/>
        <v>0</v>
      </c>
      <c r="DO304" s="391">
        <f t="shared" si="439"/>
        <v>0</v>
      </c>
      <c r="DP304" s="391">
        <f t="shared" si="440"/>
        <v>0</v>
      </c>
      <c r="DQ304" s="398"/>
      <c r="DR304" s="391">
        <f t="shared" si="441"/>
        <v>0</v>
      </c>
      <c r="DS304" s="391">
        <f t="shared" si="442"/>
        <v>0</v>
      </c>
      <c r="DT304" s="391">
        <f t="shared" si="443"/>
        <v>0</v>
      </c>
      <c r="DU304" s="391">
        <f t="shared" si="444"/>
        <v>0</v>
      </c>
      <c r="DV304" s="391">
        <f t="shared" si="445"/>
        <v>0</v>
      </c>
      <c r="DW304" s="391">
        <f t="shared" si="446"/>
        <v>0</v>
      </c>
      <c r="DX304" s="391">
        <f t="shared" si="447"/>
        <v>0</v>
      </c>
      <c r="DY304" s="391">
        <f t="shared" si="448"/>
        <v>0</v>
      </c>
      <c r="DZ304" s="391">
        <f t="shared" si="449"/>
        <v>0</v>
      </c>
      <c r="EA304" s="391">
        <f t="shared" si="450"/>
        <v>0</v>
      </c>
      <c r="EB304" s="391">
        <f t="shared" si="451"/>
        <v>0</v>
      </c>
      <c r="EC304" s="398"/>
      <c r="ED304" s="391">
        <f t="shared" si="452"/>
        <v>0</v>
      </c>
      <c r="EE304" s="391">
        <f t="shared" si="453"/>
        <v>0</v>
      </c>
      <c r="EF304" s="391">
        <f t="shared" si="454"/>
        <v>0</v>
      </c>
      <c r="EG304" s="391">
        <f t="shared" si="455"/>
        <v>0</v>
      </c>
      <c r="EH304" s="391">
        <f t="shared" si="456"/>
        <v>0</v>
      </c>
      <c r="EI304" s="391">
        <f t="shared" si="457"/>
        <v>0</v>
      </c>
      <c r="EJ304" s="391">
        <f t="shared" si="458"/>
        <v>0</v>
      </c>
      <c r="EK304" s="391">
        <f t="shared" si="459"/>
        <v>0</v>
      </c>
      <c r="EL304" s="391">
        <f t="shared" si="460"/>
        <v>0</v>
      </c>
      <c r="EM304" s="391">
        <f t="shared" si="461"/>
        <v>0</v>
      </c>
      <c r="EN304" s="391">
        <f t="shared" si="462"/>
        <v>0</v>
      </c>
    </row>
    <row r="305" spans="1:145" s="399" customFormat="1" ht="18.75" hidden="1" thickBot="1" x14ac:dyDescent="0.25">
      <c r="A305" s="364" t="str">
        <f t="shared" si="468"/>
        <v>SBH</v>
      </c>
      <c r="B305" s="365" t="str">
        <f>IF((A305&lt;&gt;"ZZZ"),(IF((IFERROR((VLOOKUP(A305,'Standaard+voorstellen '!A$1:B$436,1,FALSE)),"ZZZ"))="ZZZ","v","")),"")</f>
        <v/>
      </c>
      <c r="C305" s="396" t="s">
        <v>102</v>
      </c>
      <c r="D305" s="367" t="str">
        <f t="shared" si="381"/>
        <v>SBH</v>
      </c>
      <c r="E305" s="368" t="str">
        <f>IFERROR((VLOOKUP(C305,'Standaard+voorstellen '!A$1:E$568,2,FALSE)),"Nog af te handelen AANVRAAG")</f>
        <v>Schuimblus Haakarmbak</v>
      </c>
      <c r="F305" s="369">
        <f>IFERROR((VLOOKUP(C305,'Standaard+voorstellen '!A$1:E$568,3,FALSE)),"")</f>
        <v>6</v>
      </c>
      <c r="G305" s="370">
        <f t="shared" si="465"/>
        <v>24</v>
      </c>
      <c r="H305" s="371">
        <f t="shared" si="467"/>
        <v>17</v>
      </c>
      <c r="I305" s="372">
        <f t="shared" si="466"/>
        <v>7</v>
      </c>
      <c r="J305" s="367">
        <f t="shared" si="382"/>
        <v>74</v>
      </c>
      <c r="K305" s="372">
        <f t="shared" si="383"/>
        <v>0</v>
      </c>
      <c r="L305" s="369" t="s">
        <v>36</v>
      </c>
      <c r="M305" s="373" t="s">
        <v>1063</v>
      </c>
      <c r="N305" s="374"/>
      <c r="O305" s="375"/>
      <c r="P305" s="376" t="s">
        <v>102</v>
      </c>
      <c r="Q305" s="377">
        <v>24</v>
      </c>
      <c r="R305" s="378">
        <v>17</v>
      </c>
      <c r="S305" s="379">
        <v>7</v>
      </c>
      <c r="T305" s="378">
        <v>7</v>
      </c>
      <c r="U305" s="378">
        <v>6</v>
      </c>
      <c r="V305" s="377">
        <v>2</v>
      </c>
      <c r="W305" s="378">
        <v>2</v>
      </c>
      <c r="X305" s="379">
        <v>0</v>
      </c>
      <c r="Y305" s="384"/>
      <c r="Z305" s="401"/>
      <c r="AA305" s="402"/>
      <c r="AB305" s="377">
        <v>0</v>
      </c>
      <c r="AC305" s="378">
        <v>0</v>
      </c>
      <c r="AD305" s="378">
        <v>0</v>
      </c>
      <c r="AE305" s="377">
        <v>4</v>
      </c>
      <c r="AF305" s="380">
        <v>3</v>
      </c>
      <c r="AG305" s="382">
        <v>1</v>
      </c>
      <c r="AH305" s="383">
        <v>4</v>
      </c>
      <c r="AI305" s="384">
        <v>4</v>
      </c>
      <c r="AJ305" s="385">
        <v>0</v>
      </c>
      <c r="AK305" s="378"/>
      <c r="AL305" s="378"/>
      <c r="AM305" s="378"/>
      <c r="AN305" s="383">
        <v>4</v>
      </c>
      <c r="AO305" s="384">
        <v>1</v>
      </c>
      <c r="AP305" s="385">
        <v>3</v>
      </c>
      <c r="AQ305" s="378">
        <v>9</v>
      </c>
      <c r="AR305" s="378">
        <v>7</v>
      </c>
      <c r="AS305" s="378">
        <v>2</v>
      </c>
      <c r="AT305" s="377">
        <v>1</v>
      </c>
      <c r="AU305" s="378">
        <v>0</v>
      </c>
      <c r="AV305" s="378">
        <v>1</v>
      </c>
      <c r="AW305" s="377"/>
      <c r="AX305" s="378"/>
      <c r="AY305" s="385"/>
      <c r="AZ305" s="403"/>
      <c r="BA305" s="387" t="str">
        <f t="shared" si="384"/>
        <v>SB</v>
      </c>
      <c r="BB305" s="388" t="str">
        <f t="shared" si="385"/>
        <v>H</v>
      </c>
      <c r="BC305" s="389" t="str">
        <f t="shared" si="386"/>
        <v/>
      </c>
      <c r="BD305" s="390" t="str">
        <f t="shared" si="469"/>
        <v/>
      </c>
      <c r="BE305" s="391">
        <f t="shared" si="388"/>
        <v>4</v>
      </c>
      <c r="BF305" s="392" t="str">
        <f>VLOOKUP(C305,'Standaard+voorstellen '!A$1:E$568,1,FALSE)</f>
        <v>SBH</v>
      </c>
      <c r="BG305" s="393" t="str">
        <f>VLOOKUP(P305,'Hulpblad Aantal per VrtgSrt &gt;=1'!B$4:C$688,1,FALSE)</f>
        <v>SBH</v>
      </c>
      <c r="BH305" s="394" t="s">
        <v>102</v>
      </c>
      <c r="BI305" s="393" t="str">
        <f t="shared" si="389"/>
        <v>g</v>
      </c>
      <c r="BJ305" s="393" t="str">
        <f t="shared" si="390"/>
        <v>P</v>
      </c>
      <c r="BK305" s="393" t="str">
        <f t="shared" si="391"/>
        <v>A</v>
      </c>
      <c r="BL305" s="395" t="str">
        <f t="shared" si="392"/>
        <v>PA</v>
      </c>
      <c r="BM305" s="393" t="str">
        <f>IF((B305&gt;"a"),(VLOOKUP(A305,Afhankelijkheid!A$2:O$5530,2,FALSE)),"")</f>
        <v/>
      </c>
      <c r="BN305" s="396">
        <f>IFERROR(VLOOKUP(A305,'Hulpblad IZB en IZE'!A$2:B$750,2,FALSE),0)</f>
        <v>74</v>
      </c>
      <c r="BO305" s="397" t="str">
        <f t="shared" si="393"/>
        <v/>
      </c>
      <c r="BP305" s="370">
        <f t="shared" si="394"/>
        <v>24</v>
      </c>
      <c r="BQ305" s="371">
        <f t="shared" si="395"/>
        <v>17</v>
      </c>
      <c r="BR305" s="372">
        <f t="shared" si="463"/>
        <v>7</v>
      </c>
      <c r="BS305" s="372">
        <f t="shared" si="464"/>
        <v>7</v>
      </c>
      <c r="BT305" s="367">
        <f t="shared" si="396"/>
        <v>74</v>
      </c>
      <c r="BU305" s="398"/>
      <c r="BV305" s="391"/>
      <c r="BW305" s="393">
        <f t="shared" si="397"/>
        <v>0</v>
      </c>
      <c r="BX305" s="393">
        <f t="shared" si="398"/>
        <v>0</v>
      </c>
      <c r="BY305" s="393">
        <f t="shared" si="399"/>
        <v>0</v>
      </c>
      <c r="BZ305" s="393">
        <f t="shared" si="400"/>
        <v>0</v>
      </c>
      <c r="CA305" s="393">
        <f t="shared" si="401"/>
        <v>0</v>
      </c>
      <c r="CB305" s="393">
        <f t="shared" si="402"/>
        <v>0</v>
      </c>
      <c r="CC305" s="393">
        <f t="shared" si="403"/>
        <v>0</v>
      </c>
      <c r="CD305" s="393">
        <f t="shared" si="404"/>
        <v>0</v>
      </c>
      <c r="CE305" s="393">
        <f t="shared" si="405"/>
        <v>0</v>
      </c>
      <c r="CF305" s="393">
        <f t="shared" si="406"/>
        <v>0</v>
      </c>
      <c r="CG305" s="398"/>
      <c r="CH305" s="391">
        <f t="shared" si="407"/>
        <v>1</v>
      </c>
      <c r="CI305" s="391">
        <f t="shared" si="408"/>
        <v>0</v>
      </c>
      <c r="CJ305" s="391">
        <f t="shared" si="409"/>
        <v>1</v>
      </c>
      <c r="CK305" s="391">
        <f t="shared" si="410"/>
        <v>1</v>
      </c>
      <c r="CL305" s="391">
        <f t="shared" si="411"/>
        <v>1</v>
      </c>
      <c r="CM305" s="391">
        <f t="shared" si="412"/>
        <v>0</v>
      </c>
      <c r="CN305" s="391">
        <f t="shared" si="413"/>
        <v>1</v>
      </c>
      <c r="CO305" s="391">
        <f t="shared" si="414"/>
        <v>1</v>
      </c>
      <c r="CP305" s="391">
        <f t="shared" si="415"/>
        <v>1</v>
      </c>
      <c r="CQ305" s="391">
        <f t="shared" si="416"/>
        <v>0</v>
      </c>
      <c r="CR305" s="391">
        <f t="shared" si="417"/>
        <v>0</v>
      </c>
      <c r="CS305" s="393">
        <f t="shared" si="418"/>
        <v>0</v>
      </c>
      <c r="CT305" s="391">
        <f t="shared" si="419"/>
        <v>0</v>
      </c>
      <c r="CU305" s="391">
        <f t="shared" si="420"/>
        <v>1</v>
      </c>
      <c r="CV305" s="391">
        <f t="shared" si="421"/>
        <v>0</v>
      </c>
      <c r="CW305" s="391">
        <f t="shared" si="422"/>
        <v>0</v>
      </c>
      <c r="CX305" s="391">
        <f t="shared" si="423"/>
        <v>1</v>
      </c>
      <c r="CY305" s="391">
        <f t="shared" si="424"/>
        <v>1</v>
      </c>
      <c r="CZ305" s="391">
        <f t="shared" si="425"/>
        <v>0</v>
      </c>
      <c r="DA305" s="391">
        <f t="shared" si="426"/>
        <v>1</v>
      </c>
      <c r="DB305" s="391">
        <f t="shared" si="427"/>
        <v>1</v>
      </c>
      <c r="DC305" s="391">
        <f t="shared" si="428"/>
        <v>1</v>
      </c>
      <c r="DD305" s="391">
        <f t="shared" si="429"/>
        <v>0</v>
      </c>
      <c r="DE305" s="398"/>
      <c r="DF305" s="391">
        <f t="shared" si="430"/>
        <v>0</v>
      </c>
      <c r="DG305" s="391">
        <f t="shared" si="431"/>
        <v>0</v>
      </c>
      <c r="DH305" s="391">
        <f t="shared" si="432"/>
        <v>0</v>
      </c>
      <c r="DI305" s="391">
        <f t="shared" si="433"/>
        <v>0</v>
      </c>
      <c r="DJ305" s="391">
        <f t="shared" si="434"/>
        <v>0</v>
      </c>
      <c r="DK305" s="391">
        <f t="shared" si="435"/>
        <v>0</v>
      </c>
      <c r="DL305" s="391">
        <f t="shared" si="436"/>
        <v>0</v>
      </c>
      <c r="DM305" s="391">
        <f t="shared" si="437"/>
        <v>0</v>
      </c>
      <c r="DN305" s="391">
        <f t="shared" si="438"/>
        <v>0</v>
      </c>
      <c r="DO305" s="391">
        <f t="shared" si="439"/>
        <v>0</v>
      </c>
      <c r="DP305" s="391">
        <f t="shared" si="440"/>
        <v>0</v>
      </c>
      <c r="DQ305" s="398"/>
      <c r="DR305" s="391">
        <f t="shared" si="441"/>
        <v>0</v>
      </c>
      <c r="DS305" s="391">
        <f t="shared" si="442"/>
        <v>0</v>
      </c>
      <c r="DT305" s="391">
        <f t="shared" si="443"/>
        <v>0</v>
      </c>
      <c r="DU305" s="391">
        <f t="shared" si="444"/>
        <v>0</v>
      </c>
      <c r="DV305" s="391">
        <f t="shared" si="445"/>
        <v>0</v>
      </c>
      <c r="DW305" s="391">
        <f t="shared" si="446"/>
        <v>0</v>
      </c>
      <c r="DX305" s="391">
        <f t="shared" si="447"/>
        <v>0</v>
      </c>
      <c r="DY305" s="391">
        <f t="shared" si="448"/>
        <v>0</v>
      </c>
      <c r="DZ305" s="391">
        <f t="shared" si="449"/>
        <v>0</v>
      </c>
      <c r="EA305" s="391">
        <f t="shared" si="450"/>
        <v>0</v>
      </c>
      <c r="EB305" s="391">
        <f t="shared" si="451"/>
        <v>0</v>
      </c>
      <c r="EC305" s="398"/>
      <c r="ED305" s="391">
        <f t="shared" si="452"/>
        <v>0</v>
      </c>
      <c r="EE305" s="391">
        <f t="shared" si="453"/>
        <v>0</v>
      </c>
      <c r="EF305" s="391">
        <f t="shared" si="454"/>
        <v>0</v>
      </c>
      <c r="EG305" s="391">
        <f t="shared" si="455"/>
        <v>0</v>
      </c>
      <c r="EH305" s="391">
        <f t="shared" si="456"/>
        <v>0</v>
      </c>
      <c r="EI305" s="391">
        <f t="shared" si="457"/>
        <v>0</v>
      </c>
      <c r="EJ305" s="391">
        <f t="shared" si="458"/>
        <v>0</v>
      </c>
      <c r="EK305" s="391">
        <f t="shared" si="459"/>
        <v>0</v>
      </c>
      <c r="EL305" s="391">
        <f t="shared" si="460"/>
        <v>0</v>
      </c>
      <c r="EM305" s="391">
        <f t="shared" si="461"/>
        <v>0</v>
      </c>
      <c r="EN305" s="391">
        <f t="shared" si="462"/>
        <v>0</v>
      </c>
      <c r="EO305" s="391"/>
    </row>
    <row r="306" spans="1:145" s="391" customFormat="1" ht="13.5" hidden="1" thickBot="1" x14ac:dyDescent="0.25">
      <c r="A306" s="364" t="str">
        <f t="shared" si="468"/>
        <v>SBH-G</v>
      </c>
      <c r="B306" s="365" t="str">
        <f>IF((A306&lt;&gt;"ZZZ"),(IF((IFERROR((VLOOKUP(A306,'Standaard+voorstellen '!A$1:B$436,1,FALSE)),"ZZZ"))="ZZZ","v","")),"")</f>
        <v/>
      </c>
      <c r="C306" s="396" t="s">
        <v>103</v>
      </c>
      <c r="D306" s="367" t="str">
        <f t="shared" si="381"/>
        <v>SBH-G</v>
      </c>
      <c r="E306" s="368" t="str">
        <f>IFERROR((VLOOKUP(C306,'Standaard+voorstellen '!A$1:E$568,2,FALSE)),"Nog af te handelen AANVRAAG")</f>
        <v>Schuimblus Haakarmbak Groot</v>
      </c>
      <c r="F306" s="369">
        <f>IFERROR((VLOOKUP(C306,'Standaard+voorstellen '!A$1:E$568,3,FALSE)),"")</f>
        <v>6</v>
      </c>
      <c r="G306" s="370">
        <f t="shared" si="465"/>
        <v>12</v>
      </c>
      <c r="H306" s="371">
        <f t="shared" si="467"/>
        <v>10</v>
      </c>
      <c r="I306" s="372">
        <f t="shared" si="466"/>
        <v>2</v>
      </c>
      <c r="J306" s="367">
        <f t="shared" si="382"/>
        <v>69</v>
      </c>
      <c r="K306" s="372">
        <f t="shared" si="383"/>
        <v>0</v>
      </c>
      <c r="L306" s="369" t="s">
        <v>36</v>
      </c>
      <c r="M306" s="373" t="s">
        <v>1063</v>
      </c>
      <c r="N306" s="374"/>
      <c r="O306" s="375"/>
      <c r="P306" s="376" t="s">
        <v>103</v>
      </c>
      <c r="Q306" s="377">
        <v>12</v>
      </c>
      <c r="R306" s="378">
        <v>10</v>
      </c>
      <c r="S306" s="379">
        <v>2</v>
      </c>
      <c r="T306" s="378">
        <v>8</v>
      </c>
      <c r="U306" s="378">
        <v>5</v>
      </c>
      <c r="V306" s="383">
        <v>0</v>
      </c>
      <c r="W306" s="384">
        <v>0</v>
      </c>
      <c r="X306" s="385">
        <v>0</v>
      </c>
      <c r="Y306" s="384"/>
      <c r="Z306" s="401"/>
      <c r="AA306" s="402"/>
      <c r="AB306" s="383"/>
      <c r="AC306" s="384"/>
      <c r="AD306" s="384"/>
      <c r="AE306" s="383">
        <v>2</v>
      </c>
      <c r="AF306" s="401">
        <v>2</v>
      </c>
      <c r="AG306" s="406">
        <v>0</v>
      </c>
      <c r="AH306" s="377">
        <v>0</v>
      </c>
      <c r="AI306" s="378">
        <v>0</v>
      </c>
      <c r="AJ306" s="379">
        <v>0</v>
      </c>
      <c r="AK306" s="384">
        <v>3</v>
      </c>
      <c r="AL306" s="384">
        <v>2</v>
      </c>
      <c r="AM306" s="384">
        <v>1</v>
      </c>
      <c r="AN306" s="377">
        <v>3</v>
      </c>
      <c r="AO306" s="378">
        <v>2</v>
      </c>
      <c r="AP306" s="379">
        <v>1</v>
      </c>
      <c r="AQ306" s="384">
        <v>2</v>
      </c>
      <c r="AR306" s="384">
        <v>2</v>
      </c>
      <c r="AS306" s="384">
        <v>0</v>
      </c>
      <c r="AT306" s="383">
        <v>2</v>
      </c>
      <c r="AU306" s="384">
        <v>2</v>
      </c>
      <c r="AV306" s="384">
        <v>0</v>
      </c>
      <c r="AW306" s="383">
        <v>0</v>
      </c>
      <c r="AX306" s="384">
        <v>0</v>
      </c>
      <c r="AY306" s="385">
        <v>0</v>
      </c>
      <c r="AZ306" s="403"/>
      <c r="BA306" s="387" t="str">
        <f t="shared" si="384"/>
        <v>SB</v>
      </c>
      <c r="BB306" s="388" t="str">
        <f t="shared" si="385"/>
        <v>H</v>
      </c>
      <c r="BC306" s="389" t="str">
        <f t="shared" si="386"/>
        <v>-</v>
      </c>
      <c r="BD306" s="390" t="str">
        <f t="shared" si="469"/>
        <v>G</v>
      </c>
      <c r="BE306" s="391">
        <f t="shared" si="388"/>
        <v>4</v>
      </c>
      <c r="BF306" s="392" t="str">
        <f>VLOOKUP(C306,'Standaard+voorstellen '!A$1:E$568,1,FALSE)</f>
        <v>SBH-G</v>
      </c>
      <c r="BG306" s="393" t="str">
        <f>VLOOKUP(P306,'Hulpblad Aantal per VrtgSrt &gt;=1'!B$4:C$688,1,FALSE)</f>
        <v>SBH-G</v>
      </c>
      <c r="BH306" s="394" t="s">
        <v>103</v>
      </c>
      <c r="BI306" s="393" t="str">
        <f t="shared" si="389"/>
        <v>g</v>
      </c>
      <c r="BJ306" s="393" t="str">
        <f t="shared" si="390"/>
        <v>P</v>
      </c>
      <c r="BK306" s="393" t="str">
        <f t="shared" si="391"/>
        <v>A</v>
      </c>
      <c r="BL306" s="395" t="str">
        <f t="shared" si="392"/>
        <v>PA</v>
      </c>
      <c r="BM306" s="393" t="str">
        <f>IF((B306&gt;"a"),(VLOOKUP(A306,Afhankelijkheid!A$2:O$5530,2,FALSE)),"")</f>
        <v/>
      </c>
      <c r="BN306" s="396">
        <f>IFERROR(VLOOKUP(A306,'Hulpblad IZB en IZE'!A$2:B$750,2,FALSE),0)</f>
        <v>69</v>
      </c>
      <c r="BO306" s="397" t="str">
        <f t="shared" si="393"/>
        <v/>
      </c>
      <c r="BP306" s="370">
        <f t="shared" si="394"/>
        <v>12</v>
      </c>
      <c r="BQ306" s="371">
        <f t="shared" si="395"/>
        <v>10</v>
      </c>
      <c r="BR306" s="372">
        <f t="shared" si="463"/>
        <v>2</v>
      </c>
      <c r="BS306" s="372">
        <f t="shared" si="464"/>
        <v>8</v>
      </c>
      <c r="BT306" s="367">
        <f t="shared" si="396"/>
        <v>69</v>
      </c>
      <c r="BU306" s="398"/>
      <c r="BW306" s="393">
        <f t="shared" si="397"/>
        <v>0</v>
      </c>
      <c r="BX306" s="393">
        <f t="shared" si="398"/>
        <v>0</v>
      </c>
      <c r="BY306" s="393">
        <f t="shared" si="399"/>
        <v>0</v>
      </c>
      <c r="BZ306" s="393">
        <f t="shared" si="400"/>
        <v>0</v>
      </c>
      <c r="CA306" s="393">
        <f t="shared" si="401"/>
        <v>0</v>
      </c>
      <c r="CB306" s="393">
        <f t="shared" si="402"/>
        <v>0</v>
      </c>
      <c r="CC306" s="393">
        <f t="shared" si="403"/>
        <v>0</v>
      </c>
      <c r="CD306" s="393">
        <f t="shared" si="404"/>
        <v>0</v>
      </c>
      <c r="CE306" s="393">
        <f t="shared" si="405"/>
        <v>0</v>
      </c>
      <c r="CF306" s="393">
        <f t="shared" si="406"/>
        <v>0</v>
      </c>
      <c r="CG306" s="398"/>
      <c r="CH306" s="391">
        <f t="shared" si="407"/>
        <v>1</v>
      </c>
      <c r="CI306" s="391">
        <f t="shared" si="408"/>
        <v>0</v>
      </c>
      <c r="CJ306" s="391">
        <f t="shared" si="409"/>
        <v>0</v>
      </c>
      <c r="CK306" s="391">
        <f t="shared" si="410"/>
        <v>1</v>
      </c>
      <c r="CL306" s="391">
        <f t="shared" si="411"/>
        <v>1</v>
      </c>
      <c r="CM306" s="391">
        <f t="shared" si="412"/>
        <v>1</v>
      </c>
      <c r="CN306" s="391">
        <f t="shared" si="413"/>
        <v>1</v>
      </c>
      <c r="CO306" s="391">
        <f t="shared" si="414"/>
        <v>1</v>
      </c>
      <c r="CP306" s="391">
        <f t="shared" si="415"/>
        <v>1</v>
      </c>
      <c r="CQ306" s="391">
        <f t="shared" si="416"/>
        <v>1</v>
      </c>
      <c r="CR306" s="391">
        <f t="shared" si="417"/>
        <v>0</v>
      </c>
      <c r="CS306" s="393">
        <f t="shared" si="418"/>
        <v>0</v>
      </c>
      <c r="CT306" s="391">
        <f t="shared" si="419"/>
        <v>0</v>
      </c>
      <c r="CU306" s="391">
        <f t="shared" si="420"/>
        <v>0</v>
      </c>
      <c r="CV306" s="391">
        <f t="shared" si="421"/>
        <v>0</v>
      </c>
      <c r="CW306" s="391">
        <f t="shared" si="422"/>
        <v>0</v>
      </c>
      <c r="CX306" s="391">
        <f t="shared" si="423"/>
        <v>1</v>
      </c>
      <c r="CY306" s="391">
        <f t="shared" si="424"/>
        <v>0</v>
      </c>
      <c r="CZ306" s="391">
        <f t="shared" si="425"/>
        <v>1</v>
      </c>
      <c r="DA306" s="391">
        <f t="shared" si="426"/>
        <v>1</v>
      </c>
      <c r="DB306" s="391">
        <f t="shared" si="427"/>
        <v>1</v>
      </c>
      <c r="DC306" s="391">
        <f t="shared" si="428"/>
        <v>1</v>
      </c>
      <c r="DD306" s="391">
        <f t="shared" si="429"/>
        <v>0</v>
      </c>
      <c r="DE306" s="398"/>
      <c r="DF306" s="391">
        <f t="shared" si="430"/>
        <v>0</v>
      </c>
      <c r="DG306" s="391">
        <f t="shared" si="431"/>
        <v>0</v>
      </c>
      <c r="DH306" s="391">
        <f t="shared" si="432"/>
        <v>0</v>
      </c>
      <c r="DI306" s="391">
        <f t="shared" si="433"/>
        <v>0</v>
      </c>
      <c r="DJ306" s="391">
        <f t="shared" si="434"/>
        <v>0</v>
      </c>
      <c r="DK306" s="391">
        <f t="shared" si="435"/>
        <v>0</v>
      </c>
      <c r="DL306" s="391">
        <f t="shared" si="436"/>
        <v>0</v>
      </c>
      <c r="DM306" s="391">
        <f t="shared" si="437"/>
        <v>0</v>
      </c>
      <c r="DN306" s="391">
        <f t="shared" si="438"/>
        <v>0</v>
      </c>
      <c r="DO306" s="391">
        <f t="shared" si="439"/>
        <v>0</v>
      </c>
      <c r="DP306" s="391">
        <f t="shared" si="440"/>
        <v>0</v>
      </c>
      <c r="DQ306" s="398"/>
      <c r="DR306" s="391">
        <f t="shared" si="441"/>
        <v>0</v>
      </c>
      <c r="DS306" s="391">
        <f t="shared" si="442"/>
        <v>0</v>
      </c>
      <c r="DT306" s="391">
        <f t="shared" si="443"/>
        <v>0</v>
      </c>
      <c r="DU306" s="391">
        <f t="shared" si="444"/>
        <v>0</v>
      </c>
      <c r="DV306" s="391">
        <f t="shared" si="445"/>
        <v>0</v>
      </c>
      <c r="DW306" s="391">
        <f t="shared" si="446"/>
        <v>0</v>
      </c>
      <c r="DX306" s="391">
        <f t="shared" si="447"/>
        <v>0</v>
      </c>
      <c r="DY306" s="391">
        <f t="shared" si="448"/>
        <v>0</v>
      </c>
      <c r="DZ306" s="391">
        <f t="shared" si="449"/>
        <v>0</v>
      </c>
      <c r="EA306" s="391">
        <f t="shared" si="450"/>
        <v>0</v>
      </c>
      <c r="EB306" s="391">
        <f t="shared" si="451"/>
        <v>0</v>
      </c>
      <c r="EC306" s="398"/>
      <c r="ED306" s="391">
        <f t="shared" si="452"/>
        <v>0</v>
      </c>
      <c r="EE306" s="391">
        <f t="shared" si="453"/>
        <v>0</v>
      </c>
      <c r="EF306" s="391">
        <f t="shared" si="454"/>
        <v>0</v>
      </c>
      <c r="EG306" s="391">
        <f t="shared" si="455"/>
        <v>0</v>
      </c>
      <c r="EH306" s="391">
        <f t="shared" si="456"/>
        <v>0</v>
      </c>
      <c r="EI306" s="391">
        <f t="shared" si="457"/>
        <v>0</v>
      </c>
      <c r="EJ306" s="391">
        <f t="shared" si="458"/>
        <v>0</v>
      </c>
      <c r="EK306" s="391">
        <f t="shared" si="459"/>
        <v>0</v>
      </c>
      <c r="EL306" s="391">
        <f t="shared" si="460"/>
        <v>0</v>
      </c>
      <c r="EM306" s="391">
        <f t="shared" si="461"/>
        <v>0</v>
      </c>
      <c r="EN306" s="391">
        <f t="shared" si="462"/>
        <v>0</v>
      </c>
    </row>
    <row r="307" spans="1:145" s="391" customFormat="1" ht="13.5" hidden="1" thickBot="1" x14ac:dyDescent="0.25">
      <c r="A307" s="364" t="str">
        <f t="shared" si="468"/>
        <v>SBH-Z</v>
      </c>
      <c r="B307" s="365" t="str">
        <f>IF((A307&lt;&gt;"ZZZ"),(IF((IFERROR((VLOOKUP(A307,'Standaard+voorstellen '!A$1:B$436,1,FALSE)),"ZZZ"))="ZZZ","v","")),"")</f>
        <v/>
      </c>
      <c r="C307" s="396" t="s">
        <v>104</v>
      </c>
      <c r="D307" s="367" t="str">
        <f t="shared" si="381"/>
        <v>SBH-Z</v>
      </c>
      <c r="E307" s="368" t="str">
        <f>IFERROR((VLOOKUP(C307,'Standaard+voorstellen '!A$1:E$568,2,FALSE)),"Nog af te handelen AANVRAAG")</f>
        <v>Schuimblus HAB Z. gr. cap.</v>
      </c>
      <c r="F307" s="369">
        <f>IFERROR((VLOOKUP(C307,'Standaard+voorstellen '!A$1:E$568,3,FALSE)),"")</f>
        <v>6</v>
      </c>
      <c r="G307" s="370">
        <f t="shared" si="465"/>
        <v>1</v>
      </c>
      <c r="H307" s="371">
        <f t="shared" si="467"/>
        <v>1</v>
      </c>
      <c r="I307" s="372">
        <f t="shared" si="466"/>
        <v>0</v>
      </c>
      <c r="J307" s="367">
        <f t="shared" si="382"/>
        <v>0</v>
      </c>
      <c r="K307" s="372">
        <f t="shared" si="383"/>
        <v>0</v>
      </c>
      <c r="L307" s="369" t="s">
        <v>36</v>
      </c>
      <c r="M307" s="373" t="s">
        <v>1063</v>
      </c>
      <c r="N307" s="420" t="s">
        <v>2141</v>
      </c>
      <c r="O307" s="420" t="s">
        <v>2092</v>
      </c>
      <c r="P307" s="376" t="s">
        <v>104</v>
      </c>
      <c r="Q307" s="377">
        <v>1</v>
      </c>
      <c r="R307" s="378">
        <v>1</v>
      </c>
      <c r="S307" s="379">
        <v>0</v>
      </c>
      <c r="T307" s="378">
        <v>5</v>
      </c>
      <c r="U307" s="378">
        <v>1</v>
      </c>
      <c r="V307" s="383">
        <v>0</v>
      </c>
      <c r="W307" s="384">
        <v>0</v>
      </c>
      <c r="X307" s="385">
        <v>0</v>
      </c>
      <c r="Y307" s="384"/>
      <c r="Z307" s="401"/>
      <c r="AA307" s="402"/>
      <c r="AB307" s="383"/>
      <c r="AC307" s="384"/>
      <c r="AD307" s="384"/>
      <c r="AE307" s="383"/>
      <c r="AF307" s="401"/>
      <c r="AG307" s="406"/>
      <c r="AH307" s="377">
        <v>0</v>
      </c>
      <c r="AI307" s="378">
        <v>0</v>
      </c>
      <c r="AJ307" s="379">
        <v>0</v>
      </c>
      <c r="AK307" s="384"/>
      <c r="AL307" s="384"/>
      <c r="AM307" s="384"/>
      <c r="AN307" s="377">
        <v>1</v>
      </c>
      <c r="AO307" s="378">
        <v>1</v>
      </c>
      <c r="AP307" s="379">
        <v>0</v>
      </c>
      <c r="AQ307" s="384">
        <v>0</v>
      </c>
      <c r="AR307" s="384">
        <v>0</v>
      </c>
      <c r="AS307" s="384">
        <v>0</v>
      </c>
      <c r="AT307" s="383">
        <v>0</v>
      </c>
      <c r="AU307" s="384">
        <v>0</v>
      </c>
      <c r="AV307" s="384">
        <v>0</v>
      </c>
      <c r="AW307" s="383"/>
      <c r="AX307" s="384"/>
      <c r="AY307" s="385"/>
      <c r="AZ307" s="403"/>
      <c r="BA307" s="387" t="str">
        <f t="shared" si="384"/>
        <v>SB</v>
      </c>
      <c r="BB307" s="388" t="str">
        <f t="shared" si="385"/>
        <v>H</v>
      </c>
      <c r="BC307" s="389" t="str">
        <f t="shared" si="386"/>
        <v>-</v>
      </c>
      <c r="BD307" s="390" t="str">
        <f t="shared" si="469"/>
        <v>Z</v>
      </c>
      <c r="BE307" s="391">
        <f t="shared" si="388"/>
        <v>4</v>
      </c>
      <c r="BF307" s="392" t="str">
        <f>VLOOKUP(C307,'Standaard+voorstellen '!A$1:E$568,1,FALSE)</f>
        <v>SBH-Z</v>
      </c>
      <c r="BG307" s="393" t="str">
        <f>VLOOKUP(P307,'Hulpblad Aantal per VrtgSrt &gt;=1'!B$4:C$688,1,FALSE)</f>
        <v>SBH-Z</v>
      </c>
      <c r="BH307" s="394" t="s">
        <v>104</v>
      </c>
      <c r="BI307" s="393" t="str">
        <f t="shared" si="389"/>
        <v>g</v>
      </c>
      <c r="BJ307" s="393" t="str">
        <f t="shared" si="390"/>
        <v>P</v>
      </c>
      <c r="BK307" s="393" t="str">
        <f t="shared" si="391"/>
        <v/>
      </c>
      <c r="BL307" s="395" t="str">
        <f t="shared" si="392"/>
        <v>P</v>
      </c>
      <c r="BM307" s="393" t="str">
        <f>IF((B307&gt;"a"),(VLOOKUP(A307,Afhankelijkheid!A$2:O$5530,2,FALSE)),"")</f>
        <v/>
      </c>
      <c r="BN307" s="396">
        <f>IFERROR(VLOOKUP(A307,'Hulpblad IZB en IZE'!A$2:B$750,2,FALSE),0)</f>
        <v>0</v>
      </c>
      <c r="BO307" s="397" t="str">
        <f t="shared" si="393"/>
        <v/>
      </c>
      <c r="BP307" s="370">
        <f t="shared" si="394"/>
        <v>1</v>
      </c>
      <c r="BQ307" s="371">
        <f t="shared" si="395"/>
        <v>1</v>
      </c>
      <c r="BR307" s="372">
        <f t="shared" si="463"/>
        <v>0</v>
      </c>
      <c r="BS307" s="372">
        <f t="shared" si="464"/>
        <v>5</v>
      </c>
      <c r="BT307" s="367">
        <f t="shared" si="396"/>
        <v>0</v>
      </c>
      <c r="BU307" s="398"/>
      <c r="BW307" s="393">
        <f t="shared" si="397"/>
        <v>0</v>
      </c>
      <c r="BX307" s="393">
        <f t="shared" si="398"/>
        <v>0</v>
      </c>
      <c r="BY307" s="393">
        <f t="shared" si="399"/>
        <v>0</v>
      </c>
      <c r="BZ307" s="393">
        <f t="shared" si="400"/>
        <v>0</v>
      </c>
      <c r="CA307" s="393">
        <f t="shared" si="401"/>
        <v>0</v>
      </c>
      <c r="CB307" s="393">
        <f t="shared" si="402"/>
        <v>0</v>
      </c>
      <c r="CC307" s="393">
        <f t="shared" si="403"/>
        <v>0</v>
      </c>
      <c r="CD307" s="393">
        <f t="shared" si="404"/>
        <v>0</v>
      </c>
      <c r="CE307" s="393">
        <f t="shared" si="405"/>
        <v>0</v>
      </c>
      <c r="CF307" s="393">
        <f t="shared" si="406"/>
        <v>0</v>
      </c>
      <c r="CG307" s="398"/>
      <c r="CH307" s="391">
        <f t="shared" si="407"/>
        <v>1</v>
      </c>
      <c r="CI307" s="391">
        <f t="shared" si="408"/>
        <v>0</v>
      </c>
      <c r="CJ307" s="391">
        <f t="shared" si="409"/>
        <v>0</v>
      </c>
      <c r="CK307" s="391">
        <f t="shared" si="410"/>
        <v>0</v>
      </c>
      <c r="CL307" s="391">
        <f t="shared" si="411"/>
        <v>1</v>
      </c>
      <c r="CM307" s="391">
        <f t="shared" si="412"/>
        <v>0</v>
      </c>
      <c r="CN307" s="391">
        <f t="shared" si="413"/>
        <v>1</v>
      </c>
      <c r="CO307" s="391">
        <f t="shared" si="414"/>
        <v>1</v>
      </c>
      <c r="CP307" s="391">
        <f t="shared" si="415"/>
        <v>1</v>
      </c>
      <c r="CQ307" s="391">
        <f t="shared" si="416"/>
        <v>0</v>
      </c>
      <c r="CR307" s="391">
        <f t="shared" si="417"/>
        <v>0</v>
      </c>
      <c r="CS307" s="393">
        <f t="shared" si="418"/>
        <v>0</v>
      </c>
      <c r="CT307" s="391">
        <f t="shared" si="419"/>
        <v>0</v>
      </c>
      <c r="CU307" s="391">
        <f t="shared" si="420"/>
        <v>0</v>
      </c>
      <c r="CV307" s="391">
        <f t="shared" si="421"/>
        <v>0</v>
      </c>
      <c r="CW307" s="391">
        <f t="shared" si="422"/>
        <v>0</v>
      </c>
      <c r="CX307" s="391">
        <f t="shared" si="423"/>
        <v>0</v>
      </c>
      <c r="CY307" s="391">
        <f t="shared" si="424"/>
        <v>0</v>
      </c>
      <c r="CZ307" s="391">
        <f t="shared" si="425"/>
        <v>0</v>
      </c>
      <c r="DA307" s="391">
        <f t="shared" si="426"/>
        <v>1</v>
      </c>
      <c r="DB307" s="391">
        <f t="shared" si="427"/>
        <v>0</v>
      </c>
      <c r="DC307" s="391">
        <f t="shared" si="428"/>
        <v>0</v>
      </c>
      <c r="DD307" s="391">
        <f t="shared" si="429"/>
        <v>0</v>
      </c>
      <c r="DE307" s="398"/>
      <c r="DF307" s="391">
        <f t="shared" si="430"/>
        <v>0</v>
      </c>
      <c r="DG307" s="391">
        <f t="shared" si="431"/>
        <v>0</v>
      </c>
      <c r="DH307" s="391">
        <f t="shared" si="432"/>
        <v>0</v>
      </c>
      <c r="DI307" s="391">
        <f t="shared" si="433"/>
        <v>0</v>
      </c>
      <c r="DJ307" s="391">
        <f t="shared" si="434"/>
        <v>0</v>
      </c>
      <c r="DK307" s="391">
        <f t="shared" si="435"/>
        <v>0</v>
      </c>
      <c r="DL307" s="391">
        <f t="shared" si="436"/>
        <v>0</v>
      </c>
      <c r="DM307" s="391">
        <f t="shared" si="437"/>
        <v>0</v>
      </c>
      <c r="DN307" s="391">
        <f t="shared" si="438"/>
        <v>0</v>
      </c>
      <c r="DO307" s="391">
        <f t="shared" si="439"/>
        <v>0</v>
      </c>
      <c r="DP307" s="391">
        <f t="shared" si="440"/>
        <v>0</v>
      </c>
      <c r="DQ307" s="398"/>
      <c r="DR307" s="391">
        <f t="shared" si="441"/>
        <v>0</v>
      </c>
      <c r="DS307" s="391">
        <f t="shared" si="442"/>
        <v>0</v>
      </c>
      <c r="DT307" s="391">
        <f t="shared" si="443"/>
        <v>0</v>
      </c>
      <c r="DU307" s="391">
        <f t="shared" si="444"/>
        <v>0</v>
      </c>
      <c r="DV307" s="391">
        <f t="shared" si="445"/>
        <v>0</v>
      </c>
      <c r="DW307" s="391">
        <f t="shared" si="446"/>
        <v>0</v>
      </c>
      <c r="DX307" s="391">
        <f t="shared" si="447"/>
        <v>0</v>
      </c>
      <c r="DY307" s="391">
        <f t="shared" si="448"/>
        <v>0</v>
      </c>
      <c r="DZ307" s="391">
        <f t="shared" si="449"/>
        <v>0</v>
      </c>
      <c r="EA307" s="391">
        <f t="shared" si="450"/>
        <v>0</v>
      </c>
      <c r="EB307" s="391">
        <f t="shared" si="451"/>
        <v>0</v>
      </c>
      <c r="EC307" s="398"/>
      <c r="ED307" s="391">
        <f t="shared" si="452"/>
        <v>0</v>
      </c>
      <c r="EE307" s="391">
        <f t="shared" si="453"/>
        <v>0</v>
      </c>
      <c r="EF307" s="391">
        <f t="shared" si="454"/>
        <v>0</v>
      </c>
      <c r="EG307" s="391">
        <f t="shared" si="455"/>
        <v>0</v>
      </c>
      <c r="EH307" s="391">
        <f t="shared" si="456"/>
        <v>0</v>
      </c>
      <c r="EI307" s="391">
        <f t="shared" si="457"/>
        <v>0</v>
      </c>
      <c r="EJ307" s="391">
        <f t="shared" si="458"/>
        <v>0</v>
      </c>
      <c r="EK307" s="391">
        <f t="shared" si="459"/>
        <v>0</v>
      </c>
      <c r="EL307" s="391">
        <f t="shared" si="460"/>
        <v>0</v>
      </c>
      <c r="EM307" s="391">
        <f t="shared" si="461"/>
        <v>0</v>
      </c>
      <c r="EN307" s="391">
        <f t="shared" si="462"/>
        <v>0</v>
      </c>
    </row>
    <row r="308" spans="1:145" s="399" customFormat="1" ht="18.75" hidden="1" thickBot="1" x14ac:dyDescent="0.25">
      <c r="A308" s="364" t="str">
        <f t="shared" ref="A308:A334" si="470">IF((P308&gt;"a"),P308,"zzz")</f>
        <v>SB-PLS</v>
      </c>
      <c r="B308" s="365" t="str">
        <f>IF((A308&lt;&gt;"ZZZ"),(IF((IFERROR((VLOOKUP(A308,'Standaard+voorstellen '!A$1:B$436,1,FALSE)),"ZZZ"))="ZZZ","v","")),"")</f>
        <v/>
      </c>
      <c r="C308" s="396" t="s">
        <v>314</v>
      </c>
      <c r="D308" s="367" t="str">
        <f t="shared" si="381"/>
        <v>SB-PLS</v>
      </c>
      <c r="E308" s="368" t="str">
        <f>IFERROR((VLOOKUP(C308,'Standaard+voorstellen '!A$1:E$568,2,FALSE)),"Nog af te handelen AANVRAAG")</f>
        <v>SB Peloton Spec. Blussing</v>
      </c>
      <c r="F308" s="369">
        <f>IFERROR((VLOOKUP(C308,'Standaard+voorstellen '!A$1:E$568,3,FALSE)),"")</f>
        <v>6</v>
      </c>
      <c r="G308" s="370">
        <f t="shared" si="465"/>
        <v>9</v>
      </c>
      <c r="H308" s="371">
        <f t="shared" si="467"/>
        <v>0</v>
      </c>
      <c r="I308" s="372">
        <f t="shared" si="466"/>
        <v>9</v>
      </c>
      <c r="J308" s="367">
        <f t="shared" si="382"/>
        <v>3</v>
      </c>
      <c r="K308" s="372">
        <f t="shared" si="383"/>
        <v>0</v>
      </c>
      <c r="L308" s="369" t="s">
        <v>36</v>
      </c>
      <c r="M308" s="373" t="s">
        <v>1063</v>
      </c>
      <c r="N308" s="635" t="s">
        <v>2378</v>
      </c>
      <c r="O308" s="635" t="s">
        <v>2379</v>
      </c>
      <c r="P308" s="376" t="s">
        <v>314</v>
      </c>
      <c r="Q308" s="377">
        <v>9</v>
      </c>
      <c r="R308" s="378">
        <v>0</v>
      </c>
      <c r="S308" s="379">
        <v>9</v>
      </c>
      <c r="T308" s="378">
        <v>6</v>
      </c>
      <c r="U308" s="378">
        <v>1</v>
      </c>
      <c r="V308" s="383">
        <v>0</v>
      </c>
      <c r="W308" s="384">
        <v>0</v>
      </c>
      <c r="X308" s="385">
        <v>0</v>
      </c>
      <c r="Y308" s="384"/>
      <c r="Z308" s="401"/>
      <c r="AA308" s="402"/>
      <c r="AB308" s="383"/>
      <c r="AC308" s="384"/>
      <c r="AD308" s="384"/>
      <c r="AE308" s="383">
        <v>0</v>
      </c>
      <c r="AF308" s="401">
        <v>0</v>
      </c>
      <c r="AG308" s="406">
        <v>0</v>
      </c>
      <c r="AH308" s="383">
        <v>0</v>
      </c>
      <c r="AI308" s="384">
        <v>0</v>
      </c>
      <c r="AJ308" s="385">
        <v>0</v>
      </c>
      <c r="AK308" s="384"/>
      <c r="AL308" s="384"/>
      <c r="AM308" s="384"/>
      <c r="AN308" s="383">
        <v>0</v>
      </c>
      <c r="AO308" s="384">
        <v>0</v>
      </c>
      <c r="AP308" s="385">
        <v>0</v>
      </c>
      <c r="AQ308" s="384">
        <v>9</v>
      </c>
      <c r="AR308" s="384">
        <v>0</v>
      </c>
      <c r="AS308" s="384">
        <v>9</v>
      </c>
      <c r="AT308" s="377">
        <v>0</v>
      </c>
      <c r="AU308" s="384">
        <v>0</v>
      </c>
      <c r="AV308" s="384">
        <v>0</v>
      </c>
      <c r="AW308" s="377"/>
      <c r="AX308" s="378"/>
      <c r="AY308" s="385"/>
      <c r="AZ308" s="386"/>
      <c r="BA308" s="387" t="str">
        <f t="shared" si="384"/>
        <v>SB</v>
      </c>
      <c r="BB308" s="388" t="str">
        <f t="shared" si="385"/>
        <v/>
      </c>
      <c r="BC308" s="389" t="str">
        <f t="shared" si="386"/>
        <v>-</v>
      </c>
      <c r="BD308" s="390" t="str">
        <f t="shared" si="469"/>
        <v>PLS</v>
      </c>
      <c r="BE308" s="391">
        <f t="shared" si="388"/>
        <v>3</v>
      </c>
      <c r="BF308" s="392" t="str">
        <f>VLOOKUP(C308,'Standaard+voorstellen '!A$1:E$568,1,FALSE)</f>
        <v>SB-PLS</v>
      </c>
      <c r="BG308" s="393" t="str">
        <f>VLOOKUP(P308,'Hulpblad Aantal per VrtgSrt &gt;=1'!B$4:C$688,1,FALSE)</f>
        <v>SB-PLS</v>
      </c>
      <c r="BH308" s="394" t="s">
        <v>314</v>
      </c>
      <c r="BI308" s="393" t="str">
        <f t="shared" si="389"/>
        <v>g</v>
      </c>
      <c r="BJ308" s="393" t="str">
        <f t="shared" si="390"/>
        <v/>
      </c>
      <c r="BK308" s="393" t="str">
        <f t="shared" si="391"/>
        <v>A</v>
      </c>
      <c r="BL308" s="395" t="str">
        <f t="shared" si="392"/>
        <v>A</v>
      </c>
      <c r="BM308" s="393" t="str">
        <f>IF((B308&gt;"a"),(VLOOKUP(A308,Afhankelijkheid!A$2:O$5530,2,FALSE)),"")</f>
        <v/>
      </c>
      <c r="BN308" s="396">
        <f>IFERROR(VLOOKUP(A308,'Hulpblad IZB en IZE'!A$2:B$750,2,FALSE),0)</f>
        <v>3</v>
      </c>
      <c r="BO308" s="397" t="str">
        <f t="shared" si="393"/>
        <v/>
      </c>
      <c r="BP308" s="370">
        <f t="shared" si="394"/>
        <v>9</v>
      </c>
      <c r="BQ308" s="371">
        <f t="shared" si="395"/>
        <v>0</v>
      </c>
      <c r="BR308" s="372">
        <f t="shared" si="463"/>
        <v>9</v>
      </c>
      <c r="BS308" s="372">
        <f t="shared" si="464"/>
        <v>6</v>
      </c>
      <c r="BT308" s="367">
        <f t="shared" si="396"/>
        <v>3</v>
      </c>
      <c r="BU308" s="398"/>
      <c r="BV308" s="391"/>
      <c r="BW308" s="393">
        <f t="shared" si="397"/>
        <v>0</v>
      </c>
      <c r="BX308" s="393">
        <f t="shared" si="398"/>
        <v>0</v>
      </c>
      <c r="BY308" s="393">
        <f t="shared" si="399"/>
        <v>0</v>
      </c>
      <c r="BZ308" s="393">
        <f t="shared" si="400"/>
        <v>0</v>
      </c>
      <c r="CA308" s="393">
        <f t="shared" si="401"/>
        <v>0</v>
      </c>
      <c r="CB308" s="393">
        <f t="shared" si="402"/>
        <v>0</v>
      </c>
      <c r="CC308" s="393">
        <f t="shared" si="403"/>
        <v>0</v>
      </c>
      <c r="CD308" s="393">
        <f t="shared" si="404"/>
        <v>0</v>
      </c>
      <c r="CE308" s="393">
        <f t="shared" si="405"/>
        <v>0</v>
      </c>
      <c r="CF308" s="393">
        <f t="shared" si="406"/>
        <v>0</v>
      </c>
      <c r="CG308" s="398"/>
      <c r="CH308" s="391">
        <f t="shared" si="407"/>
        <v>1</v>
      </c>
      <c r="CI308" s="391">
        <f t="shared" si="408"/>
        <v>0</v>
      </c>
      <c r="CJ308" s="391">
        <f t="shared" si="409"/>
        <v>0</v>
      </c>
      <c r="CK308" s="391">
        <f t="shared" si="410"/>
        <v>1</v>
      </c>
      <c r="CL308" s="391">
        <f t="shared" si="411"/>
        <v>1</v>
      </c>
      <c r="CM308" s="391">
        <f t="shared" si="412"/>
        <v>0</v>
      </c>
      <c r="CN308" s="391">
        <f t="shared" si="413"/>
        <v>1</v>
      </c>
      <c r="CO308" s="391">
        <f t="shared" si="414"/>
        <v>1</v>
      </c>
      <c r="CP308" s="391">
        <f t="shared" si="415"/>
        <v>1</v>
      </c>
      <c r="CQ308" s="391">
        <f t="shared" si="416"/>
        <v>0</v>
      </c>
      <c r="CR308" s="391">
        <f t="shared" si="417"/>
        <v>0</v>
      </c>
      <c r="CS308" s="393">
        <f t="shared" si="418"/>
        <v>0</v>
      </c>
      <c r="CT308" s="391">
        <f t="shared" si="419"/>
        <v>0</v>
      </c>
      <c r="CU308" s="391">
        <f t="shared" si="420"/>
        <v>0</v>
      </c>
      <c r="CV308" s="391">
        <f t="shared" si="421"/>
        <v>0</v>
      </c>
      <c r="CW308" s="391">
        <f t="shared" si="422"/>
        <v>0</v>
      </c>
      <c r="CX308" s="391">
        <f t="shared" si="423"/>
        <v>0</v>
      </c>
      <c r="CY308" s="391">
        <f t="shared" si="424"/>
        <v>0</v>
      </c>
      <c r="CZ308" s="391">
        <f t="shared" si="425"/>
        <v>0</v>
      </c>
      <c r="DA308" s="391">
        <f t="shared" si="426"/>
        <v>0</v>
      </c>
      <c r="DB308" s="391">
        <f t="shared" si="427"/>
        <v>1</v>
      </c>
      <c r="DC308" s="391">
        <f t="shared" si="428"/>
        <v>0</v>
      </c>
      <c r="DD308" s="391">
        <f t="shared" si="429"/>
        <v>0</v>
      </c>
      <c r="DE308" s="398"/>
      <c r="DF308" s="391">
        <f t="shared" si="430"/>
        <v>0</v>
      </c>
      <c r="DG308" s="391">
        <f t="shared" si="431"/>
        <v>0</v>
      </c>
      <c r="DH308" s="391">
        <f t="shared" si="432"/>
        <v>0</v>
      </c>
      <c r="DI308" s="391">
        <f t="shared" si="433"/>
        <v>0</v>
      </c>
      <c r="DJ308" s="391">
        <f t="shared" si="434"/>
        <v>0</v>
      </c>
      <c r="DK308" s="391">
        <f t="shared" si="435"/>
        <v>0</v>
      </c>
      <c r="DL308" s="391">
        <f t="shared" si="436"/>
        <v>0</v>
      </c>
      <c r="DM308" s="391">
        <f t="shared" si="437"/>
        <v>0</v>
      </c>
      <c r="DN308" s="391">
        <f t="shared" si="438"/>
        <v>0</v>
      </c>
      <c r="DO308" s="391">
        <f t="shared" si="439"/>
        <v>0</v>
      </c>
      <c r="DP308" s="391">
        <f t="shared" si="440"/>
        <v>0</v>
      </c>
      <c r="DQ308" s="398"/>
      <c r="DR308" s="391">
        <f t="shared" si="441"/>
        <v>0</v>
      </c>
      <c r="DS308" s="391">
        <f t="shared" si="442"/>
        <v>0</v>
      </c>
      <c r="DT308" s="391">
        <f t="shared" si="443"/>
        <v>0</v>
      </c>
      <c r="DU308" s="391">
        <f t="shared" si="444"/>
        <v>0</v>
      </c>
      <c r="DV308" s="391">
        <f t="shared" si="445"/>
        <v>0</v>
      </c>
      <c r="DW308" s="391">
        <f t="shared" si="446"/>
        <v>0</v>
      </c>
      <c r="DX308" s="391">
        <f t="shared" si="447"/>
        <v>0</v>
      </c>
      <c r="DY308" s="391">
        <f t="shared" si="448"/>
        <v>0</v>
      </c>
      <c r="DZ308" s="391">
        <f t="shared" si="449"/>
        <v>0</v>
      </c>
      <c r="EA308" s="391">
        <f t="shared" si="450"/>
        <v>0</v>
      </c>
      <c r="EB308" s="391">
        <f t="shared" si="451"/>
        <v>0</v>
      </c>
      <c r="EC308" s="398"/>
      <c r="ED308" s="391">
        <f t="shared" si="452"/>
        <v>0</v>
      </c>
      <c r="EE308" s="391">
        <f t="shared" si="453"/>
        <v>0</v>
      </c>
      <c r="EF308" s="391">
        <f t="shared" si="454"/>
        <v>0</v>
      </c>
      <c r="EG308" s="391">
        <f t="shared" si="455"/>
        <v>0</v>
      </c>
      <c r="EH308" s="391">
        <f t="shared" si="456"/>
        <v>0</v>
      </c>
      <c r="EI308" s="391">
        <f t="shared" si="457"/>
        <v>0</v>
      </c>
      <c r="EJ308" s="391">
        <f t="shared" si="458"/>
        <v>0</v>
      </c>
      <c r="EK308" s="391">
        <f t="shared" si="459"/>
        <v>0</v>
      </c>
      <c r="EL308" s="391">
        <f t="shared" si="460"/>
        <v>0</v>
      </c>
      <c r="EM308" s="391">
        <f t="shared" si="461"/>
        <v>0</v>
      </c>
      <c r="EN308" s="391">
        <f t="shared" si="462"/>
        <v>0</v>
      </c>
      <c r="EO308" s="391"/>
    </row>
    <row r="309" spans="1:145" s="391" customFormat="1" ht="13.5" hidden="1" thickBot="1" x14ac:dyDescent="0.25">
      <c r="A309" s="364" t="str">
        <f t="shared" si="470"/>
        <v>SBT</v>
      </c>
      <c r="B309" s="365" t="str">
        <f>IF((A309&lt;&gt;"ZZZ"),(IF((IFERROR((VLOOKUP(A309,'Standaard+voorstellen '!A$1:B$436,1,FALSE)),"ZZZ"))="ZZZ","v","")),"")</f>
        <v/>
      </c>
      <c r="C309" s="396" t="s">
        <v>101</v>
      </c>
      <c r="D309" s="367" t="str">
        <f t="shared" si="381"/>
        <v>SBT</v>
      </c>
      <c r="E309" s="368" t="str">
        <f>IFERROR((VLOOKUP(C309,'Standaard+voorstellen '!A$1:E$568,2,FALSE)),"Nog af te handelen AANVRAAG")</f>
        <v>Schuimblusvoertuig Terreinv.</v>
      </c>
      <c r="F309" s="369">
        <f>IFERROR((VLOOKUP(C309,'Standaard+voorstellen '!A$1:E$568,3,FALSE)),"")</f>
        <v>6</v>
      </c>
      <c r="G309" s="370">
        <f t="shared" si="465"/>
        <v>2</v>
      </c>
      <c r="H309" s="371">
        <f t="shared" si="467"/>
        <v>0</v>
      </c>
      <c r="I309" s="372">
        <f t="shared" si="466"/>
        <v>2</v>
      </c>
      <c r="J309" s="367">
        <f t="shared" si="382"/>
        <v>0</v>
      </c>
      <c r="K309" s="372">
        <f t="shared" si="383"/>
        <v>0</v>
      </c>
      <c r="L309" s="369" t="s">
        <v>36</v>
      </c>
      <c r="M309" s="373" t="s">
        <v>1063</v>
      </c>
      <c r="N309" s="635" t="s">
        <v>2378</v>
      </c>
      <c r="O309" s="635" t="s">
        <v>2379</v>
      </c>
      <c r="P309" s="376" t="s">
        <v>101</v>
      </c>
      <c r="Q309" s="377">
        <v>2</v>
      </c>
      <c r="R309" s="378">
        <v>0</v>
      </c>
      <c r="S309" s="379">
        <v>2</v>
      </c>
      <c r="T309" s="378">
        <v>6</v>
      </c>
      <c r="U309" s="378">
        <v>1</v>
      </c>
      <c r="V309" s="383">
        <v>0</v>
      </c>
      <c r="W309" s="384">
        <v>0</v>
      </c>
      <c r="X309" s="385">
        <v>0</v>
      </c>
      <c r="Y309" s="384"/>
      <c r="Z309" s="401"/>
      <c r="AA309" s="402"/>
      <c r="AB309" s="383"/>
      <c r="AC309" s="384"/>
      <c r="AD309" s="384"/>
      <c r="AE309" s="383"/>
      <c r="AF309" s="401"/>
      <c r="AG309" s="406"/>
      <c r="AH309" s="383">
        <v>0</v>
      </c>
      <c r="AI309" s="384">
        <v>0</v>
      </c>
      <c r="AJ309" s="385">
        <v>0</v>
      </c>
      <c r="AK309" s="384"/>
      <c r="AL309" s="384"/>
      <c r="AM309" s="384"/>
      <c r="AN309" s="383">
        <v>0</v>
      </c>
      <c r="AO309" s="384">
        <v>0</v>
      </c>
      <c r="AP309" s="385">
        <v>0</v>
      </c>
      <c r="AQ309" s="384">
        <v>0</v>
      </c>
      <c r="AR309" s="384">
        <v>0</v>
      </c>
      <c r="AS309" s="384">
        <v>0</v>
      </c>
      <c r="AT309" s="383">
        <v>0</v>
      </c>
      <c r="AU309" s="384">
        <v>0</v>
      </c>
      <c r="AV309" s="384">
        <v>0</v>
      </c>
      <c r="AW309" s="383">
        <v>2</v>
      </c>
      <c r="AX309" s="384">
        <v>0</v>
      </c>
      <c r="AY309" s="385">
        <v>2</v>
      </c>
      <c r="AZ309" s="403"/>
      <c r="BA309" s="387" t="str">
        <f t="shared" si="384"/>
        <v>SB</v>
      </c>
      <c r="BB309" s="388" t="str">
        <f t="shared" si="385"/>
        <v>T</v>
      </c>
      <c r="BC309" s="389" t="str">
        <f t="shared" si="386"/>
        <v/>
      </c>
      <c r="BD309" s="390" t="str">
        <f t="shared" si="469"/>
        <v/>
      </c>
      <c r="BE309" s="391">
        <f t="shared" si="388"/>
        <v>4</v>
      </c>
      <c r="BF309" s="392" t="str">
        <f>VLOOKUP(C309,'Standaard+voorstellen '!A$1:E$568,1,FALSE)</f>
        <v>SBT</v>
      </c>
      <c r="BG309" s="393" t="str">
        <f>VLOOKUP(P309,'Hulpblad Aantal per VrtgSrt &gt;=1'!B$4:C$688,1,FALSE)</f>
        <v>SBT</v>
      </c>
      <c r="BH309" s="394" t="s">
        <v>101</v>
      </c>
      <c r="BI309" s="393" t="str">
        <f t="shared" si="389"/>
        <v>g</v>
      </c>
      <c r="BJ309" s="393" t="str">
        <f t="shared" si="390"/>
        <v/>
      </c>
      <c r="BK309" s="393" t="str">
        <f t="shared" si="391"/>
        <v>A</v>
      </c>
      <c r="BL309" s="395" t="str">
        <f t="shared" si="392"/>
        <v>A</v>
      </c>
      <c r="BM309" s="393" t="str">
        <f>IF((B309&gt;"a"),(VLOOKUP(A309,Afhankelijkheid!A$2:O$5530,2,FALSE)),"")</f>
        <v/>
      </c>
      <c r="BN309" s="396">
        <f>IFERROR(VLOOKUP(A309,'Hulpblad IZB en IZE'!A$2:B$750,2,FALSE),0)</f>
        <v>0</v>
      </c>
      <c r="BO309" s="397" t="str">
        <f t="shared" si="393"/>
        <v/>
      </c>
      <c r="BP309" s="370">
        <f t="shared" si="394"/>
        <v>2</v>
      </c>
      <c r="BQ309" s="371">
        <f t="shared" si="395"/>
        <v>0</v>
      </c>
      <c r="BR309" s="372">
        <f t="shared" si="463"/>
        <v>2</v>
      </c>
      <c r="BS309" s="372">
        <f t="shared" si="464"/>
        <v>6</v>
      </c>
      <c r="BT309" s="367">
        <f t="shared" si="396"/>
        <v>0</v>
      </c>
      <c r="BU309" s="398"/>
      <c r="BW309" s="393">
        <f t="shared" si="397"/>
        <v>0</v>
      </c>
      <c r="BX309" s="393">
        <f t="shared" si="398"/>
        <v>0</v>
      </c>
      <c r="BY309" s="393">
        <f t="shared" si="399"/>
        <v>0</v>
      </c>
      <c r="BZ309" s="393">
        <f t="shared" si="400"/>
        <v>0</v>
      </c>
      <c r="CA309" s="393">
        <f t="shared" si="401"/>
        <v>0</v>
      </c>
      <c r="CB309" s="393">
        <f t="shared" si="402"/>
        <v>0</v>
      </c>
      <c r="CC309" s="393">
        <f t="shared" si="403"/>
        <v>0</v>
      </c>
      <c r="CD309" s="393">
        <f t="shared" si="404"/>
        <v>0</v>
      </c>
      <c r="CE309" s="393">
        <f t="shared" si="405"/>
        <v>0</v>
      </c>
      <c r="CF309" s="393">
        <f t="shared" si="406"/>
        <v>0</v>
      </c>
      <c r="CG309" s="398"/>
      <c r="CH309" s="391">
        <f t="shared" si="407"/>
        <v>1</v>
      </c>
      <c r="CI309" s="391">
        <f t="shared" si="408"/>
        <v>0</v>
      </c>
      <c r="CJ309" s="391">
        <f t="shared" si="409"/>
        <v>0</v>
      </c>
      <c r="CK309" s="391">
        <f t="shared" si="410"/>
        <v>0</v>
      </c>
      <c r="CL309" s="391">
        <f t="shared" si="411"/>
        <v>1</v>
      </c>
      <c r="CM309" s="391">
        <f t="shared" si="412"/>
        <v>0</v>
      </c>
      <c r="CN309" s="391">
        <f t="shared" si="413"/>
        <v>1</v>
      </c>
      <c r="CO309" s="391">
        <f t="shared" si="414"/>
        <v>1</v>
      </c>
      <c r="CP309" s="391">
        <f t="shared" si="415"/>
        <v>1</v>
      </c>
      <c r="CQ309" s="391">
        <f t="shared" si="416"/>
        <v>1</v>
      </c>
      <c r="CR309" s="391">
        <f t="shared" si="417"/>
        <v>0</v>
      </c>
      <c r="CS309" s="393">
        <f t="shared" si="418"/>
        <v>0</v>
      </c>
      <c r="CT309" s="391">
        <f t="shared" si="419"/>
        <v>0</v>
      </c>
      <c r="CU309" s="391">
        <f t="shared" si="420"/>
        <v>0</v>
      </c>
      <c r="CV309" s="391">
        <f t="shared" si="421"/>
        <v>0</v>
      </c>
      <c r="CW309" s="391">
        <f t="shared" si="422"/>
        <v>0</v>
      </c>
      <c r="CX309" s="391">
        <f t="shared" si="423"/>
        <v>0</v>
      </c>
      <c r="CY309" s="391">
        <f t="shared" si="424"/>
        <v>0</v>
      </c>
      <c r="CZ309" s="391">
        <f t="shared" si="425"/>
        <v>0</v>
      </c>
      <c r="DA309" s="391">
        <f t="shared" si="426"/>
        <v>0</v>
      </c>
      <c r="DB309" s="391">
        <f t="shared" si="427"/>
        <v>0</v>
      </c>
      <c r="DC309" s="391">
        <f t="shared" si="428"/>
        <v>0</v>
      </c>
      <c r="DD309" s="391">
        <f t="shared" si="429"/>
        <v>1</v>
      </c>
      <c r="DE309" s="398"/>
      <c r="DF309" s="391">
        <f t="shared" si="430"/>
        <v>0</v>
      </c>
      <c r="DG309" s="391">
        <f t="shared" si="431"/>
        <v>0</v>
      </c>
      <c r="DH309" s="391">
        <f t="shared" si="432"/>
        <v>0</v>
      </c>
      <c r="DI309" s="391">
        <f t="shared" si="433"/>
        <v>0</v>
      </c>
      <c r="DJ309" s="391">
        <f t="shared" si="434"/>
        <v>0</v>
      </c>
      <c r="DK309" s="391">
        <f t="shared" si="435"/>
        <v>0</v>
      </c>
      <c r="DL309" s="391">
        <f t="shared" si="436"/>
        <v>0</v>
      </c>
      <c r="DM309" s="391">
        <f t="shared" si="437"/>
        <v>0</v>
      </c>
      <c r="DN309" s="391">
        <f t="shared" si="438"/>
        <v>0</v>
      </c>
      <c r="DO309" s="391">
        <f t="shared" si="439"/>
        <v>0</v>
      </c>
      <c r="DP309" s="391">
        <f t="shared" si="440"/>
        <v>0</v>
      </c>
      <c r="DQ309" s="398"/>
      <c r="DR309" s="391">
        <f t="shared" si="441"/>
        <v>0</v>
      </c>
      <c r="DS309" s="391">
        <f t="shared" si="442"/>
        <v>0</v>
      </c>
      <c r="DT309" s="391">
        <f t="shared" si="443"/>
        <v>0</v>
      </c>
      <c r="DU309" s="391">
        <f t="shared" si="444"/>
        <v>0</v>
      </c>
      <c r="DV309" s="391">
        <f t="shared" si="445"/>
        <v>0</v>
      </c>
      <c r="DW309" s="391">
        <f t="shared" si="446"/>
        <v>0</v>
      </c>
      <c r="DX309" s="391">
        <f t="shared" si="447"/>
        <v>0</v>
      </c>
      <c r="DY309" s="391">
        <f t="shared" si="448"/>
        <v>0</v>
      </c>
      <c r="DZ309" s="391">
        <f t="shared" si="449"/>
        <v>0</v>
      </c>
      <c r="EA309" s="391">
        <f t="shared" si="450"/>
        <v>0</v>
      </c>
      <c r="EB309" s="391">
        <f t="shared" si="451"/>
        <v>0</v>
      </c>
      <c r="EC309" s="398"/>
      <c r="ED309" s="391">
        <f t="shared" si="452"/>
        <v>0</v>
      </c>
      <c r="EE309" s="391">
        <f t="shared" si="453"/>
        <v>0</v>
      </c>
      <c r="EF309" s="391">
        <f t="shared" si="454"/>
        <v>0</v>
      </c>
      <c r="EG309" s="391">
        <f t="shared" si="455"/>
        <v>0</v>
      </c>
      <c r="EH309" s="391">
        <f t="shared" si="456"/>
        <v>0</v>
      </c>
      <c r="EI309" s="391">
        <f t="shared" si="457"/>
        <v>0</v>
      </c>
      <c r="EJ309" s="391">
        <f t="shared" si="458"/>
        <v>0</v>
      </c>
      <c r="EK309" s="391">
        <f t="shared" si="459"/>
        <v>0</v>
      </c>
      <c r="EL309" s="391">
        <f t="shared" si="460"/>
        <v>0</v>
      </c>
      <c r="EM309" s="391">
        <f t="shared" si="461"/>
        <v>0</v>
      </c>
      <c r="EN309" s="391">
        <f t="shared" si="462"/>
        <v>0</v>
      </c>
    </row>
    <row r="310" spans="1:145" s="391" customFormat="1" ht="13.5" hidden="1" thickBot="1" x14ac:dyDescent="0.25">
      <c r="A310" s="364" t="str">
        <f t="shared" si="470"/>
        <v>SB-Z</v>
      </c>
      <c r="B310" s="365" t="str">
        <f>IF((A310&lt;&gt;"ZZZ"),(IF((IFERROR((VLOOKUP(A310,'Standaard+voorstellen '!A$1:B$436,1,FALSE)),"ZZZ"))="ZZZ","v","")),"")</f>
        <v/>
      </c>
      <c r="C310" s="396" t="s">
        <v>100</v>
      </c>
      <c r="D310" s="367" t="str">
        <f t="shared" si="381"/>
        <v>SB-Z</v>
      </c>
      <c r="E310" s="368" t="str">
        <f>IFERROR((VLOOKUP(C310,'Standaard+voorstellen '!A$1:E$568,2,FALSE)),"Nog af te handelen AANVRAAG")</f>
        <v>Schuimblusvoertuig Z. gr. cap.</v>
      </c>
      <c r="F310" s="369">
        <f>IFERROR((VLOOKUP(C310,'Standaard+voorstellen '!A$1:E$568,3,FALSE)),"")</f>
        <v>6</v>
      </c>
      <c r="G310" s="370">
        <f t="shared" si="465"/>
        <v>6</v>
      </c>
      <c r="H310" s="371">
        <f t="shared" si="467"/>
        <v>3</v>
      </c>
      <c r="I310" s="372">
        <f t="shared" si="466"/>
        <v>3</v>
      </c>
      <c r="J310" s="367">
        <f t="shared" si="382"/>
        <v>5</v>
      </c>
      <c r="K310" s="372">
        <f t="shared" si="383"/>
        <v>0</v>
      </c>
      <c r="L310" s="369" t="s">
        <v>36</v>
      </c>
      <c r="M310" s="373" t="s">
        <v>1063</v>
      </c>
      <c r="N310" s="374"/>
      <c r="O310" s="375"/>
      <c r="P310" s="376" t="s">
        <v>100</v>
      </c>
      <c r="Q310" s="377">
        <v>6</v>
      </c>
      <c r="R310" s="378">
        <v>3</v>
      </c>
      <c r="S310" s="379">
        <v>3</v>
      </c>
      <c r="T310" s="378">
        <v>7</v>
      </c>
      <c r="U310" s="378">
        <v>4</v>
      </c>
      <c r="V310" s="383">
        <v>0</v>
      </c>
      <c r="W310" s="384">
        <v>0</v>
      </c>
      <c r="X310" s="385">
        <v>0</v>
      </c>
      <c r="Y310" s="384"/>
      <c r="Z310" s="401"/>
      <c r="AA310" s="402"/>
      <c r="AB310" s="383"/>
      <c r="AC310" s="384"/>
      <c r="AD310" s="384"/>
      <c r="AE310" s="383"/>
      <c r="AF310" s="401"/>
      <c r="AG310" s="406"/>
      <c r="AH310" s="383">
        <v>0</v>
      </c>
      <c r="AI310" s="384">
        <v>0</v>
      </c>
      <c r="AJ310" s="385">
        <v>0</v>
      </c>
      <c r="AK310" s="384">
        <v>1</v>
      </c>
      <c r="AL310" s="384">
        <v>1</v>
      </c>
      <c r="AM310" s="384">
        <v>0</v>
      </c>
      <c r="AN310" s="383">
        <v>0</v>
      </c>
      <c r="AO310" s="384">
        <v>0</v>
      </c>
      <c r="AP310" s="385">
        <v>0</v>
      </c>
      <c r="AQ310" s="384">
        <v>1</v>
      </c>
      <c r="AR310" s="384">
        <v>0</v>
      </c>
      <c r="AS310" s="384">
        <v>1</v>
      </c>
      <c r="AT310" s="383">
        <v>3</v>
      </c>
      <c r="AU310" s="384">
        <v>1</v>
      </c>
      <c r="AV310" s="384">
        <v>2</v>
      </c>
      <c r="AW310" s="383">
        <v>1</v>
      </c>
      <c r="AX310" s="384">
        <v>1</v>
      </c>
      <c r="AY310" s="385">
        <v>0</v>
      </c>
      <c r="AZ310" s="403"/>
      <c r="BA310" s="387" t="str">
        <f t="shared" si="384"/>
        <v>SB</v>
      </c>
      <c r="BB310" s="388" t="str">
        <f t="shared" si="385"/>
        <v/>
      </c>
      <c r="BC310" s="389" t="str">
        <f t="shared" si="386"/>
        <v>-</v>
      </c>
      <c r="BD310" s="390" t="str">
        <f t="shared" si="469"/>
        <v>Z</v>
      </c>
      <c r="BE310" s="391">
        <f t="shared" si="388"/>
        <v>3</v>
      </c>
      <c r="BF310" s="392" t="str">
        <f>VLOOKUP(C310,'Standaard+voorstellen '!A$1:E$568,1,FALSE)</f>
        <v>SB-Z</v>
      </c>
      <c r="BG310" s="393" t="str">
        <f>VLOOKUP(P310,'Hulpblad Aantal per VrtgSrt &gt;=1'!B$4:C$688,1,FALSE)</f>
        <v>SB-Z</v>
      </c>
      <c r="BH310" s="394" t="s">
        <v>100</v>
      </c>
      <c r="BI310" s="393" t="str">
        <f t="shared" si="389"/>
        <v>g</v>
      </c>
      <c r="BJ310" s="393" t="str">
        <f t="shared" si="390"/>
        <v>P</v>
      </c>
      <c r="BK310" s="393" t="str">
        <f t="shared" si="391"/>
        <v>A</v>
      </c>
      <c r="BL310" s="395" t="str">
        <f t="shared" si="392"/>
        <v>PA</v>
      </c>
      <c r="BM310" s="393" t="str">
        <f>IF((B310&gt;"a"),(VLOOKUP(A310,Afhankelijkheid!A$2:O$5530,2,FALSE)),"")</f>
        <v/>
      </c>
      <c r="BN310" s="396">
        <f>IFERROR(VLOOKUP(A310,'Hulpblad IZB en IZE'!A$2:B$750,2,FALSE),0)</f>
        <v>5</v>
      </c>
      <c r="BO310" s="397" t="str">
        <f t="shared" si="393"/>
        <v/>
      </c>
      <c r="BP310" s="370">
        <f t="shared" si="394"/>
        <v>6</v>
      </c>
      <c r="BQ310" s="371">
        <f t="shared" si="395"/>
        <v>3</v>
      </c>
      <c r="BR310" s="372">
        <f t="shared" si="463"/>
        <v>3</v>
      </c>
      <c r="BS310" s="372">
        <f t="shared" si="464"/>
        <v>7</v>
      </c>
      <c r="BT310" s="367">
        <f t="shared" si="396"/>
        <v>5</v>
      </c>
      <c r="BU310" s="398"/>
      <c r="BW310" s="393">
        <f t="shared" si="397"/>
        <v>0</v>
      </c>
      <c r="BX310" s="393">
        <f t="shared" si="398"/>
        <v>0</v>
      </c>
      <c r="BY310" s="393">
        <f t="shared" si="399"/>
        <v>0</v>
      </c>
      <c r="BZ310" s="393">
        <f t="shared" si="400"/>
        <v>0</v>
      </c>
      <c r="CA310" s="393">
        <f t="shared" si="401"/>
        <v>0</v>
      </c>
      <c r="CB310" s="393">
        <f t="shared" si="402"/>
        <v>0</v>
      </c>
      <c r="CC310" s="393">
        <f t="shared" si="403"/>
        <v>0</v>
      </c>
      <c r="CD310" s="393">
        <f t="shared" si="404"/>
        <v>0</v>
      </c>
      <c r="CE310" s="393">
        <f t="shared" si="405"/>
        <v>0</v>
      </c>
      <c r="CF310" s="393">
        <f t="shared" si="406"/>
        <v>0</v>
      </c>
      <c r="CG310" s="398"/>
      <c r="CH310" s="391">
        <f t="shared" si="407"/>
        <v>1</v>
      </c>
      <c r="CI310" s="391">
        <f t="shared" si="408"/>
        <v>0</v>
      </c>
      <c r="CJ310" s="391">
        <f t="shared" si="409"/>
        <v>0</v>
      </c>
      <c r="CK310" s="391">
        <f t="shared" si="410"/>
        <v>0</v>
      </c>
      <c r="CL310" s="391">
        <f t="shared" si="411"/>
        <v>1</v>
      </c>
      <c r="CM310" s="391">
        <f t="shared" si="412"/>
        <v>1</v>
      </c>
      <c r="CN310" s="391">
        <f t="shared" si="413"/>
        <v>1</v>
      </c>
      <c r="CO310" s="391">
        <f t="shared" si="414"/>
        <v>1</v>
      </c>
      <c r="CP310" s="391">
        <f t="shared" si="415"/>
        <v>1</v>
      </c>
      <c r="CQ310" s="391">
        <f t="shared" si="416"/>
        <v>1</v>
      </c>
      <c r="CR310" s="391">
        <f t="shared" si="417"/>
        <v>0</v>
      </c>
      <c r="CS310" s="393">
        <f t="shared" si="418"/>
        <v>0</v>
      </c>
      <c r="CT310" s="391">
        <f t="shared" si="419"/>
        <v>0</v>
      </c>
      <c r="CU310" s="391">
        <f t="shared" si="420"/>
        <v>0</v>
      </c>
      <c r="CV310" s="391">
        <f t="shared" si="421"/>
        <v>0</v>
      </c>
      <c r="CW310" s="391">
        <f t="shared" si="422"/>
        <v>0</v>
      </c>
      <c r="CX310" s="391">
        <f t="shared" si="423"/>
        <v>0</v>
      </c>
      <c r="CY310" s="391">
        <f t="shared" si="424"/>
        <v>0</v>
      </c>
      <c r="CZ310" s="391">
        <f t="shared" si="425"/>
        <v>1</v>
      </c>
      <c r="DA310" s="391">
        <f t="shared" si="426"/>
        <v>0</v>
      </c>
      <c r="DB310" s="391">
        <f t="shared" si="427"/>
        <v>1</v>
      </c>
      <c r="DC310" s="391">
        <f t="shared" si="428"/>
        <v>1</v>
      </c>
      <c r="DD310" s="391">
        <f t="shared" si="429"/>
        <v>1</v>
      </c>
      <c r="DE310" s="398"/>
      <c r="DF310" s="391">
        <f t="shared" si="430"/>
        <v>0</v>
      </c>
      <c r="DG310" s="391">
        <f t="shared" si="431"/>
        <v>0</v>
      </c>
      <c r="DH310" s="391">
        <f t="shared" si="432"/>
        <v>0</v>
      </c>
      <c r="DI310" s="391">
        <f t="shared" si="433"/>
        <v>0</v>
      </c>
      <c r="DJ310" s="391">
        <f t="shared" si="434"/>
        <v>0</v>
      </c>
      <c r="DK310" s="391">
        <f t="shared" si="435"/>
        <v>0</v>
      </c>
      <c r="DL310" s="391">
        <f t="shared" si="436"/>
        <v>0</v>
      </c>
      <c r="DM310" s="391">
        <f t="shared" si="437"/>
        <v>0</v>
      </c>
      <c r="DN310" s="391">
        <f t="shared" si="438"/>
        <v>0</v>
      </c>
      <c r="DO310" s="391">
        <f t="shared" si="439"/>
        <v>0</v>
      </c>
      <c r="DP310" s="391">
        <f t="shared" si="440"/>
        <v>0</v>
      </c>
      <c r="DQ310" s="398"/>
      <c r="DR310" s="391">
        <f t="shared" si="441"/>
        <v>0</v>
      </c>
      <c r="DS310" s="391">
        <f t="shared" si="442"/>
        <v>0</v>
      </c>
      <c r="DT310" s="391">
        <f t="shared" si="443"/>
        <v>0</v>
      </c>
      <c r="DU310" s="391">
        <f t="shared" si="444"/>
        <v>0</v>
      </c>
      <c r="DV310" s="391">
        <f t="shared" si="445"/>
        <v>0</v>
      </c>
      <c r="DW310" s="391">
        <f t="shared" si="446"/>
        <v>0</v>
      </c>
      <c r="DX310" s="391">
        <f t="shared" si="447"/>
        <v>0</v>
      </c>
      <c r="DY310" s="391">
        <f t="shared" si="448"/>
        <v>0</v>
      </c>
      <c r="DZ310" s="391">
        <f t="shared" si="449"/>
        <v>0</v>
      </c>
      <c r="EA310" s="391">
        <f t="shared" si="450"/>
        <v>0</v>
      </c>
      <c r="EB310" s="391">
        <f t="shared" si="451"/>
        <v>0</v>
      </c>
      <c r="EC310" s="398"/>
      <c r="ED310" s="391">
        <f t="shared" si="452"/>
        <v>0</v>
      </c>
      <c r="EE310" s="391">
        <f t="shared" si="453"/>
        <v>0</v>
      </c>
      <c r="EF310" s="391">
        <f t="shared" si="454"/>
        <v>0</v>
      </c>
      <c r="EG310" s="391">
        <f t="shared" si="455"/>
        <v>0</v>
      </c>
      <c r="EH310" s="391">
        <f t="shared" si="456"/>
        <v>0</v>
      </c>
      <c r="EI310" s="391">
        <f t="shared" si="457"/>
        <v>0</v>
      </c>
      <c r="EJ310" s="391">
        <f t="shared" si="458"/>
        <v>0</v>
      </c>
      <c r="EK310" s="391">
        <f t="shared" si="459"/>
        <v>0</v>
      </c>
      <c r="EL310" s="391">
        <f t="shared" si="460"/>
        <v>0</v>
      </c>
      <c r="EM310" s="391">
        <f t="shared" si="461"/>
        <v>0</v>
      </c>
      <c r="EN310" s="391">
        <f t="shared" si="462"/>
        <v>0</v>
      </c>
    </row>
    <row r="311" spans="1:145" s="391" customFormat="1" ht="13.5" hidden="1" thickBot="1" x14ac:dyDescent="0.25">
      <c r="A311" s="364" t="str">
        <f t="shared" si="470"/>
        <v>SHH-LO</v>
      </c>
      <c r="B311" s="365" t="str">
        <f>IF((A311&lt;&gt;"ZZZ"),(IF((IFERROR((VLOOKUP(A311,'Standaard+voorstellen '!A$1:B$436,1,FALSE)),"ZZZ"))="ZZZ","v","")),"")</f>
        <v/>
      </c>
      <c r="C311" s="396" t="s">
        <v>199</v>
      </c>
      <c r="D311" s="367" t="str">
        <f t="shared" si="381"/>
        <v>SHH-LO</v>
      </c>
      <c r="E311" s="368" t="str">
        <f>IFERROR((VLOOKUP(C311,'Standaard+voorstellen '!A$1:E$568,2,FALSE)),"Nog af te handelen AANVRAAG")</f>
        <v>STH Haakarmbak Logistiek</v>
      </c>
      <c r="F311" s="369">
        <f>IFERROR((VLOOKUP(C311,'Standaard+voorstellen '!A$1:E$568,3,FALSE)),"")</f>
        <v>7</v>
      </c>
      <c r="G311" s="370">
        <f t="shared" si="465"/>
        <v>10</v>
      </c>
      <c r="H311" s="371">
        <f t="shared" si="467"/>
        <v>10</v>
      </c>
      <c r="I311" s="372">
        <f t="shared" si="466"/>
        <v>0</v>
      </c>
      <c r="J311" s="367">
        <f t="shared" si="382"/>
        <v>4</v>
      </c>
      <c r="K311" s="372">
        <f t="shared" si="383"/>
        <v>0</v>
      </c>
      <c r="L311" s="369" t="s">
        <v>36</v>
      </c>
      <c r="M311" s="373" t="s">
        <v>1224</v>
      </c>
      <c r="N311" s="501"/>
      <c r="O311" s="502"/>
      <c r="P311" s="376" t="s">
        <v>199</v>
      </c>
      <c r="Q311" s="377">
        <v>10</v>
      </c>
      <c r="R311" s="378">
        <v>10</v>
      </c>
      <c r="S311" s="379">
        <v>0</v>
      </c>
      <c r="T311" s="378">
        <v>8</v>
      </c>
      <c r="U311" s="378">
        <v>4</v>
      </c>
      <c r="V311" s="383">
        <v>0</v>
      </c>
      <c r="W311" s="384">
        <v>0</v>
      </c>
      <c r="X311" s="385">
        <v>0</v>
      </c>
      <c r="Y311" s="503">
        <v>5</v>
      </c>
      <c r="Z311" s="504">
        <v>5</v>
      </c>
      <c r="AA311" s="381">
        <v>0</v>
      </c>
      <c r="AB311" s="383"/>
      <c r="AC311" s="384"/>
      <c r="AD311" s="384"/>
      <c r="AE311" s="383"/>
      <c r="AF311" s="401"/>
      <c r="AG311" s="406"/>
      <c r="AH311" s="383">
        <v>0</v>
      </c>
      <c r="AI311" s="384">
        <v>0</v>
      </c>
      <c r="AJ311" s="385">
        <v>0</v>
      </c>
      <c r="AK311" s="384">
        <v>1</v>
      </c>
      <c r="AL311" s="384">
        <v>1</v>
      </c>
      <c r="AM311" s="384">
        <v>0</v>
      </c>
      <c r="AN311" s="383">
        <v>0</v>
      </c>
      <c r="AO311" s="384">
        <v>0</v>
      </c>
      <c r="AP311" s="385">
        <v>0</v>
      </c>
      <c r="AQ311" s="384">
        <v>3</v>
      </c>
      <c r="AR311" s="384">
        <v>3</v>
      </c>
      <c r="AS311" s="384">
        <v>0</v>
      </c>
      <c r="AT311" s="383">
        <v>0</v>
      </c>
      <c r="AU311" s="384">
        <v>0</v>
      </c>
      <c r="AV311" s="384">
        <v>0</v>
      </c>
      <c r="AW311" s="383">
        <v>1</v>
      </c>
      <c r="AX311" s="384">
        <v>1</v>
      </c>
      <c r="AY311" s="385">
        <v>0</v>
      </c>
      <c r="AZ311" s="403"/>
      <c r="BA311" s="387" t="str">
        <f t="shared" si="384"/>
        <v>SH</v>
      </c>
      <c r="BB311" s="388" t="str">
        <f t="shared" si="385"/>
        <v>H</v>
      </c>
      <c r="BC311" s="389" t="str">
        <f t="shared" si="386"/>
        <v>-</v>
      </c>
      <c r="BD311" s="390" t="str">
        <f t="shared" si="469"/>
        <v>LO</v>
      </c>
      <c r="BE311" s="391">
        <f t="shared" si="388"/>
        <v>4</v>
      </c>
      <c r="BF311" s="392" t="str">
        <f>VLOOKUP(C311,'Standaard+voorstellen '!A$1:E$568,1,FALSE)</f>
        <v>SHH-LO</v>
      </c>
      <c r="BG311" s="393" t="str">
        <f>VLOOKUP(P311,'Hulpblad Aantal per VrtgSrt &gt;=1'!B$4:C$688,1,FALSE)</f>
        <v>SHH-LO</v>
      </c>
      <c r="BH311" s="394" t="s">
        <v>199</v>
      </c>
      <c r="BI311" s="393" t="str">
        <f t="shared" si="389"/>
        <v>g</v>
      </c>
      <c r="BJ311" s="393" t="str">
        <f t="shared" si="390"/>
        <v>P</v>
      </c>
      <c r="BK311" s="393" t="str">
        <f t="shared" si="391"/>
        <v/>
      </c>
      <c r="BL311" s="395" t="str">
        <f t="shared" si="392"/>
        <v>P</v>
      </c>
      <c r="BM311" s="393" t="str">
        <f>IF((B311&gt;"a"),(VLOOKUP(A311,Afhankelijkheid!A$2:O$5530,2,FALSE)),"")</f>
        <v/>
      </c>
      <c r="BN311" s="396">
        <f>IFERROR(VLOOKUP(A311,'Hulpblad IZB en IZE'!A$2:B$750,2,FALSE),0)</f>
        <v>4</v>
      </c>
      <c r="BO311" s="397" t="str">
        <f t="shared" si="393"/>
        <v/>
      </c>
      <c r="BP311" s="370">
        <f t="shared" si="394"/>
        <v>10</v>
      </c>
      <c r="BQ311" s="371">
        <f t="shared" si="395"/>
        <v>10</v>
      </c>
      <c r="BR311" s="372">
        <f t="shared" si="463"/>
        <v>0</v>
      </c>
      <c r="BS311" s="372">
        <f t="shared" si="464"/>
        <v>8</v>
      </c>
      <c r="BT311" s="367">
        <f t="shared" si="396"/>
        <v>4</v>
      </c>
      <c r="BU311" s="398"/>
      <c r="BW311" s="393">
        <f t="shared" si="397"/>
        <v>0</v>
      </c>
      <c r="BX311" s="393">
        <f t="shared" si="398"/>
        <v>0</v>
      </c>
      <c r="BY311" s="393">
        <f t="shared" si="399"/>
        <v>0</v>
      </c>
      <c r="BZ311" s="393">
        <f t="shared" si="400"/>
        <v>0</v>
      </c>
      <c r="CA311" s="393">
        <f t="shared" si="401"/>
        <v>0</v>
      </c>
      <c r="CB311" s="393">
        <f t="shared" si="402"/>
        <v>0</v>
      </c>
      <c r="CC311" s="393">
        <f t="shared" si="403"/>
        <v>0</v>
      </c>
      <c r="CD311" s="393">
        <f t="shared" si="404"/>
        <v>0</v>
      </c>
      <c r="CE311" s="393">
        <f t="shared" si="405"/>
        <v>0</v>
      </c>
      <c r="CF311" s="393">
        <f t="shared" si="406"/>
        <v>0</v>
      </c>
      <c r="CG311" s="398"/>
      <c r="CH311" s="391">
        <f t="shared" si="407"/>
        <v>1</v>
      </c>
      <c r="CI311" s="391">
        <f t="shared" si="408"/>
        <v>1</v>
      </c>
      <c r="CJ311" s="391">
        <f t="shared" si="409"/>
        <v>0</v>
      </c>
      <c r="CK311" s="391">
        <f t="shared" si="410"/>
        <v>0</v>
      </c>
      <c r="CL311" s="391">
        <f t="shared" si="411"/>
        <v>1</v>
      </c>
      <c r="CM311" s="391">
        <f t="shared" si="412"/>
        <v>1</v>
      </c>
      <c r="CN311" s="391">
        <f t="shared" si="413"/>
        <v>1</v>
      </c>
      <c r="CO311" s="391">
        <f t="shared" si="414"/>
        <v>1</v>
      </c>
      <c r="CP311" s="391">
        <f t="shared" si="415"/>
        <v>1</v>
      </c>
      <c r="CQ311" s="391">
        <f t="shared" si="416"/>
        <v>1</v>
      </c>
      <c r="CR311" s="391">
        <f t="shared" si="417"/>
        <v>0</v>
      </c>
      <c r="CS311" s="393">
        <f t="shared" si="418"/>
        <v>0</v>
      </c>
      <c r="CT311" s="391">
        <f t="shared" si="419"/>
        <v>0</v>
      </c>
      <c r="CU311" s="391">
        <f t="shared" si="420"/>
        <v>0</v>
      </c>
      <c r="CV311" s="391">
        <f t="shared" si="421"/>
        <v>1</v>
      </c>
      <c r="CW311" s="391">
        <f t="shared" si="422"/>
        <v>0</v>
      </c>
      <c r="CX311" s="391">
        <f t="shared" si="423"/>
        <v>0</v>
      </c>
      <c r="CY311" s="391">
        <f t="shared" si="424"/>
        <v>0</v>
      </c>
      <c r="CZ311" s="391">
        <f t="shared" si="425"/>
        <v>1</v>
      </c>
      <c r="DA311" s="391">
        <f t="shared" si="426"/>
        <v>0</v>
      </c>
      <c r="DB311" s="391">
        <f t="shared" si="427"/>
        <v>1</v>
      </c>
      <c r="DC311" s="391">
        <f t="shared" si="428"/>
        <v>0</v>
      </c>
      <c r="DD311" s="391">
        <f t="shared" si="429"/>
        <v>1</v>
      </c>
      <c r="DE311" s="398"/>
      <c r="DF311" s="391">
        <f t="shared" si="430"/>
        <v>0</v>
      </c>
      <c r="DG311" s="391">
        <f t="shared" si="431"/>
        <v>0</v>
      </c>
      <c r="DH311" s="391">
        <f t="shared" si="432"/>
        <v>0</v>
      </c>
      <c r="DI311" s="391">
        <f t="shared" si="433"/>
        <v>0</v>
      </c>
      <c r="DJ311" s="391">
        <f t="shared" si="434"/>
        <v>0</v>
      </c>
      <c r="DK311" s="391">
        <f t="shared" si="435"/>
        <v>0</v>
      </c>
      <c r="DL311" s="391">
        <f t="shared" si="436"/>
        <v>0</v>
      </c>
      <c r="DM311" s="391">
        <f t="shared" si="437"/>
        <v>0</v>
      </c>
      <c r="DN311" s="391">
        <f t="shared" si="438"/>
        <v>0</v>
      </c>
      <c r="DO311" s="391">
        <f t="shared" si="439"/>
        <v>0</v>
      </c>
      <c r="DP311" s="391">
        <f t="shared" si="440"/>
        <v>0</v>
      </c>
      <c r="DQ311" s="398"/>
      <c r="DR311" s="391">
        <f t="shared" si="441"/>
        <v>0</v>
      </c>
      <c r="DS311" s="391">
        <f t="shared" si="442"/>
        <v>0</v>
      </c>
      <c r="DT311" s="391">
        <f t="shared" si="443"/>
        <v>0</v>
      </c>
      <c r="DU311" s="391">
        <f t="shared" si="444"/>
        <v>0</v>
      </c>
      <c r="DV311" s="391">
        <f t="shared" si="445"/>
        <v>0</v>
      </c>
      <c r="DW311" s="391">
        <f t="shared" si="446"/>
        <v>0</v>
      </c>
      <c r="DX311" s="391">
        <f t="shared" si="447"/>
        <v>0</v>
      </c>
      <c r="DY311" s="391">
        <f t="shared" si="448"/>
        <v>0</v>
      </c>
      <c r="DZ311" s="391">
        <f t="shared" si="449"/>
        <v>0</v>
      </c>
      <c r="EA311" s="391">
        <f t="shared" si="450"/>
        <v>0</v>
      </c>
      <c r="EB311" s="391">
        <f t="shared" si="451"/>
        <v>0</v>
      </c>
      <c r="EC311" s="398"/>
      <c r="ED311" s="391">
        <f t="shared" si="452"/>
        <v>0</v>
      </c>
      <c r="EE311" s="391">
        <f t="shared" si="453"/>
        <v>0</v>
      </c>
      <c r="EF311" s="391">
        <f t="shared" si="454"/>
        <v>0</v>
      </c>
      <c r="EG311" s="391">
        <f t="shared" si="455"/>
        <v>0</v>
      </c>
      <c r="EH311" s="391">
        <f t="shared" si="456"/>
        <v>0</v>
      </c>
      <c r="EI311" s="391">
        <f t="shared" si="457"/>
        <v>0</v>
      </c>
      <c r="EJ311" s="391">
        <f t="shared" si="458"/>
        <v>0</v>
      </c>
      <c r="EK311" s="391">
        <f t="shared" si="459"/>
        <v>0</v>
      </c>
      <c r="EL311" s="391">
        <f t="shared" si="460"/>
        <v>0</v>
      </c>
      <c r="EM311" s="391">
        <f t="shared" si="461"/>
        <v>0</v>
      </c>
      <c r="EN311" s="391">
        <f t="shared" si="462"/>
        <v>0</v>
      </c>
    </row>
    <row r="312" spans="1:145" s="391" customFormat="1" ht="13.5" hidden="1" thickBot="1" x14ac:dyDescent="0.25">
      <c r="A312" s="364" t="str">
        <f t="shared" si="470"/>
        <v>SHH-RD</v>
      </c>
      <c r="B312" s="365" t="str">
        <f>IF((A312&lt;&gt;"ZZZ"),(IF((IFERROR((VLOOKUP(A312,'Standaard+voorstellen '!A$1:B$436,1,FALSE)),"ZZZ"))="ZZZ","v","")),"")</f>
        <v/>
      </c>
      <c r="C312" s="396" t="s">
        <v>200</v>
      </c>
      <c r="D312" s="367" t="str">
        <f t="shared" si="381"/>
        <v>SHH-RD</v>
      </c>
      <c r="E312" s="368" t="str">
        <f>IFERROR((VLOOKUP(C312,'Standaard+voorstellen '!A$1:E$568,2,FALSE)),"Nog af te handelen AANVRAAG")</f>
        <v>STH Haakarmbak Redding</v>
      </c>
      <c r="F312" s="369">
        <f>IFERROR((VLOOKUP(C312,'Standaard+voorstellen '!A$1:E$568,3,FALSE)),"")</f>
        <v>7</v>
      </c>
      <c r="G312" s="370">
        <f t="shared" si="465"/>
        <v>11</v>
      </c>
      <c r="H312" s="371">
        <f t="shared" si="467"/>
        <v>10</v>
      </c>
      <c r="I312" s="372">
        <f t="shared" si="466"/>
        <v>1</v>
      </c>
      <c r="J312" s="367">
        <f t="shared" si="382"/>
        <v>4</v>
      </c>
      <c r="K312" s="372">
        <f t="shared" si="383"/>
        <v>0</v>
      </c>
      <c r="L312" s="369" t="s">
        <v>36</v>
      </c>
      <c r="M312" s="373" t="s">
        <v>1224</v>
      </c>
      <c r="N312" s="374"/>
      <c r="O312" s="375"/>
      <c r="P312" s="376" t="s">
        <v>200</v>
      </c>
      <c r="Q312" s="377">
        <v>11</v>
      </c>
      <c r="R312" s="378">
        <v>10</v>
      </c>
      <c r="S312" s="379">
        <v>1</v>
      </c>
      <c r="T312" s="378">
        <v>8</v>
      </c>
      <c r="U312" s="378">
        <v>5</v>
      </c>
      <c r="V312" s="383">
        <v>0</v>
      </c>
      <c r="W312" s="384">
        <v>0</v>
      </c>
      <c r="X312" s="385">
        <v>0</v>
      </c>
      <c r="Y312" s="378">
        <v>5</v>
      </c>
      <c r="Z312" s="380">
        <v>5</v>
      </c>
      <c r="AA312" s="381">
        <v>0</v>
      </c>
      <c r="AB312" s="383"/>
      <c r="AC312" s="384"/>
      <c r="AD312" s="384"/>
      <c r="AE312" s="383"/>
      <c r="AF312" s="401"/>
      <c r="AG312" s="406"/>
      <c r="AH312" s="383">
        <v>1</v>
      </c>
      <c r="AI312" s="384">
        <v>0</v>
      </c>
      <c r="AJ312" s="385">
        <v>1</v>
      </c>
      <c r="AK312" s="384">
        <v>1</v>
      </c>
      <c r="AL312" s="384">
        <v>1</v>
      </c>
      <c r="AM312" s="384">
        <v>0</v>
      </c>
      <c r="AN312" s="383">
        <v>0</v>
      </c>
      <c r="AO312" s="384">
        <v>0</v>
      </c>
      <c r="AP312" s="385">
        <v>0</v>
      </c>
      <c r="AQ312" s="384">
        <v>3</v>
      </c>
      <c r="AR312" s="384">
        <v>3</v>
      </c>
      <c r="AS312" s="384">
        <v>0</v>
      </c>
      <c r="AT312" s="383">
        <v>0</v>
      </c>
      <c r="AU312" s="384">
        <v>0</v>
      </c>
      <c r="AV312" s="384">
        <v>0</v>
      </c>
      <c r="AW312" s="383">
        <v>1</v>
      </c>
      <c r="AX312" s="384">
        <v>1</v>
      </c>
      <c r="AY312" s="385">
        <v>0</v>
      </c>
      <c r="AZ312" s="403"/>
      <c r="BA312" s="387" t="str">
        <f t="shared" si="384"/>
        <v>SH</v>
      </c>
      <c r="BB312" s="388" t="str">
        <f t="shared" si="385"/>
        <v>H</v>
      </c>
      <c r="BC312" s="389" t="str">
        <f t="shared" si="386"/>
        <v>-</v>
      </c>
      <c r="BD312" s="390" t="str">
        <f t="shared" si="469"/>
        <v>RD</v>
      </c>
      <c r="BE312" s="391">
        <f t="shared" si="388"/>
        <v>4</v>
      </c>
      <c r="BF312" s="392" t="str">
        <f>VLOOKUP(C312,'Standaard+voorstellen '!A$1:E$568,1,FALSE)</f>
        <v>SHH-RD</v>
      </c>
      <c r="BG312" s="393" t="str">
        <f>VLOOKUP(P312,'Hulpblad Aantal per VrtgSrt &gt;=1'!B$4:C$688,1,FALSE)</f>
        <v>SHH-RD</v>
      </c>
      <c r="BH312" s="394" t="s">
        <v>200</v>
      </c>
      <c r="BI312" s="393" t="str">
        <f t="shared" si="389"/>
        <v>g</v>
      </c>
      <c r="BJ312" s="393" t="str">
        <f t="shared" si="390"/>
        <v>P</v>
      </c>
      <c r="BK312" s="393" t="str">
        <f t="shared" si="391"/>
        <v>A</v>
      </c>
      <c r="BL312" s="395" t="str">
        <f t="shared" si="392"/>
        <v>PA</v>
      </c>
      <c r="BM312" s="393" t="str">
        <f>IF((B312&gt;"a"),(VLOOKUP(A312,Afhankelijkheid!A$2:O$5530,2,FALSE)),"")</f>
        <v/>
      </c>
      <c r="BN312" s="396">
        <f>IFERROR(VLOOKUP(A312,'Hulpblad IZB en IZE'!A$2:B$750,2,FALSE),0)</f>
        <v>4</v>
      </c>
      <c r="BO312" s="397" t="str">
        <f t="shared" si="393"/>
        <v/>
      </c>
      <c r="BP312" s="370">
        <f t="shared" si="394"/>
        <v>11</v>
      </c>
      <c r="BQ312" s="371">
        <f t="shared" si="395"/>
        <v>10</v>
      </c>
      <c r="BR312" s="372">
        <f t="shared" si="463"/>
        <v>1</v>
      </c>
      <c r="BS312" s="372">
        <f t="shared" si="464"/>
        <v>8</v>
      </c>
      <c r="BT312" s="367">
        <f t="shared" si="396"/>
        <v>4</v>
      </c>
      <c r="BU312" s="398"/>
      <c r="BW312" s="393">
        <f t="shared" si="397"/>
        <v>0</v>
      </c>
      <c r="BX312" s="393">
        <f t="shared" si="398"/>
        <v>0</v>
      </c>
      <c r="BY312" s="393">
        <f t="shared" si="399"/>
        <v>0</v>
      </c>
      <c r="BZ312" s="393">
        <f t="shared" si="400"/>
        <v>0</v>
      </c>
      <c r="CA312" s="393">
        <f t="shared" si="401"/>
        <v>0</v>
      </c>
      <c r="CB312" s="393">
        <f t="shared" si="402"/>
        <v>0</v>
      </c>
      <c r="CC312" s="393">
        <f t="shared" si="403"/>
        <v>0</v>
      </c>
      <c r="CD312" s="393">
        <f t="shared" si="404"/>
        <v>0</v>
      </c>
      <c r="CE312" s="393">
        <f t="shared" si="405"/>
        <v>0</v>
      </c>
      <c r="CF312" s="393">
        <f t="shared" si="406"/>
        <v>0</v>
      </c>
      <c r="CG312" s="398"/>
      <c r="CH312" s="391">
        <f t="shared" si="407"/>
        <v>1</v>
      </c>
      <c r="CI312" s="391">
        <f t="shared" si="408"/>
        <v>1</v>
      </c>
      <c r="CJ312" s="391">
        <f t="shared" si="409"/>
        <v>0</v>
      </c>
      <c r="CK312" s="391">
        <f t="shared" si="410"/>
        <v>0</v>
      </c>
      <c r="CL312" s="391">
        <f t="shared" si="411"/>
        <v>1</v>
      </c>
      <c r="CM312" s="391">
        <f t="shared" si="412"/>
        <v>1</v>
      </c>
      <c r="CN312" s="391">
        <f t="shared" si="413"/>
        <v>1</v>
      </c>
      <c r="CO312" s="391">
        <f t="shared" si="414"/>
        <v>1</v>
      </c>
      <c r="CP312" s="391">
        <f t="shared" si="415"/>
        <v>1</v>
      </c>
      <c r="CQ312" s="391">
        <f t="shared" si="416"/>
        <v>1</v>
      </c>
      <c r="CR312" s="391">
        <f t="shared" si="417"/>
        <v>0</v>
      </c>
      <c r="CS312" s="393">
        <f t="shared" si="418"/>
        <v>0</v>
      </c>
      <c r="CT312" s="391">
        <f t="shared" si="419"/>
        <v>0</v>
      </c>
      <c r="CU312" s="391">
        <f t="shared" si="420"/>
        <v>0</v>
      </c>
      <c r="CV312" s="391">
        <f t="shared" si="421"/>
        <v>1</v>
      </c>
      <c r="CW312" s="391">
        <f t="shared" si="422"/>
        <v>0</v>
      </c>
      <c r="CX312" s="391">
        <f t="shared" si="423"/>
        <v>0</v>
      </c>
      <c r="CY312" s="391">
        <f t="shared" si="424"/>
        <v>1</v>
      </c>
      <c r="CZ312" s="391">
        <f t="shared" si="425"/>
        <v>1</v>
      </c>
      <c r="DA312" s="391">
        <f t="shared" si="426"/>
        <v>0</v>
      </c>
      <c r="DB312" s="391">
        <f t="shared" si="427"/>
        <v>1</v>
      </c>
      <c r="DC312" s="391">
        <f t="shared" si="428"/>
        <v>0</v>
      </c>
      <c r="DD312" s="391">
        <f t="shared" si="429"/>
        <v>1</v>
      </c>
      <c r="DE312" s="398"/>
      <c r="DF312" s="391">
        <f t="shared" si="430"/>
        <v>0</v>
      </c>
      <c r="DG312" s="391">
        <f t="shared" si="431"/>
        <v>0</v>
      </c>
      <c r="DH312" s="391">
        <f t="shared" si="432"/>
        <v>0</v>
      </c>
      <c r="DI312" s="391">
        <f t="shared" si="433"/>
        <v>0</v>
      </c>
      <c r="DJ312" s="391">
        <f t="shared" si="434"/>
        <v>0</v>
      </c>
      <c r="DK312" s="391">
        <f t="shared" si="435"/>
        <v>0</v>
      </c>
      <c r="DL312" s="391">
        <f t="shared" si="436"/>
        <v>0</v>
      </c>
      <c r="DM312" s="391">
        <f t="shared" si="437"/>
        <v>0</v>
      </c>
      <c r="DN312" s="391">
        <f t="shared" si="438"/>
        <v>0</v>
      </c>
      <c r="DO312" s="391">
        <f t="shared" si="439"/>
        <v>0</v>
      </c>
      <c r="DP312" s="391">
        <f t="shared" si="440"/>
        <v>0</v>
      </c>
      <c r="DQ312" s="398"/>
      <c r="DR312" s="391">
        <f t="shared" si="441"/>
        <v>0</v>
      </c>
      <c r="DS312" s="391">
        <f t="shared" si="442"/>
        <v>0</v>
      </c>
      <c r="DT312" s="391">
        <f t="shared" si="443"/>
        <v>0</v>
      </c>
      <c r="DU312" s="391">
        <f t="shared" si="444"/>
        <v>0</v>
      </c>
      <c r="DV312" s="391">
        <f t="shared" si="445"/>
        <v>0</v>
      </c>
      <c r="DW312" s="391">
        <f t="shared" si="446"/>
        <v>0</v>
      </c>
      <c r="DX312" s="391">
        <f t="shared" si="447"/>
        <v>0</v>
      </c>
      <c r="DY312" s="391">
        <f t="shared" si="448"/>
        <v>0</v>
      </c>
      <c r="DZ312" s="391">
        <f t="shared" si="449"/>
        <v>0</v>
      </c>
      <c r="EA312" s="391">
        <f t="shared" si="450"/>
        <v>0</v>
      </c>
      <c r="EB312" s="391">
        <f t="shared" si="451"/>
        <v>0</v>
      </c>
      <c r="EC312" s="398"/>
      <c r="ED312" s="391">
        <f t="shared" si="452"/>
        <v>0</v>
      </c>
      <c r="EE312" s="391">
        <f t="shared" si="453"/>
        <v>0</v>
      </c>
      <c r="EF312" s="391">
        <f t="shared" si="454"/>
        <v>0</v>
      </c>
      <c r="EG312" s="391">
        <f t="shared" si="455"/>
        <v>0</v>
      </c>
      <c r="EH312" s="391">
        <f t="shared" si="456"/>
        <v>0</v>
      </c>
      <c r="EI312" s="391">
        <f t="shared" si="457"/>
        <v>0</v>
      </c>
      <c r="EJ312" s="391">
        <f t="shared" si="458"/>
        <v>0</v>
      </c>
      <c r="EK312" s="391">
        <f t="shared" si="459"/>
        <v>0</v>
      </c>
      <c r="EL312" s="391">
        <f t="shared" si="460"/>
        <v>0</v>
      </c>
      <c r="EM312" s="391">
        <f t="shared" si="461"/>
        <v>0</v>
      </c>
      <c r="EN312" s="391">
        <f t="shared" si="462"/>
        <v>0</v>
      </c>
    </row>
    <row r="313" spans="1:145" s="391" customFormat="1" ht="13.5" hidden="1" thickBot="1" x14ac:dyDescent="0.25">
      <c r="A313" s="364" t="str">
        <f t="shared" si="470"/>
        <v>SHH-ST</v>
      </c>
      <c r="B313" s="365" t="str">
        <f>IF((A313&lt;&gt;"ZZZ"),(IF((IFERROR((VLOOKUP(A313,'Standaard+voorstellen '!A$1:B$436,1,FALSE)),"ZZZ"))="ZZZ","v","")),"")</f>
        <v/>
      </c>
      <c r="C313" s="396" t="s">
        <v>201</v>
      </c>
      <c r="D313" s="367" t="str">
        <f t="shared" si="381"/>
        <v>SHH-ST</v>
      </c>
      <c r="E313" s="368" t="str">
        <f>IFERROR((VLOOKUP(C313,'Standaard+voorstellen '!A$1:E$568,2,FALSE)),"Nog af te handelen AANVRAAG")</f>
        <v>STH Haakarmbak Stutmaterieel</v>
      </c>
      <c r="F313" s="369">
        <f>IFERROR((VLOOKUP(C313,'Standaard+voorstellen '!A$1:E$568,3,FALSE)),"")</f>
        <v>7</v>
      </c>
      <c r="G313" s="370">
        <f t="shared" si="465"/>
        <v>13</v>
      </c>
      <c r="H313" s="371">
        <f t="shared" si="467"/>
        <v>13</v>
      </c>
      <c r="I313" s="372">
        <f t="shared" si="466"/>
        <v>0</v>
      </c>
      <c r="J313" s="367">
        <f t="shared" si="382"/>
        <v>6</v>
      </c>
      <c r="K313" s="372">
        <f t="shared" si="383"/>
        <v>0</v>
      </c>
      <c r="L313" s="369" t="s">
        <v>36</v>
      </c>
      <c r="M313" s="373" t="s">
        <v>1224</v>
      </c>
      <c r="N313" s="505"/>
      <c r="O313" s="505"/>
      <c r="P313" s="376" t="s">
        <v>201</v>
      </c>
      <c r="Q313" s="377">
        <v>13</v>
      </c>
      <c r="R313" s="378">
        <v>13</v>
      </c>
      <c r="S313" s="379">
        <v>0</v>
      </c>
      <c r="T313" s="378">
        <v>8</v>
      </c>
      <c r="U313" s="378">
        <v>4</v>
      </c>
      <c r="V313" s="383">
        <v>0</v>
      </c>
      <c r="W313" s="384">
        <v>0</v>
      </c>
      <c r="X313" s="385">
        <v>0</v>
      </c>
      <c r="Y313" s="384">
        <v>7</v>
      </c>
      <c r="Z313" s="384">
        <v>7</v>
      </c>
      <c r="AA313" s="402">
        <v>0</v>
      </c>
      <c r="AB313" s="383"/>
      <c r="AC313" s="384"/>
      <c r="AD313" s="384"/>
      <c r="AE313" s="383"/>
      <c r="AF313" s="401"/>
      <c r="AG313" s="406"/>
      <c r="AH313" s="383">
        <v>0</v>
      </c>
      <c r="AI313" s="384">
        <v>0</v>
      </c>
      <c r="AJ313" s="385">
        <v>0</v>
      </c>
      <c r="AK313" s="459">
        <v>2</v>
      </c>
      <c r="AL313" s="459">
        <v>2</v>
      </c>
      <c r="AM313" s="459">
        <v>0</v>
      </c>
      <c r="AN313" s="383">
        <v>0</v>
      </c>
      <c r="AO313" s="384">
        <v>0</v>
      </c>
      <c r="AP313" s="385">
        <v>0</v>
      </c>
      <c r="AQ313" s="459">
        <v>3</v>
      </c>
      <c r="AR313" s="459">
        <v>3</v>
      </c>
      <c r="AS313" s="459">
        <v>0</v>
      </c>
      <c r="AT313" s="383">
        <v>0</v>
      </c>
      <c r="AU313" s="384">
        <v>0</v>
      </c>
      <c r="AV313" s="384">
        <v>0</v>
      </c>
      <c r="AW313" s="383">
        <v>1</v>
      </c>
      <c r="AX313" s="384">
        <v>1</v>
      </c>
      <c r="AY313" s="385">
        <v>0</v>
      </c>
      <c r="AZ313" s="403"/>
      <c r="BA313" s="387" t="str">
        <f t="shared" si="384"/>
        <v>SH</v>
      </c>
      <c r="BB313" s="388" t="str">
        <f t="shared" si="385"/>
        <v>H</v>
      </c>
      <c r="BC313" s="389" t="str">
        <f t="shared" si="386"/>
        <v>-</v>
      </c>
      <c r="BD313" s="390" t="str">
        <f t="shared" si="469"/>
        <v>ST</v>
      </c>
      <c r="BE313" s="391">
        <f t="shared" si="388"/>
        <v>4</v>
      </c>
      <c r="BF313" s="392" t="str">
        <f>VLOOKUP(C313,'Standaard+voorstellen '!A$1:E$568,1,FALSE)</f>
        <v>SHH-ST</v>
      </c>
      <c r="BG313" s="393" t="str">
        <f>VLOOKUP(P313,'Hulpblad Aantal per VrtgSrt &gt;=1'!B$4:C$688,1,FALSE)</f>
        <v>SHH-ST</v>
      </c>
      <c r="BH313" s="394" t="s">
        <v>201</v>
      </c>
      <c r="BI313" s="393" t="str">
        <f t="shared" si="389"/>
        <v>g</v>
      </c>
      <c r="BJ313" s="393" t="str">
        <f t="shared" si="390"/>
        <v>P</v>
      </c>
      <c r="BK313" s="393" t="str">
        <f t="shared" si="391"/>
        <v/>
      </c>
      <c r="BL313" s="395" t="str">
        <f t="shared" si="392"/>
        <v>P</v>
      </c>
      <c r="BM313" s="393" t="str">
        <f>IF((B313&gt;"a"),(VLOOKUP(A313,Afhankelijkheid!A$2:O$5530,2,FALSE)),"")</f>
        <v/>
      </c>
      <c r="BN313" s="396">
        <f>IFERROR(VLOOKUP(A313,'Hulpblad IZB en IZE'!A$2:B$750,2,FALSE),0)</f>
        <v>6</v>
      </c>
      <c r="BO313" s="397" t="str">
        <f t="shared" si="393"/>
        <v/>
      </c>
      <c r="BP313" s="370">
        <f t="shared" si="394"/>
        <v>13</v>
      </c>
      <c r="BQ313" s="371">
        <f t="shared" si="395"/>
        <v>13</v>
      </c>
      <c r="BR313" s="372">
        <f t="shared" si="463"/>
        <v>0</v>
      </c>
      <c r="BS313" s="372">
        <f t="shared" si="464"/>
        <v>8</v>
      </c>
      <c r="BT313" s="367">
        <f t="shared" si="396"/>
        <v>6</v>
      </c>
      <c r="BU313" s="398"/>
      <c r="BW313" s="393">
        <f t="shared" si="397"/>
        <v>0</v>
      </c>
      <c r="BX313" s="393">
        <f t="shared" si="398"/>
        <v>0</v>
      </c>
      <c r="BY313" s="393">
        <f t="shared" si="399"/>
        <v>0</v>
      </c>
      <c r="BZ313" s="393">
        <f t="shared" si="400"/>
        <v>0</v>
      </c>
      <c r="CA313" s="393">
        <f t="shared" si="401"/>
        <v>0</v>
      </c>
      <c r="CB313" s="393">
        <f t="shared" si="402"/>
        <v>0</v>
      </c>
      <c r="CC313" s="393">
        <f t="shared" si="403"/>
        <v>0</v>
      </c>
      <c r="CD313" s="393">
        <f t="shared" si="404"/>
        <v>0</v>
      </c>
      <c r="CE313" s="393">
        <f t="shared" si="405"/>
        <v>0</v>
      </c>
      <c r="CF313" s="393">
        <f t="shared" si="406"/>
        <v>0</v>
      </c>
      <c r="CG313" s="398"/>
      <c r="CH313" s="391">
        <f t="shared" si="407"/>
        <v>1</v>
      </c>
      <c r="CI313" s="391">
        <f t="shared" si="408"/>
        <v>1</v>
      </c>
      <c r="CJ313" s="391">
        <f t="shared" si="409"/>
        <v>0</v>
      </c>
      <c r="CK313" s="391">
        <f t="shared" si="410"/>
        <v>0</v>
      </c>
      <c r="CL313" s="391">
        <f t="shared" si="411"/>
        <v>1</v>
      </c>
      <c r="CM313" s="391">
        <f t="shared" si="412"/>
        <v>1</v>
      </c>
      <c r="CN313" s="391">
        <f t="shared" si="413"/>
        <v>1</v>
      </c>
      <c r="CO313" s="391">
        <f t="shared" si="414"/>
        <v>1</v>
      </c>
      <c r="CP313" s="391">
        <f t="shared" si="415"/>
        <v>1</v>
      </c>
      <c r="CQ313" s="391">
        <f t="shared" si="416"/>
        <v>1</v>
      </c>
      <c r="CR313" s="391">
        <f t="shared" si="417"/>
        <v>0</v>
      </c>
      <c r="CS313" s="393">
        <f t="shared" si="418"/>
        <v>0</v>
      </c>
      <c r="CT313" s="391">
        <f t="shared" si="419"/>
        <v>0</v>
      </c>
      <c r="CU313" s="391">
        <f t="shared" si="420"/>
        <v>0</v>
      </c>
      <c r="CV313" s="391">
        <f t="shared" si="421"/>
        <v>1</v>
      </c>
      <c r="CW313" s="391">
        <f t="shared" si="422"/>
        <v>0</v>
      </c>
      <c r="CX313" s="391">
        <f t="shared" si="423"/>
        <v>0</v>
      </c>
      <c r="CY313" s="391">
        <f t="shared" si="424"/>
        <v>0</v>
      </c>
      <c r="CZ313" s="391">
        <f t="shared" si="425"/>
        <v>1</v>
      </c>
      <c r="DA313" s="391">
        <f t="shared" si="426"/>
        <v>0</v>
      </c>
      <c r="DB313" s="391">
        <f t="shared" si="427"/>
        <v>1</v>
      </c>
      <c r="DC313" s="391">
        <f t="shared" si="428"/>
        <v>0</v>
      </c>
      <c r="DD313" s="391">
        <f t="shared" si="429"/>
        <v>1</v>
      </c>
      <c r="DE313" s="398"/>
      <c r="DF313" s="391">
        <f t="shared" si="430"/>
        <v>0</v>
      </c>
      <c r="DG313" s="391">
        <f t="shared" si="431"/>
        <v>0</v>
      </c>
      <c r="DH313" s="391">
        <f t="shared" si="432"/>
        <v>0</v>
      </c>
      <c r="DI313" s="391">
        <f t="shared" si="433"/>
        <v>0</v>
      </c>
      <c r="DJ313" s="391">
        <f t="shared" si="434"/>
        <v>0</v>
      </c>
      <c r="DK313" s="391">
        <f t="shared" si="435"/>
        <v>0</v>
      </c>
      <c r="DL313" s="391">
        <f t="shared" si="436"/>
        <v>0</v>
      </c>
      <c r="DM313" s="391">
        <f t="shared" si="437"/>
        <v>0</v>
      </c>
      <c r="DN313" s="391">
        <f t="shared" si="438"/>
        <v>0</v>
      </c>
      <c r="DO313" s="391">
        <f t="shared" si="439"/>
        <v>0</v>
      </c>
      <c r="DP313" s="391">
        <f t="shared" si="440"/>
        <v>0</v>
      </c>
      <c r="DQ313" s="398"/>
      <c r="DR313" s="391">
        <f t="shared" si="441"/>
        <v>0</v>
      </c>
      <c r="DS313" s="391">
        <f t="shared" si="442"/>
        <v>0</v>
      </c>
      <c r="DT313" s="391">
        <f t="shared" si="443"/>
        <v>0</v>
      </c>
      <c r="DU313" s="391">
        <f t="shared" si="444"/>
        <v>0</v>
      </c>
      <c r="DV313" s="391">
        <f t="shared" si="445"/>
        <v>0</v>
      </c>
      <c r="DW313" s="391">
        <f t="shared" si="446"/>
        <v>0</v>
      </c>
      <c r="DX313" s="391">
        <f t="shared" si="447"/>
        <v>0</v>
      </c>
      <c r="DY313" s="391">
        <f t="shared" si="448"/>
        <v>0</v>
      </c>
      <c r="DZ313" s="391">
        <f t="shared" si="449"/>
        <v>0</v>
      </c>
      <c r="EA313" s="391">
        <f t="shared" si="450"/>
        <v>0</v>
      </c>
      <c r="EB313" s="391">
        <f t="shared" si="451"/>
        <v>0</v>
      </c>
      <c r="EC313" s="398"/>
      <c r="ED313" s="391">
        <f t="shared" si="452"/>
        <v>0</v>
      </c>
      <c r="EE313" s="391">
        <f t="shared" si="453"/>
        <v>0</v>
      </c>
      <c r="EF313" s="391">
        <f t="shared" si="454"/>
        <v>0</v>
      </c>
      <c r="EG313" s="391">
        <f t="shared" si="455"/>
        <v>0</v>
      </c>
      <c r="EH313" s="391">
        <f t="shared" si="456"/>
        <v>0</v>
      </c>
      <c r="EI313" s="391">
        <f t="shared" si="457"/>
        <v>0</v>
      </c>
      <c r="EJ313" s="391">
        <f t="shared" si="458"/>
        <v>0</v>
      </c>
      <c r="EK313" s="391">
        <f t="shared" si="459"/>
        <v>0</v>
      </c>
      <c r="EL313" s="391">
        <f t="shared" si="460"/>
        <v>0</v>
      </c>
      <c r="EM313" s="391">
        <f t="shared" si="461"/>
        <v>0</v>
      </c>
      <c r="EN313" s="391">
        <f t="shared" si="462"/>
        <v>0</v>
      </c>
    </row>
    <row r="314" spans="1:145" s="391" customFormat="1" ht="13.5" hidden="1" thickBot="1" x14ac:dyDescent="0.25">
      <c r="A314" s="364" t="str">
        <f t="shared" si="470"/>
        <v>SI</v>
      </c>
      <c r="B314" s="365" t="str">
        <f>IF((A314&lt;&gt;"ZZZ"),(IF((IFERROR((VLOOKUP(A314,'Standaard+voorstellen '!A$1:B$436,1,FALSE)),"ZZZ"))="ZZZ","v","")),"")</f>
        <v/>
      </c>
      <c r="C314" s="396" t="s">
        <v>80</v>
      </c>
      <c r="D314" s="367" t="str">
        <f t="shared" si="381"/>
        <v>SI</v>
      </c>
      <c r="E314" s="368" t="str">
        <f>IFERROR((VLOOKUP(C314,'Standaard+voorstellen '!A$1:E$568,2,FALSE)),"Nog af te handelen AANVRAAG")</f>
        <v>Snel Inzetbaar voertuig</v>
      </c>
      <c r="F314" s="369">
        <f>IFERROR((VLOOKUP(C314,'Standaard+voorstellen '!A$1:E$568,3,FALSE)),"")</f>
        <v>6</v>
      </c>
      <c r="G314" s="370">
        <f t="shared" si="465"/>
        <v>206</v>
      </c>
      <c r="H314" s="371">
        <f t="shared" si="467"/>
        <v>20</v>
      </c>
      <c r="I314" s="372">
        <f t="shared" si="466"/>
        <v>186</v>
      </c>
      <c r="J314" s="367">
        <f t="shared" si="382"/>
        <v>121</v>
      </c>
      <c r="K314" s="372">
        <f t="shared" si="383"/>
        <v>0</v>
      </c>
      <c r="L314" s="369" t="s">
        <v>36</v>
      </c>
      <c r="M314" s="373" t="s">
        <v>1214</v>
      </c>
      <c r="N314" s="374"/>
      <c r="O314" s="375"/>
      <c r="P314" s="376" t="s">
        <v>80</v>
      </c>
      <c r="Q314" s="377">
        <v>206</v>
      </c>
      <c r="R314" s="378">
        <v>20</v>
      </c>
      <c r="S314" s="379">
        <v>186</v>
      </c>
      <c r="T314" s="378">
        <v>9</v>
      </c>
      <c r="U314" s="378">
        <v>9</v>
      </c>
      <c r="V314" s="383">
        <v>1</v>
      </c>
      <c r="W314" s="384">
        <v>1</v>
      </c>
      <c r="X314" s="385">
        <v>0</v>
      </c>
      <c r="Y314" s="384">
        <v>28</v>
      </c>
      <c r="Z314" s="401">
        <v>2</v>
      </c>
      <c r="AA314" s="402">
        <v>26</v>
      </c>
      <c r="AB314" s="383">
        <v>48</v>
      </c>
      <c r="AC314" s="384">
        <v>5</v>
      </c>
      <c r="AD314" s="384">
        <v>43</v>
      </c>
      <c r="AE314" s="383">
        <v>3</v>
      </c>
      <c r="AF314" s="401">
        <v>3</v>
      </c>
      <c r="AG314" s="406">
        <v>0</v>
      </c>
      <c r="AH314" s="383">
        <v>2</v>
      </c>
      <c r="AI314" s="384">
        <v>2</v>
      </c>
      <c r="AJ314" s="385">
        <v>0</v>
      </c>
      <c r="AK314" s="384"/>
      <c r="AL314" s="384"/>
      <c r="AM314" s="384"/>
      <c r="AN314" s="383">
        <v>28</v>
      </c>
      <c r="AO314" s="384">
        <v>0</v>
      </c>
      <c r="AP314" s="385">
        <v>28</v>
      </c>
      <c r="AQ314" s="384">
        <v>8</v>
      </c>
      <c r="AR314" s="384">
        <v>0</v>
      </c>
      <c r="AS314" s="384">
        <v>8</v>
      </c>
      <c r="AT314" s="383">
        <v>76</v>
      </c>
      <c r="AU314" s="384">
        <v>5</v>
      </c>
      <c r="AV314" s="384">
        <v>71</v>
      </c>
      <c r="AW314" s="383">
        <v>12</v>
      </c>
      <c r="AX314" s="384">
        <v>2</v>
      </c>
      <c r="AY314" s="385">
        <v>10</v>
      </c>
      <c r="AZ314" s="403"/>
      <c r="BA314" s="387" t="str">
        <f t="shared" si="384"/>
        <v>SI</v>
      </c>
      <c r="BB314" s="388" t="str">
        <f t="shared" si="385"/>
        <v/>
      </c>
      <c r="BC314" s="389" t="str">
        <f t="shared" si="386"/>
        <v/>
      </c>
      <c r="BD314" s="390" t="str">
        <f t="shared" si="469"/>
        <v/>
      </c>
      <c r="BE314" s="391">
        <f t="shared" si="388"/>
        <v>3</v>
      </c>
      <c r="BF314" s="392" t="str">
        <f>VLOOKUP(C314,'Standaard+voorstellen '!A$1:E$568,1,FALSE)</f>
        <v>SI</v>
      </c>
      <c r="BG314" s="393" t="str">
        <f>VLOOKUP(P314,'Hulpblad Aantal per VrtgSrt &gt;=1'!B$4:C$688,1,FALSE)</f>
        <v>SI</v>
      </c>
      <c r="BH314" s="394" t="s">
        <v>80</v>
      </c>
      <c r="BI314" s="393" t="str">
        <f t="shared" si="389"/>
        <v>g</v>
      </c>
      <c r="BJ314" s="393" t="str">
        <f t="shared" si="390"/>
        <v>P</v>
      </c>
      <c r="BK314" s="393" t="str">
        <f t="shared" si="391"/>
        <v>A</v>
      </c>
      <c r="BL314" s="395" t="str">
        <f t="shared" si="392"/>
        <v>PA</v>
      </c>
      <c r="BM314" s="393" t="str">
        <f>IF((B314&gt;"a"),(VLOOKUP(A314,Afhankelijkheid!A$2:O$5530,2,FALSE)),"")</f>
        <v/>
      </c>
      <c r="BN314" s="396">
        <f>IFERROR(VLOOKUP(A314,'Hulpblad IZB en IZE'!A$2:B$750,2,FALSE),0)</f>
        <v>121</v>
      </c>
      <c r="BO314" s="397" t="str">
        <f t="shared" si="393"/>
        <v/>
      </c>
      <c r="BP314" s="370">
        <f t="shared" si="394"/>
        <v>206</v>
      </c>
      <c r="BQ314" s="371">
        <f t="shared" si="395"/>
        <v>20</v>
      </c>
      <c r="BR314" s="372">
        <f t="shared" si="463"/>
        <v>186</v>
      </c>
      <c r="BS314" s="372">
        <f t="shared" si="464"/>
        <v>9</v>
      </c>
      <c r="BT314" s="367">
        <f t="shared" si="396"/>
        <v>121</v>
      </c>
      <c r="BU314" s="398"/>
      <c r="BW314" s="393">
        <f t="shared" si="397"/>
        <v>0</v>
      </c>
      <c r="BX314" s="393">
        <f t="shared" si="398"/>
        <v>0</v>
      </c>
      <c r="BY314" s="393">
        <f t="shared" si="399"/>
        <v>0</v>
      </c>
      <c r="BZ314" s="393">
        <f t="shared" si="400"/>
        <v>0</v>
      </c>
      <c r="CA314" s="393">
        <f t="shared" si="401"/>
        <v>0</v>
      </c>
      <c r="CB314" s="393">
        <f t="shared" si="402"/>
        <v>0</v>
      </c>
      <c r="CC314" s="393">
        <f t="shared" si="403"/>
        <v>0</v>
      </c>
      <c r="CD314" s="393">
        <f t="shared" si="404"/>
        <v>0</v>
      </c>
      <c r="CE314" s="393">
        <f t="shared" si="405"/>
        <v>0</v>
      </c>
      <c r="CF314" s="393">
        <f t="shared" si="406"/>
        <v>0</v>
      </c>
      <c r="CG314" s="398"/>
      <c r="CH314" s="391">
        <f t="shared" si="407"/>
        <v>1</v>
      </c>
      <c r="CI314" s="391">
        <f t="shared" si="408"/>
        <v>1</v>
      </c>
      <c r="CJ314" s="391">
        <f t="shared" si="409"/>
        <v>1</v>
      </c>
      <c r="CK314" s="391">
        <f t="shared" si="410"/>
        <v>1</v>
      </c>
      <c r="CL314" s="391">
        <f t="shared" si="411"/>
        <v>1</v>
      </c>
      <c r="CM314" s="391">
        <f t="shared" si="412"/>
        <v>0</v>
      </c>
      <c r="CN314" s="391">
        <f t="shared" si="413"/>
        <v>1</v>
      </c>
      <c r="CO314" s="391">
        <f t="shared" si="414"/>
        <v>1</v>
      </c>
      <c r="CP314" s="391">
        <f t="shared" si="415"/>
        <v>1</v>
      </c>
      <c r="CQ314" s="391">
        <f t="shared" si="416"/>
        <v>1</v>
      </c>
      <c r="CR314" s="391">
        <f t="shared" si="417"/>
        <v>0</v>
      </c>
      <c r="CS314" s="393">
        <f t="shared" si="418"/>
        <v>0</v>
      </c>
      <c r="CT314" s="391">
        <f t="shared" si="419"/>
        <v>0</v>
      </c>
      <c r="CU314" s="391">
        <f t="shared" si="420"/>
        <v>1</v>
      </c>
      <c r="CV314" s="391">
        <f t="shared" si="421"/>
        <v>1</v>
      </c>
      <c r="CW314" s="391">
        <f t="shared" si="422"/>
        <v>1</v>
      </c>
      <c r="CX314" s="391">
        <f t="shared" si="423"/>
        <v>1</v>
      </c>
      <c r="CY314" s="391">
        <f t="shared" si="424"/>
        <v>1</v>
      </c>
      <c r="CZ314" s="391">
        <f t="shared" si="425"/>
        <v>0</v>
      </c>
      <c r="DA314" s="391">
        <f t="shared" si="426"/>
        <v>1</v>
      </c>
      <c r="DB314" s="391">
        <f t="shared" si="427"/>
        <v>1</v>
      </c>
      <c r="DC314" s="391">
        <f t="shared" si="428"/>
        <v>1</v>
      </c>
      <c r="DD314" s="391">
        <f t="shared" si="429"/>
        <v>1</v>
      </c>
      <c r="DE314" s="398"/>
      <c r="DF314" s="391">
        <f t="shared" si="430"/>
        <v>0</v>
      </c>
      <c r="DG314" s="391">
        <f t="shared" si="431"/>
        <v>0</v>
      </c>
      <c r="DH314" s="391">
        <f t="shared" si="432"/>
        <v>0</v>
      </c>
      <c r="DI314" s="391">
        <f t="shared" si="433"/>
        <v>0</v>
      </c>
      <c r="DJ314" s="391">
        <f t="shared" si="434"/>
        <v>0</v>
      </c>
      <c r="DK314" s="391">
        <f t="shared" si="435"/>
        <v>0</v>
      </c>
      <c r="DL314" s="391">
        <f t="shared" si="436"/>
        <v>0</v>
      </c>
      <c r="DM314" s="391">
        <f t="shared" si="437"/>
        <v>0</v>
      </c>
      <c r="DN314" s="391">
        <f t="shared" si="438"/>
        <v>0</v>
      </c>
      <c r="DO314" s="391">
        <f t="shared" si="439"/>
        <v>0</v>
      </c>
      <c r="DP314" s="391">
        <f t="shared" si="440"/>
        <v>0</v>
      </c>
      <c r="DQ314" s="398"/>
      <c r="DR314" s="391">
        <f t="shared" si="441"/>
        <v>0</v>
      </c>
      <c r="DS314" s="391">
        <f t="shared" si="442"/>
        <v>0</v>
      </c>
      <c r="DT314" s="391">
        <f t="shared" si="443"/>
        <v>0</v>
      </c>
      <c r="DU314" s="391">
        <f t="shared" si="444"/>
        <v>0</v>
      </c>
      <c r="DV314" s="391">
        <f t="shared" si="445"/>
        <v>0</v>
      </c>
      <c r="DW314" s="391">
        <f t="shared" si="446"/>
        <v>0</v>
      </c>
      <c r="DX314" s="391">
        <f t="shared" si="447"/>
        <v>0</v>
      </c>
      <c r="DY314" s="391">
        <f t="shared" si="448"/>
        <v>0</v>
      </c>
      <c r="DZ314" s="391">
        <f t="shared" si="449"/>
        <v>0</v>
      </c>
      <c r="EA314" s="391">
        <f t="shared" si="450"/>
        <v>0</v>
      </c>
      <c r="EB314" s="391">
        <f t="shared" si="451"/>
        <v>0</v>
      </c>
      <c r="EC314" s="398"/>
      <c r="ED314" s="391">
        <f t="shared" si="452"/>
        <v>0</v>
      </c>
      <c r="EE314" s="391">
        <f t="shared" si="453"/>
        <v>0</v>
      </c>
      <c r="EF314" s="391">
        <f t="shared" si="454"/>
        <v>0</v>
      </c>
      <c r="EG314" s="391">
        <f t="shared" si="455"/>
        <v>0</v>
      </c>
      <c r="EH314" s="391">
        <f t="shared" si="456"/>
        <v>0</v>
      </c>
      <c r="EI314" s="391">
        <f t="shared" si="457"/>
        <v>0</v>
      </c>
      <c r="EJ314" s="391">
        <f t="shared" si="458"/>
        <v>0</v>
      </c>
      <c r="EK314" s="391">
        <f t="shared" si="459"/>
        <v>0</v>
      </c>
      <c r="EL314" s="391">
        <f t="shared" si="460"/>
        <v>0</v>
      </c>
      <c r="EM314" s="391">
        <f t="shared" si="461"/>
        <v>0</v>
      </c>
      <c r="EN314" s="391">
        <f t="shared" si="462"/>
        <v>0</v>
      </c>
    </row>
    <row r="315" spans="1:145" s="391" customFormat="1" ht="13.5" hidden="1" thickBot="1" x14ac:dyDescent="0.25">
      <c r="A315" s="364" t="str">
        <f t="shared" si="470"/>
        <v>SLA-KW</v>
      </c>
      <c r="B315" s="365" t="str">
        <f>IF((A315&lt;&gt;"ZZZ"),(IF((IFERROR((VLOOKUP(A315,'Standaard+voorstellen '!A$1:B$436,1,FALSE)),"ZZZ"))="ZZZ","v","")),"")</f>
        <v/>
      </c>
      <c r="C315" s="457" t="s">
        <v>1043</v>
      </c>
      <c r="D315" s="367" t="str">
        <f t="shared" si="381"/>
        <v>SLA-KW</v>
      </c>
      <c r="E315" s="368" t="str">
        <f>IFERROR((VLOOKUP(C315,'Standaard+voorstellen '!A$1:E$568,2,FALSE)),"Nog af te handelen AANVRAAG")</f>
        <v>Slangen Aanhanger KW</v>
      </c>
      <c r="F315" s="369">
        <f>IFERROR((VLOOKUP(C315,'Standaard+voorstellen '!A$1:E$568,3,FALSE)),"")</f>
        <v>6</v>
      </c>
      <c r="G315" s="370">
        <f t="shared" si="465"/>
        <v>2</v>
      </c>
      <c r="H315" s="371">
        <f t="shared" si="467"/>
        <v>0</v>
      </c>
      <c r="I315" s="372">
        <f t="shared" si="466"/>
        <v>2</v>
      </c>
      <c r="J315" s="367">
        <f t="shared" si="382"/>
        <v>0</v>
      </c>
      <c r="K315" s="372">
        <f t="shared" si="383"/>
        <v>0</v>
      </c>
      <c r="L315" s="432" t="s">
        <v>36</v>
      </c>
      <c r="M315" s="373" t="s">
        <v>1136</v>
      </c>
      <c r="N315" s="374"/>
      <c r="O315" s="375"/>
      <c r="P315" s="376" t="s">
        <v>1043</v>
      </c>
      <c r="Q315" s="449">
        <v>2</v>
      </c>
      <c r="R315" s="378">
        <v>0</v>
      </c>
      <c r="S315" s="379">
        <v>2</v>
      </c>
      <c r="T315" s="378">
        <v>5</v>
      </c>
      <c r="U315" s="378">
        <v>2</v>
      </c>
      <c r="V315" s="383">
        <v>0</v>
      </c>
      <c r="W315" s="384">
        <v>0</v>
      </c>
      <c r="X315" s="385">
        <v>0</v>
      </c>
      <c r="Y315" s="384"/>
      <c r="Z315" s="384"/>
      <c r="AA315" s="402"/>
      <c r="AB315" s="383"/>
      <c r="AC315" s="384"/>
      <c r="AD315" s="384"/>
      <c r="AE315" s="383"/>
      <c r="AF315" s="384"/>
      <c r="AG315" s="406"/>
      <c r="AH315" s="383">
        <v>1</v>
      </c>
      <c r="AI315" s="384">
        <v>0</v>
      </c>
      <c r="AJ315" s="385">
        <v>1</v>
      </c>
      <c r="AK315" s="384"/>
      <c r="AL315" s="384"/>
      <c r="AM315" s="384"/>
      <c r="AN315" s="383">
        <v>0</v>
      </c>
      <c r="AO315" s="384">
        <v>0</v>
      </c>
      <c r="AP315" s="385">
        <v>0</v>
      </c>
      <c r="AQ315" s="384">
        <v>1</v>
      </c>
      <c r="AR315" s="384">
        <v>0</v>
      </c>
      <c r="AS315" s="384">
        <v>1</v>
      </c>
      <c r="AT315" s="383">
        <v>0</v>
      </c>
      <c r="AU315" s="384">
        <v>0</v>
      </c>
      <c r="AV315" s="384">
        <v>0</v>
      </c>
      <c r="AW315" s="383"/>
      <c r="AX315" s="384"/>
      <c r="AY315" s="385"/>
      <c r="AZ315" s="403"/>
      <c r="BA315" s="387" t="str">
        <f t="shared" si="384"/>
        <v>SL</v>
      </c>
      <c r="BB315" s="388" t="str">
        <f t="shared" si="385"/>
        <v>A</v>
      </c>
      <c r="BC315" s="389" t="str">
        <f t="shared" si="386"/>
        <v>-</v>
      </c>
      <c r="BD315" s="390" t="str">
        <f t="shared" si="469"/>
        <v>KW</v>
      </c>
      <c r="BE315" s="391">
        <f t="shared" si="388"/>
        <v>4</v>
      </c>
      <c r="BF315" s="392" t="str">
        <f>VLOOKUP(C315,'Standaard+voorstellen '!A$1:E$568,1,FALSE)</f>
        <v>SLA-KW</v>
      </c>
      <c r="BG315" s="393" t="str">
        <f>VLOOKUP(P315,'Hulpblad Aantal per VrtgSrt &gt;=1'!B$4:C$688,1,FALSE)</f>
        <v>SLA-KW</v>
      </c>
      <c r="BH315" s="394" t="s">
        <v>1043</v>
      </c>
      <c r="BI315" s="393" t="str">
        <f t="shared" si="389"/>
        <v>g</v>
      </c>
      <c r="BJ315" s="393" t="str">
        <f t="shared" si="390"/>
        <v/>
      </c>
      <c r="BK315" s="393" t="str">
        <f t="shared" si="391"/>
        <v>A</v>
      </c>
      <c r="BL315" s="395" t="str">
        <f t="shared" si="392"/>
        <v>A</v>
      </c>
      <c r="BM315" s="393" t="str">
        <f>IF((B315&gt;"a"),(VLOOKUP(A315,Afhankelijkheid!A$2:O$5530,2,FALSE)),"")</f>
        <v/>
      </c>
      <c r="BN315" s="396">
        <f>IFERROR(VLOOKUP(A315,'Hulpblad IZB en IZE'!A$2:B$750,2,FALSE),0)</f>
        <v>0</v>
      </c>
      <c r="BO315" s="397" t="str">
        <f t="shared" si="393"/>
        <v/>
      </c>
      <c r="BP315" s="370">
        <f t="shared" si="394"/>
        <v>2</v>
      </c>
      <c r="BQ315" s="371">
        <f t="shared" si="395"/>
        <v>0</v>
      </c>
      <c r="BR315" s="372">
        <f t="shared" si="463"/>
        <v>2</v>
      </c>
      <c r="BS315" s="372">
        <f t="shared" si="464"/>
        <v>5</v>
      </c>
      <c r="BT315" s="367">
        <f t="shared" si="396"/>
        <v>0</v>
      </c>
      <c r="BU315" s="398"/>
      <c r="BW315" s="393">
        <f t="shared" si="397"/>
        <v>0</v>
      </c>
      <c r="BX315" s="393">
        <f t="shared" si="398"/>
        <v>0</v>
      </c>
      <c r="BY315" s="393">
        <f t="shared" si="399"/>
        <v>0</v>
      </c>
      <c r="BZ315" s="393">
        <f t="shared" si="400"/>
        <v>0</v>
      </c>
      <c r="CA315" s="393">
        <f t="shared" si="401"/>
        <v>0</v>
      </c>
      <c r="CB315" s="393">
        <f t="shared" si="402"/>
        <v>0</v>
      </c>
      <c r="CC315" s="393">
        <f t="shared" si="403"/>
        <v>0</v>
      </c>
      <c r="CD315" s="393">
        <f t="shared" si="404"/>
        <v>0</v>
      </c>
      <c r="CE315" s="393">
        <f t="shared" si="405"/>
        <v>0</v>
      </c>
      <c r="CF315" s="393">
        <f t="shared" si="406"/>
        <v>0</v>
      </c>
      <c r="CG315" s="398"/>
      <c r="CH315" s="391">
        <f t="shared" si="407"/>
        <v>1</v>
      </c>
      <c r="CI315" s="391">
        <f t="shared" si="408"/>
        <v>0</v>
      </c>
      <c r="CJ315" s="391">
        <f t="shared" si="409"/>
        <v>0</v>
      </c>
      <c r="CK315" s="391">
        <f t="shared" si="410"/>
        <v>0</v>
      </c>
      <c r="CL315" s="391">
        <f t="shared" si="411"/>
        <v>1</v>
      </c>
      <c r="CM315" s="391">
        <f t="shared" si="412"/>
        <v>0</v>
      </c>
      <c r="CN315" s="391">
        <f t="shared" si="413"/>
        <v>1</v>
      </c>
      <c r="CO315" s="391">
        <f t="shared" si="414"/>
        <v>1</v>
      </c>
      <c r="CP315" s="391">
        <f t="shared" si="415"/>
        <v>1</v>
      </c>
      <c r="CQ315" s="391">
        <f t="shared" si="416"/>
        <v>0</v>
      </c>
      <c r="CR315" s="391">
        <f t="shared" si="417"/>
        <v>0</v>
      </c>
      <c r="CS315" s="393">
        <f t="shared" si="418"/>
        <v>0</v>
      </c>
      <c r="CT315" s="391">
        <f t="shared" si="419"/>
        <v>0</v>
      </c>
      <c r="CU315" s="391">
        <f t="shared" si="420"/>
        <v>0</v>
      </c>
      <c r="CV315" s="391">
        <f t="shared" si="421"/>
        <v>0</v>
      </c>
      <c r="CW315" s="391">
        <f t="shared" si="422"/>
        <v>0</v>
      </c>
      <c r="CX315" s="391">
        <f t="shared" si="423"/>
        <v>0</v>
      </c>
      <c r="CY315" s="391">
        <f t="shared" si="424"/>
        <v>1</v>
      </c>
      <c r="CZ315" s="391">
        <f t="shared" si="425"/>
        <v>0</v>
      </c>
      <c r="DA315" s="391">
        <f t="shared" si="426"/>
        <v>0</v>
      </c>
      <c r="DB315" s="391">
        <f t="shared" si="427"/>
        <v>1</v>
      </c>
      <c r="DC315" s="391">
        <f t="shared" si="428"/>
        <v>0</v>
      </c>
      <c r="DD315" s="391">
        <f t="shared" si="429"/>
        <v>0</v>
      </c>
      <c r="DE315" s="398"/>
      <c r="DF315" s="391">
        <f t="shared" si="430"/>
        <v>0</v>
      </c>
      <c r="DG315" s="391">
        <f t="shared" si="431"/>
        <v>0</v>
      </c>
      <c r="DH315" s="391">
        <f t="shared" si="432"/>
        <v>0</v>
      </c>
      <c r="DI315" s="391">
        <f t="shared" si="433"/>
        <v>0</v>
      </c>
      <c r="DJ315" s="391">
        <f t="shared" si="434"/>
        <v>0</v>
      </c>
      <c r="DK315" s="391">
        <f t="shared" si="435"/>
        <v>0</v>
      </c>
      <c r="DL315" s="391">
        <f t="shared" si="436"/>
        <v>0</v>
      </c>
      <c r="DM315" s="391">
        <f t="shared" si="437"/>
        <v>0</v>
      </c>
      <c r="DN315" s="391">
        <f t="shared" si="438"/>
        <v>0</v>
      </c>
      <c r="DO315" s="391">
        <f t="shared" si="439"/>
        <v>0</v>
      </c>
      <c r="DP315" s="391">
        <f t="shared" si="440"/>
        <v>0</v>
      </c>
      <c r="DQ315" s="398"/>
      <c r="DR315" s="391">
        <f t="shared" si="441"/>
        <v>0</v>
      </c>
      <c r="DS315" s="391">
        <f t="shared" si="442"/>
        <v>0</v>
      </c>
      <c r="DT315" s="391">
        <f t="shared" si="443"/>
        <v>0</v>
      </c>
      <c r="DU315" s="391">
        <f t="shared" si="444"/>
        <v>0</v>
      </c>
      <c r="DV315" s="391">
        <f t="shared" si="445"/>
        <v>0</v>
      </c>
      <c r="DW315" s="391">
        <f t="shared" si="446"/>
        <v>0</v>
      </c>
      <c r="DX315" s="391">
        <f t="shared" si="447"/>
        <v>0</v>
      </c>
      <c r="DY315" s="391">
        <f t="shared" si="448"/>
        <v>0</v>
      </c>
      <c r="DZ315" s="391">
        <f t="shared" si="449"/>
        <v>0</v>
      </c>
      <c r="EA315" s="391">
        <f t="shared" si="450"/>
        <v>0</v>
      </c>
      <c r="EB315" s="391">
        <f t="shared" si="451"/>
        <v>0</v>
      </c>
      <c r="EC315" s="398"/>
      <c r="ED315" s="391">
        <f t="shared" si="452"/>
        <v>0</v>
      </c>
      <c r="EE315" s="391">
        <f t="shared" si="453"/>
        <v>0</v>
      </c>
      <c r="EF315" s="391">
        <f t="shared" si="454"/>
        <v>0</v>
      </c>
      <c r="EG315" s="391">
        <f t="shared" si="455"/>
        <v>0</v>
      </c>
      <c r="EH315" s="391">
        <f t="shared" si="456"/>
        <v>0</v>
      </c>
      <c r="EI315" s="391">
        <f t="shared" si="457"/>
        <v>0</v>
      </c>
      <c r="EJ315" s="391">
        <f t="shared" si="458"/>
        <v>0</v>
      </c>
      <c r="EK315" s="391">
        <f t="shared" si="459"/>
        <v>0</v>
      </c>
      <c r="EL315" s="391">
        <f t="shared" si="460"/>
        <v>0</v>
      </c>
      <c r="EM315" s="391">
        <f t="shared" si="461"/>
        <v>0</v>
      </c>
      <c r="EN315" s="391">
        <f t="shared" si="462"/>
        <v>0</v>
      </c>
    </row>
    <row r="316" spans="1:145" s="391" customFormat="1" ht="18.75" hidden="1" thickBot="1" x14ac:dyDescent="0.25">
      <c r="A316" s="364" t="str">
        <f t="shared" si="470"/>
        <v>SL-GW</v>
      </c>
      <c r="B316" s="365" t="str">
        <f>IF((A316&lt;&gt;"ZZZ"),(IF((IFERROR((VLOOKUP(A316,'Standaard+voorstellen '!A$1:B$436,1,FALSE)),"ZZZ"))="ZZZ","v","")),"")</f>
        <v/>
      </c>
      <c r="C316" s="396" t="s">
        <v>1046</v>
      </c>
      <c r="D316" s="367" t="str">
        <f t="shared" si="381"/>
        <v>SL-GW</v>
      </c>
      <c r="E316" s="368" t="str">
        <f>IFERROR((VLOOKUP(C316,'Standaard+voorstellen '!A$1:E$568,2,FALSE)),"Nog af te handelen AANVRAAG")</f>
        <v>Slangen voert. GW</v>
      </c>
      <c r="F316" s="369">
        <f>IFERROR((VLOOKUP(C316,'Standaard+voorstellen '!A$1:E$568,3,FALSE)),"")</f>
        <v>6</v>
      </c>
      <c r="G316" s="370">
        <f t="shared" si="465"/>
        <v>36</v>
      </c>
      <c r="H316" s="371">
        <f t="shared" si="467"/>
        <v>10</v>
      </c>
      <c r="I316" s="372">
        <f t="shared" si="466"/>
        <v>26</v>
      </c>
      <c r="J316" s="367">
        <f t="shared" si="382"/>
        <v>0</v>
      </c>
      <c r="K316" s="372">
        <f t="shared" si="383"/>
        <v>0</v>
      </c>
      <c r="L316" s="369" t="s">
        <v>36</v>
      </c>
      <c r="M316" s="373" t="s">
        <v>1136</v>
      </c>
      <c r="N316" s="374"/>
      <c r="O316" s="375"/>
      <c r="P316" s="376" t="s">
        <v>1046</v>
      </c>
      <c r="Q316" s="377">
        <v>36</v>
      </c>
      <c r="R316" s="378">
        <v>10</v>
      </c>
      <c r="S316" s="379">
        <v>26</v>
      </c>
      <c r="T316" s="378">
        <v>7</v>
      </c>
      <c r="U316" s="378">
        <v>7</v>
      </c>
      <c r="V316" s="383">
        <v>4</v>
      </c>
      <c r="W316" s="384">
        <v>4</v>
      </c>
      <c r="X316" s="385">
        <v>0</v>
      </c>
      <c r="Y316" s="384"/>
      <c r="Z316" s="401"/>
      <c r="AA316" s="402"/>
      <c r="AB316" s="383"/>
      <c r="AC316" s="384"/>
      <c r="AD316" s="384"/>
      <c r="AE316" s="383">
        <v>3</v>
      </c>
      <c r="AF316" s="401">
        <v>0</v>
      </c>
      <c r="AG316" s="406">
        <v>3</v>
      </c>
      <c r="AH316" s="383">
        <v>4</v>
      </c>
      <c r="AI316" s="384">
        <v>4</v>
      </c>
      <c r="AJ316" s="385">
        <v>0</v>
      </c>
      <c r="AK316" s="384"/>
      <c r="AL316" s="384"/>
      <c r="AM316" s="384"/>
      <c r="AN316" s="383">
        <v>6</v>
      </c>
      <c r="AO316" s="384">
        <v>0</v>
      </c>
      <c r="AP316" s="385">
        <v>6</v>
      </c>
      <c r="AQ316" s="384">
        <v>3</v>
      </c>
      <c r="AR316" s="384">
        <v>0</v>
      </c>
      <c r="AS316" s="384">
        <v>3</v>
      </c>
      <c r="AT316" s="383">
        <v>13</v>
      </c>
      <c r="AU316" s="384">
        <v>0</v>
      </c>
      <c r="AV316" s="384">
        <v>13</v>
      </c>
      <c r="AW316" s="383">
        <v>3</v>
      </c>
      <c r="AX316" s="384">
        <v>2</v>
      </c>
      <c r="AY316" s="385">
        <v>1</v>
      </c>
      <c r="AZ316" s="403"/>
      <c r="BA316" s="387" t="str">
        <f t="shared" si="384"/>
        <v>SL</v>
      </c>
      <c r="BB316" s="388" t="str">
        <f t="shared" si="385"/>
        <v/>
      </c>
      <c r="BC316" s="389" t="str">
        <f t="shared" si="386"/>
        <v>-</v>
      </c>
      <c r="BD316" s="390" t="str">
        <f t="shared" si="469"/>
        <v>GW</v>
      </c>
      <c r="BE316" s="391">
        <f t="shared" si="388"/>
        <v>3</v>
      </c>
      <c r="BF316" s="392" t="str">
        <f>VLOOKUP(C316,'Standaard+voorstellen '!A$1:E$568,1,FALSE)</f>
        <v>SL-GW</v>
      </c>
      <c r="BG316" s="393" t="str">
        <f>VLOOKUP(P316,'Hulpblad Aantal per VrtgSrt &gt;=1'!B$4:C$688,1,FALSE)</f>
        <v>SL-GW</v>
      </c>
      <c r="BH316" s="394" t="s">
        <v>1046</v>
      </c>
      <c r="BI316" s="393" t="str">
        <f t="shared" si="389"/>
        <v>g</v>
      </c>
      <c r="BJ316" s="393" t="str">
        <f t="shared" si="390"/>
        <v>P</v>
      </c>
      <c r="BK316" s="393" t="str">
        <f t="shared" si="391"/>
        <v>A</v>
      </c>
      <c r="BL316" s="395" t="str">
        <f t="shared" si="392"/>
        <v>PA</v>
      </c>
      <c r="BM316" s="393" t="str">
        <f>IF((B316&gt;"a"),(VLOOKUP(A316,Afhankelijkheid!A$2:O$5530,2,FALSE)),"")</f>
        <v/>
      </c>
      <c r="BN316" s="396">
        <f>IFERROR(VLOOKUP(A316,'Hulpblad IZB en IZE'!A$2:B$750,2,FALSE),0)</f>
        <v>0</v>
      </c>
      <c r="BO316" s="397" t="str">
        <f t="shared" si="393"/>
        <v/>
      </c>
      <c r="BP316" s="370">
        <f t="shared" si="394"/>
        <v>36</v>
      </c>
      <c r="BQ316" s="371">
        <f t="shared" si="395"/>
        <v>10</v>
      </c>
      <c r="BR316" s="372">
        <f t="shared" si="463"/>
        <v>26</v>
      </c>
      <c r="BS316" s="372">
        <f t="shared" si="464"/>
        <v>7</v>
      </c>
      <c r="BT316" s="367">
        <f t="shared" si="396"/>
        <v>0</v>
      </c>
      <c r="BU316" s="398"/>
      <c r="BV316" s="399"/>
      <c r="BW316" s="393">
        <f t="shared" si="397"/>
        <v>0</v>
      </c>
      <c r="BX316" s="393">
        <f t="shared" si="398"/>
        <v>0</v>
      </c>
      <c r="BY316" s="393">
        <f t="shared" si="399"/>
        <v>0</v>
      </c>
      <c r="BZ316" s="393">
        <f t="shared" si="400"/>
        <v>0</v>
      </c>
      <c r="CA316" s="393">
        <f t="shared" si="401"/>
        <v>0</v>
      </c>
      <c r="CB316" s="393">
        <f t="shared" si="402"/>
        <v>0</v>
      </c>
      <c r="CC316" s="393">
        <f t="shared" si="403"/>
        <v>0</v>
      </c>
      <c r="CD316" s="393">
        <f t="shared" si="404"/>
        <v>0</v>
      </c>
      <c r="CE316" s="393">
        <f t="shared" si="405"/>
        <v>0</v>
      </c>
      <c r="CF316" s="393">
        <f t="shared" si="406"/>
        <v>0</v>
      </c>
      <c r="CG316" s="398"/>
      <c r="CH316" s="391">
        <f t="shared" si="407"/>
        <v>1</v>
      </c>
      <c r="CI316" s="391">
        <f t="shared" si="408"/>
        <v>0</v>
      </c>
      <c r="CJ316" s="391">
        <f t="shared" si="409"/>
        <v>0</v>
      </c>
      <c r="CK316" s="391">
        <f t="shared" si="410"/>
        <v>1</v>
      </c>
      <c r="CL316" s="391">
        <f t="shared" si="411"/>
        <v>1</v>
      </c>
      <c r="CM316" s="391">
        <f t="shared" si="412"/>
        <v>0</v>
      </c>
      <c r="CN316" s="391">
        <f t="shared" si="413"/>
        <v>1</v>
      </c>
      <c r="CO316" s="391">
        <f t="shared" si="414"/>
        <v>1</v>
      </c>
      <c r="CP316" s="391">
        <f t="shared" si="415"/>
        <v>1</v>
      </c>
      <c r="CQ316" s="391">
        <f t="shared" si="416"/>
        <v>1</v>
      </c>
      <c r="CR316" s="391">
        <f t="shared" si="417"/>
        <v>0</v>
      </c>
      <c r="CS316" s="393">
        <f t="shared" si="418"/>
        <v>0</v>
      </c>
      <c r="CT316" s="391">
        <f t="shared" si="419"/>
        <v>0</v>
      </c>
      <c r="CU316" s="391">
        <f t="shared" si="420"/>
        <v>1</v>
      </c>
      <c r="CV316" s="391">
        <f t="shared" si="421"/>
        <v>0</v>
      </c>
      <c r="CW316" s="391">
        <f t="shared" si="422"/>
        <v>0</v>
      </c>
      <c r="CX316" s="391">
        <f t="shared" si="423"/>
        <v>1</v>
      </c>
      <c r="CY316" s="391">
        <f t="shared" si="424"/>
        <v>1</v>
      </c>
      <c r="CZ316" s="391">
        <f t="shared" si="425"/>
        <v>0</v>
      </c>
      <c r="DA316" s="391">
        <f t="shared" si="426"/>
        <v>1</v>
      </c>
      <c r="DB316" s="391">
        <f t="shared" si="427"/>
        <v>1</v>
      </c>
      <c r="DC316" s="391">
        <f t="shared" si="428"/>
        <v>1</v>
      </c>
      <c r="DD316" s="391">
        <f t="shared" si="429"/>
        <v>1</v>
      </c>
      <c r="DE316" s="398"/>
      <c r="DF316" s="391">
        <f t="shared" si="430"/>
        <v>0</v>
      </c>
      <c r="DG316" s="391">
        <f t="shared" si="431"/>
        <v>0</v>
      </c>
      <c r="DH316" s="391">
        <f t="shared" si="432"/>
        <v>0</v>
      </c>
      <c r="DI316" s="391">
        <f t="shared" si="433"/>
        <v>0</v>
      </c>
      <c r="DJ316" s="391">
        <f t="shared" si="434"/>
        <v>0</v>
      </c>
      <c r="DK316" s="391">
        <f t="shared" si="435"/>
        <v>0</v>
      </c>
      <c r="DL316" s="391">
        <f t="shared" si="436"/>
        <v>0</v>
      </c>
      <c r="DM316" s="391">
        <f t="shared" si="437"/>
        <v>0</v>
      </c>
      <c r="DN316" s="391">
        <f t="shared" si="438"/>
        <v>0</v>
      </c>
      <c r="DO316" s="391">
        <f t="shared" si="439"/>
        <v>0</v>
      </c>
      <c r="DP316" s="391">
        <f t="shared" si="440"/>
        <v>0</v>
      </c>
      <c r="DQ316" s="398"/>
      <c r="DR316" s="391">
        <f t="shared" si="441"/>
        <v>0</v>
      </c>
      <c r="DS316" s="391">
        <f t="shared" si="442"/>
        <v>0</v>
      </c>
      <c r="DT316" s="391">
        <f t="shared" si="443"/>
        <v>0</v>
      </c>
      <c r="DU316" s="391">
        <f t="shared" si="444"/>
        <v>0</v>
      </c>
      <c r="DV316" s="391">
        <f t="shared" si="445"/>
        <v>0</v>
      </c>
      <c r="DW316" s="391">
        <f t="shared" si="446"/>
        <v>0</v>
      </c>
      <c r="DX316" s="391">
        <f t="shared" si="447"/>
        <v>0</v>
      </c>
      <c r="DY316" s="391">
        <f t="shared" si="448"/>
        <v>0</v>
      </c>
      <c r="DZ316" s="391">
        <f t="shared" si="449"/>
        <v>0</v>
      </c>
      <c r="EA316" s="391">
        <f t="shared" si="450"/>
        <v>0</v>
      </c>
      <c r="EB316" s="391">
        <f t="shared" si="451"/>
        <v>0</v>
      </c>
      <c r="EC316" s="398"/>
      <c r="ED316" s="391">
        <f t="shared" si="452"/>
        <v>0</v>
      </c>
      <c r="EE316" s="391">
        <f t="shared" si="453"/>
        <v>0</v>
      </c>
      <c r="EF316" s="391">
        <f t="shared" si="454"/>
        <v>0</v>
      </c>
      <c r="EG316" s="391">
        <f t="shared" si="455"/>
        <v>0</v>
      </c>
      <c r="EH316" s="391">
        <f t="shared" si="456"/>
        <v>0</v>
      </c>
      <c r="EI316" s="391">
        <f t="shared" si="457"/>
        <v>0</v>
      </c>
      <c r="EJ316" s="391">
        <f t="shared" si="458"/>
        <v>0</v>
      </c>
      <c r="EK316" s="391">
        <f t="shared" si="459"/>
        <v>0</v>
      </c>
      <c r="EL316" s="391">
        <f t="shared" si="460"/>
        <v>0</v>
      </c>
      <c r="EM316" s="391">
        <f t="shared" si="461"/>
        <v>0</v>
      </c>
      <c r="EN316" s="391">
        <f t="shared" si="462"/>
        <v>0</v>
      </c>
      <c r="EO316" s="399"/>
    </row>
    <row r="317" spans="1:145" s="391" customFormat="1" ht="13.5" hidden="1" thickBot="1" x14ac:dyDescent="0.25">
      <c r="A317" s="364" t="str">
        <f t="shared" si="470"/>
        <v>SLH-GW</v>
      </c>
      <c r="B317" s="365" t="str">
        <f>IF((A317&lt;&gt;"ZZZ"),(IF((IFERROR((VLOOKUP(A317,'Standaard+voorstellen '!A$1:B$436,1,FALSE)),"ZZZ"))="ZZZ","v","")),"")</f>
        <v/>
      </c>
      <c r="C317" s="396" t="s">
        <v>884</v>
      </c>
      <c r="D317" s="367" t="str">
        <f t="shared" si="381"/>
        <v>SLH-GW</v>
      </c>
      <c r="E317" s="368" t="str">
        <f>IFERROR((VLOOKUP(C317,'Standaard+voorstellen '!A$1:E$568,2,FALSE)),"Nog af te handelen AANVRAAG")</f>
        <v>Slangen HAB GW</v>
      </c>
      <c r="F317" s="369">
        <f>IFERROR((VLOOKUP(C317,'Standaard+voorstellen '!A$1:E$568,3,FALSE)),"")</f>
        <v>6</v>
      </c>
      <c r="G317" s="370">
        <f t="shared" si="465"/>
        <v>41</v>
      </c>
      <c r="H317" s="371">
        <f t="shared" si="467"/>
        <v>36</v>
      </c>
      <c r="I317" s="372">
        <f t="shared" si="466"/>
        <v>5</v>
      </c>
      <c r="J317" s="367">
        <f t="shared" si="382"/>
        <v>0</v>
      </c>
      <c r="K317" s="372">
        <f t="shared" si="383"/>
        <v>0</v>
      </c>
      <c r="L317" s="369" t="s">
        <v>36</v>
      </c>
      <c r="M317" s="373" t="s">
        <v>1136</v>
      </c>
      <c r="N317" s="374"/>
      <c r="O317" s="375"/>
      <c r="P317" s="376" t="s">
        <v>884</v>
      </c>
      <c r="Q317" s="377">
        <v>41</v>
      </c>
      <c r="R317" s="378">
        <v>36</v>
      </c>
      <c r="S317" s="379">
        <v>5</v>
      </c>
      <c r="T317" s="378">
        <v>10</v>
      </c>
      <c r="U317" s="378">
        <v>9</v>
      </c>
      <c r="V317" s="377">
        <v>3</v>
      </c>
      <c r="W317" s="378">
        <v>3</v>
      </c>
      <c r="X317" s="379">
        <v>0</v>
      </c>
      <c r="Y317" s="384">
        <v>3</v>
      </c>
      <c r="Z317" s="401">
        <v>3</v>
      </c>
      <c r="AA317" s="402">
        <v>0</v>
      </c>
      <c r="AB317" s="377">
        <v>3</v>
      </c>
      <c r="AC317" s="378">
        <v>3</v>
      </c>
      <c r="AD317" s="378">
        <v>0</v>
      </c>
      <c r="AE317" s="377">
        <v>4</v>
      </c>
      <c r="AF317" s="380">
        <v>4</v>
      </c>
      <c r="AG317" s="382">
        <v>0</v>
      </c>
      <c r="AH317" s="377">
        <v>4</v>
      </c>
      <c r="AI317" s="378">
        <v>4</v>
      </c>
      <c r="AJ317" s="379">
        <v>0</v>
      </c>
      <c r="AK317" s="378">
        <v>5</v>
      </c>
      <c r="AL317" s="378">
        <v>5</v>
      </c>
      <c r="AM317" s="378">
        <v>0</v>
      </c>
      <c r="AN317" s="377">
        <v>6</v>
      </c>
      <c r="AO317" s="378">
        <v>5</v>
      </c>
      <c r="AP317" s="379">
        <v>1</v>
      </c>
      <c r="AQ317" s="378">
        <v>10</v>
      </c>
      <c r="AR317" s="378">
        <v>6</v>
      </c>
      <c r="AS317" s="378">
        <v>4</v>
      </c>
      <c r="AT317" s="383">
        <v>0</v>
      </c>
      <c r="AU317" s="378">
        <v>0</v>
      </c>
      <c r="AV317" s="378">
        <v>0</v>
      </c>
      <c r="AW317" s="383">
        <v>3</v>
      </c>
      <c r="AX317" s="384">
        <v>3</v>
      </c>
      <c r="AY317" s="379">
        <v>0</v>
      </c>
      <c r="AZ317" s="403"/>
      <c r="BA317" s="387" t="str">
        <f t="shared" si="384"/>
        <v>SL</v>
      </c>
      <c r="BB317" s="388" t="str">
        <f t="shared" si="385"/>
        <v>H</v>
      </c>
      <c r="BC317" s="389" t="str">
        <f t="shared" si="386"/>
        <v>-</v>
      </c>
      <c r="BD317" s="390" t="str">
        <f t="shared" si="469"/>
        <v>GW</v>
      </c>
      <c r="BE317" s="391">
        <f t="shared" si="388"/>
        <v>4</v>
      </c>
      <c r="BF317" s="392" t="str">
        <f>VLOOKUP(C317,'Standaard+voorstellen '!A$1:E$568,1,FALSE)</f>
        <v>SLH-GW</v>
      </c>
      <c r="BG317" s="393" t="str">
        <f>VLOOKUP(P317,'Hulpblad Aantal per VrtgSrt &gt;=1'!B$4:C$688,1,FALSE)</f>
        <v>SLH-GW</v>
      </c>
      <c r="BH317" s="394" t="s">
        <v>884</v>
      </c>
      <c r="BI317" s="393" t="str">
        <f t="shared" si="389"/>
        <v>g</v>
      </c>
      <c r="BJ317" s="393" t="str">
        <f t="shared" si="390"/>
        <v>P</v>
      </c>
      <c r="BK317" s="393" t="str">
        <f t="shared" si="391"/>
        <v>A</v>
      </c>
      <c r="BL317" s="395" t="str">
        <f t="shared" si="392"/>
        <v>PA</v>
      </c>
      <c r="BM317" s="393" t="str">
        <f>IF((B317&gt;"a"),(VLOOKUP(A317,Afhankelijkheid!A$2:O$5530,2,FALSE)),"")</f>
        <v/>
      </c>
      <c r="BN317" s="396">
        <f>IFERROR(VLOOKUP(A317,'Hulpblad IZB en IZE'!A$2:B$750,2,FALSE),0)</f>
        <v>0</v>
      </c>
      <c r="BO317" s="397" t="str">
        <f t="shared" si="393"/>
        <v/>
      </c>
      <c r="BP317" s="370">
        <f t="shared" si="394"/>
        <v>41</v>
      </c>
      <c r="BQ317" s="371">
        <f t="shared" si="395"/>
        <v>36</v>
      </c>
      <c r="BR317" s="372">
        <f t="shared" si="463"/>
        <v>5</v>
      </c>
      <c r="BS317" s="372">
        <f t="shared" si="464"/>
        <v>10</v>
      </c>
      <c r="BT317" s="367">
        <f t="shared" si="396"/>
        <v>0</v>
      </c>
      <c r="BU317" s="398"/>
      <c r="BW317" s="393">
        <f t="shared" si="397"/>
        <v>0</v>
      </c>
      <c r="BX317" s="393">
        <f t="shared" si="398"/>
        <v>0</v>
      </c>
      <c r="BY317" s="393">
        <f t="shared" si="399"/>
        <v>0</v>
      </c>
      <c r="BZ317" s="393">
        <f t="shared" si="400"/>
        <v>0</v>
      </c>
      <c r="CA317" s="393">
        <f t="shared" si="401"/>
        <v>0</v>
      </c>
      <c r="CB317" s="393">
        <f t="shared" si="402"/>
        <v>0</v>
      </c>
      <c r="CC317" s="393">
        <f t="shared" si="403"/>
        <v>0</v>
      </c>
      <c r="CD317" s="393">
        <f t="shared" si="404"/>
        <v>0</v>
      </c>
      <c r="CE317" s="393">
        <f t="shared" si="405"/>
        <v>0</v>
      </c>
      <c r="CF317" s="393">
        <f t="shared" si="406"/>
        <v>0</v>
      </c>
      <c r="CG317" s="398"/>
      <c r="CH317" s="391">
        <f t="shared" si="407"/>
        <v>1</v>
      </c>
      <c r="CI317" s="391">
        <f t="shared" si="408"/>
        <v>1</v>
      </c>
      <c r="CJ317" s="391">
        <f t="shared" si="409"/>
        <v>1</v>
      </c>
      <c r="CK317" s="391">
        <f t="shared" si="410"/>
        <v>1</v>
      </c>
      <c r="CL317" s="391">
        <f t="shared" si="411"/>
        <v>1</v>
      </c>
      <c r="CM317" s="391">
        <f t="shared" si="412"/>
        <v>1</v>
      </c>
      <c r="CN317" s="391">
        <f t="shared" si="413"/>
        <v>1</v>
      </c>
      <c r="CO317" s="391">
        <f t="shared" si="414"/>
        <v>1</v>
      </c>
      <c r="CP317" s="391">
        <f t="shared" si="415"/>
        <v>1</v>
      </c>
      <c r="CQ317" s="391">
        <f t="shared" si="416"/>
        <v>1</v>
      </c>
      <c r="CR317" s="391">
        <f t="shared" si="417"/>
        <v>0</v>
      </c>
      <c r="CS317" s="393">
        <f t="shared" si="418"/>
        <v>0</v>
      </c>
      <c r="CT317" s="391">
        <f t="shared" si="419"/>
        <v>0</v>
      </c>
      <c r="CU317" s="391">
        <f t="shared" si="420"/>
        <v>1</v>
      </c>
      <c r="CV317" s="391">
        <f t="shared" si="421"/>
        <v>1</v>
      </c>
      <c r="CW317" s="391">
        <f t="shared" si="422"/>
        <v>1</v>
      </c>
      <c r="CX317" s="391">
        <f t="shared" si="423"/>
        <v>1</v>
      </c>
      <c r="CY317" s="391">
        <f t="shared" si="424"/>
        <v>1</v>
      </c>
      <c r="CZ317" s="391">
        <f t="shared" si="425"/>
        <v>1</v>
      </c>
      <c r="DA317" s="391">
        <f t="shared" si="426"/>
        <v>1</v>
      </c>
      <c r="DB317" s="391">
        <f t="shared" si="427"/>
        <v>1</v>
      </c>
      <c r="DC317" s="391">
        <f t="shared" si="428"/>
        <v>0</v>
      </c>
      <c r="DD317" s="391">
        <f t="shared" si="429"/>
        <v>1</v>
      </c>
      <c r="DE317" s="398"/>
      <c r="DF317" s="391">
        <f t="shared" si="430"/>
        <v>0</v>
      </c>
      <c r="DG317" s="391">
        <f t="shared" si="431"/>
        <v>0</v>
      </c>
      <c r="DH317" s="391">
        <f t="shared" si="432"/>
        <v>0</v>
      </c>
      <c r="DI317" s="391">
        <f t="shared" si="433"/>
        <v>0</v>
      </c>
      <c r="DJ317" s="391">
        <f t="shared" si="434"/>
        <v>0</v>
      </c>
      <c r="DK317" s="391">
        <f t="shared" si="435"/>
        <v>0</v>
      </c>
      <c r="DL317" s="391">
        <f t="shared" si="436"/>
        <v>0</v>
      </c>
      <c r="DM317" s="391">
        <f t="shared" si="437"/>
        <v>0</v>
      </c>
      <c r="DN317" s="391">
        <f t="shared" si="438"/>
        <v>0</v>
      </c>
      <c r="DO317" s="391">
        <f t="shared" si="439"/>
        <v>0</v>
      </c>
      <c r="DP317" s="391">
        <f t="shared" si="440"/>
        <v>0</v>
      </c>
      <c r="DQ317" s="398"/>
      <c r="DR317" s="391">
        <f t="shared" si="441"/>
        <v>0</v>
      </c>
      <c r="DS317" s="391">
        <f t="shared" si="442"/>
        <v>0</v>
      </c>
      <c r="DT317" s="391">
        <f t="shared" si="443"/>
        <v>0</v>
      </c>
      <c r="DU317" s="391">
        <f t="shared" si="444"/>
        <v>0</v>
      </c>
      <c r="DV317" s="391">
        <f t="shared" si="445"/>
        <v>0</v>
      </c>
      <c r="DW317" s="391">
        <f t="shared" si="446"/>
        <v>0</v>
      </c>
      <c r="DX317" s="391">
        <f t="shared" si="447"/>
        <v>0</v>
      </c>
      <c r="DY317" s="391">
        <f t="shared" si="448"/>
        <v>0</v>
      </c>
      <c r="DZ317" s="391">
        <f t="shared" si="449"/>
        <v>0</v>
      </c>
      <c r="EA317" s="391">
        <f t="shared" si="450"/>
        <v>0</v>
      </c>
      <c r="EB317" s="391">
        <f t="shared" si="451"/>
        <v>0</v>
      </c>
      <c r="EC317" s="398"/>
      <c r="ED317" s="391">
        <f t="shared" si="452"/>
        <v>0</v>
      </c>
      <c r="EE317" s="391">
        <f t="shared" si="453"/>
        <v>0</v>
      </c>
      <c r="EF317" s="391">
        <f t="shared" si="454"/>
        <v>0</v>
      </c>
      <c r="EG317" s="391">
        <f t="shared" si="455"/>
        <v>0</v>
      </c>
      <c r="EH317" s="391">
        <f t="shared" si="456"/>
        <v>0</v>
      </c>
      <c r="EI317" s="391">
        <f t="shared" si="457"/>
        <v>0</v>
      </c>
      <c r="EJ317" s="391">
        <f t="shared" si="458"/>
        <v>0</v>
      </c>
      <c r="EK317" s="391">
        <f t="shared" si="459"/>
        <v>0</v>
      </c>
      <c r="EL317" s="391">
        <f t="shared" si="460"/>
        <v>0</v>
      </c>
      <c r="EM317" s="391">
        <f t="shared" si="461"/>
        <v>0</v>
      </c>
      <c r="EN317" s="391">
        <f t="shared" si="462"/>
        <v>0</v>
      </c>
    </row>
    <row r="318" spans="1:145" s="391" customFormat="1" ht="13.5" hidden="1" thickBot="1" x14ac:dyDescent="0.25">
      <c r="A318" s="364" t="str">
        <f t="shared" si="470"/>
        <v>SLH-TPB</v>
      </c>
      <c r="B318" s="365" t="str">
        <f>IF((A318&lt;&gt;"ZZZ"),(IF((IFERROR((VLOOKUP(A318,'Standaard+voorstellen '!A$1:B$436,1,FALSE)),"ZZZ"))="ZZZ","v","")),"")</f>
        <v/>
      </c>
      <c r="C318" s="404" t="s">
        <v>714</v>
      </c>
      <c r="D318" s="367" t="str">
        <f t="shared" si="381"/>
        <v>SLH-TPB</v>
      </c>
      <c r="E318" s="368" t="str">
        <f>IFERROR((VLOOKUP(C318,'Standaard+voorstellen '!A$1:E$568,2,FALSE)),"Nog af te handelen AANVRAAG")</f>
        <v>Slangen HAB Tank(Put) Brand</v>
      </c>
      <c r="F318" s="369">
        <f>IFERROR((VLOOKUP(C318,'Standaard+voorstellen '!A$1:E$568,3,FALSE)),"")</f>
        <v>6</v>
      </c>
      <c r="G318" s="370">
        <f t="shared" si="465"/>
        <v>11</v>
      </c>
      <c r="H318" s="371">
        <f t="shared" si="467"/>
        <v>9</v>
      </c>
      <c r="I318" s="372">
        <f t="shared" si="466"/>
        <v>2</v>
      </c>
      <c r="J318" s="367">
        <f t="shared" si="382"/>
        <v>0</v>
      </c>
      <c r="K318" s="372">
        <f t="shared" si="383"/>
        <v>0</v>
      </c>
      <c r="L318" s="405" t="s">
        <v>36</v>
      </c>
      <c r="M318" s="373" t="s">
        <v>1217</v>
      </c>
      <c r="N318" s="493"/>
      <c r="O318" s="375"/>
      <c r="P318" s="376" t="s">
        <v>714</v>
      </c>
      <c r="Q318" s="377">
        <v>11</v>
      </c>
      <c r="R318" s="378">
        <v>9</v>
      </c>
      <c r="S318" s="379">
        <v>2</v>
      </c>
      <c r="T318" s="378">
        <v>6</v>
      </c>
      <c r="U318" s="378">
        <v>4</v>
      </c>
      <c r="V318" s="383">
        <v>3</v>
      </c>
      <c r="W318" s="384">
        <v>2</v>
      </c>
      <c r="X318" s="385">
        <v>1</v>
      </c>
      <c r="Y318" s="384"/>
      <c r="Z318" s="401"/>
      <c r="AA318" s="402"/>
      <c r="AB318" s="383"/>
      <c r="AC318" s="384"/>
      <c r="AD318" s="384"/>
      <c r="AE318" s="383"/>
      <c r="AF318" s="401"/>
      <c r="AG318" s="406"/>
      <c r="AH318" s="383">
        <v>3</v>
      </c>
      <c r="AI318" s="384">
        <v>2</v>
      </c>
      <c r="AJ318" s="385">
        <v>1</v>
      </c>
      <c r="AK318" s="384"/>
      <c r="AL318" s="384"/>
      <c r="AM318" s="384"/>
      <c r="AN318" s="383">
        <v>0</v>
      </c>
      <c r="AO318" s="384">
        <v>0</v>
      </c>
      <c r="AP318" s="385">
        <v>0</v>
      </c>
      <c r="AQ318" s="384">
        <v>0</v>
      </c>
      <c r="AR318" s="384">
        <v>0</v>
      </c>
      <c r="AS318" s="384">
        <v>0</v>
      </c>
      <c r="AT318" s="383">
        <v>4</v>
      </c>
      <c r="AU318" s="384">
        <v>4</v>
      </c>
      <c r="AV318" s="384">
        <v>0</v>
      </c>
      <c r="AW318" s="383">
        <v>1</v>
      </c>
      <c r="AX318" s="384">
        <v>1</v>
      </c>
      <c r="AY318" s="385">
        <v>0</v>
      </c>
      <c r="AZ318" s="403"/>
      <c r="BA318" s="387" t="str">
        <f t="shared" si="384"/>
        <v>SL</v>
      </c>
      <c r="BB318" s="388" t="str">
        <f t="shared" si="385"/>
        <v>H</v>
      </c>
      <c r="BC318" s="389" t="str">
        <f t="shared" si="386"/>
        <v>-</v>
      </c>
      <c r="BD318" s="390" t="str">
        <f t="shared" si="469"/>
        <v>TPB</v>
      </c>
      <c r="BE318" s="391">
        <f t="shared" si="388"/>
        <v>4</v>
      </c>
      <c r="BF318" s="392" t="str">
        <f>VLOOKUP(C318,'Standaard+voorstellen '!A$1:E$568,1,FALSE)</f>
        <v>SLH-TPB</v>
      </c>
      <c r="BG318" s="393" t="str">
        <f>VLOOKUP(P318,'Hulpblad Aantal per VrtgSrt &gt;=1'!B$4:C$688,1,FALSE)</f>
        <v>SLH-TPB</v>
      </c>
      <c r="BH318" s="394" t="s">
        <v>714</v>
      </c>
      <c r="BI318" s="393" t="str">
        <f t="shared" si="389"/>
        <v>g</v>
      </c>
      <c r="BJ318" s="393" t="str">
        <f t="shared" si="390"/>
        <v>P</v>
      </c>
      <c r="BK318" s="393" t="str">
        <f t="shared" si="391"/>
        <v>A</v>
      </c>
      <c r="BL318" s="395" t="str">
        <f t="shared" si="392"/>
        <v>PA</v>
      </c>
      <c r="BM318" s="393" t="str">
        <f>IF((B318&gt;"a"),(VLOOKUP(A318,Afhankelijkheid!A$2:O$5530,2,FALSE)),"")</f>
        <v/>
      </c>
      <c r="BN318" s="396">
        <f>IFERROR(VLOOKUP(A318,'Hulpblad IZB en IZE'!A$2:B$750,2,FALSE),0)</f>
        <v>0</v>
      </c>
      <c r="BO318" s="397" t="str">
        <f t="shared" si="393"/>
        <v/>
      </c>
      <c r="BP318" s="370">
        <f t="shared" si="394"/>
        <v>11</v>
      </c>
      <c r="BQ318" s="371">
        <f t="shared" si="395"/>
        <v>9</v>
      </c>
      <c r="BR318" s="372">
        <f t="shared" si="463"/>
        <v>2</v>
      </c>
      <c r="BS318" s="372">
        <f t="shared" si="464"/>
        <v>6</v>
      </c>
      <c r="BT318" s="367">
        <f t="shared" si="396"/>
        <v>0</v>
      </c>
      <c r="BU318" s="398"/>
      <c r="BW318" s="393">
        <f t="shared" si="397"/>
        <v>0</v>
      </c>
      <c r="BX318" s="393">
        <f t="shared" si="398"/>
        <v>0</v>
      </c>
      <c r="BY318" s="393">
        <f t="shared" si="399"/>
        <v>0</v>
      </c>
      <c r="BZ318" s="393">
        <f t="shared" si="400"/>
        <v>0</v>
      </c>
      <c r="CA318" s="393">
        <f t="shared" si="401"/>
        <v>0</v>
      </c>
      <c r="CB318" s="393">
        <f t="shared" si="402"/>
        <v>0</v>
      </c>
      <c r="CC318" s="393">
        <f t="shared" si="403"/>
        <v>0</v>
      </c>
      <c r="CD318" s="393">
        <f t="shared" si="404"/>
        <v>0</v>
      </c>
      <c r="CE318" s="393">
        <f t="shared" si="405"/>
        <v>0</v>
      </c>
      <c r="CF318" s="393">
        <f t="shared" si="406"/>
        <v>0</v>
      </c>
      <c r="CG318" s="398"/>
      <c r="CH318" s="391">
        <f t="shared" si="407"/>
        <v>1</v>
      </c>
      <c r="CI318" s="391">
        <f t="shared" si="408"/>
        <v>0</v>
      </c>
      <c r="CJ318" s="391">
        <f t="shared" si="409"/>
        <v>0</v>
      </c>
      <c r="CK318" s="391">
        <f t="shared" si="410"/>
        <v>0</v>
      </c>
      <c r="CL318" s="391">
        <f t="shared" si="411"/>
        <v>1</v>
      </c>
      <c r="CM318" s="391">
        <f t="shared" si="412"/>
        <v>0</v>
      </c>
      <c r="CN318" s="391">
        <f t="shared" si="413"/>
        <v>1</v>
      </c>
      <c r="CO318" s="391">
        <f t="shared" si="414"/>
        <v>1</v>
      </c>
      <c r="CP318" s="391">
        <f t="shared" si="415"/>
        <v>1</v>
      </c>
      <c r="CQ318" s="391">
        <f t="shared" si="416"/>
        <v>1</v>
      </c>
      <c r="CR318" s="391">
        <f t="shared" si="417"/>
        <v>0</v>
      </c>
      <c r="CS318" s="393">
        <f t="shared" si="418"/>
        <v>0</v>
      </c>
      <c r="CT318" s="391">
        <f t="shared" si="419"/>
        <v>0</v>
      </c>
      <c r="CU318" s="391">
        <f t="shared" si="420"/>
        <v>1</v>
      </c>
      <c r="CV318" s="391">
        <f t="shared" si="421"/>
        <v>0</v>
      </c>
      <c r="CW318" s="391">
        <f t="shared" si="422"/>
        <v>0</v>
      </c>
      <c r="CX318" s="391">
        <f t="shared" si="423"/>
        <v>0</v>
      </c>
      <c r="CY318" s="391">
        <f t="shared" si="424"/>
        <v>1</v>
      </c>
      <c r="CZ318" s="391">
        <f t="shared" si="425"/>
        <v>0</v>
      </c>
      <c r="DA318" s="391">
        <f t="shared" si="426"/>
        <v>0</v>
      </c>
      <c r="DB318" s="391">
        <f t="shared" si="427"/>
        <v>0</v>
      </c>
      <c r="DC318" s="391">
        <f t="shared" si="428"/>
        <v>1</v>
      </c>
      <c r="DD318" s="391">
        <f t="shared" si="429"/>
        <v>1</v>
      </c>
      <c r="DE318" s="398"/>
      <c r="DF318" s="391">
        <f t="shared" si="430"/>
        <v>0</v>
      </c>
      <c r="DG318" s="391">
        <f t="shared" si="431"/>
        <v>0</v>
      </c>
      <c r="DH318" s="391">
        <f t="shared" si="432"/>
        <v>0</v>
      </c>
      <c r="DI318" s="391">
        <f t="shared" si="433"/>
        <v>0</v>
      </c>
      <c r="DJ318" s="391">
        <f t="shared" si="434"/>
        <v>0</v>
      </c>
      <c r="DK318" s="391">
        <f t="shared" si="435"/>
        <v>0</v>
      </c>
      <c r="DL318" s="391">
        <f t="shared" si="436"/>
        <v>0</v>
      </c>
      <c r="DM318" s="391">
        <f t="shared" si="437"/>
        <v>0</v>
      </c>
      <c r="DN318" s="391">
        <f t="shared" si="438"/>
        <v>0</v>
      </c>
      <c r="DO318" s="391">
        <f t="shared" si="439"/>
        <v>0</v>
      </c>
      <c r="DP318" s="391">
        <f t="shared" si="440"/>
        <v>0</v>
      </c>
      <c r="DQ318" s="398"/>
      <c r="DR318" s="391">
        <f t="shared" si="441"/>
        <v>0</v>
      </c>
      <c r="DS318" s="391">
        <f t="shared" si="442"/>
        <v>0</v>
      </c>
      <c r="DT318" s="391">
        <f t="shared" si="443"/>
        <v>0</v>
      </c>
      <c r="DU318" s="391">
        <f t="shared" si="444"/>
        <v>0</v>
      </c>
      <c r="DV318" s="391">
        <f t="shared" si="445"/>
        <v>0</v>
      </c>
      <c r="DW318" s="391">
        <f t="shared" si="446"/>
        <v>0</v>
      </c>
      <c r="DX318" s="391">
        <f t="shared" si="447"/>
        <v>0</v>
      </c>
      <c r="DY318" s="391">
        <f t="shared" si="448"/>
        <v>0</v>
      </c>
      <c r="DZ318" s="391">
        <f t="shared" si="449"/>
        <v>0</v>
      </c>
      <c r="EA318" s="391">
        <f t="shared" si="450"/>
        <v>0</v>
      </c>
      <c r="EB318" s="391">
        <f t="shared" si="451"/>
        <v>0</v>
      </c>
      <c r="EC318" s="398"/>
      <c r="ED318" s="391">
        <f t="shared" si="452"/>
        <v>0</v>
      </c>
      <c r="EE318" s="391">
        <f t="shared" si="453"/>
        <v>0</v>
      </c>
      <c r="EF318" s="391">
        <f t="shared" si="454"/>
        <v>0</v>
      </c>
      <c r="EG318" s="391">
        <f t="shared" si="455"/>
        <v>0</v>
      </c>
      <c r="EH318" s="391">
        <f t="shared" si="456"/>
        <v>0</v>
      </c>
      <c r="EI318" s="391">
        <f t="shared" si="457"/>
        <v>0</v>
      </c>
      <c r="EJ318" s="391">
        <f t="shared" si="458"/>
        <v>0</v>
      </c>
      <c r="EK318" s="391">
        <f t="shared" si="459"/>
        <v>0</v>
      </c>
      <c r="EL318" s="391">
        <f t="shared" si="460"/>
        <v>0</v>
      </c>
      <c r="EM318" s="391">
        <f t="shared" si="461"/>
        <v>0</v>
      </c>
      <c r="EN318" s="391">
        <f t="shared" si="462"/>
        <v>0</v>
      </c>
    </row>
    <row r="319" spans="1:145" s="391" customFormat="1" ht="13.5" hidden="1" thickBot="1" x14ac:dyDescent="0.25">
      <c r="A319" s="364" t="str">
        <f t="shared" si="470"/>
        <v>SL-KW</v>
      </c>
      <c r="B319" s="365" t="str">
        <f>IF((A319&lt;&gt;"ZZZ"),(IF((IFERROR((VLOOKUP(A319,'Standaard+voorstellen '!A$1:B$436,1,FALSE)),"ZZZ"))="ZZZ","v","")),"")</f>
        <v/>
      </c>
      <c r="C319" s="457" t="s">
        <v>1042</v>
      </c>
      <c r="D319" s="367" t="str">
        <f t="shared" si="381"/>
        <v>SL-KW</v>
      </c>
      <c r="E319" s="368" t="str">
        <f>IFERROR((VLOOKUP(C319,'Standaard+voorstellen '!A$1:E$568,2,FALSE)),"Nog af te handelen AANVRAAG")</f>
        <v>Slangenvoertuig KW</v>
      </c>
      <c r="F319" s="369">
        <f>IFERROR((VLOOKUP(C319,'Standaard+voorstellen '!A$1:E$568,3,FALSE)),"")</f>
        <v>6</v>
      </c>
      <c r="G319" s="370">
        <f t="shared" si="465"/>
        <v>20</v>
      </c>
      <c r="H319" s="371">
        <f t="shared" si="467"/>
        <v>19</v>
      </c>
      <c r="I319" s="372">
        <f t="shared" si="466"/>
        <v>1</v>
      </c>
      <c r="J319" s="367">
        <f t="shared" si="382"/>
        <v>0</v>
      </c>
      <c r="K319" s="372">
        <f t="shared" si="383"/>
        <v>0</v>
      </c>
      <c r="L319" s="432" t="s">
        <v>36</v>
      </c>
      <c r="M319" s="373" t="s">
        <v>1136</v>
      </c>
      <c r="N319" s="635" t="s">
        <v>2378</v>
      </c>
      <c r="O319" s="635" t="s">
        <v>2379</v>
      </c>
      <c r="P319" s="376" t="s">
        <v>1042</v>
      </c>
      <c r="Q319" s="377">
        <v>20</v>
      </c>
      <c r="R319" s="378">
        <v>19</v>
      </c>
      <c r="S319" s="379">
        <v>1</v>
      </c>
      <c r="T319" s="378">
        <v>5</v>
      </c>
      <c r="U319" s="378">
        <v>1</v>
      </c>
      <c r="V319" s="383">
        <v>0</v>
      </c>
      <c r="W319" s="384">
        <v>0</v>
      </c>
      <c r="X319" s="385">
        <v>0</v>
      </c>
      <c r="Y319" s="384"/>
      <c r="Z319" s="401"/>
      <c r="AA319" s="402"/>
      <c r="AB319" s="383"/>
      <c r="AC319" s="384"/>
      <c r="AD319" s="384"/>
      <c r="AE319" s="377"/>
      <c r="AF319" s="380"/>
      <c r="AG319" s="382"/>
      <c r="AH319" s="383">
        <v>0</v>
      </c>
      <c r="AI319" s="384">
        <v>0</v>
      </c>
      <c r="AJ319" s="385">
        <v>0</v>
      </c>
      <c r="AK319" s="384"/>
      <c r="AL319" s="384"/>
      <c r="AM319" s="384"/>
      <c r="AN319" s="383">
        <v>0</v>
      </c>
      <c r="AO319" s="384">
        <v>0</v>
      </c>
      <c r="AP319" s="385">
        <v>0</v>
      </c>
      <c r="AQ319" s="384">
        <v>20</v>
      </c>
      <c r="AR319" s="384">
        <v>19</v>
      </c>
      <c r="AS319" s="384">
        <v>1</v>
      </c>
      <c r="AT319" s="383">
        <v>0</v>
      </c>
      <c r="AU319" s="384">
        <v>0</v>
      </c>
      <c r="AV319" s="384">
        <v>0</v>
      </c>
      <c r="AW319" s="383"/>
      <c r="AX319" s="384"/>
      <c r="AY319" s="385"/>
      <c r="AZ319" s="403"/>
      <c r="BA319" s="387" t="str">
        <f t="shared" si="384"/>
        <v>SL</v>
      </c>
      <c r="BB319" s="388" t="str">
        <f t="shared" si="385"/>
        <v/>
      </c>
      <c r="BC319" s="389" t="str">
        <f t="shared" si="386"/>
        <v>-</v>
      </c>
      <c r="BD319" s="390" t="str">
        <f t="shared" si="469"/>
        <v>KW</v>
      </c>
      <c r="BE319" s="391">
        <f t="shared" si="388"/>
        <v>3</v>
      </c>
      <c r="BF319" s="392" t="str">
        <f>VLOOKUP(C319,'Standaard+voorstellen '!A$1:E$568,1,FALSE)</f>
        <v>SL-KW</v>
      </c>
      <c r="BG319" s="393" t="str">
        <f>VLOOKUP(P319,'Hulpblad Aantal per VrtgSrt &gt;=1'!B$4:C$688,1,FALSE)</f>
        <v>SL-KW</v>
      </c>
      <c r="BH319" s="394" t="s">
        <v>1042</v>
      </c>
      <c r="BI319" s="393" t="str">
        <f t="shared" si="389"/>
        <v>g</v>
      </c>
      <c r="BJ319" s="393" t="str">
        <f t="shared" si="390"/>
        <v>P</v>
      </c>
      <c r="BK319" s="393" t="str">
        <f t="shared" si="391"/>
        <v>A</v>
      </c>
      <c r="BL319" s="395" t="str">
        <f t="shared" si="392"/>
        <v>PA</v>
      </c>
      <c r="BM319" s="393" t="str">
        <f>IF((B319&gt;"a"),(VLOOKUP(A319,Afhankelijkheid!A$2:O$5530,2,FALSE)),"")</f>
        <v/>
      </c>
      <c r="BN319" s="396">
        <f>IFERROR(VLOOKUP(A319,'Hulpblad IZB en IZE'!A$2:B$750,2,FALSE),0)</f>
        <v>0</v>
      </c>
      <c r="BO319" s="397" t="str">
        <f t="shared" si="393"/>
        <v/>
      </c>
      <c r="BP319" s="370">
        <f t="shared" si="394"/>
        <v>20</v>
      </c>
      <c r="BQ319" s="371">
        <f t="shared" si="395"/>
        <v>19</v>
      </c>
      <c r="BR319" s="372">
        <f t="shared" si="463"/>
        <v>1</v>
      </c>
      <c r="BS319" s="372">
        <f t="shared" si="464"/>
        <v>5</v>
      </c>
      <c r="BT319" s="367">
        <f t="shared" si="396"/>
        <v>0</v>
      </c>
      <c r="BU319" s="398"/>
      <c r="BW319" s="393">
        <f t="shared" si="397"/>
        <v>0</v>
      </c>
      <c r="BX319" s="393">
        <f t="shared" si="398"/>
        <v>0</v>
      </c>
      <c r="BY319" s="393">
        <f t="shared" si="399"/>
        <v>0</v>
      </c>
      <c r="BZ319" s="393">
        <f t="shared" si="400"/>
        <v>0</v>
      </c>
      <c r="CA319" s="393">
        <f t="shared" si="401"/>
        <v>0</v>
      </c>
      <c r="CB319" s="393">
        <f t="shared" si="402"/>
        <v>0</v>
      </c>
      <c r="CC319" s="393">
        <f t="shared" si="403"/>
        <v>0</v>
      </c>
      <c r="CD319" s="393">
        <f t="shared" si="404"/>
        <v>0</v>
      </c>
      <c r="CE319" s="393">
        <f t="shared" si="405"/>
        <v>0</v>
      </c>
      <c r="CF319" s="393">
        <f t="shared" si="406"/>
        <v>0</v>
      </c>
      <c r="CG319" s="398"/>
      <c r="CH319" s="391">
        <f t="shared" si="407"/>
        <v>1</v>
      </c>
      <c r="CI319" s="391">
        <f t="shared" si="408"/>
        <v>0</v>
      </c>
      <c r="CJ319" s="391">
        <f t="shared" si="409"/>
        <v>0</v>
      </c>
      <c r="CK319" s="391">
        <f t="shared" si="410"/>
        <v>0</v>
      </c>
      <c r="CL319" s="391">
        <f t="shared" si="411"/>
        <v>1</v>
      </c>
      <c r="CM319" s="391">
        <f t="shared" si="412"/>
        <v>0</v>
      </c>
      <c r="CN319" s="391">
        <f t="shared" si="413"/>
        <v>1</v>
      </c>
      <c r="CO319" s="391">
        <f t="shared" si="414"/>
        <v>1</v>
      </c>
      <c r="CP319" s="391">
        <f t="shared" si="415"/>
        <v>1</v>
      </c>
      <c r="CQ319" s="391">
        <f t="shared" si="416"/>
        <v>0</v>
      </c>
      <c r="CR319" s="391">
        <f t="shared" si="417"/>
        <v>0</v>
      </c>
      <c r="CS319" s="393">
        <f t="shared" si="418"/>
        <v>0</v>
      </c>
      <c r="CT319" s="391">
        <f t="shared" si="419"/>
        <v>0</v>
      </c>
      <c r="CU319" s="391">
        <f t="shared" si="420"/>
        <v>0</v>
      </c>
      <c r="CV319" s="391">
        <f t="shared" si="421"/>
        <v>0</v>
      </c>
      <c r="CW319" s="391">
        <f t="shared" si="422"/>
        <v>0</v>
      </c>
      <c r="CX319" s="391">
        <f t="shared" si="423"/>
        <v>0</v>
      </c>
      <c r="CY319" s="391">
        <f t="shared" si="424"/>
        <v>0</v>
      </c>
      <c r="CZ319" s="391">
        <f t="shared" si="425"/>
        <v>0</v>
      </c>
      <c r="DA319" s="391">
        <f t="shared" si="426"/>
        <v>0</v>
      </c>
      <c r="DB319" s="391">
        <f t="shared" si="427"/>
        <v>1</v>
      </c>
      <c r="DC319" s="391">
        <f t="shared" si="428"/>
        <v>0</v>
      </c>
      <c r="DD319" s="391">
        <f t="shared" si="429"/>
        <v>0</v>
      </c>
      <c r="DE319" s="398"/>
      <c r="DF319" s="391">
        <f t="shared" si="430"/>
        <v>0</v>
      </c>
      <c r="DG319" s="391">
        <f t="shared" si="431"/>
        <v>0</v>
      </c>
      <c r="DH319" s="391">
        <f t="shared" si="432"/>
        <v>0</v>
      </c>
      <c r="DI319" s="391">
        <f t="shared" si="433"/>
        <v>0</v>
      </c>
      <c r="DJ319" s="391">
        <f t="shared" si="434"/>
        <v>0</v>
      </c>
      <c r="DK319" s="391">
        <f t="shared" si="435"/>
        <v>0</v>
      </c>
      <c r="DL319" s="391">
        <f t="shared" si="436"/>
        <v>0</v>
      </c>
      <c r="DM319" s="391">
        <f t="shared" si="437"/>
        <v>0</v>
      </c>
      <c r="DN319" s="391">
        <f t="shared" si="438"/>
        <v>0</v>
      </c>
      <c r="DO319" s="391">
        <f t="shared" si="439"/>
        <v>0</v>
      </c>
      <c r="DP319" s="391">
        <f t="shared" si="440"/>
        <v>0</v>
      </c>
      <c r="DQ319" s="398"/>
      <c r="DR319" s="391">
        <f t="shared" si="441"/>
        <v>0</v>
      </c>
      <c r="DS319" s="391">
        <f t="shared" si="442"/>
        <v>0</v>
      </c>
      <c r="DT319" s="391">
        <f t="shared" si="443"/>
        <v>0</v>
      </c>
      <c r="DU319" s="391">
        <f t="shared" si="444"/>
        <v>0</v>
      </c>
      <c r="DV319" s="391">
        <f t="shared" si="445"/>
        <v>0</v>
      </c>
      <c r="DW319" s="391">
        <f t="shared" si="446"/>
        <v>0</v>
      </c>
      <c r="DX319" s="391">
        <f t="shared" si="447"/>
        <v>0</v>
      </c>
      <c r="DY319" s="391">
        <f t="shared" si="448"/>
        <v>0</v>
      </c>
      <c r="DZ319" s="391">
        <f t="shared" si="449"/>
        <v>0</v>
      </c>
      <c r="EA319" s="391">
        <f t="shared" si="450"/>
        <v>0</v>
      </c>
      <c r="EB319" s="391">
        <f t="shared" si="451"/>
        <v>0</v>
      </c>
      <c r="EC319" s="398"/>
      <c r="ED319" s="391">
        <f t="shared" si="452"/>
        <v>0</v>
      </c>
      <c r="EE319" s="391">
        <f t="shared" si="453"/>
        <v>0</v>
      </c>
      <c r="EF319" s="391">
        <f t="shared" si="454"/>
        <v>0</v>
      </c>
      <c r="EG319" s="391">
        <f t="shared" si="455"/>
        <v>0</v>
      </c>
      <c r="EH319" s="391">
        <f t="shared" si="456"/>
        <v>0</v>
      </c>
      <c r="EI319" s="391">
        <f t="shared" si="457"/>
        <v>0</v>
      </c>
      <c r="EJ319" s="391">
        <f t="shared" si="458"/>
        <v>0</v>
      </c>
      <c r="EK319" s="391">
        <f t="shared" si="459"/>
        <v>0</v>
      </c>
      <c r="EL319" s="391">
        <f t="shared" si="460"/>
        <v>0</v>
      </c>
      <c r="EM319" s="391">
        <f t="shared" si="461"/>
        <v>0</v>
      </c>
      <c r="EN319" s="391">
        <f t="shared" si="462"/>
        <v>0</v>
      </c>
    </row>
    <row r="320" spans="1:145" s="391" customFormat="1" ht="13.5" hidden="1" thickBot="1" x14ac:dyDescent="0.25">
      <c r="A320" s="364" t="str">
        <f t="shared" si="470"/>
        <v>SL-PLS</v>
      </c>
      <c r="B320" s="365" t="str">
        <f>IF((A320&lt;&gt;"ZZZ"),(IF((IFERROR((VLOOKUP(A320,'Standaard+voorstellen '!A$1:B$436,1,FALSE)),"ZZZ"))="ZZZ","v","")),"")</f>
        <v/>
      </c>
      <c r="C320" s="413" t="s">
        <v>1155</v>
      </c>
      <c r="D320" s="367" t="str">
        <f t="shared" si="381"/>
        <v>SL-PLS</v>
      </c>
      <c r="E320" s="368" t="str">
        <f>IFERROR((VLOOKUP(C320,'Standaard+voorstellen '!A$1:E$568,2,FALSE)),"Nog af te handelen AANVRAAG")</f>
        <v>SL Peloton Spec. Blussing</v>
      </c>
      <c r="F320" s="369">
        <f>IFERROR((VLOOKUP(C320,'Standaard+voorstellen '!A$1:E$568,3,FALSE)),"")</f>
        <v>6</v>
      </c>
      <c r="G320" s="370">
        <f t="shared" si="465"/>
        <v>2</v>
      </c>
      <c r="H320" s="371">
        <f t="shared" si="467"/>
        <v>0</v>
      </c>
      <c r="I320" s="372">
        <f t="shared" si="466"/>
        <v>2</v>
      </c>
      <c r="J320" s="367">
        <f t="shared" si="382"/>
        <v>0</v>
      </c>
      <c r="K320" s="372">
        <f t="shared" si="383"/>
        <v>0</v>
      </c>
      <c r="L320" s="369" t="s">
        <v>36</v>
      </c>
      <c r="M320" s="373" t="s">
        <v>1226</v>
      </c>
      <c r="N320" s="635" t="s">
        <v>2378</v>
      </c>
      <c r="O320" s="635" t="s">
        <v>2379</v>
      </c>
      <c r="P320" s="376" t="s">
        <v>1155</v>
      </c>
      <c r="Q320" s="377">
        <v>2</v>
      </c>
      <c r="R320" s="378">
        <v>0</v>
      </c>
      <c r="S320" s="379">
        <v>2</v>
      </c>
      <c r="T320" s="378">
        <v>6</v>
      </c>
      <c r="U320" s="378">
        <v>1</v>
      </c>
      <c r="V320" s="383">
        <v>0</v>
      </c>
      <c r="W320" s="384">
        <v>0</v>
      </c>
      <c r="X320" s="385">
        <v>0</v>
      </c>
      <c r="Y320" s="384"/>
      <c r="Z320" s="401"/>
      <c r="AA320" s="402"/>
      <c r="AB320" s="383"/>
      <c r="AC320" s="384"/>
      <c r="AD320" s="384"/>
      <c r="AE320" s="383">
        <v>2</v>
      </c>
      <c r="AF320" s="401">
        <v>0</v>
      </c>
      <c r="AG320" s="406">
        <v>2</v>
      </c>
      <c r="AH320" s="383">
        <v>0</v>
      </c>
      <c r="AI320" s="384">
        <v>0</v>
      </c>
      <c r="AJ320" s="385">
        <v>0</v>
      </c>
      <c r="AK320" s="384"/>
      <c r="AL320" s="384"/>
      <c r="AM320" s="384"/>
      <c r="AN320" s="383">
        <v>0</v>
      </c>
      <c r="AO320" s="384">
        <v>0</v>
      </c>
      <c r="AP320" s="385">
        <v>0</v>
      </c>
      <c r="AQ320" s="384">
        <v>0</v>
      </c>
      <c r="AR320" s="384">
        <v>0</v>
      </c>
      <c r="AS320" s="384">
        <v>0</v>
      </c>
      <c r="AT320" s="377">
        <v>0</v>
      </c>
      <c r="AU320" s="384">
        <v>0</v>
      </c>
      <c r="AV320" s="384">
        <v>0</v>
      </c>
      <c r="AW320" s="377"/>
      <c r="AX320" s="378"/>
      <c r="AY320" s="385"/>
      <c r="AZ320" s="403"/>
      <c r="BA320" s="387" t="str">
        <f t="shared" si="384"/>
        <v>SL</v>
      </c>
      <c r="BB320" s="388" t="str">
        <f t="shared" si="385"/>
        <v/>
      </c>
      <c r="BC320" s="389" t="str">
        <f t="shared" si="386"/>
        <v>-</v>
      </c>
      <c r="BD320" s="390" t="str">
        <f t="shared" si="469"/>
        <v>PLS</v>
      </c>
      <c r="BE320" s="391">
        <f t="shared" si="388"/>
        <v>3</v>
      </c>
      <c r="BF320" s="392" t="str">
        <f>VLOOKUP(C320,'Standaard+voorstellen '!A$1:E$568,1,FALSE)</f>
        <v>SL-PLS</v>
      </c>
      <c r="BG320" s="393" t="str">
        <f>VLOOKUP(P320,'Hulpblad Aantal per VrtgSrt &gt;=1'!B$4:C$688,1,FALSE)</f>
        <v>SL-PLS</v>
      </c>
      <c r="BH320" s="394" t="s">
        <v>1155</v>
      </c>
      <c r="BI320" s="393" t="str">
        <f t="shared" si="389"/>
        <v>g</v>
      </c>
      <c r="BJ320" s="393" t="str">
        <f t="shared" si="390"/>
        <v/>
      </c>
      <c r="BK320" s="393" t="str">
        <f t="shared" si="391"/>
        <v>A</v>
      </c>
      <c r="BL320" s="395" t="str">
        <f t="shared" si="392"/>
        <v>A</v>
      </c>
      <c r="BM320" s="393" t="str">
        <f>IF((B320&gt;"a"),(VLOOKUP(A320,Afhankelijkheid!A$2:O$5530,2,FALSE)),"")</f>
        <v/>
      </c>
      <c r="BN320" s="396">
        <f>IFERROR(VLOOKUP(A320,'Hulpblad IZB en IZE'!A$2:B$750,2,FALSE),0)</f>
        <v>0</v>
      </c>
      <c r="BO320" s="397" t="str">
        <f t="shared" si="393"/>
        <v/>
      </c>
      <c r="BP320" s="370">
        <f t="shared" si="394"/>
        <v>2</v>
      </c>
      <c r="BQ320" s="371">
        <f t="shared" si="395"/>
        <v>0</v>
      </c>
      <c r="BR320" s="372">
        <f t="shared" si="463"/>
        <v>2</v>
      </c>
      <c r="BS320" s="372">
        <f t="shared" si="464"/>
        <v>6</v>
      </c>
      <c r="BT320" s="367">
        <f t="shared" si="396"/>
        <v>0</v>
      </c>
      <c r="BU320" s="398"/>
      <c r="BW320" s="393">
        <f t="shared" si="397"/>
        <v>0</v>
      </c>
      <c r="BX320" s="393">
        <f t="shared" si="398"/>
        <v>0</v>
      </c>
      <c r="BY320" s="393">
        <f t="shared" si="399"/>
        <v>0</v>
      </c>
      <c r="BZ320" s="393">
        <f t="shared" si="400"/>
        <v>0</v>
      </c>
      <c r="CA320" s="393">
        <f t="shared" si="401"/>
        <v>0</v>
      </c>
      <c r="CB320" s="393">
        <f t="shared" si="402"/>
        <v>0</v>
      </c>
      <c r="CC320" s="393">
        <f t="shared" si="403"/>
        <v>0</v>
      </c>
      <c r="CD320" s="393">
        <f t="shared" si="404"/>
        <v>0</v>
      </c>
      <c r="CE320" s="393">
        <f t="shared" si="405"/>
        <v>0</v>
      </c>
      <c r="CF320" s="393">
        <f t="shared" si="406"/>
        <v>0</v>
      </c>
      <c r="CG320" s="398"/>
      <c r="CH320" s="391">
        <f t="shared" si="407"/>
        <v>1</v>
      </c>
      <c r="CI320" s="391">
        <f t="shared" si="408"/>
        <v>0</v>
      </c>
      <c r="CJ320" s="391">
        <f t="shared" si="409"/>
        <v>0</v>
      </c>
      <c r="CK320" s="391">
        <f t="shared" si="410"/>
        <v>1</v>
      </c>
      <c r="CL320" s="391">
        <f t="shared" si="411"/>
        <v>1</v>
      </c>
      <c r="CM320" s="391">
        <f t="shared" si="412"/>
        <v>0</v>
      </c>
      <c r="CN320" s="391">
        <f t="shared" si="413"/>
        <v>1</v>
      </c>
      <c r="CO320" s="391">
        <f t="shared" si="414"/>
        <v>1</v>
      </c>
      <c r="CP320" s="391">
        <f t="shared" si="415"/>
        <v>1</v>
      </c>
      <c r="CQ320" s="391">
        <f t="shared" si="416"/>
        <v>0</v>
      </c>
      <c r="CR320" s="391">
        <f t="shared" si="417"/>
        <v>0</v>
      </c>
      <c r="CS320" s="393">
        <f t="shared" si="418"/>
        <v>0</v>
      </c>
      <c r="CT320" s="391">
        <f t="shared" si="419"/>
        <v>0</v>
      </c>
      <c r="CU320" s="391">
        <f t="shared" si="420"/>
        <v>0</v>
      </c>
      <c r="CV320" s="391">
        <f t="shared" si="421"/>
        <v>0</v>
      </c>
      <c r="CW320" s="391">
        <f t="shared" si="422"/>
        <v>0</v>
      </c>
      <c r="CX320" s="391">
        <f t="shared" si="423"/>
        <v>1</v>
      </c>
      <c r="CY320" s="391">
        <f t="shared" si="424"/>
        <v>0</v>
      </c>
      <c r="CZ320" s="391">
        <f t="shared" si="425"/>
        <v>0</v>
      </c>
      <c r="DA320" s="391">
        <f t="shared" si="426"/>
        <v>0</v>
      </c>
      <c r="DB320" s="391">
        <f t="shared" si="427"/>
        <v>0</v>
      </c>
      <c r="DC320" s="391">
        <f t="shared" si="428"/>
        <v>0</v>
      </c>
      <c r="DD320" s="391">
        <f t="shared" si="429"/>
        <v>0</v>
      </c>
      <c r="DE320" s="398"/>
      <c r="DF320" s="391">
        <f t="shared" si="430"/>
        <v>0</v>
      </c>
      <c r="DG320" s="391">
        <f t="shared" si="431"/>
        <v>0</v>
      </c>
      <c r="DH320" s="391">
        <f t="shared" si="432"/>
        <v>0</v>
      </c>
      <c r="DI320" s="391">
        <f t="shared" si="433"/>
        <v>0</v>
      </c>
      <c r="DJ320" s="391">
        <f t="shared" si="434"/>
        <v>0</v>
      </c>
      <c r="DK320" s="391">
        <f t="shared" si="435"/>
        <v>0</v>
      </c>
      <c r="DL320" s="391">
        <f t="shared" si="436"/>
        <v>0</v>
      </c>
      <c r="DM320" s="391">
        <f t="shared" si="437"/>
        <v>0</v>
      </c>
      <c r="DN320" s="391">
        <f t="shared" si="438"/>
        <v>0</v>
      </c>
      <c r="DO320" s="391">
        <f t="shared" si="439"/>
        <v>0</v>
      </c>
      <c r="DP320" s="391">
        <f t="shared" si="440"/>
        <v>0</v>
      </c>
      <c r="DQ320" s="398"/>
      <c r="DR320" s="391">
        <f t="shared" si="441"/>
        <v>0</v>
      </c>
      <c r="DS320" s="391">
        <f t="shared" si="442"/>
        <v>0</v>
      </c>
      <c r="DT320" s="391">
        <f t="shared" si="443"/>
        <v>0</v>
      </c>
      <c r="DU320" s="391">
        <f t="shared" si="444"/>
        <v>0</v>
      </c>
      <c r="DV320" s="391">
        <f t="shared" si="445"/>
        <v>0</v>
      </c>
      <c r="DW320" s="391">
        <f t="shared" si="446"/>
        <v>0</v>
      </c>
      <c r="DX320" s="391">
        <f t="shared" si="447"/>
        <v>0</v>
      </c>
      <c r="DY320" s="391">
        <f t="shared" si="448"/>
        <v>0</v>
      </c>
      <c r="DZ320" s="391">
        <f t="shared" si="449"/>
        <v>0</v>
      </c>
      <c r="EA320" s="391">
        <f t="shared" si="450"/>
        <v>0</v>
      </c>
      <c r="EB320" s="391">
        <f t="shared" si="451"/>
        <v>0</v>
      </c>
      <c r="EC320" s="398"/>
      <c r="ED320" s="391">
        <f t="shared" si="452"/>
        <v>0</v>
      </c>
      <c r="EE320" s="391">
        <f t="shared" si="453"/>
        <v>0</v>
      </c>
      <c r="EF320" s="391">
        <f t="shared" si="454"/>
        <v>0</v>
      </c>
      <c r="EG320" s="391">
        <f t="shared" si="455"/>
        <v>0</v>
      </c>
      <c r="EH320" s="391">
        <f t="shared" si="456"/>
        <v>0</v>
      </c>
      <c r="EI320" s="391">
        <f t="shared" si="457"/>
        <v>0</v>
      </c>
      <c r="EJ320" s="391">
        <f t="shared" si="458"/>
        <v>0</v>
      </c>
      <c r="EK320" s="391">
        <f t="shared" si="459"/>
        <v>0</v>
      </c>
      <c r="EL320" s="391">
        <f t="shared" si="460"/>
        <v>0</v>
      </c>
      <c r="EM320" s="391">
        <f t="shared" si="461"/>
        <v>0</v>
      </c>
      <c r="EN320" s="391">
        <f t="shared" si="462"/>
        <v>0</v>
      </c>
    </row>
    <row r="321" spans="1:145" s="391" customFormat="1" ht="13.5" hidden="1" thickBot="1" x14ac:dyDescent="0.25">
      <c r="A321" s="364" t="str">
        <f t="shared" si="470"/>
        <v>SL-PLW</v>
      </c>
      <c r="B321" s="365" t="str">
        <f>IF((A321&lt;&gt;"ZZZ"),(IF((IFERROR((VLOOKUP(A321,'Standaard+voorstellen '!A$1:B$436,1,FALSE)),"ZZZ"))="ZZZ","v","")),"")</f>
        <v/>
      </c>
      <c r="C321" s="418" t="s">
        <v>1097</v>
      </c>
      <c r="D321" s="367" t="str">
        <f t="shared" si="381"/>
        <v>SL-PLW</v>
      </c>
      <c r="E321" s="368" t="str">
        <f>IFERROR((VLOOKUP(C321,'Standaard+voorstellen '!A$1:E$568,2,FALSE)),"Nog af te handelen AANVRAAG")</f>
        <v>SL Pel. Grootsch. Watervoorz.</v>
      </c>
      <c r="F321" s="369">
        <f>IFERROR((VLOOKUP(C321,'Standaard+voorstellen '!A$1:E$568,3,FALSE)),"")</f>
        <v>6</v>
      </c>
      <c r="G321" s="370">
        <f t="shared" si="465"/>
        <v>18</v>
      </c>
      <c r="H321" s="371">
        <f t="shared" si="467"/>
        <v>0</v>
      </c>
      <c r="I321" s="372">
        <f t="shared" si="466"/>
        <v>18</v>
      </c>
      <c r="J321" s="367">
        <f t="shared" si="382"/>
        <v>0</v>
      </c>
      <c r="K321" s="372">
        <f t="shared" si="383"/>
        <v>0</v>
      </c>
      <c r="L321" s="369" t="s">
        <v>36</v>
      </c>
      <c r="M321" s="373" t="s">
        <v>1136</v>
      </c>
      <c r="N321" s="374"/>
      <c r="O321" s="375"/>
      <c r="P321" s="376" t="s">
        <v>1097</v>
      </c>
      <c r="Q321" s="377">
        <v>18</v>
      </c>
      <c r="R321" s="378">
        <v>0</v>
      </c>
      <c r="S321" s="379">
        <v>18</v>
      </c>
      <c r="T321" s="378">
        <v>7</v>
      </c>
      <c r="U321" s="378">
        <v>6</v>
      </c>
      <c r="V321" s="383">
        <v>3</v>
      </c>
      <c r="W321" s="384">
        <v>0</v>
      </c>
      <c r="X321" s="385">
        <v>3</v>
      </c>
      <c r="Y321" s="378"/>
      <c r="Z321" s="380"/>
      <c r="AA321" s="381"/>
      <c r="AB321" s="377">
        <v>2</v>
      </c>
      <c r="AC321" s="378">
        <v>0</v>
      </c>
      <c r="AD321" s="378">
        <v>2</v>
      </c>
      <c r="AE321" s="377">
        <v>4</v>
      </c>
      <c r="AF321" s="380">
        <v>0</v>
      </c>
      <c r="AG321" s="382">
        <v>4</v>
      </c>
      <c r="AH321" s="377">
        <v>3</v>
      </c>
      <c r="AI321" s="378">
        <v>0</v>
      </c>
      <c r="AJ321" s="379">
        <v>3</v>
      </c>
      <c r="AK321" s="378"/>
      <c r="AL321" s="378"/>
      <c r="AM321" s="378"/>
      <c r="AN321" s="377">
        <v>1</v>
      </c>
      <c r="AO321" s="378">
        <v>0</v>
      </c>
      <c r="AP321" s="379">
        <v>1</v>
      </c>
      <c r="AQ321" s="378">
        <v>5</v>
      </c>
      <c r="AR321" s="378">
        <v>0</v>
      </c>
      <c r="AS321" s="378">
        <v>5</v>
      </c>
      <c r="AT321" s="377">
        <v>0</v>
      </c>
      <c r="AU321" s="378">
        <v>0</v>
      </c>
      <c r="AV321" s="378">
        <v>0</v>
      </c>
      <c r="AW321" s="377"/>
      <c r="AX321" s="378"/>
      <c r="AY321" s="379"/>
      <c r="AZ321" s="403"/>
      <c r="BA321" s="387" t="str">
        <f t="shared" si="384"/>
        <v>SL</v>
      </c>
      <c r="BB321" s="388" t="str">
        <f t="shared" si="385"/>
        <v/>
      </c>
      <c r="BC321" s="389" t="str">
        <f t="shared" si="386"/>
        <v>-</v>
      </c>
      <c r="BD321" s="390" t="str">
        <f t="shared" si="469"/>
        <v>PLW</v>
      </c>
      <c r="BE321" s="391">
        <f t="shared" si="388"/>
        <v>3</v>
      </c>
      <c r="BF321" s="392" t="str">
        <f>VLOOKUP(C321,'Standaard+voorstellen '!A$1:E$568,1,FALSE)</f>
        <v>SL-PLW</v>
      </c>
      <c r="BG321" s="393" t="str">
        <f>VLOOKUP(P321,'Hulpblad Aantal per VrtgSrt &gt;=1'!B$4:C$688,1,FALSE)</f>
        <v>SL-PLW</v>
      </c>
      <c r="BH321" s="394" t="s">
        <v>1097</v>
      </c>
      <c r="BI321" s="393" t="str">
        <f t="shared" si="389"/>
        <v>g</v>
      </c>
      <c r="BJ321" s="393" t="str">
        <f t="shared" si="390"/>
        <v/>
      </c>
      <c r="BK321" s="393" t="str">
        <f t="shared" si="391"/>
        <v>A</v>
      </c>
      <c r="BL321" s="395" t="str">
        <f t="shared" si="392"/>
        <v>A</v>
      </c>
      <c r="BM321" s="393" t="str">
        <f>IF((B321&gt;"a"),(VLOOKUP(A321,Afhankelijkheid!A$2:O$5530,2,FALSE)),"")</f>
        <v/>
      </c>
      <c r="BN321" s="396">
        <f>IFERROR(VLOOKUP(A321,'Hulpblad IZB en IZE'!A$2:B$750,2,FALSE),0)</f>
        <v>0</v>
      </c>
      <c r="BO321" s="397" t="str">
        <f t="shared" si="393"/>
        <v/>
      </c>
      <c r="BP321" s="370">
        <f t="shared" si="394"/>
        <v>18</v>
      </c>
      <c r="BQ321" s="371">
        <f t="shared" si="395"/>
        <v>0</v>
      </c>
      <c r="BR321" s="372">
        <f t="shared" si="463"/>
        <v>18</v>
      </c>
      <c r="BS321" s="372">
        <f t="shared" si="464"/>
        <v>7</v>
      </c>
      <c r="BT321" s="367">
        <f t="shared" si="396"/>
        <v>0</v>
      </c>
      <c r="BU321" s="398"/>
      <c r="BW321" s="393">
        <f t="shared" si="397"/>
        <v>0</v>
      </c>
      <c r="BX321" s="393">
        <f t="shared" si="398"/>
        <v>0</v>
      </c>
      <c r="BY321" s="393">
        <f t="shared" si="399"/>
        <v>0</v>
      </c>
      <c r="BZ321" s="393">
        <f t="shared" si="400"/>
        <v>0</v>
      </c>
      <c r="CA321" s="393">
        <f t="shared" si="401"/>
        <v>0</v>
      </c>
      <c r="CB321" s="393">
        <f t="shared" si="402"/>
        <v>0</v>
      </c>
      <c r="CC321" s="393">
        <f t="shared" si="403"/>
        <v>0</v>
      </c>
      <c r="CD321" s="393">
        <f t="shared" si="404"/>
        <v>0</v>
      </c>
      <c r="CE321" s="393">
        <f t="shared" si="405"/>
        <v>0</v>
      </c>
      <c r="CF321" s="393">
        <f t="shared" si="406"/>
        <v>0</v>
      </c>
      <c r="CG321" s="398"/>
      <c r="CH321" s="391">
        <f t="shared" si="407"/>
        <v>1</v>
      </c>
      <c r="CI321" s="391">
        <f t="shared" si="408"/>
        <v>0</v>
      </c>
      <c r="CJ321" s="391">
        <f t="shared" si="409"/>
        <v>1</v>
      </c>
      <c r="CK321" s="391">
        <f t="shared" si="410"/>
        <v>1</v>
      </c>
      <c r="CL321" s="391">
        <f t="shared" si="411"/>
        <v>1</v>
      </c>
      <c r="CM321" s="391">
        <f t="shared" si="412"/>
        <v>0</v>
      </c>
      <c r="CN321" s="391">
        <f t="shared" si="413"/>
        <v>1</v>
      </c>
      <c r="CO321" s="391">
        <f t="shared" si="414"/>
        <v>1</v>
      </c>
      <c r="CP321" s="391">
        <f t="shared" si="415"/>
        <v>1</v>
      </c>
      <c r="CQ321" s="391">
        <f t="shared" si="416"/>
        <v>0</v>
      </c>
      <c r="CR321" s="391">
        <f t="shared" si="417"/>
        <v>0</v>
      </c>
      <c r="CS321" s="393">
        <f t="shared" si="418"/>
        <v>0</v>
      </c>
      <c r="CT321" s="391">
        <f t="shared" si="419"/>
        <v>0</v>
      </c>
      <c r="CU321" s="391">
        <f t="shared" si="420"/>
        <v>1</v>
      </c>
      <c r="CV321" s="391">
        <f t="shared" si="421"/>
        <v>0</v>
      </c>
      <c r="CW321" s="391">
        <f t="shared" si="422"/>
        <v>1</v>
      </c>
      <c r="CX321" s="391">
        <f t="shared" si="423"/>
        <v>1</v>
      </c>
      <c r="CY321" s="391">
        <f t="shared" si="424"/>
        <v>1</v>
      </c>
      <c r="CZ321" s="391">
        <f t="shared" si="425"/>
        <v>0</v>
      </c>
      <c r="DA321" s="391">
        <f t="shared" si="426"/>
        <v>1</v>
      </c>
      <c r="DB321" s="391">
        <f t="shared" si="427"/>
        <v>1</v>
      </c>
      <c r="DC321" s="391">
        <f t="shared" si="428"/>
        <v>0</v>
      </c>
      <c r="DD321" s="391">
        <f t="shared" si="429"/>
        <v>0</v>
      </c>
      <c r="DE321" s="398"/>
      <c r="DF321" s="391">
        <f t="shared" si="430"/>
        <v>0</v>
      </c>
      <c r="DG321" s="391">
        <f t="shared" si="431"/>
        <v>0</v>
      </c>
      <c r="DH321" s="391">
        <f t="shared" si="432"/>
        <v>0</v>
      </c>
      <c r="DI321" s="391">
        <f t="shared" si="433"/>
        <v>0</v>
      </c>
      <c r="DJ321" s="391">
        <f t="shared" si="434"/>
        <v>0</v>
      </c>
      <c r="DK321" s="391">
        <f t="shared" si="435"/>
        <v>0</v>
      </c>
      <c r="DL321" s="391">
        <f t="shared" si="436"/>
        <v>0</v>
      </c>
      <c r="DM321" s="391">
        <f t="shared" si="437"/>
        <v>0</v>
      </c>
      <c r="DN321" s="391">
        <f t="shared" si="438"/>
        <v>0</v>
      </c>
      <c r="DO321" s="391">
        <f t="shared" si="439"/>
        <v>0</v>
      </c>
      <c r="DP321" s="391">
        <f t="shared" si="440"/>
        <v>0</v>
      </c>
      <c r="DQ321" s="398"/>
      <c r="DR321" s="391">
        <f t="shared" si="441"/>
        <v>0</v>
      </c>
      <c r="DS321" s="391">
        <f t="shared" si="442"/>
        <v>0</v>
      </c>
      <c r="DT321" s="391">
        <f t="shared" si="443"/>
        <v>0</v>
      </c>
      <c r="DU321" s="391">
        <f t="shared" si="444"/>
        <v>0</v>
      </c>
      <c r="DV321" s="391">
        <f t="shared" si="445"/>
        <v>0</v>
      </c>
      <c r="DW321" s="391">
        <f t="shared" si="446"/>
        <v>0</v>
      </c>
      <c r="DX321" s="391">
        <f t="shared" si="447"/>
        <v>0</v>
      </c>
      <c r="DY321" s="391">
        <f t="shared" si="448"/>
        <v>0</v>
      </c>
      <c r="DZ321" s="391">
        <f t="shared" si="449"/>
        <v>0</v>
      </c>
      <c r="EA321" s="391">
        <f t="shared" si="450"/>
        <v>0</v>
      </c>
      <c r="EB321" s="391">
        <f t="shared" si="451"/>
        <v>0</v>
      </c>
      <c r="EC321" s="398"/>
      <c r="ED321" s="391">
        <f t="shared" si="452"/>
        <v>0</v>
      </c>
      <c r="EE321" s="391">
        <f t="shared" si="453"/>
        <v>0</v>
      </c>
      <c r="EF321" s="391">
        <f t="shared" si="454"/>
        <v>0</v>
      </c>
      <c r="EG321" s="391">
        <f t="shared" si="455"/>
        <v>0</v>
      </c>
      <c r="EH321" s="391">
        <f t="shared" si="456"/>
        <v>0</v>
      </c>
      <c r="EI321" s="391">
        <f t="shared" si="457"/>
        <v>0</v>
      </c>
      <c r="EJ321" s="391">
        <f t="shared" si="458"/>
        <v>0</v>
      </c>
      <c r="EK321" s="391">
        <f t="shared" si="459"/>
        <v>0</v>
      </c>
      <c r="EL321" s="391">
        <f t="shared" si="460"/>
        <v>0</v>
      </c>
      <c r="EM321" s="391">
        <f t="shared" si="461"/>
        <v>0</v>
      </c>
      <c r="EN321" s="391">
        <f t="shared" si="462"/>
        <v>0</v>
      </c>
    </row>
    <row r="322" spans="1:145" s="391" customFormat="1" ht="18.75" hidden="1" thickBot="1" x14ac:dyDescent="0.25">
      <c r="A322" s="364" t="str">
        <f t="shared" si="470"/>
        <v>SOH-TPB</v>
      </c>
      <c r="B322" s="365" t="str">
        <f>IF((A322&lt;&gt;"ZZZ"),(IF((IFERROR((VLOOKUP(A322,'Standaard+voorstellen '!A$1:B$436,1,FALSE)),"ZZZ"))="ZZZ","v","")),"")</f>
        <v/>
      </c>
      <c r="C322" s="396" t="s">
        <v>918</v>
      </c>
      <c r="D322" s="367" t="str">
        <f t="shared" si="381"/>
        <v>SOH-TPB</v>
      </c>
      <c r="E322" s="368" t="str">
        <f>IFERROR((VLOOKUP(C322,'Standaard+voorstellen '!A$1:E$568,2,FALSE)),"Nog af te handelen AANVRAAG")</f>
        <v>Slangen Opneem HAB TPB</v>
      </c>
      <c r="F322" s="369">
        <f>IFERROR((VLOOKUP(C322,'Standaard+voorstellen '!A$1:E$568,3,FALSE)),"")</f>
        <v>8</v>
      </c>
      <c r="G322" s="370">
        <f t="shared" si="465"/>
        <v>2</v>
      </c>
      <c r="H322" s="371">
        <f t="shared" si="467"/>
        <v>2</v>
      </c>
      <c r="I322" s="372">
        <f t="shared" si="466"/>
        <v>0</v>
      </c>
      <c r="J322" s="367">
        <f t="shared" si="382"/>
        <v>0</v>
      </c>
      <c r="K322" s="372">
        <f t="shared" si="383"/>
        <v>0</v>
      </c>
      <c r="L322" s="506" t="s">
        <v>36</v>
      </c>
      <c r="M322" s="373" t="s">
        <v>1227</v>
      </c>
      <c r="N322" s="374"/>
      <c r="O322" s="375"/>
      <c r="P322" s="376" t="s">
        <v>918</v>
      </c>
      <c r="Q322" s="449">
        <v>2</v>
      </c>
      <c r="R322" s="378">
        <v>2</v>
      </c>
      <c r="S322" s="379">
        <v>0</v>
      </c>
      <c r="T322" s="378">
        <v>5</v>
      </c>
      <c r="U322" s="378">
        <v>2</v>
      </c>
      <c r="V322" s="383">
        <v>1</v>
      </c>
      <c r="W322" s="384">
        <v>1</v>
      </c>
      <c r="X322" s="385">
        <v>0</v>
      </c>
      <c r="Y322" s="384"/>
      <c r="Z322" s="401"/>
      <c r="AA322" s="402"/>
      <c r="AB322" s="383"/>
      <c r="AC322" s="384"/>
      <c r="AD322" s="384"/>
      <c r="AE322" s="383"/>
      <c r="AF322" s="401"/>
      <c r="AG322" s="406"/>
      <c r="AH322" s="383">
        <v>1</v>
      </c>
      <c r="AI322" s="384">
        <v>1</v>
      </c>
      <c r="AJ322" s="385">
        <v>0</v>
      </c>
      <c r="AK322" s="384"/>
      <c r="AL322" s="384"/>
      <c r="AM322" s="384"/>
      <c r="AN322" s="383">
        <v>0</v>
      </c>
      <c r="AO322" s="384">
        <v>0</v>
      </c>
      <c r="AP322" s="385">
        <v>0</v>
      </c>
      <c r="AQ322" s="384">
        <v>0</v>
      </c>
      <c r="AR322" s="384">
        <v>0</v>
      </c>
      <c r="AS322" s="384">
        <v>0</v>
      </c>
      <c r="AT322" s="377">
        <v>0</v>
      </c>
      <c r="AU322" s="384">
        <v>0</v>
      </c>
      <c r="AV322" s="384">
        <v>0</v>
      </c>
      <c r="AW322" s="377"/>
      <c r="AX322" s="378"/>
      <c r="AY322" s="385"/>
      <c r="AZ322" s="403"/>
      <c r="BA322" s="387" t="str">
        <f t="shared" si="384"/>
        <v>SO</v>
      </c>
      <c r="BB322" s="388" t="str">
        <f t="shared" si="385"/>
        <v>H</v>
      </c>
      <c r="BC322" s="389" t="str">
        <f t="shared" si="386"/>
        <v>-</v>
      </c>
      <c r="BD322" s="390" t="str">
        <f t="shared" si="469"/>
        <v>TPB</v>
      </c>
      <c r="BE322" s="391">
        <f t="shared" si="388"/>
        <v>4</v>
      </c>
      <c r="BF322" s="392" t="str">
        <f>VLOOKUP(C322,'Standaard+voorstellen '!A$1:E$568,1,FALSE)</f>
        <v>SOH-TPB</v>
      </c>
      <c r="BG322" s="393" t="str">
        <f>VLOOKUP(P322,'Hulpblad Aantal per VrtgSrt &gt;=1'!B$4:C$688,1,FALSE)</f>
        <v>SOH-TPB</v>
      </c>
      <c r="BH322" s="394" t="s">
        <v>918</v>
      </c>
      <c r="BI322" s="393" t="str">
        <f t="shared" si="389"/>
        <v>g</v>
      </c>
      <c r="BJ322" s="393" t="str">
        <f t="shared" si="390"/>
        <v>P</v>
      </c>
      <c r="BK322" s="393" t="str">
        <f t="shared" si="391"/>
        <v/>
      </c>
      <c r="BL322" s="395" t="str">
        <f t="shared" si="392"/>
        <v>P</v>
      </c>
      <c r="BM322" s="393" t="str">
        <f>IF((B322&gt;"a"),(VLOOKUP(A322,Afhankelijkheid!A$2:O$5530,2,FALSE)),"")</f>
        <v/>
      </c>
      <c r="BN322" s="396">
        <f>IFERROR(VLOOKUP(A322,'Hulpblad IZB en IZE'!A$2:B$750,2,FALSE),0)</f>
        <v>0</v>
      </c>
      <c r="BO322" s="397" t="str">
        <f t="shared" si="393"/>
        <v/>
      </c>
      <c r="BP322" s="370">
        <f t="shared" si="394"/>
        <v>2</v>
      </c>
      <c r="BQ322" s="371">
        <f t="shared" si="395"/>
        <v>2</v>
      </c>
      <c r="BR322" s="372">
        <f t="shared" si="463"/>
        <v>0</v>
      </c>
      <c r="BS322" s="372">
        <f t="shared" si="464"/>
        <v>5</v>
      </c>
      <c r="BT322" s="367">
        <f t="shared" si="396"/>
        <v>0</v>
      </c>
      <c r="BU322" s="398"/>
      <c r="BW322" s="393">
        <f t="shared" si="397"/>
        <v>0</v>
      </c>
      <c r="BX322" s="393">
        <f t="shared" si="398"/>
        <v>0</v>
      </c>
      <c r="BY322" s="393">
        <f t="shared" si="399"/>
        <v>0</v>
      </c>
      <c r="BZ322" s="393">
        <f t="shared" si="400"/>
        <v>0</v>
      </c>
      <c r="CA322" s="393">
        <f t="shared" si="401"/>
        <v>0</v>
      </c>
      <c r="CB322" s="393">
        <f t="shared" si="402"/>
        <v>0</v>
      </c>
      <c r="CC322" s="393">
        <f t="shared" si="403"/>
        <v>0</v>
      </c>
      <c r="CD322" s="393">
        <f t="shared" si="404"/>
        <v>0</v>
      </c>
      <c r="CE322" s="393">
        <f t="shared" si="405"/>
        <v>0</v>
      </c>
      <c r="CF322" s="393">
        <f t="shared" si="406"/>
        <v>0</v>
      </c>
      <c r="CG322" s="398"/>
      <c r="CH322" s="391">
        <f t="shared" si="407"/>
        <v>1</v>
      </c>
      <c r="CI322" s="391">
        <f t="shared" si="408"/>
        <v>0</v>
      </c>
      <c r="CJ322" s="391">
        <f t="shared" si="409"/>
        <v>0</v>
      </c>
      <c r="CK322" s="391">
        <f t="shared" si="410"/>
        <v>0</v>
      </c>
      <c r="CL322" s="391">
        <f t="shared" si="411"/>
        <v>1</v>
      </c>
      <c r="CM322" s="391">
        <f t="shared" si="412"/>
        <v>0</v>
      </c>
      <c r="CN322" s="391">
        <f t="shared" si="413"/>
        <v>1</v>
      </c>
      <c r="CO322" s="391">
        <f t="shared" si="414"/>
        <v>1</v>
      </c>
      <c r="CP322" s="391">
        <f t="shared" si="415"/>
        <v>1</v>
      </c>
      <c r="CQ322" s="391">
        <f t="shared" si="416"/>
        <v>0</v>
      </c>
      <c r="CR322" s="391">
        <f t="shared" si="417"/>
        <v>0</v>
      </c>
      <c r="CS322" s="393">
        <f t="shared" si="418"/>
        <v>0</v>
      </c>
      <c r="CT322" s="391">
        <f t="shared" si="419"/>
        <v>0</v>
      </c>
      <c r="CU322" s="391">
        <f t="shared" si="420"/>
        <v>1</v>
      </c>
      <c r="CV322" s="391">
        <f t="shared" si="421"/>
        <v>0</v>
      </c>
      <c r="CW322" s="391">
        <f t="shared" si="422"/>
        <v>0</v>
      </c>
      <c r="CX322" s="391">
        <f t="shared" si="423"/>
        <v>0</v>
      </c>
      <c r="CY322" s="391">
        <f t="shared" si="424"/>
        <v>1</v>
      </c>
      <c r="CZ322" s="391">
        <f t="shared" si="425"/>
        <v>0</v>
      </c>
      <c r="DA322" s="391">
        <f t="shared" si="426"/>
        <v>0</v>
      </c>
      <c r="DB322" s="391">
        <f t="shared" si="427"/>
        <v>0</v>
      </c>
      <c r="DC322" s="391">
        <f t="shared" si="428"/>
        <v>0</v>
      </c>
      <c r="DD322" s="391">
        <f t="shared" si="429"/>
        <v>0</v>
      </c>
      <c r="DE322" s="398"/>
      <c r="DF322" s="391">
        <f t="shared" si="430"/>
        <v>0</v>
      </c>
      <c r="DG322" s="391">
        <f t="shared" si="431"/>
        <v>0</v>
      </c>
      <c r="DH322" s="391">
        <f t="shared" si="432"/>
        <v>0</v>
      </c>
      <c r="DI322" s="391">
        <f t="shared" si="433"/>
        <v>0</v>
      </c>
      <c r="DJ322" s="391">
        <f t="shared" si="434"/>
        <v>0</v>
      </c>
      <c r="DK322" s="391">
        <f t="shared" si="435"/>
        <v>0</v>
      </c>
      <c r="DL322" s="391">
        <f t="shared" si="436"/>
        <v>0</v>
      </c>
      <c r="DM322" s="391">
        <f t="shared" si="437"/>
        <v>0</v>
      </c>
      <c r="DN322" s="391">
        <f t="shared" si="438"/>
        <v>0</v>
      </c>
      <c r="DO322" s="391">
        <f t="shared" si="439"/>
        <v>0</v>
      </c>
      <c r="DP322" s="391">
        <f t="shared" si="440"/>
        <v>0</v>
      </c>
      <c r="DQ322" s="398"/>
      <c r="DR322" s="391">
        <f t="shared" si="441"/>
        <v>0</v>
      </c>
      <c r="DS322" s="391">
        <f t="shared" si="442"/>
        <v>0</v>
      </c>
      <c r="DT322" s="391">
        <f t="shared" si="443"/>
        <v>0</v>
      </c>
      <c r="DU322" s="391">
        <f t="shared" si="444"/>
        <v>0</v>
      </c>
      <c r="DV322" s="391">
        <f t="shared" si="445"/>
        <v>0</v>
      </c>
      <c r="DW322" s="391">
        <f t="shared" si="446"/>
        <v>0</v>
      </c>
      <c r="DX322" s="391">
        <f t="shared" si="447"/>
        <v>0</v>
      </c>
      <c r="DY322" s="391">
        <f t="shared" si="448"/>
        <v>0</v>
      </c>
      <c r="DZ322" s="391">
        <f t="shared" si="449"/>
        <v>0</v>
      </c>
      <c r="EA322" s="391">
        <f t="shared" si="450"/>
        <v>0</v>
      </c>
      <c r="EB322" s="391">
        <f t="shared" si="451"/>
        <v>0</v>
      </c>
      <c r="EC322" s="398"/>
      <c r="ED322" s="391">
        <f t="shared" si="452"/>
        <v>0</v>
      </c>
      <c r="EE322" s="391">
        <f t="shared" si="453"/>
        <v>0</v>
      </c>
      <c r="EF322" s="391">
        <f t="shared" si="454"/>
        <v>0</v>
      </c>
      <c r="EG322" s="391">
        <f t="shared" si="455"/>
        <v>0</v>
      </c>
      <c r="EH322" s="391">
        <f t="shared" si="456"/>
        <v>0</v>
      </c>
      <c r="EI322" s="391">
        <f t="shared" si="457"/>
        <v>0</v>
      </c>
      <c r="EJ322" s="391">
        <f t="shared" si="458"/>
        <v>0</v>
      </c>
      <c r="EK322" s="391">
        <f t="shared" si="459"/>
        <v>0</v>
      </c>
      <c r="EL322" s="391">
        <f t="shared" si="460"/>
        <v>0</v>
      </c>
      <c r="EM322" s="391">
        <f t="shared" si="461"/>
        <v>0</v>
      </c>
      <c r="EN322" s="391">
        <f t="shared" si="462"/>
        <v>0</v>
      </c>
      <c r="EO322" s="399"/>
    </row>
    <row r="323" spans="1:145" s="391" customFormat="1" ht="18.75" hidden="1" thickBot="1" x14ac:dyDescent="0.25">
      <c r="A323" s="364" t="str">
        <f t="shared" si="470"/>
        <v>SRT</v>
      </c>
      <c r="B323" s="365" t="str">
        <f>IF((A323&lt;&gt;"ZZZ"),(IF((IFERROR((VLOOKUP(A323,'Standaard+voorstellen '!A$1:B$436,1,FALSE)),"ZZZ"))="ZZZ","v","")),"")</f>
        <v/>
      </c>
      <c r="C323" s="431" t="s">
        <v>857</v>
      </c>
      <c r="D323" s="367" t="str">
        <f t="shared" si="381"/>
        <v>SRT</v>
      </c>
      <c r="E323" s="368" t="str">
        <f>IFERROR((VLOOKUP(C323,'Standaard+voorstellen '!A$1:E$568,2,FALSE)),"Nog af te handelen AANVRAAG")</f>
        <v>Surf Rescue team Terreinv.</v>
      </c>
      <c r="F323" s="369">
        <f>IFERROR((VLOOKUP(C323,'Standaard+voorstellen '!A$1:E$568,3,FALSE)),"")</f>
        <v>1</v>
      </c>
      <c r="G323" s="370">
        <f t="shared" si="465"/>
        <v>2</v>
      </c>
      <c r="H323" s="371">
        <f t="shared" si="467"/>
        <v>1</v>
      </c>
      <c r="I323" s="372">
        <f t="shared" si="466"/>
        <v>1</v>
      </c>
      <c r="J323" s="367">
        <f t="shared" si="382"/>
        <v>3</v>
      </c>
      <c r="K323" s="372">
        <f t="shared" si="383"/>
        <v>0</v>
      </c>
      <c r="L323" s="369" t="s">
        <v>36</v>
      </c>
      <c r="M323" s="373" t="s">
        <v>2125</v>
      </c>
      <c r="N323" s="635" t="s">
        <v>2378</v>
      </c>
      <c r="O323" s="635" t="s">
        <v>2379</v>
      </c>
      <c r="P323" s="376" t="s">
        <v>857</v>
      </c>
      <c r="Q323" s="377">
        <v>2</v>
      </c>
      <c r="R323" s="378">
        <v>1</v>
      </c>
      <c r="S323" s="379">
        <v>1</v>
      </c>
      <c r="T323" s="378">
        <v>6</v>
      </c>
      <c r="U323" s="378">
        <v>1</v>
      </c>
      <c r="V323" s="383">
        <v>0</v>
      </c>
      <c r="W323" s="384">
        <v>0</v>
      </c>
      <c r="X323" s="385">
        <v>0</v>
      </c>
      <c r="Y323" s="378">
        <v>2</v>
      </c>
      <c r="Z323" s="380">
        <v>1</v>
      </c>
      <c r="AA323" s="381">
        <v>1</v>
      </c>
      <c r="AB323" s="383"/>
      <c r="AC323" s="384"/>
      <c r="AD323" s="384"/>
      <c r="AE323" s="383"/>
      <c r="AF323" s="401"/>
      <c r="AG323" s="406"/>
      <c r="AH323" s="383">
        <v>0</v>
      </c>
      <c r="AI323" s="384">
        <v>0</v>
      </c>
      <c r="AJ323" s="385">
        <v>0</v>
      </c>
      <c r="AK323" s="384"/>
      <c r="AL323" s="384"/>
      <c r="AM323" s="384"/>
      <c r="AN323" s="383">
        <v>0</v>
      </c>
      <c r="AO323" s="384">
        <v>0</v>
      </c>
      <c r="AP323" s="385">
        <v>0</v>
      </c>
      <c r="AQ323" s="384">
        <v>0</v>
      </c>
      <c r="AR323" s="384">
        <v>0</v>
      </c>
      <c r="AS323" s="384">
        <v>0</v>
      </c>
      <c r="AT323" s="383">
        <v>0</v>
      </c>
      <c r="AU323" s="384">
        <v>0</v>
      </c>
      <c r="AV323" s="384">
        <v>0</v>
      </c>
      <c r="AW323" s="383"/>
      <c r="AX323" s="384"/>
      <c r="AY323" s="385"/>
      <c r="AZ323" s="386"/>
      <c r="BA323" s="387" t="str">
        <f t="shared" si="384"/>
        <v>SR</v>
      </c>
      <c r="BB323" s="388" t="str">
        <f t="shared" si="385"/>
        <v>T</v>
      </c>
      <c r="BC323" s="389" t="str">
        <f t="shared" si="386"/>
        <v/>
      </c>
      <c r="BD323" s="390" t="str">
        <f t="shared" si="469"/>
        <v/>
      </c>
      <c r="BE323" s="391">
        <f t="shared" si="388"/>
        <v>4</v>
      </c>
      <c r="BF323" s="392" t="str">
        <f>VLOOKUP(C323,'Standaard+voorstellen '!A$1:E$568,1,FALSE)</f>
        <v>SRT</v>
      </c>
      <c r="BG323" s="393" t="str">
        <f>VLOOKUP(P323,'Hulpblad Aantal per VrtgSrt &gt;=1'!B$4:C$688,1,FALSE)</f>
        <v>SRT</v>
      </c>
      <c r="BH323" s="394" t="s">
        <v>857</v>
      </c>
      <c r="BI323" s="393" t="str">
        <f t="shared" si="389"/>
        <v>g</v>
      </c>
      <c r="BJ323" s="393" t="str">
        <f t="shared" si="390"/>
        <v>P</v>
      </c>
      <c r="BK323" s="393" t="str">
        <f t="shared" si="391"/>
        <v>A</v>
      </c>
      <c r="BL323" s="395" t="str">
        <f t="shared" si="392"/>
        <v>PA</v>
      </c>
      <c r="BM323" s="393" t="str">
        <f>IF((B323&gt;"a"),(VLOOKUP(A323,Afhankelijkheid!A$2:O$5530,2,FALSE)),"")</f>
        <v/>
      </c>
      <c r="BN323" s="396">
        <f>IFERROR(VLOOKUP(A323,'Hulpblad IZB en IZE'!A$2:B$750,2,FALSE),0)</f>
        <v>3</v>
      </c>
      <c r="BO323" s="397" t="str">
        <f t="shared" si="393"/>
        <v/>
      </c>
      <c r="BP323" s="370">
        <f t="shared" si="394"/>
        <v>2</v>
      </c>
      <c r="BQ323" s="371">
        <f t="shared" si="395"/>
        <v>1</v>
      </c>
      <c r="BR323" s="372">
        <f t="shared" si="463"/>
        <v>1</v>
      </c>
      <c r="BS323" s="372">
        <f t="shared" si="464"/>
        <v>6</v>
      </c>
      <c r="BT323" s="367">
        <f t="shared" si="396"/>
        <v>3</v>
      </c>
      <c r="BU323" s="398"/>
      <c r="BW323" s="393">
        <f t="shared" si="397"/>
        <v>0</v>
      </c>
      <c r="BX323" s="393">
        <f t="shared" si="398"/>
        <v>0</v>
      </c>
      <c r="BY323" s="393">
        <f t="shared" si="399"/>
        <v>0</v>
      </c>
      <c r="BZ323" s="393">
        <f t="shared" si="400"/>
        <v>0</v>
      </c>
      <c r="CA323" s="393">
        <f t="shared" si="401"/>
        <v>0</v>
      </c>
      <c r="CB323" s="393">
        <f t="shared" si="402"/>
        <v>0</v>
      </c>
      <c r="CC323" s="393">
        <f t="shared" si="403"/>
        <v>0</v>
      </c>
      <c r="CD323" s="393">
        <f t="shared" si="404"/>
        <v>0</v>
      </c>
      <c r="CE323" s="393">
        <f t="shared" si="405"/>
        <v>0</v>
      </c>
      <c r="CF323" s="393">
        <f t="shared" si="406"/>
        <v>0</v>
      </c>
      <c r="CG323" s="398"/>
      <c r="CH323" s="391">
        <f t="shared" si="407"/>
        <v>1</v>
      </c>
      <c r="CI323" s="391">
        <f t="shared" si="408"/>
        <v>1</v>
      </c>
      <c r="CJ323" s="391">
        <f t="shared" si="409"/>
        <v>0</v>
      </c>
      <c r="CK323" s="391">
        <f t="shared" si="410"/>
        <v>0</v>
      </c>
      <c r="CL323" s="391">
        <f t="shared" si="411"/>
        <v>1</v>
      </c>
      <c r="CM323" s="391">
        <f t="shared" si="412"/>
        <v>0</v>
      </c>
      <c r="CN323" s="391">
        <f t="shared" si="413"/>
        <v>1</v>
      </c>
      <c r="CO323" s="391">
        <f t="shared" si="414"/>
        <v>1</v>
      </c>
      <c r="CP323" s="391">
        <f t="shared" si="415"/>
        <v>1</v>
      </c>
      <c r="CQ323" s="391">
        <f t="shared" si="416"/>
        <v>0</v>
      </c>
      <c r="CR323" s="391">
        <f t="shared" si="417"/>
        <v>0</v>
      </c>
      <c r="CS323" s="393">
        <f t="shared" si="418"/>
        <v>0</v>
      </c>
      <c r="CT323" s="391">
        <f t="shared" si="419"/>
        <v>0</v>
      </c>
      <c r="CU323" s="391">
        <f t="shared" si="420"/>
        <v>0</v>
      </c>
      <c r="CV323" s="391">
        <f t="shared" si="421"/>
        <v>1</v>
      </c>
      <c r="CW323" s="391">
        <f t="shared" si="422"/>
        <v>0</v>
      </c>
      <c r="CX323" s="391">
        <f t="shared" si="423"/>
        <v>0</v>
      </c>
      <c r="CY323" s="391">
        <f t="shared" si="424"/>
        <v>0</v>
      </c>
      <c r="CZ323" s="391">
        <f t="shared" si="425"/>
        <v>0</v>
      </c>
      <c r="DA323" s="391">
        <f t="shared" si="426"/>
        <v>0</v>
      </c>
      <c r="DB323" s="391">
        <f t="shared" si="427"/>
        <v>0</v>
      </c>
      <c r="DC323" s="391">
        <f t="shared" si="428"/>
        <v>0</v>
      </c>
      <c r="DD323" s="391">
        <f t="shared" si="429"/>
        <v>0</v>
      </c>
      <c r="DE323" s="398"/>
      <c r="DF323" s="391">
        <f t="shared" si="430"/>
        <v>0</v>
      </c>
      <c r="DG323" s="391">
        <f t="shared" si="431"/>
        <v>0</v>
      </c>
      <c r="DH323" s="391">
        <f t="shared" si="432"/>
        <v>0</v>
      </c>
      <c r="DI323" s="391">
        <f t="shared" si="433"/>
        <v>0</v>
      </c>
      <c r="DJ323" s="391">
        <f t="shared" si="434"/>
        <v>0</v>
      </c>
      <c r="DK323" s="391">
        <f t="shared" si="435"/>
        <v>0</v>
      </c>
      <c r="DL323" s="391">
        <f t="shared" si="436"/>
        <v>0</v>
      </c>
      <c r="DM323" s="391">
        <f t="shared" si="437"/>
        <v>0</v>
      </c>
      <c r="DN323" s="391">
        <f t="shared" si="438"/>
        <v>0</v>
      </c>
      <c r="DO323" s="391">
        <f t="shared" si="439"/>
        <v>0</v>
      </c>
      <c r="DP323" s="391">
        <f t="shared" si="440"/>
        <v>0</v>
      </c>
      <c r="DQ323" s="398"/>
      <c r="DR323" s="391">
        <f t="shared" si="441"/>
        <v>0</v>
      </c>
      <c r="DS323" s="391">
        <f t="shared" si="442"/>
        <v>0</v>
      </c>
      <c r="DT323" s="391">
        <f t="shared" si="443"/>
        <v>0</v>
      </c>
      <c r="DU323" s="391">
        <f t="shared" si="444"/>
        <v>0</v>
      </c>
      <c r="DV323" s="391">
        <f t="shared" si="445"/>
        <v>0</v>
      </c>
      <c r="DW323" s="391">
        <f t="shared" si="446"/>
        <v>0</v>
      </c>
      <c r="DX323" s="391">
        <f t="shared" si="447"/>
        <v>0</v>
      </c>
      <c r="DY323" s="391">
        <f t="shared" si="448"/>
        <v>0</v>
      </c>
      <c r="DZ323" s="391">
        <f t="shared" si="449"/>
        <v>0</v>
      </c>
      <c r="EA323" s="391">
        <f t="shared" si="450"/>
        <v>0</v>
      </c>
      <c r="EB323" s="391">
        <f t="shared" si="451"/>
        <v>0</v>
      </c>
      <c r="EC323" s="398"/>
      <c r="ED323" s="391">
        <f t="shared" si="452"/>
        <v>0</v>
      </c>
      <c r="EE323" s="391">
        <f t="shared" si="453"/>
        <v>0</v>
      </c>
      <c r="EF323" s="391">
        <f t="shared" si="454"/>
        <v>0</v>
      </c>
      <c r="EG323" s="391">
        <f t="shared" si="455"/>
        <v>0</v>
      </c>
      <c r="EH323" s="391">
        <f t="shared" si="456"/>
        <v>0</v>
      </c>
      <c r="EI323" s="391">
        <f t="shared" si="457"/>
        <v>0</v>
      </c>
      <c r="EJ323" s="391">
        <f t="shared" si="458"/>
        <v>0</v>
      </c>
      <c r="EK323" s="391">
        <f t="shared" si="459"/>
        <v>0</v>
      </c>
      <c r="EL323" s="391">
        <f t="shared" si="460"/>
        <v>0</v>
      </c>
      <c r="EM323" s="391">
        <f t="shared" si="461"/>
        <v>0</v>
      </c>
      <c r="EN323" s="391">
        <f t="shared" si="462"/>
        <v>0</v>
      </c>
    </row>
    <row r="324" spans="1:145" s="391" customFormat="1" ht="13.5" hidden="1" thickBot="1" x14ac:dyDescent="0.25">
      <c r="A324" s="364" t="str">
        <f t="shared" si="470"/>
        <v>SVA</v>
      </c>
      <c r="B324" s="365" t="str">
        <f>IF((A324&lt;&gt;"ZZZ"),(IF((IFERROR((VLOOKUP(A324,'Standaard+voorstellen '!A$1:B$436,1,FALSE)),"ZZZ"))="ZZZ","v","")),"")</f>
        <v/>
      </c>
      <c r="C324" s="396" t="s">
        <v>107</v>
      </c>
      <c r="D324" s="367" t="str">
        <f t="shared" ref="D324:D387" si="471">IF(C324=C325,"",C324)</f>
        <v>SVA</v>
      </c>
      <c r="E324" s="368" t="str">
        <f>IFERROR((VLOOKUP(C324,'Standaard+voorstellen '!A$1:E$568,2,FALSE)),"Nog af te handelen AANVRAAG")</f>
        <v>Schuimvormend middel Aanh.</v>
      </c>
      <c r="F324" s="369">
        <f>IFERROR((VLOOKUP(C324,'Standaard+voorstellen '!A$1:E$568,3,FALSE)),"")</f>
        <v>6</v>
      </c>
      <c r="G324" s="370">
        <f t="shared" si="465"/>
        <v>3</v>
      </c>
      <c r="H324" s="371">
        <f t="shared" si="467"/>
        <v>3</v>
      </c>
      <c r="I324" s="372">
        <f t="shared" si="466"/>
        <v>0</v>
      </c>
      <c r="J324" s="367">
        <f t="shared" ref="J324:J387" si="472">IF($C324=$C325,"",BT324)</f>
        <v>4</v>
      </c>
      <c r="K324" s="372">
        <f t="shared" ref="K324:K387" si="473">CT324</f>
        <v>0</v>
      </c>
      <c r="L324" s="369" t="s">
        <v>36</v>
      </c>
      <c r="M324" s="373" t="s">
        <v>1219</v>
      </c>
      <c r="N324" s="635" t="s">
        <v>2378</v>
      </c>
      <c r="O324" s="635" t="s">
        <v>2379</v>
      </c>
      <c r="P324" s="376" t="s">
        <v>107</v>
      </c>
      <c r="Q324" s="377">
        <v>3</v>
      </c>
      <c r="R324" s="378">
        <v>3</v>
      </c>
      <c r="S324" s="379">
        <v>0</v>
      </c>
      <c r="T324" s="378">
        <v>6</v>
      </c>
      <c r="U324" s="378">
        <v>1</v>
      </c>
      <c r="V324" s="383">
        <v>0</v>
      </c>
      <c r="W324" s="384">
        <v>0</v>
      </c>
      <c r="X324" s="385">
        <v>0</v>
      </c>
      <c r="Y324" s="384"/>
      <c r="Z324" s="401"/>
      <c r="AA324" s="402"/>
      <c r="AB324" s="383"/>
      <c r="AC324" s="384"/>
      <c r="AD324" s="384"/>
      <c r="AE324" s="383"/>
      <c r="AF324" s="401"/>
      <c r="AG324" s="406"/>
      <c r="AH324" s="383">
        <v>0</v>
      </c>
      <c r="AI324" s="384">
        <v>0</v>
      </c>
      <c r="AJ324" s="385">
        <v>0</v>
      </c>
      <c r="AK324" s="384"/>
      <c r="AL324" s="384"/>
      <c r="AM324" s="384"/>
      <c r="AN324" s="383">
        <v>0</v>
      </c>
      <c r="AO324" s="384">
        <v>0</v>
      </c>
      <c r="AP324" s="385">
        <v>0</v>
      </c>
      <c r="AQ324" s="384">
        <v>0</v>
      </c>
      <c r="AR324" s="384">
        <v>0</v>
      </c>
      <c r="AS324" s="384">
        <v>0</v>
      </c>
      <c r="AT324" s="383">
        <v>0</v>
      </c>
      <c r="AU324" s="384">
        <v>0</v>
      </c>
      <c r="AV324" s="384">
        <v>0</v>
      </c>
      <c r="AW324" s="383">
        <v>3</v>
      </c>
      <c r="AX324" s="384">
        <v>3</v>
      </c>
      <c r="AY324" s="385">
        <v>0</v>
      </c>
      <c r="AZ324" s="403"/>
      <c r="BA324" s="387" t="str">
        <f t="shared" ref="BA324:BA387" si="474">IFERROR(((IF(($L324="m"),(MID($C324,1,2)),(LEFT($C324,($BE324-1)))))),"")</f>
        <v>SV</v>
      </c>
      <c r="BB324" s="388" t="str">
        <f t="shared" ref="BB324:BB387" si="475">IF(($L324="m"),(IF(OR(MID($C324,3,1)="A",MID($C324,3,1)="D",MID($C324,3,1)="H",MID($C324,3,1)="L",MID($C324,3,1)="M",MID($C324,3,1)="T",MID($C324,3,1)="V"),MID($C324,3,1),"")),"")</f>
        <v>A</v>
      </c>
      <c r="BC324" s="389" t="str">
        <f t="shared" ref="BC324:BC387" si="476">IFERROR(IF((SEARCH("-",C324,1))&gt;0,"-",""),"")</f>
        <v/>
      </c>
      <c r="BD324" s="390" t="str">
        <f t="shared" si="469"/>
        <v/>
      </c>
      <c r="BE324" s="391">
        <f t="shared" ref="BE324:BE387" si="477">IFERROR((SEARCH("-",$C324,1)),(LEN($C324)+1))</f>
        <v>4</v>
      </c>
      <c r="BF324" s="392" t="str">
        <f>VLOOKUP(C324,'Standaard+voorstellen '!A$1:E$568,1,FALSE)</f>
        <v>SVA</v>
      </c>
      <c r="BG324" s="393" t="str">
        <f>VLOOKUP(P324,'Hulpblad Aantal per VrtgSrt &gt;=1'!B$4:C$688,1,FALSE)</f>
        <v>SVA</v>
      </c>
      <c r="BH324" s="394" t="s">
        <v>107</v>
      </c>
      <c r="BI324" s="393" t="str">
        <f t="shared" ref="BI324:BI387" si="478">IF(BH324=A324,"g","v")</f>
        <v>g</v>
      </c>
      <c r="BJ324" s="393" t="str">
        <f t="shared" ref="BJ324:BJ387" si="479">IF(R324&gt;0,"P","")</f>
        <v>P</v>
      </c>
      <c r="BK324" s="393" t="str">
        <f t="shared" ref="BK324:BK387" si="480">IF(S324&gt;0,"A","")</f>
        <v/>
      </c>
      <c r="BL324" s="395" t="str">
        <f t="shared" ref="BL324:BL387" si="481">_xlfn.CONCAT(BJ324,BK324)</f>
        <v>P</v>
      </c>
      <c r="BM324" s="393" t="str">
        <f>IF((B324&gt;"a"),(VLOOKUP(A324,Afhankelijkheid!A$2:O$5530,2,FALSE)),"")</f>
        <v/>
      </c>
      <c r="BN324" s="396">
        <f>IFERROR(VLOOKUP(A324,'Hulpblad IZB en IZE'!A$2:B$750,2,FALSE),0)</f>
        <v>4</v>
      </c>
      <c r="BO324" s="397" t="str">
        <f t="shared" ref="BO324:BO387" si="482">IFERROR(Q324/K324,"")</f>
        <v/>
      </c>
      <c r="BP324" s="370">
        <f t="shared" ref="BP324:BP387" si="483">IF($C324=$C323,BP323+Q324,Q324)</f>
        <v>3</v>
      </c>
      <c r="BQ324" s="371">
        <f t="shared" ref="BQ324:BQ387" si="484">IF($C324=$C323,BQ323+R324,R324)</f>
        <v>3</v>
      </c>
      <c r="BR324" s="372">
        <f t="shared" si="463"/>
        <v>0</v>
      </c>
      <c r="BS324" s="372">
        <f t="shared" si="464"/>
        <v>6</v>
      </c>
      <c r="BT324" s="367">
        <f t="shared" ref="BT324:BT387" si="485">IF(C324=C323,BT323+BN324,BN324)</f>
        <v>4</v>
      </c>
      <c r="BU324" s="398"/>
      <c r="BW324" s="393">
        <f t="shared" ref="BW324:BW387" si="486">IF((AND($B324="V",(IF(ISBLANK(V324),,1))&gt;0)),1,0)</f>
        <v>0</v>
      </c>
      <c r="BX324" s="393">
        <f t="shared" ref="BX324:BX387" si="487">IF((AND($B324="V",(IF(ISBLANK(Y324),,1))&gt;0)),1,0)</f>
        <v>0</v>
      </c>
      <c r="BY324" s="393">
        <f t="shared" ref="BY324:BY387" si="488">IF((AND($B324="V",(IF(ISBLANK(AB324),,1))&gt;0)),1,0)</f>
        <v>0</v>
      </c>
      <c r="BZ324" s="393">
        <f t="shared" ref="BZ324:BZ387" si="489">IF((AND($B324="V",(IF(ISBLANK(AE324),,1))&gt;0)),1,0)</f>
        <v>0</v>
      </c>
      <c r="CA324" s="393">
        <f t="shared" ref="CA324:CA387" si="490">IF((AND($B324="V",(IF(ISBLANK(AH324),,1))&gt;0)),1,0)</f>
        <v>0</v>
      </c>
      <c r="CB324" s="393">
        <f t="shared" ref="CB324:CB387" si="491">IF((AND($B324="V",(IF(ISBLANK(AK324),,1))&gt;0)),1,0)</f>
        <v>0</v>
      </c>
      <c r="CC324" s="393">
        <f t="shared" ref="CC324:CC387" si="492">IF((AND($B324="V",(IF(ISBLANK(AN324),,1))&gt;0)),1,0)</f>
        <v>0</v>
      </c>
      <c r="CD324" s="393">
        <f t="shared" ref="CD324:CD387" si="493">IF((AND($B324="V",(IF(ISBLANK(AQ324),,1))&gt;0)),1,0)</f>
        <v>0</v>
      </c>
      <c r="CE324" s="393">
        <f t="shared" ref="CE324:CE387" si="494">IF((AND($B324="V",(IF(ISBLANK(AT324),,1))&gt;0)),1,0)</f>
        <v>0</v>
      </c>
      <c r="CF324" s="393">
        <f t="shared" ref="CF324:CF387" si="495">IF((AND($B324="V",(IF(ISBLANK(AW324),,1))&gt;0)),1,0)</f>
        <v>0</v>
      </c>
      <c r="CG324" s="398"/>
      <c r="CH324" s="391">
        <f t="shared" ref="CH324:CH387" si="496">IF(($V324&lt;&gt;""),1,0)</f>
        <v>1</v>
      </c>
      <c r="CI324" s="391">
        <f t="shared" ref="CI324:CI387" si="497">IF(($Y324&lt;&gt;""),1,0)</f>
        <v>0</v>
      </c>
      <c r="CJ324" s="391">
        <f t="shared" ref="CJ324:CJ387" si="498">IF(($AB324&lt;&gt;""),1,0)</f>
        <v>0</v>
      </c>
      <c r="CK324" s="391">
        <f t="shared" ref="CK324:CK387" si="499">IF(($AE324&lt;&gt;""),1,0)</f>
        <v>0</v>
      </c>
      <c r="CL324" s="391">
        <f t="shared" ref="CL324:CL387" si="500">IF(($AH324&lt;&gt;""),1,0)</f>
        <v>1</v>
      </c>
      <c r="CM324" s="391">
        <f t="shared" ref="CM324:CM387" si="501">IF(($AK324&lt;&gt;""),1,0)</f>
        <v>0</v>
      </c>
      <c r="CN324" s="391">
        <f t="shared" ref="CN324:CN387" si="502">IF(($AN324&lt;&gt;""),1,0)</f>
        <v>1</v>
      </c>
      <c r="CO324" s="391">
        <f t="shared" ref="CO324:CO387" si="503">IF(($AQ324&lt;&gt;""),1,0)</f>
        <v>1</v>
      </c>
      <c r="CP324" s="391">
        <f t="shared" ref="CP324:CP387" si="504">IF(($AT324&lt;&gt;""),1,0)</f>
        <v>1</v>
      </c>
      <c r="CQ324" s="391">
        <f t="shared" ref="CQ324:CQ387" si="505">IF(($AW324&lt;&gt;""),1,0)</f>
        <v>1</v>
      </c>
      <c r="CR324" s="391">
        <f t="shared" ref="CR324:CR387" si="506">SUBTOTAL(9,CH324:CQ324)</f>
        <v>0</v>
      </c>
      <c r="CS324" s="393">
        <f t="shared" ref="CS324:CS387" si="507">CR324-CT324</f>
        <v>0</v>
      </c>
      <c r="CT324" s="391">
        <f t="shared" ref="CT324:CT387" si="508">SUBTOTAL(9,CU324:DD324)</f>
        <v>0</v>
      </c>
      <c r="CU324" s="391">
        <f t="shared" ref="CU324:CU387" si="509">IF(($V324&gt;0),1,0)</f>
        <v>0</v>
      </c>
      <c r="CV324" s="391">
        <f t="shared" ref="CV324:CV387" si="510">IF(($Y324&gt;0),1,0)</f>
        <v>0</v>
      </c>
      <c r="CW324" s="391">
        <f t="shared" ref="CW324:CW387" si="511">IF(($AB324&gt;0),1,0)</f>
        <v>0</v>
      </c>
      <c r="CX324" s="391">
        <f t="shared" ref="CX324:CX387" si="512">IF(($AE324&gt;0),1,0)</f>
        <v>0</v>
      </c>
      <c r="CY324" s="391">
        <f t="shared" ref="CY324:CY387" si="513">IF(($AH324&gt;0),1,0)</f>
        <v>0</v>
      </c>
      <c r="CZ324" s="391">
        <f t="shared" ref="CZ324:CZ387" si="514">IF(($AK324&gt;0),1,0)</f>
        <v>0</v>
      </c>
      <c r="DA324" s="391">
        <f t="shared" ref="DA324:DA387" si="515">IF(($AN324&gt;0),1,0)</f>
        <v>0</v>
      </c>
      <c r="DB324" s="391">
        <f t="shared" ref="DB324:DB387" si="516">IF(($AQ324&gt;0),1,0)</f>
        <v>0</v>
      </c>
      <c r="DC324" s="391">
        <f t="shared" ref="DC324:DC387" si="517">IF(($AT324&gt;0),1,0)</f>
        <v>0</v>
      </c>
      <c r="DD324" s="391">
        <f t="shared" ref="DD324:DD387" si="518">IF(($AW324&gt;0),1,0)</f>
        <v>1</v>
      </c>
      <c r="DE324" s="398"/>
      <c r="DF324" s="391">
        <f t="shared" ref="DF324:DF387" si="519">SUM(DG324:DP324)</f>
        <v>0</v>
      </c>
      <c r="DG324" s="391">
        <f t="shared" ref="DG324:DG387" si="520">IF((AND($CT324=1,$V324&gt;=1)),1,0)</f>
        <v>0</v>
      </c>
      <c r="DH324" s="391">
        <f t="shared" ref="DH324:DH387" si="521">IF((AND($CT324=1,$Y324&gt;=1)),1,0)</f>
        <v>0</v>
      </c>
      <c r="DI324" s="391">
        <f t="shared" ref="DI324:DI387" si="522">IF((AND($CT324=1,$AB324&gt;=1)),1,0)</f>
        <v>0</v>
      </c>
      <c r="DJ324" s="391">
        <f t="shared" ref="DJ324:DJ387" si="523">IF((AND($CT324=1,$AE324&gt;=1)),1,0)</f>
        <v>0</v>
      </c>
      <c r="DK324" s="391">
        <f t="shared" ref="DK324:DK387" si="524">IF((AND($CT324=1,$AH324&gt;=1)),1,0)</f>
        <v>0</v>
      </c>
      <c r="DL324" s="391">
        <f t="shared" ref="DL324:DL387" si="525">IF((AND($CT324=1,$AK324&gt;=1)),1,0)</f>
        <v>0</v>
      </c>
      <c r="DM324" s="391">
        <f t="shared" ref="DM324:DM387" si="526">IF((AND($CT324=1,$AN324&gt;=1)),1,0)</f>
        <v>0</v>
      </c>
      <c r="DN324" s="391">
        <f t="shared" ref="DN324:DN387" si="527">IF((AND($CT324=1,$AQ324&gt;=1)),1,0)</f>
        <v>0</v>
      </c>
      <c r="DO324" s="391">
        <f t="shared" ref="DO324:DO387" si="528">IF((AND($CT324=1,$AT324&gt;=1)),1,0)</f>
        <v>0</v>
      </c>
      <c r="DP324" s="391">
        <f t="shared" ref="DP324:DP387" si="529">IF((AND($CT324=1,$AW324&gt;=1)),1,0)</f>
        <v>0</v>
      </c>
      <c r="DQ324" s="398"/>
      <c r="DR324" s="391">
        <f t="shared" ref="DR324:DR387" si="530">SUM(DS324:EB324)</f>
        <v>0</v>
      </c>
      <c r="DS324" s="391">
        <f t="shared" ref="DS324:DS387" si="531">IF((AND($CT324=1,$V324&gt;1)),1,0)</f>
        <v>0</v>
      </c>
      <c r="DT324" s="391">
        <f t="shared" ref="DT324:DT387" si="532">IF((AND($CT324=1,$Y324&gt;1)),1,0)</f>
        <v>0</v>
      </c>
      <c r="DU324" s="391">
        <f t="shared" ref="DU324:DU387" si="533">IF((AND($CT324=1,$AB324&gt;1)),1,0)</f>
        <v>0</v>
      </c>
      <c r="DV324" s="391">
        <f t="shared" ref="DV324:DV387" si="534">IF((AND($CT324=1,$AE324&gt;1)),1,0)</f>
        <v>0</v>
      </c>
      <c r="DW324" s="391">
        <f t="shared" ref="DW324:DW387" si="535">IF((AND($CT324=1,$AH324&gt;1)),1,0)</f>
        <v>0</v>
      </c>
      <c r="DX324" s="391">
        <f t="shared" ref="DX324:DX387" si="536">IF((AND($CT324=1,$AK324&gt;1)),1,0)</f>
        <v>0</v>
      </c>
      <c r="DY324" s="391">
        <f t="shared" ref="DY324:DY387" si="537">IF((AND($CT324=1,$AN324&gt;1)),1,0)</f>
        <v>0</v>
      </c>
      <c r="DZ324" s="391">
        <f t="shared" ref="DZ324:DZ387" si="538">IF((AND($CT324=1,$AQ324&gt;1)),1,0)</f>
        <v>0</v>
      </c>
      <c r="EA324" s="391">
        <f t="shared" ref="EA324:EA387" si="539">IF((AND($CT324=1,$AT324&gt;1)),1,0)</f>
        <v>0</v>
      </c>
      <c r="EB324" s="391">
        <f t="shared" ref="EB324:EB387" si="540">IF((AND($CT324=1,$AW324&gt;1)),1,0)</f>
        <v>0</v>
      </c>
      <c r="EC324" s="398"/>
      <c r="ED324" s="391">
        <f t="shared" ref="ED324:ED387" si="541">SUM(EE324:EN324)</f>
        <v>0</v>
      </c>
      <c r="EE324" s="391">
        <f t="shared" ref="EE324:EE387" si="542">IF((AND($CT324=1,$V324=1)),1,0)</f>
        <v>0</v>
      </c>
      <c r="EF324" s="391">
        <f t="shared" ref="EF324:EF387" si="543">IF((AND($CT324=1,$Y324=1)),1,0)</f>
        <v>0</v>
      </c>
      <c r="EG324" s="391">
        <f t="shared" ref="EG324:EG387" si="544">IF((AND($CT324=1,$AB324=1)),1,0)</f>
        <v>0</v>
      </c>
      <c r="EH324" s="391">
        <f t="shared" ref="EH324:EH387" si="545">IF((AND($CT324=1,$AE324=1)),1,0)</f>
        <v>0</v>
      </c>
      <c r="EI324" s="391">
        <f t="shared" ref="EI324:EI387" si="546">IF((AND($CT324=1,$AH324=1)),1,0)</f>
        <v>0</v>
      </c>
      <c r="EJ324" s="391">
        <f t="shared" ref="EJ324:EJ387" si="547">IF((AND($CT324=1,$AK324=1)),1,0)</f>
        <v>0</v>
      </c>
      <c r="EK324" s="391">
        <f t="shared" ref="EK324:EK387" si="548">IF((AND($CT324=1,$AN324=1)),1,0)</f>
        <v>0</v>
      </c>
      <c r="EL324" s="391">
        <f t="shared" ref="EL324:EL387" si="549">IF((AND($CT324=1,$AQ324=1)),1,0)</f>
        <v>0</v>
      </c>
      <c r="EM324" s="391">
        <f t="shared" ref="EM324:EM387" si="550">IF((AND($CT324=1,$AT324=1)),1,0)</f>
        <v>0</v>
      </c>
      <c r="EN324" s="391">
        <f t="shared" ref="EN324:EN387" si="551">IF((AND($CT324=1,$AW324=1)),1,0)</f>
        <v>0</v>
      </c>
    </row>
    <row r="325" spans="1:145" s="391" customFormat="1" ht="13.5" hidden="1" thickBot="1" x14ac:dyDescent="0.25">
      <c r="A325" s="364" t="str">
        <f t="shared" si="470"/>
        <v>SVA-TPB</v>
      </c>
      <c r="B325" s="365" t="str">
        <f>IF((A325&lt;&gt;"ZZZ"),(IF((IFERROR((VLOOKUP(A325,'Standaard+voorstellen '!A$1:B$436,1,FALSE)),"ZZZ"))="ZZZ","v","")),"")</f>
        <v/>
      </c>
      <c r="C325" s="396" t="s">
        <v>716</v>
      </c>
      <c r="D325" s="367" t="str">
        <f t="shared" si="471"/>
        <v>SVA-TPB</v>
      </c>
      <c r="E325" s="368" t="str">
        <f>IFERROR((VLOOKUP(C325,'Standaard+voorstellen '!A$1:E$568,2,FALSE)),"Nog af te handelen AANVRAAG")</f>
        <v>Schuimvormendmid. Aanh. TPB</v>
      </c>
      <c r="F325" s="369">
        <f>IFERROR((VLOOKUP(C325,'Standaard+voorstellen '!A$1:E$568,3,FALSE)),"")</f>
        <v>6</v>
      </c>
      <c r="G325" s="370">
        <f t="shared" si="465"/>
        <v>1</v>
      </c>
      <c r="H325" s="371">
        <f t="shared" si="467"/>
        <v>0</v>
      </c>
      <c r="I325" s="372">
        <f t="shared" si="466"/>
        <v>1</v>
      </c>
      <c r="J325" s="367">
        <f t="shared" si="472"/>
        <v>0</v>
      </c>
      <c r="K325" s="372">
        <f t="shared" si="473"/>
        <v>0</v>
      </c>
      <c r="L325" s="434" t="s">
        <v>36</v>
      </c>
      <c r="M325" s="373" t="s">
        <v>1260</v>
      </c>
      <c r="N325" s="420" t="s">
        <v>2141</v>
      </c>
      <c r="O325" s="420" t="s">
        <v>2093</v>
      </c>
      <c r="P325" s="376" t="s">
        <v>716</v>
      </c>
      <c r="Q325" s="377">
        <v>1</v>
      </c>
      <c r="R325" s="378">
        <v>0</v>
      </c>
      <c r="S325" s="379">
        <v>1</v>
      </c>
      <c r="T325" s="378">
        <v>6</v>
      </c>
      <c r="U325" s="378">
        <v>1</v>
      </c>
      <c r="V325" s="383">
        <v>0</v>
      </c>
      <c r="W325" s="384">
        <v>0</v>
      </c>
      <c r="X325" s="385">
        <v>0</v>
      </c>
      <c r="Y325" s="384"/>
      <c r="Z325" s="401"/>
      <c r="AA325" s="402"/>
      <c r="AB325" s="383"/>
      <c r="AC325" s="384"/>
      <c r="AD325" s="384"/>
      <c r="AE325" s="377"/>
      <c r="AF325" s="380"/>
      <c r="AG325" s="382"/>
      <c r="AH325" s="383">
        <v>0</v>
      </c>
      <c r="AI325" s="384">
        <v>0</v>
      </c>
      <c r="AJ325" s="385">
        <v>0</v>
      </c>
      <c r="AK325" s="378"/>
      <c r="AL325" s="378"/>
      <c r="AM325" s="378"/>
      <c r="AN325" s="383">
        <v>0</v>
      </c>
      <c r="AO325" s="384">
        <v>0</v>
      </c>
      <c r="AP325" s="385">
        <v>0</v>
      </c>
      <c r="AQ325" s="378">
        <v>0</v>
      </c>
      <c r="AR325" s="378">
        <v>0</v>
      </c>
      <c r="AS325" s="378">
        <v>0</v>
      </c>
      <c r="AT325" s="383">
        <v>0</v>
      </c>
      <c r="AU325" s="378">
        <v>0</v>
      </c>
      <c r="AV325" s="378">
        <v>0</v>
      </c>
      <c r="AW325" s="383">
        <v>1</v>
      </c>
      <c r="AX325" s="384">
        <v>0</v>
      </c>
      <c r="AY325" s="379">
        <v>1</v>
      </c>
      <c r="AZ325" s="403"/>
      <c r="BA325" s="387" t="str">
        <f t="shared" si="474"/>
        <v>SV</v>
      </c>
      <c r="BB325" s="388" t="str">
        <f t="shared" si="475"/>
        <v>A</v>
      </c>
      <c r="BC325" s="389" t="str">
        <f t="shared" si="476"/>
        <v>-</v>
      </c>
      <c r="BD325" s="390" t="str">
        <f t="shared" si="469"/>
        <v>TPB</v>
      </c>
      <c r="BE325" s="391">
        <f t="shared" si="477"/>
        <v>4</v>
      </c>
      <c r="BF325" s="392" t="str">
        <f>VLOOKUP(C325,'Standaard+voorstellen '!A$1:E$568,1,FALSE)</f>
        <v>SVA-TPB</v>
      </c>
      <c r="BG325" s="393" t="str">
        <f>VLOOKUP(P325,'Hulpblad Aantal per VrtgSrt &gt;=1'!B$4:C$688,1,FALSE)</f>
        <v>SVA-TPB</v>
      </c>
      <c r="BH325" s="394" t="s">
        <v>716</v>
      </c>
      <c r="BI325" s="393" t="str">
        <f t="shared" si="478"/>
        <v>g</v>
      </c>
      <c r="BJ325" s="393" t="str">
        <f t="shared" si="479"/>
        <v/>
      </c>
      <c r="BK325" s="393" t="str">
        <f t="shared" si="480"/>
        <v>A</v>
      </c>
      <c r="BL325" s="395" t="str">
        <f t="shared" si="481"/>
        <v>A</v>
      </c>
      <c r="BM325" s="393" t="str">
        <f>IF((B325&gt;"a"),(VLOOKUP(A325,Afhankelijkheid!A$2:O$5530,2,FALSE)),"")</f>
        <v/>
      </c>
      <c r="BN325" s="396">
        <f>IFERROR(VLOOKUP(A325,'Hulpblad IZB en IZE'!A$2:B$750,2,FALSE),0)</f>
        <v>0</v>
      </c>
      <c r="BO325" s="397" t="str">
        <f t="shared" si="482"/>
        <v/>
      </c>
      <c r="BP325" s="370">
        <f t="shared" si="483"/>
        <v>1</v>
      </c>
      <c r="BQ325" s="371">
        <f t="shared" si="484"/>
        <v>0</v>
      </c>
      <c r="BR325" s="372">
        <f t="shared" ref="BR325:BR388" si="552">IF($C325=$C324,BR324+S325,S325)</f>
        <v>1</v>
      </c>
      <c r="BS325" s="372">
        <f t="shared" ref="BS325:BS388" si="553">IF($C325=$C324,$BR324+T325,T325)</f>
        <v>6</v>
      </c>
      <c r="BT325" s="367">
        <f t="shared" si="485"/>
        <v>0</v>
      </c>
      <c r="BU325" s="398"/>
      <c r="BW325" s="393">
        <f t="shared" si="486"/>
        <v>0</v>
      </c>
      <c r="BX325" s="393">
        <f t="shared" si="487"/>
        <v>0</v>
      </c>
      <c r="BY325" s="393">
        <f t="shared" si="488"/>
        <v>0</v>
      </c>
      <c r="BZ325" s="393">
        <f t="shared" si="489"/>
        <v>0</v>
      </c>
      <c r="CA325" s="393">
        <f t="shared" si="490"/>
        <v>0</v>
      </c>
      <c r="CB325" s="393">
        <f t="shared" si="491"/>
        <v>0</v>
      </c>
      <c r="CC325" s="393">
        <f t="shared" si="492"/>
        <v>0</v>
      </c>
      <c r="CD325" s="393">
        <f t="shared" si="493"/>
        <v>0</v>
      </c>
      <c r="CE325" s="393">
        <f t="shared" si="494"/>
        <v>0</v>
      </c>
      <c r="CF325" s="393">
        <f t="shared" si="495"/>
        <v>0</v>
      </c>
      <c r="CG325" s="398"/>
      <c r="CH325" s="391">
        <f t="shared" si="496"/>
        <v>1</v>
      </c>
      <c r="CI325" s="391">
        <f t="shared" si="497"/>
        <v>0</v>
      </c>
      <c r="CJ325" s="391">
        <f t="shared" si="498"/>
        <v>0</v>
      </c>
      <c r="CK325" s="391">
        <f t="shared" si="499"/>
        <v>0</v>
      </c>
      <c r="CL325" s="391">
        <f t="shared" si="500"/>
        <v>1</v>
      </c>
      <c r="CM325" s="391">
        <f t="shared" si="501"/>
        <v>0</v>
      </c>
      <c r="CN325" s="391">
        <f t="shared" si="502"/>
        <v>1</v>
      </c>
      <c r="CO325" s="391">
        <f t="shared" si="503"/>
        <v>1</v>
      </c>
      <c r="CP325" s="391">
        <f t="shared" si="504"/>
        <v>1</v>
      </c>
      <c r="CQ325" s="391">
        <f t="shared" si="505"/>
        <v>1</v>
      </c>
      <c r="CR325" s="391">
        <f t="shared" si="506"/>
        <v>0</v>
      </c>
      <c r="CS325" s="393">
        <f t="shared" si="507"/>
        <v>0</v>
      </c>
      <c r="CT325" s="391">
        <f t="shared" si="508"/>
        <v>0</v>
      </c>
      <c r="CU325" s="391">
        <f t="shared" si="509"/>
        <v>0</v>
      </c>
      <c r="CV325" s="391">
        <f t="shared" si="510"/>
        <v>0</v>
      </c>
      <c r="CW325" s="391">
        <f t="shared" si="511"/>
        <v>0</v>
      </c>
      <c r="CX325" s="391">
        <f t="shared" si="512"/>
        <v>0</v>
      </c>
      <c r="CY325" s="391">
        <f t="shared" si="513"/>
        <v>0</v>
      </c>
      <c r="CZ325" s="391">
        <f t="shared" si="514"/>
        <v>0</v>
      </c>
      <c r="DA325" s="391">
        <f t="shared" si="515"/>
        <v>0</v>
      </c>
      <c r="DB325" s="391">
        <f t="shared" si="516"/>
        <v>0</v>
      </c>
      <c r="DC325" s="391">
        <f t="shared" si="517"/>
        <v>0</v>
      </c>
      <c r="DD325" s="391">
        <f t="shared" si="518"/>
        <v>1</v>
      </c>
      <c r="DE325" s="398"/>
      <c r="DF325" s="391">
        <f t="shared" si="519"/>
        <v>0</v>
      </c>
      <c r="DG325" s="391">
        <f t="shared" si="520"/>
        <v>0</v>
      </c>
      <c r="DH325" s="391">
        <f t="shared" si="521"/>
        <v>0</v>
      </c>
      <c r="DI325" s="391">
        <f t="shared" si="522"/>
        <v>0</v>
      </c>
      <c r="DJ325" s="391">
        <f t="shared" si="523"/>
        <v>0</v>
      </c>
      <c r="DK325" s="391">
        <f t="shared" si="524"/>
        <v>0</v>
      </c>
      <c r="DL325" s="391">
        <f t="shared" si="525"/>
        <v>0</v>
      </c>
      <c r="DM325" s="391">
        <f t="shared" si="526"/>
        <v>0</v>
      </c>
      <c r="DN325" s="391">
        <f t="shared" si="527"/>
        <v>0</v>
      </c>
      <c r="DO325" s="391">
        <f t="shared" si="528"/>
        <v>0</v>
      </c>
      <c r="DP325" s="391">
        <f t="shared" si="529"/>
        <v>0</v>
      </c>
      <c r="DQ325" s="398"/>
      <c r="DR325" s="391">
        <f t="shared" si="530"/>
        <v>0</v>
      </c>
      <c r="DS325" s="391">
        <f t="shared" si="531"/>
        <v>0</v>
      </c>
      <c r="DT325" s="391">
        <f t="shared" si="532"/>
        <v>0</v>
      </c>
      <c r="DU325" s="391">
        <f t="shared" si="533"/>
        <v>0</v>
      </c>
      <c r="DV325" s="391">
        <f t="shared" si="534"/>
        <v>0</v>
      </c>
      <c r="DW325" s="391">
        <f t="shared" si="535"/>
        <v>0</v>
      </c>
      <c r="DX325" s="391">
        <f t="shared" si="536"/>
        <v>0</v>
      </c>
      <c r="DY325" s="391">
        <f t="shared" si="537"/>
        <v>0</v>
      </c>
      <c r="DZ325" s="391">
        <f t="shared" si="538"/>
        <v>0</v>
      </c>
      <c r="EA325" s="391">
        <f t="shared" si="539"/>
        <v>0</v>
      </c>
      <c r="EB325" s="391">
        <f t="shared" si="540"/>
        <v>0</v>
      </c>
      <c r="EC325" s="398"/>
      <c r="ED325" s="391">
        <f t="shared" si="541"/>
        <v>0</v>
      </c>
      <c r="EE325" s="391">
        <f t="shared" si="542"/>
        <v>0</v>
      </c>
      <c r="EF325" s="391">
        <f t="shared" si="543"/>
        <v>0</v>
      </c>
      <c r="EG325" s="391">
        <f t="shared" si="544"/>
        <v>0</v>
      </c>
      <c r="EH325" s="391">
        <f t="shared" si="545"/>
        <v>0</v>
      </c>
      <c r="EI325" s="391">
        <f t="shared" si="546"/>
        <v>0</v>
      </c>
      <c r="EJ325" s="391">
        <f t="shared" si="547"/>
        <v>0</v>
      </c>
      <c r="EK325" s="391">
        <f t="shared" si="548"/>
        <v>0</v>
      </c>
      <c r="EL325" s="391">
        <f t="shared" si="549"/>
        <v>0</v>
      </c>
      <c r="EM325" s="391">
        <f t="shared" si="550"/>
        <v>0</v>
      </c>
      <c r="EN325" s="391">
        <f t="shared" si="551"/>
        <v>0</v>
      </c>
    </row>
    <row r="326" spans="1:145" s="391" customFormat="1" ht="13.5" hidden="1" thickBot="1" x14ac:dyDescent="0.25">
      <c r="A326" s="364" t="str">
        <f t="shared" si="470"/>
        <v>SVH</v>
      </c>
      <c r="B326" s="365" t="str">
        <f>IF((A326&lt;&gt;"ZZZ"),(IF((IFERROR((VLOOKUP(A326,'Standaard+voorstellen '!A$1:B$436,1,FALSE)),"ZZZ"))="ZZZ","v","")),"")</f>
        <v/>
      </c>
      <c r="C326" s="396" t="s">
        <v>108</v>
      </c>
      <c r="D326" s="367" t="str">
        <f t="shared" si="471"/>
        <v>SVH</v>
      </c>
      <c r="E326" s="368" t="str">
        <f>IFERROR((VLOOKUP(C326,'Standaard+voorstellen '!A$1:E$568,2,FALSE)),"Nog af te handelen AANVRAAG")</f>
        <v>Schuimvormend middel HAB</v>
      </c>
      <c r="F326" s="369">
        <f>IFERROR((VLOOKUP(C326,'Standaard+voorstellen '!A$1:E$568,3,FALSE)),"")</f>
        <v>6</v>
      </c>
      <c r="G326" s="370">
        <f t="shared" si="465"/>
        <v>14</v>
      </c>
      <c r="H326" s="371">
        <f t="shared" si="467"/>
        <v>14</v>
      </c>
      <c r="I326" s="372">
        <f t="shared" si="466"/>
        <v>0</v>
      </c>
      <c r="J326" s="367">
        <f t="shared" si="472"/>
        <v>51</v>
      </c>
      <c r="K326" s="372">
        <f t="shared" si="473"/>
        <v>0</v>
      </c>
      <c r="L326" s="369" t="s">
        <v>36</v>
      </c>
      <c r="M326" s="373" t="s">
        <v>1219</v>
      </c>
      <c r="N326" s="454"/>
      <c r="O326" s="375"/>
      <c r="P326" s="376" t="s">
        <v>108</v>
      </c>
      <c r="Q326" s="377">
        <v>14</v>
      </c>
      <c r="R326" s="378">
        <v>14</v>
      </c>
      <c r="S326" s="379">
        <v>0</v>
      </c>
      <c r="T326" s="378">
        <v>8</v>
      </c>
      <c r="U326" s="378">
        <v>6</v>
      </c>
      <c r="V326" s="377">
        <v>1</v>
      </c>
      <c r="W326" s="378">
        <v>1</v>
      </c>
      <c r="X326" s="379">
        <v>0</v>
      </c>
      <c r="Y326" s="384"/>
      <c r="Z326" s="401"/>
      <c r="AA326" s="402"/>
      <c r="AB326" s="383"/>
      <c r="AC326" s="384"/>
      <c r="AD326" s="384"/>
      <c r="AE326" s="383">
        <v>1</v>
      </c>
      <c r="AF326" s="401">
        <v>1</v>
      </c>
      <c r="AG326" s="406">
        <v>0</v>
      </c>
      <c r="AH326" s="377">
        <v>3</v>
      </c>
      <c r="AI326" s="378">
        <v>3</v>
      </c>
      <c r="AJ326" s="379">
        <v>0</v>
      </c>
      <c r="AK326" s="384">
        <v>1</v>
      </c>
      <c r="AL326" s="384">
        <v>1</v>
      </c>
      <c r="AM326" s="384">
        <v>0</v>
      </c>
      <c r="AN326" s="377">
        <v>0</v>
      </c>
      <c r="AO326" s="378">
        <v>0</v>
      </c>
      <c r="AP326" s="379">
        <v>0</v>
      </c>
      <c r="AQ326" s="384">
        <v>0</v>
      </c>
      <c r="AR326" s="384">
        <v>0</v>
      </c>
      <c r="AS326" s="384">
        <v>0</v>
      </c>
      <c r="AT326" s="377">
        <v>7</v>
      </c>
      <c r="AU326" s="384">
        <v>7</v>
      </c>
      <c r="AV326" s="384">
        <v>0</v>
      </c>
      <c r="AW326" s="377">
        <v>1</v>
      </c>
      <c r="AX326" s="378">
        <v>1</v>
      </c>
      <c r="AY326" s="379">
        <v>0</v>
      </c>
      <c r="AZ326" s="403"/>
      <c r="BA326" s="387" t="str">
        <f t="shared" si="474"/>
        <v>SV</v>
      </c>
      <c r="BB326" s="388" t="str">
        <f t="shared" si="475"/>
        <v>H</v>
      </c>
      <c r="BC326" s="389" t="str">
        <f t="shared" si="476"/>
        <v/>
      </c>
      <c r="BD326" s="390" t="str">
        <f t="shared" si="469"/>
        <v/>
      </c>
      <c r="BE326" s="391">
        <f t="shared" si="477"/>
        <v>4</v>
      </c>
      <c r="BF326" s="392" t="str">
        <f>VLOOKUP(C326,'Standaard+voorstellen '!A$1:E$568,1,FALSE)</f>
        <v>SVH</v>
      </c>
      <c r="BG326" s="393" t="str">
        <f>VLOOKUP(P326,'Hulpblad Aantal per VrtgSrt &gt;=1'!B$4:C$688,1,FALSE)</f>
        <v>SVH</v>
      </c>
      <c r="BH326" s="394" t="s">
        <v>108</v>
      </c>
      <c r="BI326" s="393" t="str">
        <f t="shared" si="478"/>
        <v>g</v>
      </c>
      <c r="BJ326" s="393" t="str">
        <f t="shared" si="479"/>
        <v>P</v>
      </c>
      <c r="BK326" s="393" t="str">
        <f t="shared" si="480"/>
        <v/>
      </c>
      <c r="BL326" s="395" t="str">
        <f t="shared" si="481"/>
        <v>P</v>
      </c>
      <c r="BM326" s="393" t="str">
        <f>IF((B326&gt;"a"),(VLOOKUP(A326,Afhankelijkheid!A$2:O$5530,2,FALSE)),"")</f>
        <v/>
      </c>
      <c r="BN326" s="396">
        <f>IFERROR(VLOOKUP(A326,'Hulpblad IZB en IZE'!A$2:B$750,2,FALSE),0)</f>
        <v>51</v>
      </c>
      <c r="BO326" s="397" t="str">
        <f t="shared" si="482"/>
        <v/>
      </c>
      <c r="BP326" s="370">
        <f t="shared" si="483"/>
        <v>14</v>
      </c>
      <c r="BQ326" s="371">
        <f t="shared" si="484"/>
        <v>14</v>
      </c>
      <c r="BR326" s="372">
        <f t="shared" si="552"/>
        <v>0</v>
      </c>
      <c r="BS326" s="372">
        <f t="shared" si="553"/>
        <v>8</v>
      </c>
      <c r="BT326" s="367">
        <f t="shared" si="485"/>
        <v>51</v>
      </c>
      <c r="BU326" s="398"/>
      <c r="BW326" s="393">
        <f t="shared" si="486"/>
        <v>0</v>
      </c>
      <c r="BX326" s="393">
        <f t="shared" si="487"/>
        <v>0</v>
      </c>
      <c r="BY326" s="393">
        <f t="shared" si="488"/>
        <v>0</v>
      </c>
      <c r="BZ326" s="393">
        <f t="shared" si="489"/>
        <v>0</v>
      </c>
      <c r="CA326" s="393">
        <f t="shared" si="490"/>
        <v>0</v>
      </c>
      <c r="CB326" s="393">
        <f t="shared" si="491"/>
        <v>0</v>
      </c>
      <c r="CC326" s="393">
        <f t="shared" si="492"/>
        <v>0</v>
      </c>
      <c r="CD326" s="393">
        <f t="shared" si="493"/>
        <v>0</v>
      </c>
      <c r="CE326" s="393">
        <f t="shared" si="494"/>
        <v>0</v>
      </c>
      <c r="CF326" s="393">
        <f t="shared" si="495"/>
        <v>0</v>
      </c>
      <c r="CG326" s="398"/>
      <c r="CH326" s="391">
        <f t="shared" si="496"/>
        <v>1</v>
      </c>
      <c r="CI326" s="391">
        <f t="shared" si="497"/>
        <v>0</v>
      </c>
      <c r="CJ326" s="391">
        <f t="shared" si="498"/>
        <v>0</v>
      </c>
      <c r="CK326" s="391">
        <f t="shared" si="499"/>
        <v>1</v>
      </c>
      <c r="CL326" s="391">
        <f t="shared" si="500"/>
        <v>1</v>
      </c>
      <c r="CM326" s="391">
        <f t="shared" si="501"/>
        <v>1</v>
      </c>
      <c r="CN326" s="391">
        <f t="shared" si="502"/>
        <v>1</v>
      </c>
      <c r="CO326" s="391">
        <f t="shared" si="503"/>
        <v>1</v>
      </c>
      <c r="CP326" s="391">
        <f t="shared" si="504"/>
        <v>1</v>
      </c>
      <c r="CQ326" s="391">
        <f t="shared" si="505"/>
        <v>1</v>
      </c>
      <c r="CR326" s="391">
        <f t="shared" si="506"/>
        <v>0</v>
      </c>
      <c r="CS326" s="393">
        <f t="shared" si="507"/>
        <v>0</v>
      </c>
      <c r="CT326" s="391">
        <f t="shared" si="508"/>
        <v>0</v>
      </c>
      <c r="CU326" s="391">
        <f t="shared" si="509"/>
        <v>1</v>
      </c>
      <c r="CV326" s="391">
        <f t="shared" si="510"/>
        <v>0</v>
      </c>
      <c r="CW326" s="391">
        <f t="shared" si="511"/>
        <v>0</v>
      </c>
      <c r="CX326" s="391">
        <f t="shared" si="512"/>
        <v>1</v>
      </c>
      <c r="CY326" s="391">
        <f t="shared" si="513"/>
        <v>1</v>
      </c>
      <c r="CZ326" s="391">
        <f t="shared" si="514"/>
        <v>1</v>
      </c>
      <c r="DA326" s="391">
        <f t="shared" si="515"/>
        <v>0</v>
      </c>
      <c r="DB326" s="391">
        <f t="shared" si="516"/>
        <v>0</v>
      </c>
      <c r="DC326" s="391">
        <f t="shared" si="517"/>
        <v>1</v>
      </c>
      <c r="DD326" s="391">
        <f t="shared" si="518"/>
        <v>1</v>
      </c>
      <c r="DE326" s="398"/>
      <c r="DF326" s="391">
        <f t="shared" si="519"/>
        <v>0</v>
      </c>
      <c r="DG326" s="391">
        <f t="shared" si="520"/>
        <v>0</v>
      </c>
      <c r="DH326" s="391">
        <f t="shared" si="521"/>
        <v>0</v>
      </c>
      <c r="DI326" s="391">
        <f t="shared" si="522"/>
        <v>0</v>
      </c>
      <c r="DJ326" s="391">
        <f t="shared" si="523"/>
        <v>0</v>
      </c>
      <c r="DK326" s="391">
        <f t="shared" si="524"/>
        <v>0</v>
      </c>
      <c r="DL326" s="391">
        <f t="shared" si="525"/>
        <v>0</v>
      </c>
      <c r="DM326" s="391">
        <f t="shared" si="526"/>
        <v>0</v>
      </c>
      <c r="DN326" s="391">
        <f t="shared" si="527"/>
        <v>0</v>
      </c>
      <c r="DO326" s="391">
        <f t="shared" si="528"/>
        <v>0</v>
      </c>
      <c r="DP326" s="391">
        <f t="shared" si="529"/>
        <v>0</v>
      </c>
      <c r="DQ326" s="398"/>
      <c r="DR326" s="391">
        <f t="shared" si="530"/>
        <v>0</v>
      </c>
      <c r="DS326" s="391">
        <f t="shared" si="531"/>
        <v>0</v>
      </c>
      <c r="DT326" s="391">
        <f t="shared" si="532"/>
        <v>0</v>
      </c>
      <c r="DU326" s="391">
        <f t="shared" si="533"/>
        <v>0</v>
      </c>
      <c r="DV326" s="391">
        <f t="shared" si="534"/>
        <v>0</v>
      </c>
      <c r="DW326" s="391">
        <f t="shared" si="535"/>
        <v>0</v>
      </c>
      <c r="DX326" s="391">
        <f t="shared" si="536"/>
        <v>0</v>
      </c>
      <c r="DY326" s="391">
        <f t="shared" si="537"/>
        <v>0</v>
      </c>
      <c r="DZ326" s="391">
        <f t="shared" si="538"/>
        <v>0</v>
      </c>
      <c r="EA326" s="391">
        <f t="shared" si="539"/>
        <v>0</v>
      </c>
      <c r="EB326" s="391">
        <f t="shared" si="540"/>
        <v>0</v>
      </c>
      <c r="EC326" s="398"/>
      <c r="ED326" s="391">
        <f t="shared" si="541"/>
        <v>0</v>
      </c>
      <c r="EE326" s="391">
        <f t="shared" si="542"/>
        <v>0</v>
      </c>
      <c r="EF326" s="391">
        <f t="shared" si="543"/>
        <v>0</v>
      </c>
      <c r="EG326" s="391">
        <f t="shared" si="544"/>
        <v>0</v>
      </c>
      <c r="EH326" s="391">
        <f t="shared" si="545"/>
        <v>0</v>
      </c>
      <c r="EI326" s="391">
        <f t="shared" si="546"/>
        <v>0</v>
      </c>
      <c r="EJ326" s="391">
        <f t="shared" si="547"/>
        <v>0</v>
      </c>
      <c r="EK326" s="391">
        <f t="shared" si="548"/>
        <v>0</v>
      </c>
      <c r="EL326" s="391">
        <f t="shared" si="549"/>
        <v>0</v>
      </c>
      <c r="EM326" s="391">
        <f t="shared" si="550"/>
        <v>0</v>
      </c>
      <c r="EN326" s="391">
        <f t="shared" si="551"/>
        <v>0</v>
      </c>
    </row>
    <row r="327" spans="1:145" s="391" customFormat="1" ht="13.5" hidden="1" thickBot="1" x14ac:dyDescent="0.25">
      <c r="A327" s="364" t="str">
        <f t="shared" si="470"/>
        <v>SVH-TPB</v>
      </c>
      <c r="B327" s="365" t="str">
        <f>IF((A327&lt;&gt;"ZZZ"),(IF((IFERROR((VLOOKUP(A327,'Standaard+voorstellen '!A$1:B$436,1,FALSE)),"ZZZ"))="ZZZ","v","")),"")</f>
        <v/>
      </c>
      <c r="C327" s="396" t="s">
        <v>773</v>
      </c>
      <c r="D327" s="367" t="str">
        <f t="shared" si="471"/>
        <v>SVH-TPB</v>
      </c>
      <c r="E327" s="368" t="str">
        <f>IFERROR((VLOOKUP(C327,'Standaard+voorstellen '!A$1:E$568,2,FALSE)),"Nog af te handelen AANVRAAG")</f>
        <v>Schuimvormendmid. HAB TPB</v>
      </c>
      <c r="F327" s="369">
        <f>IFERROR((VLOOKUP(C327,'Standaard+voorstellen '!A$1:E$568,3,FALSE)),"")</f>
        <v>6</v>
      </c>
      <c r="G327" s="370">
        <f t="shared" si="465"/>
        <v>4</v>
      </c>
      <c r="H327" s="371">
        <f t="shared" si="467"/>
        <v>4</v>
      </c>
      <c r="I327" s="372">
        <f t="shared" si="466"/>
        <v>0</v>
      </c>
      <c r="J327" s="367">
        <f t="shared" si="472"/>
        <v>0</v>
      </c>
      <c r="K327" s="372">
        <f t="shared" si="473"/>
        <v>0</v>
      </c>
      <c r="L327" s="506" t="s">
        <v>36</v>
      </c>
      <c r="M327" s="373" t="s">
        <v>1260</v>
      </c>
      <c r="N327" s="374"/>
      <c r="O327" s="375"/>
      <c r="P327" s="376" t="s">
        <v>773</v>
      </c>
      <c r="Q327" s="377">
        <v>4</v>
      </c>
      <c r="R327" s="378">
        <v>4</v>
      </c>
      <c r="S327" s="379">
        <v>0</v>
      </c>
      <c r="T327" s="378">
        <v>5</v>
      </c>
      <c r="U327" s="378">
        <v>2</v>
      </c>
      <c r="V327" s="383">
        <v>2</v>
      </c>
      <c r="W327" s="384">
        <v>2</v>
      </c>
      <c r="X327" s="385">
        <v>0</v>
      </c>
      <c r="Y327" s="384"/>
      <c r="Z327" s="401"/>
      <c r="AA327" s="402"/>
      <c r="AB327" s="383"/>
      <c r="AC327" s="384"/>
      <c r="AD327" s="384"/>
      <c r="AE327" s="377"/>
      <c r="AF327" s="380"/>
      <c r="AG327" s="382"/>
      <c r="AH327" s="383">
        <v>2</v>
      </c>
      <c r="AI327" s="384">
        <v>2</v>
      </c>
      <c r="AJ327" s="385">
        <v>0</v>
      </c>
      <c r="AK327" s="384"/>
      <c r="AL327" s="384"/>
      <c r="AM327" s="384"/>
      <c r="AN327" s="383">
        <v>0</v>
      </c>
      <c r="AO327" s="384">
        <v>0</v>
      </c>
      <c r="AP327" s="385">
        <v>0</v>
      </c>
      <c r="AQ327" s="384">
        <v>0</v>
      </c>
      <c r="AR327" s="384">
        <v>0</v>
      </c>
      <c r="AS327" s="384">
        <v>0</v>
      </c>
      <c r="AT327" s="383">
        <v>0</v>
      </c>
      <c r="AU327" s="384">
        <v>0</v>
      </c>
      <c r="AV327" s="384">
        <v>0</v>
      </c>
      <c r="AW327" s="383"/>
      <c r="AX327" s="384"/>
      <c r="AY327" s="385"/>
      <c r="AZ327" s="403"/>
      <c r="BA327" s="387" t="str">
        <f t="shared" si="474"/>
        <v>SV</v>
      </c>
      <c r="BB327" s="388" t="str">
        <f t="shared" si="475"/>
        <v>H</v>
      </c>
      <c r="BC327" s="389" t="str">
        <f t="shared" si="476"/>
        <v>-</v>
      </c>
      <c r="BD327" s="390" t="str">
        <f t="shared" si="469"/>
        <v>TPB</v>
      </c>
      <c r="BE327" s="391">
        <f t="shared" si="477"/>
        <v>4</v>
      </c>
      <c r="BF327" s="392" t="str">
        <f>VLOOKUP(C327,'Standaard+voorstellen '!A$1:E$568,1,FALSE)</f>
        <v>SVH-TPB</v>
      </c>
      <c r="BG327" s="393" t="str">
        <f>VLOOKUP(P327,'Hulpblad Aantal per VrtgSrt &gt;=1'!B$4:C$688,1,FALSE)</f>
        <v>SVH-TPB</v>
      </c>
      <c r="BH327" s="394" t="s">
        <v>773</v>
      </c>
      <c r="BI327" s="393" t="str">
        <f t="shared" si="478"/>
        <v>g</v>
      </c>
      <c r="BJ327" s="393" t="str">
        <f t="shared" si="479"/>
        <v>P</v>
      </c>
      <c r="BK327" s="393" t="str">
        <f t="shared" si="480"/>
        <v/>
      </c>
      <c r="BL327" s="395" t="str">
        <f t="shared" si="481"/>
        <v>P</v>
      </c>
      <c r="BM327" s="393" t="str">
        <f>IF((B327&gt;"a"),(VLOOKUP(A327,Afhankelijkheid!A$2:O$5530,2,FALSE)),"")</f>
        <v/>
      </c>
      <c r="BN327" s="396">
        <f>IFERROR(VLOOKUP(A327,'Hulpblad IZB en IZE'!A$2:B$750,2,FALSE),0)</f>
        <v>0</v>
      </c>
      <c r="BO327" s="397" t="str">
        <f t="shared" si="482"/>
        <v/>
      </c>
      <c r="BP327" s="370">
        <f t="shared" si="483"/>
        <v>4</v>
      </c>
      <c r="BQ327" s="371">
        <f t="shared" si="484"/>
        <v>4</v>
      </c>
      <c r="BR327" s="372">
        <f t="shared" si="552"/>
        <v>0</v>
      </c>
      <c r="BS327" s="372">
        <f t="shared" si="553"/>
        <v>5</v>
      </c>
      <c r="BT327" s="367">
        <f t="shared" si="485"/>
        <v>0</v>
      </c>
      <c r="BU327" s="398"/>
      <c r="BW327" s="393">
        <f t="shared" si="486"/>
        <v>0</v>
      </c>
      <c r="BX327" s="393">
        <f t="shared" si="487"/>
        <v>0</v>
      </c>
      <c r="BY327" s="393">
        <f t="shared" si="488"/>
        <v>0</v>
      </c>
      <c r="BZ327" s="393">
        <f t="shared" si="489"/>
        <v>0</v>
      </c>
      <c r="CA327" s="393">
        <f t="shared" si="490"/>
        <v>0</v>
      </c>
      <c r="CB327" s="393">
        <f t="shared" si="491"/>
        <v>0</v>
      </c>
      <c r="CC327" s="393">
        <f t="shared" si="492"/>
        <v>0</v>
      </c>
      <c r="CD327" s="393">
        <f t="shared" si="493"/>
        <v>0</v>
      </c>
      <c r="CE327" s="393">
        <f t="shared" si="494"/>
        <v>0</v>
      </c>
      <c r="CF327" s="393">
        <f t="shared" si="495"/>
        <v>0</v>
      </c>
      <c r="CG327" s="398"/>
      <c r="CH327" s="391">
        <f t="shared" si="496"/>
        <v>1</v>
      </c>
      <c r="CI327" s="391">
        <f t="shared" si="497"/>
        <v>0</v>
      </c>
      <c r="CJ327" s="391">
        <f t="shared" si="498"/>
        <v>0</v>
      </c>
      <c r="CK327" s="391">
        <f t="shared" si="499"/>
        <v>0</v>
      </c>
      <c r="CL327" s="391">
        <f t="shared" si="500"/>
        <v>1</v>
      </c>
      <c r="CM327" s="391">
        <f t="shared" si="501"/>
        <v>0</v>
      </c>
      <c r="CN327" s="391">
        <f t="shared" si="502"/>
        <v>1</v>
      </c>
      <c r="CO327" s="391">
        <f t="shared" si="503"/>
        <v>1</v>
      </c>
      <c r="CP327" s="391">
        <f t="shared" si="504"/>
        <v>1</v>
      </c>
      <c r="CQ327" s="391">
        <f t="shared" si="505"/>
        <v>0</v>
      </c>
      <c r="CR327" s="391">
        <f t="shared" si="506"/>
        <v>0</v>
      </c>
      <c r="CS327" s="393">
        <f t="shared" si="507"/>
        <v>0</v>
      </c>
      <c r="CT327" s="391">
        <f t="shared" si="508"/>
        <v>0</v>
      </c>
      <c r="CU327" s="391">
        <f t="shared" si="509"/>
        <v>1</v>
      </c>
      <c r="CV327" s="391">
        <f t="shared" si="510"/>
        <v>0</v>
      </c>
      <c r="CW327" s="391">
        <f t="shared" si="511"/>
        <v>0</v>
      </c>
      <c r="CX327" s="391">
        <f t="shared" si="512"/>
        <v>0</v>
      </c>
      <c r="CY327" s="391">
        <f t="shared" si="513"/>
        <v>1</v>
      </c>
      <c r="CZ327" s="391">
        <f t="shared" si="514"/>
        <v>0</v>
      </c>
      <c r="DA327" s="391">
        <f t="shared" si="515"/>
        <v>0</v>
      </c>
      <c r="DB327" s="391">
        <f t="shared" si="516"/>
        <v>0</v>
      </c>
      <c r="DC327" s="391">
        <f t="shared" si="517"/>
        <v>0</v>
      </c>
      <c r="DD327" s="391">
        <f t="shared" si="518"/>
        <v>0</v>
      </c>
      <c r="DE327" s="398"/>
      <c r="DF327" s="391">
        <f t="shared" si="519"/>
        <v>0</v>
      </c>
      <c r="DG327" s="391">
        <f t="shared" si="520"/>
        <v>0</v>
      </c>
      <c r="DH327" s="391">
        <f t="shared" si="521"/>
        <v>0</v>
      </c>
      <c r="DI327" s="391">
        <f t="shared" si="522"/>
        <v>0</v>
      </c>
      <c r="DJ327" s="391">
        <f t="shared" si="523"/>
        <v>0</v>
      </c>
      <c r="DK327" s="391">
        <f t="shared" si="524"/>
        <v>0</v>
      </c>
      <c r="DL327" s="391">
        <f t="shared" si="525"/>
        <v>0</v>
      </c>
      <c r="DM327" s="391">
        <f t="shared" si="526"/>
        <v>0</v>
      </c>
      <c r="DN327" s="391">
        <f t="shared" si="527"/>
        <v>0</v>
      </c>
      <c r="DO327" s="391">
        <f t="shared" si="528"/>
        <v>0</v>
      </c>
      <c r="DP327" s="391">
        <f t="shared" si="529"/>
        <v>0</v>
      </c>
      <c r="DQ327" s="398"/>
      <c r="DR327" s="391">
        <f t="shared" si="530"/>
        <v>0</v>
      </c>
      <c r="DS327" s="391">
        <f t="shared" si="531"/>
        <v>0</v>
      </c>
      <c r="DT327" s="391">
        <f t="shared" si="532"/>
        <v>0</v>
      </c>
      <c r="DU327" s="391">
        <f t="shared" si="533"/>
        <v>0</v>
      </c>
      <c r="DV327" s="391">
        <f t="shared" si="534"/>
        <v>0</v>
      </c>
      <c r="DW327" s="391">
        <f t="shared" si="535"/>
        <v>0</v>
      </c>
      <c r="DX327" s="391">
        <f t="shared" si="536"/>
        <v>0</v>
      </c>
      <c r="DY327" s="391">
        <f t="shared" si="537"/>
        <v>0</v>
      </c>
      <c r="DZ327" s="391">
        <f t="shared" si="538"/>
        <v>0</v>
      </c>
      <c r="EA327" s="391">
        <f t="shared" si="539"/>
        <v>0</v>
      </c>
      <c r="EB327" s="391">
        <f t="shared" si="540"/>
        <v>0</v>
      </c>
      <c r="EC327" s="398"/>
      <c r="ED327" s="391">
        <f t="shared" si="541"/>
        <v>0</v>
      </c>
      <c r="EE327" s="391">
        <f t="shared" si="542"/>
        <v>0</v>
      </c>
      <c r="EF327" s="391">
        <f t="shared" si="543"/>
        <v>0</v>
      </c>
      <c r="EG327" s="391">
        <f t="shared" si="544"/>
        <v>0</v>
      </c>
      <c r="EH327" s="391">
        <f t="shared" si="545"/>
        <v>0</v>
      </c>
      <c r="EI327" s="391">
        <f t="shared" si="546"/>
        <v>0</v>
      </c>
      <c r="EJ327" s="391">
        <f t="shared" si="547"/>
        <v>0</v>
      </c>
      <c r="EK327" s="391">
        <f t="shared" si="548"/>
        <v>0</v>
      </c>
      <c r="EL327" s="391">
        <f t="shared" si="549"/>
        <v>0</v>
      </c>
      <c r="EM327" s="391">
        <f t="shared" si="550"/>
        <v>0</v>
      </c>
      <c r="EN327" s="391">
        <f t="shared" si="551"/>
        <v>0</v>
      </c>
    </row>
    <row r="328" spans="1:145" s="391" customFormat="1" ht="13.5" hidden="1" thickBot="1" x14ac:dyDescent="0.25">
      <c r="A328" s="364" t="str">
        <f t="shared" si="470"/>
        <v>SV-PLS</v>
      </c>
      <c r="B328" s="365" t="str">
        <f>IF((A328&lt;&gt;"ZZZ"),(IF((IFERROR((VLOOKUP(A328,'Standaard+voorstellen '!A$1:B$436,1,FALSE)),"ZZZ"))="ZZZ","v","")),"")</f>
        <v/>
      </c>
      <c r="C328" s="418" t="s">
        <v>1083</v>
      </c>
      <c r="D328" s="367" t="str">
        <f t="shared" si="471"/>
        <v>SV-PLS</v>
      </c>
      <c r="E328" s="368" t="str">
        <f>IFERROR((VLOOKUP(C328,'Standaard+voorstellen '!A$1:E$568,2,FALSE)),"Nog af te handelen AANVRAAG")</f>
        <v>SV Peloton Spec. Blussing</v>
      </c>
      <c r="F328" s="369">
        <f>IFERROR((VLOOKUP(C328,'Standaard+voorstellen '!A$1:E$568,3,FALSE)),"")</f>
        <v>6</v>
      </c>
      <c r="G328" s="370">
        <f t="shared" si="465"/>
        <v>8</v>
      </c>
      <c r="H328" s="371">
        <f t="shared" si="467"/>
        <v>0</v>
      </c>
      <c r="I328" s="372">
        <f t="shared" si="466"/>
        <v>8</v>
      </c>
      <c r="J328" s="367">
        <f t="shared" si="472"/>
        <v>0</v>
      </c>
      <c r="K328" s="372">
        <f t="shared" si="473"/>
        <v>0</v>
      </c>
      <c r="L328" s="369" t="s">
        <v>36</v>
      </c>
      <c r="M328" s="373" t="s">
        <v>1219</v>
      </c>
      <c r="N328" s="374"/>
      <c r="O328" s="375"/>
      <c r="P328" s="376" t="s">
        <v>1083</v>
      </c>
      <c r="Q328" s="377">
        <v>8</v>
      </c>
      <c r="R328" s="378">
        <v>0</v>
      </c>
      <c r="S328" s="379">
        <v>8</v>
      </c>
      <c r="T328" s="378">
        <v>6</v>
      </c>
      <c r="U328" s="378">
        <v>3</v>
      </c>
      <c r="V328" s="383">
        <v>0</v>
      </c>
      <c r="W328" s="384">
        <v>0</v>
      </c>
      <c r="X328" s="385">
        <v>0</v>
      </c>
      <c r="Y328" s="384"/>
      <c r="Z328" s="401"/>
      <c r="AA328" s="402"/>
      <c r="AB328" s="383"/>
      <c r="AC328" s="384"/>
      <c r="AD328" s="384"/>
      <c r="AE328" s="383">
        <v>3</v>
      </c>
      <c r="AF328" s="401">
        <v>0</v>
      </c>
      <c r="AG328" s="406">
        <v>3</v>
      </c>
      <c r="AH328" s="377">
        <v>0</v>
      </c>
      <c r="AI328" s="378">
        <v>0</v>
      </c>
      <c r="AJ328" s="379">
        <v>0</v>
      </c>
      <c r="AK328" s="384"/>
      <c r="AL328" s="384"/>
      <c r="AM328" s="384"/>
      <c r="AN328" s="377">
        <v>1</v>
      </c>
      <c r="AO328" s="378">
        <v>0</v>
      </c>
      <c r="AP328" s="379">
        <v>1</v>
      </c>
      <c r="AQ328" s="384">
        <v>4</v>
      </c>
      <c r="AR328" s="384">
        <v>0</v>
      </c>
      <c r="AS328" s="384">
        <v>4</v>
      </c>
      <c r="AT328" s="383">
        <v>0</v>
      </c>
      <c r="AU328" s="384">
        <v>0</v>
      </c>
      <c r="AV328" s="384">
        <v>0</v>
      </c>
      <c r="AW328" s="383"/>
      <c r="AX328" s="384"/>
      <c r="AY328" s="385"/>
      <c r="AZ328" s="403"/>
      <c r="BA328" s="387" t="str">
        <f t="shared" si="474"/>
        <v>SV</v>
      </c>
      <c r="BB328" s="388" t="str">
        <f t="shared" si="475"/>
        <v/>
      </c>
      <c r="BC328" s="389" t="str">
        <f t="shared" si="476"/>
        <v>-</v>
      </c>
      <c r="BD328" s="390" t="str">
        <f t="shared" si="469"/>
        <v>PLS</v>
      </c>
      <c r="BE328" s="391">
        <f t="shared" si="477"/>
        <v>3</v>
      </c>
      <c r="BF328" s="392" t="str">
        <f>VLOOKUP(C328,'Standaard+voorstellen '!A$1:E$568,1,FALSE)</f>
        <v>SV-PLS</v>
      </c>
      <c r="BG328" s="393" t="str">
        <f>VLOOKUP(P328,'Hulpblad Aantal per VrtgSrt &gt;=1'!B$4:C$688,1,FALSE)</f>
        <v>SV-PLS</v>
      </c>
      <c r="BH328" s="394" t="s">
        <v>1083</v>
      </c>
      <c r="BI328" s="393" t="str">
        <f t="shared" si="478"/>
        <v>g</v>
      </c>
      <c r="BJ328" s="393" t="str">
        <f t="shared" si="479"/>
        <v/>
      </c>
      <c r="BK328" s="393" t="str">
        <f t="shared" si="480"/>
        <v>A</v>
      </c>
      <c r="BL328" s="395" t="str">
        <f t="shared" si="481"/>
        <v>A</v>
      </c>
      <c r="BM328" s="393" t="str">
        <f>IF((B328&gt;"a"),(VLOOKUP(A328,Afhankelijkheid!A$2:O$5530,2,FALSE)),"")</f>
        <v/>
      </c>
      <c r="BN328" s="396">
        <f>IFERROR(VLOOKUP(A328,'Hulpblad IZB en IZE'!A$2:B$750,2,FALSE),0)</f>
        <v>0</v>
      </c>
      <c r="BO328" s="397" t="str">
        <f t="shared" si="482"/>
        <v/>
      </c>
      <c r="BP328" s="370">
        <f t="shared" si="483"/>
        <v>8</v>
      </c>
      <c r="BQ328" s="371">
        <f t="shared" si="484"/>
        <v>0</v>
      </c>
      <c r="BR328" s="372">
        <f t="shared" si="552"/>
        <v>8</v>
      </c>
      <c r="BS328" s="372">
        <f t="shared" si="553"/>
        <v>6</v>
      </c>
      <c r="BT328" s="367">
        <f t="shared" si="485"/>
        <v>0</v>
      </c>
      <c r="BU328" s="398"/>
      <c r="BW328" s="393">
        <f t="shared" si="486"/>
        <v>0</v>
      </c>
      <c r="BX328" s="393">
        <f t="shared" si="487"/>
        <v>0</v>
      </c>
      <c r="BY328" s="393">
        <f t="shared" si="488"/>
        <v>0</v>
      </c>
      <c r="BZ328" s="393">
        <f t="shared" si="489"/>
        <v>0</v>
      </c>
      <c r="CA328" s="393">
        <f t="shared" si="490"/>
        <v>0</v>
      </c>
      <c r="CB328" s="393">
        <f t="shared" si="491"/>
        <v>0</v>
      </c>
      <c r="CC328" s="393">
        <f t="shared" si="492"/>
        <v>0</v>
      </c>
      <c r="CD328" s="393">
        <f t="shared" si="493"/>
        <v>0</v>
      </c>
      <c r="CE328" s="393">
        <f t="shared" si="494"/>
        <v>0</v>
      </c>
      <c r="CF328" s="393">
        <f t="shared" si="495"/>
        <v>0</v>
      </c>
      <c r="CG328" s="398"/>
      <c r="CH328" s="391">
        <f t="shared" si="496"/>
        <v>1</v>
      </c>
      <c r="CI328" s="391">
        <f t="shared" si="497"/>
        <v>0</v>
      </c>
      <c r="CJ328" s="391">
        <f t="shared" si="498"/>
        <v>0</v>
      </c>
      <c r="CK328" s="391">
        <f t="shared" si="499"/>
        <v>1</v>
      </c>
      <c r="CL328" s="391">
        <f t="shared" si="500"/>
        <v>1</v>
      </c>
      <c r="CM328" s="391">
        <f t="shared" si="501"/>
        <v>0</v>
      </c>
      <c r="CN328" s="391">
        <f t="shared" si="502"/>
        <v>1</v>
      </c>
      <c r="CO328" s="391">
        <f t="shared" si="503"/>
        <v>1</v>
      </c>
      <c r="CP328" s="391">
        <f t="shared" si="504"/>
        <v>1</v>
      </c>
      <c r="CQ328" s="391">
        <f t="shared" si="505"/>
        <v>0</v>
      </c>
      <c r="CR328" s="391">
        <f t="shared" si="506"/>
        <v>0</v>
      </c>
      <c r="CS328" s="393">
        <f t="shared" si="507"/>
        <v>0</v>
      </c>
      <c r="CT328" s="391">
        <f t="shared" si="508"/>
        <v>0</v>
      </c>
      <c r="CU328" s="391">
        <f t="shared" si="509"/>
        <v>0</v>
      </c>
      <c r="CV328" s="391">
        <f t="shared" si="510"/>
        <v>0</v>
      </c>
      <c r="CW328" s="391">
        <f t="shared" si="511"/>
        <v>0</v>
      </c>
      <c r="CX328" s="391">
        <f t="shared" si="512"/>
        <v>1</v>
      </c>
      <c r="CY328" s="391">
        <f t="shared" si="513"/>
        <v>0</v>
      </c>
      <c r="CZ328" s="391">
        <f t="shared" si="514"/>
        <v>0</v>
      </c>
      <c r="DA328" s="391">
        <f t="shared" si="515"/>
        <v>1</v>
      </c>
      <c r="DB328" s="391">
        <f t="shared" si="516"/>
        <v>1</v>
      </c>
      <c r="DC328" s="391">
        <f t="shared" si="517"/>
        <v>0</v>
      </c>
      <c r="DD328" s="391">
        <f t="shared" si="518"/>
        <v>0</v>
      </c>
      <c r="DE328" s="398"/>
      <c r="DF328" s="391">
        <f t="shared" si="519"/>
        <v>0</v>
      </c>
      <c r="DG328" s="391">
        <f t="shared" si="520"/>
        <v>0</v>
      </c>
      <c r="DH328" s="391">
        <f t="shared" si="521"/>
        <v>0</v>
      </c>
      <c r="DI328" s="391">
        <f t="shared" si="522"/>
        <v>0</v>
      </c>
      <c r="DJ328" s="391">
        <f t="shared" si="523"/>
        <v>0</v>
      </c>
      <c r="DK328" s="391">
        <f t="shared" si="524"/>
        <v>0</v>
      </c>
      <c r="DL328" s="391">
        <f t="shared" si="525"/>
        <v>0</v>
      </c>
      <c r="DM328" s="391">
        <f t="shared" si="526"/>
        <v>0</v>
      </c>
      <c r="DN328" s="391">
        <f t="shared" si="527"/>
        <v>0</v>
      </c>
      <c r="DO328" s="391">
        <f t="shared" si="528"/>
        <v>0</v>
      </c>
      <c r="DP328" s="391">
        <f t="shared" si="529"/>
        <v>0</v>
      </c>
      <c r="DQ328" s="398"/>
      <c r="DR328" s="391">
        <f t="shared" si="530"/>
        <v>0</v>
      </c>
      <c r="DS328" s="391">
        <f t="shared" si="531"/>
        <v>0</v>
      </c>
      <c r="DT328" s="391">
        <f t="shared" si="532"/>
        <v>0</v>
      </c>
      <c r="DU328" s="391">
        <f t="shared" si="533"/>
        <v>0</v>
      </c>
      <c r="DV328" s="391">
        <f t="shared" si="534"/>
        <v>0</v>
      </c>
      <c r="DW328" s="391">
        <f t="shared" si="535"/>
        <v>0</v>
      </c>
      <c r="DX328" s="391">
        <f t="shared" si="536"/>
        <v>0</v>
      </c>
      <c r="DY328" s="391">
        <f t="shared" si="537"/>
        <v>0</v>
      </c>
      <c r="DZ328" s="391">
        <f t="shared" si="538"/>
        <v>0</v>
      </c>
      <c r="EA328" s="391">
        <f t="shared" si="539"/>
        <v>0</v>
      </c>
      <c r="EB328" s="391">
        <f t="shared" si="540"/>
        <v>0</v>
      </c>
      <c r="EC328" s="398"/>
      <c r="ED328" s="391">
        <f t="shared" si="541"/>
        <v>0</v>
      </c>
      <c r="EE328" s="391">
        <f t="shared" si="542"/>
        <v>0</v>
      </c>
      <c r="EF328" s="391">
        <f t="shared" si="543"/>
        <v>0</v>
      </c>
      <c r="EG328" s="391">
        <f t="shared" si="544"/>
        <v>0</v>
      </c>
      <c r="EH328" s="391">
        <f t="shared" si="545"/>
        <v>0</v>
      </c>
      <c r="EI328" s="391">
        <f t="shared" si="546"/>
        <v>0</v>
      </c>
      <c r="EJ328" s="391">
        <f t="shared" si="547"/>
        <v>0</v>
      </c>
      <c r="EK328" s="391">
        <f t="shared" si="548"/>
        <v>0</v>
      </c>
      <c r="EL328" s="391">
        <f t="shared" si="549"/>
        <v>0</v>
      </c>
      <c r="EM328" s="391">
        <f t="shared" si="550"/>
        <v>0</v>
      </c>
      <c r="EN328" s="391">
        <f t="shared" si="551"/>
        <v>0</v>
      </c>
    </row>
    <row r="329" spans="1:145" s="391" customFormat="1" ht="13.5" hidden="1" thickBot="1" x14ac:dyDescent="0.25">
      <c r="A329" s="364" t="str">
        <f t="shared" si="470"/>
        <v>TBO</v>
      </c>
      <c r="B329" s="365" t="str">
        <f>IF((A329&lt;&gt;"ZZZ"),(IF((IFERROR((VLOOKUP(A329,'Standaard+voorstellen '!A$1:B$436,1,FALSE)),"ZZZ"))="ZZZ","v","")),"")</f>
        <v/>
      </c>
      <c r="C329" s="396" t="s">
        <v>410</v>
      </c>
      <c r="D329" s="367" t="str">
        <f t="shared" si="471"/>
        <v>TBO</v>
      </c>
      <c r="E329" s="368" t="str">
        <f>IFERROR((VLOOKUP(C329,'Standaard+voorstellen '!A$1:E$568,2,FALSE)),"Nog af te handelen AANVRAAG")</f>
        <v>Team Brand Onderzoek</v>
      </c>
      <c r="F329" s="369">
        <f>IFERROR((VLOOKUP(C329,'Standaard+voorstellen '!A$1:E$568,3,FALSE)),"")</f>
        <v>8</v>
      </c>
      <c r="G329" s="370">
        <f t="shared" si="465"/>
        <v>35</v>
      </c>
      <c r="H329" s="371">
        <f t="shared" si="467"/>
        <v>21</v>
      </c>
      <c r="I329" s="372">
        <f t="shared" si="466"/>
        <v>14</v>
      </c>
      <c r="J329" s="367">
        <f t="shared" si="472"/>
        <v>81</v>
      </c>
      <c r="K329" s="372">
        <f t="shared" si="473"/>
        <v>0</v>
      </c>
      <c r="L329" s="507" t="s">
        <v>24</v>
      </c>
      <c r="M329" s="373" t="s">
        <v>1214</v>
      </c>
      <c r="N329" s="374"/>
      <c r="O329" s="375"/>
      <c r="P329" s="376" t="s">
        <v>410</v>
      </c>
      <c r="Q329" s="377">
        <v>35</v>
      </c>
      <c r="R329" s="378">
        <v>21</v>
      </c>
      <c r="S329" s="379">
        <v>14</v>
      </c>
      <c r="T329" s="378">
        <v>10</v>
      </c>
      <c r="U329" s="378">
        <v>10</v>
      </c>
      <c r="V329" s="383">
        <v>4</v>
      </c>
      <c r="W329" s="384">
        <v>1</v>
      </c>
      <c r="X329" s="385">
        <v>3</v>
      </c>
      <c r="Y329" s="384">
        <v>3</v>
      </c>
      <c r="Z329" s="401">
        <v>3</v>
      </c>
      <c r="AA329" s="402">
        <v>0</v>
      </c>
      <c r="AB329" s="383">
        <v>2</v>
      </c>
      <c r="AC329" s="384">
        <v>2</v>
      </c>
      <c r="AD329" s="384">
        <v>0</v>
      </c>
      <c r="AE329" s="383">
        <v>1</v>
      </c>
      <c r="AF329" s="401">
        <v>1</v>
      </c>
      <c r="AG329" s="406">
        <v>0</v>
      </c>
      <c r="AH329" s="383">
        <v>13</v>
      </c>
      <c r="AI329" s="384">
        <v>4</v>
      </c>
      <c r="AJ329" s="385">
        <v>9</v>
      </c>
      <c r="AK329" s="384">
        <v>1</v>
      </c>
      <c r="AL329" s="384">
        <v>1</v>
      </c>
      <c r="AM329" s="384">
        <v>0</v>
      </c>
      <c r="AN329" s="383">
        <v>1</v>
      </c>
      <c r="AO329" s="384">
        <v>1</v>
      </c>
      <c r="AP329" s="385">
        <v>0</v>
      </c>
      <c r="AQ329" s="384">
        <v>5</v>
      </c>
      <c r="AR329" s="384">
        <v>5</v>
      </c>
      <c r="AS329" s="384">
        <v>0</v>
      </c>
      <c r="AT329" s="383">
        <v>3</v>
      </c>
      <c r="AU329" s="384">
        <v>1</v>
      </c>
      <c r="AV329" s="384">
        <v>2</v>
      </c>
      <c r="AW329" s="383">
        <v>2</v>
      </c>
      <c r="AX329" s="384">
        <v>2</v>
      </c>
      <c r="AY329" s="385">
        <v>0</v>
      </c>
      <c r="AZ329" s="403"/>
      <c r="BA329" s="387" t="str">
        <f t="shared" si="474"/>
        <v>TBO</v>
      </c>
      <c r="BB329" s="388" t="str">
        <f t="shared" si="475"/>
        <v/>
      </c>
      <c r="BC329" s="389" t="str">
        <f t="shared" si="476"/>
        <v/>
      </c>
      <c r="BD329" s="390" t="str">
        <f t="shared" si="469"/>
        <v/>
      </c>
      <c r="BE329" s="391">
        <f t="shared" si="477"/>
        <v>4</v>
      </c>
      <c r="BF329" s="392" t="str">
        <f>VLOOKUP(C329,'Standaard+voorstellen '!A$1:E$568,1,FALSE)</f>
        <v>TBO</v>
      </c>
      <c r="BG329" s="393" t="str">
        <f>VLOOKUP(P329,'Hulpblad Aantal per VrtgSrt &gt;=1'!B$4:C$688,1,FALSE)</f>
        <v>TBO</v>
      </c>
      <c r="BH329" s="394" t="s">
        <v>410</v>
      </c>
      <c r="BI329" s="393" t="str">
        <f t="shared" si="478"/>
        <v>g</v>
      </c>
      <c r="BJ329" s="393" t="str">
        <f t="shared" si="479"/>
        <v>P</v>
      </c>
      <c r="BK329" s="393" t="str">
        <f t="shared" si="480"/>
        <v>A</v>
      </c>
      <c r="BL329" s="395" t="str">
        <f t="shared" si="481"/>
        <v>PA</v>
      </c>
      <c r="BM329" s="393" t="str">
        <f>IF((B329&gt;"a"),(VLOOKUP(A329,Afhankelijkheid!A$2:O$5530,2,FALSE)),"")</f>
        <v/>
      </c>
      <c r="BN329" s="396">
        <f>IFERROR(VLOOKUP(A329,'Hulpblad IZB en IZE'!A$2:B$750,2,FALSE),0)</f>
        <v>81</v>
      </c>
      <c r="BO329" s="397" t="str">
        <f t="shared" si="482"/>
        <v/>
      </c>
      <c r="BP329" s="370">
        <f t="shared" si="483"/>
        <v>35</v>
      </c>
      <c r="BQ329" s="371">
        <f t="shared" si="484"/>
        <v>21</v>
      </c>
      <c r="BR329" s="372">
        <f t="shared" si="552"/>
        <v>14</v>
      </c>
      <c r="BS329" s="372">
        <f t="shared" si="553"/>
        <v>10</v>
      </c>
      <c r="BT329" s="367">
        <f t="shared" si="485"/>
        <v>81</v>
      </c>
      <c r="BU329" s="398"/>
      <c r="BW329" s="393">
        <f t="shared" si="486"/>
        <v>0</v>
      </c>
      <c r="BX329" s="393">
        <f t="shared" si="487"/>
        <v>0</v>
      </c>
      <c r="BY329" s="393">
        <f t="shared" si="488"/>
        <v>0</v>
      </c>
      <c r="BZ329" s="393">
        <f t="shared" si="489"/>
        <v>0</v>
      </c>
      <c r="CA329" s="393">
        <f t="shared" si="490"/>
        <v>0</v>
      </c>
      <c r="CB329" s="393">
        <f t="shared" si="491"/>
        <v>0</v>
      </c>
      <c r="CC329" s="393">
        <f t="shared" si="492"/>
        <v>0</v>
      </c>
      <c r="CD329" s="393">
        <f t="shared" si="493"/>
        <v>0</v>
      </c>
      <c r="CE329" s="393">
        <f t="shared" si="494"/>
        <v>0</v>
      </c>
      <c r="CF329" s="393">
        <f t="shared" si="495"/>
        <v>0</v>
      </c>
      <c r="CG329" s="398"/>
      <c r="CH329" s="391">
        <f t="shared" si="496"/>
        <v>1</v>
      </c>
      <c r="CI329" s="391">
        <f t="shared" si="497"/>
        <v>1</v>
      </c>
      <c r="CJ329" s="391">
        <f t="shared" si="498"/>
        <v>1</v>
      </c>
      <c r="CK329" s="391">
        <f t="shared" si="499"/>
        <v>1</v>
      </c>
      <c r="CL329" s="391">
        <f t="shared" si="500"/>
        <v>1</v>
      </c>
      <c r="CM329" s="391">
        <f t="shared" si="501"/>
        <v>1</v>
      </c>
      <c r="CN329" s="391">
        <f t="shared" si="502"/>
        <v>1</v>
      </c>
      <c r="CO329" s="391">
        <f t="shared" si="503"/>
        <v>1</v>
      </c>
      <c r="CP329" s="391">
        <f t="shared" si="504"/>
        <v>1</v>
      </c>
      <c r="CQ329" s="391">
        <f t="shared" si="505"/>
        <v>1</v>
      </c>
      <c r="CR329" s="391">
        <f t="shared" si="506"/>
        <v>0</v>
      </c>
      <c r="CS329" s="393">
        <f t="shared" si="507"/>
        <v>0</v>
      </c>
      <c r="CT329" s="391">
        <f t="shared" si="508"/>
        <v>0</v>
      </c>
      <c r="CU329" s="391">
        <f t="shared" si="509"/>
        <v>1</v>
      </c>
      <c r="CV329" s="391">
        <f t="shared" si="510"/>
        <v>1</v>
      </c>
      <c r="CW329" s="391">
        <f t="shared" si="511"/>
        <v>1</v>
      </c>
      <c r="CX329" s="391">
        <f t="shared" si="512"/>
        <v>1</v>
      </c>
      <c r="CY329" s="391">
        <f t="shared" si="513"/>
        <v>1</v>
      </c>
      <c r="CZ329" s="391">
        <f t="shared" si="514"/>
        <v>1</v>
      </c>
      <c r="DA329" s="391">
        <f t="shared" si="515"/>
        <v>1</v>
      </c>
      <c r="DB329" s="391">
        <f t="shared" si="516"/>
        <v>1</v>
      </c>
      <c r="DC329" s="391">
        <f t="shared" si="517"/>
        <v>1</v>
      </c>
      <c r="DD329" s="391">
        <f t="shared" si="518"/>
        <v>1</v>
      </c>
      <c r="DE329" s="398"/>
      <c r="DF329" s="391">
        <f t="shared" si="519"/>
        <v>0</v>
      </c>
      <c r="DG329" s="391">
        <f t="shared" si="520"/>
        <v>0</v>
      </c>
      <c r="DH329" s="391">
        <f t="shared" si="521"/>
        <v>0</v>
      </c>
      <c r="DI329" s="391">
        <f t="shared" si="522"/>
        <v>0</v>
      </c>
      <c r="DJ329" s="391">
        <f t="shared" si="523"/>
        <v>0</v>
      </c>
      <c r="DK329" s="391">
        <f t="shared" si="524"/>
        <v>0</v>
      </c>
      <c r="DL329" s="391">
        <f t="shared" si="525"/>
        <v>0</v>
      </c>
      <c r="DM329" s="391">
        <f t="shared" si="526"/>
        <v>0</v>
      </c>
      <c r="DN329" s="391">
        <f t="shared" si="527"/>
        <v>0</v>
      </c>
      <c r="DO329" s="391">
        <f t="shared" si="528"/>
        <v>0</v>
      </c>
      <c r="DP329" s="391">
        <f t="shared" si="529"/>
        <v>0</v>
      </c>
      <c r="DQ329" s="398"/>
      <c r="DR329" s="391">
        <f t="shared" si="530"/>
        <v>0</v>
      </c>
      <c r="DS329" s="391">
        <f t="shared" si="531"/>
        <v>0</v>
      </c>
      <c r="DT329" s="391">
        <f t="shared" si="532"/>
        <v>0</v>
      </c>
      <c r="DU329" s="391">
        <f t="shared" si="533"/>
        <v>0</v>
      </c>
      <c r="DV329" s="391">
        <f t="shared" si="534"/>
        <v>0</v>
      </c>
      <c r="DW329" s="391">
        <f t="shared" si="535"/>
        <v>0</v>
      </c>
      <c r="DX329" s="391">
        <f t="shared" si="536"/>
        <v>0</v>
      </c>
      <c r="DY329" s="391">
        <f t="shared" si="537"/>
        <v>0</v>
      </c>
      <c r="DZ329" s="391">
        <f t="shared" si="538"/>
        <v>0</v>
      </c>
      <c r="EA329" s="391">
        <f t="shared" si="539"/>
        <v>0</v>
      </c>
      <c r="EB329" s="391">
        <f t="shared" si="540"/>
        <v>0</v>
      </c>
      <c r="EC329" s="398"/>
      <c r="ED329" s="391">
        <f t="shared" si="541"/>
        <v>0</v>
      </c>
      <c r="EE329" s="391">
        <f t="shared" si="542"/>
        <v>0</v>
      </c>
      <c r="EF329" s="391">
        <f t="shared" si="543"/>
        <v>0</v>
      </c>
      <c r="EG329" s="391">
        <f t="shared" si="544"/>
        <v>0</v>
      </c>
      <c r="EH329" s="391">
        <f t="shared" si="545"/>
        <v>0</v>
      </c>
      <c r="EI329" s="391">
        <f t="shared" si="546"/>
        <v>0</v>
      </c>
      <c r="EJ329" s="391">
        <f t="shared" si="547"/>
        <v>0</v>
      </c>
      <c r="EK329" s="391">
        <f t="shared" si="548"/>
        <v>0</v>
      </c>
      <c r="EL329" s="391">
        <f t="shared" si="549"/>
        <v>0</v>
      </c>
      <c r="EM329" s="391">
        <f t="shared" si="550"/>
        <v>0</v>
      </c>
      <c r="EN329" s="391">
        <f t="shared" si="551"/>
        <v>0</v>
      </c>
    </row>
    <row r="330" spans="1:145" s="391" customFormat="1" ht="13.5" hidden="1" thickBot="1" x14ac:dyDescent="0.25">
      <c r="A330" s="364" t="str">
        <f t="shared" si="470"/>
        <v>TC-B</v>
      </c>
      <c r="B330" s="365" t="str">
        <f>IF((A330&lt;&gt;"ZZZ"),(IF((IFERROR((VLOOKUP(A330,'Standaard+voorstellen '!A$1:B$436,1,FALSE)),"ZZZ"))="ZZZ","v","")),"")</f>
        <v/>
      </c>
      <c r="C330" s="396" t="s">
        <v>26</v>
      </c>
      <c r="D330" s="367" t="str">
        <f t="shared" si="471"/>
        <v>TC-B</v>
      </c>
      <c r="E330" s="368" t="str">
        <f>IFERROR((VLOOKUP(C330,'Standaard+voorstellen '!A$1:E$568,2,FALSE)),"Nog af te handelen AANVRAAG")</f>
        <v>Taak Commandant Brandweer</v>
      </c>
      <c r="F330" s="369">
        <f>IFERROR((VLOOKUP(C330,'Standaard+voorstellen '!A$1:E$568,3,FALSE)),"")</f>
        <v>9</v>
      </c>
      <c r="G330" s="370">
        <f t="shared" si="465"/>
        <v>94</v>
      </c>
      <c r="H330" s="371">
        <f t="shared" si="467"/>
        <v>11</v>
      </c>
      <c r="I330" s="372">
        <f t="shared" si="466"/>
        <v>83</v>
      </c>
      <c r="J330" s="367">
        <f t="shared" si="472"/>
        <v>392</v>
      </c>
      <c r="K330" s="372">
        <f t="shared" si="473"/>
        <v>0</v>
      </c>
      <c r="L330" s="369" t="s">
        <v>24</v>
      </c>
      <c r="M330" s="373" t="s">
        <v>1214</v>
      </c>
      <c r="N330" s="374"/>
      <c r="O330" s="375"/>
      <c r="P330" s="376" t="s">
        <v>26</v>
      </c>
      <c r="Q330" s="377">
        <v>94</v>
      </c>
      <c r="R330" s="378">
        <v>11</v>
      </c>
      <c r="S330" s="379">
        <v>83</v>
      </c>
      <c r="T330" s="378">
        <v>8</v>
      </c>
      <c r="U330" s="378">
        <v>7</v>
      </c>
      <c r="V330" s="383">
        <v>8</v>
      </c>
      <c r="W330" s="384">
        <v>1</v>
      </c>
      <c r="X330" s="385">
        <v>7</v>
      </c>
      <c r="Y330" s="384"/>
      <c r="Z330" s="401"/>
      <c r="AA330" s="402"/>
      <c r="AB330" s="383">
        <v>7</v>
      </c>
      <c r="AC330" s="384">
        <v>1</v>
      </c>
      <c r="AD330" s="384">
        <v>6</v>
      </c>
      <c r="AE330" s="383">
        <v>8</v>
      </c>
      <c r="AF330" s="401">
        <v>0</v>
      </c>
      <c r="AG330" s="406">
        <v>8</v>
      </c>
      <c r="AH330" s="383">
        <v>24</v>
      </c>
      <c r="AI330" s="384">
        <v>1</v>
      </c>
      <c r="AJ330" s="385">
        <v>23</v>
      </c>
      <c r="AK330" s="384"/>
      <c r="AL330" s="384"/>
      <c r="AM330" s="384"/>
      <c r="AN330" s="383">
        <v>0</v>
      </c>
      <c r="AO330" s="384">
        <v>0</v>
      </c>
      <c r="AP330" s="385">
        <v>0</v>
      </c>
      <c r="AQ330" s="384">
        <v>31</v>
      </c>
      <c r="AR330" s="384">
        <v>8</v>
      </c>
      <c r="AS330" s="384">
        <v>23</v>
      </c>
      <c r="AT330" s="383">
        <v>14</v>
      </c>
      <c r="AU330" s="384">
        <v>0</v>
      </c>
      <c r="AV330" s="384">
        <v>14</v>
      </c>
      <c r="AW330" s="383">
        <v>2</v>
      </c>
      <c r="AX330" s="384">
        <v>0</v>
      </c>
      <c r="AY330" s="385">
        <v>2</v>
      </c>
      <c r="AZ330" s="403"/>
      <c r="BA330" s="387" t="str">
        <f t="shared" si="474"/>
        <v>TC</v>
      </c>
      <c r="BB330" s="388" t="str">
        <f t="shared" si="475"/>
        <v/>
      </c>
      <c r="BC330" s="389" t="str">
        <f t="shared" si="476"/>
        <v>-</v>
      </c>
      <c r="BD330" s="390" t="str">
        <f t="shared" si="469"/>
        <v>B</v>
      </c>
      <c r="BE330" s="391">
        <f t="shared" si="477"/>
        <v>3</v>
      </c>
      <c r="BF330" s="392" t="str">
        <f>VLOOKUP(C330,'Standaard+voorstellen '!A$1:E$568,1,FALSE)</f>
        <v>TC-B</v>
      </c>
      <c r="BG330" s="393" t="str">
        <f>VLOOKUP(P330,'Hulpblad Aantal per VrtgSrt &gt;=1'!B$4:C$688,1,FALSE)</f>
        <v>TC-B</v>
      </c>
      <c r="BH330" s="394" t="s">
        <v>26</v>
      </c>
      <c r="BI330" s="393" t="str">
        <f t="shared" si="478"/>
        <v>g</v>
      </c>
      <c r="BJ330" s="393" t="str">
        <f t="shared" si="479"/>
        <v>P</v>
      </c>
      <c r="BK330" s="393" t="str">
        <f t="shared" si="480"/>
        <v>A</v>
      </c>
      <c r="BL330" s="395" t="str">
        <f t="shared" si="481"/>
        <v>PA</v>
      </c>
      <c r="BM330" s="393" t="str">
        <f>IF((B330&gt;"a"),(VLOOKUP(A330,Afhankelijkheid!A$2:O$5530,2,FALSE)),"")</f>
        <v/>
      </c>
      <c r="BN330" s="396">
        <f>IFERROR(VLOOKUP(A330,'Hulpblad IZB en IZE'!A$2:B$750,2,FALSE),0)</f>
        <v>392</v>
      </c>
      <c r="BO330" s="397" t="str">
        <f t="shared" si="482"/>
        <v/>
      </c>
      <c r="BP330" s="370">
        <f t="shared" si="483"/>
        <v>94</v>
      </c>
      <c r="BQ330" s="371">
        <f t="shared" si="484"/>
        <v>11</v>
      </c>
      <c r="BR330" s="372">
        <f t="shared" si="552"/>
        <v>83</v>
      </c>
      <c r="BS330" s="372">
        <f t="shared" si="553"/>
        <v>8</v>
      </c>
      <c r="BT330" s="367">
        <f t="shared" si="485"/>
        <v>392</v>
      </c>
      <c r="BU330" s="398"/>
      <c r="BW330" s="393">
        <f t="shared" si="486"/>
        <v>0</v>
      </c>
      <c r="BX330" s="393">
        <f t="shared" si="487"/>
        <v>0</v>
      </c>
      <c r="BY330" s="393">
        <f t="shared" si="488"/>
        <v>0</v>
      </c>
      <c r="BZ330" s="393">
        <f t="shared" si="489"/>
        <v>0</v>
      </c>
      <c r="CA330" s="393">
        <f t="shared" si="490"/>
        <v>0</v>
      </c>
      <c r="CB330" s="393">
        <f t="shared" si="491"/>
        <v>0</v>
      </c>
      <c r="CC330" s="393">
        <f t="shared" si="492"/>
        <v>0</v>
      </c>
      <c r="CD330" s="393">
        <f t="shared" si="493"/>
        <v>0</v>
      </c>
      <c r="CE330" s="393">
        <f t="shared" si="494"/>
        <v>0</v>
      </c>
      <c r="CF330" s="393">
        <f t="shared" si="495"/>
        <v>0</v>
      </c>
      <c r="CG330" s="398"/>
      <c r="CH330" s="391">
        <f t="shared" si="496"/>
        <v>1</v>
      </c>
      <c r="CI330" s="391">
        <f t="shared" si="497"/>
        <v>0</v>
      </c>
      <c r="CJ330" s="391">
        <f t="shared" si="498"/>
        <v>1</v>
      </c>
      <c r="CK330" s="391">
        <f t="shared" si="499"/>
        <v>1</v>
      </c>
      <c r="CL330" s="391">
        <f t="shared" si="500"/>
        <v>1</v>
      </c>
      <c r="CM330" s="391">
        <f t="shared" si="501"/>
        <v>0</v>
      </c>
      <c r="CN330" s="391">
        <f t="shared" si="502"/>
        <v>1</v>
      </c>
      <c r="CO330" s="391">
        <f t="shared" si="503"/>
        <v>1</v>
      </c>
      <c r="CP330" s="391">
        <f t="shared" si="504"/>
        <v>1</v>
      </c>
      <c r="CQ330" s="391">
        <f t="shared" si="505"/>
        <v>1</v>
      </c>
      <c r="CR330" s="391">
        <f t="shared" si="506"/>
        <v>0</v>
      </c>
      <c r="CS330" s="393">
        <f t="shared" si="507"/>
        <v>0</v>
      </c>
      <c r="CT330" s="391">
        <f t="shared" si="508"/>
        <v>0</v>
      </c>
      <c r="CU330" s="391">
        <f t="shared" si="509"/>
        <v>1</v>
      </c>
      <c r="CV330" s="391">
        <f t="shared" si="510"/>
        <v>0</v>
      </c>
      <c r="CW330" s="391">
        <f t="shared" si="511"/>
        <v>1</v>
      </c>
      <c r="CX330" s="391">
        <f t="shared" si="512"/>
        <v>1</v>
      </c>
      <c r="CY330" s="391">
        <f t="shared" si="513"/>
        <v>1</v>
      </c>
      <c r="CZ330" s="391">
        <f t="shared" si="514"/>
        <v>0</v>
      </c>
      <c r="DA330" s="391">
        <f t="shared" si="515"/>
        <v>0</v>
      </c>
      <c r="DB330" s="391">
        <f t="shared" si="516"/>
        <v>1</v>
      </c>
      <c r="DC330" s="391">
        <f t="shared" si="517"/>
        <v>1</v>
      </c>
      <c r="DD330" s="391">
        <f t="shared" si="518"/>
        <v>1</v>
      </c>
      <c r="DE330" s="398"/>
      <c r="DF330" s="391">
        <f t="shared" si="519"/>
        <v>0</v>
      </c>
      <c r="DG330" s="391">
        <f t="shared" si="520"/>
        <v>0</v>
      </c>
      <c r="DH330" s="391">
        <f t="shared" si="521"/>
        <v>0</v>
      </c>
      <c r="DI330" s="391">
        <f t="shared" si="522"/>
        <v>0</v>
      </c>
      <c r="DJ330" s="391">
        <f t="shared" si="523"/>
        <v>0</v>
      </c>
      <c r="DK330" s="391">
        <f t="shared" si="524"/>
        <v>0</v>
      </c>
      <c r="DL330" s="391">
        <f t="shared" si="525"/>
        <v>0</v>
      </c>
      <c r="DM330" s="391">
        <f t="shared" si="526"/>
        <v>0</v>
      </c>
      <c r="DN330" s="391">
        <f t="shared" si="527"/>
        <v>0</v>
      </c>
      <c r="DO330" s="391">
        <f t="shared" si="528"/>
        <v>0</v>
      </c>
      <c r="DP330" s="391">
        <f t="shared" si="529"/>
        <v>0</v>
      </c>
      <c r="DQ330" s="398"/>
      <c r="DR330" s="391">
        <f t="shared" si="530"/>
        <v>0</v>
      </c>
      <c r="DS330" s="391">
        <f t="shared" si="531"/>
        <v>0</v>
      </c>
      <c r="DT330" s="391">
        <f t="shared" si="532"/>
        <v>0</v>
      </c>
      <c r="DU330" s="391">
        <f t="shared" si="533"/>
        <v>0</v>
      </c>
      <c r="DV330" s="391">
        <f t="shared" si="534"/>
        <v>0</v>
      </c>
      <c r="DW330" s="391">
        <f t="shared" si="535"/>
        <v>0</v>
      </c>
      <c r="DX330" s="391">
        <f t="shared" si="536"/>
        <v>0</v>
      </c>
      <c r="DY330" s="391">
        <f t="shared" si="537"/>
        <v>0</v>
      </c>
      <c r="DZ330" s="391">
        <f t="shared" si="538"/>
        <v>0</v>
      </c>
      <c r="EA330" s="391">
        <f t="shared" si="539"/>
        <v>0</v>
      </c>
      <c r="EB330" s="391">
        <f t="shared" si="540"/>
        <v>0</v>
      </c>
      <c r="EC330" s="398"/>
      <c r="ED330" s="391">
        <f t="shared" si="541"/>
        <v>0</v>
      </c>
      <c r="EE330" s="391">
        <f t="shared" si="542"/>
        <v>0</v>
      </c>
      <c r="EF330" s="391">
        <f t="shared" si="543"/>
        <v>0</v>
      </c>
      <c r="EG330" s="391">
        <f t="shared" si="544"/>
        <v>0</v>
      </c>
      <c r="EH330" s="391">
        <f t="shared" si="545"/>
        <v>0</v>
      </c>
      <c r="EI330" s="391">
        <f t="shared" si="546"/>
        <v>0</v>
      </c>
      <c r="EJ330" s="391">
        <f t="shared" si="547"/>
        <v>0</v>
      </c>
      <c r="EK330" s="391">
        <f t="shared" si="548"/>
        <v>0</v>
      </c>
      <c r="EL330" s="391">
        <f t="shared" si="549"/>
        <v>0</v>
      </c>
      <c r="EM330" s="391">
        <f t="shared" si="550"/>
        <v>0</v>
      </c>
      <c r="EN330" s="391">
        <f t="shared" si="551"/>
        <v>0</v>
      </c>
    </row>
    <row r="331" spans="1:145" s="399" customFormat="1" ht="18.75" hidden="1" thickBot="1" x14ac:dyDescent="0.25">
      <c r="A331" s="364" t="str">
        <f t="shared" si="470"/>
        <v>TD</v>
      </c>
      <c r="B331" s="365" t="str">
        <f>IF((A331&lt;&gt;"ZZZ"),(IF((IFERROR((VLOOKUP(A331,'Standaard+voorstellen '!A$1:B$436,1,FALSE)),"ZZZ"))="ZZZ","v","")),"")</f>
        <v/>
      </c>
      <c r="C331" s="396" t="s">
        <v>412</v>
      </c>
      <c r="D331" s="367" t="str">
        <f t="shared" si="471"/>
        <v>TD</v>
      </c>
      <c r="E331" s="368" t="str">
        <f>IFERROR((VLOOKUP(C331,'Standaard+voorstellen '!A$1:E$568,2,FALSE)),"Nog af te handelen AANVRAAG")</f>
        <v>Technische Dienst</v>
      </c>
      <c r="F331" s="369">
        <f>IFERROR((VLOOKUP(C331,'Standaard+voorstellen '!A$1:E$568,3,FALSE)),"")</f>
        <v>8</v>
      </c>
      <c r="G331" s="370">
        <f t="shared" ref="G331:G394" si="554">BP331</f>
        <v>23</v>
      </c>
      <c r="H331" s="371">
        <f t="shared" si="467"/>
        <v>21</v>
      </c>
      <c r="I331" s="372">
        <f t="shared" ref="I331:I394" si="555">BR331</f>
        <v>2</v>
      </c>
      <c r="J331" s="367">
        <f t="shared" si="472"/>
        <v>9</v>
      </c>
      <c r="K331" s="372">
        <f t="shared" si="473"/>
        <v>0</v>
      </c>
      <c r="L331" s="369" t="s">
        <v>36</v>
      </c>
      <c r="M331" s="373" t="s">
        <v>443</v>
      </c>
      <c r="N331" s="374"/>
      <c r="O331" s="375"/>
      <c r="P331" s="376" t="s">
        <v>412</v>
      </c>
      <c r="Q331" s="377">
        <v>23</v>
      </c>
      <c r="R331" s="378">
        <v>21</v>
      </c>
      <c r="S331" s="379">
        <v>2</v>
      </c>
      <c r="T331" s="378">
        <v>8</v>
      </c>
      <c r="U331" s="378">
        <v>8</v>
      </c>
      <c r="V331" s="383">
        <v>1</v>
      </c>
      <c r="W331" s="384">
        <v>1</v>
      </c>
      <c r="X331" s="385">
        <v>0</v>
      </c>
      <c r="Y331" s="384">
        <v>2</v>
      </c>
      <c r="Z331" s="401">
        <v>2</v>
      </c>
      <c r="AA331" s="402">
        <v>0</v>
      </c>
      <c r="AB331" s="383"/>
      <c r="AC331" s="384"/>
      <c r="AD331" s="384"/>
      <c r="AE331" s="377"/>
      <c r="AF331" s="380"/>
      <c r="AG331" s="382"/>
      <c r="AH331" s="383">
        <v>2</v>
      </c>
      <c r="AI331" s="384">
        <v>2</v>
      </c>
      <c r="AJ331" s="385">
        <v>0</v>
      </c>
      <c r="AK331" s="384">
        <v>4</v>
      </c>
      <c r="AL331" s="384">
        <v>4</v>
      </c>
      <c r="AM331" s="384">
        <v>0</v>
      </c>
      <c r="AN331" s="383">
        <v>1</v>
      </c>
      <c r="AO331" s="384">
        <v>1</v>
      </c>
      <c r="AP331" s="385">
        <v>0</v>
      </c>
      <c r="AQ331" s="384">
        <v>2</v>
      </c>
      <c r="AR331" s="384">
        <v>0</v>
      </c>
      <c r="AS331" s="384">
        <v>2</v>
      </c>
      <c r="AT331" s="383">
        <v>5</v>
      </c>
      <c r="AU331" s="384">
        <v>5</v>
      </c>
      <c r="AV331" s="384">
        <v>0</v>
      </c>
      <c r="AW331" s="383">
        <v>6</v>
      </c>
      <c r="AX331" s="384">
        <v>6</v>
      </c>
      <c r="AY331" s="385">
        <v>0</v>
      </c>
      <c r="AZ331" s="403"/>
      <c r="BA331" s="387" t="str">
        <f t="shared" si="474"/>
        <v>TD</v>
      </c>
      <c r="BB331" s="388" t="str">
        <f t="shared" si="475"/>
        <v/>
      </c>
      <c r="BC331" s="389" t="str">
        <f t="shared" si="476"/>
        <v/>
      </c>
      <c r="BD331" s="390" t="str">
        <f t="shared" si="469"/>
        <v/>
      </c>
      <c r="BE331" s="391">
        <f t="shared" si="477"/>
        <v>3</v>
      </c>
      <c r="BF331" s="392" t="str">
        <f>VLOOKUP(C331,'Standaard+voorstellen '!A$1:E$568,1,FALSE)</f>
        <v>TD</v>
      </c>
      <c r="BG331" s="393" t="str">
        <f>VLOOKUP(P331,'Hulpblad Aantal per VrtgSrt &gt;=1'!B$4:C$688,1,FALSE)</f>
        <v>TD</v>
      </c>
      <c r="BH331" s="394" t="s">
        <v>412</v>
      </c>
      <c r="BI331" s="393" t="str">
        <f t="shared" si="478"/>
        <v>g</v>
      </c>
      <c r="BJ331" s="393" t="str">
        <f t="shared" si="479"/>
        <v>P</v>
      </c>
      <c r="BK331" s="393" t="str">
        <f t="shared" si="480"/>
        <v>A</v>
      </c>
      <c r="BL331" s="395" t="str">
        <f t="shared" si="481"/>
        <v>PA</v>
      </c>
      <c r="BM331" s="393" t="str">
        <f>IF((B331&gt;"a"),(VLOOKUP(A331,Afhankelijkheid!A$2:O$5530,2,FALSE)),"")</f>
        <v/>
      </c>
      <c r="BN331" s="396">
        <f>IFERROR(VLOOKUP(A331,'Hulpblad IZB en IZE'!A$2:B$750,2,FALSE),0)</f>
        <v>9</v>
      </c>
      <c r="BO331" s="397" t="str">
        <f t="shared" si="482"/>
        <v/>
      </c>
      <c r="BP331" s="370">
        <f t="shared" si="483"/>
        <v>23</v>
      </c>
      <c r="BQ331" s="371">
        <f t="shared" si="484"/>
        <v>21</v>
      </c>
      <c r="BR331" s="372">
        <f t="shared" si="552"/>
        <v>2</v>
      </c>
      <c r="BS331" s="372">
        <f t="shared" si="553"/>
        <v>8</v>
      </c>
      <c r="BT331" s="367">
        <f t="shared" si="485"/>
        <v>9</v>
      </c>
      <c r="BU331" s="398"/>
      <c r="BW331" s="393">
        <f t="shared" si="486"/>
        <v>0</v>
      </c>
      <c r="BX331" s="393">
        <f t="shared" si="487"/>
        <v>0</v>
      </c>
      <c r="BY331" s="393">
        <f t="shared" si="488"/>
        <v>0</v>
      </c>
      <c r="BZ331" s="393">
        <f t="shared" si="489"/>
        <v>0</v>
      </c>
      <c r="CA331" s="393">
        <f t="shared" si="490"/>
        <v>0</v>
      </c>
      <c r="CB331" s="393">
        <f t="shared" si="491"/>
        <v>0</v>
      </c>
      <c r="CC331" s="393">
        <f t="shared" si="492"/>
        <v>0</v>
      </c>
      <c r="CD331" s="393">
        <f t="shared" si="493"/>
        <v>0</v>
      </c>
      <c r="CE331" s="393">
        <f t="shared" si="494"/>
        <v>0</v>
      </c>
      <c r="CF331" s="393">
        <f t="shared" si="495"/>
        <v>0</v>
      </c>
      <c r="CG331" s="398"/>
      <c r="CH331" s="391">
        <f t="shared" si="496"/>
        <v>1</v>
      </c>
      <c r="CI331" s="391">
        <f t="shared" si="497"/>
        <v>1</v>
      </c>
      <c r="CJ331" s="391">
        <f t="shared" si="498"/>
        <v>0</v>
      </c>
      <c r="CK331" s="391">
        <f t="shared" si="499"/>
        <v>0</v>
      </c>
      <c r="CL331" s="391">
        <f t="shared" si="500"/>
        <v>1</v>
      </c>
      <c r="CM331" s="391">
        <f t="shared" si="501"/>
        <v>1</v>
      </c>
      <c r="CN331" s="391">
        <f t="shared" si="502"/>
        <v>1</v>
      </c>
      <c r="CO331" s="391">
        <f t="shared" si="503"/>
        <v>1</v>
      </c>
      <c r="CP331" s="391">
        <f t="shared" si="504"/>
        <v>1</v>
      </c>
      <c r="CQ331" s="391">
        <f t="shared" si="505"/>
        <v>1</v>
      </c>
      <c r="CR331" s="391">
        <f t="shared" si="506"/>
        <v>0</v>
      </c>
      <c r="CS331" s="393">
        <f t="shared" si="507"/>
        <v>0</v>
      </c>
      <c r="CT331" s="391">
        <f t="shared" si="508"/>
        <v>0</v>
      </c>
      <c r="CU331" s="391">
        <f t="shared" si="509"/>
        <v>1</v>
      </c>
      <c r="CV331" s="391">
        <f t="shared" si="510"/>
        <v>1</v>
      </c>
      <c r="CW331" s="391">
        <f t="shared" si="511"/>
        <v>0</v>
      </c>
      <c r="CX331" s="391">
        <f t="shared" si="512"/>
        <v>0</v>
      </c>
      <c r="CY331" s="391">
        <f t="shared" si="513"/>
        <v>1</v>
      </c>
      <c r="CZ331" s="391">
        <f t="shared" si="514"/>
        <v>1</v>
      </c>
      <c r="DA331" s="391">
        <f t="shared" si="515"/>
        <v>1</v>
      </c>
      <c r="DB331" s="391">
        <f t="shared" si="516"/>
        <v>1</v>
      </c>
      <c r="DC331" s="391">
        <f t="shared" si="517"/>
        <v>1</v>
      </c>
      <c r="DD331" s="391">
        <f t="shared" si="518"/>
        <v>1</v>
      </c>
      <c r="DE331" s="398"/>
      <c r="DF331" s="391">
        <f t="shared" si="519"/>
        <v>0</v>
      </c>
      <c r="DG331" s="391">
        <f t="shared" si="520"/>
        <v>0</v>
      </c>
      <c r="DH331" s="391">
        <f t="shared" si="521"/>
        <v>0</v>
      </c>
      <c r="DI331" s="391">
        <f t="shared" si="522"/>
        <v>0</v>
      </c>
      <c r="DJ331" s="391">
        <f t="shared" si="523"/>
        <v>0</v>
      </c>
      <c r="DK331" s="391">
        <f t="shared" si="524"/>
        <v>0</v>
      </c>
      <c r="DL331" s="391">
        <f t="shared" si="525"/>
        <v>0</v>
      </c>
      <c r="DM331" s="391">
        <f t="shared" si="526"/>
        <v>0</v>
      </c>
      <c r="DN331" s="391">
        <f t="shared" si="527"/>
        <v>0</v>
      </c>
      <c r="DO331" s="391">
        <f t="shared" si="528"/>
        <v>0</v>
      </c>
      <c r="DP331" s="391">
        <f t="shared" si="529"/>
        <v>0</v>
      </c>
      <c r="DQ331" s="398"/>
      <c r="DR331" s="391">
        <f t="shared" si="530"/>
        <v>0</v>
      </c>
      <c r="DS331" s="391">
        <f t="shared" si="531"/>
        <v>0</v>
      </c>
      <c r="DT331" s="391">
        <f t="shared" si="532"/>
        <v>0</v>
      </c>
      <c r="DU331" s="391">
        <f t="shared" si="533"/>
        <v>0</v>
      </c>
      <c r="DV331" s="391">
        <f t="shared" si="534"/>
        <v>0</v>
      </c>
      <c r="DW331" s="391">
        <f t="shared" si="535"/>
        <v>0</v>
      </c>
      <c r="DX331" s="391">
        <f t="shared" si="536"/>
        <v>0</v>
      </c>
      <c r="DY331" s="391">
        <f t="shared" si="537"/>
        <v>0</v>
      </c>
      <c r="DZ331" s="391">
        <f t="shared" si="538"/>
        <v>0</v>
      </c>
      <c r="EA331" s="391">
        <f t="shared" si="539"/>
        <v>0</v>
      </c>
      <c r="EB331" s="391">
        <f t="shared" si="540"/>
        <v>0</v>
      </c>
      <c r="EC331" s="398"/>
      <c r="ED331" s="391">
        <f t="shared" si="541"/>
        <v>0</v>
      </c>
      <c r="EE331" s="391">
        <f t="shared" si="542"/>
        <v>0</v>
      </c>
      <c r="EF331" s="391">
        <f t="shared" si="543"/>
        <v>0</v>
      </c>
      <c r="EG331" s="391">
        <f t="shared" si="544"/>
        <v>0</v>
      </c>
      <c r="EH331" s="391">
        <f t="shared" si="545"/>
        <v>0</v>
      </c>
      <c r="EI331" s="391">
        <f t="shared" si="546"/>
        <v>0</v>
      </c>
      <c r="EJ331" s="391">
        <f t="shared" si="547"/>
        <v>0</v>
      </c>
      <c r="EK331" s="391">
        <f t="shared" si="548"/>
        <v>0</v>
      </c>
      <c r="EL331" s="391">
        <f t="shared" si="549"/>
        <v>0</v>
      </c>
      <c r="EM331" s="391">
        <f t="shared" si="550"/>
        <v>0</v>
      </c>
      <c r="EN331" s="391">
        <f t="shared" si="551"/>
        <v>0</v>
      </c>
      <c r="EO331" s="391"/>
    </row>
    <row r="332" spans="1:145" s="391" customFormat="1" ht="13.5" hidden="1" thickBot="1" x14ac:dyDescent="0.25">
      <c r="A332" s="364" t="str">
        <f t="shared" si="470"/>
        <v>TK-G</v>
      </c>
      <c r="B332" s="365" t="str">
        <f>IF((A332&lt;&gt;"ZZZ"),(IF((IFERROR((VLOOKUP(A332,'Standaard+voorstellen '!A$1:B$436,1,FALSE)),"ZZZ"))="ZZZ","v","")),"")</f>
        <v/>
      </c>
      <c r="C332" s="396" t="s">
        <v>477</v>
      </c>
      <c r="D332" s="367" t="str">
        <f t="shared" si="471"/>
        <v>TK-G</v>
      </c>
      <c r="E332" s="368" t="str">
        <f>IFERROR((VLOOKUP(C332,'Standaard+voorstellen '!A$1:E$568,2,FALSE)),"Nog af te handelen AANVRAAG")</f>
        <v>Trekker Groot</v>
      </c>
      <c r="F332" s="369">
        <f>IFERROR((VLOOKUP(C332,'Standaard+voorstellen '!A$1:E$568,3,FALSE)),"")</f>
        <v>8</v>
      </c>
      <c r="G332" s="370">
        <f t="shared" si="554"/>
        <v>18</v>
      </c>
      <c r="H332" s="371">
        <f t="shared" ref="H332:H395" si="556">BQ332</f>
        <v>6</v>
      </c>
      <c r="I332" s="372">
        <f t="shared" si="555"/>
        <v>12</v>
      </c>
      <c r="J332" s="367">
        <f t="shared" si="472"/>
        <v>0</v>
      </c>
      <c r="K332" s="372">
        <f t="shared" si="473"/>
        <v>0</v>
      </c>
      <c r="L332" s="369" t="s">
        <v>36</v>
      </c>
      <c r="M332" s="373" t="s">
        <v>443</v>
      </c>
      <c r="N332" s="374"/>
      <c r="O332" s="375"/>
      <c r="P332" s="376" t="s">
        <v>477</v>
      </c>
      <c r="Q332" s="377">
        <v>18</v>
      </c>
      <c r="R332" s="378">
        <v>6</v>
      </c>
      <c r="S332" s="379">
        <v>12</v>
      </c>
      <c r="T332" s="378">
        <v>7</v>
      </c>
      <c r="U332" s="378">
        <v>3</v>
      </c>
      <c r="V332" s="383">
        <v>0</v>
      </c>
      <c r="W332" s="384">
        <v>0</v>
      </c>
      <c r="X332" s="385">
        <v>0</v>
      </c>
      <c r="Y332" s="384">
        <v>3</v>
      </c>
      <c r="Z332" s="401">
        <v>3</v>
      </c>
      <c r="AA332" s="402">
        <v>0</v>
      </c>
      <c r="AB332" s="383"/>
      <c r="AC332" s="384"/>
      <c r="AD332" s="384"/>
      <c r="AE332" s="377"/>
      <c r="AF332" s="380"/>
      <c r="AG332" s="382"/>
      <c r="AH332" s="383">
        <v>0</v>
      </c>
      <c r="AI332" s="384">
        <v>0</v>
      </c>
      <c r="AJ332" s="385">
        <v>0</v>
      </c>
      <c r="AK332" s="384"/>
      <c r="AL332" s="384"/>
      <c r="AM332" s="384"/>
      <c r="AN332" s="383">
        <v>0</v>
      </c>
      <c r="AO332" s="384">
        <v>0</v>
      </c>
      <c r="AP332" s="385">
        <v>0</v>
      </c>
      <c r="AQ332" s="384">
        <v>12</v>
      </c>
      <c r="AR332" s="384">
        <v>0</v>
      </c>
      <c r="AS332" s="384">
        <v>12</v>
      </c>
      <c r="AT332" s="383">
        <v>0</v>
      </c>
      <c r="AU332" s="384">
        <v>0</v>
      </c>
      <c r="AV332" s="384">
        <v>0</v>
      </c>
      <c r="AW332" s="383">
        <v>3</v>
      </c>
      <c r="AX332" s="384">
        <v>3</v>
      </c>
      <c r="AY332" s="385">
        <v>0</v>
      </c>
      <c r="AZ332" s="403"/>
      <c r="BA332" s="387" t="str">
        <f t="shared" si="474"/>
        <v>TK</v>
      </c>
      <c r="BB332" s="388" t="str">
        <f t="shared" si="475"/>
        <v/>
      </c>
      <c r="BC332" s="389" t="str">
        <f t="shared" si="476"/>
        <v>-</v>
      </c>
      <c r="BD332" s="390" t="str">
        <f t="shared" si="469"/>
        <v>G</v>
      </c>
      <c r="BE332" s="391">
        <f t="shared" si="477"/>
        <v>3</v>
      </c>
      <c r="BF332" s="392" t="str">
        <f>VLOOKUP(C332,'Standaard+voorstellen '!A$1:E$568,1,FALSE)</f>
        <v>TK-G</v>
      </c>
      <c r="BG332" s="393" t="str">
        <f>VLOOKUP(P332,'Hulpblad Aantal per VrtgSrt &gt;=1'!B$4:C$688,1,FALSE)</f>
        <v>TK-G</v>
      </c>
      <c r="BH332" s="394" t="s">
        <v>477</v>
      </c>
      <c r="BI332" s="393" t="str">
        <f t="shared" si="478"/>
        <v>g</v>
      </c>
      <c r="BJ332" s="393" t="str">
        <f t="shared" si="479"/>
        <v>P</v>
      </c>
      <c r="BK332" s="393" t="str">
        <f t="shared" si="480"/>
        <v>A</v>
      </c>
      <c r="BL332" s="395" t="str">
        <f t="shared" si="481"/>
        <v>PA</v>
      </c>
      <c r="BM332" s="393" t="str">
        <f>IF((B332&gt;"a"),(VLOOKUP(A332,Afhankelijkheid!A$2:O$5530,2,FALSE)),"")</f>
        <v/>
      </c>
      <c r="BN332" s="396">
        <f>IFERROR(VLOOKUP(A332,'Hulpblad IZB en IZE'!A$2:B$750,2,FALSE),0)</f>
        <v>0</v>
      </c>
      <c r="BO332" s="397" t="str">
        <f t="shared" si="482"/>
        <v/>
      </c>
      <c r="BP332" s="370">
        <f t="shared" si="483"/>
        <v>18</v>
      </c>
      <c r="BQ332" s="371">
        <f t="shared" si="484"/>
        <v>6</v>
      </c>
      <c r="BR332" s="372">
        <f t="shared" si="552"/>
        <v>12</v>
      </c>
      <c r="BS332" s="372">
        <f t="shared" si="553"/>
        <v>7</v>
      </c>
      <c r="BT332" s="367">
        <f t="shared" si="485"/>
        <v>0</v>
      </c>
      <c r="BU332" s="398"/>
      <c r="BW332" s="393">
        <f t="shared" si="486"/>
        <v>0</v>
      </c>
      <c r="BX332" s="393">
        <f t="shared" si="487"/>
        <v>0</v>
      </c>
      <c r="BY332" s="393">
        <f t="shared" si="488"/>
        <v>0</v>
      </c>
      <c r="BZ332" s="393">
        <f t="shared" si="489"/>
        <v>0</v>
      </c>
      <c r="CA332" s="393">
        <f t="shared" si="490"/>
        <v>0</v>
      </c>
      <c r="CB332" s="393">
        <f t="shared" si="491"/>
        <v>0</v>
      </c>
      <c r="CC332" s="393">
        <f t="shared" si="492"/>
        <v>0</v>
      </c>
      <c r="CD332" s="393">
        <f t="shared" si="493"/>
        <v>0</v>
      </c>
      <c r="CE332" s="393">
        <f t="shared" si="494"/>
        <v>0</v>
      </c>
      <c r="CF332" s="393">
        <f t="shared" si="495"/>
        <v>0</v>
      </c>
      <c r="CG332" s="398"/>
      <c r="CH332" s="391">
        <f t="shared" si="496"/>
        <v>1</v>
      </c>
      <c r="CI332" s="391">
        <f t="shared" si="497"/>
        <v>1</v>
      </c>
      <c r="CJ332" s="391">
        <f t="shared" si="498"/>
        <v>0</v>
      </c>
      <c r="CK332" s="391">
        <f t="shared" si="499"/>
        <v>0</v>
      </c>
      <c r="CL332" s="391">
        <f t="shared" si="500"/>
        <v>1</v>
      </c>
      <c r="CM332" s="391">
        <f t="shared" si="501"/>
        <v>0</v>
      </c>
      <c r="CN332" s="391">
        <f t="shared" si="502"/>
        <v>1</v>
      </c>
      <c r="CO332" s="391">
        <f t="shared" si="503"/>
        <v>1</v>
      </c>
      <c r="CP332" s="391">
        <f t="shared" si="504"/>
        <v>1</v>
      </c>
      <c r="CQ332" s="391">
        <f t="shared" si="505"/>
        <v>1</v>
      </c>
      <c r="CR332" s="391">
        <f t="shared" si="506"/>
        <v>0</v>
      </c>
      <c r="CS332" s="393">
        <f t="shared" si="507"/>
        <v>0</v>
      </c>
      <c r="CT332" s="391">
        <f t="shared" si="508"/>
        <v>0</v>
      </c>
      <c r="CU332" s="391">
        <f t="shared" si="509"/>
        <v>0</v>
      </c>
      <c r="CV332" s="391">
        <f t="shared" si="510"/>
        <v>1</v>
      </c>
      <c r="CW332" s="391">
        <f t="shared" si="511"/>
        <v>0</v>
      </c>
      <c r="CX332" s="391">
        <f t="shared" si="512"/>
        <v>0</v>
      </c>
      <c r="CY332" s="391">
        <f t="shared" si="513"/>
        <v>0</v>
      </c>
      <c r="CZ332" s="391">
        <f t="shared" si="514"/>
        <v>0</v>
      </c>
      <c r="DA332" s="391">
        <f t="shared" si="515"/>
        <v>0</v>
      </c>
      <c r="DB332" s="391">
        <f t="shared" si="516"/>
        <v>1</v>
      </c>
      <c r="DC332" s="391">
        <f t="shared" si="517"/>
        <v>0</v>
      </c>
      <c r="DD332" s="391">
        <f t="shared" si="518"/>
        <v>1</v>
      </c>
      <c r="DE332" s="398"/>
      <c r="DF332" s="391">
        <f t="shared" si="519"/>
        <v>0</v>
      </c>
      <c r="DG332" s="391">
        <f t="shared" si="520"/>
        <v>0</v>
      </c>
      <c r="DH332" s="391">
        <f t="shared" si="521"/>
        <v>0</v>
      </c>
      <c r="DI332" s="391">
        <f t="shared" si="522"/>
        <v>0</v>
      </c>
      <c r="DJ332" s="391">
        <f t="shared" si="523"/>
        <v>0</v>
      </c>
      <c r="DK332" s="391">
        <f t="shared" si="524"/>
        <v>0</v>
      </c>
      <c r="DL332" s="391">
        <f t="shared" si="525"/>
        <v>0</v>
      </c>
      <c r="DM332" s="391">
        <f t="shared" si="526"/>
        <v>0</v>
      </c>
      <c r="DN332" s="391">
        <f t="shared" si="527"/>
        <v>0</v>
      </c>
      <c r="DO332" s="391">
        <f t="shared" si="528"/>
        <v>0</v>
      </c>
      <c r="DP332" s="391">
        <f t="shared" si="529"/>
        <v>0</v>
      </c>
      <c r="DQ332" s="398"/>
      <c r="DR332" s="391">
        <f t="shared" si="530"/>
        <v>0</v>
      </c>
      <c r="DS332" s="391">
        <f t="shared" si="531"/>
        <v>0</v>
      </c>
      <c r="DT332" s="391">
        <f t="shared" si="532"/>
        <v>0</v>
      </c>
      <c r="DU332" s="391">
        <f t="shared" si="533"/>
        <v>0</v>
      </c>
      <c r="DV332" s="391">
        <f t="shared" si="534"/>
        <v>0</v>
      </c>
      <c r="DW332" s="391">
        <f t="shared" si="535"/>
        <v>0</v>
      </c>
      <c r="DX332" s="391">
        <f t="shared" si="536"/>
        <v>0</v>
      </c>
      <c r="DY332" s="391">
        <f t="shared" si="537"/>
        <v>0</v>
      </c>
      <c r="DZ332" s="391">
        <f t="shared" si="538"/>
        <v>0</v>
      </c>
      <c r="EA332" s="391">
        <f t="shared" si="539"/>
        <v>0</v>
      </c>
      <c r="EB332" s="391">
        <f t="shared" si="540"/>
        <v>0</v>
      </c>
      <c r="EC332" s="398"/>
      <c r="ED332" s="391">
        <f t="shared" si="541"/>
        <v>0</v>
      </c>
      <c r="EE332" s="391">
        <f t="shared" si="542"/>
        <v>0</v>
      </c>
      <c r="EF332" s="391">
        <f t="shared" si="543"/>
        <v>0</v>
      </c>
      <c r="EG332" s="391">
        <f t="shared" si="544"/>
        <v>0</v>
      </c>
      <c r="EH332" s="391">
        <f t="shared" si="545"/>
        <v>0</v>
      </c>
      <c r="EI332" s="391">
        <f t="shared" si="546"/>
        <v>0</v>
      </c>
      <c r="EJ332" s="391">
        <f t="shared" si="547"/>
        <v>0</v>
      </c>
      <c r="EK332" s="391">
        <f t="shared" si="548"/>
        <v>0</v>
      </c>
      <c r="EL332" s="391">
        <f t="shared" si="549"/>
        <v>0</v>
      </c>
      <c r="EM332" s="391">
        <f t="shared" si="550"/>
        <v>0</v>
      </c>
      <c r="EN332" s="391">
        <f t="shared" si="551"/>
        <v>0</v>
      </c>
    </row>
    <row r="333" spans="1:145" s="391" customFormat="1" ht="13.5" hidden="1" thickBot="1" x14ac:dyDescent="0.25">
      <c r="A333" s="364" t="str">
        <f t="shared" si="470"/>
        <v>TK-K</v>
      </c>
      <c r="B333" s="365" t="str">
        <f>IF((A333&lt;&gt;"ZZZ"),(IF((IFERROR((VLOOKUP(A333,'Standaard+voorstellen '!A$1:B$436,1,FALSE)),"ZZZ"))="ZZZ","v","")),"")</f>
        <v/>
      </c>
      <c r="C333" s="396" t="s">
        <v>239</v>
      </c>
      <c r="D333" s="367" t="str">
        <f t="shared" si="471"/>
        <v>TK-K</v>
      </c>
      <c r="E333" s="368" t="str">
        <f>IFERROR((VLOOKUP(C333,'Standaard+voorstellen '!A$1:E$568,2,FALSE)),"Nog af te handelen AANVRAAG")</f>
        <v>Trekker Klein</v>
      </c>
      <c r="F333" s="369">
        <f>IFERROR((VLOOKUP(C333,'Standaard+voorstellen '!A$1:E$568,3,FALSE)),"")</f>
        <v>8</v>
      </c>
      <c r="G333" s="370">
        <f t="shared" si="554"/>
        <v>102</v>
      </c>
      <c r="H333" s="371">
        <f t="shared" si="556"/>
        <v>1</v>
      </c>
      <c r="I333" s="372">
        <f t="shared" si="555"/>
        <v>101</v>
      </c>
      <c r="J333" s="367">
        <f t="shared" si="472"/>
        <v>7</v>
      </c>
      <c r="K333" s="372">
        <f t="shared" si="473"/>
        <v>0</v>
      </c>
      <c r="L333" s="369" t="s">
        <v>36</v>
      </c>
      <c r="M333" s="373" t="s">
        <v>443</v>
      </c>
      <c r="N333" s="374"/>
      <c r="O333" s="375"/>
      <c r="P333" s="376" t="s">
        <v>239</v>
      </c>
      <c r="Q333" s="377">
        <v>102</v>
      </c>
      <c r="R333" s="378">
        <v>1</v>
      </c>
      <c r="S333" s="379">
        <v>101</v>
      </c>
      <c r="T333" s="378">
        <v>7</v>
      </c>
      <c r="U333" s="378">
        <v>6</v>
      </c>
      <c r="V333" s="383">
        <v>11</v>
      </c>
      <c r="W333" s="384">
        <v>0</v>
      </c>
      <c r="X333" s="385">
        <v>11</v>
      </c>
      <c r="Y333" s="384">
        <v>9</v>
      </c>
      <c r="Z333" s="401">
        <v>0</v>
      </c>
      <c r="AA333" s="402">
        <v>9</v>
      </c>
      <c r="AB333" s="383"/>
      <c r="AC333" s="384"/>
      <c r="AD333" s="384"/>
      <c r="AE333" s="383">
        <v>35</v>
      </c>
      <c r="AF333" s="401">
        <v>0</v>
      </c>
      <c r="AG333" s="406">
        <v>35</v>
      </c>
      <c r="AH333" s="383">
        <v>15</v>
      </c>
      <c r="AI333" s="384">
        <v>0</v>
      </c>
      <c r="AJ333" s="385">
        <v>15</v>
      </c>
      <c r="AK333" s="384"/>
      <c r="AL333" s="384"/>
      <c r="AM333" s="384"/>
      <c r="AN333" s="383">
        <v>0</v>
      </c>
      <c r="AO333" s="384">
        <v>0</v>
      </c>
      <c r="AP333" s="385">
        <v>0</v>
      </c>
      <c r="AQ333" s="384">
        <v>23</v>
      </c>
      <c r="AR333" s="384">
        <v>0</v>
      </c>
      <c r="AS333" s="384">
        <v>23</v>
      </c>
      <c r="AT333" s="383">
        <v>9</v>
      </c>
      <c r="AU333" s="384">
        <v>1</v>
      </c>
      <c r="AV333" s="384">
        <v>8</v>
      </c>
      <c r="AW333" s="383"/>
      <c r="AX333" s="384"/>
      <c r="AY333" s="385"/>
      <c r="AZ333" s="403"/>
      <c r="BA333" s="387" t="str">
        <f t="shared" si="474"/>
        <v>TK</v>
      </c>
      <c r="BB333" s="388" t="str">
        <f t="shared" si="475"/>
        <v/>
      </c>
      <c r="BC333" s="389" t="str">
        <f t="shared" si="476"/>
        <v>-</v>
      </c>
      <c r="BD333" s="390" t="str">
        <f t="shared" si="469"/>
        <v>K</v>
      </c>
      <c r="BE333" s="391">
        <f t="shared" si="477"/>
        <v>3</v>
      </c>
      <c r="BF333" s="392" t="str">
        <f>VLOOKUP(C333,'Standaard+voorstellen '!A$1:E$568,1,FALSE)</f>
        <v>TK-K</v>
      </c>
      <c r="BG333" s="393" t="str">
        <f>VLOOKUP(P333,'Hulpblad Aantal per VrtgSrt &gt;=1'!B$4:C$688,1,FALSE)</f>
        <v>TK-K</v>
      </c>
      <c r="BH333" s="394" t="s">
        <v>239</v>
      </c>
      <c r="BI333" s="393" t="str">
        <f t="shared" si="478"/>
        <v>g</v>
      </c>
      <c r="BJ333" s="393" t="str">
        <f t="shared" si="479"/>
        <v>P</v>
      </c>
      <c r="BK333" s="393" t="str">
        <f t="shared" si="480"/>
        <v>A</v>
      </c>
      <c r="BL333" s="395" t="str">
        <f t="shared" si="481"/>
        <v>PA</v>
      </c>
      <c r="BM333" s="393" t="str">
        <f>IF((B333&gt;"a"),(VLOOKUP(A333,Afhankelijkheid!A$2:O$5530,2,FALSE)),"")</f>
        <v/>
      </c>
      <c r="BN333" s="396">
        <f>IFERROR(VLOOKUP(A333,'Hulpblad IZB en IZE'!A$2:B$750,2,FALSE),0)</f>
        <v>7</v>
      </c>
      <c r="BO333" s="397" t="str">
        <f t="shared" si="482"/>
        <v/>
      </c>
      <c r="BP333" s="370">
        <f t="shared" si="483"/>
        <v>102</v>
      </c>
      <c r="BQ333" s="371">
        <f t="shared" si="484"/>
        <v>1</v>
      </c>
      <c r="BR333" s="372">
        <f t="shared" si="552"/>
        <v>101</v>
      </c>
      <c r="BS333" s="372">
        <f t="shared" si="553"/>
        <v>7</v>
      </c>
      <c r="BT333" s="367">
        <f t="shared" si="485"/>
        <v>7</v>
      </c>
      <c r="BU333" s="398"/>
      <c r="BW333" s="393">
        <f t="shared" si="486"/>
        <v>0</v>
      </c>
      <c r="BX333" s="393">
        <f t="shared" si="487"/>
        <v>0</v>
      </c>
      <c r="BY333" s="393">
        <f t="shared" si="488"/>
        <v>0</v>
      </c>
      <c r="BZ333" s="393">
        <f t="shared" si="489"/>
        <v>0</v>
      </c>
      <c r="CA333" s="393">
        <f t="shared" si="490"/>
        <v>0</v>
      </c>
      <c r="CB333" s="393">
        <f t="shared" si="491"/>
        <v>0</v>
      </c>
      <c r="CC333" s="393">
        <f t="shared" si="492"/>
        <v>0</v>
      </c>
      <c r="CD333" s="393">
        <f t="shared" si="493"/>
        <v>0</v>
      </c>
      <c r="CE333" s="393">
        <f t="shared" si="494"/>
        <v>0</v>
      </c>
      <c r="CF333" s="393">
        <f t="shared" si="495"/>
        <v>0</v>
      </c>
      <c r="CG333" s="398"/>
      <c r="CH333" s="391">
        <f t="shared" si="496"/>
        <v>1</v>
      </c>
      <c r="CI333" s="391">
        <f t="shared" si="497"/>
        <v>1</v>
      </c>
      <c r="CJ333" s="391">
        <f t="shared" si="498"/>
        <v>0</v>
      </c>
      <c r="CK333" s="391">
        <f t="shared" si="499"/>
        <v>1</v>
      </c>
      <c r="CL333" s="391">
        <f t="shared" si="500"/>
        <v>1</v>
      </c>
      <c r="CM333" s="391">
        <f t="shared" si="501"/>
        <v>0</v>
      </c>
      <c r="CN333" s="391">
        <f t="shared" si="502"/>
        <v>1</v>
      </c>
      <c r="CO333" s="391">
        <f t="shared" si="503"/>
        <v>1</v>
      </c>
      <c r="CP333" s="391">
        <f t="shared" si="504"/>
        <v>1</v>
      </c>
      <c r="CQ333" s="391">
        <f t="shared" si="505"/>
        <v>0</v>
      </c>
      <c r="CR333" s="391">
        <f t="shared" si="506"/>
        <v>0</v>
      </c>
      <c r="CS333" s="393">
        <f t="shared" si="507"/>
        <v>0</v>
      </c>
      <c r="CT333" s="391">
        <f t="shared" si="508"/>
        <v>0</v>
      </c>
      <c r="CU333" s="391">
        <f t="shared" si="509"/>
        <v>1</v>
      </c>
      <c r="CV333" s="391">
        <f t="shared" si="510"/>
        <v>1</v>
      </c>
      <c r="CW333" s="391">
        <f t="shared" si="511"/>
        <v>0</v>
      </c>
      <c r="CX333" s="391">
        <f t="shared" si="512"/>
        <v>1</v>
      </c>
      <c r="CY333" s="391">
        <f t="shared" si="513"/>
        <v>1</v>
      </c>
      <c r="CZ333" s="391">
        <f t="shared" si="514"/>
        <v>0</v>
      </c>
      <c r="DA333" s="391">
        <f t="shared" si="515"/>
        <v>0</v>
      </c>
      <c r="DB333" s="391">
        <f t="shared" si="516"/>
        <v>1</v>
      </c>
      <c r="DC333" s="391">
        <f t="shared" si="517"/>
        <v>1</v>
      </c>
      <c r="DD333" s="391">
        <f t="shared" si="518"/>
        <v>0</v>
      </c>
      <c r="DE333" s="398"/>
      <c r="DF333" s="391">
        <f t="shared" si="519"/>
        <v>0</v>
      </c>
      <c r="DG333" s="391">
        <f t="shared" si="520"/>
        <v>0</v>
      </c>
      <c r="DH333" s="391">
        <f t="shared" si="521"/>
        <v>0</v>
      </c>
      <c r="DI333" s="391">
        <f t="shared" si="522"/>
        <v>0</v>
      </c>
      <c r="DJ333" s="391">
        <f t="shared" si="523"/>
        <v>0</v>
      </c>
      <c r="DK333" s="391">
        <f t="shared" si="524"/>
        <v>0</v>
      </c>
      <c r="DL333" s="391">
        <f t="shared" si="525"/>
        <v>0</v>
      </c>
      <c r="DM333" s="391">
        <f t="shared" si="526"/>
        <v>0</v>
      </c>
      <c r="DN333" s="391">
        <f t="shared" si="527"/>
        <v>0</v>
      </c>
      <c r="DO333" s="391">
        <f t="shared" si="528"/>
        <v>0</v>
      </c>
      <c r="DP333" s="391">
        <f t="shared" si="529"/>
        <v>0</v>
      </c>
      <c r="DQ333" s="398"/>
      <c r="DR333" s="391">
        <f t="shared" si="530"/>
        <v>0</v>
      </c>
      <c r="DS333" s="391">
        <f t="shared" si="531"/>
        <v>0</v>
      </c>
      <c r="DT333" s="391">
        <f t="shared" si="532"/>
        <v>0</v>
      </c>
      <c r="DU333" s="391">
        <f t="shared" si="533"/>
        <v>0</v>
      </c>
      <c r="DV333" s="391">
        <f t="shared" si="534"/>
        <v>0</v>
      </c>
      <c r="DW333" s="391">
        <f t="shared" si="535"/>
        <v>0</v>
      </c>
      <c r="DX333" s="391">
        <f t="shared" si="536"/>
        <v>0</v>
      </c>
      <c r="DY333" s="391">
        <f t="shared" si="537"/>
        <v>0</v>
      </c>
      <c r="DZ333" s="391">
        <f t="shared" si="538"/>
        <v>0</v>
      </c>
      <c r="EA333" s="391">
        <f t="shared" si="539"/>
        <v>0</v>
      </c>
      <c r="EB333" s="391">
        <f t="shared" si="540"/>
        <v>0</v>
      </c>
      <c r="EC333" s="398"/>
      <c r="ED333" s="391">
        <f t="shared" si="541"/>
        <v>0</v>
      </c>
      <c r="EE333" s="391">
        <f t="shared" si="542"/>
        <v>0</v>
      </c>
      <c r="EF333" s="391">
        <f t="shared" si="543"/>
        <v>0</v>
      </c>
      <c r="EG333" s="391">
        <f t="shared" si="544"/>
        <v>0</v>
      </c>
      <c r="EH333" s="391">
        <f t="shared" si="545"/>
        <v>0</v>
      </c>
      <c r="EI333" s="391">
        <f t="shared" si="546"/>
        <v>0</v>
      </c>
      <c r="EJ333" s="391">
        <f t="shared" si="547"/>
        <v>0</v>
      </c>
      <c r="EK333" s="391">
        <f t="shared" si="548"/>
        <v>0</v>
      </c>
      <c r="EL333" s="391">
        <f t="shared" si="549"/>
        <v>0</v>
      </c>
      <c r="EM333" s="391">
        <f t="shared" si="550"/>
        <v>0</v>
      </c>
      <c r="EN333" s="391">
        <f t="shared" si="551"/>
        <v>0</v>
      </c>
    </row>
    <row r="334" spans="1:145" s="391" customFormat="1" ht="26.25" hidden="1" thickBot="1" x14ac:dyDescent="0.25">
      <c r="A334" s="364" t="str">
        <f t="shared" si="470"/>
        <v>TL-HC</v>
      </c>
      <c r="B334" s="365" t="str">
        <f>IF((A334&lt;&gt;"ZZZ"),(IF((IFERROR((VLOOKUP(A334,'Standaard+voorstellen '!A$1:B$436,1,FALSE)),"ZZZ"))="ZZZ","v","")),"")</f>
        <v/>
      </c>
      <c r="C334" s="508" t="s">
        <v>1262</v>
      </c>
      <c r="D334" s="367" t="str">
        <f t="shared" si="471"/>
        <v>TL-HC</v>
      </c>
      <c r="E334" s="368" t="str">
        <f>IFERROR((VLOOKUP(C334,'Standaard+voorstellen '!A$1:E$568,2,FALSE)),"Nog af te handelen AANVRAAG")</f>
        <v>Teamleider Handcrew</v>
      </c>
      <c r="F334" s="369">
        <f>IFERROR((VLOOKUP(C334,'Standaard+voorstellen '!A$1:E$568,3,FALSE)),"")</f>
        <v>9</v>
      </c>
      <c r="G334" s="370">
        <f t="shared" si="554"/>
        <v>0</v>
      </c>
      <c r="H334" s="371">
        <f t="shared" si="556"/>
        <v>0</v>
      </c>
      <c r="I334" s="372">
        <f t="shared" si="555"/>
        <v>0</v>
      </c>
      <c r="J334" s="367">
        <f t="shared" si="472"/>
        <v>0</v>
      </c>
      <c r="K334" s="372">
        <f t="shared" si="473"/>
        <v>0</v>
      </c>
      <c r="L334" s="509" t="s">
        <v>24</v>
      </c>
      <c r="M334" s="373" t="s">
        <v>1056</v>
      </c>
      <c r="N334" s="510" t="s">
        <v>2144</v>
      </c>
      <c r="O334" s="375"/>
      <c r="P334" s="376" t="s">
        <v>1262</v>
      </c>
      <c r="Q334" s="377">
        <v>0</v>
      </c>
      <c r="R334" s="378">
        <v>0</v>
      </c>
      <c r="S334" s="379">
        <v>0</v>
      </c>
      <c r="T334" s="378">
        <v>5</v>
      </c>
      <c r="U334" s="378">
        <v>0</v>
      </c>
      <c r="V334" s="383">
        <v>0</v>
      </c>
      <c r="W334" s="384">
        <v>0</v>
      </c>
      <c r="X334" s="385">
        <v>0</v>
      </c>
      <c r="Y334" s="384"/>
      <c r="Z334" s="401"/>
      <c r="AA334" s="402"/>
      <c r="AB334" s="383"/>
      <c r="AC334" s="384"/>
      <c r="AD334" s="384"/>
      <c r="AE334" s="377"/>
      <c r="AF334" s="380"/>
      <c r="AG334" s="382"/>
      <c r="AH334" s="383">
        <v>0</v>
      </c>
      <c r="AI334" s="384">
        <v>0</v>
      </c>
      <c r="AJ334" s="385">
        <v>0</v>
      </c>
      <c r="AK334" s="384"/>
      <c r="AL334" s="384"/>
      <c r="AM334" s="384"/>
      <c r="AN334" s="383">
        <v>0</v>
      </c>
      <c r="AO334" s="384">
        <v>0</v>
      </c>
      <c r="AP334" s="385">
        <v>0</v>
      </c>
      <c r="AQ334" s="384">
        <v>0</v>
      </c>
      <c r="AR334" s="384">
        <v>0</v>
      </c>
      <c r="AS334" s="384">
        <v>0</v>
      </c>
      <c r="AT334" s="383">
        <v>0</v>
      </c>
      <c r="AU334" s="384">
        <v>0</v>
      </c>
      <c r="AV334" s="384">
        <v>0</v>
      </c>
      <c r="AW334" s="383"/>
      <c r="AX334" s="384"/>
      <c r="AY334" s="385"/>
      <c r="AZ334" s="403"/>
      <c r="BA334" s="387" t="str">
        <f t="shared" si="474"/>
        <v>TL</v>
      </c>
      <c r="BB334" s="388" t="str">
        <f t="shared" si="475"/>
        <v/>
      </c>
      <c r="BC334" s="389" t="str">
        <f t="shared" si="476"/>
        <v>-</v>
      </c>
      <c r="BD334" s="390" t="str">
        <f t="shared" si="469"/>
        <v>HC</v>
      </c>
      <c r="BE334" s="391">
        <f t="shared" si="477"/>
        <v>3</v>
      </c>
      <c r="BF334" s="392" t="str">
        <f>VLOOKUP(C334,'Standaard+voorstellen '!A$1:E$568,1,FALSE)</f>
        <v>TL-HC</v>
      </c>
      <c r="BG334" s="393" t="str">
        <f>VLOOKUP(P334,'Hulpblad Aantal per VrtgSrt &gt;=1'!B$4:C$688,1,FALSE)</f>
        <v>TL-HC</v>
      </c>
      <c r="BH334" s="394" t="s">
        <v>1262</v>
      </c>
      <c r="BI334" s="393" t="str">
        <f t="shared" si="478"/>
        <v>g</v>
      </c>
      <c r="BJ334" s="393" t="str">
        <f t="shared" si="479"/>
        <v/>
      </c>
      <c r="BK334" s="393" t="str">
        <f t="shared" si="480"/>
        <v/>
      </c>
      <c r="BL334" s="395" t="str">
        <f t="shared" si="481"/>
        <v/>
      </c>
      <c r="BM334" s="393" t="str">
        <f>IF((B334&gt;"a"),(VLOOKUP(A334,Afhankelijkheid!A$2:O$5530,2,FALSE)),"")</f>
        <v/>
      </c>
      <c r="BN334" s="396">
        <f>IFERROR(VLOOKUP(A334,'Hulpblad IZB en IZE'!A$2:B$750,2,FALSE),0)</f>
        <v>0</v>
      </c>
      <c r="BO334" s="397" t="str">
        <f t="shared" si="482"/>
        <v/>
      </c>
      <c r="BP334" s="370">
        <f t="shared" si="483"/>
        <v>0</v>
      </c>
      <c r="BQ334" s="371">
        <f t="shared" si="484"/>
        <v>0</v>
      </c>
      <c r="BR334" s="372">
        <f t="shared" si="552"/>
        <v>0</v>
      </c>
      <c r="BS334" s="372">
        <f t="shared" si="553"/>
        <v>5</v>
      </c>
      <c r="BT334" s="367">
        <f t="shared" si="485"/>
        <v>0</v>
      </c>
      <c r="BU334" s="398"/>
      <c r="BW334" s="393">
        <f t="shared" si="486"/>
        <v>0</v>
      </c>
      <c r="BX334" s="393">
        <f t="shared" si="487"/>
        <v>0</v>
      </c>
      <c r="BY334" s="393">
        <f t="shared" si="488"/>
        <v>0</v>
      </c>
      <c r="BZ334" s="393">
        <f t="shared" si="489"/>
        <v>0</v>
      </c>
      <c r="CA334" s="393">
        <f t="shared" si="490"/>
        <v>0</v>
      </c>
      <c r="CB334" s="393">
        <f t="shared" si="491"/>
        <v>0</v>
      </c>
      <c r="CC334" s="393">
        <f t="shared" si="492"/>
        <v>0</v>
      </c>
      <c r="CD334" s="393">
        <f t="shared" si="493"/>
        <v>0</v>
      </c>
      <c r="CE334" s="393">
        <f t="shared" si="494"/>
        <v>0</v>
      </c>
      <c r="CF334" s="393">
        <f t="shared" si="495"/>
        <v>0</v>
      </c>
      <c r="CG334" s="398"/>
      <c r="CH334" s="391">
        <f t="shared" si="496"/>
        <v>1</v>
      </c>
      <c r="CI334" s="391">
        <f t="shared" si="497"/>
        <v>0</v>
      </c>
      <c r="CJ334" s="391">
        <f t="shared" si="498"/>
        <v>0</v>
      </c>
      <c r="CK334" s="391">
        <f t="shared" si="499"/>
        <v>0</v>
      </c>
      <c r="CL334" s="391">
        <f t="shared" si="500"/>
        <v>1</v>
      </c>
      <c r="CM334" s="391">
        <f t="shared" si="501"/>
        <v>0</v>
      </c>
      <c r="CN334" s="391">
        <f t="shared" si="502"/>
        <v>1</v>
      </c>
      <c r="CO334" s="391">
        <f t="shared" si="503"/>
        <v>1</v>
      </c>
      <c r="CP334" s="391">
        <f t="shared" si="504"/>
        <v>1</v>
      </c>
      <c r="CQ334" s="391">
        <f t="shared" si="505"/>
        <v>0</v>
      </c>
      <c r="CR334" s="391">
        <f t="shared" si="506"/>
        <v>0</v>
      </c>
      <c r="CS334" s="393">
        <f t="shared" si="507"/>
        <v>0</v>
      </c>
      <c r="CT334" s="391">
        <f t="shared" si="508"/>
        <v>0</v>
      </c>
      <c r="CU334" s="391">
        <f t="shared" si="509"/>
        <v>0</v>
      </c>
      <c r="CV334" s="391">
        <f t="shared" si="510"/>
        <v>0</v>
      </c>
      <c r="CW334" s="391">
        <f t="shared" si="511"/>
        <v>0</v>
      </c>
      <c r="CX334" s="391">
        <f t="shared" si="512"/>
        <v>0</v>
      </c>
      <c r="CY334" s="391">
        <f t="shared" si="513"/>
        <v>0</v>
      </c>
      <c r="CZ334" s="391">
        <f t="shared" si="514"/>
        <v>0</v>
      </c>
      <c r="DA334" s="391">
        <f t="shared" si="515"/>
        <v>0</v>
      </c>
      <c r="DB334" s="391">
        <f t="shared" si="516"/>
        <v>0</v>
      </c>
      <c r="DC334" s="391">
        <f t="shared" si="517"/>
        <v>0</v>
      </c>
      <c r="DD334" s="391">
        <f t="shared" si="518"/>
        <v>0</v>
      </c>
      <c r="DE334" s="398"/>
      <c r="DF334" s="391">
        <f t="shared" si="519"/>
        <v>0</v>
      </c>
      <c r="DG334" s="391">
        <f t="shared" si="520"/>
        <v>0</v>
      </c>
      <c r="DH334" s="391">
        <f t="shared" si="521"/>
        <v>0</v>
      </c>
      <c r="DI334" s="391">
        <f t="shared" si="522"/>
        <v>0</v>
      </c>
      <c r="DJ334" s="391">
        <f t="shared" si="523"/>
        <v>0</v>
      </c>
      <c r="DK334" s="391">
        <f t="shared" si="524"/>
        <v>0</v>
      </c>
      <c r="DL334" s="391">
        <f t="shared" si="525"/>
        <v>0</v>
      </c>
      <c r="DM334" s="391">
        <f t="shared" si="526"/>
        <v>0</v>
      </c>
      <c r="DN334" s="391">
        <f t="shared" si="527"/>
        <v>0</v>
      </c>
      <c r="DO334" s="391">
        <f t="shared" si="528"/>
        <v>0</v>
      </c>
      <c r="DP334" s="391">
        <f t="shared" si="529"/>
        <v>0</v>
      </c>
      <c r="DQ334" s="398"/>
      <c r="DR334" s="391">
        <f t="shared" si="530"/>
        <v>0</v>
      </c>
      <c r="DS334" s="391">
        <f t="shared" si="531"/>
        <v>0</v>
      </c>
      <c r="DT334" s="391">
        <f t="shared" si="532"/>
        <v>0</v>
      </c>
      <c r="DU334" s="391">
        <f t="shared" si="533"/>
        <v>0</v>
      </c>
      <c r="DV334" s="391">
        <f t="shared" si="534"/>
        <v>0</v>
      </c>
      <c r="DW334" s="391">
        <f t="shared" si="535"/>
        <v>0</v>
      </c>
      <c r="DX334" s="391">
        <f t="shared" si="536"/>
        <v>0</v>
      </c>
      <c r="DY334" s="391">
        <f t="shared" si="537"/>
        <v>0</v>
      </c>
      <c r="DZ334" s="391">
        <f t="shared" si="538"/>
        <v>0</v>
      </c>
      <c r="EA334" s="391">
        <f t="shared" si="539"/>
        <v>0</v>
      </c>
      <c r="EB334" s="391">
        <f t="shared" si="540"/>
        <v>0</v>
      </c>
      <c r="EC334" s="398"/>
      <c r="ED334" s="391">
        <f t="shared" si="541"/>
        <v>0</v>
      </c>
      <c r="EE334" s="391">
        <f t="shared" si="542"/>
        <v>0</v>
      </c>
      <c r="EF334" s="391">
        <f t="shared" si="543"/>
        <v>0</v>
      </c>
      <c r="EG334" s="391">
        <f t="shared" si="544"/>
        <v>0</v>
      </c>
      <c r="EH334" s="391">
        <f t="shared" si="545"/>
        <v>0</v>
      </c>
      <c r="EI334" s="391">
        <f t="shared" si="546"/>
        <v>0</v>
      </c>
      <c r="EJ334" s="391">
        <f t="shared" si="547"/>
        <v>0</v>
      </c>
      <c r="EK334" s="391">
        <f t="shared" si="548"/>
        <v>0</v>
      </c>
      <c r="EL334" s="391">
        <f t="shared" si="549"/>
        <v>0</v>
      </c>
      <c r="EM334" s="391">
        <f t="shared" si="550"/>
        <v>0</v>
      </c>
      <c r="EN334" s="391">
        <f t="shared" si="551"/>
        <v>0</v>
      </c>
    </row>
    <row r="335" spans="1:145" s="391" customFormat="1" ht="13.5" hidden="1" thickBot="1" x14ac:dyDescent="0.25">
      <c r="A335" s="364" t="s">
        <v>1756</v>
      </c>
      <c r="B335" s="365" t="str">
        <f>IF((A335&lt;&gt;"ZZZ"),(IF((IFERROR((VLOOKUP(A335,'Standaard+voorstellen '!A$1:B$436,1,FALSE)),"ZZZ"))="ZZZ","v","")),"")</f>
        <v/>
      </c>
      <c r="C335" s="396" t="s">
        <v>1756</v>
      </c>
      <c r="D335" s="367" t="str">
        <f t="shared" si="471"/>
        <v>TL-QRT</v>
      </c>
      <c r="E335" s="368" t="str">
        <f>IFERROR((VLOOKUP(C335,'Standaard+voorstellen '!A$1:E$568,2,FALSE)),"Nog af te handelen AANVRAAG")</f>
        <v>Teamleider Quick Response Team</v>
      </c>
      <c r="F335" s="369">
        <f>IFERROR((VLOOKUP(C335,'Standaard+voorstellen '!A$1:E$568,3,FALSE)),"")</f>
        <v>9</v>
      </c>
      <c r="G335" s="370">
        <f t="shared" si="554"/>
        <v>13</v>
      </c>
      <c r="H335" s="371">
        <f t="shared" si="556"/>
        <v>4</v>
      </c>
      <c r="I335" s="372">
        <f t="shared" si="555"/>
        <v>9</v>
      </c>
      <c r="J335" s="367">
        <f t="shared" si="472"/>
        <v>0</v>
      </c>
      <c r="K335" s="372">
        <f t="shared" si="473"/>
        <v>0</v>
      </c>
      <c r="L335" s="463" t="s">
        <v>36</v>
      </c>
      <c r="M335" s="373" t="s">
        <v>1215</v>
      </c>
      <c r="N335" s="424"/>
      <c r="O335" s="478"/>
      <c r="P335" s="376" t="s">
        <v>1756</v>
      </c>
      <c r="Q335" s="377">
        <v>13</v>
      </c>
      <c r="R335" s="378">
        <v>4</v>
      </c>
      <c r="S335" s="379">
        <v>9</v>
      </c>
      <c r="T335" s="378">
        <v>6</v>
      </c>
      <c r="U335" s="378">
        <v>2</v>
      </c>
      <c r="V335" s="383">
        <v>0</v>
      </c>
      <c r="W335" s="384">
        <v>0</v>
      </c>
      <c r="X335" s="385">
        <v>0</v>
      </c>
      <c r="Y335" s="378"/>
      <c r="Z335" s="380"/>
      <c r="AA335" s="381"/>
      <c r="AB335" s="383"/>
      <c r="AC335" s="384"/>
      <c r="AD335" s="384"/>
      <c r="AE335" s="383">
        <v>4</v>
      </c>
      <c r="AF335" s="401">
        <v>4</v>
      </c>
      <c r="AG335" s="406">
        <v>0</v>
      </c>
      <c r="AH335" s="383">
        <v>0</v>
      </c>
      <c r="AI335" s="384">
        <v>0</v>
      </c>
      <c r="AJ335" s="385">
        <v>0</v>
      </c>
      <c r="AK335" s="384"/>
      <c r="AL335" s="384"/>
      <c r="AM335" s="384"/>
      <c r="AN335" s="383">
        <v>0</v>
      </c>
      <c r="AO335" s="384">
        <v>0</v>
      </c>
      <c r="AP335" s="385">
        <v>0</v>
      </c>
      <c r="AQ335" s="384">
        <v>0</v>
      </c>
      <c r="AR335" s="384">
        <v>0</v>
      </c>
      <c r="AS335" s="384">
        <v>0</v>
      </c>
      <c r="AT335" s="383">
        <v>9</v>
      </c>
      <c r="AU335" s="384">
        <v>0</v>
      </c>
      <c r="AV335" s="384">
        <v>9</v>
      </c>
      <c r="AW335" s="383"/>
      <c r="AX335" s="384"/>
      <c r="AY335" s="385"/>
      <c r="AZ335" s="403"/>
      <c r="BA335" s="387" t="str">
        <f t="shared" si="474"/>
        <v>TL</v>
      </c>
      <c r="BB335" s="388" t="str">
        <f t="shared" si="475"/>
        <v/>
      </c>
      <c r="BC335" s="389" t="str">
        <f t="shared" si="476"/>
        <v>-</v>
      </c>
      <c r="BD335" s="390" t="str">
        <f t="shared" si="469"/>
        <v>QRT</v>
      </c>
      <c r="BE335" s="391">
        <f t="shared" si="477"/>
        <v>3</v>
      </c>
      <c r="BF335" s="392" t="str">
        <f>VLOOKUP(C335,'Standaard+voorstellen '!A$1:E$568,1,FALSE)</f>
        <v>TL-QRT</v>
      </c>
      <c r="BG335" s="393" t="str">
        <f>VLOOKUP(P335,'Hulpblad Aantal per VrtgSrt &gt;=1'!B$4:C$688,1,FALSE)</f>
        <v>TL-QRT</v>
      </c>
      <c r="BH335" s="394" t="s">
        <v>1756</v>
      </c>
      <c r="BI335" s="393" t="str">
        <f t="shared" si="478"/>
        <v>g</v>
      </c>
      <c r="BJ335" s="393" t="str">
        <f t="shared" si="479"/>
        <v>P</v>
      </c>
      <c r="BK335" s="393" t="str">
        <f t="shared" si="480"/>
        <v>A</v>
      </c>
      <c r="BL335" s="395" t="str">
        <f t="shared" si="481"/>
        <v>PA</v>
      </c>
      <c r="BM335" s="393" t="str">
        <f>IF((B335&gt;"a"),(VLOOKUP(A335,Afhankelijkheid!A$2:O$5530,2,FALSE)),"")</f>
        <v/>
      </c>
      <c r="BN335" s="396">
        <f>IFERROR(VLOOKUP(A335,'Hulpblad IZB en IZE'!A$2:B$750,2,FALSE),0)</f>
        <v>0</v>
      </c>
      <c r="BO335" s="397" t="str">
        <f t="shared" si="482"/>
        <v/>
      </c>
      <c r="BP335" s="370">
        <f t="shared" si="483"/>
        <v>13</v>
      </c>
      <c r="BQ335" s="371">
        <f t="shared" si="484"/>
        <v>4</v>
      </c>
      <c r="BR335" s="372">
        <f t="shared" si="552"/>
        <v>9</v>
      </c>
      <c r="BS335" s="372">
        <f t="shared" si="553"/>
        <v>6</v>
      </c>
      <c r="BT335" s="367">
        <f t="shared" si="485"/>
        <v>0</v>
      </c>
      <c r="BU335" s="398"/>
      <c r="BW335" s="393">
        <f t="shared" si="486"/>
        <v>0</v>
      </c>
      <c r="BX335" s="393">
        <f t="shared" si="487"/>
        <v>0</v>
      </c>
      <c r="BY335" s="393">
        <f t="shared" si="488"/>
        <v>0</v>
      </c>
      <c r="BZ335" s="393">
        <f t="shared" si="489"/>
        <v>0</v>
      </c>
      <c r="CA335" s="393">
        <f t="shared" si="490"/>
        <v>0</v>
      </c>
      <c r="CB335" s="393">
        <f t="shared" si="491"/>
        <v>0</v>
      </c>
      <c r="CC335" s="393">
        <f t="shared" si="492"/>
        <v>0</v>
      </c>
      <c r="CD335" s="393">
        <f t="shared" si="493"/>
        <v>0</v>
      </c>
      <c r="CE335" s="393">
        <f t="shared" si="494"/>
        <v>0</v>
      </c>
      <c r="CF335" s="393">
        <f t="shared" si="495"/>
        <v>0</v>
      </c>
      <c r="CG335" s="398"/>
      <c r="CH335" s="391">
        <f t="shared" si="496"/>
        <v>1</v>
      </c>
      <c r="CI335" s="391">
        <f t="shared" si="497"/>
        <v>0</v>
      </c>
      <c r="CJ335" s="391">
        <f t="shared" si="498"/>
        <v>0</v>
      </c>
      <c r="CK335" s="391">
        <f t="shared" si="499"/>
        <v>1</v>
      </c>
      <c r="CL335" s="391">
        <f t="shared" si="500"/>
        <v>1</v>
      </c>
      <c r="CM335" s="391">
        <f t="shared" si="501"/>
        <v>0</v>
      </c>
      <c r="CN335" s="391">
        <f t="shared" si="502"/>
        <v>1</v>
      </c>
      <c r="CO335" s="391">
        <f t="shared" si="503"/>
        <v>1</v>
      </c>
      <c r="CP335" s="391">
        <f t="shared" si="504"/>
        <v>1</v>
      </c>
      <c r="CQ335" s="391">
        <f t="shared" si="505"/>
        <v>0</v>
      </c>
      <c r="CR335" s="391">
        <f t="shared" si="506"/>
        <v>0</v>
      </c>
      <c r="CS335" s="393">
        <f t="shared" si="507"/>
        <v>0</v>
      </c>
      <c r="CT335" s="391">
        <f t="shared" si="508"/>
        <v>0</v>
      </c>
      <c r="CU335" s="391">
        <f t="shared" si="509"/>
        <v>0</v>
      </c>
      <c r="CV335" s="391">
        <f t="shared" si="510"/>
        <v>0</v>
      </c>
      <c r="CW335" s="391">
        <f t="shared" si="511"/>
        <v>0</v>
      </c>
      <c r="CX335" s="391">
        <f t="shared" si="512"/>
        <v>1</v>
      </c>
      <c r="CY335" s="391">
        <f t="shared" si="513"/>
        <v>0</v>
      </c>
      <c r="CZ335" s="391">
        <f t="shared" si="514"/>
        <v>0</v>
      </c>
      <c r="DA335" s="391">
        <f t="shared" si="515"/>
        <v>0</v>
      </c>
      <c r="DB335" s="391">
        <f t="shared" si="516"/>
        <v>0</v>
      </c>
      <c r="DC335" s="391">
        <f t="shared" si="517"/>
        <v>1</v>
      </c>
      <c r="DD335" s="391">
        <f t="shared" si="518"/>
        <v>0</v>
      </c>
      <c r="DE335" s="398"/>
      <c r="DF335" s="391">
        <f t="shared" si="519"/>
        <v>0</v>
      </c>
      <c r="DG335" s="391">
        <f t="shared" si="520"/>
        <v>0</v>
      </c>
      <c r="DH335" s="391">
        <f t="shared" si="521"/>
        <v>0</v>
      </c>
      <c r="DI335" s="391">
        <f t="shared" si="522"/>
        <v>0</v>
      </c>
      <c r="DJ335" s="391">
        <f t="shared" si="523"/>
        <v>0</v>
      </c>
      <c r="DK335" s="391">
        <f t="shared" si="524"/>
        <v>0</v>
      </c>
      <c r="DL335" s="391">
        <f t="shared" si="525"/>
        <v>0</v>
      </c>
      <c r="DM335" s="391">
        <f t="shared" si="526"/>
        <v>0</v>
      </c>
      <c r="DN335" s="391">
        <f t="shared" si="527"/>
        <v>0</v>
      </c>
      <c r="DO335" s="391">
        <f t="shared" si="528"/>
        <v>0</v>
      </c>
      <c r="DP335" s="391">
        <f t="shared" si="529"/>
        <v>0</v>
      </c>
      <c r="DQ335" s="398"/>
      <c r="DR335" s="391">
        <f t="shared" si="530"/>
        <v>0</v>
      </c>
      <c r="DS335" s="391">
        <f t="shared" si="531"/>
        <v>0</v>
      </c>
      <c r="DT335" s="391">
        <f t="shared" si="532"/>
        <v>0</v>
      </c>
      <c r="DU335" s="391">
        <f t="shared" si="533"/>
        <v>0</v>
      </c>
      <c r="DV335" s="391">
        <f t="shared" si="534"/>
        <v>0</v>
      </c>
      <c r="DW335" s="391">
        <f t="shared" si="535"/>
        <v>0</v>
      </c>
      <c r="DX335" s="391">
        <f t="shared" si="536"/>
        <v>0</v>
      </c>
      <c r="DY335" s="391">
        <f t="shared" si="537"/>
        <v>0</v>
      </c>
      <c r="DZ335" s="391">
        <f t="shared" si="538"/>
        <v>0</v>
      </c>
      <c r="EA335" s="391">
        <f t="shared" si="539"/>
        <v>0</v>
      </c>
      <c r="EB335" s="391">
        <f t="shared" si="540"/>
        <v>0</v>
      </c>
      <c r="EC335" s="398"/>
      <c r="ED335" s="391">
        <f t="shared" si="541"/>
        <v>0</v>
      </c>
      <c r="EE335" s="391">
        <f t="shared" si="542"/>
        <v>0</v>
      </c>
      <c r="EF335" s="391">
        <f t="shared" si="543"/>
        <v>0</v>
      </c>
      <c r="EG335" s="391">
        <f t="shared" si="544"/>
        <v>0</v>
      </c>
      <c r="EH335" s="391">
        <f t="shared" si="545"/>
        <v>0</v>
      </c>
      <c r="EI335" s="391">
        <f t="shared" si="546"/>
        <v>0</v>
      </c>
      <c r="EJ335" s="391">
        <f t="shared" si="547"/>
        <v>0</v>
      </c>
      <c r="EK335" s="391">
        <f t="shared" si="548"/>
        <v>0</v>
      </c>
      <c r="EL335" s="391">
        <f t="shared" si="549"/>
        <v>0</v>
      </c>
      <c r="EM335" s="391">
        <f t="shared" si="550"/>
        <v>0</v>
      </c>
      <c r="EN335" s="391">
        <f t="shared" si="551"/>
        <v>0</v>
      </c>
    </row>
    <row r="336" spans="1:145" s="391" customFormat="1" ht="13.5" hidden="1" thickBot="1" x14ac:dyDescent="0.25">
      <c r="A336" s="364" t="s">
        <v>1758</v>
      </c>
      <c r="B336" s="365" t="str">
        <f>IF((A336&lt;&gt;"ZZZ"),(IF((IFERROR((VLOOKUP(A336,'Standaard+voorstellen '!A$1:B$436,1,FALSE)),"ZZZ"))="ZZZ","v","")),"")</f>
        <v/>
      </c>
      <c r="C336" s="396" t="s">
        <v>1758</v>
      </c>
      <c r="D336" s="367" t="str">
        <f t="shared" si="471"/>
        <v>TL-RH</v>
      </c>
      <c r="E336" s="368" t="str">
        <f>IFERROR((VLOOKUP(C336,'Standaard+voorstellen '!A$1:E$568,2,FALSE)),"Nog af te handelen AANVRAAG")</f>
        <v>Teaml. Redteam Hoogteverschil</v>
      </c>
      <c r="F336" s="369">
        <f>IFERROR((VLOOKUP(C336,'Standaard+voorstellen '!A$1:E$568,3,FALSE)),"")</f>
        <v>9</v>
      </c>
      <c r="G336" s="370">
        <f t="shared" si="554"/>
        <v>25</v>
      </c>
      <c r="H336" s="371">
        <f t="shared" si="556"/>
        <v>0</v>
      </c>
      <c r="I336" s="372">
        <f t="shared" si="555"/>
        <v>25</v>
      </c>
      <c r="J336" s="367">
        <f t="shared" si="472"/>
        <v>0</v>
      </c>
      <c r="K336" s="372">
        <f t="shared" si="473"/>
        <v>0</v>
      </c>
      <c r="L336" s="463" t="s">
        <v>24</v>
      </c>
      <c r="M336" s="373" t="s">
        <v>203</v>
      </c>
      <c r="N336" s="424"/>
      <c r="O336" s="478"/>
      <c r="P336" s="376" t="s">
        <v>1758</v>
      </c>
      <c r="Q336" s="377">
        <v>25</v>
      </c>
      <c r="R336" s="378">
        <v>0</v>
      </c>
      <c r="S336" s="379">
        <v>25</v>
      </c>
      <c r="T336" s="378">
        <v>6</v>
      </c>
      <c r="U336" s="378">
        <v>2</v>
      </c>
      <c r="V336" s="383">
        <v>0</v>
      </c>
      <c r="W336" s="384">
        <v>0</v>
      </c>
      <c r="X336" s="385">
        <v>0</v>
      </c>
      <c r="Y336" s="378"/>
      <c r="Z336" s="380"/>
      <c r="AA336" s="381"/>
      <c r="AB336" s="383"/>
      <c r="AC336" s="384"/>
      <c r="AD336" s="384"/>
      <c r="AE336" s="383">
        <v>4</v>
      </c>
      <c r="AF336" s="401">
        <v>0</v>
      </c>
      <c r="AG336" s="406">
        <v>4</v>
      </c>
      <c r="AH336" s="383">
        <v>0</v>
      </c>
      <c r="AI336" s="384">
        <v>0</v>
      </c>
      <c r="AJ336" s="385">
        <v>0</v>
      </c>
      <c r="AK336" s="384"/>
      <c r="AL336" s="384"/>
      <c r="AM336" s="384"/>
      <c r="AN336" s="383">
        <v>0</v>
      </c>
      <c r="AO336" s="384">
        <v>0</v>
      </c>
      <c r="AP336" s="385">
        <v>0</v>
      </c>
      <c r="AQ336" s="384">
        <v>0</v>
      </c>
      <c r="AR336" s="384">
        <v>0</v>
      </c>
      <c r="AS336" s="384">
        <v>0</v>
      </c>
      <c r="AT336" s="383">
        <v>21</v>
      </c>
      <c r="AU336" s="384">
        <v>0</v>
      </c>
      <c r="AV336" s="384">
        <v>21</v>
      </c>
      <c r="AW336" s="383"/>
      <c r="AX336" s="384"/>
      <c r="AY336" s="385"/>
      <c r="AZ336" s="403"/>
      <c r="BA336" s="387" t="str">
        <f t="shared" si="474"/>
        <v>TL</v>
      </c>
      <c r="BB336" s="388" t="str">
        <f t="shared" si="475"/>
        <v/>
      </c>
      <c r="BC336" s="389" t="str">
        <f t="shared" si="476"/>
        <v>-</v>
      </c>
      <c r="BD336" s="390" t="str">
        <f t="shared" si="469"/>
        <v>RH</v>
      </c>
      <c r="BE336" s="391">
        <f t="shared" si="477"/>
        <v>3</v>
      </c>
      <c r="BF336" s="392" t="str">
        <f>VLOOKUP(C336,'Standaard+voorstellen '!A$1:E$568,1,FALSE)</f>
        <v>TL-RH</v>
      </c>
      <c r="BG336" s="393" t="str">
        <f>VLOOKUP(P336,'Hulpblad Aantal per VrtgSrt &gt;=1'!B$4:C$688,1,FALSE)</f>
        <v>TL-RH</v>
      </c>
      <c r="BH336" s="394" t="s">
        <v>1758</v>
      </c>
      <c r="BI336" s="393" t="str">
        <f t="shared" si="478"/>
        <v>g</v>
      </c>
      <c r="BJ336" s="393" t="str">
        <f t="shared" si="479"/>
        <v/>
      </c>
      <c r="BK336" s="393" t="str">
        <f t="shared" si="480"/>
        <v>A</v>
      </c>
      <c r="BL336" s="395" t="str">
        <f t="shared" si="481"/>
        <v>A</v>
      </c>
      <c r="BM336" s="393" t="str">
        <f>IF((B336&gt;"a"),(VLOOKUP(A336,Afhankelijkheid!A$2:O$5530,2,FALSE)),"")</f>
        <v/>
      </c>
      <c r="BN336" s="396">
        <f>IFERROR(VLOOKUP(A336,'Hulpblad IZB en IZE'!A$2:B$750,2,FALSE),0)</f>
        <v>0</v>
      </c>
      <c r="BO336" s="397" t="str">
        <f t="shared" si="482"/>
        <v/>
      </c>
      <c r="BP336" s="370">
        <f t="shared" si="483"/>
        <v>25</v>
      </c>
      <c r="BQ336" s="371">
        <f t="shared" si="484"/>
        <v>0</v>
      </c>
      <c r="BR336" s="372">
        <f t="shared" si="552"/>
        <v>25</v>
      </c>
      <c r="BS336" s="372">
        <f t="shared" si="553"/>
        <v>6</v>
      </c>
      <c r="BT336" s="367">
        <f t="shared" si="485"/>
        <v>0</v>
      </c>
      <c r="BU336" s="398"/>
      <c r="BW336" s="393">
        <f t="shared" si="486"/>
        <v>0</v>
      </c>
      <c r="BX336" s="393">
        <f t="shared" si="487"/>
        <v>0</v>
      </c>
      <c r="BY336" s="393">
        <f t="shared" si="488"/>
        <v>0</v>
      </c>
      <c r="BZ336" s="393">
        <f t="shared" si="489"/>
        <v>0</v>
      </c>
      <c r="CA336" s="393">
        <f t="shared" si="490"/>
        <v>0</v>
      </c>
      <c r="CB336" s="393">
        <f t="shared" si="491"/>
        <v>0</v>
      </c>
      <c r="CC336" s="393">
        <f t="shared" si="492"/>
        <v>0</v>
      </c>
      <c r="CD336" s="393">
        <f t="shared" si="493"/>
        <v>0</v>
      </c>
      <c r="CE336" s="393">
        <f t="shared" si="494"/>
        <v>0</v>
      </c>
      <c r="CF336" s="393">
        <f t="shared" si="495"/>
        <v>0</v>
      </c>
      <c r="CG336" s="398"/>
      <c r="CH336" s="391">
        <f t="shared" si="496"/>
        <v>1</v>
      </c>
      <c r="CI336" s="391">
        <f t="shared" si="497"/>
        <v>0</v>
      </c>
      <c r="CJ336" s="391">
        <f t="shared" si="498"/>
        <v>0</v>
      </c>
      <c r="CK336" s="391">
        <f t="shared" si="499"/>
        <v>1</v>
      </c>
      <c r="CL336" s="391">
        <f t="shared" si="500"/>
        <v>1</v>
      </c>
      <c r="CM336" s="391">
        <f t="shared" si="501"/>
        <v>0</v>
      </c>
      <c r="CN336" s="391">
        <f t="shared" si="502"/>
        <v>1</v>
      </c>
      <c r="CO336" s="391">
        <f t="shared" si="503"/>
        <v>1</v>
      </c>
      <c r="CP336" s="391">
        <f t="shared" si="504"/>
        <v>1</v>
      </c>
      <c r="CQ336" s="391">
        <f t="shared" si="505"/>
        <v>0</v>
      </c>
      <c r="CR336" s="391">
        <f t="shared" si="506"/>
        <v>0</v>
      </c>
      <c r="CS336" s="393">
        <f t="shared" si="507"/>
        <v>0</v>
      </c>
      <c r="CT336" s="391">
        <f t="shared" si="508"/>
        <v>0</v>
      </c>
      <c r="CU336" s="391">
        <f t="shared" si="509"/>
        <v>0</v>
      </c>
      <c r="CV336" s="391">
        <f t="shared" si="510"/>
        <v>0</v>
      </c>
      <c r="CW336" s="391">
        <f t="shared" si="511"/>
        <v>0</v>
      </c>
      <c r="CX336" s="391">
        <f t="shared" si="512"/>
        <v>1</v>
      </c>
      <c r="CY336" s="391">
        <f t="shared" si="513"/>
        <v>0</v>
      </c>
      <c r="CZ336" s="391">
        <f t="shared" si="514"/>
        <v>0</v>
      </c>
      <c r="DA336" s="391">
        <f t="shared" si="515"/>
        <v>0</v>
      </c>
      <c r="DB336" s="391">
        <f t="shared" si="516"/>
        <v>0</v>
      </c>
      <c r="DC336" s="391">
        <f t="shared" si="517"/>
        <v>1</v>
      </c>
      <c r="DD336" s="391">
        <f t="shared" si="518"/>
        <v>0</v>
      </c>
      <c r="DE336" s="398"/>
      <c r="DF336" s="391">
        <f t="shared" si="519"/>
        <v>0</v>
      </c>
      <c r="DG336" s="391">
        <f t="shared" si="520"/>
        <v>0</v>
      </c>
      <c r="DH336" s="391">
        <f t="shared" si="521"/>
        <v>0</v>
      </c>
      <c r="DI336" s="391">
        <f t="shared" si="522"/>
        <v>0</v>
      </c>
      <c r="DJ336" s="391">
        <f t="shared" si="523"/>
        <v>0</v>
      </c>
      <c r="DK336" s="391">
        <f t="shared" si="524"/>
        <v>0</v>
      </c>
      <c r="DL336" s="391">
        <f t="shared" si="525"/>
        <v>0</v>
      </c>
      <c r="DM336" s="391">
        <f t="shared" si="526"/>
        <v>0</v>
      </c>
      <c r="DN336" s="391">
        <f t="shared" si="527"/>
        <v>0</v>
      </c>
      <c r="DO336" s="391">
        <f t="shared" si="528"/>
        <v>0</v>
      </c>
      <c r="DP336" s="391">
        <f t="shared" si="529"/>
        <v>0</v>
      </c>
      <c r="DQ336" s="398"/>
      <c r="DR336" s="391">
        <f t="shared" si="530"/>
        <v>0</v>
      </c>
      <c r="DS336" s="391">
        <f t="shared" si="531"/>
        <v>0</v>
      </c>
      <c r="DT336" s="391">
        <f t="shared" si="532"/>
        <v>0</v>
      </c>
      <c r="DU336" s="391">
        <f t="shared" si="533"/>
        <v>0</v>
      </c>
      <c r="DV336" s="391">
        <f t="shared" si="534"/>
        <v>0</v>
      </c>
      <c r="DW336" s="391">
        <f t="shared" si="535"/>
        <v>0</v>
      </c>
      <c r="DX336" s="391">
        <f t="shared" si="536"/>
        <v>0</v>
      </c>
      <c r="DY336" s="391">
        <f t="shared" si="537"/>
        <v>0</v>
      </c>
      <c r="DZ336" s="391">
        <f t="shared" si="538"/>
        <v>0</v>
      </c>
      <c r="EA336" s="391">
        <f t="shared" si="539"/>
        <v>0</v>
      </c>
      <c r="EB336" s="391">
        <f t="shared" si="540"/>
        <v>0</v>
      </c>
      <c r="EC336" s="398"/>
      <c r="ED336" s="391">
        <f t="shared" si="541"/>
        <v>0</v>
      </c>
      <c r="EE336" s="391">
        <f t="shared" si="542"/>
        <v>0</v>
      </c>
      <c r="EF336" s="391">
        <f t="shared" si="543"/>
        <v>0</v>
      </c>
      <c r="EG336" s="391">
        <f t="shared" si="544"/>
        <v>0</v>
      </c>
      <c r="EH336" s="391">
        <f t="shared" si="545"/>
        <v>0</v>
      </c>
      <c r="EI336" s="391">
        <f t="shared" si="546"/>
        <v>0</v>
      </c>
      <c r="EJ336" s="391">
        <f t="shared" si="547"/>
        <v>0</v>
      </c>
      <c r="EK336" s="391">
        <f t="shared" si="548"/>
        <v>0</v>
      </c>
      <c r="EL336" s="391">
        <f t="shared" si="549"/>
        <v>0</v>
      </c>
      <c r="EM336" s="391">
        <f t="shared" si="550"/>
        <v>0</v>
      </c>
      <c r="EN336" s="391">
        <f t="shared" si="551"/>
        <v>0</v>
      </c>
    </row>
    <row r="337" spans="1:145" s="399" customFormat="1" ht="18.75" hidden="1" thickBot="1" x14ac:dyDescent="0.25">
      <c r="A337" s="364" t="str">
        <f>IF((P337&gt;"a"),P337,"zzz")</f>
        <v>TL-STH</v>
      </c>
      <c r="B337" s="365" t="str">
        <f>IF((A337&lt;&gt;"ZZZ"),(IF((IFERROR((VLOOKUP(A337,'Standaard+voorstellen '!A$1:B$436,1,FALSE)),"ZZZ"))="ZZZ","v","")),"")</f>
        <v/>
      </c>
      <c r="C337" s="396" t="s">
        <v>846</v>
      </c>
      <c r="D337" s="367" t="str">
        <f t="shared" si="471"/>
        <v>TL-STH</v>
      </c>
      <c r="E337" s="368" t="str">
        <f>IFERROR((VLOOKUP(C337,'Standaard+voorstellen '!A$1:E$568,2,FALSE)),"Nog af te handelen AANVRAAG")</f>
        <v>Teamleider STH</v>
      </c>
      <c r="F337" s="369">
        <f>IFERROR((VLOOKUP(C337,'Standaard+voorstellen '!A$1:E$568,3,FALSE)),"")</f>
        <v>9</v>
      </c>
      <c r="G337" s="370">
        <f t="shared" si="554"/>
        <v>12</v>
      </c>
      <c r="H337" s="371">
        <f t="shared" si="556"/>
        <v>1</v>
      </c>
      <c r="I337" s="372">
        <f t="shared" si="555"/>
        <v>11</v>
      </c>
      <c r="J337" s="367">
        <f t="shared" si="472"/>
        <v>0</v>
      </c>
      <c r="K337" s="372">
        <f t="shared" si="473"/>
        <v>0</v>
      </c>
      <c r="L337" s="369" t="s">
        <v>24</v>
      </c>
      <c r="M337" s="373" t="s">
        <v>1224</v>
      </c>
      <c r="N337" s="635" t="s">
        <v>2378</v>
      </c>
      <c r="O337" s="635" t="s">
        <v>2379</v>
      </c>
      <c r="P337" s="376" t="s">
        <v>846</v>
      </c>
      <c r="Q337" s="377">
        <v>12</v>
      </c>
      <c r="R337" s="378">
        <v>1</v>
      </c>
      <c r="S337" s="379">
        <v>11</v>
      </c>
      <c r="T337" s="378">
        <v>5</v>
      </c>
      <c r="U337" s="378">
        <v>1</v>
      </c>
      <c r="V337" s="383">
        <v>0</v>
      </c>
      <c r="W337" s="384">
        <v>0</v>
      </c>
      <c r="X337" s="385">
        <v>0</v>
      </c>
      <c r="Y337" s="384"/>
      <c r="Z337" s="401"/>
      <c r="AA337" s="402"/>
      <c r="AB337" s="383"/>
      <c r="AC337" s="384"/>
      <c r="AD337" s="384"/>
      <c r="AE337" s="377"/>
      <c r="AF337" s="380"/>
      <c r="AG337" s="382"/>
      <c r="AH337" s="383">
        <v>0</v>
      </c>
      <c r="AI337" s="384">
        <v>0</v>
      </c>
      <c r="AJ337" s="385">
        <v>0</v>
      </c>
      <c r="AK337" s="384"/>
      <c r="AL337" s="384"/>
      <c r="AM337" s="384"/>
      <c r="AN337" s="383">
        <v>0</v>
      </c>
      <c r="AO337" s="384">
        <v>0</v>
      </c>
      <c r="AP337" s="385">
        <v>0</v>
      </c>
      <c r="AQ337" s="384">
        <v>12</v>
      </c>
      <c r="AR337" s="384">
        <v>1</v>
      </c>
      <c r="AS337" s="384">
        <v>11</v>
      </c>
      <c r="AT337" s="383">
        <v>0</v>
      </c>
      <c r="AU337" s="384">
        <v>0</v>
      </c>
      <c r="AV337" s="384">
        <v>0</v>
      </c>
      <c r="AW337" s="383"/>
      <c r="AX337" s="384"/>
      <c r="AY337" s="385"/>
      <c r="AZ337" s="403"/>
      <c r="BA337" s="387" t="str">
        <f t="shared" si="474"/>
        <v>TL</v>
      </c>
      <c r="BB337" s="388" t="str">
        <f t="shared" si="475"/>
        <v/>
      </c>
      <c r="BC337" s="389" t="str">
        <f t="shared" si="476"/>
        <v>-</v>
      </c>
      <c r="BD337" s="390" t="str">
        <f t="shared" si="469"/>
        <v>STH</v>
      </c>
      <c r="BE337" s="391">
        <f t="shared" si="477"/>
        <v>3</v>
      </c>
      <c r="BF337" s="392" t="str">
        <f>VLOOKUP(C337,'Standaard+voorstellen '!A$1:E$568,1,FALSE)</f>
        <v>TL-STH</v>
      </c>
      <c r="BG337" s="393" t="str">
        <f>VLOOKUP(P337,'Hulpblad Aantal per VrtgSrt &gt;=1'!B$4:C$688,1,FALSE)</f>
        <v>TL-STH</v>
      </c>
      <c r="BH337" s="394" t="s">
        <v>846</v>
      </c>
      <c r="BI337" s="393" t="str">
        <f t="shared" si="478"/>
        <v>g</v>
      </c>
      <c r="BJ337" s="393" t="str">
        <f t="shared" si="479"/>
        <v>P</v>
      </c>
      <c r="BK337" s="393" t="str">
        <f t="shared" si="480"/>
        <v>A</v>
      </c>
      <c r="BL337" s="395" t="str">
        <f t="shared" si="481"/>
        <v>PA</v>
      </c>
      <c r="BM337" s="393" t="str">
        <f>IF((B337&gt;"a"),(VLOOKUP(A337,Afhankelijkheid!A$2:O$5530,2,FALSE)),"")</f>
        <v/>
      </c>
      <c r="BN337" s="396">
        <f>IFERROR(VLOOKUP(A337,'Hulpblad IZB en IZE'!A$2:B$750,2,FALSE),0)</f>
        <v>0</v>
      </c>
      <c r="BO337" s="397" t="str">
        <f t="shared" si="482"/>
        <v/>
      </c>
      <c r="BP337" s="370">
        <f t="shared" si="483"/>
        <v>12</v>
      </c>
      <c r="BQ337" s="371">
        <f t="shared" si="484"/>
        <v>1</v>
      </c>
      <c r="BR337" s="372">
        <f t="shared" si="552"/>
        <v>11</v>
      </c>
      <c r="BS337" s="372">
        <f t="shared" si="553"/>
        <v>5</v>
      </c>
      <c r="BT337" s="367">
        <f t="shared" si="485"/>
        <v>0</v>
      </c>
      <c r="BU337" s="398"/>
      <c r="BV337" s="391"/>
      <c r="BW337" s="393">
        <f t="shared" si="486"/>
        <v>0</v>
      </c>
      <c r="BX337" s="393">
        <f t="shared" si="487"/>
        <v>0</v>
      </c>
      <c r="BY337" s="393">
        <f t="shared" si="488"/>
        <v>0</v>
      </c>
      <c r="BZ337" s="393">
        <f t="shared" si="489"/>
        <v>0</v>
      </c>
      <c r="CA337" s="393">
        <f t="shared" si="490"/>
        <v>0</v>
      </c>
      <c r="CB337" s="393">
        <f t="shared" si="491"/>
        <v>0</v>
      </c>
      <c r="CC337" s="393">
        <f t="shared" si="492"/>
        <v>0</v>
      </c>
      <c r="CD337" s="393">
        <f t="shared" si="493"/>
        <v>0</v>
      </c>
      <c r="CE337" s="393">
        <f t="shared" si="494"/>
        <v>0</v>
      </c>
      <c r="CF337" s="393">
        <f t="shared" si="495"/>
        <v>0</v>
      </c>
      <c r="CG337" s="398"/>
      <c r="CH337" s="391">
        <f t="shared" si="496"/>
        <v>1</v>
      </c>
      <c r="CI337" s="391">
        <f t="shared" si="497"/>
        <v>0</v>
      </c>
      <c r="CJ337" s="391">
        <f t="shared" si="498"/>
        <v>0</v>
      </c>
      <c r="CK337" s="391">
        <f t="shared" si="499"/>
        <v>0</v>
      </c>
      <c r="CL337" s="391">
        <f t="shared" si="500"/>
        <v>1</v>
      </c>
      <c r="CM337" s="391">
        <f t="shared" si="501"/>
        <v>0</v>
      </c>
      <c r="CN337" s="391">
        <f t="shared" si="502"/>
        <v>1</v>
      </c>
      <c r="CO337" s="391">
        <f t="shared" si="503"/>
        <v>1</v>
      </c>
      <c r="CP337" s="391">
        <f t="shared" si="504"/>
        <v>1</v>
      </c>
      <c r="CQ337" s="391">
        <f t="shared" si="505"/>
        <v>0</v>
      </c>
      <c r="CR337" s="391">
        <f t="shared" si="506"/>
        <v>0</v>
      </c>
      <c r="CS337" s="393">
        <f t="shared" si="507"/>
        <v>0</v>
      </c>
      <c r="CT337" s="391">
        <f t="shared" si="508"/>
        <v>0</v>
      </c>
      <c r="CU337" s="391">
        <f t="shared" si="509"/>
        <v>0</v>
      </c>
      <c r="CV337" s="391">
        <f t="shared" si="510"/>
        <v>0</v>
      </c>
      <c r="CW337" s="391">
        <f t="shared" si="511"/>
        <v>0</v>
      </c>
      <c r="CX337" s="391">
        <f t="shared" si="512"/>
        <v>0</v>
      </c>
      <c r="CY337" s="391">
        <f t="shared" si="513"/>
        <v>0</v>
      </c>
      <c r="CZ337" s="391">
        <f t="shared" si="514"/>
        <v>0</v>
      </c>
      <c r="DA337" s="391">
        <f t="shared" si="515"/>
        <v>0</v>
      </c>
      <c r="DB337" s="391">
        <f t="shared" si="516"/>
        <v>1</v>
      </c>
      <c r="DC337" s="391">
        <f t="shared" si="517"/>
        <v>0</v>
      </c>
      <c r="DD337" s="391">
        <f t="shared" si="518"/>
        <v>0</v>
      </c>
      <c r="DE337" s="398"/>
      <c r="DF337" s="391">
        <f t="shared" si="519"/>
        <v>0</v>
      </c>
      <c r="DG337" s="391">
        <f t="shared" si="520"/>
        <v>0</v>
      </c>
      <c r="DH337" s="391">
        <f t="shared" si="521"/>
        <v>0</v>
      </c>
      <c r="DI337" s="391">
        <f t="shared" si="522"/>
        <v>0</v>
      </c>
      <c r="DJ337" s="391">
        <f t="shared" si="523"/>
        <v>0</v>
      </c>
      <c r="DK337" s="391">
        <f t="shared" si="524"/>
        <v>0</v>
      </c>
      <c r="DL337" s="391">
        <f t="shared" si="525"/>
        <v>0</v>
      </c>
      <c r="DM337" s="391">
        <f t="shared" si="526"/>
        <v>0</v>
      </c>
      <c r="DN337" s="391">
        <f t="shared" si="527"/>
        <v>0</v>
      </c>
      <c r="DO337" s="391">
        <f t="shared" si="528"/>
        <v>0</v>
      </c>
      <c r="DP337" s="391">
        <f t="shared" si="529"/>
        <v>0</v>
      </c>
      <c r="DQ337" s="398"/>
      <c r="DR337" s="391">
        <f t="shared" si="530"/>
        <v>0</v>
      </c>
      <c r="DS337" s="391">
        <f t="shared" si="531"/>
        <v>0</v>
      </c>
      <c r="DT337" s="391">
        <f t="shared" si="532"/>
        <v>0</v>
      </c>
      <c r="DU337" s="391">
        <f t="shared" si="533"/>
        <v>0</v>
      </c>
      <c r="DV337" s="391">
        <f t="shared" si="534"/>
        <v>0</v>
      </c>
      <c r="DW337" s="391">
        <f t="shared" si="535"/>
        <v>0</v>
      </c>
      <c r="DX337" s="391">
        <f t="shared" si="536"/>
        <v>0</v>
      </c>
      <c r="DY337" s="391">
        <f t="shared" si="537"/>
        <v>0</v>
      </c>
      <c r="DZ337" s="391">
        <f t="shared" si="538"/>
        <v>0</v>
      </c>
      <c r="EA337" s="391">
        <f t="shared" si="539"/>
        <v>0</v>
      </c>
      <c r="EB337" s="391">
        <f t="shared" si="540"/>
        <v>0</v>
      </c>
      <c r="EC337" s="398"/>
      <c r="ED337" s="391">
        <f t="shared" si="541"/>
        <v>0</v>
      </c>
      <c r="EE337" s="391">
        <f t="shared" si="542"/>
        <v>0</v>
      </c>
      <c r="EF337" s="391">
        <f t="shared" si="543"/>
        <v>0</v>
      </c>
      <c r="EG337" s="391">
        <f t="shared" si="544"/>
        <v>0</v>
      </c>
      <c r="EH337" s="391">
        <f t="shared" si="545"/>
        <v>0</v>
      </c>
      <c r="EI337" s="391">
        <f t="shared" si="546"/>
        <v>0</v>
      </c>
      <c r="EJ337" s="391">
        <f t="shared" si="547"/>
        <v>0</v>
      </c>
      <c r="EK337" s="391">
        <f t="shared" si="548"/>
        <v>0</v>
      </c>
      <c r="EL337" s="391">
        <f t="shared" si="549"/>
        <v>0</v>
      </c>
      <c r="EM337" s="391">
        <f t="shared" si="550"/>
        <v>0</v>
      </c>
      <c r="EN337" s="391">
        <f t="shared" si="551"/>
        <v>0</v>
      </c>
      <c r="EO337" s="391"/>
    </row>
    <row r="338" spans="1:145" s="391" customFormat="1" ht="13.5" hidden="1" thickBot="1" x14ac:dyDescent="0.25">
      <c r="A338" s="364" t="s">
        <v>1762</v>
      </c>
      <c r="B338" s="365" t="str">
        <f>IF((A338&lt;&gt;"ZZZ"),(IF((IFERROR((VLOOKUP(A338,'Standaard+voorstellen '!A$1:B$436,1,FALSE)),"ZZZ"))="ZZZ","v","")),"")</f>
        <v/>
      </c>
      <c r="C338" s="396" t="s">
        <v>1762</v>
      </c>
      <c r="D338" s="367" t="str">
        <f t="shared" si="471"/>
        <v>TL-TDV</v>
      </c>
      <c r="E338" s="368" t="str">
        <f>IFERROR((VLOOKUP(C338,'Standaard+voorstellen '!A$1:E$568,2,FALSE)),"Nog af te handelen AANVRAAG")</f>
        <v>Teamleider Team Digitale Verk.</v>
      </c>
      <c r="F338" s="369">
        <f>IFERROR((VLOOKUP(C338,'Standaard+voorstellen '!A$1:E$568,3,FALSE)),"")</f>
        <v>9</v>
      </c>
      <c r="G338" s="370">
        <f t="shared" si="554"/>
        <v>10</v>
      </c>
      <c r="H338" s="371">
        <f t="shared" si="556"/>
        <v>5</v>
      </c>
      <c r="I338" s="372">
        <f t="shared" si="555"/>
        <v>5</v>
      </c>
      <c r="J338" s="367">
        <f t="shared" si="472"/>
        <v>0</v>
      </c>
      <c r="K338" s="372">
        <f t="shared" si="473"/>
        <v>0</v>
      </c>
      <c r="L338" s="463" t="s">
        <v>24</v>
      </c>
      <c r="M338" s="373" t="s">
        <v>143</v>
      </c>
      <c r="N338" s="424"/>
      <c r="O338" s="478"/>
      <c r="P338" s="376" t="s">
        <v>1762</v>
      </c>
      <c r="Q338" s="377">
        <v>10</v>
      </c>
      <c r="R338" s="378">
        <v>5</v>
      </c>
      <c r="S338" s="379">
        <v>5</v>
      </c>
      <c r="T338" s="378">
        <v>6</v>
      </c>
      <c r="U338" s="378">
        <v>5</v>
      </c>
      <c r="V338" s="383">
        <v>1</v>
      </c>
      <c r="W338" s="384">
        <v>0</v>
      </c>
      <c r="X338" s="385">
        <v>1</v>
      </c>
      <c r="Y338" s="378"/>
      <c r="Z338" s="380"/>
      <c r="AA338" s="381"/>
      <c r="AB338" s="383"/>
      <c r="AC338" s="384"/>
      <c r="AD338" s="384"/>
      <c r="AE338" s="383">
        <v>4</v>
      </c>
      <c r="AF338" s="401">
        <v>3</v>
      </c>
      <c r="AG338" s="406">
        <v>1</v>
      </c>
      <c r="AH338" s="383">
        <v>1</v>
      </c>
      <c r="AI338" s="384">
        <v>0</v>
      </c>
      <c r="AJ338" s="385">
        <v>1</v>
      </c>
      <c r="AK338" s="384"/>
      <c r="AL338" s="384"/>
      <c r="AM338" s="384"/>
      <c r="AN338" s="383">
        <v>0</v>
      </c>
      <c r="AO338" s="384">
        <v>0</v>
      </c>
      <c r="AP338" s="385">
        <v>0</v>
      </c>
      <c r="AQ338" s="384">
        <v>1</v>
      </c>
      <c r="AR338" s="384">
        <v>1</v>
      </c>
      <c r="AS338" s="384">
        <v>0</v>
      </c>
      <c r="AT338" s="383">
        <v>3</v>
      </c>
      <c r="AU338" s="384">
        <v>1</v>
      </c>
      <c r="AV338" s="384">
        <v>2</v>
      </c>
      <c r="AW338" s="383"/>
      <c r="AX338" s="384"/>
      <c r="AY338" s="385"/>
      <c r="AZ338" s="403"/>
      <c r="BA338" s="387" t="str">
        <f t="shared" si="474"/>
        <v>TL</v>
      </c>
      <c r="BB338" s="388" t="str">
        <f t="shared" si="475"/>
        <v/>
      </c>
      <c r="BC338" s="389" t="str">
        <f t="shared" si="476"/>
        <v>-</v>
      </c>
      <c r="BD338" s="390" t="str">
        <f t="shared" si="469"/>
        <v>TDV</v>
      </c>
      <c r="BE338" s="391">
        <f t="shared" si="477"/>
        <v>3</v>
      </c>
      <c r="BF338" s="392" t="str">
        <f>VLOOKUP(C338,'Standaard+voorstellen '!A$1:E$568,1,FALSE)</f>
        <v>TL-TDV</v>
      </c>
      <c r="BG338" s="393" t="str">
        <f>VLOOKUP(P338,'Hulpblad Aantal per VrtgSrt &gt;=1'!B$4:C$688,1,FALSE)</f>
        <v>TL-TDV</v>
      </c>
      <c r="BH338" s="394" t="s">
        <v>1762</v>
      </c>
      <c r="BI338" s="393" t="str">
        <f t="shared" si="478"/>
        <v>g</v>
      </c>
      <c r="BJ338" s="393" t="str">
        <f t="shared" si="479"/>
        <v>P</v>
      </c>
      <c r="BK338" s="393" t="str">
        <f t="shared" si="480"/>
        <v>A</v>
      </c>
      <c r="BL338" s="395" t="str">
        <f t="shared" si="481"/>
        <v>PA</v>
      </c>
      <c r="BM338" s="393" t="str">
        <f>IF((B338&gt;"a"),(VLOOKUP(A338,Afhankelijkheid!A$2:O$5530,2,FALSE)),"")</f>
        <v/>
      </c>
      <c r="BN338" s="396">
        <f>IFERROR(VLOOKUP(A338,'Hulpblad IZB en IZE'!A$2:B$750,2,FALSE),0)</f>
        <v>0</v>
      </c>
      <c r="BO338" s="397" t="str">
        <f t="shared" si="482"/>
        <v/>
      </c>
      <c r="BP338" s="370">
        <f t="shared" si="483"/>
        <v>10</v>
      </c>
      <c r="BQ338" s="371">
        <f t="shared" si="484"/>
        <v>5</v>
      </c>
      <c r="BR338" s="372">
        <f t="shared" si="552"/>
        <v>5</v>
      </c>
      <c r="BS338" s="372">
        <f t="shared" si="553"/>
        <v>6</v>
      </c>
      <c r="BT338" s="367">
        <f t="shared" si="485"/>
        <v>0</v>
      </c>
      <c r="BU338" s="398"/>
      <c r="BW338" s="393">
        <f t="shared" si="486"/>
        <v>0</v>
      </c>
      <c r="BX338" s="393">
        <f t="shared" si="487"/>
        <v>0</v>
      </c>
      <c r="BY338" s="393">
        <f t="shared" si="488"/>
        <v>0</v>
      </c>
      <c r="BZ338" s="393">
        <f t="shared" si="489"/>
        <v>0</v>
      </c>
      <c r="CA338" s="393">
        <f t="shared" si="490"/>
        <v>0</v>
      </c>
      <c r="CB338" s="393">
        <f t="shared" si="491"/>
        <v>0</v>
      </c>
      <c r="CC338" s="393">
        <f t="shared" si="492"/>
        <v>0</v>
      </c>
      <c r="CD338" s="393">
        <f t="shared" si="493"/>
        <v>0</v>
      </c>
      <c r="CE338" s="393">
        <f t="shared" si="494"/>
        <v>0</v>
      </c>
      <c r="CF338" s="393">
        <f t="shared" si="495"/>
        <v>0</v>
      </c>
      <c r="CG338" s="398"/>
      <c r="CH338" s="391">
        <f t="shared" si="496"/>
        <v>1</v>
      </c>
      <c r="CI338" s="391">
        <f t="shared" si="497"/>
        <v>0</v>
      </c>
      <c r="CJ338" s="391">
        <f t="shared" si="498"/>
        <v>0</v>
      </c>
      <c r="CK338" s="391">
        <f t="shared" si="499"/>
        <v>1</v>
      </c>
      <c r="CL338" s="391">
        <f t="shared" si="500"/>
        <v>1</v>
      </c>
      <c r="CM338" s="391">
        <f t="shared" si="501"/>
        <v>0</v>
      </c>
      <c r="CN338" s="391">
        <f t="shared" si="502"/>
        <v>1</v>
      </c>
      <c r="CO338" s="391">
        <f t="shared" si="503"/>
        <v>1</v>
      </c>
      <c r="CP338" s="391">
        <f t="shared" si="504"/>
        <v>1</v>
      </c>
      <c r="CQ338" s="391">
        <f t="shared" si="505"/>
        <v>0</v>
      </c>
      <c r="CR338" s="391">
        <f t="shared" si="506"/>
        <v>0</v>
      </c>
      <c r="CS338" s="393">
        <f t="shared" si="507"/>
        <v>0</v>
      </c>
      <c r="CT338" s="391">
        <f t="shared" si="508"/>
        <v>0</v>
      </c>
      <c r="CU338" s="391">
        <f t="shared" si="509"/>
        <v>1</v>
      </c>
      <c r="CV338" s="391">
        <f t="shared" si="510"/>
        <v>0</v>
      </c>
      <c r="CW338" s="391">
        <f t="shared" si="511"/>
        <v>0</v>
      </c>
      <c r="CX338" s="391">
        <f t="shared" si="512"/>
        <v>1</v>
      </c>
      <c r="CY338" s="391">
        <f t="shared" si="513"/>
        <v>1</v>
      </c>
      <c r="CZ338" s="391">
        <f t="shared" si="514"/>
        <v>0</v>
      </c>
      <c r="DA338" s="391">
        <f t="shared" si="515"/>
        <v>0</v>
      </c>
      <c r="DB338" s="391">
        <f t="shared" si="516"/>
        <v>1</v>
      </c>
      <c r="DC338" s="391">
        <f t="shared" si="517"/>
        <v>1</v>
      </c>
      <c r="DD338" s="391">
        <f t="shared" si="518"/>
        <v>0</v>
      </c>
      <c r="DE338" s="398"/>
      <c r="DF338" s="391">
        <f t="shared" si="519"/>
        <v>0</v>
      </c>
      <c r="DG338" s="391">
        <f t="shared" si="520"/>
        <v>0</v>
      </c>
      <c r="DH338" s="391">
        <f t="shared" si="521"/>
        <v>0</v>
      </c>
      <c r="DI338" s="391">
        <f t="shared" si="522"/>
        <v>0</v>
      </c>
      <c r="DJ338" s="391">
        <f t="shared" si="523"/>
        <v>0</v>
      </c>
      <c r="DK338" s="391">
        <f t="shared" si="524"/>
        <v>0</v>
      </c>
      <c r="DL338" s="391">
        <f t="shared" si="525"/>
        <v>0</v>
      </c>
      <c r="DM338" s="391">
        <f t="shared" si="526"/>
        <v>0</v>
      </c>
      <c r="DN338" s="391">
        <f t="shared" si="527"/>
        <v>0</v>
      </c>
      <c r="DO338" s="391">
        <f t="shared" si="528"/>
        <v>0</v>
      </c>
      <c r="DP338" s="391">
        <f t="shared" si="529"/>
        <v>0</v>
      </c>
      <c r="DQ338" s="398"/>
      <c r="DR338" s="391">
        <f t="shared" si="530"/>
        <v>0</v>
      </c>
      <c r="DS338" s="391">
        <f t="shared" si="531"/>
        <v>0</v>
      </c>
      <c r="DT338" s="391">
        <f t="shared" si="532"/>
        <v>0</v>
      </c>
      <c r="DU338" s="391">
        <f t="shared" si="533"/>
        <v>0</v>
      </c>
      <c r="DV338" s="391">
        <f t="shared" si="534"/>
        <v>0</v>
      </c>
      <c r="DW338" s="391">
        <f t="shared" si="535"/>
        <v>0</v>
      </c>
      <c r="DX338" s="391">
        <f t="shared" si="536"/>
        <v>0</v>
      </c>
      <c r="DY338" s="391">
        <f t="shared" si="537"/>
        <v>0</v>
      </c>
      <c r="DZ338" s="391">
        <f t="shared" si="538"/>
        <v>0</v>
      </c>
      <c r="EA338" s="391">
        <f t="shared" si="539"/>
        <v>0</v>
      </c>
      <c r="EB338" s="391">
        <f t="shared" si="540"/>
        <v>0</v>
      </c>
      <c r="EC338" s="398"/>
      <c r="ED338" s="391">
        <f t="shared" si="541"/>
        <v>0</v>
      </c>
      <c r="EE338" s="391">
        <f t="shared" si="542"/>
        <v>0</v>
      </c>
      <c r="EF338" s="391">
        <f t="shared" si="543"/>
        <v>0</v>
      </c>
      <c r="EG338" s="391">
        <f t="shared" si="544"/>
        <v>0</v>
      </c>
      <c r="EH338" s="391">
        <f t="shared" si="545"/>
        <v>0</v>
      </c>
      <c r="EI338" s="391">
        <f t="shared" si="546"/>
        <v>0</v>
      </c>
      <c r="EJ338" s="391">
        <f t="shared" si="547"/>
        <v>0</v>
      </c>
      <c r="EK338" s="391">
        <f t="shared" si="548"/>
        <v>0</v>
      </c>
      <c r="EL338" s="391">
        <f t="shared" si="549"/>
        <v>0</v>
      </c>
      <c r="EM338" s="391">
        <f t="shared" si="550"/>
        <v>0</v>
      </c>
      <c r="EN338" s="391">
        <f t="shared" si="551"/>
        <v>0</v>
      </c>
    </row>
    <row r="339" spans="1:145" s="391" customFormat="1" ht="13.5" hidden="1" thickBot="1" x14ac:dyDescent="0.25">
      <c r="A339" s="364" t="str">
        <f t="shared" ref="A339:A370" si="557">IF((P339&gt;"a"),P339,"zzz")</f>
        <v>TO-MKB</v>
      </c>
      <c r="B339" s="365" t="str">
        <f>IF((A339&lt;&gt;"ZZZ"),(IF((IFERROR((VLOOKUP(A339,'Standaard+voorstellen '!A$1:B$436,1,FALSE)),"ZZZ"))="ZZZ","v","")),"")</f>
        <v/>
      </c>
      <c r="C339" s="396" t="s">
        <v>41</v>
      </c>
      <c r="D339" s="367" t="str">
        <f t="shared" si="471"/>
        <v>TO-MKB</v>
      </c>
      <c r="E339" s="368" t="str">
        <f>IFERROR((VLOOKUP(C339,'Standaard+voorstellen '!A$1:E$568,2,FALSE)),"Nog af te handelen AANVRAAG")</f>
        <v>Tactisch Officier MKB</v>
      </c>
      <c r="F339" s="369">
        <f>IFERROR((VLOOKUP(C339,'Standaard+voorstellen '!A$1:E$568,3,FALSE)),"")</f>
        <v>9</v>
      </c>
      <c r="G339" s="370">
        <f t="shared" si="554"/>
        <v>19</v>
      </c>
      <c r="H339" s="371">
        <f t="shared" si="556"/>
        <v>3</v>
      </c>
      <c r="I339" s="372">
        <f t="shared" si="555"/>
        <v>16</v>
      </c>
      <c r="J339" s="367">
        <f t="shared" si="472"/>
        <v>27</v>
      </c>
      <c r="K339" s="372">
        <f t="shared" si="473"/>
        <v>0</v>
      </c>
      <c r="L339" s="410" t="s">
        <v>24</v>
      </c>
      <c r="M339" s="373" t="s">
        <v>1244</v>
      </c>
      <c r="N339" s="476"/>
      <c r="O339" s="375"/>
      <c r="P339" s="376" t="s">
        <v>41</v>
      </c>
      <c r="Q339" s="377">
        <v>19</v>
      </c>
      <c r="R339" s="378">
        <v>3</v>
      </c>
      <c r="S339" s="379">
        <v>16</v>
      </c>
      <c r="T339" s="378">
        <v>5</v>
      </c>
      <c r="U339" s="378">
        <v>3</v>
      </c>
      <c r="V339" s="383">
        <v>2</v>
      </c>
      <c r="W339" s="384">
        <v>1</v>
      </c>
      <c r="X339" s="385">
        <v>1</v>
      </c>
      <c r="Y339" s="384"/>
      <c r="Z339" s="401"/>
      <c r="AA339" s="402"/>
      <c r="AB339" s="383"/>
      <c r="AC339" s="384"/>
      <c r="AD339" s="384"/>
      <c r="AE339" s="383"/>
      <c r="AF339" s="401"/>
      <c r="AG339" s="406"/>
      <c r="AH339" s="383">
        <v>4</v>
      </c>
      <c r="AI339" s="384">
        <v>1</v>
      </c>
      <c r="AJ339" s="385">
        <v>3</v>
      </c>
      <c r="AK339" s="384"/>
      <c r="AL339" s="384"/>
      <c r="AM339" s="384"/>
      <c r="AN339" s="383">
        <v>0</v>
      </c>
      <c r="AO339" s="384">
        <v>0</v>
      </c>
      <c r="AP339" s="385">
        <v>0</v>
      </c>
      <c r="AQ339" s="384">
        <v>0</v>
      </c>
      <c r="AR339" s="384">
        <v>0</v>
      </c>
      <c r="AS339" s="384">
        <v>0</v>
      </c>
      <c r="AT339" s="383">
        <v>13</v>
      </c>
      <c r="AU339" s="384">
        <v>1</v>
      </c>
      <c r="AV339" s="384">
        <v>12</v>
      </c>
      <c r="AW339" s="383"/>
      <c r="AX339" s="384"/>
      <c r="AY339" s="385"/>
      <c r="AZ339" s="403"/>
      <c r="BA339" s="387" t="str">
        <f t="shared" si="474"/>
        <v>TO</v>
      </c>
      <c r="BB339" s="388" t="str">
        <f t="shared" si="475"/>
        <v/>
      </c>
      <c r="BC339" s="389" t="str">
        <f t="shared" si="476"/>
        <v>-</v>
      </c>
      <c r="BD339" s="390" t="str">
        <f t="shared" si="469"/>
        <v>MKB</v>
      </c>
      <c r="BE339" s="391">
        <f t="shared" si="477"/>
        <v>3</v>
      </c>
      <c r="BF339" s="392" t="str">
        <f>VLOOKUP(C339,'Standaard+voorstellen '!A$1:E$568,1,FALSE)</f>
        <v>TO-MKB</v>
      </c>
      <c r="BG339" s="393" t="str">
        <f>VLOOKUP(P339,'Hulpblad Aantal per VrtgSrt &gt;=1'!B$4:C$688,1,FALSE)</f>
        <v>TO-MKB</v>
      </c>
      <c r="BH339" s="394" t="s">
        <v>41</v>
      </c>
      <c r="BI339" s="393" t="str">
        <f t="shared" si="478"/>
        <v>g</v>
      </c>
      <c r="BJ339" s="393" t="str">
        <f t="shared" si="479"/>
        <v>P</v>
      </c>
      <c r="BK339" s="393" t="str">
        <f t="shared" si="480"/>
        <v>A</v>
      </c>
      <c r="BL339" s="395" t="str">
        <f t="shared" si="481"/>
        <v>PA</v>
      </c>
      <c r="BM339" s="393" t="str">
        <f>IF((B339&gt;"a"),(VLOOKUP(A339,Afhankelijkheid!A$2:O$5530,2,FALSE)),"")</f>
        <v/>
      </c>
      <c r="BN339" s="396">
        <f>IFERROR(VLOOKUP(A339,'Hulpblad IZB en IZE'!A$2:B$750,2,FALSE),0)</f>
        <v>27</v>
      </c>
      <c r="BO339" s="397" t="str">
        <f t="shared" si="482"/>
        <v/>
      </c>
      <c r="BP339" s="370">
        <f t="shared" si="483"/>
        <v>19</v>
      </c>
      <c r="BQ339" s="371">
        <f t="shared" si="484"/>
        <v>3</v>
      </c>
      <c r="BR339" s="372">
        <f t="shared" si="552"/>
        <v>16</v>
      </c>
      <c r="BS339" s="372">
        <f t="shared" si="553"/>
        <v>5</v>
      </c>
      <c r="BT339" s="367">
        <f t="shared" si="485"/>
        <v>27</v>
      </c>
      <c r="BU339" s="398"/>
      <c r="BW339" s="393">
        <f t="shared" si="486"/>
        <v>0</v>
      </c>
      <c r="BX339" s="393">
        <f t="shared" si="487"/>
        <v>0</v>
      </c>
      <c r="BY339" s="393">
        <f t="shared" si="488"/>
        <v>0</v>
      </c>
      <c r="BZ339" s="393">
        <f t="shared" si="489"/>
        <v>0</v>
      </c>
      <c r="CA339" s="393">
        <f t="shared" si="490"/>
        <v>0</v>
      </c>
      <c r="CB339" s="393">
        <f t="shared" si="491"/>
        <v>0</v>
      </c>
      <c r="CC339" s="393">
        <f t="shared" si="492"/>
        <v>0</v>
      </c>
      <c r="CD339" s="393">
        <f t="shared" si="493"/>
        <v>0</v>
      </c>
      <c r="CE339" s="393">
        <f t="shared" si="494"/>
        <v>0</v>
      </c>
      <c r="CF339" s="393">
        <f t="shared" si="495"/>
        <v>0</v>
      </c>
      <c r="CG339" s="398"/>
      <c r="CH339" s="391">
        <f t="shared" si="496"/>
        <v>1</v>
      </c>
      <c r="CI339" s="391">
        <f t="shared" si="497"/>
        <v>0</v>
      </c>
      <c r="CJ339" s="391">
        <f t="shared" si="498"/>
        <v>0</v>
      </c>
      <c r="CK339" s="391">
        <f t="shared" si="499"/>
        <v>0</v>
      </c>
      <c r="CL339" s="391">
        <f t="shared" si="500"/>
        <v>1</v>
      </c>
      <c r="CM339" s="391">
        <f t="shared" si="501"/>
        <v>0</v>
      </c>
      <c r="CN339" s="391">
        <f t="shared" si="502"/>
        <v>1</v>
      </c>
      <c r="CO339" s="391">
        <f t="shared" si="503"/>
        <v>1</v>
      </c>
      <c r="CP339" s="391">
        <f t="shared" si="504"/>
        <v>1</v>
      </c>
      <c r="CQ339" s="391">
        <f t="shared" si="505"/>
        <v>0</v>
      </c>
      <c r="CR339" s="391">
        <f t="shared" si="506"/>
        <v>0</v>
      </c>
      <c r="CS339" s="393">
        <f t="shared" si="507"/>
        <v>0</v>
      </c>
      <c r="CT339" s="391">
        <f t="shared" si="508"/>
        <v>0</v>
      </c>
      <c r="CU339" s="391">
        <f t="shared" si="509"/>
        <v>1</v>
      </c>
      <c r="CV339" s="391">
        <f t="shared" si="510"/>
        <v>0</v>
      </c>
      <c r="CW339" s="391">
        <f t="shared" si="511"/>
        <v>0</v>
      </c>
      <c r="CX339" s="391">
        <f t="shared" si="512"/>
        <v>0</v>
      </c>
      <c r="CY339" s="391">
        <f t="shared" si="513"/>
        <v>1</v>
      </c>
      <c r="CZ339" s="391">
        <f t="shared" si="514"/>
        <v>0</v>
      </c>
      <c r="DA339" s="391">
        <f t="shared" si="515"/>
        <v>0</v>
      </c>
      <c r="DB339" s="391">
        <f t="shared" si="516"/>
        <v>0</v>
      </c>
      <c r="DC339" s="391">
        <f t="shared" si="517"/>
        <v>1</v>
      </c>
      <c r="DD339" s="391">
        <f t="shared" si="518"/>
        <v>0</v>
      </c>
      <c r="DE339" s="398"/>
      <c r="DF339" s="391">
        <f t="shared" si="519"/>
        <v>0</v>
      </c>
      <c r="DG339" s="391">
        <f t="shared" si="520"/>
        <v>0</v>
      </c>
      <c r="DH339" s="391">
        <f t="shared" si="521"/>
        <v>0</v>
      </c>
      <c r="DI339" s="391">
        <f t="shared" si="522"/>
        <v>0</v>
      </c>
      <c r="DJ339" s="391">
        <f t="shared" si="523"/>
        <v>0</v>
      </c>
      <c r="DK339" s="391">
        <f t="shared" si="524"/>
        <v>0</v>
      </c>
      <c r="DL339" s="391">
        <f t="shared" si="525"/>
        <v>0</v>
      </c>
      <c r="DM339" s="391">
        <f t="shared" si="526"/>
        <v>0</v>
      </c>
      <c r="DN339" s="391">
        <f t="shared" si="527"/>
        <v>0</v>
      </c>
      <c r="DO339" s="391">
        <f t="shared" si="528"/>
        <v>0</v>
      </c>
      <c r="DP339" s="391">
        <f t="shared" si="529"/>
        <v>0</v>
      </c>
      <c r="DQ339" s="398"/>
      <c r="DR339" s="391">
        <f t="shared" si="530"/>
        <v>0</v>
      </c>
      <c r="DS339" s="391">
        <f t="shared" si="531"/>
        <v>0</v>
      </c>
      <c r="DT339" s="391">
        <f t="shared" si="532"/>
        <v>0</v>
      </c>
      <c r="DU339" s="391">
        <f t="shared" si="533"/>
        <v>0</v>
      </c>
      <c r="DV339" s="391">
        <f t="shared" si="534"/>
        <v>0</v>
      </c>
      <c r="DW339" s="391">
        <f t="shared" si="535"/>
        <v>0</v>
      </c>
      <c r="DX339" s="391">
        <f t="shared" si="536"/>
        <v>0</v>
      </c>
      <c r="DY339" s="391">
        <f t="shared" si="537"/>
        <v>0</v>
      </c>
      <c r="DZ339" s="391">
        <f t="shared" si="538"/>
        <v>0</v>
      </c>
      <c r="EA339" s="391">
        <f t="shared" si="539"/>
        <v>0</v>
      </c>
      <c r="EB339" s="391">
        <f t="shared" si="540"/>
        <v>0</v>
      </c>
      <c r="EC339" s="398"/>
      <c r="ED339" s="391">
        <f t="shared" si="541"/>
        <v>0</v>
      </c>
      <c r="EE339" s="391">
        <f t="shared" si="542"/>
        <v>0</v>
      </c>
      <c r="EF339" s="391">
        <f t="shared" si="543"/>
        <v>0</v>
      </c>
      <c r="EG339" s="391">
        <f t="shared" si="544"/>
        <v>0</v>
      </c>
      <c r="EH339" s="391">
        <f t="shared" si="545"/>
        <v>0</v>
      </c>
      <c r="EI339" s="391">
        <f t="shared" si="546"/>
        <v>0</v>
      </c>
      <c r="EJ339" s="391">
        <f t="shared" si="547"/>
        <v>0</v>
      </c>
      <c r="EK339" s="391">
        <f t="shared" si="548"/>
        <v>0</v>
      </c>
      <c r="EL339" s="391">
        <f t="shared" si="549"/>
        <v>0</v>
      </c>
      <c r="EM339" s="391">
        <f t="shared" si="550"/>
        <v>0</v>
      </c>
      <c r="EN339" s="391">
        <f t="shared" si="551"/>
        <v>0</v>
      </c>
    </row>
    <row r="340" spans="1:145" s="391" customFormat="1" ht="13.5" hidden="1" thickBot="1" x14ac:dyDescent="0.25">
      <c r="A340" s="364" t="str">
        <f t="shared" si="557"/>
        <v>TS</v>
      </c>
      <c r="B340" s="365" t="str">
        <f>IF((A340&lt;&gt;"ZZZ"),(IF((IFERROR((VLOOKUP(A340,'Standaard+voorstellen '!A$1:B$436,1,FALSE)),"ZZZ"))="ZZZ","v","")),"")</f>
        <v/>
      </c>
      <c r="C340" s="396" t="s">
        <v>76</v>
      </c>
      <c r="D340" s="367" t="str">
        <f t="shared" si="471"/>
        <v>TS</v>
      </c>
      <c r="E340" s="368" t="str">
        <f>IFERROR((VLOOKUP(C340,'Standaard+voorstellen '!A$1:E$568,2,FALSE)),"Nog af te handelen AANVRAAG")</f>
        <v>Tankautospuit</v>
      </c>
      <c r="F340" s="369">
        <f>IFERROR((VLOOKUP(C340,'Standaard+voorstellen '!A$1:E$568,3,FALSE)),"")</f>
        <v>3</v>
      </c>
      <c r="G340" s="370">
        <f t="shared" si="554"/>
        <v>2318</v>
      </c>
      <c r="H340" s="371">
        <f t="shared" si="556"/>
        <v>1950</v>
      </c>
      <c r="I340" s="372">
        <f t="shared" si="555"/>
        <v>368</v>
      </c>
      <c r="J340" s="367">
        <f t="shared" si="472"/>
        <v>13062</v>
      </c>
      <c r="K340" s="372">
        <f t="shared" si="473"/>
        <v>0</v>
      </c>
      <c r="L340" s="369" t="s">
        <v>36</v>
      </c>
      <c r="M340" s="373" t="s">
        <v>1214</v>
      </c>
      <c r="N340" s="374"/>
      <c r="O340" s="375"/>
      <c r="P340" s="376" t="s">
        <v>76</v>
      </c>
      <c r="Q340" s="461">
        <v>2318</v>
      </c>
      <c r="R340" s="462">
        <v>1950</v>
      </c>
      <c r="S340" s="482">
        <v>368</v>
      </c>
      <c r="T340" s="462">
        <v>10</v>
      </c>
      <c r="U340" s="462">
        <v>10</v>
      </c>
      <c r="V340" s="461">
        <v>135</v>
      </c>
      <c r="W340" s="462">
        <v>131</v>
      </c>
      <c r="X340" s="482">
        <v>4</v>
      </c>
      <c r="Y340" s="462">
        <v>157</v>
      </c>
      <c r="Z340" s="462">
        <v>153</v>
      </c>
      <c r="AA340" s="462">
        <v>4</v>
      </c>
      <c r="AB340" s="461">
        <v>146</v>
      </c>
      <c r="AC340" s="462">
        <v>83</v>
      </c>
      <c r="AD340" s="462">
        <v>63</v>
      </c>
      <c r="AE340" s="461">
        <v>270</v>
      </c>
      <c r="AF340" s="462">
        <v>248</v>
      </c>
      <c r="AG340" s="482">
        <v>22</v>
      </c>
      <c r="AH340" s="461">
        <v>202</v>
      </c>
      <c r="AI340" s="462">
        <v>184</v>
      </c>
      <c r="AJ340" s="482">
        <v>18</v>
      </c>
      <c r="AK340" s="462">
        <v>233</v>
      </c>
      <c r="AL340" s="462">
        <v>213</v>
      </c>
      <c r="AM340" s="462">
        <v>20</v>
      </c>
      <c r="AN340" s="461">
        <v>226</v>
      </c>
      <c r="AO340" s="462">
        <v>142</v>
      </c>
      <c r="AP340" s="482">
        <v>84</v>
      </c>
      <c r="AQ340" s="461">
        <v>466</v>
      </c>
      <c r="AR340" s="462">
        <v>380</v>
      </c>
      <c r="AS340" s="462">
        <v>86</v>
      </c>
      <c r="AT340" s="461">
        <v>218</v>
      </c>
      <c r="AU340" s="462">
        <v>203</v>
      </c>
      <c r="AV340" s="462">
        <v>15</v>
      </c>
      <c r="AW340" s="461">
        <v>265</v>
      </c>
      <c r="AX340" s="462">
        <v>213</v>
      </c>
      <c r="AY340" s="482">
        <v>52</v>
      </c>
      <c r="AZ340" s="403"/>
      <c r="BA340" s="387" t="str">
        <f t="shared" si="474"/>
        <v>TS</v>
      </c>
      <c r="BB340" s="388" t="str">
        <f t="shared" si="475"/>
        <v/>
      </c>
      <c r="BC340" s="389" t="str">
        <f t="shared" si="476"/>
        <v/>
      </c>
      <c r="BD340" s="390" t="str">
        <f t="shared" si="469"/>
        <v/>
      </c>
      <c r="BE340" s="391">
        <f t="shared" si="477"/>
        <v>3</v>
      </c>
      <c r="BF340" s="392" t="str">
        <f>VLOOKUP(C340,'Standaard+voorstellen '!A$1:E$568,1,FALSE)</f>
        <v>TS</v>
      </c>
      <c r="BG340" s="393" t="str">
        <f>VLOOKUP(P340,'Hulpblad Aantal per VrtgSrt &gt;=1'!B$4:C$688,1,FALSE)</f>
        <v>TS</v>
      </c>
      <c r="BH340" s="394" t="s">
        <v>76</v>
      </c>
      <c r="BI340" s="393" t="str">
        <f t="shared" si="478"/>
        <v>g</v>
      </c>
      <c r="BJ340" s="393" t="str">
        <f t="shared" si="479"/>
        <v>P</v>
      </c>
      <c r="BK340" s="393" t="str">
        <f t="shared" si="480"/>
        <v>A</v>
      </c>
      <c r="BL340" s="395" t="str">
        <f t="shared" si="481"/>
        <v>PA</v>
      </c>
      <c r="BM340" s="393" t="str">
        <f>IF((B340&gt;"a"),(VLOOKUP(A340,Afhankelijkheid!A$2:O$5530,2,FALSE)),"")</f>
        <v/>
      </c>
      <c r="BN340" s="396">
        <f>IFERROR(VLOOKUP(A340,'Hulpblad IZB en IZE'!A$2:B$750,2,FALSE),0)</f>
        <v>13062</v>
      </c>
      <c r="BO340" s="511" t="str">
        <f t="shared" si="482"/>
        <v/>
      </c>
      <c r="BP340" s="370">
        <f t="shared" si="483"/>
        <v>2318</v>
      </c>
      <c r="BQ340" s="371">
        <f t="shared" si="484"/>
        <v>1950</v>
      </c>
      <c r="BR340" s="372">
        <f t="shared" si="552"/>
        <v>368</v>
      </c>
      <c r="BS340" s="372">
        <f t="shared" si="553"/>
        <v>10</v>
      </c>
      <c r="BT340" s="367">
        <f t="shared" si="485"/>
        <v>13062</v>
      </c>
      <c r="BU340" s="398"/>
      <c r="BW340" s="393">
        <f t="shared" si="486"/>
        <v>0</v>
      </c>
      <c r="BX340" s="393">
        <f t="shared" si="487"/>
        <v>0</v>
      </c>
      <c r="BY340" s="393">
        <f t="shared" si="488"/>
        <v>0</v>
      </c>
      <c r="BZ340" s="393">
        <f t="shared" si="489"/>
        <v>0</v>
      </c>
      <c r="CA340" s="393">
        <f t="shared" si="490"/>
        <v>0</v>
      </c>
      <c r="CB340" s="393">
        <f t="shared" si="491"/>
        <v>0</v>
      </c>
      <c r="CC340" s="393">
        <f t="shared" si="492"/>
        <v>0</v>
      </c>
      <c r="CD340" s="393">
        <f t="shared" si="493"/>
        <v>0</v>
      </c>
      <c r="CE340" s="393">
        <f t="shared" si="494"/>
        <v>0</v>
      </c>
      <c r="CF340" s="393">
        <f t="shared" si="495"/>
        <v>0</v>
      </c>
      <c r="CG340" s="398"/>
      <c r="CH340" s="391">
        <f t="shared" si="496"/>
        <v>1</v>
      </c>
      <c r="CI340" s="391">
        <f t="shared" si="497"/>
        <v>1</v>
      </c>
      <c r="CJ340" s="391">
        <f t="shared" si="498"/>
        <v>1</v>
      </c>
      <c r="CK340" s="391">
        <f t="shared" si="499"/>
        <v>1</v>
      </c>
      <c r="CL340" s="391">
        <f t="shared" si="500"/>
        <v>1</v>
      </c>
      <c r="CM340" s="391">
        <f t="shared" si="501"/>
        <v>1</v>
      </c>
      <c r="CN340" s="391">
        <f t="shared" si="502"/>
        <v>1</v>
      </c>
      <c r="CO340" s="391">
        <f t="shared" si="503"/>
        <v>1</v>
      </c>
      <c r="CP340" s="391">
        <f t="shared" si="504"/>
        <v>1</v>
      </c>
      <c r="CQ340" s="391">
        <f t="shared" si="505"/>
        <v>1</v>
      </c>
      <c r="CR340" s="391">
        <f t="shared" si="506"/>
        <v>0</v>
      </c>
      <c r="CS340" s="393">
        <f t="shared" si="507"/>
        <v>0</v>
      </c>
      <c r="CT340" s="391">
        <f t="shared" si="508"/>
        <v>0</v>
      </c>
      <c r="CU340" s="391">
        <f t="shared" si="509"/>
        <v>1</v>
      </c>
      <c r="CV340" s="391">
        <f t="shared" si="510"/>
        <v>1</v>
      </c>
      <c r="CW340" s="391">
        <f t="shared" si="511"/>
        <v>1</v>
      </c>
      <c r="CX340" s="391">
        <f t="shared" si="512"/>
        <v>1</v>
      </c>
      <c r="CY340" s="391">
        <f t="shared" si="513"/>
        <v>1</v>
      </c>
      <c r="CZ340" s="391">
        <f t="shared" si="514"/>
        <v>1</v>
      </c>
      <c r="DA340" s="391">
        <f t="shared" si="515"/>
        <v>1</v>
      </c>
      <c r="DB340" s="391">
        <f t="shared" si="516"/>
        <v>1</v>
      </c>
      <c r="DC340" s="391">
        <f t="shared" si="517"/>
        <v>1</v>
      </c>
      <c r="DD340" s="391">
        <f t="shared" si="518"/>
        <v>1</v>
      </c>
      <c r="DE340" s="398"/>
      <c r="DF340" s="391">
        <f t="shared" si="519"/>
        <v>0</v>
      </c>
      <c r="DG340" s="391">
        <f t="shared" si="520"/>
        <v>0</v>
      </c>
      <c r="DH340" s="391">
        <f t="shared" si="521"/>
        <v>0</v>
      </c>
      <c r="DI340" s="391">
        <f t="shared" si="522"/>
        <v>0</v>
      </c>
      <c r="DJ340" s="391">
        <f t="shared" si="523"/>
        <v>0</v>
      </c>
      <c r="DK340" s="391">
        <f t="shared" si="524"/>
        <v>0</v>
      </c>
      <c r="DL340" s="391">
        <f t="shared" si="525"/>
        <v>0</v>
      </c>
      <c r="DM340" s="391">
        <f t="shared" si="526"/>
        <v>0</v>
      </c>
      <c r="DN340" s="391">
        <f t="shared" si="527"/>
        <v>0</v>
      </c>
      <c r="DO340" s="391">
        <f t="shared" si="528"/>
        <v>0</v>
      </c>
      <c r="DP340" s="391">
        <f t="shared" si="529"/>
        <v>0</v>
      </c>
      <c r="DQ340" s="398"/>
      <c r="DR340" s="391">
        <f t="shared" si="530"/>
        <v>0</v>
      </c>
      <c r="DS340" s="391">
        <f t="shared" si="531"/>
        <v>0</v>
      </c>
      <c r="DT340" s="391">
        <f t="shared" si="532"/>
        <v>0</v>
      </c>
      <c r="DU340" s="391">
        <f t="shared" si="533"/>
        <v>0</v>
      </c>
      <c r="DV340" s="391">
        <f t="shared" si="534"/>
        <v>0</v>
      </c>
      <c r="DW340" s="391">
        <f t="shared" si="535"/>
        <v>0</v>
      </c>
      <c r="DX340" s="391">
        <f t="shared" si="536"/>
        <v>0</v>
      </c>
      <c r="DY340" s="391">
        <f t="shared" si="537"/>
        <v>0</v>
      </c>
      <c r="DZ340" s="391">
        <f t="shared" si="538"/>
        <v>0</v>
      </c>
      <c r="EA340" s="391">
        <f t="shared" si="539"/>
        <v>0</v>
      </c>
      <c r="EB340" s="391">
        <f t="shared" si="540"/>
        <v>0</v>
      </c>
      <c r="EC340" s="398"/>
      <c r="ED340" s="391">
        <f t="shared" si="541"/>
        <v>0</v>
      </c>
      <c r="EE340" s="391">
        <f t="shared" si="542"/>
        <v>0</v>
      </c>
      <c r="EF340" s="391">
        <f t="shared" si="543"/>
        <v>0</v>
      </c>
      <c r="EG340" s="391">
        <f t="shared" si="544"/>
        <v>0</v>
      </c>
      <c r="EH340" s="391">
        <f t="shared" si="545"/>
        <v>0</v>
      </c>
      <c r="EI340" s="391">
        <f t="shared" si="546"/>
        <v>0</v>
      </c>
      <c r="EJ340" s="391">
        <f t="shared" si="547"/>
        <v>0</v>
      </c>
      <c r="EK340" s="391">
        <f t="shared" si="548"/>
        <v>0</v>
      </c>
      <c r="EL340" s="391">
        <f t="shared" si="549"/>
        <v>0</v>
      </c>
      <c r="EM340" s="391">
        <f t="shared" si="550"/>
        <v>0</v>
      </c>
      <c r="EN340" s="391">
        <f t="shared" si="551"/>
        <v>0</v>
      </c>
    </row>
    <row r="341" spans="1:145" s="391" customFormat="1" ht="13.5" hidden="1" thickBot="1" x14ac:dyDescent="0.25">
      <c r="A341" s="364" t="str">
        <f t="shared" si="557"/>
        <v>TS-4</v>
      </c>
      <c r="B341" s="365" t="str">
        <f>IF((A341&lt;&gt;"ZZZ"),(IF((IFERROR((VLOOKUP(A341,'Standaard+voorstellen '!A$1:B$436,1,FALSE)),"ZZZ"))="ZZZ","v","")),"")</f>
        <v/>
      </c>
      <c r="C341" s="396" t="s">
        <v>77</v>
      </c>
      <c r="D341" s="367" t="str">
        <f t="shared" si="471"/>
        <v>TS-4</v>
      </c>
      <c r="E341" s="368" t="str">
        <f>IFERROR((VLOOKUP(C341,'Standaard+voorstellen '!A$1:E$568,2,FALSE)),"Nog af te handelen AANVRAAG")</f>
        <v>Tankautospuit 4 mans bezetting</v>
      </c>
      <c r="F341" s="369">
        <f>IFERROR((VLOOKUP(C341,'Standaard+voorstellen '!A$1:E$568,3,FALSE)),"")</f>
        <v>3</v>
      </c>
      <c r="G341" s="370">
        <f t="shared" si="554"/>
        <v>349</v>
      </c>
      <c r="H341" s="371">
        <f t="shared" si="556"/>
        <v>0</v>
      </c>
      <c r="I341" s="372">
        <f t="shared" si="555"/>
        <v>349</v>
      </c>
      <c r="J341" s="367">
        <f t="shared" si="472"/>
        <v>60</v>
      </c>
      <c r="K341" s="372">
        <f t="shared" si="473"/>
        <v>0</v>
      </c>
      <c r="L341" s="369" t="s">
        <v>36</v>
      </c>
      <c r="M341" s="373" t="s">
        <v>1214</v>
      </c>
      <c r="N341" s="374"/>
      <c r="O341" s="375"/>
      <c r="P341" s="376" t="s">
        <v>77</v>
      </c>
      <c r="Q341" s="461">
        <v>349</v>
      </c>
      <c r="R341" s="657">
        <v>0</v>
      </c>
      <c r="S341" s="482">
        <v>349</v>
      </c>
      <c r="T341" s="462">
        <v>7</v>
      </c>
      <c r="U341" s="462">
        <v>5</v>
      </c>
      <c r="V341" s="461">
        <v>0</v>
      </c>
      <c r="W341" s="462">
        <v>0</v>
      </c>
      <c r="X341" s="482">
        <v>0</v>
      </c>
      <c r="Y341" s="483"/>
      <c r="Z341" s="484"/>
      <c r="AA341" s="485"/>
      <c r="AB341" s="483">
        <v>49</v>
      </c>
      <c r="AC341" s="484">
        <v>0</v>
      </c>
      <c r="AD341" s="485">
        <v>49</v>
      </c>
      <c r="AE341" s="461"/>
      <c r="AF341" s="462"/>
      <c r="AG341" s="482"/>
      <c r="AH341" s="461">
        <v>0</v>
      </c>
      <c r="AI341" s="462">
        <v>0</v>
      </c>
      <c r="AJ341" s="482">
        <v>0</v>
      </c>
      <c r="AK341" s="461"/>
      <c r="AL341" s="462"/>
      <c r="AM341" s="482"/>
      <c r="AN341" s="461">
        <v>133</v>
      </c>
      <c r="AO341" s="462">
        <v>0</v>
      </c>
      <c r="AP341" s="482">
        <v>133</v>
      </c>
      <c r="AQ341" s="461">
        <v>42</v>
      </c>
      <c r="AR341" s="462">
        <v>0</v>
      </c>
      <c r="AS341" s="482">
        <v>42</v>
      </c>
      <c r="AT341" s="483">
        <v>20</v>
      </c>
      <c r="AU341" s="462">
        <v>0</v>
      </c>
      <c r="AV341" s="482">
        <v>20</v>
      </c>
      <c r="AW341" s="483">
        <v>105</v>
      </c>
      <c r="AX341" s="484">
        <v>0</v>
      </c>
      <c r="AY341" s="485">
        <v>105</v>
      </c>
      <c r="AZ341" s="403"/>
      <c r="BA341" s="387" t="str">
        <f t="shared" si="474"/>
        <v>TS</v>
      </c>
      <c r="BB341" s="388" t="str">
        <f t="shared" si="475"/>
        <v/>
      </c>
      <c r="BC341" s="389" t="str">
        <f t="shared" si="476"/>
        <v>-</v>
      </c>
      <c r="BD341" s="390" t="str">
        <f t="shared" si="469"/>
        <v>4</v>
      </c>
      <c r="BE341" s="391">
        <f t="shared" si="477"/>
        <v>3</v>
      </c>
      <c r="BF341" s="392" t="str">
        <f>VLOOKUP(C341,'Standaard+voorstellen '!A$1:E$568,1,FALSE)</f>
        <v>TS-4</v>
      </c>
      <c r="BG341" s="393" t="str">
        <f>VLOOKUP(P341,'Hulpblad Aantal per VrtgSrt &gt;=1'!B$4:C$688,1,FALSE)</f>
        <v>TS-4</v>
      </c>
      <c r="BH341" s="394" t="s">
        <v>77</v>
      </c>
      <c r="BI341" s="393" t="str">
        <f t="shared" si="478"/>
        <v>g</v>
      </c>
      <c r="BJ341" s="393" t="str">
        <f t="shared" si="479"/>
        <v/>
      </c>
      <c r="BK341" s="393" t="str">
        <f t="shared" si="480"/>
        <v>A</v>
      </c>
      <c r="BL341" s="395" t="str">
        <f t="shared" si="481"/>
        <v>A</v>
      </c>
      <c r="BM341" s="393" t="str">
        <f>IF((B341&gt;"a"),(VLOOKUP(A341,Afhankelijkheid!A$2:O$5530,2,FALSE)),"")</f>
        <v/>
      </c>
      <c r="BN341" s="396">
        <f>IFERROR(VLOOKUP(A341,'Hulpblad IZB en IZE'!A$2:B$750,2,FALSE),0)</f>
        <v>60</v>
      </c>
      <c r="BO341" s="397" t="str">
        <f t="shared" si="482"/>
        <v/>
      </c>
      <c r="BP341" s="370">
        <f t="shared" si="483"/>
        <v>349</v>
      </c>
      <c r="BQ341" s="371">
        <f t="shared" si="484"/>
        <v>0</v>
      </c>
      <c r="BR341" s="372">
        <f t="shared" si="552"/>
        <v>349</v>
      </c>
      <c r="BS341" s="372">
        <f t="shared" si="553"/>
        <v>7</v>
      </c>
      <c r="BT341" s="367">
        <f t="shared" si="485"/>
        <v>60</v>
      </c>
      <c r="BU341" s="398"/>
      <c r="BW341" s="393">
        <f t="shared" si="486"/>
        <v>0</v>
      </c>
      <c r="BX341" s="393">
        <f t="shared" si="487"/>
        <v>0</v>
      </c>
      <c r="BY341" s="393">
        <f t="shared" si="488"/>
        <v>0</v>
      </c>
      <c r="BZ341" s="393">
        <f t="shared" si="489"/>
        <v>0</v>
      </c>
      <c r="CA341" s="393">
        <f t="shared" si="490"/>
        <v>0</v>
      </c>
      <c r="CB341" s="393">
        <f t="shared" si="491"/>
        <v>0</v>
      </c>
      <c r="CC341" s="393">
        <f t="shared" si="492"/>
        <v>0</v>
      </c>
      <c r="CD341" s="393">
        <f t="shared" si="493"/>
        <v>0</v>
      </c>
      <c r="CE341" s="393">
        <f t="shared" si="494"/>
        <v>0</v>
      </c>
      <c r="CF341" s="393">
        <f t="shared" si="495"/>
        <v>0</v>
      </c>
      <c r="CG341" s="398"/>
      <c r="CH341" s="391">
        <f t="shared" si="496"/>
        <v>1</v>
      </c>
      <c r="CI341" s="391">
        <f t="shared" si="497"/>
        <v>0</v>
      </c>
      <c r="CJ341" s="391">
        <f t="shared" si="498"/>
        <v>1</v>
      </c>
      <c r="CK341" s="391">
        <f t="shared" si="499"/>
        <v>0</v>
      </c>
      <c r="CL341" s="391">
        <f t="shared" si="500"/>
        <v>1</v>
      </c>
      <c r="CM341" s="391">
        <f t="shared" si="501"/>
        <v>0</v>
      </c>
      <c r="CN341" s="391">
        <f t="shared" si="502"/>
        <v>1</v>
      </c>
      <c r="CO341" s="391">
        <f t="shared" si="503"/>
        <v>1</v>
      </c>
      <c r="CP341" s="391">
        <f t="shared" si="504"/>
        <v>1</v>
      </c>
      <c r="CQ341" s="391">
        <f t="shared" si="505"/>
        <v>1</v>
      </c>
      <c r="CR341" s="391">
        <f t="shared" si="506"/>
        <v>0</v>
      </c>
      <c r="CS341" s="393">
        <f t="shared" si="507"/>
        <v>0</v>
      </c>
      <c r="CT341" s="391">
        <f t="shared" si="508"/>
        <v>0</v>
      </c>
      <c r="CU341" s="391">
        <f t="shared" si="509"/>
        <v>0</v>
      </c>
      <c r="CV341" s="391">
        <f t="shared" si="510"/>
        <v>0</v>
      </c>
      <c r="CW341" s="391">
        <f t="shared" si="511"/>
        <v>1</v>
      </c>
      <c r="CX341" s="391">
        <f t="shared" si="512"/>
        <v>0</v>
      </c>
      <c r="CY341" s="391">
        <f t="shared" si="513"/>
        <v>0</v>
      </c>
      <c r="CZ341" s="391">
        <f t="shared" si="514"/>
        <v>0</v>
      </c>
      <c r="DA341" s="391">
        <f t="shared" si="515"/>
        <v>1</v>
      </c>
      <c r="DB341" s="391">
        <f t="shared" si="516"/>
        <v>1</v>
      </c>
      <c r="DC341" s="391">
        <f t="shared" si="517"/>
        <v>1</v>
      </c>
      <c r="DD341" s="391">
        <f t="shared" si="518"/>
        <v>1</v>
      </c>
      <c r="DE341" s="398"/>
      <c r="DF341" s="391">
        <f t="shared" si="519"/>
        <v>0</v>
      </c>
      <c r="DG341" s="391">
        <f t="shared" si="520"/>
        <v>0</v>
      </c>
      <c r="DH341" s="391">
        <f t="shared" si="521"/>
        <v>0</v>
      </c>
      <c r="DI341" s="391">
        <f t="shared" si="522"/>
        <v>0</v>
      </c>
      <c r="DJ341" s="391">
        <f t="shared" si="523"/>
        <v>0</v>
      </c>
      <c r="DK341" s="391">
        <f t="shared" si="524"/>
        <v>0</v>
      </c>
      <c r="DL341" s="391">
        <f t="shared" si="525"/>
        <v>0</v>
      </c>
      <c r="DM341" s="391">
        <f t="shared" si="526"/>
        <v>0</v>
      </c>
      <c r="DN341" s="391">
        <f t="shared" si="527"/>
        <v>0</v>
      </c>
      <c r="DO341" s="391">
        <f t="shared" si="528"/>
        <v>0</v>
      </c>
      <c r="DP341" s="391">
        <f t="shared" si="529"/>
        <v>0</v>
      </c>
      <c r="DQ341" s="398"/>
      <c r="DR341" s="391">
        <f t="shared" si="530"/>
        <v>0</v>
      </c>
      <c r="DS341" s="391">
        <f t="shared" si="531"/>
        <v>0</v>
      </c>
      <c r="DT341" s="391">
        <f t="shared" si="532"/>
        <v>0</v>
      </c>
      <c r="DU341" s="391">
        <f t="shared" si="533"/>
        <v>0</v>
      </c>
      <c r="DV341" s="391">
        <f t="shared" si="534"/>
        <v>0</v>
      </c>
      <c r="DW341" s="391">
        <f t="shared" si="535"/>
        <v>0</v>
      </c>
      <c r="DX341" s="391">
        <f t="shared" si="536"/>
        <v>0</v>
      </c>
      <c r="DY341" s="391">
        <f t="shared" si="537"/>
        <v>0</v>
      </c>
      <c r="DZ341" s="391">
        <f t="shared" si="538"/>
        <v>0</v>
      </c>
      <c r="EA341" s="391">
        <f t="shared" si="539"/>
        <v>0</v>
      </c>
      <c r="EB341" s="391">
        <f t="shared" si="540"/>
        <v>0</v>
      </c>
      <c r="EC341" s="398"/>
      <c r="ED341" s="391">
        <f t="shared" si="541"/>
        <v>0</v>
      </c>
      <c r="EE341" s="391">
        <f t="shared" si="542"/>
        <v>0</v>
      </c>
      <c r="EF341" s="391">
        <f t="shared" si="543"/>
        <v>0</v>
      </c>
      <c r="EG341" s="391">
        <f t="shared" si="544"/>
        <v>0</v>
      </c>
      <c r="EH341" s="391">
        <f t="shared" si="545"/>
        <v>0</v>
      </c>
      <c r="EI341" s="391">
        <f t="shared" si="546"/>
        <v>0</v>
      </c>
      <c r="EJ341" s="391">
        <f t="shared" si="547"/>
        <v>0</v>
      </c>
      <c r="EK341" s="391">
        <f t="shared" si="548"/>
        <v>0</v>
      </c>
      <c r="EL341" s="391">
        <f t="shared" si="549"/>
        <v>0</v>
      </c>
      <c r="EM341" s="391">
        <f t="shared" si="550"/>
        <v>0</v>
      </c>
      <c r="EN341" s="391">
        <f t="shared" si="551"/>
        <v>0</v>
      </c>
    </row>
    <row r="342" spans="1:145" s="391" customFormat="1" ht="13.5" hidden="1" thickBot="1" x14ac:dyDescent="0.25">
      <c r="A342" s="364" t="str">
        <f t="shared" si="557"/>
        <v>TS-BB</v>
      </c>
      <c r="B342" s="365" t="str">
        <f>IF((A342&lt;&gt;"ZZZ"),(IF((IFERROR((VLOOKUP(A342,'Standaard+voorstellen '!A$1:B$436,1,FALSE)),"ZZZ"))="ZZZ","v","")),"")</f>
        <v/>
      </c>
      <c r="C342" s="396" t="s">
        <v>382</v>
      </c>
      <c r="D342" s="367" t="str">
        <f t="shared" si="471"/>
        <v>TS-BB</v>
      </c>
      <c r="E342" s="368" t="str">
        <f>IFERROR((VLOOKUP(C342,'Standaard+voorstellen '!A$1:E$568,2,FALSE)),"Nog af te handelen AANVRAAG")</f>
        <v>TS Bedrijfsbrandweer</v>
      </c>
      <c r="F342" s="369">
        <f>IFERROR((VLOOKUP(C342,'Standaard+voorstellen '!A$1:E$568,3,FALSE)),"")</f>
        <v>3</v>
      </c>
      <c r="G342" s="370">
        <f t="shared" si="554"/>
        <v>33</v>
      </c>
      <c r="H342" s="371">
        <f t="shared" si="556"/>
        <v>29</v>
      </c>
      <c r="I342" s="372">
        <f t="shared" si="555"/>
        <v>4</v>
      </c>
      <c r="J342" s="367">
        <f t="shared" si="472"/>
        <v>103</v>
      </c>
      <c r="K342" s="372">
        <f t="shared" si="473"/>
        <v>0</v>
      </c>
      <c r="L342" s="369" t="s">
        <v>36</v>
      </c>
      <c r="M342" s="373" t="s">
        <v>1228</v>
      </c>
      <c r="N342" s="374"/>
      <c r="O342" s="375"/>
      <c r="P342" s="376" t="s">
        <v>382</v>
      </c>
      <c r="Q342" s="377">
        <v>33</v>
      </c>
      <c r="R342" s="378">
        <v>29</v>
      </c>
      <c r="S342" s="379">
        <v>4</v>
      </c>
      <c r="T342" s="378">
        <v>9</v>
      </c>
      <c r="U342" s="378">
        <v>7</v>
      </c>
      <c r="V342" s="377">
        <v>0</v>
      </c>
      <c r="W342" s="378">
        <v>0</v>
      </c>
      <c r="X342" s="379">
        <v>0</v>
      </c>
      <c r="Y342" s="378">
        <v>7</v>
      </c>
      <c r="Z342" s="380">
        <v>7</v>
      </c>
      <c r="AA342" s="381">
        <v>0</v>
      </c>
      <c r="AB342" s="383"/>
      <c r="AC342" s="384"/>
      <c r="AD342" s="384"/>
      <c r="AE342" s="377">
        <v>1</v>
      </c>
      <c r="AF342" s="380">
        <v>1</v>
      </c>
      <c r="AG342" s="382">
        <v>0</v>
      </c>
      <c r="AH342" s="377">
        <v>9</v>
      </c>
      <c r="AI342" s="378">
        <v>5</v>
      </c>
      <c r="AJ342" s="379">
        <v>4</v>
      </c>
      <c r="AK342" s="378">
        <v>6</v>
      </c>
      <c r="AL342" s="378">
        <v>6</v>
      </c>
      <c r="AM342" s="378">
        <v>0</v>
      </c>
      <c r="AN342" s="377">
        <v>0</v>
      </c>
      <c r="AO342" s="378">
        <v>0</v>
      </c>
      <c r="AP342" s="379">
        <v>0</v>
      </c>
      <c r="AQ342" s="378">
        <v>2</v>
      </c>
      <c r="AR342" s="378">
        <v>2</v>
      </c>
      <c r="AS342" s="378">
        <v>0</v>
      </c>
      <c r="AT342" s="377">
        <v>5</v>
      </c>
      <c r="AU342" s="378">
        <v>5</v>
      </c>
      <c r="AV342" s="378">
        <v>0</v>
      </c>
      <c r="AW342" s="377">
        <v>3</v>
      </c>
      <c r="AX342" s="378">
        <v>3</v>
      </c>
      <c r="AY342" s="385">
        <v>0</v>
      </c>
      <c r="AZ342" s="403"/>
      <c r="BA342" s="387" t="str">
        <f t="shared" si="474"/>
        <v>TS</v>
      </c>
      <c r="BB342" s="388" t="str">
        <f t="shared" si="475"/>
        <v/>
      </c>
      <c r="BC342" s="389" t="str">
        <f t="shared" si="476"/>
        <v>-</v>
      </c>
      <c r="BD342" s="390" t="str">
        <f t="shared" si="469"/>
        <v>BB</v>
      </c>
      <c r="BE342" s="391">
        <f t="shared" si="477"/>
        <v>3</v>
      </c>
      <c r="BF342" s="392" t="str">
        <f>VLOOKUP(C342,'Standaard+voorstellen '!A$1:E$568,1,FALSE)</f>
        <v>TS-BB</v>
      </c>
      <c r="BG342" s="393" t="str">
        <f>VLOOKUP(P342,'Hulpblad Aantal per VrtgSrt &gt;=1'!B$4:C$688,1,FALSE)</f>
        <v>TS-BB</v>
      </c>
      <c r="BH342" s="394" t="s">
        <v>382</v>
      </c>
      <c r="BI342" s="393" t="str">
        <f t="shared" si="478"/>
        <v>g</v>
      </c>
      <c r="BJ342" s="393" t="str">
        <f t="shared" si="479"/>
        <v>P</v>
      </c>
      <c r="BK342" s="393" t="str">
        <f t="shared" si="480"/>
        <v>A</v>
      </c>
      <c r="BL342" s="395" t="str">
        <f t="shared" si="481"/>
        <v>PA</v>
      </c>
      <c r="BM342" s="393" t="str">
        <f>IF((B342&gt;"a"),(VLOOKUP(A342,Afhankelijkheid!A$2:O$5530,2,FALSE)),"")</f>
        <v/>
      </c>
      <c r="BN342" s="396">
        <f>IFERROR(VLOOKUP(A342,'Hulpblad IZB en IZE'!A$2:B$750,2,FALSE),0)</f>
        <v>103</v>
      </c>
      <c r="BO342" s="397" t="str">
        <f t="shared" si="482"/>
        <v/>
      </c>
      <c r="BP342" s="370">
        <f t="shared" si="483"/>
        <v>33</v>
      </c>
      <c r="BQ342" s="371">
        <f t="shared" si="484"/>
        <v>29</v>
      </c>
      <c r="BR342" s="372">
        <f t="shared" si="552"/>
        <v>4</v>
      </c>
      <c r="BS342" s="372">
        <f t="shared" si="553"/>
        <v>9</v>
      </c>
      <c r="BT342" s="367">
        <f t="shared" si="485"/>
        <v>103</v>
      </c>
      <c r="BU342" s="398"/>
      <c r="BW342" s="393">
        <f t="shared" si="486"/>
        <v>0</v>
      </c>
      <c r="BX342" s="393">
        <f t="shared" si="487"/>
        <v>0</v>
      </c>
      <c r="BY342" s="393">
        <f t="shared" si="488"/>
        <v>0</v>
      </c>
      <c r="BZ342" s="393">
        <f t="shared" si="489"/>
        <v>0</v>
      </c>
      <c r="CA342" s="393">
        <f t="shared" si="490"/>
        <v>0</v>
      </c>
      <c r="CB342" s="393">
        <f t="shared" si="491"/>
        <v>0</v>
      </c>
      <c r="CC342" s="393">
        <f t="shared" si="492"/>
        <v>0</v>
      </c>
      <c r="CD342" s="393">
        <f t="shared" si="493"/>
        <v>0</v>
      </c>
      <c r="CE342" s="393">
        <f t="shared" si="494"/>
        <v>0</v>
      </c>
      <c r="CF342" s="393">
        <f t="shared" si="495"/>
        <v>0</v>
      </c>
      <c r="CG342" s="398"/>
      <c r="CH342" s="391">
        <f t="shared" si="496"/>
        <v>1</v>
      </c>
      <c r="CI342" s="391">
        <f t="shared" si="497"/>
        <v>1</v>
      </c>
      <c r="CJ342" s="391">
        <f t="shared" si="498"/>
        <v>0</v>
      </c>
      <c r="CK342" s="391">
        <f t="shared" si="499"/>
        <v>1</v>
      </c>
      <c r="CL342" s="391">
        <f t="shared" si="500"/>
        <v>1</v>
      </c>
      <c r="CM342" s="391">
        <f t="shared" si="501"/>
        <v>1</v>
      </c>
      <c r="CN342" s="391">
        <f t="shared" si="502"/>
        <v>1</v>
      </c>
      <c r="CO342" s="391">
        <f t="shared" si="503"/>
        <v>1</v>
      </c>
      <c r="CP342" s="391">
        <f t="shared" si="504"/>
        <v>1</v>
      </c>
      <c r="CQ342" s="391">
        <f t="shared" si="505"/>
        <v>1</v>
      </c>
      <c r="CR342" s="391">
        <f t="shared" si="506"/>
        <v>0</v>
      </c>
      <c r="CS342" s="393">
        <f t="shared" si="507"/>
        <v>0</v>
      </c>
      <c r="CT342" s="391">
        <f t="shared" si="508"/>
        <v>0</v>
      </c>
      <c r="CU342" s="391">
        <f t="shared" si="509"/>
        <v>0</v>
      </c>
      <c r="CV342" s="391">
        <f t="shared" si="510"/>
        <v>1</v>
      </c>
      <c r="CW342" s="391">
        <f t="shared" si="511"/>
        <v>0</v>
      </c>
      <c r="CX342" s="391">
        <f t="shared" si="512"/>
        <v>1</v>
      </c>
      <c r="CY342" s="391">
        <f t="shared" si="513"/>
        <v>1</v>
      </c>
      <c r="CZ342" s="391">
        <f t="shared" si="514"/>
        <v>1</v>
      </c>
      <c r="DA342" s="391">
        <f t="shared" si="515"/>
        <v>0</v>
      </c>
      <c r="DB342" s="391">
        <f t="shared" si="516"/>
        <v>1</v>
      </c>
      <c r="DC342" s="391">
        <f t="shared" si="517"/>
        <v>1</v>
      </c>
      <c r="DD342" s="391">
        <f t="shared" si="518"/>
        <v>1</v>
      </c>
      <c r="DE342" s="398"/>
      <c r="DF342" s="391">
        <f t="shared" si="519"/>
        <v>0</v>
      </c>
      <c r="DG342" s="391">
        <f t="shared" si="520"/>
        <v>0</v>
      </c>
      <c r="DH342" s="391">
        <f t="shared" si="521"/>
        <v>0</v>
      </c>
      <c r="DI342" s="391">
        <f t="shared" si="522"/>
        <v>0</v>
      </c>
      <c r="DJ342" s="391">
        <f t="shared" si="523"/>
        <v>0</v>
      </c>
      <c r="DK342" s="391">
        <f t="shared" si="524"/>
        <v>0</v>
      </c>
      <c r="DL342" s="391">
        <f t="shared" si="525"/>
        <v>0</v>
      </c>
      <c r="DM342" s="391">
        <f t="shared" si="526"/>
        <v>0</v>
      </c>
      <c r="DN342" s="391">
        <f t="shared" si="527"/>
        <v>0</v>
      </c>
      <c r="DO342" s="391">
        <f t="shared" si="528"/>
        <v>0</v>
      </c>
      <c r="DP342" s="391">
        <f t="shared" si="529"/>
        <v>0</v>
      </c>
      <c r="DQ342" s="398"/>
      <c r="DR342" s="391">
        <f t="shared" si="530"/>
        <v>0</v>
      </c>
      <c r="DS342" s="391">
        <f t="shared" si="531"/>
        <v>0</v>
      </c>
      <c r="DT342" s="391">
        <f t="shared" si="532"/>
        <v>0</v>
      </c>
      <c r="DU342" s="391">
        <f t="shared" si="533"/>
        <v>0</v>
      </c>
      <c r="DV342" s="391">
        <f t="shared" si="534"/>
        <v>0</v>
      </c>
      <c r="DW342" s="391">
        <f t="shared" si="535"/>
        <v>0</v>
      </c>
      <c r="DX342" s="391">
        <f t="shared" si="536"/>
        <v>0</v>
      </c>
      <c r="DY342" s="391">
        <f t="shared" si="537"/>
        <v>0</v>
      </c>
      <c r="DZ342" s="391">
        <f t="shared" si="538"/>
        <v>0</v>
      </c>
      <c r="EA342" s="391">
        <f t="shared" si="539"/>
        <v>0</v>
      </c>
      <c r="EB342" s="391">
        <f t="shared" si="540"/>
        <v>0</v>
      </c>
      <c r="EC342" s="398"/>
      <c r="ED342" s="391">
        <f t="shared" si="541"/>
        <v>0</v>
      </c>
      <c r="EE342" s="391">
        <f t="shared" si="542"/>
        <v>0</v>
      </c>
      <c r="EF342" s="391">
        <f t="shared" si="543"/>
        <v>0</v>
      </c>
      <c r="EG342" s="391">
        <f t="shared" si="544"/>
        <v>0</v>
      </c>
      <c r="EH342" s="391">
        <f t="shared" si="545"/>
        <v>0</v>
      </c>
      <c r="EI342" s="391">
        <f t="shared" si="546"/>
        <v>0</v>
      </c>
      <c r="EJ342" s="391">
        <f t="shared" si="547"/>
        <v>0</v>
      </c>
      <c r="EK342" s="391">
        <f t="shared" si="548"/>
        <v>0</v>
      </c>
      <c r="EL342" s="391">
        <f t="shared" si="549"/>
        <v>0</v>
      </c>
      <c r="EM342" s="391">
        <f t="shared" si="550"/>
        <v>0</v>
      </c>
      <c r="EN342" s="391">
        <f t="shared" si="551"/>
        <v>0</v>
      </c>
    </row>
    <row r="343" spans="1:145" s="391" customFormat="1" ht="13.5" hidden="1" thickBot="1" x14ac:dyDescent="0.25">
      <c r="A343" s="364" t="str">
        <f t="shared" si="557"/>
        <v>TS-BO</v>
      </c>
      <c r="B343" s="365" t="str">
        <f>IF((A343&lt;&gt;"ZZZ"),(IF((IFERROR((VLOOKUP(A343,'Standaard+voorstellen '!A$1:B$436,1,FALSE)),"ZZZ"))="ZZZ","v","")),"")</f>
        <v/>
      </c>
      <c r="C343" s="396" t="s">
        <v>160</v>
      </c>
      <c r="D343" s="367" t="str">
        <f t="shared" si="471"/>
        <v>TS-BO</v>
      </c>
      <c r="E343" s="368" t="str">
        <f>IFERROR((VLOOKUP(C343,'Standaard+voorstellen '!A$1:E$568,2,FALSE)),"Nog af te handelen AANVRAAG")</f>
        <v>TS onderst. Basis Ontsmetting</v>
      </c>
      <c r="F343" s="369">
        <f>IFERROR((VLOOKUP(C343,'Standaard+voorstellen '!A$1:E$568,3,FALSE)),"")</f>
        <v>2</v>
      </c>
      <c r="G343" s="370">
        <f t="shared" si="554"/>
        <v>350</v>
      </c>
      <c r="H343" s="371">
        <f t="shared" si="556"/>
        <v>0</v>
      </c>
      <c r="I343" s="372">
        <f t="shared" si="555"/>
        <v>350</v>
      </c>
      <c r="J343" s="367">
        <f t="shared" si="472"/>
        <v>55</v>
      </c>
      <c r="K343" s="372">
        <f t="shared" si="473"/>
        <v>0</v>
      </c>
      <c r="L343" s="369" t="s">
        <v>36</v>
      </c>
      <c r="M343" s="373" t="s">
        <v>1138</v>
      </c>
      <c r="N343" s="374"/>
      <c r="O343" s="375"/>
      <c r="P343" s="376" t="s">
        <v>160</v>
      </c>
      <c r="Q343" s="461">
        <v>350</v>
      </c>
      <c r="R343" s="378">
        <v>0</v>
      </c>
      <c r="S343" s="379">
        <v>350</v>
      </c>
      <c r="T343" s="462">
        <v>9</v>
      </c>
      <c r="U343" s="462">
        <v>9</v>
      </c>
      <c r="V343" s="383">
        <v>37</v>
      </c>
      <c r="W343" s="384">
        <v>0</v>
      </c>
      <c r="X343" s="406">
        <v>37</v>
      </c>
      <c r="Y343" s="383"/>
      <c r="Z343" s="384"/>
      <c r="AA343" s="406"/>
      <c r="AB343" s="377">
        <v>19</v>
      </c>
      <c r="AC343" s="378">
        <v>0</v>
      </c>
      <c r="AD343" s="378">
        <v>19</v>
      </c>
      <c r="AE343" s="377">
        <v>135</v>
      </c>
      <c r="AF343" s="380">
        <v>0</v>
      </c>
      <c r="AG343" s="382">
        <v>135</v>
      </c>
      <c r="AH343" s="377">
        <v>33</v>
      </c>
      <c r="AI343" s="378">
        <v>0</v>
      </c>
      <c r="AJ343" s="379">
        <v>33</v>
      </c>
      <c r="AK343" s="378">
        <v>17</v>
      </c>
      <c r="AL343" s="378">
        <v>0</v>
      </c>
      <c r="AM343" s="378">
        <v>17</v>
      </c>
      <c r="AN343" s="377">
        <v>13</v>
      </c>
      <c r="AO343" s="378">
        <v>0</v>
      </c>
      <c r="AP343" s="379">
        <v>13</v>
      </c>
      <c r="AQ343" s="378">
        <v>62</v>
      </c>
      <c r="AR343" s="378">
        <v>0</v>
      </c>
      <c r="AS343" s="378">
        <v>62</v>
      </c>
      <c r="AT343" s="377">
        <v>20</v>
      </c>
      <c r="AU343" s="378">
        <v>0</v>
      </c>
      <c r="AV343" s="378">
        <v>20</v>
      </c>
      <c r="AW343" s="377">
        <v>14</v>
      </c>
      <c r="AX343" s="378">
        <v>0</v>
      </c>
      <c r="AY343" s="385">
        <v>14</v>
      </c>
      <c r="AZ343" s="403"/>
      <c r="BA343" s="387" t="str">
        <f t="shared" si="474"/>
        <v>TS</v>
      </c>
      <c r="BB343" s="388" t="str">
        <f t="shared" si="475"/>
        <v/>
      </c>
      <c r="BC343" s="389" t="str">
        <f t="shared" si="476"/>
        <v>-</v>
      </c>
      <c r="BD343" s="390" t="str">
        <f t="shared" si="469"/>
        <v>BO</v>
      </c>
      <c r="BE343" s="391">
        <f t="shared" si="477"/>
        <v>3</v>
      </c>
      <c r="BF343" s="392" t="str">
        <f>VLOOKUP(C343,'Standaard+voorstellen '!A$1:E$568,1,FALSE)</f>
        <v>TS-BO</v>
      </c>
      <c r="BG343" s="393" t="str">
        <f>VLOOKUP(P343,'Hulpblad Aantal per VrtgSrt &gt;=1'!B$4:C$688,1,FALSE)</f>
        <v>TS-BO</v>
      </c>
      <c r="BH343" s="394" t="s">
        <v>160</v>
      </c>
      <c r="BI343" s="393" t="str">
        <f t="shared" si="478"/>
        <v>g</v>
      </c>
      <c r="BJ343" s="393" t="str">
        <f t="shared" si="479"/>
        <v/>
      </c>
      <c r="BK343" s="393" t="str">
        <f t="shared" si="480"/>
        <v>A</v>
      </c>
      <c r="BL343" s="395" t="str">
        <f t="shared" si="481"/>
        <v>A</v>
      </c>
      <c r="BM343" s="393" t="str">
        <f>IF((B343&gt;"a"),(VLOOKUP(A343,Afhankelijkheid!A$2:O$5530,2,FALSE)),"")</f>
        <v/>
      </c>
      <c r="BN343" s="396">
        <f>IFERROR(VLOOKUP(A343,'Hulpblad IZB en IZE'!A$2:B$750,2,FALSE),0)</f>
        <v>55</v>
      </c>
      <c r="BO343" s="397" t="str">
        <f t="shared" si="482"/>
        <v/>
      </c>
      <c r="BP343" s="370">
        <f t="shared" si="483"/>
        <v>350</v>
      </c>
      <c r="BQ343" s="371">
        <f t="shared" si="484"/>
        <v>0</v>
      </c>
      <c r="BR343" s="372">
        <f t="shared" si="552"/>
        <v>350</v>
      </c>
      <c r="BS343" s="372">
        <f t="shared" si="553"/>
        <v>9</v>
      </c>
      <c r="BT343" s="367">
        <f t="shared" si="485"/>
        <v>55</v>
      </c>
      <c r="BU343" s="398"/>
      <c r="BW343" s="393">
        <f t="shared" si="486"/>
        <v>0</v>
      </c>
      <c r="BX343" s="393">
        <f t="shared" si="487"/>
        <v>0</v>
      </c>
      <c r="BY343" s="393">
        <f t="shared" si="488"/>
        <v>0</v>
      </c>
      <c r="BZ343" s="393">
        <f t="shared" si="489"/>
        <v>0</v>
      </c>
      <c r="CA343" s="393">
        <f t="shared" si="490"/>
        <v>0</v>
      </c>
      <c r="CB343" s="393">
        <f t="shared" si="491"/>
        <v>0</v>
      </c>
      <c r="CC343" s="393">
        <f t="shared" si="492"/>
        <v>0</v>
      </c>
      <c r="CD343" s="393">
        <f t="shared" si="493"/>
        <v>0</v>
      </c>
      <c r="CE343" s="393">
        <f t="shared" si="494"/>
        <v>0</v>
      </c>
      <c r="CF343" s="393">
        <f t="shared" si="495"/>
        <v>0</v>
      </c>
      <c r="CG343" s="398"/>
      <c r="CH343" s="391">
        <f t="shared" si="496"/>
        <v>1</v>
      </c>
      <c r="CI343" s="391">
        <f t="shared" si="497"/>
        <v>0</v>
      </c>
      <c r="CJ343" s="391">
        <f t="shared" si="498"/>
        <v>1</v>
      </c>
      <c r="CK343" s="391">
        <f t="shared" si="499"/>
        <v>1</v>
      </c>
      <c r="CL343" s="391">
        <f t="shared" si="500"/>
        <v>1</v>
      </c>
      <c r="CM343" s="391">
        <f t="shared" si="501"/>
        <v>1</v>
      </c>
      <c r="CN343" s="391">
        <f t="shared" si="502"/>
        <v>1</v>
      </c>
      <c r="CO343" s="391">
        <f t="shared" si="503"/>
        <v>1</v>
      </c>
      <c r="CP343" s="391">
        <f t="shared" si="504"/>
        <v>1</v>
      </c>
      <c r="CQ343" s="391">
        <f t="shared" si="505"/>
        <v>1</v>
      </c>
      <c r="CR343" s="391">
        <f t="shared" si="506"/>
        <v>0</v>
      </c>
      <c r="CS343" s="393">
        <f t="shared" si="507"/>
        <v>0</v>
      </c>
      <c r="CT343" s="391">
        <f t="shared" si="508"/>
        <v>0</v>
      </c>
      <c r="CU343" s="391">
        <f t="shared" si="509"/>
        <v>1</v>
      </c>
      <c r="CV343" s="391">
        <f t="shared" si="510"/>
        <v>0</v>
      </c>
      <c r="CW343" s="391">
        <f t="shared" si="511"/>
        <v>1</v>
      </c>
      <c r="CX343" s="391">
        <f t="shared" si="512"/>
        <v>1</v>
      </c>
      <c r="CY343" s="391">
        <f t="shared" si="513"/>
        <v>1</v>
      </c>
      <c r="CZ343" s="391">
        <f t="shared" si="514"/>
        <v>1</v>
      </c>
      <c r="DA343" s="391">
        <f t="shared" si="515"/>
        <v>1</v>
      </c>
      <c r="DB343" s="391">
        <f t="shared" si="516"/>
        <v>1</v>
      </c>
      <c r="DC343" s="391">
        <f t="shared" si="517"/>
        <v>1</v>
      </c>
      <c r="DD343" s="391">
        <f t="shared" si="518"/>
        <v>1</v>
      </c>
      <c r="DE343" s="398"/>
      <c r="DF343" s="391">
        <f t="shared" si="519"/>
        <v>0</v>
      </c>
      <c r="DG343" s="391">
        <f t="shared" si="520"/>
        <v>0</v>
      </c>
      <c r="DH343" s="391">
        <f t="shared" si="521"/>
        <v>0</v>
      </c>
      <c r="DI343" s="391">
        <f t="shared" si="522"/>
        <v>0</v>
      </c>
      <c r="DJ343" s="391">
        <f t="shared" si="523"/>
        <v>0</v>
      </c>
      <c r="DK343" s="391">
        <f t="shared" si="524"/>
        <v>0</v>
      </c>
      <c r="DL343" s="391">
        <f t="shared" si="525"/>
        <v>0</v>
      </c>
      <c r="DM343" s="391">
        <f t="shared" si="526"/>
        <v>0</v>
      </c>
      <c r="DN343" s="391">
        <f t="shared" si="527"/>
        <v>0</v>
      </c>
      <c r="DO343" s="391">
        <f t="shared" si="528"/>
        <v>0</v>
      </c>
      <c r="DP343" s="391">
        <f t="shared" si="529"/>
        <v>0</v>
      </c>
      <c r="DQ343" s="398"/>
      <c r="DR343" s="391">
        <f t="shared" si="530"/>
        <v>0</v>
      </c>
      <c r="DS343" s="391">
        <f t="shared" si="531"/>
        <v>0</v>
      </c>
      <c r="DT343" s="391">
        <f t="shared" si="532"/>
        <v>0</v>
      </c>
      <c r="DU343" s="391">
        <f t="shared" si="533"/>
        <v>0</v>
      </c>
      <c r="DV343" s="391">
        <f t="shared" si="534"/>
        <v>0</v>
      </c>
      <c r="DW343" s="391">
        <f t="shared" si="535"/>
        <v>0</v>
      </c>
      <c r="DX343" s="391">
        <f t="shared" si="536"/>
        <v>0</v>
      </c>
      <c r="DY343" s="391">
        <f t="shared" si="537"/>
        <v>0</v>
      </c>
      <c r="DZ343" s="391">
        <f t="shared" si="538"/>
        <v>0</v>
      </c>
      <c r="EA343" s="391">
        <f t="shared" si="539"/>
        <v>0</v>
      </c>
      <c r="EB343" s="391">
        <f t="shared" si="540"/>
        <v>0</v>
      </c>
      <c r="EC343" s="398"/>
      <c r="ED343" s="391">
        <f t="shared" si="541"/>
        <v>0</v>
      </c>
      <c r="EE343" s="391">
        <f t="shared" si="542"/>
        <v>0</v>
      </c>
      <c r="EF343" s="391">
        <f t="shared" si="543"/>
        <v>0</v>
      </c>
      <c r="EG343" s="391">
        <f t="shared" si="544"/>
        <v>0</v>
      </c>
      <c r="EH343" s="391">
        <f t="shared" si="545"/>
        <v>0</v>
      </c>
      <c r="EI343" s="391">
        <f t="shared" si="546"/>
        <v>0</v>
      </c>
      <c r="EJ343" s="391">
        <f t="shared" si="547"/>
        <v>0</v>
      </c>
      <c r="EK343" s="391">
        <f t="shared" si="548"/>
        <v>0</v>
      </c>
      <c r="EL343" s="391">
        <f t="shared" si="549"/>
        <v>0</v>
      </c>
      <c r="EM343" s="391">
        <f t="shared" si="550"/>
        <v>0</v>
      </c>
      <c r="EN343" s="391">
        <f t="shared" si="551"/>
        <v>0</v>
      </c>
    </row>
    <row r="344" spans="1:145" s="391" customFormat="1" ht="18.75" hidden="1" thickBot="1" x14ac:dyDescent="0.25">
      <c r="A344" s="364" t="str">
        <f t="shared" si="557"/>
        <v>TS-DF</v>
      </c>
      <c r="B344" s="365" t="str">
        <f>IF((A344&lt;&gt;"ZZZ"),(IF((IFERROR((VLOOKUP(A344,'Standaard+voorstellen '!A$1:B$436,1,FALSE)),"ZZZ"))="ZZZ","v","")),"")</f>
        <v/>
      </c>
      <c r="C344" s="396" t="s">
        <v>376</v>
      </c>
      <c r="D344" s="367" t="str">
        <f t="shared" si="471"/>
        <v>TS-DF</v>
      </c>
      <c r="E344" s="368" t="str">
        <f>IFERROR((VLOOKUP(C344,'Standaard+voorstellen '!A$1:E$568,2,FALSE)),"Nog af te handelen AANVRAAG")</f>
        <v>TS Defensie</v>
      </c>
      <c r="F344" s="369">
        <f>IFERROR((VLOOKUP(C344,'Standaard+voorstellen '!A$1:E$568,3,FALSE)),"")</f>
        <v>3</v>
      </c>
      <c r="G344" s="370">
        <f t="shared" si="554"/>
        <v>8</v>
      </c>
      <c r="H344" s="371">
        <f t="shared" si="556"/>
        <v>8</v>
      </c>
      <c r="I344" s="372">
        <f t="shared" si="555"/>
        <v>0</v>
      </c>
      <c r="J344" s="367">
        <f t="shared" si="472"/>
        <v>38</v>
      </c>
      <c r="K344" s="372">
        <f t="shared" si="473"/>
        <v>0</v>
      </c>
      <c r="L344" s="369" t="s">
        <v>36</v>
      </c>
      <c r="M344" s="373" t="s">
        <v>1228</v>
      </c>
      <c r="N344" s="374"/>
      <c r="O344" s="375"/>
      <c r="P344" s="376" t="s">
        <v>376</v>
      </c>
      <c r="Q344" s="377">
        <v>8</v>
      </c>
      <c r="R344" s="378">
        <v>8</v>
      </c>
      <c r="S344" s="379">
        <v>0</v>
      </c>
      <c r="T344" s="378">
        <v>6</v>
      </c>
      <c r="U344" s="378">
        <v>3</v>
      </c>
      <c r="V344" s="383">
        <v>0</v>
      </c>
      <c r="W344" s="384">
        <v>0</v>
      </c>
      <c r="X344" s="385">
        <v>0</v>
      </c>
      <c r="Y344" s="384"/>
      <c r="Z344" s="401"/>
      <c r="AA344" s="402"/>
      <c r="AB344" s="383"/>
      <c r="AC344" s="384"/>
      <c r="AD344" s="384"/>
      <c r="AE344" s="383"/>
      <c r="AF344" s="401"/>
      <c r="AG344" s="406"/>
      <c r="AH344" s="383">
        <v>4</v>
      </c>
      <c r="AI344" s="384">
        <v>4</v>
      </c>
      <c r="AJ344" s="385">
        <v>0</v>
      </c>
      <c r="AK344" s="378"/>
      <c r="AL344" s="378"/>
      <c r="AM344" s="378"/>
      <c r="AN344" s="383">
        <v>2</v>
      </c>
      <c r="AO344" s="384">
        <v>2</v>
      </c>
      <c r="AP344" s="385">
        <v>0</v>
      </c>
      <c r="AQ344" s="378">
        <v>0</v>
      </c>
      <c r="AR344" s="378">
        <v>0</v>
      </c>
      <c r="AS344" s="378">
        <v>0</v>
      </c>
      <c r="AT344" s="383">
        <v>0</v>
      </c>
      <c r="AU344" s="378">
        <v>0</v>
      </c>
      <c r="AV344" s="378">
        <v>0</v>
      </c>
      <c r="AW344" s="383">
        <v>2</v>
      </c>
      <c r="AX344" s="384">
        <v>2</v>
      </c>
      <c r="AY344" s="385">
        <v>0</v>
      </c>
      <c r="AZ344" s="403"/>
      <c r="BA344" s="387" t="str">
        <f t="shared" si="474"/>
        <v>TS</v>
      </c>
      <c r="BB344" s="388" t="str">
        <f t="shared" si="475"/>
        <v/>
      </c>
      <c r="BC344" s="389" t="str">
        <f t="shared" si="476"/>
        <v>-</v>
      </c>
      <c r="BD344" s="390" t="str">
        <f t="shared" si="469"/>
        <v>DF</v>
      </c>
      <c r="BE344" s="391">
        <f t="shared" si="477"/>
        <v>3</v>
      </c>
      <c r="BF344" s="392" t="str">
        <f>VLOOKUP(C344,'Standaard+voorstellen '!A$1:E$568,1,FALSE)</f>
        <v>TS-DF</v>
      </c>
      <c r="BG344" s="393" t="str">
        <f>VLOOKUP(P344,'Hulpblad Aantal per VrtgSrt &gt;=1'!B$4:C$688,1,FALSE)</f>
        <v>TS-DF</v>
      </c>
      <c r="BH344" s="394" t="s">
        <v>376</v>
      </c>
      <c r="BI344" s="393" t="str">
        <f t="shared" si="478"/>
        <v>g</v>
      </c>
      <c r="BJ344" s="393" t="str">
        <f t="shared" si="479"/>
        <v>P</v>
      </c>
      <c r="BK344" s="393" t="str">
        <f t="shared" si="480"/>
        <v/>
      </c>
      <c r="BL344" s="395" t="str">
        <f t="shared" si="481"/>
        <v>P</v>
      </c>
      <c r="BM344" s="393" t="str">
        <f>IF((B344&gt;"a"),(VLOOKUP(A344,Afhankelijkheid!A$2:O$5530,2,FALSE)),"")</f>
        <v/>
      </c>
      <c r="BN344" s="396">
        <f>IFERROR(VLOOKUP(A344,'Hulpblad IZB en IZE'!A$2:B$750,2,FALSE),0)</f>
        <v>38</v>
      </c>
      <c r="BO344" s="397" t="str">
        <f t="shared" si="482"/>
        <v/>
      </c>
      <c r="BP344" s="370">
        <f t="shared" si="483"/>
        <v>8</v>
      </c>
      <c r="BQ344" s="371">
        <f t="shared" si="484"/>
        <v>8</v>
      </c>
      <c r="BR344" s="372">
        <f t="shared" si="552"/>
        <v>0</v>
      </c>
      <c r="BS344" s="372">
        <f t="shared" si="553"/>
        <v>6</v>
      </c>
      <c r="BT344" s="367">
        <f t="shared" si="485"/>
        <v>38</v>
      </c>
      <c r="BU344" s="398"/>
      <c r="BW344" s="393">
        <f t="shared" si="486"/>
        <v>0</v>
      </c>
      <c r="BX344" s="393">
        <f t="shared" si="487"/>
        <v>0</v>
      </c>
      <c r="BY344" s="393">
        <f t="shared" si="488"/>
        <v>0</v>
      </c>
      <c r="BZ344" s="393">
        <f t="shared" si="489"/>
        <v>0</v>
      </c>
      <c r="CA344" s="393">
        <f t="shared" si="490"/>
        <v>0</v>
      </c>
      <c r="CB344" s="393">
        <f t="shared" si="491"/>
        <v>0</v>
      </c>
      <c r="CC344" s="393">
        <f t="shared" si="492"/>
        <v>0</v>
      </c>
      <c r="CD344" s="393">
        <f t="shared" si="493"/>
        <v>0</v>
      </c>
      <c r="CE344" s="393">
        <f t="shared" si="494"/>
        <v>0</v>
      </c>
      <c r="CF344" s="393">
        <f t="shared" si="495"/>
        <v>0</v>
      </c>
      <c r="CG344" s="398"/>
      <c r="CH344" s="391">
        <f t="shared" si="496"/>
        <v>1</v>
      </c>
      <c r="CI344" s="391">
        <f t="shared" si="497"/>
        <v>0</v>
      </c>
      <c r="CJ344" s="391">
        <f t="shared" si="498"/>
        <v>0</v>
      </c>
      <c r="CK344" s="391">
        <f t="shared" si="499"/>
        <v>0</v>
      </c>
      <c r="CL344" s="391">
        <f t="shared" si="500"/>
        <v>1</v>
      </c>
      <c r="CM344" s="391">
        <f t="shared" si="501"/>
        <v>0</v>
      </c>
      <c r="CN344" s="391">
        <f t="shared" si="502"/>
        <v>1</v>
      </c>
      <c r="CO344" s="391">
        <f t="shared" si="503"/>
        <v>1</v>
      </c>
      <c r="CP344" s="391">
        <f t="shared" si="504"/>
        <v>1</v>
      </c>
      <c r="CQ344" s="391">
        <f t="shared" si="505"/>
        <v>1</v>
      </c>
      <c r="CR344" s="391">
        <f t="shared" si="506"/>
        <v>0</v>
      </c>
      <c r="CS344" s="393">
        <f t="shared" si="507"/>
        <v>0</v>
      </c>
      <c r="CT344" s="391">
        <f t="shared" si="508"/>
        <v>0</v>
      </c>
      <c r="CU344" s="391">
        <f t="shared" si="509"/>
        <v>0</v>
      </c>
      <c r="CV344" s="391">
        <f t="shared" si="510"/>
        <v>0</v>
      </c>
      <c r="CW344" s="391">
        <f t="shared" si="511"/>
        <v>0</v>
      </c>
      <c r="CX344" s="391">
        <f t="shared" si="512"/>
        <v>0</v>
      </c>
      <c r="CY344" s="391">
        <f t="shared" si="513"/>
        <v>1</v>
      </c>
      <c r="CZ344" s="391">
        <f t="shared" si="514"/>
        <v>0</v>
      </c>
      <c r="DA344" s="391">
        <f t="shared" si="515"/>
        <v>1</v>
      </c>
      <c r="DB344" s="391">
        <f t="shared" si="516"/>
        <v>0</v>
      </c>
      <c r="DC344" s="391">
        <f t="shared" si="517"/>
        <v>0</v>
      </c>
      <c r="DD344" s="391">
        <f t="shared" si="518"/>
        <v>1</v>
      </c>
      <c r="DE344" s="398"/>
      <c r="DF344" s="391">
        <f t="shared" si="519"/>
        <v>0</v>
      </c>
      <c r="DG344" s="391">
        <f t="shared" si="520"/>
        <v>0</v>
      </c>
      <c r="DH344" s="391">
        <f t="shared" si="521"/>
        <v>0</v>
      </c>
      <c r="DI344" s="391">
        <f t="shared" si="522"/>
        <v>0</v>
      </c>
      <c r="DJ344" s="391">
        <f t="shared" si="523"/>
        <v>0</v>
      </c>
      <c r="DK344" s="391">
        <f t="shared" si="524"/>
        <v>0</v>
      </c>
      <c r="DL344" s="391">
        <f t="shared" si="525"/>
        <v>0</v>
      </c>
      <c r="DM344" s="391">
        <f t="shared" si="526"/>
        <v>0</v>
      </c>
      <c r="DN344" s="391">
        <f t="shared" si="527"/>
        <v>0</v>
      </c>
      <c r="DO344" s="391">
        <f t="shared" si="528"/>
        <v>0</v>
      </c>
      <c r="DP344" s="391">
        <f t="shared" si="529"/>
        <v>0</v>
      </c>
      <c r="DQ344" s="398"/>
      <c r="DR344" s="391">
        <f t="shared" si="530"/>
        <v>0</v>
      </c>
      <c r="DS344" s="391">
        <f t="shared" si="531"/>
        <v>0</v>
      </c>
      <c r="DT344" s="391">
        <f t="shared" si="532"/>
        <v>0</v>
      </c>
      <c r="DU344" s="391">
        <f t="shared" si="533"/>
        <v>0</v>
      </c>
      <c r="DV344" s="391">
        <f t="shared" si="534"/>
        <v>0</v>
      </c>
      <c r="DW344" s="391">
        <f t="shared" si="535"/>
        <v>0</v>
      </c>
      <c r="DX344" s="391">
        <f t="shared" si="536"/>
        <v>0</v>
      </c>
      <c r="DY344" s="391">
        <f t="shared" si="537"/>
        <v>0</v>
      </c>
      <c r="DZ344" s="391">
        <f t="shared" si="538"/>
        <v>0</v>
      </c>
      <c r="EA344" s="391">
        <f t="shared" si="539"/>
        <v>0</v>
      </c>
      <c r="EB344" s="391">
        <f t="shared" si="540"/>
        <v>0</v>
      </c>
      <c r="EC344" s="398"/>
      <c r="ED344" s="391">
        <f t="shared" si="541"/>
        <v>0</v>
      </c>
      <c r="EE344" s="391">
        <f t="shared" si="542"/>
        <v>0</v>
      </c>
      <c r="EF344" s="391">
        <f t="shared" si="543"/>
        <v>0</v>
      </c>
      <c r="EG344" s="391">
        <f t="shared" si="544"/>
        <v>0</v>
      </c>
      <c r="EH344" s="391">
        <f t="shared" si="545"/>
        <v>0</v>
      </c>
      <c r="EI344" s="391">
        <f t="shared" si="546"/>
        <v>0</v>
      </c>
      <c r="EJ344" s="391">
        <f t="shared" si="547"/>
        <v>0</v>
      </c>
      <c r="EK344" s="391">
        <f t="shared" si="548"/>
        <v>0</v>
      </c>
      <c r="EL344" s="391">
        <f t="shared" si="549"/>
        <v>0</v>
      </c>
      <c r="EM344" s="391">
        <f t="shared" si="550"/>
        <v>0</v>
      </c>
      <c r="EN344" s="391">
        <f t="shared" si="551"/>
        <v>0</v>
      </c>
      <c r="EO344" s="399"/>
    </row>
    <row r="345" spans="1:145" s="391" customFormat="1" ht="13.5" hidden="1" thickBot="1" x14ac:dyDescent="0.25">
      <c r="A345" s="364" t="str">
        <f t="shared" si="557"/>
        <v>TS-GO</v>
      </c>
      <c r="B345" s="365" t="str">
        <f>IF((A345&lt;&gt;"ZZZ"),(IF((IFERROR((VLOOKUP(A345,'Standaard+voorstellen '!A$1:B$436,1,FALSE)),"ZZZ"))="ZZZ","v","")),"")</f>
        <v/>
      </c>
      <c r="C345" s="396" t="s">
        <v>162</v>
      </c>
      <c r="D345" s="367" t="str">
        <f t="shared" si="471"/>
        <v>TS-GO</v>
      </c>
      <c r="E345" s="368" t="str">
        <f>IFERROR((VLOOKUP(C345,'Standaard+voorstellen '!A$1:E$568,2,FALSE)),"Nog af te handelen AANVRAAG")</f>
        <v>TS onderst. Gr. Sch. Ontsmet.</v>
      </c>
      <c r="F345" s="369">
        <f>IFERROR((VLOOKUP(C345,'Standaard+voorstellen '!A$1:E$568,3,FALSE)),"")</f>
        <v>2</v>
      </c>
      <c r="G345" s="370">
        <f t="shared" si="554"/>
        <v>95</v>
      </c>
      <c r="H345" s="371">
        <f t="shared" si="556"/>
        <v>0</v>
      </c>
      <c r="I345" s="372">
        <f t="shared" si="555"/>
        <v>95</v>
      </c>
      <c r="J345" s="367">
        <f t="shared" si="472"/>
        <v>16</v>
      </c>
      <c r="K345" s="372">
        <f t="shared" si="473"/>
        <v>0</v>
      </c>
      <c r="L345" s="369" t="s">
        <v>36</v>
      </c>
      <c r="M345" s="373" t="s">
        <v>1138</v>
      </c>
      <c r="N345" s="374"/>
      <c r="O345" s="375"/>
      <c r="P345" s="376" t="s">
        <v>162</v>
      </c>
      <c r="Q345" s="377">
        <v>95</v>
      </c>
      <c r="R345" s="378">
        <v>0</v>
      </c>
      <c r="S345" s="379">
        <v>95</v>
      </c>
      <c r="T345" s="378">
        <v>7</v>
      </c>
      <c r="U345" s="378">
        <v>7</v>
      </c>
      <c r="V345" s="377">
        <v>11</v>
      </c>
      <c r="W345" s="378">
        <v>0</v>
      </c>
      <c r="X345" s="379">
        <v>11</v>
      </c>
      <c r="Y345" s="384"/>
      <c r="Z345" s="401"/>
      <c r="AA345" s="402"/>
      <c r="AB345" s="383"/>
      <c r="AC345" s="384"/>
      <c r="AD345" s="384"/>
      <c r="AE345" s="377"/>
      <c r="AF345" s="380"/>
      <c r="AG345" s="382"/>
      <c r="AH345" s="383">
        <v>28</v>
      </c>
      <c r="AI345" s="384">
        <v>0</v>
      </c>
      <c r="AJ345" s="385">
        <v>28</v>
      </c>
      <c r="AK345" s="378">
        <v>26</v>
      </c>
      <c r="AL345" s="378">
        <v>0</v>
      </c>
      <c r="AM345" s="378">
        <v>26</v>
      </c>
      <c r="AN345" s="383">
        <v>1</v>
      </c>
      <c r="AO345" s="384">
        <v>0</v>
      </c>
      <c r="AP345" s="385">
        <v>1</v>
      </c>
      <c r="AQ345" s="378">
        <v>18</v>
      </c>
      <c r="AR345" s="378">
        <v>0</v>
      </c>
      <c r="AS345" s="378">
        <v>18</v>
      </c>
      <c r="AT345" s="383">
        <v>10</v>
      </c>
      <c r="AU345" s="378">
        <v>0</v>
      </c>
      <c r="AV345" s="378">
        <v>10</v>
      </c>
      <c r="AW345" s="383">
        <v>1</v>
      </c>
      <c r="AX345" s="384">
        <v>0</v>
      </c>
      <c r="AY345" s="385">
        <v>1</v>
      </c>
      <c r="AZ345" s="403"/>
      <c r="BA345" s="387" t="str">
        <f t="shared" si="474"/>
        <v>TS</v>
      </c>
      <c r="BB345" s="388" t="str">
        <f t="shared" si="475"/>
        <v/>
      </c>
      <c r="BC345" s="389" t="str">
        <f t="shared" si="476"/>
        <v>-</v>
      </c>
      <c r="BD345" s="390" t="str">
        <f t="shared" si="469"/>
        <v>GO</v>
      </c>
      <c r="BE345" s="391">
        <f t="shared" si="477"/>
        <v>3</v>
      </c>
      <c r="BF345" s="392" t="str">
        <f>VLOOKUP(C345,'Standaard+voorstellen '!A$1:E$568,1,FALSE)</f>
        <v>TS-GO</v>
      </c>
      <c r="BG345" s="393" t="str">
        <f>VLOOKUP(P345,'Hulpblad Aantal per VrtgSrt &gt;=1'!B$4:C$688,1,FALSE)</f>
        <v>TS-GO</v>
      </c>
      <c r="BH345" s="394" t="s">
        <v>162</v>
      </c>
      <c r="BI345" s="393" t="str">
        <f t="shared" si="478"/>
        <v>g</v>
      </c>
      <c r="BJ345" s="393" t="str">
        <f t="shared" si="479"/>
        <v/>
      </c>
      <c r="BK345" s="393" t="str">
        <f t="shared" si="480"/>
        <v>A</v>
      </c>
      <c r="BL345" s="395" t="str">
        <f t="shared" si="481"/>
        <v>A</v>
      </c>
      <c r="BM345" s="393" t="str">
        <f>IF((B345&gt;"a"),(VLOOKUP(A345,Afhankelijkheid!A$2:O$5530,2,FALSE)),"")</f>
        <v/>
      </c>
      <c r="BN345" s="396">
        <f>IFERROR(VLOOKUP(A345,'Hulpblad IZB en IZE'!A$2:B$750,2,FALSE),0)</f>
        <v>16</v>
      </c>
      <c r="BO345" s="397" t="str">
        <f t="shared" si="482"/>
        <v/>
      </c>
      <c r="BP345" s="370">
        <f t="shared" si="483"/>
        <v>95</v>
      </c>
      <c r="BQ345" s="371">
        <f t="shared" si="484"/>
        <v>0</v>
      </c>
      <c r="BR345" s="372">
        <f t="shared" si="552"/>
        <v>95</v>
      </c>
      <c r="BS345" s="372">
        <f t="shared" si="553"/>
        <v>7</v>
      </c>
      <c r="BT345" s="367">
        <f t="shared" si="485"/>
        <v>16</v>
      </c>
      <c r="BU345" s="398"/>
      <c r="BW345" s="393">
        <f t="shared" si="486"/>
        <v>0</v>
      </c>
      <c r="BX345" s="393">
        <f t="shared" si="487"/>
        <v>0</v>
      </c>
      <c r="BY345" s="393">
        <f t="shared" si="488"/>
        <v>0</v>
      </c>
      <c r="BZ345" s="393">
        <f t="shared" si="489"/>
        <v>0</v>
      </c>
      <c r="CA345" s="393">
        <f t="shared" si="490"/>
        <v>0</v>
      </c>
      <c r="CB345" s="393">
        <f t="shared" si="491"/>
        <v>0</v>
      </c>
      <c r="CC345" s="393">
        <f t="shared" si="492"/>
        <v>0</v>
      </c>
      <c r="CD345" s="393">
        <f t="shared" si="493"/>
        <v>0</v>
      </c>
      <c r="CE345" s="393">
        <f t="shared" si="494"/>
        <v>0</v>
      </c>
      <c r="CF345" s="393">
        <f t="shared" si="495"/>
        <v>0</v>
      </c>
      <c r="CG345" s="398"/>
      <c r="CH345" s="391">
        <f t="shared" si="496"/>
        <v>1</v>
      </c>
      <c r="CI345" s="391">
        <f t="shared" si="497"/>
        <v>0</v>
      </c>
      <c r="CJ345" s="391">
        <f t="shared" si="498"/>
        <v>0</v>
      </c>
      <c r="CK345" s="391">
        <f t="shared" si="499"/>
        <v>0</v>
      </c>
      <c r="CL345" s="391">
        <f t="shared" si="500"/>
        <v>1</v>
      </c>
      <c r="CM345" s="391">
        <f t="shared" si="501"/>
        <v>1</v>
      </c>
      <c r="CN345" s="391">
        <f t="shared" si="502"/>
        <v>1</v>
      </c>
      <c r="CO345" s="391">
        <f t="shared" si="503"/>
        <v>1</v>
      </c>
      <c r="CP345" s="391">
        <f t="shared" si="504"/>
        <v>1</v>
      </c>
      <c r="CQ345" s="391">
        <f t="shared" si="505"/>
        <v>1</v>
      </c>
      <c r="CR345" s="391">
        <f t="shared" si="506"/>
        <v>0</v>
      </c>
      <c r="CS345" s="393">
        <f t="shared" si="507"/>
        <v>0</v>
      </c>
      <c r="CT345" s="391">
        <f t="shared" si="508"/>
        <v>0</v>
      </c>
      <c r="CU345" s="391">
        <f t="shared" si="509"/>
        <v>1</v>
      </c>
      <c r="CV345" s="391">
        <f t="shared" si="510"/>
        <v>0</v>
      </c>
      <c r="CW345" s="391">
        <f t="shared" si="511"/>
        <v>0</v>
      </c>
      <c r="CX345" s="391">
        <f t="shared" si="512"/>
        <v>0</v>
      </c>
      <c r="CY345" s="391">
        <f t="shared" si="513"/>
        <v>1</v>
      </c>
      <c r="CZ345" s="391">
        <f t="shared" si="514"/>
        <v>1</v>
      </c>
      <c r="DA345" s="391">
        <f t="shared" si="515"/>
        <v>1</v>
      </c>
      <c r="DB345" s="391">
        <f t="shared" si="516"/>
        <v>1</v>
      </c>
      <c r="DC345" s="391">
        <f t="shared" si="517"/>
        <v>1</v>
      </c>
      <c r="DD345" s="391">
        <f t="shared" si="518"/>
        <v>1</v>
      </c>
      <c r="DE345" s="398"/>
      <c r="DF345" s="391">
        <f t="shared" si="519"/>
        <v>0</v>
      </c>
      <c r="DG345" s="391">
        <f t="shared" si="520"/>
        <v>0</v>
      </c>
      <c r="DH345" s="391">
        <f t="shared" si="521"/>
        <v>0</v>
      </c>
      <c r="DI345" s="391">
        <f t="shared" si="522"/>
        <v>0</v>
      </c>
      <c r="DJ345" s="391">
        <f t="shared" si="523"/>
        <v>0</v>
      </c>
      <c r="DK345" s="391">
        <f t="shared" si="524"/>
        <v>0</v>
      </c>
      <c r="DL345" s="391">
        <f t="shared" si="525"/>
        <v>0</v>
      </c>
      <c r="DM345" s="391">
        <f t="shared" si="526"/>
        <v>0</v>
      </c>
      <c r="DN345" s="391">
        <f t="shared" si="527"/>
        <v>0</v>
      </c>
      <c r="DO345" s="391">
        <f t="shared" si="528"/>
        <v>0</v>
      </c>
      <c r="DP345" s="391">
        <f t="shared" si="529"/>
        <v>0</v>
      </c>
      <c r="DQ345" s="398"/>
      <c r="DR345" s="391">
        <f t="shared" si="530"/>
        <v>0</v>
      </c>
      <c r="DS345" s="391">
        <f t="shared" si="531"/>
        <v>0</v>
      </c>
      <c r="DT345" s="391">
        <f t="shared" si="532"/>
        <v>0</v>
      </c>
      <c r="DU345" s="391">
        <f t="shared" si="533"/>
        <v>0</v>
      </c>
      <c r="DV345" s="391">
        <f t="shared" si="534"/>
        <v>0</v>
      </c>
      <c r="DW345" s="391">
        <f t="shared" si="535"/>
        <v>0</v>
      </c>
      <c r="DX345" s="391">
        <f t="shared" si="536"/>
        <v>0</v>
      </c>
      <c r="DY345" s="391">
        <f t="shared" si="537"/>
        <v>0</v>
      </c>
      <c r="DZ345" s="391">
        <f t="shared" si="538"/>
        <v>0</v>
      </c>
      <c r="EA345" s="391">
        <f t="shared" si="539"/>
        <v>0</v>
      </c>
      <c r="EB345" s="391">
        <f t="shared" si="540"/>
        <v>0</v>
      </c>
      <c r="EC345" s="398"/>
      <c r="ED345" s="391">
        <f t="shared" si="541"/>
        <v>0</v>
      </c>
      <c r="EE345" s="391">
        <f t="shared" si="542"/>
        <v>0</v>
      </c>
      <c r="EF345" s="391">
        <f t="shared" si="543"/>
        <v>0</v>
      </c>
      <c r="EG345" s="391">
        <f t="shared" si="544"/>
        <v>0</v>
      </c>
      <c r="EH345" s="391">
        <f t="shared" si="545"/>
        <v>0</v>
      </c>
      <c r="EI345" s="391">
        <f t="shared" si="546"/>
        <v>0</v>
      </c>
      <c r="EJ345" s="391">
        <f t="shared" si="547"/>
        <v>0</v>
      </c>
      <c r="EK345" s="391">
        <f t="shared" si="548"/>
        <v>0</v>
      </c>
      <c r="EL345" s="391">
        <f t="shared" si="549"/>
        <v>0</v>
      </c>
      <c r="EM345" s="391">
        <f t="shared" si="550"/>
        <v>0</v>
      </c>
      <c r="EN345" s="391">
        <f t="shared" si="551"/>
        <v>0</v>
      </c>
    </row>
    <row r="346" spans="1:145" s="391" customFormat="1" ht="13.5" hidden="1" thickBot="1" x14ac:dyDescent="0.25">
      <c r="A346" s="364" t="str">
        <f t="shared" si="557"/>
        <v>TS-IB</v>
      </c>
      <c r="B346" s="365" t="str">
        <f>IF((A346&lt;&gt;"ZZZ"),(IF((IFERROR((VLOOKUP(A346,'Standaard+voorstellen '!A$1:B$436,1,FALSE)),"ZZZ"))="ZZZ","v","")),"")</f>
        <v/>
      </c>
      <c r="C346" s="512" t="s">
        <v>130</v>
      </c>
      <c r="D346" s="367" t="str">
        <f t="shared" si="471"/>
        <v>TS-IB</v>
      </c>
      <c r="E346" s="368" t="str">
        <f>IFERROR((VLOOKUP(C346,'Standaard+voorstellen '!A$1:E$568,2,FALSE)),"Nog af te handelen AANVRAAG")</f>
        <v>TS Industrie Brandbestrijding</v>
      </c>
      <c r="F346" s="369">
        <f>IFERROR((VLOOKUP(C346,'Standaard+voorstellen '!A$1:E$568,3,FALSE)),"")</f>
        <v>3</v>
      </c>
      <c r="G346" s="370">
        <f t="shared" si="554"/>
        <v>24</v>
      </c>
      <c r="H346" s="371">
        <f t="shared" si="556"/>
        <v>12</v>
      </c>
      <c r="I346" s="372">
        <f t="shared" si="555"/>
        <v>12</v>
      </c>
      <c r="J346" s="367">
        <f t="shared" si="472"/>
        <v>41</v>
      </c>
      <c r="K346" s="372">
        <f t="shared" si="473"/>
        <v>0</v>
      </c>
      <c r="L346" s="369" t="s">
        <v>36</v>
      </c>
      <c r="M346" s="373" t="s">
        <v>1212</v>
      </c>
      <c r="N346" s="487"/>
      <c r="O346" s="437"/>
      <c r="P346" s="376" t="s">
        <v>130</v>
      </c>
      <c r="Q346" s="377">
        <v>24</v>
      </c>
      <c r="R346" s="378">
        <v>12</v>
      </c>
      <c r="S346" s="379">
        <v>12</v>
      </c>
      <c r="T346" s="378">
        <v>7</v>
      </c>
      <c r="U346" s="378">
        <v>3</v>
      </c>
      <c r="V346" s="383">
        <v>0</v>
      </c>
      <c r="W346" s="384">
        <v>0</v>
      </c>
      <c r="X346" s="385">
        <v>0</v>
      </c>
      <c r="Y346" s="384">
        <v>6</v>
      </c>
      <c r="Z346" s="401">
        <v>3</v>
      </c>
      <c r="AA346" s="402">
        <v>3</v>
      </c>
      <c r="AB346" s="383"/>
      <c r="AC346" s="384"/>
      <c r="AD346" s="384"/>
      <c r="AE346" s="383"/>
      <c r="AF346" s="401"/>
      <c r="AG346" s="406"/>
      <c r="AH346" s="383">
        <v>0</v>
      </c>
      <c r="AI346" s="384">
        <v>0</v>
      </c>
      <c r="AJ346" s="385">
        <v>0</v>
      </c>
      <c r="AK346" s="384"/>
      <c r="AL346" s="384"/>
      <c r="AM346" s="384"/>
      <c r="AN346" s="383">
        <v>0</v>
      </c>
      <c r="AO346" s="384">
        <v>0</v>
      </c>
      <c r="AP346" s="385">
        <v>0</v>
      </c>
      <c r="AQ346" s="384">
        <v>0</v>
      </c>
      <c r="AR346" s="384">
        <v>0</v>
      </c>
      <c r="AS346" s="384">
        <v>0</v>
      </c>
      <c r="AT346" s="383">
        <v>14</v>
      </c>
      <c r="AU346" s="384">
        <v>9</v>
      </c>
      <c r="AV346" s="384">
        <v>5</v>
      </c>
      <c r="AW346" s="383">
        <v>4</v>
      </c>
      <c r="AX346" s="384">
        <v>0</v>
      </c>
      <c r="AY346" s="385">
        <v>4</v>
      </c>
      <c r="AZ346" s="403"/>
      <c r="BA346" s="387" t="str">
        <f t="shared" si="474"/>
        <v>TS</v>
      </c>
      <c r="BB346" s="388" t="str">
        <f t="shared" si="475"/>
        <v/>
      </c>
      <c r="BC346" s="389" t="str">
        <f t="shared" si="476"/>
        <v>-</v>
      </c>
      <c r="BD346" s="390" t="str">
        <f t="shared" si="469"/>
        <v>IB</v>
      </c>
      <c r="BE346" s="391">
        <f t="shared" si="477"/>
        <v>3</v>
      </c>
      <c r="BF346" s="392" t="str">
        <f>VLOOKUP(C346,'Standaard+voorstellen '!A$1:E$568,1,FALSE)</f>
        <v>TS-IB</v>
      </c>
      <c r="BG346" s="393" t="str">
        <f>VLOOKUP(P346,'Hulpblad Aantal per VrtgSrt &gt;=1'!B$4:C$688,1,FALSE)</f>
        <v>TS-IB</v>
      </c>
      <c r="BH346" s="394" t="s">
        <v>130</v>
      </c>
      <c r="BI346" s="393" t="str">
        <f t="shared" si="478"/>
        <v>g</v>
      </c>
      <c r="BJ346" s="393" t="str">
        <f t="shared" si="479"/>
        <v>P</v>
      </c>
      <c r="BK346" s="393" t="str">
        <f t="shared" si="480"/>
        <v>A</v>
      </c>
      <c r="BL346" s="395" t="str">
        <f t="shared" si="481"/>
        <v>PA</v>
      </c>
      <c r="BM346" s="393" t="str">
        <f>IF((B346&gt;"a"),(VLOOKUP(A346,Afhankelijkheid!A$2:O$5530,2,FALSE)),"")</f>
        <v/>
      </c>
      <c r="BN346" s="396">
        <f>IFERROR(VLOOKUP(A346,'Hulpblad IZB en IZE'!A$2:B$750,2,FALSE),0)</f>
        <v>41</v>
      </c>
      <c r="BO346" s="397" t="str">
        <f t="shared" si="482"/>
        <v/>
      </c>
      <c r="BP346" s="370">
        <f t="shared" si="483"/>
        <v>24</v>
      </c>
      <c r="BQ346" s="371">
        <f t="shared" si="484"/>
        <v>12</v>
      </c>
      <c r="BR346" s="372">
        <f t="shared" si="552"/>
        <v>12</v>
      </c>
      <c r="BS346" s="372">
        <f t="shared" si="553"/>
        <v>7</v>
      </c>
      <c r="BT346" s="367">
        <f t="shared" si="485"/>
        <v>41</v>
      </c>
      <c r="BU346" s="398"/>
      <c r="BW346" s="393">
        <f t="shared" si="486"/>
        <v>0</v>
      </c>
      <c r="BX346" s="393">
        <f t="shared" si="487"/>
        <v>0</v>
      </c>
      <c r="BY346" s="393">
        <f t="shared" si="488"/>
        <v>0</v>
      </c>
      <c r="BZ346" s="393">
        <f t="shared" si="489"/>
        <v>0</v>
      </c>
      <c r="CA346" s="393">
        <f t="shared" si="490"/>
        <v>0</v>
      </c>
      <c r="CB346" s="393">
        <f t="shared" si="491"/>
        <v>0</v>
      </c>
      <c r="CC346" s="393">
        <f t="shared" si="492"/>
        <v>0</v>
      </c>
      <c r="CD346" s="393">
        <f t="shared" si="493"/>
        <v>0</v>
      </c>
      <c r="CE346" s="393">
        <f t="shared" si="494"/>
        <v>0</v>
      </c>
      <c r="CF346" s="393">
        <f t="shared" si="495"/>
        <v>0</v>
      </c>
      <c r="CG346" s="398"/>
      <c r="CH346" s="391">
        <f t="shared" si="496"/>
        <v>1</v>
      </c>
      <c r="CI346" s="391">
        <f t="shared" si="497"/>
        <v>1</v>
      </c>
      <c r="CJ346" s="391">
        <f t="shared" si="498"/>
        <v>0</v>
      </c>
      <c r="CK346" s="391">
        <f t="shared" si="499"/>
        <v>0</v>
      </c>
      <c r="CL346" s="391">
        <f t="shared" si="500"/>
        <v>1</v>
      </c>
      <c r="CM346" s="391">
        <f t="shared" si="501"/>
        <v>0</v>
      </c>
      <c r="CN346" s="391">
        <f t="shared" si="502"/>
        <v>1</v>
      </c>
      <c r="CO346" s="391">
        <f t="shared" si="503"/>
        <v>1</v>
      </c>
      <c r="CP346" s="391">
        <f t="shared" si="504"/>
        <v>1</v>
      </c>
      <c r="CQ346" s="391">
        <f t="shared" si="505"/>
        <v>1</v>
      </c>
      <c r="CR346" s="391">
        <f t="shared" si="506"/>
        <v>0</v>
      </c>
      <c r="CS346" s="393">
        <f t="shared" si="507"/>
        <v>0</v>
      </c>
      <c r="CT346" s="391">
        <f t="shared" si="508"/>
        <v>0</v>
      </c>
      <c r="CU346" s="391">
        <f t="shared" si="509"/>
        <v>0</v>
      </c>
      <c r="CV346" s="391">
        <f t="shared" si="510"/>
        <v>1</v>
      </c>
      <c r="CW346" s="391">
        <f t="shared" si="511"/>
        <v>0</v>
      </c>
      <c r="CX346" s="391">
        <f t="shared" si="512"/>
        <v>0</v>
      </c>
      <c r="CY346" s="391">
        <f t="shared" si="513"/>
        <v>0</v>
      </c>
      <c r="CZ346" s="391">
        <f t="shared" si="514"/>
        <v>0</v>
      </c>
      <c r="DA346" s="391">
        <f t="shared" si="515"/>
        <v>0</v>
      </c>
      <c r="DB346" s="391">
        <f t="shared" si="516"/>
        <v>0</v>
      </c>
      <c r="DC346" s="391">
        <f t="shared" si="517"/>
        <v>1</v>
      </c>
      <c r="DD346" s="391">
        <f t="shared" si="518"/>
        <v>1</v>
      </c>
      <c r="DE346" s="398"/>
      <c r="DF346" s="391">
        <f t="shared" si="519"/>
        <v>0</v>
      </c>
      <c r="DG346" s="391">
        <f t="shared" si="520"/>
        <v>0</v>
      </c>
      <c r="DH346" s="391">
        <f t="shared" si="521"/>
        <v>0</v>
      </c>
      <c r="DI346" s="391">
        <f t="shared" si="522"/>
        <v>0</v>
      </c>
      <c r="DJ346" s="391">
        <f t="shared" si="523"/>
        <v>0</v>
      </c>
      <c r="DK346" s="391">
        <f t="shared" si="524"/>
        <v>0</v>
      </c>
      <c r="DL346" s="391">
        <f t="shared" si="525"/>
        <v>0</v>
      </c>
      <c r="DM346" s="391">
        <f t="shared" si="526"/>
        <v>0</v>
      </c>
      <c r="DN346" s="391">
        <f t="shared" si="527"/>
        <v>0</v>
      </c>
      <c r="DO346" s="391">
        <f t="shared" si="528"/>
        <v>0</v>
      </c>
      <c r="DP346" s="391">
        <f t="shared" si="529"/>
        <v>0</v>
      </c>
      <c r="DQ346" s="398"/>
      <c r="DR346" s="391">
        <f t="shared" si="530"/>
        <v>0</v>
      </c>
      <c r="DS346" s="391">
        <f t="shared" si="531"/>
        <v>0</v>
      </c>
      <c r="DT346" s="391">
        <f t="shared" si="532"/>
        <v>0</v>
      </c>
      <c r="DU346" s="391">
        <f t="shared" si="533"/>
        <v>0</v>
      </c>
      <c r="DV346" s="391">
        <f t="shared" si="534"/>
        <v>0</v>
      </c>
      <c r="DW346" s="391">
        <f t="shared" si="535"/>
        <v>0</v>
      </c>
      <c r="DX346" s="391">
        <f t="shared" si="536"/>
        <v>0</v>
      </c>
      <c r="DY346" s="391">
        <f t="shared" si="537"/>
        <v>0</v>
      </c>
      <c r="DZ346" s="391">
        <f t="shared" si="538"/>
        <v>0</v>
      </c>
      <c r="EA346" s="391">
        <f t="shared" si="539"/>
        <v>0</v>
      </c>
      <c r="EB346" s="391">
        <f t="shared" si="540"/>
        <v>0</v>
      </c>
      <c r="EC346" s="398"/>
      <c r="ED346" s="391">
        <f t="shared" si="541"/>
        <v>0</v>
      </c>
      <c r="EE346" s="391">
        <f t="shared" si="542"/>
        <v>0</v>
      </c>
      <c r="EF346" s="391">
        <f t="shared" si="543"/>
        <v>0</v>
      </c>
      <c r="EG346" s="391">
        <f t="shared" si="544"/>
        <v>0</v>
      </c>
      <c r="EH346" s="391">
        <f t="shared" si="545"/>
        <v>0</v>
      </c>
      <c r="EI346" s="391">
        <f t="shared" si="546"/>
        <v>0</v>
      </c>
      <c r="EJ346" s="391">
        <f t="shared" si="547"/>
        <v>0</v>
      </c>
      <c r="EK346" s="391">
        <f t="shared" si="548"/>
        <v>0</v>
      </c>
      <c r="EL346" s="391">
        <f t="shared" si="549"/>
        <v>0</v>
      </c>
      <c r="EM346" s="391">
        <f t="shared" si="550"/>
        <v>0</v>
      </c>
      <c r="EN346" s="391">
        <f t="shared" si="551"/>
        <v>0</v>
      </c>
    </row>
    <row r="347" spans="1:145" s="391" customFormat="1" ht="13.5" hidden="1" thickBot="1" x14ac:dyDescent="0.25">
      <c r="A347" s="364" t="str">
        <f t="shared" si="557"/>
        <v>TS-NA</v>
      </c>
      <c r="B347" s="365" t="str">
        <f>IF((A347&lt;&gt;"ZZZ"),(IF((IFERROR((VLOOKUP(A347,'Standaard+voorstellen '!A$1:B$436,1,FALSE)),"ZZZ"))="ZZZ","v","")),"")</f>
        <v/>
      </c>
      <c r="C347" s="396" t="s">
        <v>986</v>
      </c>
      <c r="D347" s="367" t="str">
        <f t="shared" si="471"/>
        <v>TS-NA</v>
      </c>
      <c r="E347" s="368" t="str">
        <f>IFERROR((VLOOKUP(C347,'Standaard+voorstellen '!A$1:E$568,2,FALSE)),"Nog af te handelen AANVRAAG")</f>
        <v>Tankautospuit Noodalarmering</v>
      </c>
      <c r="F347" s="369" t="str">
        <f>IFERROR((VLOOKUP(C347,'Standaard+voorstellen '!A$1:E$568,3,FALSE)),"")</f>
        <v>3/4</v>
      </c>
      <c r="G347" s="370">
        <f t="shared" si="554"/>
        <v>343</v>
      </c>
      <c r="H347" s="371">
        <f t="shared" si="556"/>
        <v>0</v>
      </c>
      <c r="I347" s="372">
        <f t="shared" si="555"/>
        <v>343</v>
      </c>
      <c r="J347" s="367">
        <f t="shared" si="472"/>
        <v>4</v>
      </c>
      <c r="K347" s="372">
        <f t="shared" si="473"/>
        <v>0</v>
      </c>
      <c r="L347" s="410" t="s">
        <v>36</v>
      </c>
      <c r="M347" s="373" t="s">
        <v>1214</v>
      </c>
      <c r="N347" s="374"/>
      <c r="O347" s="375"/>
      <c r="P347" s="376" t="s">
        <v>986</v>
      </c>
      <c r="Q347" s="377">
        <v>343</v>
      </c>
      <c r="R347" s="378">
        <v>0</v>
      </c>
      <c r="S347" s="379">
        <v>343</v>
      </c>
      <c r="T347" s="378">
        <v>5</v>
      </c>
      <c r="U347" s="378">
        <v>3</v>
      </c>
      <c r="V347" s="383">
        <v>0</v>
      </c>
      <c r="W347" s="384">
        <v>0</v>
      </c>
      <c r="X347" s="385">
        <v>0</v>
      </c>
      <c r="Y347" s="384"/>
      <c r="Z347" s="401"/>
      <c r="AA347" s="402"/>
      <c r="AB347" s="383"/>
      <c r="AC347" s="384"/>
      <c r="AD347" s="384"/>
      <c r="AE347" s="383"/>
      <c r="AF347" s="401"/>
      <c r="AG347" s="406"/>
      <c r="AH347" s="383">
        <v>0</v>
      </c>
      <c r="AI347" s="384">
        <v>0</v>
      </c>
      <c r="AJ347" s="385">
        <v>0</v>
      </c>
      <c r="AK347" s="384"/>
      <c r="AL347" s="384"/>
      <c r="AM347" s="384"/>
      <c r="AN347" s="383">
        <v>24</v>
      </c>
      <c r="AO347" s="384">
        <v>0</v>
      </c>
      <c r="AP347" s="385">
        <v>24</v>
      </c>
      <c r="AQ347" s="384">
        <v>309</v>
      </c>
      <c r="AR347" s="384">
        <v>0</v>
      </c>
      <c r="AS347" s="384">
        <v>309</v>
      </c>
      <c r="AT347" s="383">
        <v>10</v>
      </c>
      <c r="AU347" s="384">
        <v>0</v>
      </c>
      <c r="AV347" s="384">
        <v>10</v>
      </c>
      <c r="AW347" s="383"/>
      <c r="AX347" s="384"/>
      <c r="AY347" s="385"/>
      <c r="AZ347" s="403"/>
      <c r="BA347" s="387" t="str">
        <f t="shared" si="474"/>
        <v>TS</v>
      </c>
      <c r="BB347" s="388" t="str">
        <f t="shared" si="475"/>
        <v/>
      </c>
      <c r="BC347" s="389" t="str">
        <f t="shared" si="476"/>
        <v>-</v>
      </c>
      <c r="BD347" s="390" t="str">
        <f t="shared" si="469"/>
        <v>NA</v>
      </c>
      <c r="BE347" s="391">
        <f t="shared" si="477"/>
        <v>3</v>
      </c>
      <c r="BF347" s="392" t="str">
        <f>VLOOKUP(C347,'Standaard+voorstellen '!A$1:E$568,1,FALSE)</f>
        <v>TS-NA</v>
      </c>
      <c r="BG347" s="393" t="str">
        <f>VLOOKUP(P347,'Hulpblad Aantal per VrtgSrt &gt;=1'!B$4:C$688,1,FALSE)</f>
        <v>TS-NA</v>
      </c>
      <c r="BH347" s="394" t="s">
        <v>986</v>
      </c>
      <c r="BI347" s="393" t="str">
        <f t="shared" si="478"/>
        <v>g</v>
      </c>
      <c r="BJ347" s="393" t="str">
        <f t="shared" si="479"/>
        <v/>
      </c>
      <c r="BK347" s="393" t="str">
        <f t="shared" si="480"/>
        <v>A</v>
      </c>
      <c r="BL347" s="395" t="str">
        <f t="shared" si="481"/>
        <v>A</v>
      </c>
      <c r="BM347" s="393" t="str">
        <f>IF((B347&gt;"a"),(VLOOKUP(A347,Afhankelijkheid!A$2:O$5530,2,FALSE)),"")</f>
        <v/>
      </c>
      <c r="BN347" s="396">
        <f>IFERROR(VLOOKUP(A347,'Hulpblad IZB en IZE'!A$2:B$750,2,FALSE),0)</f>
        <v>4</v>
      </c>
      <c r="BO347" s="397" t="str">
        <f t="shared" si="482"/>
        <v/>
      </c>
      <c r="BP347" s="370">
        <f t="shared" si="483"/>
        <v>343</v>
      </c>
      <c r="BQ347" s="371">
        <f t="shared" si="484"/>
        <v>0</v>
      </c>
      <c r="BR347" s="372">
        <f t="shared" si="552"/>
        <v>343</v>
      </c>
      <c r="BS347" s="372">
        <f t="shared" si="553"/>
        <v>5</v>
      </c>
      <c r="BT347" s="367">
        <f t="shared" si="485"/>
        <v>4</v>
      </c>
      <c r="BU347" s="398"/>
      <c r="BW347" s="393">
        <f t="shared" si="486"/>
        <v>0</v>
      </c>
      <c r="BX347" s="393">
        <f t="shared" si="487"/>
        <v>0</v>
      </c>
      <c r="BY347" s="393">
        <f t="shared" si="488"/>
        <v>0</v>
      </c>
      <c r="BZ347" s="393">
        <f t="shared" si="489"/>
        <v>0</v>
      </c>
      <c r="CA347" s="393">
        <f t="shared" si="490"/>
        <v>0</v>
      </c>
      <c r="CB347" s="393">
        <f t="shared" si="491"/>
        <v>0</v>
      </c>
      <c r="CC347" s="393">
        <f t="shared" si="492"/>
        <v>0</v>
      </c>
      <c r="CD347" s="393">
        <f t="shared" si="493"/>
        <v>0</v>
      </c>
      <c r="CE347" s="393">
        <f t="shared" si="494"/>
        <v>0</v>
      </c>
      <c r="CF347" s="393">
        <f t="shared" si="495"/>
        <v>0</v>
      </c>
      <c r="CG347" s="398"/>
      <c r="CH347" s="391">
        <f t="shared" si="496"/>
        <v>1</v>
      </c>
      <c r="CI347" s="391">
        <f t="shared" si="497"/>
        <v>0</v>
      </c>
      <c r="CJ347" s="391">
        <f t="shared" si="498"/>
        <v>0</v>
      </c>
      <c r="CK347" s="391">
        <f t="shared" si="499"/>
        <v>0</v>
      </c>
      <c r="CL347" s="391">
        <f t="shared" si="500"/>
        <v>1</v>
      </c>
      <c r="CM347" s="391">
        <f t="shared" si="501"/>
        <v>0</v>
      </c>
      <c r="CN347" s="391">
        <f t="shared" si="502"/>
        <v>1</v>
      </c>
      <c r="CO347" s="391">
        <f t="shared" si="503"/>
        <v>1</v>
      </c>
      <c r="CP347" s="391">
        <f t="shared" si="504"/>
        <v>1</v>
      </c>
      <c r="CQ347" s="391">
        <f t="shared" si="505"/>
        <v>0</v>
      </c>
      <c r="CR347" s="391">
        <f t="shared" si="506"/>
        <v>0</v>
      </c>
      <c r="CS347" s="393">
        <f t="shared" si="507"/>
        <v>0</v>
      </c>
      <c r="CT347" s="391">
        <f t="shared" si="508"/>
        <v>0</v>
      </c>
      <c r="CU347" s="391">
        <f t="shared" si="509"/>
        <v>0</v>
      </c>
      <c r="CV347" s="391">
        <f t="shared" si="510"/>
        <v>0</v>
      </c>
      <c r="CW347" s="391">
        <f t="shared" si="511"/>
        <v>0</v>
      </c>
      <c r="CX347" s="391">
        <f t="shared" si="512"/>
        <v>0</v>
      </c>
      <c r="CY347" s="391">
        <f t="shared" si="513"/>
        <v>0</v>
      </c>
      <c r="CZ347" s="391">
        <f t="shared" si="514"/>
        <v>0</v>
      </c>
      <c r="DA347" s="391">
        <f t="shared" si="515"/>
        <v>1</v>
      </c>
      <c r="DB347" s="391">
        <f t="shared" si="516"/>
        <v>1</v>
      </c>
      <c r="DC347" s="391">
        <f t="shared" si="517"/>
        <v>1</v>
      </c>
      <c r="DD347" s="391">
        <f t="shared" si="518"/>
        <v>0</v>
      </c>
      <c r="DE347" s="398"/>
      <c r="DF347" s="391">
        <f t="shared" si="519"/>
        <v>0</v>
      </c>
      <c r="DG347" s="391">
        <f t="shared" si="520"/>
        <v>0</v>
      </c>
      <c r="DH347" s="391">
        <f t="shared" si="521"/>
        <v>0</v>
      </c>
      <c r="DI347" s="391">
        <f t="shared" si="522"/>
        <v>0</v>
      </c>
      <c r="DJ347" s="391">
        <f t="shared" si="523"/>
        <v>0</v>
      </c>
      <c r="DK347" s="391">
        <f t="shared" si="524"/>
        <v>0</v>
      </c>
      <c r="DL347" s="391">
        <f t="shared" si="525"/>
        <v>0</v>
      </c>
      <c r="DM347" s="391">
        <f t="shared" si="526"/>
        <v>0</v>
      </c>
      <c r="DN347" s="391">
        <f t="shared" si="527"/>
        <v>0</v>
      </c>
      <c r="DO347" s="391">
        <f t="shared" si="528"/>
        <v>0</v>
      </c>
      <c r="DP347" s="391">
        <f t="shared" si="529"/>
        <v>0</v>
      </c>
      <c r="DQ347" s="398"/>
      <c r="DR347" s="391">
        <f t="shared" si="530"/>
        <v>0</v>
      </c>
      <c r="DS347" s="391">
        <f t="shared" si="531"/>
        <v>0</v>
      </c>
      <c r="DT347" s="391">
        <f t="shared" si="532"/>
        <v>0</v>
      </c>
      <c r="DU347" s="391">
        <f t="shared" si="533"/>
        <v>0</v>
      </c>
      <c r="DV347" s="391">
        <f t="shared" si="534"/>
        <v>0</v>
      </c>
      <c r="DW347" s="391">
        <f t="shared" si="535"/>
        <v>0</v>
      </c>
      <c r="DX347" s="391">
        <f t="shared" si="536"/>
        <v>0</v>
      </c>
      <c r="DY347" s="391">
        <f t="shared" si="537"/>
        <v>0</v>
      </c>
      <c r="DZ347" s="391">
        <f t="shared" si="538"/>
        <v>0</v>
      </c>
      <c r="EA347" s="391">
        <f t="shared" si="539"/>
        <v>0</v>
      </c>
      <c r="EB347" s="391">
        <f t="shared" si="540"/>
        <v>0</v>
      </c>
      <c r="EC347" s="398"/>
      <c r="ED347" s="391">
        <f t="shared" si="541"/>
        <v>0</v>
      </c>
      <c r="EE347" s="391">
        <f t="shared" si="542"/>
        <v>0</v>
      </c>
      <c r="EF347" s="391">
        <f t="shared" si="543"/>
        <v>0</v>
      </c>
      <c r="EG347" s="391">
        <f t="shared" si="544"/>
        <v>0</v>
      </c>
      <c r="EH347" s="391">
        <f t="shared" si="545"/>
        <v>0</v>
      </c>
      <c r="EI347" s="391">
        <f t="shared" si="546"/>
        <v>0</v>
      </c>
      <c r="EJ347" s="391">
        <f t="shared" si="547"/>
        <v>0</v>
      </c>
      <c r="EK347" s="391">
        <f t="shared" si="548"/>
        <v>0</v>
      </c>
      <c r="EL347" s="391">
        <f t="shared" si="549"/>
        <v>0</v>
      </c>
      <c r="EM347" s="391">
        <f t="shared" si="550"/>
        <v>0</v>
      </c>
      <c r="EN347" s="391">
        <f t="shared" si="551"/>
        <v>0</v>
      </c>
    </row>
    <row r="348" spans="1:145" s="391" customFormat="1" ht="13.5" hidden="1" thickBot="1" x14ac:dyDescent="0.25">
      <c r="A348" s="364" t="str">
        <f t="shared" si="557"/>
        <v>TS-NB</v>
      </c>
      <c r="B348" s="365" t="str">
        <f>IF((A348&lt;&gt;"ZZZ"),(IF((IFERROR((VLOOKUP(A348,'Standaard+voorstellen '!A$1:B$436,1,FALSE)),"ZZZ"))="ZZZ","v","")),"")</f>
        <v/>
      </c>
      <c r="C348" s="396" t="s">
        <v>88</v>
      </c>
      <c r="D348" s="367" t="str">
        <f t="shared" si="471"/>
        <v>TS-NB</v>
      </c>
      <c r="E348" s="368" t="str">
        <f>IFERROR((VLOOKUP(C348,'Standaard+voorstellen '!A$1:E$568,2,FALSE)),"Nog af te handelen AANVRAAG")</f>
        <v>TS Natuurbrand</v>
      </c>
      <c r="F348" s="369">
        <f>IFERROR((VLOOKUP(C348,'Standaard+voorstellen '!A$1:E$568,3,FALSE)),"")</f>
        <v>3</v>
      </c>
      <c r="G348" s="370">
        <f t="shared" si="554"/>
        <v>174</v>
      </c>
      <c r="H348" s="371">
        <f t="shared" si="556"/>
        <v>0</v>
      </c>
      <c r="I348" s="372">
        <f t="shared" si="555"/>
        <v>174</v>
      </c>
      <c r="J348" s="367">
        <f t="shared" si="472"/>
        <v>13</v>
      </c>
      <c r="K348" s="372">
        <f t="shared" si="473"/>
        <v>0</v>
      </c>
      <c r="L348" s="369" t="s">
        <v>36</v>
      </c>
      <c r="M348" s="373" t="s">
        <v>1056</v>
      </c>
      <c r="N348" s="374"/>
      <c r="O348" s="375"/>
      <c r="P348" s="376" t="s">
        <v>88</v>
      </c>
      <c r="Q348" s="377">
        <v>174</v>
      </c>
      <c r="R348" s="378">
        <v>0</v>
      </c>
      <c r="S348" s="379">
        <v>174</v>
      </c>
      <c r="T348" s="378">
        <v>7</v>
      </c>
      <c r="U348" s="378">
        <v>5</v>
      </c>
      <c r="V348" s="383">
        <v>0</v>
      </c>
      <c r="W348" s="384">
        <v>0</v>
      </c>
      <c r="X348" s="385">
        <v>0</v>
      </c>
      <c r="Y348" s="378">
        <v>11</v>
      </c>
      <c r="Z348" s="380">
        <v>0</v>
      </c>
      <c r="AA348" s="381">
        <v>11</v>
      </c>
      <c r="AB348" s="383"/>
      <c r="AC348" s="384"/>
      <c r="AD348" s="384"/>
      <c r="AE348" s="383"/>
      <c r="AF348" s="401"/>
      <c r="AG348" s="406"/>
      <c r="AH348" s="377">
        <v>0</v>
      </c>
      <c r="AI348" s="378">
        <v>0</v>
      </c>
      <c r="AJ348" s="379">
        <v>0</v>
      </c>
      <c r="AK348" s="384"/>
      <c r="AL348" s="384"/>
      <c r="AM348" s="384"/>
      <c r="AN348" s="377">
        <v>65</v>
      </c>
      <c r="AO348" s="378">
        <v>0</v>
      </c>
      <c r="AP348" s="379">
        <v>65</v>
      </c>
      <c r="AQ348" s="384">
        <v>6</v>
      </c>
      <c r="AR348" s="384">
        <v>0</v>
      </c>
      <c r="AS348" s="384">
        <v>6</v>
      </c>
      <c r="AT348" s="383">
        <v>26</v>
      </c>
      <c r="AU348" s="384">
        <v>0</v>
      </c>
      <c r="AV348" s="384">
        <v>26</v>
      </c>
      <c r="AW348" s="383">
        <v>66</v>
      </c>
      <c r="AX348" s="384">
        <v>0</v>
      </c>
      <c r="AY348" s="385">
        <v>66</v>
      </c>
      <c r="AZ348" s="403"/>
      <c r="BA348" s="387" t="str">
        <f t="shared" si="474"/>
        <v>TS</v>
      </c>
      <c r="BB348" s="388" t="str">
        <f t="shared" si="475"/>
        <v/>
      </c>
      <c r="BC348" s="389" t="str">
        <f t="shared" si="476"/>
        <v>-</v>
      </c>
      <c r="BD348" s="390" t="str">
        <f t="shared" ref="BD348:BD411" si="558">IF(($H348="m"),(IF(MID($C348,4,1)&gt;"-",MID($C348,4,4),MID($C348,5,3))),(MID($C348,($BE348+1),7)))</f>
        <v>NB</v>
      </c>
      <c r="BE348" s="391">
        <f t="shared" si="477"/>
        <v>3</v>
      </c>
      <c r="BF348" s="392" t="str">
        <f>VLOOKUP(C348,'Standaard+voorstellen '!A$1:E$568,1,FALSE)</f>
        <v>TS-NB</v>
      </c>
      <c r="BG348" s="393" t="str">
        <f>VLOOKUP(P348,'Hulpblad Aantal per VrtgSrt &gt;=1'!B$4:C$688,1,FALSE)</f>
        <v>TS-NB</v>
      </c>
      <c r="BH348" s="394" t="s">
        <v>88</v>
      </c>
      <c r="BI348" s="393" t="str">
        <f t="shared" si="478"/>
        <v>g</v>
      </c>
      <c r="BJ348" s="393" t="str">
        <f t="shared" si="479"/>
        <v/>
      </c>
      <c r="BK348" s="393" t="str">
        <f t="shared" si="480"/>
        <v>A</v>
      </c>
      <c r="BL348" s="395" t="str">
        <f t="shared" si="481"/>
        <v>A</v>
      </c>
      <c r="BM348" s="393" t="str">
        <f>IF((B348&gt;"a"),(VLOOKUP(A348,Afhankelijkheid!A$2:O$5530,2,FALSE)),"")</f>
        <v/>
      </c>
      <c r="BN348" s="396">
        <f>IFERROR(VLOOKUP(A348,'Hulpblad IZB en IZE'!A$2:B$750,2,FALSE),0)</f>
        <v>13</v>
      </c>
      <c r="BO348" s="397" t="str">
        <f t="shared" si="482"/>
        <v/>
      </c>
      <c r="BP348" s="370">
        <f t="shared" si="483"/>
        <v>174</v>
      </c>
      <c r="BQ348" s="371">
        <f t="shared" si="484"/>
        <v>0</v>
      </c>
      <c r="BR348" s="372">
        <f t="shared" si="552"/>
        <v>174</v>
      </c>
      <c r="BS348" s="372">
        <f t="shared" si="553"/>
        <v>7</v>
      </c>
      <c r="BT348" s="367">
        <f t="shared" si="485"/>
        <v>13</v>
      </c>
      <c r="BU348" s="398"/>
      <c r="BW348" s="393">
        <f t="shared" si="486"/>
        <v>0</v>
      </c>
      <c r="BX348" s="393">
        <f t="shared" si="487"/>
        <v>0</v>
      </c>
      <c r="BY348" s="393">
        <f t="shared" si="488"/>
        <v>0</v>
      </c>
      <c r="BZ348" s="393">
        <f t="shared" si="489"/>
        <v>0</v>
      </c>
      <c r="CA348" s="393">
        <f t="shared" si="490"/>
        <v>0</v>
      </c>
      <c r="CB348" s="393">
        <f t="shared" si="491"/>
        <v>0</v>
      </c>
      <c r="CC348" s="393">
        <f t="shared" si="492"/>
        <v>0</v>
      </c>
      <c r="CD348" s="393">
        <f t="shared" si="493"/>
        <v>0</v>
      </c>
      <c r="CE348" s="393">
        <f t="shared" si="494"/>
        <v>0</v>
      </c>
      <c r="CF348" s="393">
        <f t="shared" si="495"/>
        <v>0</v>
      </c>
      <c r="CG348" s="398"/>
      <c r="CH348" s="391">
        <f t="shared" si="496"/>
        <v>1</v>
      </c>
      <c r="CI348" s="391">
        <f t="shared" si="497"/>
        <v>1</v>
      </c>
      <c r="CJ348" s="391">
        <f t="shared" si="498"/>
        <v>0</v>
      </c>
      <c r="CK348" s="391">
        <f t="shared" si="499"/>
        <v>0</v>
      </c>
      <c r="CL348" s="391">
        <f t="shared" si="500"/>
        <v>1</v>
      </c>
      <c r="CM348" s="391">
        <f t="shared" si="501"/>
        <v>0</v>
      </c>
      <c r="CN348" s="391">
        <f t="shared" si="502"/>
        <v>1</v>
      </c>
      <c r="CO348" s="391">
        <f t="shared" si="503"/>
        <v>1</v>
      </c>
      <c r="CP348" s="391">
        <f t="shared" si="504"/>
        <v>1</v>
      </c>
      <c r="CQ348" s="391">
        <f t="shared" si="505"/>
        <v>1</v>
      </c>
      <c r="CR348" s="391">
        <f t="shared" si="506"/>
        <v>0</v>
      </c>
      <c r="CS348" s="393">
        <f t="shared" si="507"/>
        <v>0</v>
      </c>
      <c r="CT348" s="391">
        <f t="shared" si="508"/>
        <v>0</v>
      </c>
      <c r="CU348" s="391">
        <f t="shared" si="509"/>
        <v>0</v>
      </c>
      <c r="CV348" s="391">
        <f t="shared" si="510"/>
        <v>1</v>
      </c>
      <c r="CW348" s="391">
        <f t="shared" si="511"/>
        <v>0</v>
      </c>
      <c r="CX348" s="391">
        <f t="shared" si="512"/>
        <v>0</v>
      </c>
      <c r="CY348" s="391">
        <f t="shared" si="513"/>
        <v>0</v>
      </c>
      <c r="CZ348" s="391">
        <f t="shared" si="514"/>
        <v>0</v>
      </c>
      <c r="DA348" s="391">
        <f t="shared" si="515"/>
        <v>1</v>
      </c>
      <c r="DB348" s="391">
        <f t="shared" si="516"/>
        <v>1</v>
      </c>
      <c r="DC348" s="391">
        <f t="shared" si="517"/>
        <v>1</v>
      </c>
      <c r="DD348" s="391">
        <f t="shared" si="518"/>
        <v>1</v>
      </c>
      <c r="DE348" s="398"/>
      <c r="DF348" s="391">
        <f t="shared" si="519"/>
        <v>0</v>
      </c>
      <c r="DG348" s="391">
        <f t="shared" si="520"/>
        <v>0</v>
      </c>
      <c r="DH348" s="391">
        <f t="shared" si="521"/>
        <v>0</v>
      </c>
      <c r="DI348" s="391">
        <f t="shared" si="522"/>
        <v>0</v>
      </c>
      <c r="DJ348" s="391">
        <f t="shared" si="523"/>
        <v>0</v>
      </c>
      <c r="DK348" s="391">
        <f t="shared" si="524"/>
        <v>0</v>
      </c>
      <c r="DL348" s="391">
        <f t="shared" si="525"/>
        <v>0</v>
      </c>
      <c r="DM348" s="391">
        <f t="shared" si="526"/>
        <v>0</v>
      </c>
      <c r="DN348" s="391">
        <f t="shared" si="527"/>
        <v>0</v>
      </c>
      <c r="DO348" s="391">
        <f t="shared" si="528"/>
        <v>0</v>
      </c>
      <c r="DP348" s="391">
        <f t="shared" si="529"/>
        <v>0</v>
      </c>
      <c r="DQ348" s="398"/>
      <c r="DR348" s="391">
        <f t="shared" si="530"/>
        <v>0</v>
      </c>
      <c r="DS348" s="391">
        <f t="shared" si="531"/>
        <v>0</v>
      </c>
      <c r="DT348" s="391">
        <f t="shared" si="532"/>
        <v>0</v>
      </c>
      <c r="DU348" s="391">
        <f t="shared" si="533"/>
        <v>0</v>
      </c>
      <c r="DV348" s="391">
        <f t="shared" si="534"/>
        <v>0</v>
      </c>
      <c r="DW348" s="391">
        <f t="shared" si="535"/>
        <v>0</v>
      </c>
      <c r="DX348" s="391">
        <f t="shared" si="536"/>
        <v>0</v>
      </c>
      <c r="DY348" s="391">
        <f t="shared" si="537"/>
        <v>0</v>
      </c>
      <c r="DZ348" s="391">
        <f t="shared" si="538"/>
        <v>0</v>
      </c>
      <c r="EA348" s="391">
        <f t="shared" si="539"/>
        <v>0</v>
      </c>
      <c r="EB348" s="391">
        <f t="shared" si="540"/>
        <v>0</v>
      </c>
      <c r="EC348" s="398"/>
      <c r="ED348" s="391">
        <f t="shared" si="541"/>
        <v>0</v>
      </c>
      <c r="EE348" s="391">
        <f t="shared" si="542"/>
        <v>0</v>
      </c>
      <c r="EF348" s="391">
        <f t="shared" si="543"/>
        <v>0</v>
      </c>
      <c r="EG348" s="391">
        <f t="shared" si="544"/>
        <v>0</v>
      </c>
      <c r="EH348" s="391">
        <f t="shared" si="545"/>
        <v>0</v>
      </c>
      <c r="EI348" s="391">
        <f t="shared" si="546"/>
        <v>0</v>
      </c>
      <c r="EJ348" s="391">
        <f t="shared" si="547"/>
        <v>0</v>
      </c>
      <c r="EK348" s="391">
        <f t="shared" si="548"/>
        <v>0</v>
      </c>
      <c r="EL348" s="391">
        <f t="shared" si="549"/>
        <v>0</v>
      </c>
      <c r="EM348" s="391">
        <f t="shared" si="550"/>
        <v>0</v>
      </c>
      <c r="EN348" s="391">
        <f t="shared" si="551"/>
        <v>0</v>
      </c>
    </row>
    <row r="349" spans="1:145" s="391" customFormat="1" ht="13.5" hidden="1" thickBot="1" x14ac:dyDescent="0.25">
      <c r="A349" s="364" t="str">
        <f t="shared" si="557"/>
        <v>TS-NO</v>
      </c>
      <c r="B349" s="365" t="str">
        <f>IF((A349&lt;&gt;"ZZZ"),(IF((IFERROR((VLOOKUP(A349,'Standaard+voorstellen '!A$1:B$436,1,FALSE)),"ZZZ"))="ZZZ","v","")),"")</f>
        <v/>
      </c>
      <c r="C349" s="396" t="s">
        <v>280</v>
      </c>
      <c r="D349" s="367" t="str">
        <f t="shared" si="471"/>
        <v>TS-NO</v>
      </c>
      <c r="E349" s="368" t="str">
        <f>IFERROR((VLOOKUP(C349,'Standaard+voorstellen '!A$1:E$568,2,FALSE)),"Nog af te handelen AANVRAAG")</f>
        <v>Tankautospuit Noodprocedure</v>
      </c>
      <c r="F349" s="369" t="str">
        <f>IFERROR((VLOOKUP(C349,'Standaard+voorstellen '!A$1:E$568,3,FALSE)),"")</f>
        <v>3/4</v>
      </c>
      <c r="G349" s="370">
        <f t="shared" si="554"/>
        <v>2187</v>
      </c>
      <c r="H349" s="371">
        <f t="shared" si="556"/>
        <v>0</v>
      </c>
      <c r="I349" s="372">
        <f t="shared" si="555"/>
        <v>2187</v>
      </c>
      <c r="J349" s="367">
        <f t="shared" si="472"/>
        <v>57</v>
      </c>
      <c r="K349" s="372">
        <f t="shared" si="473"/>
        <v>0</v>
      </c>
      <c r="L349" s="369" t="s">
        <v>36</v>
      </c>
      <c r="M349" s="373" t="s">
        <v>1214</v>
      </c>
      <c r="N349" s="374"/>
      <c r="O349" s="375"/>
      <c r="P349" s="376" t="s">
        <v>280</v>
      </c>
      <c r="Q349" s="377">
        <v>2187</v>
      </c>
      <c r="R349" s="378">
        <v>0</v>
      </c>
      <c r="S349" s="379">
        <v>2187</v>
      </c>
      <c r="T349" s="378">
        <v>10</v>
      </c>
      <c r="U349" s="378">
        <v>10</v>
      </c>
      <c r="V349" s="377">
        <v>129</v>
      </c>
      <c r="W349" s="378">
        <v>0</v>
      </c>
      <c r="X349" s="379">
        <v>129</v>
      </c>
      <c r="Y349" s="384">
        <v>156</v>
      </c>
      <c r="Z349" s="401">
        <v>0</v>
      </c>
      <c r="AA349" s="402">
        <v>156</v>
      </c>
      <c r="AB349" s="383">
        <v>135</v>
      </c>
      <c r="AC349" s="384">
        <v>0</v>
      </c>
      <c r="AD349" s="384">
        <v>135</v>
      </c>
      <c r="AE349" s="377">
        <v>262</v>
      </c>
      <c r="AF349" s="380">
        <v>0</v>
      </c>
      <c r="AG349" s="378">
        <v>262</v>
      </c>
      <c r="AH349" s="377">
        <v>196</v>
      </c>
      <c r="AI349" s="378">
        <v>0</v>
      </c>
      <c r="AJ349" s="379">
        <v>196</v>
      </c>
      <c r="AK349" s="384">
        <v>219</v>
      </c>
      <c r="AL349" s="384">
        <v>0</v>
      </c>
      <c r="AM349" s="384">
        <v>219</v>
      </c>
      <c r="AN349" s="377">
        <v>197</v>
      </c>
      <c r="AO349" s="378">
        <v>0</v>
      </c>
      <c r="AP349" s="379">
        <v>197</v>
      </c>
      <c r="AQ349" s="384">
        <v>438</v>
      </c>
      <c r="AR349" s="384">
        <v>0</v>
      </c>
      <c r="AS349" s="384">
        <v>438</v>
      </c>
      <c r="AT349" s="377">
        <v>217</v>
      </c>
      <c r="AU349" s="384">
        <v>0</v>
      </c>
      <c r="AV349" s="384">
        <v>217</v>
      </c>
      <c r="AW349" s="377">
        <v>238</v>
      </c>
      <c r="AX349" s="378">
        <v>0</v>
      </c>
      <c r="AY349" s="385">
        <v>238</v>
      </c>
      <c r="AZ349" s="403"/>
      <c r="BA349" s="387" t="str">
        <f t="shared" si="474"/>
        <v>TS</v>
      </c>
      <c r="BB349" s="388" t="str">
        <f t="shared" si="475"/>
        <v/>
      </c>
      <c r="BC349" s="389" t="str">
        <f t="shared" si="476"/>
        <v>-</v>
      </c>
      <c r="BD349" s="390" t="str">
        <f t="shared" si="558"/>
        <v>NO</v>
      </c>
      <c r="BE349" s="391">
        <f t="shared" si="477"/>
        <v>3</v>
      </c>
      <c r="BF349" s="392" t="str">
        <f>VLOOKUP(C349,'Standaard+voorstellen '!A$1:E$568,1,FALSE)</f>
        <v>TS-NO</v>
      </c>
      <c r="BG349" s="393" t="str">
        <f>VLOOKUP(P349,'Hulpblad Aantal per VrtgSrt &gt;=1'!B$4:C$688,1,FALSE)</f>
        <v>TS-NO</v>
      </c>
      <c r="BH349" s="394" t="s">
        <v>280</v>
      </c>
      <c r="BI349" s="393" t="str">
        <f t="shared" si="478"/>
        <v>g</v>
      </c>
      <c r="BJ349" s="393" t="str">
        <f t="shared" si="479"/>
        <v/>
      </c>
      <c r="BK349" s="393" t="str">
        <f t="shared" si="480"/>
        <v>A</v>
      </c>
      <c r="BL349" s="395" t="str">
        <f t="shared" si="481"/>
        <v>A</v>
      </c>
      <c r="BM349" s="393" t="str">
        <f>IF((B349&gt;"a"),(VLOOKUP(A349,Afhankelijkheid!A$2:O$5530,2,FALSE)),"")</f>
        <v/>
      </c>
      <c r="BN349" s="396">
        <f>IFERROR(VLOOKUP(A349,'Hulpblad IZB en IZE'!A$2:B$750,2,FALSE),0)</f>
        <v>57</v>
      </c>
      <c r="BO349" s="511" t="str">
        <f t="shared" si="482"/>
        <v/>
      </c>
      <c r="BP349" s="370">
        <f t="shared" si="483"/>
        <v>2187</v>
      </c>
      <c r="BQ349" s="371">
        <f t="shared" si="484"/>
        <v>0</v>
      </c>
      <c r="BR349" s="372">
        <f t="shared" si="552"/>
        <v>2187</v>
      </c>
      <c r="BS349" s="372">
        <f t="shared" si="553"/>
        <v>10</v>
      </c>
      <c r="BT349" s="367">
        <f t="shared" si="485"/>
        <v>57</v>
      </c>
      <c r="BU349" s="398"/>
      <c r="BW349" s="393">
        <f t="shared" si="486"/>
        <v>0</v>
      </c>
      <c r="BX349" s="393">
        <f t="shared" si="487"/>
        <v>0</v>
      </c>
      <c r="BY349" s="393">
        <f t="shared" si="488"/>
        <v>0</v>
      </c>
      <c r="BZ349" s="393">
        <f t="shared" si="489"/>
        <v>0</v>
      </c>
      <c r="CA349" s="393">
        <f t="shared" si="490"/>
        <v>0</v>
      </c>
      <c r="CB349" s="393">
        <f t="shared" si="491"/>
        <v>0</v>
      </c>
      <c r="CC349" s="393">
        <f t="shared" si="492"/>
        <v>0</v>
      </c>
      <c r="CD349" s="393">
        <f t="shared" si="493"/>
        <v>0</v>
      </c>
      <c r="CE349" s="393">
        <f t="shared" si="494"/>
        <v>0</v>
      </c>
      <c r="CF349" s="393">
        <f t="shared" si="495"/>
        <v>0</v>
      </c>
      <c r="CG349" s="398"/>
      <c r="CH349" s="391">
        <f t="shared" si="496"/>
        <v>1</v>
      </c>
      <c r="CI349" s="391">
        <f t="shared" si="497"/>
        <v>1</v>
      </c>
      <c r="CJ349" s="391">
        <f t="shared" si="498"/>
        <v>1</v>
      </c>
      <c r="CK349" s="391">
        <f t="shared" si="499"/>
        <v>1</v>
      </c>
      <c r="CL349" s="391">
        <f t="shared" si="500"/>
        <v>1</v>
      </c>
      <c r="CM349" s="391">
        <f t="shared" si="501"/>
        <v>1</v>
      </c>
      <c r="CN349" s="391">
        <f t="shared" si="502"/>
        <v>1</v>
      </c>
      <c r="CO349" s="391">
        <f t="shared" si="503"/>
        <v>1</v>
      </c>
      <c r="CP349" s="391">
        <f t="shared" si="504"/>
        <v>1</v>
      </c>
      <c r="CQ349" s="391">
        <f t="shared" si="505"/>
        <v>1</v>
      </c>
      <c r="CR349" s="391">
        <f t="shared" si="506"/>
        <v>0</v>
      </c>
      <c r="CS349" s="393">
        <f t="shared" si="507"/>
        <v>0</v>
      </c>
      <c r="CT349" s="391">
        <f t="shared" si="508"/>
        <v>0</v>
      </c>
      <c r="CU349" s="391">
        <f t="shared" si="509"/>
        <v>1</v>
      </c>
      <c r="CV349" s="391">
        <f t="shared" si="510"/>
        <v>1</v>
      </c>
      <c r="CW349" s="391">
        <f t="shared" si="511"/>
        <v>1</v>
      </c>
      <c r="CX349" s="391">
        <f t="shared" si="512"/>
        <v>1</v>
      </c>
      <c r="CY349" s="391">
        <f t="shared" si="513"/>
        <v>1</v>
      </c>
      <c r="CZ349" s="391">
        <f t="shared" si="514"/>
        <v>1</v>
      </c>
      <c r="DA349" s="391">
        <f t="shared" si="515"/>
        <v>1</v>
      </c>
      <c r="DB349" s="391">
        <f t="shared" si="516"/>
        <v>1</v>
      </c>
      <c r="DC349" s="391">
        <f t="shared" si="517"/>
        <v>1</v>
      </c>
      <c r="DD349" s="391">
        <f t="shared" si="518"/>
        <v>1</v>
      </c>
      <c r="DE349" s="398"/>
      <c r="DF349" s="391">
        <f t="shared" si="519"/>
        <v>0</v>
      </c>
      <c r="DG349" s="391">
        <f t="shared" si="520"/>
        <v>0</v>
      </c>
      <c r="DH349" s="391">
        <f t="shared" si="521"/>
        <v>0</v>
      </c>
      <c r="DI349" s="391">
        <f t="shared" si="522"/>
        <v>0</v>
      </c>
      <c r="DJ349" s="391">
        <f t="shared" si="523"/>
        <v>0</v>
      </c>
      <c r="DK349" s="391">
        <f t="shared" si="524"/>
        <v>0</v>
      </c>
      <c r="DL349" s="391">
        <f t="shared" si="525"/>
        <v>0</v>
      </c>
      <c r="DM349" s="391">
        <f t="shared" si="526"/>
        <v>0</v>
      </c>
      <c r="DN349" s="391">
        <f t="shared" si="527"/>
        <v>0</v>
      </c>
      <c r="DO349" s="391">
        <f t="shared" si="528"/>
        <v>0</v>
      </c>
      <c r="DP349" s="391">
        <f t="shared" si="529"/>
        <v>0</v>
      </c>
      <c r="DQ349" s="398"/>
      <c r="DR349" s="391">
        <f t="shared" si="530"/>
        <v>0</v>
      </c>
      <c r="DS349" s="391">
        <f t="shared" si="531"/>
        <v>0</v>
      </c>
      <c r="DT349" s="391">
        <f t="shared" si="532"/>
        <v>0</v>
      </c>
      <c r="DU349" s="391">
        <f t="shared" si="533"/>
        <v>0</v>
      </c>
      <c r="DV349" s="391">
        <f t="shared" si="534"/>
        <v>0</v>
      </c>
      <c r="DW349" s="391">
        <f t="shared" si="535"/>
        <v>0</v>
      </c>
      <c r="DX349" s="391">
        <f t="shared" si="536"/>
        <v>0</v>
      </c>
      <c r="DY349" s="391">
        <f t="shared" si="537"/>
        <v>0</v>
      </c>
      <c r="DZ349" s="391">
        <f t="shared" si="538"/>
        <v>0</v>
      </c>
      <c r="EA349" s="391">
        <f t="shared" si="539"/>
        <v>0</v>
      </c>
      <c r="EB349" s="391">
        <f t="shared" si="540"/>
        <v>0</v>
      </c>
      <c r="EC349" s="398"/>
      <c r="ED349" s="391">
        <f t="shared" si="541"/>
        <v>0</v>
      </c>
      <c r="EE349" s="391">
        <f t="shared" si="542"/>
        <v>0</v>
      </c>
      <c r="EF349" s="391">
        <f t="shared" si="543"/>
        <v>0</v>
      </c>
      <c r="EG349" s="391">
        <f t="shared" si="544"/>
        <v>0</v>
      </c>
      <c r="EH349" s="391">
        <f t="shared" si="545"/>
        <v>0</v>
      </c>
      <c r="EI349" s="391">
        <f t="shared" si="546"/>
        <v>0</v>
      </c>
      <c r="EJ349" s="391">
        <f t="shared" si="547"/>
        <v>0</v>
      </c>
      <c r="EK349" s="391">
        <f t="shared" si="548"/>
        <v>0</v>
      </c>
      <c r="EL349" s="391">
        <f t="shared" si="549"/>
        <v>0</v>
      </c>
      <c r="EM349" s="391">
        <f t="shared" si="550"/>
        <v>0</v>
      </c>
      <c r="EN349" s="391">
        <f t="shared" si="551"/>
        <v>0</v>
      </c>
    </row>
    <row r="350" spans="1:145" s="391" customFormat="1" ht="13.5" hidden="1" thickBot="1" x14ac:dyDescent="0.25">
      <c r="A350" s="364" t="str">
        <f t="shared" si="557"/>
        <v>TS-OPS</v>
      </c>
      <c r="B350" s="365" t="str">
        <f>IF((A350&lt;&gt;"ZZZ"),(IF((IFERROR((VLOOKUP(A350,'Standaard+voorstellen '!A$1:B$436,1,FALSE)),"ZZZ"))="ZZZ","v","")),"")</f>
        <v/>
      </c>
      <c r="C350" s="396" t="s">
        <v>82</v>
      </c>
      <c r="D350" s="367" t="str">
        <f t="shared" si="471"/>
        <v>TS-OPS</v>
      </c>
      <c r="E350" s="368" t="str">
        <f>IFERROR((VLOOKUP(C350,'Standaard+voorstellen '!A$1:E$568,2,FALSE)),"Nog af te handelen AANVRAAG")</f>
        <v>TS Opschaling</v>
      </c>
      <c r="F350" s="369">
        <f>IFERROR((VLOOKUP(C350,'Standaard+voorstellen '!A$1:E$568,3,FALSE)),"")</f>
        <v>3</v>
      </c>
      <c r="G350" s="370">
        <f t="shared" si="554"/>
        <v>2043</v>
      </c>
      <c r="H350" s="371">
        <f t="shared" si="556"/>
        <v>0</v>
      </c>
      <c r="I350" s="372">
        <f t="shared" si="555"/>
        <v>2043</v>
      </c>
      <c r="J350" s="367">
        <f t="shared" si="472"/>
        <v>877</v>
      </c>
      <c r="K350" s="372">
        <f t="shared" si="473"/>
        <v>0</v>
      </c>
      <c r="L350" s="369" t="s">
        <v>36</v>
      </c>
      <c r="M350" s="373" t="s">
        <v>1214</v>
      </c>
      <c r="N350" s="374"/>
      <c r="O350" s="375"/>
      <c r="P350" s="376" t="s">
        <v>82</v>
      </c>
      <c r="Q350" s="377">
        <v>2043</v>
      </c>
      <c r="R350" s="378">
        <v>0</v>
      </c>
      <c r="S350" s="379">
        <v>2043</v>
      </c>
      <c r="T350" s="378">
        <v>10</v>
      </c>
      <c r="U350" s="378">
        <v>10</v>
      </c>
      <c r="V350" s="383">
        <v>125</v>
      </c>
      <c r="W350" s="384">
        <v>0</v>
      </c>
      <c r="X350" s="385">
        <v>125</v>
      </c>
      <c r="Y350" s="384">
        <v>157</v>
      </c>
      <c r="Z350" s="401">
        <v>0</v>
      </c>
      <c r="AA350" s="402">
        <v>157</v>
      </c>
      <c r="AB350" s="377">
        <v>132</v>
      </c>
      <c r="AC350" s="378">
        <v>0</v>
      </c>
      <c r="AD350" s="378">
        <v>132</v>
      </c>
      <c r="AE350" s="377">
        <v>259</v>
      </c>
      <c r="AF350" s="380">
        <v>0</v>
      </c>
      <c r="AG350" s="382">
        <v>259</v>
      </c>
      <c r="AH350" s="377">
        <v>189</v>
      </c>
      <c r="AI350" s="378">
        <v>0</v>
      </c>
      <c r="AJ350" s="379">
        <v>189</v>
      </c>
      <c r="AK350" s="378">
        <v>83</v>
      </c>
      <c r="AL350" s="378">
        <v>0</v>
      </c>
      <c r="AM350" s="378">
        <v>83</v>
      </c>
      <c r="AN350" s="377">
        <v>195</v>
      </c>
      <c r="AO350" s="378">
        <v>0</v>
      </c>
      <c r="AP350" s="379">
        <v>195</v>
      </c>
      <c r="AQ350" s="378">
        <v>451</v>
      </c>
      <c r="AR350" s="378">
        <v>0</v>
      </c>
      <c r="AS350" s="378">
        <v>451</v>
      </c>
      <c r="AT350" s="377">
        <v>216</v>
      </c>
      <c r="AU350" s="378">
        <v>0</v>
      </c>
      <c r="AV350" s="378">
        <v>216</v>
      </c>
      <c r="AW350" s="377">
        <v>236</v>
      </c>
      <c r="AX350" s="378">
        <v>0</v>
      </c>
      <c r="AY350" s="385">
        <v>236</v>
      </c>
      <c r="AZ350" s="403"/>
      <c r="BA350" s="387" t="str">
        <f t="shared" si="474"/>
        <v>TS</v>
      </c>
      <c r="BB350" s="388" t="str">
        <f t="shared" si="475"/>
        <v/>
      </c>
      <c r="BC350" s="389" t="str">
        <f t="shared" si="476"/>
        <v>-</v>
      </c>
      <c r="BD350" s="390" t="str">
        <f t="shared" si="558"/>
        <v>OPS</v>
      </c>
      <c r="BE350" s="391">
        <f t="shared" si="477"/>
        <v>3</v>
      </c>
      <c r="BF350" s="392" t="str">
        <f>VLOOKUP(C350,'Standaard+voorstellen '!A$1:E$568,1,FALSE)</f>
        <v>TS-OPS</v>
      </c>
      <c r="BG350" s="393" t="str">
        <f>VLOOKUP(P350,'Hulpblad Aantal per VrtgSrt &gt;=1'!B$4:C$688,1,FALSE)</f>
        <v>TS-OPS</v>
      </c>
      <c r="BH350" s="394" t="s">
        <v>82</v>
      </c>
      <c r="BI350" s="393" t="str">
        <f t="shared" si="478"/>
        <v>g</v>
      </c>
      <c r="BJ350" s="393" t="str">
        <f t="shared" si="479"/>
        <v/>
      </c>
      <c r="BK350" s="393" t="str">
        <f t="shared" si="480"/>
        <v>A</v>
      </c>
      <c r="BL350" s="395" t="str">
        <f t="shared" si="481"/>
        <v>A</v>
      </c>
      <c r="BM350" s="393" t="str">
        <f>IF((B350&gt;"a"),(VLOOKUP(A350,Afhankelijkheid!A$2:O$5530,2,FALSE)),"")</f>
        <v/>
      </c>
      <c r="BN350" s="396">
        <f>IFERROR(VLOOKUP(A350,'Hulpblad IZB en IZE'!A$2:B$750,2,FALSE),0)</f>
        <v>877</v>
      </c>
      <c r="BO350" s="511" t="str">
        <f t="shared" si="482"/>
        <v/>
      </c>
      <c r="BP350" s="370">
        <f t="shared" si="483"/>
        <v>2043</v>
      </c>
      <c r="BQ350" s="371">
        <f t="shared" si="484"/>
        <v>0</v>
      </c>
      <c r="BR350" s="372">
        <f t="shared" si="552"/>
        <v>2043</v>
      </c>
      <c r="BS350" s="372">
        <f t="shared" si="553"/>
        <v>10</v>
      </c>
      <c r="BT350" s="367">
        <f t="shared" si="485"/>
        <v>877</v>
      </c>
      <c r="BU350" s="398"/>
      <c r="BW350" s="393">
        <f t="shared" si="486"/>
        <v>0</v>
      </c>
      <c r="BX350" s="393">
        <f t="shared" si="487"/>
        <v>0</v>
      </c>
      <c r="BY350" s="393">
        <f t="shared" si="488"/>
        <v>0</v>
      </c>
      <c r="BZ350" s="393">
        <f t="shared" si="489"/>
        <v>0</v>
      </c>
      <c r="CA350" s="393">
        <f t="shared" si="490"/>
        <v>0</v>
      </c>
      <c r="CB350" s="393">
        <f t="shared" si="491"/>
        <v>0</v>
      </c>
      <c r="CC350" s="393">
        <f t="shared" si="492"/>
        <v>0</v>
      </c>
      <c r="CD350" s="393">
        <f t="shared" si="493"/>
        <v>0</v>
      </c>
      <c r="CE350" s="393">
        <f t="shared" si="494"/>
        <v>0</v>
      </c>
      <c r="CF350" s="393">
        <f t="shared" si="495"/>
        <v>0</v>
      </c>
      <c r="CG350" s="398"/>
      <c r="CH350" s="391">
        <f t="shared" si="496"/>
        <v>1</v>
      </c>
      <c r="CI350" s="391">
        <f t="shared" si="497"/>
        <v>1</v>
      </c>
      <c r="CJ350" s="391">
        <f t="shared" si="498"/>
        <v>1</v>
      </c>
      <c r="CK350" s="391">
        <f t="shared" si="499"/>
        <v>1</v>
      </c>
      <c r="CL350" s="391">
        <f t="shared" si="500"/>
        <v>1</v>
      </c>
      <c r="CM350" s="391">
        <f t="shared" si="501"/>
        <v>1</v>
      </c>
      <c r="CN350" s="391">
        <f t="shared" si="502"/>
        <v>1</v>
      </c>
      <c r="CO350" s="391">
        <f t="shared" si="503"/>
        <v>1</v>
      </c>
      <c r="CP350" s="391">
        <f t="shared" si="504"/>
        <v>1</v>
      </c>
      <c r="CQ350" s="391">
        <f t="shared" si="505"/>
        <v>1</v>
      </c>
      <c r="CR350" s="391">
        <f t="shared" si="506"/>
        <v>0</v>
      </c>
      <c r="CS350" s="393">
        <f t="shared" si="507"/>
        <v>0</v>
      </c>
      <c r="CT350" s="391">
        <f t="shared" si="508"/>
        <v>0</v>
      </c>
      <c r="CU350" s="391">
        <f t="shared" si="509"/>
        <v>1</v>
      </c>
      <c r="CV350" s="391">
        <f t="shared" si="510"/>
        <v>1</v>
      </c>
      <c r="CW350" s="391">
        <f t="shared" si="511"/>
        <v>1</v>
      </c>
      <c r="CX350" s="391">
        <f t="shared" si="512"/>
        <v>1</v>
      </c>
      <c r="CY350" s="391">
        <f t="shared" si="513"/>
        <v>1</v>
      </c>
      <c r="CZ350" s="391">
        <f t="shared" si="514"/>
        <v>1</v>
      </c>
      <c r="DA350" s="391">
        <f t="shared" si="515"/>
        <v>1</v>
      </c>
      <c r="DB350" s="391">
        <f t="shared" si="516"/>
        <v>1</v>
      </c>
      <c r="DC350" s="391">
        <f t="shared" si="517"/>
        <v>1</v>
      </c>
      <c r="DD350" s="391">
        <f t="shared" si="518"/>
        <v>1</v>
      </c>
      <c r="DE350" s="398"/>
      <c r="DF350" s="391">
        <f t="shared" si="519"/>
        <v>0</v>
      </c>
      <c r="DG350" s="391">
        <f t="shared" si="520"/>
        <v>0</v>
      </c>
      <c r="DH350" s="391">
        <f t="shared" si="521"/>
        <v>0</v>
      </c>
      <c r="DI350" s="391">
        <f t="shared" si="522"/>
        <v>0</v>
      </c>
      <c r="DJ350" s="391">
        <f t="shared" si="523"/>
        <v>0</v>
      </c>
      <c r="DK350" s="391">
        <f t="shared" si="524"/>
        <v>0</v>
      </c>
      <c r="DL350" s="391">
        <f t="shared" si="525"/>
        <v>0</v>
      </c>
      <c r="DM350" s="391">
        <f t="shared" si="526"/>
        <v>0</v>
      </c>
      <c r="DN350" s="391">
        <f t="shared" si="527"/>
        <v>0</v>
      </c>
      <c r="DO350" s="391">
        <f t="shared" si="528"/>
        <v>0</v>
      </c>
      <c r="DP350" s="391">
        <f t="shared" si="529"/>
        <v>0</v>
      </c>
      <c r="DQ350" s="398"/>
      <c r="DR350" s="391">
        <f t="shared" si="530"/>
        <v>0</v>
      </c>
      <c r="DS350" s="391">
        <f t="shared" si="531"/>
        <v>0</v>
      </c>
      <c r="DT350" s="391">
        <f t="shared" si="532"/>
        <v>0</v>
      </c>
      <c r="DU350" s="391">
        <f t="shared" si="533"/>
        <v>0</v>
      </c>
      <c r="DV350" s="391">
        <f t="shared" si="534"/>
        <v>0</v>
      </c>
      <c r="DW350" s="391">
        <f t="shared" si="535"/>
        <v>0</v>
      </c>
      <c r="DX350" s="391">
        <f t="shared" si="536"/>
        <v>0</v>
      </c>
      <c r="DY350" s="391">
        <f t="shared" si="537"/>
        <v>0</v>
      </c>
      <c r="DZ350" s="391">
        <f t="shared" si="538"/>
        <v>0</v>
      </c>
      <c r="EA350" s="391">
        <f t="shared" si="539"/>
        <v>0</v>
      </c>
      <c r="EB350" s="391">
        <f t="shared" si="540"/>
        <v>0</v>
      </c>
      <c r="EC350" s="398"/>
      <c r="ED350" s="391">
        <f t="shared" si="541"/>
        <v>0</v>
      </c>
      <c r="EE350" s="391">
        <f t="shared" si="542"/>
        <v>0</v>
      </c>
      <c r="EF350" s="391">
        <f t="shared" si="543"/>
        <v>0</v>
      </c>
      <c r="EG350" s="391">
        <f t="shared" si="544"/>
        <v>0</v>
      </c>
      <c r="EH350" s="391">
        <f t="shared" si="545"/>
        <v>0</v>
      </c>
      <c r="EI350" s="391">
        <f t="shared" si="546"/>
        <v>0</v>
      </c>
      <c r="EJ350" s="391">
        <f t="shared" si="547"/>
        <v>0</v>
      </c>
      <c r="EK350" s="391">
        <f t="shared" si="548"/>
        <v>0</v>
      </c>
      <c r="EL350" s="391">
        <f t="shared" si="549"/>
        <v>0</v>
      </c>
      <c r="EM350" s="391">
        <f t="shared" si="550"/>
        <v>0</v>
      </c>
      <c r="EN350" s="391">
        <f t="shared" si="551"/>
        <v>0</v>
      </c>
    </row>
    <row r="351" spans="1:145" s="391" customFormat="1" ht="13.5" hidden="1" thickBot="1" x14ac:dyDescent="0.25">
      <c r="A351" s="364" t="str">
        <f t="shared" si="557"/>
        <v>TS-PLB</v>
      </c>
      <c r="B351" s="365" t="str">
        <f>IF((A351&lt;&gt;"ZZZ"),(IF((IFERROR((VLOOKUP(A351,'Standaard+voorstellen '!A$1:B$436,1,FALSE)),"ZZZ"))="ZZZ","v","")),"")</f>
        <v/>
      </c>
      <c r="C351" s="396" t="s">
        <v>301</v>
      </c>
      <c r="D351" s="367" t="str">
        <f t="shared" si="471"/>
        <v>TS-PLB</v>
      </c>
      <c r="E351" s="368" t="str">
        <f>IFERROR((VLOOKUP(C351,'Standaard+voorstellen '!A$1:E$568,2,FALSE)),"Nog af te handelen AANVRAAG")</f>
        <v>TS Peloton Basis</v>
      </c>
      <c r="F351" s="369" t="str">
        <f>IFERROR((VLOOKUP(C351,'Standaard+voorstellen '!A$1:E$568,3,FALSE)),"")</f>
        <v>3</v>
      </c>
      <c r="G351" s="370">
        <f t="shared" si="554"/>
        <v>1710</v>
      </c>
      <c r="H351" s="371">
        <f t="shared" si="556"/>
        <v>0</v>
      </c>
      <c r="I351" s="372">
        <f t="shared" si="555"/>
        <v>1710</v>
      </c>
      <c r="J351" s="367">
        <f t="shared" si="472"/>
        <v>124</v>
      </c>
      <c r="K351" s="372">
        <f t="shared" si="473"/>
        <v>0</v>
      </c>
      <c r="L351" s="369" t="s">
        <v>36</v>
      </c>
      <c r="M351" s="373" t="s">
        <v>1214</v>
      </c>
      <c r="N351" s="393"/>
      <c r="O351" s="513"/>
      <c r="P351" s="376" t="s">
        <v>301</v>
      </c>
      <c r="Q351" s="377">
        <v>1710</v>
      </c>
      <c r="R351" s="378">
        <v>0</v>
      </c>
      <c r="S351" s="379">
        <v>1710</v>
      </c>
      <c r="T351" s="378">
        <v>10</v>
      </c>
      <c r="U351" s="378">
        <v>10</v>
      </c>
      <c r="V351" s="377">
        <v>113</v>
      </c>
      <c r="W351" s="378">
        <v>0</v>
      </c>
      <c r="X351" s="379">
        <v>113</v>
      </c>
      <c r="Y351" s="383">
        <v>64</v>
      </c>
      <c r="Z351" s="384">
        <v>0</v>
      </c>
      <c r="AA351" s="385">
        <v>64</v>
      </c>
      <c r="AB351" s="377">
        <v>121</v>
      </c>
      <c r="AC351" s="378">
        <v>0</v>
      </c>
      <c r="AD351" s="379">
        <v>121</v>
      </c>
      <c r="AE351" s="377">
        <v>221</v>
      </c>
      <c r="AF351" s="378">
        <v>0</v>
      </c>
      <c r="AG351" s="379">
        <v>221</v>
      </c>
      <c r="AH351" s="377">
        <v>167</v>
      </c>
      <c r="AI351" s="378">
        <v>0</v>
      </c>
      <c r="AJ351" s="379">
        <v>167</v>
      </c>
      <c r="AK351" s="377">
        <v>124</v>
      </c>
      <c r="AL351" s="378">
        <v>0</v>
      </c>
      <c r="AM351" s="379">
        <v>124</v>
      </c>
      <c r="AN351" s="377">
        <v>157</v>
      </c>
      <c r="AO351" s="378">
        <v>0</v>
      </c>
      <c r="AP351" s="379">
        <v>157</v>
      </c>
      <c r="AQ351" s="377">
        <v>394</v>
      </c>
      <c r="AR351" s="378">
        <v>0</v>
      </c>
      <c r="AS351" s="379">
        <v>394</v>
      </c>
      <c r="AT351" s="377">
        <v>132</v>
      </c>
      <c r="AU351" s="378">
        <v>0</v>
      </c>
      <c r="AV351" s="379">
        <v>132</v>
      </c>
      <c r="AW351" s="377">
        <v>217</v>
      </c>
      <c r="AX351" s="378">
        <v>0</v>
      </c>
      <c r="AY351" s="379">
        <v>217</v>
      </c>
      <c r="AZ351" s="403"/>
      <c r="BA351" s="387" t="str">
        <f t="shared" si="474"/>
        <v>TS</v>
      </c>
      <c r="BB351" s="388" t="str">
        <f t="shared" si="475"/>
        <v/>
      </c>
      <c r="BC351" s="389" t="str">
        <f t="shared" si="476"/>
        <v>-</v>
      </c>
      <c r="BD351" s="390" t="str">
        <f t="shared" si="558"/>
        <v>PLB</v>
      </c>
      <c r="BE351" s="391">
        <f t="shared" si="477"/>
        <v>3</v>
      </c>
      <c r="BF351" s="392" t="str">
        <f>VLOOKUP(C351,'Standaard+voorstellen '!A$1:E$568,1,FALSE)</f>
        <v>TS-PLB</v>
      </c>
      <c r="BG351" s="393" t="str">
        <f>VLOOKUP(P351,'Hulpblad Aantal per VrtgSrt &gt;=1'!B$4:C$688,1,FALSE)</f>
        <v>TS-PLB</v>
      </c>
      <c r="BH351" s="394" t="s">
        <v>301</v>
      </c>
      <c r="BI351" s="393" t="str">
        <f t="shared" si="478"/>
        <v>g</v>
      </c>
      <c r="BJ351" s="393" t="str">
        <f t="shared" si="479"/>
        <v/>
      </c>
      <c r="BK351" s="393" t="str">
        <f t="shared" si="480"/>
        <v>A</v>
      </c>
      <c r="BL351" s="395" t="str">
        <f t="shared" si="481"/>
        <v>A</v>
      </c>
      <c r="BM351" s="393" t="str">
        <f>IF((B351&gt;"a"),(VLOOKUP(A351,Afhankelijkheid!A$2:O$5530,2,FALSE)),"")</f>
        <v/>
      </c>
      <c r="BN351" s="396">
        <f>IFERROR(VLOOKUP(A351,'Hulpblad IZB en IZE'!A$2:B$750,2,FALSE),0)</f>
        <v>124</v>
      </c>
      <c r="BO351" s="397" t="str">
        <f t="shared" si="482"/>
        <v/>
      </c>
      <c r="BP351" s="370">
        <f t="shared" si="483"/>
        <v>1710</v>
      </c>
      <c r="BQ351" s="371">
        <f t="shared" si="484"/>
        <v>0</v>
      </c>
      <c r="BR351" s="372">
        <f t="shared" si="552"/>
        <v>1710</v>
      </c>
      <c r="BS351" s="372">
        <f t="shared" si="553"/>
        <v>10</v>
      </c>
      <c r="BT351" s="367">
        <f t="shared" si="485"/>
        <v>124</v>
      </c>
      <c r="BU351" s="398"/>
      <c r="BW351" s="393">
        <f t="shared" si="486"/>
        <v>0</v>
      </c>
      <c r="BX351" s="393">
        <f t="shared" si="487"/>
        <v>0</v>
      </c>
      <c r="BY351" s="393">
        <f t="shared" si="488"/>
        <v>0</v>
      </c>
      <c r="BZ351" s="393">
        <f t="shared" si="489"/>
        <v>0</v>
      </c>
      <c r="CA351" s="393">
        <f t="shared" si="490"/>
        <v>0</v>
      </c>
      <c r="CB351" s="393">
        <f t="shared" si="491"/>
        <v>0</v>
      </c>
      <c r="CC351" s="393">
        <f t="shared" si="492"/>
        <v>0</v>
      </c>
      <c r="CD351" s="393">
        <f t="shared" si="493"/>
        <v>0</v>
      </c>
      <c r="CE351" s="393">
        <f t="shared" si="494"/>
        <v>0</v>
      </c>
      <c r="CF351" s="393">
        <f t="shared" si="495"/>
        <v>0</v>
      </c>
      <c r="CG351" s="398"/>
      <c r="CH351" s="391">
        <f t="shared" si="496"/>
        <v>1</v>
      </c>
      <c r="CI351" s="391">
        <f t="shared" si="497"/>
        <v>1</v>
      </c>
      <c r="CJ351" s="391">
        <f t="shared" si="498"/>
        <v>1</v>
      </c>
      <c r="CK351" s="391">
        <f t="shared" si="499"/>
        <v>1</v>
      </c>
      <c r="CL351" s="391">
        <f t="shared" si="500"/>
        <v>1</v>
      </c>
      <c r="CM351" s="391">
        <f t="shared" si="501"/>
        <v>1</v>
      </c>
      <c r="CN351" s="391">
        <f t="shared" si="502"/>
        <v>1</v>
      </c>
      <c r="CO351" s="391">
        <f t="shared" si="503"/>
        <v>1</v>
      </c>
      <c r="CP351" s="391">
        <f t="shared" si="504"/>
        <v>1</v>
      </c>
      <c r="CQ351" s="391">
        <f t="shared" si="505"/>
        <v>1</v>
      </c>
      <c r="CR351" s="391">
        <f t="shared" si="506"/>
        <v>0</v>
      </c>
      <c r="CS351" s="393">
        <f t="shared" si="507"/>
        <v>0</v>
      </c>
      <c r="CT351" s="391">
        <f t="shared" si="508"/>
        <v>0</v>
      </c>
      <c r="CU351" s="391">
        <f t="shared" si="509"/>
        <v>1</v>
      </c>
      <c r="CV351" s="391">
        <f t="shared" si="510"/>
        <v>1</v>
      </c>
      <c r="CW351" s="391">
        <f t="shared" si="511"/>
        <v>1</v>
      </c>
      <c r="CX351" s="391">
        <f t="shared" si="512"/>
        <v>1</v>
      </c>
      <c r="CY351" s="391">
        <f t="shared" si="513"/>
        <v>1</v>
      </c>
      <c r="CZ351" s="391">
        <f t="shared" si="514"/>
        <v>1</v>
      </c>
      <c r="DA351" s="391">
        <f t="shared" si="515"/>
        <v>1</v>
      </c>
      <c r="DB351" s="391">
        <f t="shared" si="516"/>
        <v>1</v>
      </c>
      <c r="DC351" s="391">
        <f t="shared" si="517"/>
        <v>1</v>
      </c>
      <c r="DD351" s="391">
        <f t="shared" si="518"/>
        <v>1</v>
      </c>
      <c r="DE351" s="398"/>
      <c r="DF351" s="391">
        <f t="shared" si="519"/>
        <v>0</v>
      </c>
      <c r="DG351" s="391">
        <f t="shared" si="520"/>
        <v>0</v>
      </c>
      <c r="DH351" s="391">
        <f t="shared" si="521"/>
        <v>0</v>
      </c>
      <c r="DI351" s="391">
        <f t="shared" si="522"/>
        <v>0</v>
      </c>
      <c r="DJ351" s="391">
        <f t="shared" si="523"/>
        <v>0</v>
      </c>
      <c r="DK351" s="391">
        <f t="shared" si="524"/>
        <v>0</v>
      </c>
      <c r="DL351" s="391">
        <f t="shared" si="525"/>
        <v>0</v>
      </c>
      <c r="DM351" s="391">
        <f t="shared" si="526"/>
        <v>0</v>
      </c>
      <c r="DN351" s="391">
        <f t="shared" si="527"/>
        <v>0</v>
      </c>
      <c r="DO351" s="391">
        <f t="shared" si="528"/>
        <v>0</v>
      </c>
      <c r="DP351" s="391">
        <f t="shared" si="529"/>
        <v>0</v>
      </c>
      <c r="DQ351" s="398"/>
      <c r="DR351" s="391">
        <f t="shared" si="530"/>
        <v>0</v>
      </c>
      <c r="DS351" s="391">
        <f t="shared" si="531"/>
        <v>0</v>
      </c>
      <c r="DT351" s="391">
        <f t="shared" si="532"/>
        <v>0</v>
      </c>
      <c r="DU351" s="391">
        <f t="shared" si="533"/>
        <v>0</v>
      </c>
      <c r="DV351" s="391">
        <f t="shared" si="534"/>
        <v>0</v>
      </c>
      <c r="DW351" s="391">
        <f t="shared" si="535"/>
        <v>0</v>
      </c>
      <c r="DX351" s="391">
        <f t="shared" si="536"/>
        <v>0</v>
      </c>
      <c r="DY351" s="391">
        <f t="shared" si="537"/>
        <v>0</v>
      </c>
      <c r="DZ351" s="391">
        <f t="shared" si="538"/>
        <v>0</v>
      </c>
      <c r="EA351" s="391">
        <f t="shared" si="539"/>
        <v>0</v>
      </c>
      <c r="EB351" s="391">
        <f t="shared" si="540"/>
        <v>0</v>
      </c>
      <c r="EC351" s="398"/>
      <c r="ED351" s="391">
        <f t="shared" si="541"/>
        <v>0</v>
      </c>
      <c r="EE351" s="391">
        <f t="shared" si="542"/>
        <v>0</v>
      </c>
      <c r="EF351" s="391">
        <f t="shared" si="543"/>
        <v>0</v>
      </c>
      <c r="EG351" s="391">
        <f t="shared" si="544"/>
        <v>0</v>
      </c>
      <c r="EH351" s="391">
        <f t="shared" si="545"/>
        <v>0</v>
      </c>
      <c r="EI351" s="391">
        <f t="shared" si="546"/>
        <v>0</v>
      </c>
      <c r="EJ351" s="391">
        <f t="shared" si="547"/>
        <v>0</v>
      </c>
      <c r="EK351" s="391">
        <f t="shared" si="548"/>
        <v>0</v>
      </c>
      <c r="EL351" s="391">
        <f t="shared" si="549"/>
        <v>0</v>
      </c>
      <c r="EM351" s="391">
        <f t="shared" si="550"/>
        <v>0</v>
      </c>
      <c r="EN351" s="391">
        <f t="shared" si="551"/>
        <v>0</v>
      </c>
    </row>
    <row r="352" spans="1:145" s="391" customFormat="1" ht="13.5" hidden="1" thickBot="1" x14ac:dyDescent="0.25">
      <c r="A352" s="364" t="str">
        <f t="shared" si="557"/>
        <v>TS-PLG</v>
      </c>
      <c r="B352" s="365" t="str">
        <f>IF((A352&lt;&gt;"ZZZ"),(IF((IFERROR((VLOOKUP(A352,'Standaard+voorstellen '!A$1:B$436,1,FALSE)),"ZZZ"))="ZZZ","v","")),"")</f>
        <v/>
      </c>
      <c r="C352" s="396" t="s">
        <v>303</v>
      </c>
      <c r="D352" s="367" t="str">
        <f t="shared" si="471"/>
        <v>TS-PLG</v>
      </c>
      <c r="E352" s="368" t="str">
        <f>IFERROR((VLOOKUP(C352,'Standaard+voorstellen '!A$1:E$568,2,FALSE)),"Nog af te handelen AANVRAAG")</f>
        <v>TS Peloton IBGS</v>
      </c>
      <c r="F352" s="369">
        <f>IFERROR((VLOOKUP(C352,'Standaard+voorstellen '!A$1:E$568,3,FALSE)),"")</f>
        <v>2</v>
      </c>
      <c r="G352" s="370">
        <f t="shared" si="554"/>
        <v>76</v>
      </c>
      <c r="H352" s="371">
        <f t="shared" si="556"/>
        <v>0</v>
      </c>
      <c r="I352" s="372">
        <f t="shared" si="555"/>
        <v>76</v>
      </c>
      <c r="J352" s="367">
        <f t="shared" si="472"/>
        <v>4</v>
      </c>
      <c r="K352" s="372">
        <f t="shared" si="473"/>
        <v>0</v>
      </c>
      <c r="L352" s="369" t="s">
        <v>36</v>
      </c>
      <c r="M352" s="373" t="s">
        <v>1138</v>
      </c>
      <c r="N352" s="374"/>
      <c r="O352" s="375"/>
      <c r="P352" s="376" t="s">
        <v>303</v>
      </c>
      <c r="Q352" s="377">
        <v>76</v>
      </c>
      <c r="R352" s="378">
        <v>0</v>
      </c>
      <c r="S352" s="379">
        <v>76</v>
      </c>
      <c r="T352" s="378">
        <v>7</v>
      </c>
      <c r="U352" s="378">
        <v>4</v>
      </c>
      <c r="V352" s="383">
        <v>0</v>
      </c>
      <c r="W352" s="384">
        <v>0</v>
      </c>
      <c r="X352" s="385">
        <v>0</v>
      </c>
      <c r="Y352" s="384"/>
      <c r="Z352" s="401"/>
      <c r="AA352" s="402"/>
      <c r="AB352" s="383">
        <v>39</v>
      </c>
      <c r="AC352" s="384">
        <v>0</v>
      </c>
      <c r="AD352" s="384">
        <v>39</v>
      </c>
      <c r="AE352" s="383">
        <v>10</v>
      </c>
      <c r="AF352" s="401">
        <v>0</v>
      </c>
      <c r="AG352" s="402">
        <v>10</v>
      </c>
      <c r="AH352" s="377">
        <v>0</v>
      </c>
      <c r="AI352" s="378">
        <v>0</v>
      </c>
      <c r="AJ352" s="379">
        <v>0</v>
      </c>
      <c r="AK352" s="384"/>
      <c r="AL352" s="384"/>
      <c r="AM352" s="384"/>
      <c r="AN352" s="377">
        <v>0</v>
      </c>
      <c r="AO352" s="378">
        <v>0</v>
      </c>
      <c r="AP352" s="379">
        <v>0</v>
      </c>
      <c r="AQ352" s="384">
        <v>22</v>
      </c>
      <c r="AR352" s="384">
        <v>0</v>
      </c>
      <c r="AS352" s="384">
        <v>22</v>
      </c>
      <c r="AT352" s="383">
        <v>5</v>
      </c>
      <c r="AU352" s="384">
        <v>0</v>
      </c>
      <c r="AV352" s="384">
        <v>5</v>
      </c>
      <c r="AW352" s="383"/>
      <c r="AX352" s="384"/>
      <c r="AY352" s="379"/>
      <c r="AZ352" s="403"/>
      <c r="BA352" s="387" t="str">
        <f t="shared" si="474"/>
        <v>TS</v>
      </c>
      <c r="BB352" s="388" t="str">
        <f t="shared" si="475"/>
        <v/>
      </c>
      <c r="BC352" s="389" t="str">
        <f t="shared" si="476"/>
        <v>-</v>
      </c>
      <c r="BD352" s="390" t="str">
        <f t="shared" si="558"/>
        <v>PLG</v>
      </c>
      <c r="BE352" s="391">
        <f t="shared" si="477"/>
        <v>3</v>
      </c>
      <c r="BF352" s="392" t="str">
        <f>VLOOKUP(C352,'Standaard+voorstellen '!A$1:E$568,1,FALSE)</f>
        <v>TS-PLG</v>
      </c>
      <c r="BG352" s="393" t="str">
        <f>VLOOKUP(P352,'Hulpblad Aantal per VrtgSrt &gt;=1'!B$4:C$688,1,FALSE)</f>
        <v>TS-PLG</v>
      </c>
      <c r="BH352" s="394" t="s">
        <v>303</v>
      </c>
      <c r="BI352" s="393" t="str">
        <f t="shared" si="478"/>
        <v>g</v>
      </c>
      <c r="BJ352" s="393" t="str">
        <f t="shared" si="479"/>
        <v/>
      </c>
      <c r="BK352" s="393" t="str">
        <f t="shared" si="480"/>
        <v>A</v>
      </c>
      <c r="BL352" s="395" t="str">
        <f t="shared" si="481"/>
        <v>A</v>
      </c>
      <c r="BM352" s="393" t="str">
        <f>IF((B352&gt;"a"),(VLOOKUP(A352,Afhankelijkheid!A$2:O$5530,2,FALSE)),"")</f>
        <v/>
      </c>
      <c r="BN352" s="396">
        <f>IFERROR(VLOOKUP(A352,'Hulpblad IZB en IZE'!A$2:B$750,2,FALSE),0)</f>
        <v>4</v>
      </c>
      <c r="BO352" s="397" t="str">
        <f t="shared" si="482"/>
        <v/>
      </c>
      <c r="BP352" s="370">
        <f t="shared" si="483"/>
        <v>76</v>
      </c>
      <c r="BQ352" s="371">
        <f t="shared" si="484"/>
        <v>0</v>
      </c>
      <c r="BR352" s="372">
        <f t="shared" si="552"/>
        <v>76</v>
      </c>
      <c r="BS352" s="372">
        <f t="shared" si="553"/>
        <v>7</v>
      </c>
      <c r="BT352" s="367">
        <f t="shared" si="485"/>
        <v>4</v>
      </c>
      <c r="BU352" s="398"/>
      <c r="BW352" s="393">
        <f t="shared" si="486"/>
        <v>0</v>
      </c>
      <c r="BX352" s="393">
        <f t="shared" si="487"/>
        <v>0</v>
      </c>
      <c r="BY352" s="393">
        <f t="shared" si="488"/>
        <v>0</v>
      </c>
      <c r="BZ352" s="393">
        <f t="shared" si="489"/>
        <v>0</v>
      </c>
      <c r="CA352" s="393">
        <f t="shared" si="490"/>
        <v>0</v>
      </c>
      <c r="CB352" s="393">
        <f t="shared" si="491"/>
        <v>0</v>
      </c>
      <c r="CC352" s="393">
        <f t="shared" si="492"/>
        <v>0</v>
      </c>
      <c r="CD352" s="393">
        <f t="shared" si="493"/>
        <v>0</v>
      </c>
      <c r="CE352" s="393">
        <f t="shared" si="494"/>
        <v>0</v>
      </c>
      <c r="CF352" s="393">
        <f t="shared" si="495"/>
        <v>0</v>
      </c>
      <c r="CG352" s="398"/>
      <c r="CH352" s="391">
        <f t="shared" si="496"/>
        <v>1</v>
      </c>
      <c r="CI352" s="391">
        <f t="shared" si="497"/>
        <v>0</v>
      </c>
      <c r="CJ352" s="391">
        <f t="shared" si="498"/>
        <v>1</v>
      </c>
      <c r="CK352" s="391">
        <f t="shared" si="499"/>
        <v>1</v>
      </c>
      <c r="CL352" s="391">
        <f t="shared" si="500"/>
        <v>1</v>
      </c>
      <c r="CM352" s="391">
        <f t="shared" si="501"/>
        <v>0</v>
      </c>
      <c r="CN352" s="391">
        <f t="shared" si="502"/>
        <v>1</v>
      </c>
      <c r="CO352" s="391">
        <f t="shared" si="503"/>
        <v>1</v>
      </c>
      <c r="CP352" s="391">
        <f t="shared" si="504"/>
        <v>1</v>
      </c>
      <c r="CQ352" s="391">
        <f t="shared" si="505"/>
        <v>0</v>
      </c>
      <c r="CR352" s="391">
        <f t="shared" si="506"/>
        <v>0</v>
      </c>
      <c r="CS352" s="393">
        <f t="shared" si="507"/>
        <v>0</v>
      </c>
      <c r="CT352" s="391">
        <f t="shared" si="508"/>
        <v>0</v>
      </c>
      <c r="CU352" s="391">
        <f t="shared" si="509"/>
        <v>0</v>
      </c>
      <c r="CV352" s="391">
        <f t="shared" si="510"/>
        <v>0</v>
      </c>
      <c r="CW352" s="391">
        <f t="shared" si="511"/>
        <v>1</v>
      </c>
      <c r="CX352" s="391">
        <f t="shared" si="512"/>
        <v>1</v>
      </c>
      <c r="CY352" s="391">
        <f t="shared" si="513"/>
        <v>0</v>
      </c>
      <c r="CZ352" s="391">
        <f t="shared" si="514"/>
        <v>0</v>
      </c>
      <c r="DA352" s="391">
        <f t="shared" si="515"/>
        <v>0</v>
      </c>
      <c r="DB352" s="391">
        <f t="shared" si="516"/>
        <v>1</v>
      </c>
      <c r="DC352" s="391">
        <f t="shared" si="517"/>
        <v>1</v>
      </c>
      <c r="DD352" s="391">
        <f t="shared" si="518"/>
        <v>0</v>
      </c>
      <c r="DE352" s="398"/>
      <c r="DF352" s="391">
        <f t="shared" si="519"/>
        <v>0</v>
      </c>
      <c r="DG352" s="391">
        <f t="shared" si="520"/>
        <v>0</v>
      </c>
      <c r="DH352" s="391">
        <f t="shared" si="521"/>
        <v>0</v>
      </c>
      <c r="DI352" s="391">
        <f t="shared" si="522"/>
        <v>0</v>
      </c>
      <c r="DJ352" s="391">
        <f t="shared" si="523"/>
        <v>0</v>
      </c>
      <c r="DK352" s="391">
        <f t="shared" si="524"/>
        <v>0</v>
      </c>
      <c r="DL352" s="391">
        <f t="shared" si="525"/>
        <v>0</v>
      </c>
      <c r="DM352" s="391">
        <f t="shared" si="526"/>
        <v>0</v>
      </c>
      <c r="DN352" s="391">
        <f t="shared" si="527"/>
        <v>0</v>
      </c>
      <c r="DO352" s="391">
        <f t="shared" si="528"/>
        <v>0</v>
      </c>
      <c r="DP352" s="391">
        <f t="shared" si="529"/>
        <v>0</v>
      </c>
      <c r="DQ352" s="398"/>
      <c r="DR352" s="391">
        <f t="shared" si="530"/>
        <v>0</v>
      </c>
      <c r="DS352" s="391">
        <f t="shared" si="531"/>
        <v>0</v>
      </c>
      <c r="DT352" s="391">
        <f t="shared" si="532"/>
        <v>0</v>
      </c>
      <c r="DU352" s="391">
        <f t="shared" si="533"/>
        <v>0</v>
      </c>
      <c r="DV352" s="391">
        <f t="shared" si="534"/>
        <v>0</v>
      </c>
      <c r="DW352" s="391">
        <f t="shared" si="535"/>
        <v>0</v>
      </c>
      <c r="DX352" s="391">
        <f t="shared" si="536"/>
        <v>0</v>
      </c>
      <c r="DY352" s="391">
        <f t="shared" si="537"/>
        <v>0</v>
      </c>
      <c r="DZ352" s="391">
        <f t="shared" si="538"/>
        <v>0</v>
      </c>
      <c r="EA352" s="391">
        <f t="shared" si="539"/>
        <v>0</v>
      </c>
      <c r="EB352" s="391">
        <f t="shared" si="540"/>
        <v>0</v>
      </c>
      <c r="EC352" s="398"/>
      <c r="ED352" s="391">
        <f t="shared" si="541"/>
        <v>0</v>
      </c>
      <c r="EE352" s="391">
        <f t="shared" si="542"/>
        <v>0</v>
      </c>
      <c r="EF352" s="391">
        <f t="shared" si="543"/>
        <v>0</v>
      </c>
      <c r="EG352" s="391">
        <f t="shared" si="544"/>
        <v>0</v>
      </c>
      <c r="EH352" s="391">
        <f t="shared" si="545"/>
        <v>0</v>
      </c>
      <c r="EI352" s="391">
        <f t="shared" si="546"/>
        <v>0</v>
      </c>
      <c r="EJ352" s="391">
        <f t="shared" si="547"/>
        <v>0</v>
      </c>
      <c r="EK352" s="391">
        <f t="shared" si="548"/>
        <v>0</v>
      </c>
      <c r="EL352" s="391">
        <f t="shared" si="549"/>
        <v>0</v>
      </c>
      <c r="EM352" s="391">
        <f t="shared" si="550"/>
        <v>0</v>
      </c>
      <c r="EN352" s="391">
        <f t="shared" si="551"/>
        <v>0</v>
      </c>
    </row>
    <row r="353" spans="1:145" s="391" customFormat="1" ht="13.5" hidden="1" thickBot="1" x14ac:dyDescent="0.25">
      <c r="A353" s="364" t="str">
        <f t="shared" si="557"/>
        <v>TS-PLR</v>
      </c>
      <c r="B353" s="365" t="str">
        <f>IF((A353&lt;&gt;"ZZZ"),(IF((IFERROR((VLOOKUP(A353,'Standaard+voorstellen '!A$1:B$436,1,FALSE)),"ZZZ"))="ZZZ","v","")),"")</f>
        <v/>
      </c>
      <c r="C353" s="396" t="s">
        <v>309</v>
      </c>
      <c r="D353" s="367" t="str">
        <f t="shared" si="471"/>
        <v>TS-PLR</v>
      </c>
      <c r="E353" s="368" t="str">
        <f>IFERROR((VLOOKUP(C353,'Standaard+voorstellen '!A$1:E$568,2,FALSE)),"Nog af te handelen AANVRAAG")</f>
        <v>TS Peloton Redding &amp; THV</v>
      </c>
      <c r="F353" s="369" t="str">
        <f>IFERROR((VLOOKUP(C353,'Standaard+voorstellen '!A$1:E$568,3,FALSE)),"")</f>
        <v>3/4</v>
      </c>
      <c r="G353" s="370">
        <f t="shared" si="554"/>
        <v>510</v>
      </c>
      <c r="H353" s="371">
        <f t="shared" si="556"/>
        <v>0</v>
      </c>
      <c r="I353" s="372">
        <f t="shared" si="555"/>
        <v>510</v>
      </c>
      <c r="J353" s="367">
        <f t="shared" si="472"/>
        <v>28</v>
      </c>
      <c r="K353" s="372">
        <f t="shared" si="473"/>
        <v>0</v>
      </c>
      <c r="L353" s="369" t="s">
        <v>36</v>
      </c>
      <c r="M353" s="373" t="s">
        <v>1258</v>
      </c>
      <c r="N353" s="374"/>
      <c r="O353" s="375"/>
      <c r="P353" s="376" t="s">
        <v>309</v>
      </c>
      <c r="Q353" s="377">
        <v>510</v>
      </c>
      <c r="R353" s="378">
        <v>0</v>
      </c>
      <c r="S353" s="379">
        <v>510</v>
      </c>
      <c r="T353" s="378">
        <v>8</v>
      </c>
      <c r="U353" s="378">
        <v>8</v>
      </c>
      <c r="V353" s="383">
        <v>4</v>
      </c>
      <c r="W353" s="384">
        <v>0</v>
      </c>
      <c r="X353" s="385">
        <v>4</v>
      </c>
      <c r="Y353" s="384"/>
      <c r="Z353" s="401"/>
      <c r="AA353" s="402"/>
      <c r="AB353" s="383">
        <v>59</v>
      </c>
      <c r="AC353" s="384">
        <v>0</v>
      </c>
      <c r="AD353" s="384">
        <v>59</v>
      </c>
      <c r="AE353" s="377"/>
      <c r="AF353" s="380"/>
      <c r="AG353" s="382"/>
      <c r="AH353" s="377">
        <v>6</v>
      </c>
      <c r="AI353" s="378">
        <v>0</v>
      </c>
      <c r="AJ353" s="379">
        <v>6</v>
      </c>
      <c r="AK353" s="384">
        <v>16</v>
      </c>
      <c r="AL353" s="384">
        <v>0</v>
      </c>
      <c r="AM353" s="384">
        <v>16</v>
      </c>
      <c r="AN353" s="377">
        <v>108</v>
      </c>
      <c r="AO353" s="378">
        <v>0</v>
      </c>
      <c r="AP353" s="379">
        <v>108</v>
      </c>
      <c r="AQ353" s="384">
        <v>72</v>
      </c>
      <c r="AR353" s="384">
        <v>0</v>
      </c>
      <c r="AS353" s="384">
        <v>72</v>
      </c>
      <c r="AT353" s="383">
        <v>53</v>
      </c>
      <c r="AU353" s="384">
        <v>0</v>
      </c>
      <c r="AV353" s="384">
        <v>53</v>
      </c>
      <c r="AW353" s="383">
        <v>192</v>
      </c>
      <c r="AX353" s="384">
        <v>0</v>
      </c>
      <c r="AY353" s="385">
        <v>192</v>
      </c>
      <c r="AZ353" s="403"/>
      <c r="BA353" s="387" t="str">
        <f t="shared" si="474"/>
        <v>TS</v>
      </c>
      <c r="BB353" s="388" t="str">
        <f t="shared" si="475"/>
        <v/>
      </c>
      <c r="BC353" s="389" t="str">
        <f t="shared" si="476"/>
        <v>-</v>
      </c>
      <c r="BD353" s="390" t="str">
        <f t="shared" si="558"/>
        <v>PLR</v>
      </c>
      <c r="BE353" s="391">
        <f t="shared" si="477"/>
        <v>3</v>
      </c>
      <c r="BF353" s="392" t="str">
        <f>VLOOKUP(C353,'Standaard+voorstellen '!A$1:E$568,1,FALSE)</f>
        <v>TS-PLR</v>
      </c>
      <c r="BG353" s="393" t="str">
        <f>VLOOKUP(P353,'Hulpblad Aantal per VrtgSrt &gt;=1'!B$4:C$688,1,FALSE)</f>
        <v>TS-PLR</v>
      </c>
      <c r="BH353" s="394" t="s">
        <v>309</v>
      </c>
      <c r="BI353" s="393" t="str">
        <f t="shared" si="478"/>
        <v>g</v>
      </c>
      <c r="BJ353" s="393" t="str">
        <f t="shared" si="479"/>
        <v/>
      </c>
      <c r="BK353" s="393" t="str">
        <f t="shared" si="480"/>
        <v>A</v>
      </c>
      <c r="BL353" s="395" t="str">
        <f t="shared" si="481"/>
        <v>A</v>
      </c>
      <c r="BM353" s="393" t="str">
        <f>IF((B353&gt;"a"),(VLOOKUP(A353,Afhankelijkheid!A$2:O$5530,2,FALSE)),"")</f>
        <v/>
      </c>
      <c r="BN353" s="396">
        <f>IFERROR(VLOOKUP(A353,'Hulpblad IZB en IZE'!A$2:B$750,2,FALSE),0)</f>
        <v>28</v>
      </c>
      <c r="BO353" s="397" t="str">
        <f t="shared" si="482"/>
        <v/>
      </c>
      <c r="BP353" s="370">
        <f t="shared" si="483"/>
        <v>510</v>
      </c>
      <c r="BQ353" s="371">
        <f t="shared" si="484"/>
        <v>0</v>
      </c>
      <c r="BR353" s="372">
        <f t="shared" si="552"/>
        <v>510</v>
      </c>
      <c r="BS353" s="372">
        <f t="shared" si="553"/>
        <v>8</v>
      </c>
      <c r="BT353" s="367">
        <f t="shared" si="485"/>
        <v>28</v>
      </c>
      <c r="BU353" s="398"/>
      <c r="BW353" s="393">
        <f t="shared" si="486"/>
        <v>0</v>
      </c>
      <c r="BX353" s="393">
        <f t="shared" si="487"/>
        <v>0</v>
      </c>
      <c r="BY353" s="393">
        <f t="shared" si="488"/>
        <v>0</v>
      </c>
      <c r="BZ353" s="393">
        <f t="shared" si="489"/>
        <v>0</v>
      </c>
      <c r="CA353" s="393">
        <f t="shared" si="490"/>
        <v>0</v>
      </c>
      <c r="CB353" s="393">
        <f t="shared" si="491"/>
        <v>0</v>
      </c>
      <c r="CC353" s="393">
        <f t="shared" si="492"/>
        <v>0</v>
      </c>
      <c r="CD353" s="393">
        <f t="shared" si="493"/>
        <v>0</v>
      </c>
      <c r="CE353" s="393">
        <f t="shared" si="494"/>
        <v>0</v>
      </c>
      <c r="CF353" s="393">
        <f t="shared" si="495"/>
        <v>0</v>
      </c>
      <c r="CG353" s="398"/>
      <c r="CH353" s="391">
        <f t="shared" si="496"/>
        <v>1</v>
      </c>
      <c r="CI353" s="391">
        <f t="shared" si="497"/>
        <v>0</v>
      </c>
      <c r="CJ353" s="391">
        <f t="shared" si="498"/>
        <v>1</v>
      </c>
      <c r="CK353" s="391">
        <f t="shared" si="499"/>
        <v>0</v>
      </c>
      <c r="CL353" s="391">
        <f t="shared" si="500"/>
        <v>1</v>
      </c>
      <c r="CM353" s="391">
        <f t="shared" si="501"/>
        <v>1</v>
      </c>
      <c r="CN353" s="391">
        <f t="shared" si="502"/>
        <v>1</v>
      </c>
      <c r="CO353" s="391">
        <f t="shared" si="503"/>
        <v>1</v>
      </c>
      <c r="CP353" s="391">
        <f t="shared" si="504"/>
        <v>1</v>
      </c>
      <c r="CQ353" s="391">
        <f t="shared" si="505"/>
        <v>1</v>
      </c>
      <c r="CR353" s="391">
        <f t="shared" si="506"/>
        <v>0</v>
      </c>
      <c r="CS353" s="393">
        <f t="shared" si="507"/>
        <v>0</v>
      </c>
      <c r="CT353" s="391">
        <f t="shared" si="508"/>
        <v>0</v>
      </c>
      <c r="CU353" s="391">
        <f t="shared" si="509"/>
        <v>1</v>
      </c>
      <c r="CV353" s="391">
        <f t="shared" si="510"/>
        <v>0</v>
      </c>
      <c r="CW353" s="391">
        <f t="shared" si="511"/>
        <v>1</v>
      </c>
      <c r="CX353" s="391">
        <f t="shared" si="512"/>
        <v>0</v>
      </c>
      <c r="CY353" s="391">
        <f t="shared" si="513"/>
        <v>1</v>
      </c>
      <c r="CZ353" s="391">
        <f t="shared" si="514"/>
        <v>1</v>
      </c>
      <c r="DA353" s="391">
        <f t="shared" si="515"/>
        <v>1</v>
      </c>
      <c r="DB353" s="391">
        <f t="shared" si="516"/>
        <v>1</v>
      </c>
      <c r="DC353" s="391">
        <f t="shared" si="517"/>
        <v>1</v>
      </c>
      <c r="DD353" s="391">
        <f t="shared" si="518"/>
        <v>1</v>
      </c>
      <c r="DE353" s="398"/>
      <c r="DF353" s="391">
        <f t="shared" si="519"/>
        <v>0</v>
      </c>
      <c r="DG353" s="391">
        <f t="shared" si="520"/>
        <v>0</v>
      </c>
      <c r="DH353" s="391">
        <f t="shared" si="521"/>
        <v>0</v>
      </c>
      <c r="DI353" s="391">
        <f t="shared" si="522"/>
        <v>0</v>
      </c>
      <c r="DJ353" s="391">
        <f t="shared" si="523"/>
        <v>0</v>
      </c>
      <c r="DK353" s="391">
        <f t="shared" si="524"/>
        <v>0</v>
      </c>
      <c r="DL353" s="391">
        <f t="shared" si="525"/>
        <v>0</v>
      </c>
      <c r="DM353" s="391">
        <f t="shared" si="526"/>
        <v>0</v>
      </c>
      <c r="DN353" s="391">
        <f t="shared" si="527"/>
        <v>0</v>
      </c>
      <c r="DO353" s="391">
        <f t="shared" si="528"/>
        <v>0</v>
      </c>
      <c r="DP353" s="391">
        <f t="shared" si="529"/>
        <v>0</v>
      </c>
      <c r="DQ353" s="398"/>
      <c r="DR353" s="391">
        <f t="shared" si="530"/>
        <v>0</v>
      </c>
      <c r="DS353" s="391">
        <f t="shared" si="531"/>
        <v>0</v>
      </c>
      <c r="DT353" s="391">
        <f t="shared" si="532"/>
        <v>0</v>
      </c>
      <c r="DU353" s="391">
        <f t="shared" si="533"/>
        <v>0</v>
      </c>
      <c r="DV353" s="391">
        <f t="shared" si="534"/>
        <v>0</v>
      </c>
      <c r="DW353" s="391">
        <f t="shared" si="535"/>
        <v>0</v>
      </c>
      <c r="DX353" s="391">
        <f t="shared" si="536"/>
        <v>0</v>
      </c>
      <c r="DY353" s="391">
        <f t="shared" si="537"/>
        <v>0</v>
      </c>
      <c r="DZ353" s="391">
        <f t="shared" si="538"/>
        <v>0</v>
      </c>
      <c r="EA353" s="391">
        <f t="shared" si="539"/>
        <v>0</v>
      </c>
      <c r="EB353" s="391">
        <f t="shared" si="540"/>
        <v>0</v>
      </c>
      <c r="EC353" s="398"/>
      <c r="ED353" s="391">
        <f t="shared" si="541"/>
        <v>0</v>
      </c>
      <c r="EE353" s="391">
        <f t="shared" si="542"/>
        <v>0</v>
      </c>
      <c r="EF353" s="391">
        <f t="shared" si="543"/>
        <v>0</v>
      </c>
      <c r="EG353" s="391">
        <f t="shared" si="544"/>
        <v>0</v>
      </c>
      <c r="EH353" s="391">
        <f t="shared" si="545"/>
        <v>0</v>
      </c>
      <c r="EI353" s="391">
        <f t="shared" si="546"/>
        <v>0</v>
      </c>
      <c r="EJ353" s="391">
        <f t="shared" si="547"/>
        <v>0</v>
      </c>
      <c r="EK353" s="391">
        <f t="shared" si="548"/>
        <v>0</v>
      </c>
      <c r="EL353" s="391">
        <f t="shared" si="549"/>
        <v>0</v>
      </c>
      <c r="EM353" s="391">
        <f t="shared" si="550"/>
        <v>0</v>
      </c>
      <c r="EN353" s="391">
        <f t="shared" si="551"/>
        <v>0</v>
      </c>
    </row>
    <row r="354" spans="1:145" s="391" customFormat="1" ht="13.5" hidden="1" thickBot="1" x14ac:dyDescent="0.25">
      <c r="A354" s="364" t="str">
        <f t="shared" si="557"/>
        <v>TS-PLS</v>
      </c>
      <c r="B354" s="365" t="str">
        <f>IF((A354&lt;&gt;"ZZZ"),(IF((IFERROR((VLOOKUP(A354,'Standaard+voorstellen '!A$1:B$436,1,FALSE)),"ZZZ"))="ZZZ","v","")),"")</f>
        <v/>
      </c>
      <c r="C354" s="396" t="s">
        <v>316</v>
      </c>
      <c r="D354" s="367" t="str">
        <f t="shared" si="471"/>
        <v>TS-PLS</v>
      </c>
      <c r="E354" s="368" t="str">
        <f>IFERROR((VLOOKUP(C354,'Standaard+voorstellen '!A$1:E$568,2,FALSE)),"Nog af te handelen AANVRAAG")</f>
        <v>TS Peloton Spec. Blussing</v>
      </c>
      <c r="F354" s="369" t="str">
        <f>IFERROR((VLOOKUP(C354,'Standaard+voorstellen '!A$1:E$568,3,FALSE)),"")</f>
        <v>3/4</v>
      </c>
      <c r="G354" s="370">
        <f t="shared" si="554"/>
        <v>501</v>
      </c>
      <c r="H354" s="371">
        <f t="shared" si="556"/>
        <v>0</v>
      </c>
      <c r="I354" s="372">
        <f t="shared" si="555"/>
        <v>501</v>
      </c>
      <c r="J354" s="367">
        <f t="shared" si="472"/>
        <v>22</v>
      </c>
      <c r="K354" s="372">
        <f t="shared" si="473"/>
        <v>0</v>
      </c>
      <c r="L354" s="369" t="s">
        <v>36</v>
      </c>
      <c r="M354" s="373" t="s">
        <v>1063</v>
      </c>
      <c r="N354" s="374"/>
      <c r="O354" s="375"/>
      <c r="P354" s="376" t="s">
        <v>316</v>
      </c>
      <c r="Q354" s="377">
        <v>501</v>
      </c>
      <c r="R354" s="378">
        <v>0</v>
      </c>
      <c r="S354" s="379">
        <v>501</v>
      </c>
      <c r="T354" s="378">
        <v>8</v>
      </c>
      <c r="U354" s="378">
        <v>8</v>
      </c>
      <c r="V354" s="383">
        <v>25</v>
      </c>
      <c r="W354" s="384">
        <v>0</v>
      </c>
      <c r="X354" s="385">
        <v>25</v>
      </c>
      <c r="Y354" s="384"/>
      <c r="Z354" s="401"/>
      <c r="AA354" s="402"/>
      <c r="AB354" s="383"/>
      <c r="AC354" s="384"/>
      <c r="AD354" s="384"/>
      <c r="AE354" s="383">
        <v>115</v>
      </c>
      <c r="AF354" s="401">
        <v>0</v>
      </c>
      <c r="AG354" s="406">
        <v>115</v>
      </c>
      <c r="AH354" s="377">
        <v>5</v>
      </c>
      <c r="AI354" s="378">
        <v>0</v>
      </c>
      <c r="AJ354" s="379">
        <v>5</v>
      </c>
      <c r="AK354" s="384">
        <v>24</v>
      </c>
      <c r="AL354" s="384">
        <v>0</v>
      </c>
      <c r="AM354" s="384">
        <v>24</v>
      </c>
      <c r="AN354" s="377">
        <v>33</v>
      </c>
      <c r="AO354" s="378">
        <v>0</v>
      </c>
      <c r="AP354" s="379">
        <v>33</v>
      </c>
      <c r="AQ354" s="384">
        <v>183</v>
      </c>
      <c r="AR354" s="384">
        <v>0</v>
      </c>
      <c r="AS354" s="384">
        <v>183</v>
      </c>
      <c r="AT354" s="377">
        <v>25</v>
      </c>
      <c r="AU354" s="384">
        <v>0</v>
      </c>
      <c r="AV354" s="384">
        <v>25</v>
      </c>
      <c r="AW354" s="377">
        <v>91</v>
      </c>
      <c r="AX354" s="378">
        <v>0</v>
      </c>
      <c r="AY354" s="385">
        <v>91</v>
      </c>
      <c r="AZ354" s="403"/>
      <c r="BA354" s="387" t="str">
        <f t="shared" si="474"/>
        <v>TS</v>
      </c>
      <c r="BB354" s="388" t="str">
        <f t="shared" si="475"/>
        <v/>
      </c>
      <c r="BC354" s="389" t="str">
        <f t="shared" si="476"/>
        <v>-</v>
      </c>
      <c r="BD354" s="390" t="str">
        <f t="shared" si="558"/>
        <v>PLS</v>
      </c>
      <c r="BE354" s="391">
        <f t="shared" si="477"/>
        <v>3</v>
      </c>
      <c r="BF354" s="392" t="str">
        <f>VLOOKUP(C354,'Standaard+voorstellen '!A$1:E$568,1,FALSE)</f>
        <v>TS-PLS</v>
      </c>
      <c r="BG354" s="393" t="str">
        <f>VLOOKUP(P354,'Hulpblad Aantal per VrtgSrt &gt;=1'!B$4:C$688,1,FALSE)</f>
        <v>TS-PLS</v>
      </c>
      <c r="BH354" s="394" t="s">
        <v>316</v>
      </c>
      <c r="BI354" s="393" t="str">
        <f t="shared" si="478"/>
        <v>g</v>
      </c>
      <c r="BJ354" s="393" t="str">
        <f t="shared" si="479"/>
        <v/>
      </c>
      <c r="BK354" s="393" t="str">
        <f t="shared" si="480"/>
        <v>A</v>
      </c>
      <c r="BL354" s="395" t="str">
        <f t="shared" si="481"/>
        <v>A</v>
      </c>
      <c r="BM354" s="393" t="str">
        <f>IF((B354&gt;"a"),(VLOOKUP(A354,Afhankelijkheid!A$2:O$5530,2,FALSE)),"")</f>
        <v/>
      </c>
      <c r="BN354" s="396">
        <f>IFERROR(VLOOKUP(A354,'Hulpblad IZB en IZE'!A$2:B$750,2,FALSE),0)</f>
        <v>22</v>
      </c>
      <c r="BO354" s="397" t="str">
        <f t="shared" si="482"/>
        <v/>
      </c>
      <c r="BP354" s="370">
        <f t="shared" si="483"/>
        <v>501</v>
      </c>
      <c r="BQ354" s="371">
        <f t="shared" si="484"/>
        <v>0</v>
      </c>
      <c r="BR354" s="372">
        <f t="shared" si="552"/>
        <v>501</v>
      </c>
      <c r="BS354" s="372">
        <f t="shared" si="553"/>
        <v>8</v>
      </c>
      <c r="BT354" s="367">
        <f t="shared" si="485"/>
        <v>22</v>
      </c>
      <c r="BU354" s="398"/>
      <c r="BW354" s="393">
        <f t="shared" si="486"/>
        <v>0</v>
      </c>
      <c r="BX354" s="393">
        <f t="shared" si="487"/>
        <v>0</v>
      </c>
      <c r="BY354" s="393">
        <f t="shared" si="488"/>
        <v>0</v>
      </c>
      <c r="BZ354" s="393">
        <f t="shared" si="489"/>
        <v>0</v>
      </c>
      <c r="CA354" s="393">
        <f t="shared" si="490"/>
        <v>0</v>
      </c>
      <c r="CB354" s="393">
        <f t="shared" si="491"/>
        <v>0</v>
      </c>
      <c r="CC354" s="393">
        <f t="shared" si="492"/>
        <v>0</v>
      </c>
      <c r="CD354" s="393">
        <f t="shared" si="493"/>
        <v>0</v>
      </c>
      <c r="CE354" s="393">
        <f t="shared" si="494"/>
        <v>0</v>
      </c>
      <c r="CF354" s="393">
        <f t="shared" si="495"/>
        <v>0</v>
      </c>
      <c r="CG354" s="398"/>
      <c r="CH354" s="391">
        <f t="shared" si="496"/>
        <v>1</v>
      </c>
      <c r="CI354" s="391">
        <f t="shared" si="497"/>
        <v>0</v>
      </c>
      <c r="CJ354" s="391">
        <f t="shared" si="498"/>
        <v>0</v>
      </c>
      <c r="CK354" s="391">
        <f t="shared" si="499"/>
        <v>1</v>
      </c>
      <c r="CL354" s="391">
        <f t="shared" si="500"/>
        <v>1</v>
      </c>
      <c r="CM354" s="391">
        <f t="shared" si="501"/>
        <v>1</v>
      </c>
      <c r="CN354" s="391">
        <f t="shared" si="502"/>
        <v>1</v>
      </c>
      <c r="CO354" s="391">
        <f t="shared" si="503"/>
        <v>1</v>
      </c>
      <c r="CP354" s="391">
        <f t="shared" si="504"/>
        <v>1</v>
      </c>
      <c r="CQ354" s="391">
        <f t="shared" si="505"/>
        <v>1</v>
      </c>
      <c r="CR354" s="391">
        <f t="shared" si="506"/>
        <v>0</v>
      </c>
      <c r="CS354" s="393">
        <f t="shared" si="507"/>
        <v>0</v>
      </c>
      <c r="CT354" s="391">
        <f t="shared" si="508"/>
        <v>0</v>
      </c>
      <c r="CU354" s="391">
        <f t="shared" si="509"/>
        <v>1</v>
      </c>
      <c r="CV354" s="391">
        <f t="shared" si="510"/>
        <v>0</v>
      </c>
      <c r="CW354" s="391">
        <f t="shared" si="511"/>
        <v>0</v>
      </c>
      <c r="CX354" s="391">
        <f t="shared" si="512"/>
        <v>1</v>
      </c>
      <c r="CY354" s="391">
        <f t="shared" si="513"/>
        <v>1</v>
      </c>
      <c r="CZ354" s="391">
        <f t="shared" si="514"/>
        <v>1</v>
      </c>
      <c r="DA354" s="391">
        <f t="shared" si="515"/>
        <v>1</v>
      </c>
      <c r="DB354" s="391">
        <f t="shared" si="516"/>
        <v>1</v>
      </c>
      <c r="DC354" s="391">
        <f t="shared" si="517"/>
        <v>1</v>
      </c>
      <c r="DD354" s="391">
        <f t="shared" si="518"/>
        <v>1</v>
      </c>
      <c r="DE354" s="398"/>
      <c r="DF354" s="391">
        <f t="shared" si="519"/>
        <v>0</v>
      </c>
      <c r="DG354" s="391">
        <f t="shared" si="520"/>
        <v>0</v>
      </c>
      <c r="DH354" s="391">
        <f t="shared" si="521"/>
        <v>0</v>
      </c>
      <c r="DI354" s="391">
        <f t="shared" si="522"/>
        <v>0</v>
      </c>
      <c r="DJ354" s="391">
        <f t="shared" si="523"/>
        <v>0</v>
      </c>
      <c r="DK354" s="391">
        <f t="shared" si="524"/>
        <v>0</v>
      </c>
      <c r="DL354" s="391">
        <f t="shared" si="525"/>
        <v>0</v>
      </c>
      <c r="DM354" s="391">
        <f t="shared" si="526"/>
        <v>0</v>
      </c>
      <c r="DN354" s="391">
        <f t="shared" si="527"/>
        <v>0</v>
      </c>
      <c r="DO354" s="391">
        <f t="shared" si="528"/>
        <v>0</v>
      </c>
      <c r="DP354" s="391">
        <f t="shared" si="529"/>
        <v>0</v>
      </c>
      <c r="DQ354" s="398"/>
      <c r="DR354" s="391">
        <f t="shared" si="530"/>
        <v>0</v>
      </c>
      <c r="DS354" s="391">
        <f t="shared" si="531"/>
        <v>0</v>
      </c>
      <c r="DT354" s="391">
        <f t="shared" si="532"/>
        <v>0</v>
      </c>
      <c r="DU354" s="391">
        <f t="shared" si="533"/>
        <v>0</v>
      </c>
      <c r="DV354" s="391">
        <f t="shared" si="534"/>
        <v>0</v>
      </c>
      <c r="DW354" s="391">
        <f t="shared" si="535"/>
        <v>0</v>
      </c>
      <c r="DX354" s="391">
        <f t="shared" si="536"/>
        <v>0</v>
      </c>
      <c r="DY354" s="391">
        <f t="shared" si="537"/>
        <v>0</v>
      </c>
      <c r="DZ354" s="391">
        <f t="shared" si="538"/>
        <v>0</v>
      </c>
      <c r="EA354" s="391">
        <f t="shared" si="539"/>
        <v>0</v>
      </c>
      <c r="EB354" s="391">
        <f t="shared" si="540"/>
        <v>0</v>
      </c>
      <c r="EC354" s="398"/>
      <c r="ED354" s="391">
        <f t="shared" si="541"/>
        <v>0</v>
      </c>
      <c r="EE354" s="391">
        <f t="shared" si="542"/>
        <v>0</v>
      </c>
      <c r="EF354" s="391">
        <f t="shared" si="543"/>
        <v>0</v>
      </c>
      <c r="EG354" s="391">
        <f t="shared" si="544"/>
        <v>0</v>
      </c>
      <c r="EH354" s="391">
        <f t="shared" si="545"/>
        <v>0</v>
      </c>
      <c r="EI354" s="391">
        <f t="shared" si="546"/>
        <v>0</v>
      </c>
      <c r="EJ354" s="391">
        <f t="shared" si="547"/>
        <v>0</v>
      </c>
      <c r="EK354" s="391">
        <f t="shared" si="548"/>
        <v>0</v>
      </c>
      <c r="EL354" s="391">
        <f t="shared" si="549"/>
        <v>0</v>
      </c>
      <c r="EM354" s="391">
        <f t="shared" si="550"/>
        <v>0</v>
      </c>
      <c r="EN354" s="391">
        <f t="shared" si="551"/>
        <v>0</v>
      </c>
    </row>
    <row r="355" spans="1:145" s="391" customFormat="1" ht="13.5" hidden="1" thickBot="1" x14ac:dyDescent="0.25">
      <c r="A355" s="364" t="str">
        <f t="shared" si="557"/>
        <v>TS-RO</v>
      </c>
      <c r="B355" s="365" t="str">
        <f>IF((A355&lt;&gt;"ZZZ"),(IF((IFERROR((VLOOKUP(A355,'Standaard+voorstellen '!A$1:B$436,1,FALSE)),"ZZZ"))="ZZZ","v","")),"")</f>
        <v/>
      </c>
      <c r="C355" s="514" t="s">
        <v>1108</v>
      </c>
      <c r="D355" s="367" t="str">
        <f t="shared" si="471"/>
        <v>TS-RO</v>
      </c>
      <c r="E355" s="368" t="str">
        <f>IFERROR((VLOOKUP(C355,'Standaard+voorstellen '!A$1:E$568,2,FALSE)),"Nog af te handelen AANVRAAG")</f>
        <v>TS Rellen en Ordeverstoring</v>
      </c>
      <c r="F355" s="369">
        <f>IFERROR((VLOOKUP(C355,'Standaard+voorstellen '!A$1:E$568,3,FALSE)),"")</f>
        <v>3</v>
      </c>
      <c r="G355" s="370">
        <f t="shared" si="554"/>
        <v>19</v>
      </c>
      <c r="H355" s="371">
        <f t="shared" si="556"/>
        <v>1</v>
      </c>
      <c r="I355" s="372">
        <f t="shared" si="555"/>
        <v>18</v>
      </c>
      <c r="J355" s="367">
        <f t="shared" si="472"/>
        <v>0</v>
      </c>
      <c r="K355" s="372">
        <f t="shared" si="473"/>
        <v>0</v>
      </c>
      <c r="L355" s="419" t="s">
        <v>36</v>
      </c>
      <c r="M355" s="373" t="s">
        <v>1214</v>
      </c>
      <c r="N355" s="515"/>
      <c r="O355" s="486"/>
      <c r="P355" s="376" t="s">
        <v>1108</v>
      </c>
      <c r="Q355" s="377">
        <v>19</v>
      </c>
      <c r="R355" s="378">
        <v>1</v>
      </c>
      <c r="S355" s="379">
        <v>18</v>
      </c>
      <c r="T355" s="378">
        <v>6</v>
      </c>
      <c r="U355" s="378">
        <v>2</v>
      </c>
      <c r="V355" s="383">
        <v>0</v>
      </c>
      <c r="W355" s="384">
        <v>0</v>
      </c>
      <c r="X355" s="385">
        <v>0</v>
      </c>
      <c r="Y355" s="384">
        <v>9</v>
      </c>
      <c r="Z355" s="401">
        <v>0</v>
      </c>
      <c r="AA355" s="402">
        <v>9</v>
      </c>
      <c r="AB355" s="383"/>
      <c r="AC355" s="384"/>
      <c r="AD355" s="384"/>
      <c r="AE355" s="383"/>
      <c r="AF355" s="401"/>
      <c r="AG355" s="406"/>
      <c r="AH355" s="383">
        <v>0</v>
      </c>
      <c r="AI355" s="384">
        <v>0</v>
      </c>
      <c r="AJ355" s="385">
        <v>0</v>
      </c>
      <c r="AK355" s="384"/>
      <c r="AL355" s="384"/>
      <c r="AM355" s="384"/>
      <c r="AN355" s="383">
        <v>0</v>
      </c>
      <c r="AO355" s="384">
        <v>0</v>
      </c>
      <c r="AP355" s="385">
        <v>0</v>
      </c>
      <c r="AQ355" s="384">
        <v>0</v>
      </c>
      <c r="AR355" s="384">
        <v>0</v>
      </c>
      <c r="AS355" s="384">
        <v>0</v>
      </c>
      <c r="AT355" s="383">
        <v>10</v>
      </c>
      <c r="AU355" s="384">
        <v>1</v>
      </c>
      <c r="AV355" s="384">
        <v>9</v>
      </c>
      <c r="AW355" s="383"/>
      <c r="AX355" s="384"/>
      <c r="AY355" s="385"/>
      <c r="AZ355" s="403"/>
      <c r="BA355" s="387" t="str">
        <f t="shared" si="474"/>
        <v>TS</v>
      </c>
      <c r="BB355" s="388" t="str">
        <f t="shared" si="475"/>
        <v/>
      </c>
      <c r="BC355" s="389" t="str">
        <f t="shared" si="476"/>
        <v>-</v>
      </c>
      <c r="BD355" s="390" t="str">
        <f t="shared" si="558"/>
        <v>RO</v>
      </c>
      <c r="BE355" s="391">
        <f t="shared" si="477"/>
        <v>3</v>
      </c>
      <c r="BF355" s="392" t="str">
        <f>VLOOKUP(C355,'Standaard+voorstellen '!A$1:E$568,1,FALSE)</f>
        <v>TS-RO</v>
      </c>
      <c r="BG355" s="393" t="str">
        <f>VLOOKUP(P355,'Hulpblad Aantal per VrtgSrt &gt;=1'!B$4:C$688,1,FALSE)</f>
        <v>TS-RO</v>
      </c>
      <c r="BH355" s="394" t="s">
        <v>1108</v>
      </c>
      <c r="BI355" s="393" t="str">
        <f t="shared" si="478"/>
        <v>g</v>
      </c>
      <c r="BJ355" s="393" t="str">
        <f t="shared" si="479"/>
        <v>P</v>
      </c>
      <c r="BK355" s="393" t="str">
        <f t="shared" si="480"/>
        <v>A</v>
      </c>
      <c r="BL355" s="395" t="str">
        <f t="shared" si="481"/>
        <v>PA</v>
      </c>
      <c r="BM355" s="393" t="str">
        <f>IF((B355&gt;"a"),(VLOOKUP(A355,Afhankelijkheid!A$2:O$5530,2,FALSE)),"")</f>
        <v/>
      </c>
      <c r="BN355" s="396">
        <f>IFERROR(VLOOKUP(A355,'Hulpblad IZB en IZE'!A$2:B$750,2,FALSE),0)</f>
        <v>0</v>
      </c>
      <c r="BO355" s="397" t="str">
        <f t="shared" si="482"/>
        <v/>
      </c>
      <c r="BP355" s="370">
        <f t="shared" si="483"/>
        <v>19</v>
      </c>
      <c r="BQ355" s="371">
        <f t="shared" si="484"/>
        <v>1</v>
      </c>
      <c r="BR355" s="372">
        <f t="shared" si="552"/>
        <v>18</v>
      </c>
      <c r="BS355" s="372">
        <f t="shared" si="553"/>
        <v>6</v>
      </c>
      <c r="BT355" s="367">
        <f t="shared" si="485"/>
        <v>0</v>
      </c>
      <c r="BU355" s="398"/>
      <c r="BW355" s="393">
        <f t="shared" si="486"/>
        <v>0</v>
      </c>
      <c r="BX355" s="393">
        <f t="shared" si="487"/>
        <v>0</v>
      </c>
      <c r="BY355" s="393">
        <f t="shared" si="488"/>
        <v>0</v>
      </c>
      <c r="BZ355" s="393">
        <f t="shared" si="489"/>
        <v>0</v>
      </c>
      <c r="CA355" s="393">
        <f t="shared" si="490"/>
        <v>0</v>
      </c>
      <c r="CB355" s="393">
        <f t="shared" si="491"/>
        <v>0</v>
      </c>
      <c r="CC355" s="393">
        <f t="shared" si="492"/>
        <v>0</v>
      </c>
      <c r="CD355" s="393">
        <f t="shared" si="493"/>
        <v>0</v>
      </c>
      <c r="CE355" s="393">
        <f t="shared" si="494"/>
        <v>0</v>
      </c>
      <c r="CF355" s="393">
        <f t="shared" si="495"/>
        <v>0</v>
      </c>
      <c r="CG355" s="398"/>
      <c r="CH355" s="391">
        <f t="shared" si="496"/>
        <v>1</v>
      </c>
      <c r="CI355" s="391">
        <f t="shared" si="497"/>
        <v>1</v>
      </c>
      <c r="CJ355" s="391">
        <f t="shared" si="498"/>
        <v>0</v>
      </c>
      <c r="CK355" s="391">
        <f t="shared" si="499"/>
        <v>0</v>
      </c>
      <c r="CL355" s="391">
        <f t="shared" si="500"/>
        <v>1</v>
      </c>
      <c r="CM355" s="391">
        <f t="shared" si="501"/>
        <v>0</v>
      </c>
      <c r="CN355" s="391">
        <f t="shared" si="502"/>
        <v>1</v>
      </c>
      <c r="CO355" s="391">
        <f t="shared" si="503"/>
        <v>1</v>
      </c>
      <c r="CP355" s="391">
        <f t="shared" si="504"/>
        <v>1</v>
      </c>
      <c r="CQ355" s="391">
        <f t="shared" si="505"/>
        <v>0</v>
      </c>
      <c r="CR355" s="391">
        <f t="shared" si="506"/>
        <v>0</v>
      </c>
      <c r="CS355" s="393">
        <f t="shared" si="507"/>
        <v>0</v>
      </c>
      <c r="CT355" s="391">
        <f t="shared" si="508"/>
        <v>0</v>
      </c>
      <c r="CU355" s="391">
        <f t="shared" si="509"/>
        <v>0</v>
      </c>
      <c r="CV355" s="391">
        <f t="shared" si="510"/>
        <v>1</v>
      </c>
      <c r="CW355" s="391">
        <f t="shared" si="511"/>
        <v>0</v>
      </c>
      <c r="CX355" s="391">
        <f t="shared" si="512"/>
        <v>0</v>
      </c>
      <c r="CY355" s="391">
        <f t="shared" si="513"/>
        <v>0</v>
      </c>
      <c r="CZ355" s="391">
        <f t="shared" si="514"/>
        <v>0</v>
      </c>
      <c r="DA355" s="391">
        <f t="shared" si="515"/>
        <v>0</v>
      </c>
      <c r="DB355" s="391">
        <f t="shared" si="516"/>
        <v>0</v>
      </c>
      <c r="DC355" s="391">
        <f t="shared" si="517"/>
        <v>1</v>
      </c>
      <c r="DD355" s="391">
        <f t="shared" si="518"/>
        <v>0</v>
      </c>
      <c r="DE355" s="398"/>
      <c r="DF355" s="391">
        <f t="shared" si="519"/>
        <v>0</v>
      </c>
      <c r="DG355" s="391">
        <f t="shared" si="520"/>
        <v>0</v>
      </c>
      <c r="DH355" s="391">
        <f t="shared" si="521"/>
        <v>0</v>
      </c>
      <c r="DI355" s="391">
        <f t="shared" si="522"/>
        <v>0</v>
      </c>
      <c r="DJ355" s="391">
        <f t="shared" si="523"/>
        <v>0</v>
      </c>
      <c r="DK355" s="391">
        <f t="shared" si="524"/>
        <v>0</v>
      </c>
      <c r="DL355" s="391">
        <f t="shared" si="525"/>
        <v>0</v>
      </c>
      <c r="DM355" s="391">
        <f t="shared" si="526"/>
        <v>0</v>
      </c>
      <c r="DN355" s="391">
        <f t="shared" si="527"/>
        <v>0</v>
      </c>
      <c r="DO355" s="391">
        <f t="shared" si="528"/>
        <v>0</v>
      </c>
      <c r="DP355" s="391">
        <f t="shared" si="529"/>
        <v>0</v>
      </c>
      <c r="DQ355" s="398"/>
      <c r="DR355" s="391">
        <f t="shared" si="530"/>
        <v>0</v>
      </c>
      <c r="DS355" s="391">
        <f t="shared" si="531"/>
        <v>0</v>
      </c>
      <c r="DT355" s="391">
        <f t="shared" si="532"/>
        <v>0</v>
      </c>
      <c r="DU355" s="391">
        <f t="shared" si="533"/>
        <v>0</v>
      </c>
      <c r="DV355" s="391">
        <f t="shared" si="534"/>
        <v>0</v>
      </c>
      <c r="DW355" s="391">
        <f t="shared" si="535"/>
        <v>0</v>
      </c>
      <c r="DX355" s="391">
        <f t="shared" si="536"/>
        <v>0</v>
      </c>
      <c r="DY355" s="391">
        <f t="shared" si="537"/>
        <v>0</v>
      </c>
      <c r="DZ355" s="391">
        <f t="shared" si="538"/>
        <v>0</v>
      </c>
      <c r="EA355" s="391">
        <f t="shared" si="539"/>
        <v>0</v>
      </c>
      <c r="EB355" s="391">
        <f t="shared" si="540"/>
        <v>0</v>
      </c>
      <c r="EC355" s="398"/>
      <c r="ED355" s="391">
        <f t="shared" si="541"/>
        <v>0</v>
      </c>
      <c r="EE355" s="391">
        <f t="shared" si="542"/>
        <v>0</v>
      </c>
      <c r="EF355" s="391">
        <f t="shared" si="543"/>
        <v>0</v>
      </c>
      <c r="EG355" s="391">
        <f t="shared" si="544"/>
        <v>0</v>
      </c>
      <c r="EH355" s="391">
        <f t="shared" si="545"/>
        <v>0</v>
      </c>
      <c r="EI355" s="391">
        <f t="shared" si="546"/>
        <v>0</v>
      </c>
      <c r="EJ355" s="391">
        <f t="shared" si="547"/>
        <v>0</v>
      </c>
      <c r="EK355" s="391">
        <f t="shared" si="548"/>
        <v>0</v>
      </c>
      <c r="EL355" s="391">
        <f t="shared" si="549"/>
        <v>0</v>
      </c>
      <c r="EM355" s="391">
        <f t="shared" si="550"/>
        <v>0</v>
      </c>
      <c r="EN355" s="391">
        <f t="shared" si="551"/>
        <v>0</v>
      </c>
    </row>
    <row r="356" spans="1:145" s="391" customFormat="1" ht="13.5" hidden="1" thickBot="1" x14ac:dyDescent="0.25">
      <c r="A356" s="364" t="str">
        <f t="shared" si="557"/>
        <v>TS-SBB</v>
      </c>
      <c r="B356" s="365" t="str">
        <f>IF((A356&lt;&gt;"ZZZ"),(IF((IFERROR((VLOOKUP(A356,'Standaard+voorstellen '!A$1:B$436,1,FALSE)),"ZZZ"))="ZZZ","v","")),"")</f>
        <v/>
      </c>
      <c r="C356" s="413" t="s">
        <v>117</v>
      </c>
      <c r="D356" s="367" t="str">
        <f t="shared" si="471"/>
        <v>TS-SBB</v>
      </c>
      <c r="E356" s="368" t="str">
        <f>IFERROR((VLOOKUP(C356,'Standaard+voorstellen '!A$1:E$568,2,FALSE)),"Nog af te handelen AANVRAAG")</f>
        <v>TS Scheepsbrandbestrijding</v>
      </c>
      <c r="F356" s="369">
        <f>IFERROR((VLOOKUP(C356,'Standaard+voorstellen '!A$1:E$568,3,FALSE)),"")</f>
        <v>3</v>
      </c>
      <c r="G356" s="370">
        <f t="shared" si="554"/>
        <v>13</v>
      </c>
      <c r="H356" s="371">
        <f t="shared" si="556"/>
        <v>0</v>
      </c>
      <c r="I356" s="372">
        <f t="shared" si="555"/>
        <v>13</v>
      </c>
      <c r="J356" s="367">
        <f t="shared" si="472"/>
        <v>19</v>
      </c>
      <c r="K356" s="372">
        <f t="shared" si="473"/>
        <v>0</v>
      </c>
      <c r="L356" s="369" t="s">
        <v>36</v>
      </c>
      <c r="M356" s="373" t="s">
        <v>1137</v>
      </c>
      <c r="N356" s="635" t="s">
        <v>2378</v>
      </c>
      <c r="O356" s="635" t="s">
        <v>2379</v>
      </c>
      <c r="P356" s="376" t="s">
        <v>117</v>
      </c>
      <c r="Q356" s="377">
        <v>13</v>
      </c>
      <c r="R356" s="378">
        <v>0</v>
      </c>
      <c r="S356" s="379">
        <v>13</v>
      </c>
      <c r="T356" s="378">
        <v>5</v>
      </c>
      <c r="U356" s="378">
        <v>1</v>
      </c>
      <c r="V356" s="383">
        <v>0</v>
      </c>
      <c r="W356" s="384">
        <v>0</v>
      </c>
      <c r="X356" s="385">
        <v>0</v>
      </c>
      <c r="Y356" s="384"/>
      <c r="Z356" s="401"/>
      <c r="AA356" s="402"/>
      <c r="AB356" s="383"/>
      <c r="AC356" s="384"/>
      <c r="AD356" s="384"/>
      <c r="AE356" s="377"/>
      <c r="AF356" s="380"/>
      <c r="AG356" s="382"/>
      <c r="AH356" s="383">
        <v>0</v>
      </c>
      <c r="AI356" s="384">
        <v>0</v>
      </c>
      <c r="AJ356" s="385">
        <v>0</v>
      </c>
      <c r="AK356" s="384"/>
      <c r="AL356" s="384"/>
      <c r="AM356" s="384"/>
      <c r="AN356" s="383">
        <v>0</v>
      </c>
      <c r="AO356" s="384">
        <v>0</v>
      </c>
      <c r="AP356" s="385">
        <v>0</v>
      </c>
      <c r="AQ356" s="384">
        <v>0</v>
      </c>
      <c r="AR356" s="384">
        <v>0</v>
      </c>
      <c r="AS356" s="384">
        <v>0</v>
      </c>
      <c r="AT356" s="383">
        <v>13</v>
      </c>
      <c r="AU356" s="384">
        <v>0</v>
      </c>
      <c r="AV356" s="384">
        <v>13</v>
      </c>
      <c r="AW356" s="383"/>
      <c r="AX356" s="384"/>
      <c r="AY356" s="385"/>
      <c r="AZ356" s="403"/>
      <c r="BA356" s="387" t="str">
        <f t="shared" si="474"/>
        <v>TS</v>
      </c>
      <c r="BB356" s="388" t="str">
        <f t="shared" si="475"/>
        <v/>
      </c>
      <c r="BC356" s="389" t="str">
        <f t="shared" si="476"/>
        <v>-</v>
      </c>
      <c r="BD356" s="390" t="str">
        <f t="shared" si="558"/>
        <v>SBB</v>
      </c>
      <c r="BE356" s="391">
        <f t="shared" si="477"/>
        <v>3</v>
      </c>
      <c r="BF356" s="392" t="str">
        <f>VLOOKUP(C356,'Standaard+voorstellen '!A$1:E$568,1,FALSE)</f>
        <v>TS-SBB</v>
      </c>
      <c r="BG356" s="393" t="str">
        <f>VLOOKUP(P356,'Hulpblad Aantal per VrtgSrt &gt;=1'!B$4:C$688,1,FALSE)</f>
        <v>TS-SBB</v>
      </c>
      <c r="BH356" s="394" t="s">
        <v>117</v>
      </c>
      <c r="BI356" s="393" t="str">
        <f t="shared" si="478"/>
        <v>g</v>
      </c>
      <c r="BJ356" s="393" t="str">
        <f t="shared" si="479"/>
        <v/>
      </c>
      <c r="BK356" s="393" t="str">
        <f t="shared" si="480"/>
        <v>A</v>
      </c>
      <c r="BL356" s="395" t="str">
        <f t="shared" si="481"/>
        <v>A</v>
      </c>
      <c r="BM356" s="393" t="str">
        <f>IF((B356&gt;"a"),(VLOOKUP(A356,Afhankelijkheid!A$2:O$5530,2,FALSE)),"")</f>
        <v/>
      </c>
      <c r="BN356" s="396">
        <f>IFERROR(VLOOKUP(A356,'Hulpblad IZB en IZE'!A$2:B$750,2,FALSE),0)</f>
        <v>19</v>
      </c>
      <c r="BO356" s="397" t="str">
        <f t="shared" si="482"/>
        <v/>
      </c>
      <c r="BP356" s="370">
        <f t="shared" si="483"/>
        <v>13</v>
      </c>
      <c r="BQ356" s="371">
        <f t="shared" si="484"/>
        <v>0</v>
      </c>
      <c r="BR356" s="372">
        <f t="shared" si="552"/>
        <v>13</v>
      </c>
      <c r="BS356" s="372">
        <f t="shared" si="553"/>
        <v>5</v>
      </c>
      <c r="BT356" s="367">
        <f t="shared" si="485"/>
        <v>19</v>
      </c>
      <c r="BU356" s="398"/>
      <c r="BW356" s="393">
        <f t="shared" si="486"/>
        <v>0</v>
      </c>
      <c r="BX356" s="393">
        <f t="shared" si="487"/>
        <v>0</v>
      </c>
      <c r="BY356" s="393">
        <f t="shared" si="488"/>
        <v>0</v>
      </c>
      <c r="BZ356" s="393">
        <f t="shared" si="489"/>
        <v>0</v>
      </c>
      <c r="CA356" s="393">
        <f t="shared" si="490"/>
        <v>0</v>
      </c>
      <c r="CB356" s="393">
        <f t="shared" si="491"/>
        <v>0</v>
      </c>
      <c r="CC356" s="393">
        <f t="shared" si="492"/>
        <v>0</v>
      </c>
      <c r="CD356" s="393">
        <f t="shared" si="493"/>
        <v>0</v>
      </c>
      <c r="CE356" s="393">
        <f t="shared" si="494"/>
        <v>0</v>
      </c>
      <c r="CF356" s="393">
        <f t="shared" si="495"/>
        <v>0</v>
      </c>
      <c r="CG356" s="398"/>
      <c r="CH356" s="391">
        <f t="shared" si="496"/>
        <v>1</v>
      </c>
      <c r="CI356" s="391">
        <f t="shared" si="497"/>
        <v>0</v>
      </c>
      <c r="CJ356" s="391">
        <f t="shared" si="498"/>
        <v>0</v>
      </c>
      <c r="CK356" s="391">
        <f t="shared" si="499"/>
        <v>0</v>
      </c>
      <c r="CL356" s="391">
        <f t="shared" si="500"/>
        <v>1</v>
      </c>
      <c r="CM356" s="391">
        <f t="shared" si="501"/>
        <v>0</v>
      </c>
      <c r="CN356" s="391">
        <f t="shared" si="502"/>
        <v>1</v>
      </c>
      <c r="CO356" s="391">
        <f t="shared" si="503"/>
        <v>1</v>
      </c>
      <c r="CP356" s="391">
        <f t="shared" si="504"/>
        <v>1</v>
      </c>
      <c r="CQ356" s="391">
        <f t="shared" si="505"/>
        <v>0</v>
      </c>
      <c r="CR356" s="391">
        <f t="shared" si="506"/>
        <v>0</v>
      </c>
      <c r="CS356" s="393">
        <f t="shared" si="507"/>
        <v>0</v>
      </c>
      <c r="CT356" s="391">
        <f t="shared" si="508"/>
        <v>0</v>
      </c>
      <c r="CU356" s="391">
        <f t="shared" si="509"/>
        <v>0</v>
      </c>
      <c r="CV356" s="391">
        <f t="shared" si="510"/>
        <v>0</v>
      </c>
      <c r="CW356" s="391">
        <f t="shared" si="511"/>
        <v>0</v>
      </c>
      <c r="CX356" s="391">
        <f t="shared" si="512"/>
        <v>0</v>
      </c>
      <c r="CY356" s="391">
        <f t="shared" si="513"/>
        <v>0</v>
      </c>
      <c r="CZ356" s="391">
        <f t="shared" si="514"/>
        <v>0</v>
      </c>
      <c r="DA356" s="391">
        <f t="shared" si="515"/>
        <v>0</v>
      </c>
      <c r="DB356" s="391">
        <f t="shared" si="516"/>
        <v>0</v>
      </c>
      <c r="DC356" s="391">
        <f t="shared" si="517"/>
        <v>1</v>
      </c>
      <c r="DD356" s="391">
        <f t="shared" si="518"/>
        <v>0</v>
      </c>
      <c r="DE356" s="398"/>
      <c r="DF356" s="391">
        <f t="shared" si="519"/>
        <v>0</v>
      </c>
      <c r="DG356" s="391">
        <f t="shared" si="520"/>
        <v>0</v>
      </c>
      <c r="DH356" s="391">
        <f t="shared" si="521"/>
        <v>0</v>
      </c>
      <c r="DI356" s="391">
        <f t="shared" si="522"/>
        <v>0</v>
      </c>
      <c r="DJ356" s="391">
        <f t="shared" si="523"/>
        <v>0</v>
      </c>
      <c r="DK356" s="391">
        <f t="shared" si="524"/>
        <v>0</v>
      </c>
      <c r="DL356" s="391">
        <f t="shared" si="525"/>
        <v>0</v>
      </c>
      <c r="DM356" s="391">
        <f t="shared" si="526"/>
        <v>0</v>
      </c>
      <c r="DN356" s="391">
        <f t="shared" si="527"/>
        <v>0</v>
      </c>
      <c r="DO356" s="391">
        <f t="shared" si="528"/>
        <v>0</v>
      </c>
      <c r="DP356" s="391">
        <f t="shared" si="529"/>
        <v>0</v>
      </c>
      <c r="DQ356" s="398"/>
      <c r="DR356" s="391">
        <f t="shared" si="530"/>
        <v>0</v>
      </c>
      <c r="DS356" s="391">
        <f t="shared" si="531"/>
        <v>0</v>
      </c>
      <c r="DT356" s="391">
        <f t="shared" si="532"/>
        <v>0</v>
      </c>
      <c r="DU356" s="391">
        <f t="shared" si="533"/>
        <v>0</v>
      </c>
      <c r="DV356" s="391">
        <f t="shared" si="534"/>
        <v>0</v>
      </c>
      <c r="DW356" s="391">
        <f t="shared" si="535"/>
        <v>0</v>
      </c>
      <c r="DX356" s="391">
        <f t="shared" si="536"/>
        <v>0</v>
      </c>
      <c r="DY356" s="391">
        <f t="shared" si="537"/>
        <v>0</v>
      </c>
      <c r="DZ356" s="391">
        <f t="shared" si="538"/>
        <v>0</v>
      </c>
      <c r="EA356" s="391">
        <f t="shared" si="539"/>
        <v>0</v>
      </c>
      <c r="EB356" s="391">
        <f t="shared" si="540"/>
        <v>0</v>
      </c>
      <c r="EC356" s="398"/>
      <c r="ED356" s="391">
        <f t="shared" si="541"/>
        <v>0</v>
      </c>
      <c r="EE356" s="391">
        <f t="shared" si="542"/>
        <v>0</v>
      </c>
      <c r="EF356" s="391">
        <f t="shared" si="543"/>
        <v>0</v>
      </c>
      <c r="EG356" s="391">
        <f t="shared" si="544"/>
        <v>0</v>
      </c>
      <c r="EH356" s="391">
        <f t="shared" si="545"/>
        <v>0</v>
      </c>
      <c r="EI356" s="391">
        <f t="shared" si="546"/>
        <v>0</v>
      </c>
      <c r="EJ356" s="391">
        <f t="shared" si="547"/>
        <v>0</v>
      </c>
      <c r="EK356" s="391">
        <f t="shared" si="548"/>
        <v>0</v>
      </c>
      <c r="EL356" s="391">
        <f t="shared" si="549"/>
        <v>0</v>
      </c>
      <c r="EM356" s="391">
        <f t="shared" si="550"/>
        <v>0</v>
      </c>
      <c r="EN356" s="391">
        <f t="shared" si="551"/>
        <v>0</v>
      </c>
    </row>
    <row r="357" spans="1:145" s="391" customFormat="1" ht="13.5" hidden="1" thickBot="1" x14ac:dyDescent="0.25">
      <c r="A357" s="364" t="str">
        <f t="shared" si="557"/>
        <v>TS-SK</v>
      </c>
      <c r="B357" s="365" t="str">
        <f>IF((A357&lt;&gt;"ZZZ"),(IF((IFERROR((VLOOKUP(A357,'Standaard+voorstellen '!A$1:B$436,1,FALSE)),"ZZZ"))="ZZZ","v","")),"")</f>
        <v/>
      </c>
      <c r="C357" s="396" t="s">
        <v>83</v>
      </c>
      <c r="D357" s="367" t="str">
        <f t="shared" si="471"/>
        <v>TS-SK</v>
      </c>
      <c r="E357" s="368" t="str">
        <f>IFERROR((VLOOKUP(C357,'Standaard+voorstellen '!A$1:E$568,2,FALSE)),"Nog af te handelen AANVRAAG")</f>
        <v>TS Slagkracht</v>
      </c>
      <c r="F357" s="369">
        <f>IFERROR((VLOOKUP(C357,'Standaard+voorstellen '!A$1:E$568,3,FALSE)),"")</f>
        <v>3</v>
      </c>
      <c r="G357" s="370">
        <f t="shared" si="554"/>
        <v>206</v>
      </c>
      <c r="H357" s="371">
        <f t="shared" si="556"/>
        <v>0</v>
      </c>
      <c r="I357" s="372">
        <f t="shared" si="555"/>
        <v>206</v>
      </c>
      <c r="J357" s="367">
        <f t="shared" si="472"/>
        <v>4</v>
      </c>
      <c r="K357" s="372">
        <f t="shared" si="473"/>
        <v>0</v>
      </c>
      <c r="L357" s="369" t="s">
        <v>36</v>
      </c>
      <c r="M357" s="373" t="s">
        <v>1214</v>
      </c>
      <c r="N357" s="374"/>
      <c r="O357" s="375"/>
      <c r="P357" s="376" t="s">
        <v>83</v>
      </c>
      <c r="Q357" s="377">
        <v>206</v>
      </c>
      <c r="R357" s="378">
        <v>0</v>
      </c>
      <c r="S357" s="379">
        <v>206</v>
      </c>
      <c r="T357" s="378">
        <v>6</v>
      </c>
      <c r="U357" s="378">
        <v>6</v>
      </c>
      <c r="V357" s="377">
        <v>14</v>
      </c>
      <c r="W357" s="378">
        <v>0</v>
      </c>
      <c r="X357" s="381">
        <v>14</v>
      </c>
      <c r="Y357" s="383"/>
      <c r="Z357" s="401"/>
      <c r="AA357" s="402"/>
      <c r="AB357" s="383"/>
      <c r="AC357" s="384"/>
      <c r="AD357" s="402"/>
      <c r="AE357" s="383"/>
      <c r="AF357" s="401"/>
      <c r="AG357" s="402"/>
      <c r="AH357" s="383">
        <v>26</v>
      </c>
      <c r="AI357" s="384">
        <v>0</v>
      </c>
      <c r="AJ357" s="402">
        <v>26</v>
      </c>
      <c r="AK357" s="383"/>
      <c r="AL357" s="384"/>
      <c r="AM357" s="402"/>
      <c r="AN357" s="383">
        <v>14</v>
      </c>
      <c r="AO357" s="384">
        <v>0</v>
      </c>
      <c r="AP357" s="402">
        <v>14</v>
      </c>
      <c r="AQ357" s="383">
        <v>8</v>
      </c>
      <c r="AR357" s="384">
        <v>0</v>
      </c>
      <c r="AS357" s="402">
        <v>8</v>
      </c>
      <c r="AT357" s="383">
        <v>44</v>
      </c>
      <c r="AU357" s="384">
        <v>0</v>
      </c>
      <c r="AV357" s="402">
        <v>44</v>
      </c>
      <c r="AW357" s="383">
        <v>100</v>
      </c>
      <c r="AX357" s="384">
        <v>0</v>
      </c>
      <c r="AY357" s="402">
        <v>100</v>
      </c>
      <c r="AZ357" s="403"/>
      <c r="BA357" s="387" t="str">
        <f t="shared" si="474"/>
        <v>TS</v>
      </c>
      <c r="BB357" s="388" t="str">
        <f t="shared" si="475"/>
        <v/>
      </c>
      <c r="BC357" s="389" t="str">
        <f t="shared" si="476"/>
        <v>-</v>
      </c>
      <c r="BD357" s="390" t="str">
        <f t="shared" si="558"/>
        <v>SK</v>
      </c>
      <c r="BE357" s="391">
        <f t="shared" si="477"/>
        <v>3</v>
      </c>
      <c r="BF357" s="392" t="str">
        <f>VLOOKUP(C357,'Standaard+voorstellen '!A$1:E$568,1,FALSE)</f>
        <v>TS-SK</v>
      </c>
      <c r="BG357" s="393" t="str">
        <f>VLOOKUP(P357,'Hulpblad Aantal per VrtgSrt &gt;=1'!B$4:C$688,1,FALSE)</f>
        <v>TS-SK</v>
      </c>
      <c r="BH357" s="394" t="s">
        <v>83</v>
      </c>
      <c r="BI357" s="393" t="str">
        <f t="shared" si="478"/>
        <v>g</v>
      </c>
      <c r="BJ357" s="393" t="str">
        <f t="shared" si="479"/>
        <v/>
      </c>
      <c r="BK357" s="393" t="str">
        <f t="shared" si="480"/>
        <v>A</v>
      </c>
      <c r="BL357" s="395" t="str">
        <f t="shared" si="481"/>
        <v>A</v>
      </c>
      <c r="BM357" s="393" t="str">
        <f>IF((B357&gt;"a"),(VLOOKUP(A357,Afhankelijkheid!A$2:O$5530,2,FALSE)),"")</f>
        <v/>
      </c>
      <c r="BN357" s="396">
        <f>IFERROR(VLOOKUP(A357,'Hulpblad IZB en IZE'!A$2:B$750,2,FALSE),0)</f>
        <v>4</v>
      </c>
      <c r="BO357" s="397" t="str">
        <f t="shared" si="482"/>
        <v/>
      </c>
      <c r="BP357" s="370">
        <f t="shared" si="483"/>
        <v>206</v>
      </c>
      <c r="BQ357" s="371">
        <f t="shared" si="484"/>
        <v>0</v>
      </c>
      <c r="BR357" s="372">
        <f t="shared" si="552"/>
        <v>206</v>
      </c>
      <c r="BS357" s="372">
        <f t="shared" si="553"/>
        <v>6</v>
      </c>
      <c r="BT357" s="367">
        <f t="shared" si="485"/>
        <v>4</v>
      </c>
      <c r="BU357" s="398"/>
      <c r="BW357" s="393">
        <f t="shared" si="486"/>
        <v>0</v>
      </c>
      <c r="BX357" s="393">
        <f t="shared" si="487"/>
        <v>0</v>
      </c>
      <c r="BY357" s="393">
        <f t="shared" si="488"/>
        <v>0</v>
      </c>
      <c r="BZ357" s="393">
        <f t="shared" si="489"/>
        <v>0</v>
      </c>
      <c r="CA357" s="393">
        <f t="shared" si="490"/>
        <v>0</v>
      </c>
      <c r="CB357" s="393">
        <f t="shared" si="491"/>
        <v>0</v>
      </c>
      <c r="CC357" s="393">
        <f t="shared" si="492"/>
        <v>0</v>
      </c>
      <c r="CD357" s="393">
        <f t="shared" si="493"/>
        <v>0</v>
      </c>
      <c r="CE357" s="393">
        <f t="shared" si="494"/>
        <v>0</v>
      </c>
      <c r="CF357" s="393">
        <f t="shared" si="495"/>
        <v>0</v>
      </c>
      <c r="CG357" s="398"/>
      <c r="CH357" s="391">
        <f t="shared" si="496"/>
        <v>1</v>
      </c>
      <c r="CI357" s="391">
        <f t="shared" si="497"/>
        <v>0</v>
      </c>
      <c r="CJ357" s="391">
        <f t="shared" si="498"/>
        <v>0</v>
      </c>
      <c r="CK357" s="391">
        <f t="shared" si="499"/>
        <v>0</v>
      </c>
      <c r="CL357" s="391">
        <f t="shared" si="500"/>
        <v>1</v>
      </c>
      <c r="CM357" s="391">
        <f t="shared" si="501"/>
        <v>0</v>
      </c>
      <c r="CN357" s="391">
        <f t="shared" si="502"/>
        <v>1</v>
      </c>
      <c r="CO357" s="391">
        <f t="shared" si="503"/>
        <v>1</v>
      </c>
      <c r="CP357" s="391">
        <f t="shared" si="504"/>
        <v>1</v>
      </c>
      <c r="CQ357" s="391">
        <f t="shared" si="505"/>
        <v>1</v>
      </c>
      <c r="CR357" s="391">
        <f t="shared" si="506"/>
        <v>0</v>
      </c>
      <c r="CS357" s="393">
        <f t="shared" si="507"/>
        <v>0</v>
      </c>
      <c r="CT357" s="391">
        <f t="shared" si="508"/>
        <v>0</v>
      </c>
      <c r="CU357" s="391">
        <f t="shared" si="509"/>
        <v>1</v>
      </c>
      <c r="CV357" s="391">
        <f t="shared" si="510"/>
        <v>0</v>
      </c>
      <c r="CW357" s="391">
        <f t="shared" si="511"/>
        <v>0</v>
      </c>
      <c r="CX357" s="391">
        <f t="shared" si="512"/>
        <v>0</v>
      </c>
      <c r="CY357" s="391">
        <f t="shared" si="513"/>
        <v>1</v>
      </c>
      <c r="CZ357" s="391">
        <f t="shared" si="514"/>
        <v>0</v>
      </c>
      <c r="DA357" s="391">
        <f t="shared" si="515"/>
        <v>1</v>
      </c>
      <c r="DB357" s="391">
        <f t="shared" si="516"/>
        <v>1</v>
      </c>
      <c r="DC357" s="391">
        <f t="shared" si="517"/>
        <v>1</v>
      </c>
      <c r="DD357" s="391">
        <f t="shared" si="518"/>
        <v>1</v>
      </c>
      <c r="DE357" s="398"/>
      <c r="DF357" s="391">
        <f t="shared" si="519"/>
        <v>0</v>
      </c>
      <c r="DG357" s="391">
        <f t="shared" si="520"/>
        <v>0</v>
      </c>
      <c r="DH357" s="391">
        <f t="shared" si="521"/>
        <v>0</v>
      </c>
      <c r="DI357" s="391">
        <f t="shared" si="522"/>
        <v>0</v>
      </c>
      <c r="DJ357" s="391">
        <f t="shared" si="523"/>
        <v>0</v>
      </c>
      <c r="DK357" s="391">
        <f t="shared" si="524"/>
        <v>0</v>
      </c>
      <c r="DL357" s="391">
        <f t="shared" si="525"/>
        <v>0</v>
      </c>
      <c r="DM357" s="391">
        <f t="shared" si="526"/>
        <v>0</v>
      </c>
      <c r="DN357" s="391">
        <f t="shared" si="527"/>
        <v>0</v>
      </c>
      <c r="DO357" s="391">
        <f t="shared" si="528"/>
        <v>0</v>
      </c>
      <c r="DP357" s="391">
        <f t="shared" si="529"/>
        <v>0</v>
      </c>
      <c r="DQ357" s="398"/>
      <c r="DR357" s="391">
        <f t="shared" si="530"/>
        <v>0</v>
      </c>
      <c r="DS357" s="391">
        <f t="shared" si="531"/>
        <v>0</v>
      </c>
      <c r="DT357" s="391">
        <f t="shared" si="532"/>
        <v>0</v>
      </c>
      <c r="DU357" s="391">
        <f t="shared" si="533"/>
        <v>0</v>
      </c>
      <c r="DV357" s="391">
        <f t="shared" si="534"/>
        <v>0</v>
      </c>
      <c r="DW357" s="391">
        <f t="shared" si="535"/>
        <v>0</v>
      </c>
      <c r="DX357" s="391">
        <f t="shared" si="536"/>
        <v>0</v>
      </c>
      <c r="DY357" s="391">
        <f t="shared" si="537"/>
        <v>0</v>
      </c>
      <c r="DZ357" s="391">
        <f t="shared" si="538"/>
        <v>0</v>
      </c>
      <c r="EA357" s="391">
        <f t="shared" si="539"/>
        <v>0</v>
      </c>
      <c r="EB357" s="391">
        <f t="shared" si="540"/>
        <v>0</v>
      </c>
      <c r="EC357" s="398"/>
      <c r="ED357" s="391">
        <f t="shared" si="541"/>
        <v>0</v>
      </c>
      <c r="EE357" s="391">
        <f t="shared" si="542"/>
        <v>0</v>
      </c>
      <c r="EF357" s="391">
        <f t="shared" si="543"/>
        <v>0</v>
      </c>
      <c r="EG357" s="391">
        <f t="shared" si="544"/>
        <v>0</v>
      </c>
      <c r="EH357" s="391">
        <f t="shared" si="545"/>
        <v>0</v>
      </c>
      <c r="EI357" s="391">
        <f t="shared" si="546"/>
        <v>0</v>
      </c>
      <c r="EJ357" s="391">
        <f t="shared" si="547"/>
        <v>0</v>
      </c>
      <c r="EK357" s="391">
        <f t="shared" si="548"/>
        <v>0</v>
      </c>
      <c r="EL357" s="391">
        <f t="shared" si="549"/>
        <v>0</v>
      </c>
      <c r="EM357" s="391">
        <f t="shared" si="550"/>
        <v>0</v>
      </c>
      <c r="EN357" s="391">
        <f t="shared" si="551"/>
        <v>0</v>
      </c>
    </row>
    <row r="358" spans="1:145" s="391" customFormat="1" ht="13.5" hidden="1" thickBot="1" x14ac:dyDescent="0.25">
      <c r="A358" s="364" t="str">
        <f t="shared" si="557"/>
        <v>TST</v>
      </c>
      <c r="B358" s="365" t="str">
        <f>IF((A358&lt;&gt;"ZZZ"),(IF((IFERROR((VLOOKUP(A358,'Standaard+voorstellen '!A$1:B$436,1,FALSE)),"ZZZ"))="ZZZ","v","")),"")</f>
        <v/>
      </c>
      <c r="C358" s="396" t="s">
        <v>87</v>
      </c>
      <c r="D358" s="367" t="str">
        <f t="shared" si="471"/>
        <v>TST</v>
      </c>
      <c r="E358" s="368" t="str">
        <f>IFERROR((VLOOKUP(C358,'Standaard+voorstellen '!A$1:E$568,2,FALSE)),"Nog af te handelen AANVRAAG")</f>
        <v>Tankautospuit Terreinvaardig</v>
      </c>
      <c r="F358" s="369">
        <f>IFERROR((VLOOKUP(C358,'Standaard+voorstellen '!A$1:E$568,3,FALSE)),"")</f>
        <v>3</v>
      </c>
      <c r="G358" s="370">
        <f t="shared" si="554"/>
        <v>309</v>
      </c>
      <c r="H358" s="371">
        <f t="shared" si="556"/>
        <v>233</v>
      </c>
      <c r="I358" s="372">
        <f t="shared" si="555"/>
        <v>76</v>
      </c>
      <c r="J358" s="367">
        <f t="shared" si="472"/>
        <v>194</v>
      </c>
      <c r="K358" s="372">
        <f t="shared" si="473"/>
        <v>0</v>
      </c>
      <c r="L358" s="369" t="s">
        <v>36</v>
      </c>
      <c r="M358" s="373" t="s">
        <v>1229</v>
      </c>
      <c r="N358" s="374"/>
      <c r="O358" s="375"/>
      <c r="P358" s="376" t="s">
        <v>87</v>
      </c>
      <c r="Q358" s="377">
        <v>309</v>
      </c>
      <c r="R358" s="378">
        <v>233</v>
      </c>
      <c r="S358" s="379">
        <v>76</v>
      </c>
      <c r="T358" s="378">
        <v>10</v>
      </c>
      <c r="U358" s="378">
        <v>10</v>
      </c>
      <c r="V358" s="383">
        <v>4</v>
      </c>
      <c r="W358" s="384">
        <v>4</v>
      </c>
      <c r="X358" s="384">
        <v>0</v>
      </c>
      <c r="Y358" s="383">
        <v>1</v>
      </c>
      <c r="Z358" s="401">
        <v>1</v>
      </c>
      <c r="AA358" s="384">
        <v>0</v>
      </c>
      <c r="AB358" s="383">
        <v>72</v>
      </c>
      <c r="AC358" s="384">
        <v>64</v>
      </c>
      <c r="AD358" s="384">
        <v>8</v>
      </c>
      <c r="AE358" s="383">
        <v>13</v>
      </c>
      <c r="AF358" s="401">
        <v>4</v>
      </c>
      <c r="AG358" s="384">
        <v>9</v>
      </c>
      <c r="AH358" s="383">
        <v>13</v>
      </c>
      <c r="AI358" s="384">
        <v>5</v>
      </c>
      <c r="AJ358" s="384">
        <v>8</v>
      </c>
      <c r="AK358" s="383">
        <v>16</v>
      </c>
      <c r="AL358" s="384">
        <v>4</v>
      </c>
      <c r="AM358" s="384">
        <v>12</v>
      </c>
      <c r="AN358" s="383">
        <v>86</v>
      </c>
      <c r="AO358" s="384">
        <v>84</v>
      </c>
      <c r="AP358" s="384">
        <v>2</v>
      </c>
      <c r="AQ358" s="383">
        <v>43</v>
      </c>
      <c r="AR358" s="384">
        <v>18</v>
      </c>
      <c r="AS358" s="384">
        <v>25</v>
      </c>
      <c r="AT358" s="383">
        <v>7</v>
      </c>
      <c r="AU358" s="384">
        <v>2</v>
      </c>
      <c r="AV358" s="384">
        <v>5</v>
      </c>
      <c r="AW358" s="383">
        <v>54</v>
      </c>
      <c r="AX358" s="384">
        <v>47</v>
      </c>
      <c r="AY358" s="384">
        <v>7</v>
      </c>
      <c r="AZ358" s="403"/>
      <c r="BA358" s="387" t="str">
        <f t="shared" si="474"/>
        <v>TS</v>
      </c>
      <c r="BB358" s="388" t="str">
        <f t="shared" si="475"/>
        <v>T</v>
      </c>
      <c r="BC358" s="389" t="str">
        <f t="shared" si="476"/>
        <v/>
      </c>
      <c r="BD358" s="390" t="str">
        <f t="shared" si="558"/>
        <v/>
      </c>
      <c r="BE358" s="391">
        <f t="shared" si="477"/>
        <v>4</v>
      </c>
      <c r="BF358" s="392" t="str">
        <f>VLOOKUP(C358,'Standaard+voorstellen '!A$1:E$568,1,FALSE)</f>
        <v>TST</v>
      </c>
      <c r="BG358" s="393" t="str">
        <f>VLOOKUP(P358,'Hulpblad Aantal per VrtgSrt &gt;=1'!B$4:C$688,1,FALSE)</f>
        <v>TST</v>
      </c>
      <c r="BH358" s="394" t="s">
        <v>87</v>
      </c>
      <c r="BI358" s="393" t="str">
        <f t="shared" si="478"/>
        <v>g</v>
      </c>
      <c r="BJ358" s="393" t="str">
        <f t="shared" si="479"/>
        <v>P</v>
      </c>
      <c r="BK358" s="393" t="str">
        <f t="shared" si="480"/>
        <v>A</v>
      </c>
      <c r="BL358" s="395" t="str">
        <f t="shared" si="481"/>
        <v>PA</v>
      </c>
      <c r="BM358" s="393" t="str">
        <f>IF((B358&gt;"a"),(VLOOKUP(A358,Afhankelijkheid!A$2:O$5530,2,FALSE)),"")</f>
        <v/>
      </c>
      <c r="BN358" s="396">
        <f>IFERROR(VLOOKUP(A358,'Hulpblad IZB en IZE'!A$2:B$750,2,FALSE),0)</f>
        <v>194</v>
      </c>
      <c r="BO358" s="397" t="str">
        <f t="shared" si="482"/>
        <v/>
      </c>
      <c r="BP358" s="370">
        <f t="shared" si="483"/>
        <v>309</v>
      </c>
      <c r="BQ358" s="371">
        <f t="shared" si="484"/>
        <v>233</v>
      </c>
      <c r="BR358" s="372">
        <f t="shared" si="552"/>
        <v>76</v>
      </c>
      <c r="BS358" s="372">
        <f t="shared" si="553"/>
        <v>10</v>
      </c>
      <c r="BT358" s="367">
        <f t="shared" si="485"/>
        <v>194</v>
      </c>
      <c r="BU358" s="398"/>
      <c r="BW358" s="393">
        <f t="shared" si="486"/>
        <v>0</v>
      </c>
      <c r="BX358" s="393">
        <f t="shared" si="487"/>
        <v>0</v>
      </c>
      <c r="BY358" s="393">
        <f t="shared" si="488"/>
        <v>0</v>
      </c>
      <c r="BZ358" s="393">
        <f t="shared" si="489"/>
        <v>0</v>
      </c>
      <c r="CA358" s="393">
        <f t="shared" si="490"/>
        <v>0</v>
      </c>
      <c r="CB358" s="393">
        <f t="shared" si="491"/>
        <v>0</v>
      </c>
      <c r="CC358" s="393">
        <f t="shared" si="492"/>
        <v>0</v>
      </c>
      <c r="CD358" s="393">
        <f t="shared" si="493"/>
        <v>0</v>
      </c>
      <c r="CE358" s="393">
        <f t="shared" si="494"/>
        <v>0</v>
      </c>
      <c r="CF358" s="393">
        <f t="shared" si="495"/>
        <v>0</v>
      </c>
      <c r="CG358" s="398"/>
      <c r="CH358" s="391">
        <f t="shared" si="496"/>
        <v>1</v>
      </c>
      <c r="CI358" s="391">
        <f t="shared" si="497"/>
        <v>1</v>
      </c>
      <c r="CJ358" s="391">
        <f t="shared" si="498"/>
        <v>1</v>
      </c>
      <c r="CK358" s="391">
        <f t="shared" si="499"/>
        <v>1</v>
      </c>
      <c r="CL358" s="391">
        <f t="shared" si="500"/>
        <v>1</v>
      </c>
      <c r="CM358" s="391">
        <f t="shared" si="501"/>
        <v>1</v>
      </c>
      <c r="CN358" s="391">
        <f t="shared" si="502"/>
        <v>1</v>
      </c>
      <c r="CO358" s="391">
        <f t="shared" si="503"/>
        <v>1</v>
      </c>
      <c r="CP358" s="391">
        <f t="shared" si="504"/>
        <v>1</v>
      </c>
      <c r="CQ358" s="391">
        <f t="shared" si="505"/>
        <v>1</v>
      </c>
      <c r="CR358" s="391">
        <f t="shared" si="506"/>
        <v>0</v>
      </c>
      <c r="CS358" s="393">
        <f t="shared" si="507"/>
        <v>0</v>
      </c>
      <c r="CT358" s="391">
        <f t="shared" si="508"/>
        <v>0</v>
      </c>
      <c r="CU358" s="391">
        <f t="shared" si="509"/>
        <v>1</v>
      </c>
      <c r="CV358" s="391">
        <f t="shared" si="510"/>
        <v>1</v>
      </c>
      <c r="CW358" s="391">
        <f t="shared" si="511"/>
        <v>1</v>
      </c>
      <c r="CX358" s="391">
        <f t="shared" si="512"/>
        <v>1</v>
      </c>
      <c r="CY358" s="391">
        <f t="shared" si="513"/>
        <v>1</v>
      </c>
      <c r="CZ358" s="391">
        <f t="shared" si="514"/>
        <v>1</v>
      </c>
      <c r="DA358" s="391">
        <f t="shared" si="515"/>
        <v>1</v>
      </c>
      <c r="DB358" s="391">
        <f t="shared" si="516"/>
        <v>1</v>
      </c>
      <c r="DC358" s="391">
        <f t="shared" si="517"/>
        <v>1</v>
      </c>
      <c r="DD358" s="391">
        <f t="shared" si="518"/>
        <v>1</v>
      </c>
      <c r="DE358" s="398"/>
      <c r="DF358" s="391">
        <f t="shared" si="519"/>
        <v>0</v>
      </c>
      <c r="DG358" s="391">
        <f t="shared" si="520"/>
        <v>0</v>
      </c>
      <c r="DH358" s="391">
        <f t="shared" si="521"/>
        <v>0</v>
      </c>
      <c r="DI358" s="391">
        <f t="shared" si="522"/>
        <v>0</v>
      </c>
      <c r="DJ358" s="391">
        <f t="shared" si="523"/>
        <v>0</v>
      </c>
      <c r="DK358" s="391">
        <f t="shared" si="524"/>
        <v>0</v>
      </c>
      <c r="DL358" s="391">
        <f t="shared" si="525"/>
        <v>0</v>
      </c>
      <c r="DM358" s="391">
        <f t="shared" si="526"/>
        <v>0</v>
      </c>
      <c r="DN358" s="391">
        <f t="shared" si="527"/>
        <v>0</v>
      </c>
      <c r="DO358" s="391">
        <f t="shared" si="528"/>
        <v>0</v>
      </c>
      <c r="DP358" s="391">
        <f t="shared" si="529"/>
        <v>0</v>
      </c>
      <c r="DQ358" s="398"/>
      <c r="DR358" s="391">
        <f t="shared" si="530"/>
        <v>0</v>
      </c>
      <c r="DS358" s="391">
        <f t="shared" si="531"/>
        <v>0</v>
      </c>
      <c r="DT358" s="391">
        <f t="shared" si="532"/>
        <v>0</v>
      </c>
      <c r="DU358" s="391">
        <f t="shared" si="533"/>
        <v>0</v>
      </c>
      <c r="DV358" s="391">
        <f t="shared" si="534"/>
        <v>0</v>
      </c>
      <c r="DW358" s="391">
        <f t="shared" si="535"/>
        <v>0</v>
      </c>
      <c r="DX358" s="391">
        <f t="shared" si="536"/>
        <v>0</v>
      </c>
      <c r="DY358" s="391">
        <f t="shared" si="537"/>
        <v>0</v>
      </c>
      <c r="DZ358" s="391">
        <f t="shared" si="538"/>
        <v>0</v>
      </c>
      <c r="EA358" s="391">
        <f t="shared" si="539"/>
        <v>0</v>
      </c>
      <c r="EB358" s="391">
        <f t="shared" si="540"/>
        <v>0</v>
      </c>
      <c r="EC358" s="398"/>
      <c r="ED358" s="391">
        <f t="shared" si="541"/>
        <v>0</v>
      </c>
      <c r="EE358" s="391">
        <f t="shared" si="542"/>
        <v>0</v>
      </c>
      <c r="EF358" s="391">
        <f t="shared" si="543"/>
        <v>0</v>
      </c>
      <c r="EG358" s="391">
        <f t="shared" si="544"/>
        <v>0</v>
      </c>
      <c r="EH358" s="391">
        <f t="shared" si="545"/>
        <v>0</v>
      </c>
      <c r="EI358" s="391">
        <f t="shared" si="546"/>
        <v>0</v>
      </c>
      <c r="EJ358" s="391">
        <f t="shared" si="547"/>
        <v>0</v>
      </c>
      <c r="EK358" s="391">
        <f t="shared" si="548"/>
        <v>0</v>
      </c>
      <c r="EL358" s="391">
        <f t="shared" si="549"/>
        <v>0</v>
      </c>
      <c r="EM358" s="391">
        <f t="shared" si="550"/>
        <v>0</v>
      </c>
      <c r="EN358" s="391">
        <f t="shared" si="551"/>
        <v>0</v>
      </c>
    </row>
    <row r="359" spans="1:145" s="391" customFormat="1" ht="26.25" hidden="1" thickBot="1" x14ac:dyDescent="0.25">
      <c r="A359" s="364" t="str">
        <f t="shared" si="557"/>
        <v>TST-DF</v>
      </c>
      <c r="B359" s="365" t="str">
        <f>IF((A359&lt;&gt;"ZZZ"),(IF((IFERROR((VLOOKUP(A359,'Standaard+voorstellen '!A$1:B$436,1,FALSE)),"ZZZ"))="ZZZ","v","")),"")</f>
        <v/>
      </c>
      <c r="C359" s="396" t="s">
        <v>377</v>
      </c>
      <c r="D359" s="367" t="str">
        <f t="shared" si="471"/>
        <v>TST-DF</v>
      </c>
      <c r="E359" s="368" t="str">
        <f>IFERROR((VLOOKUP(C359,'Standaard+voorstellen '!A$1:E$568,2,FALSE)),"Nog af te handelen AANVRAAG")</f>
        <v>TS Terreinvaardig Defensie</v>
      </c>
      <c r="F359" s="369">
        <f>IFERROR((VLOOKUP(C359,'Standaard+voorstellen '!A$1:E$568,3,FALSE)),"")</f>
        <v>4</v>
      </c>
      <c r="G359" s="370">
        <f t="shared" si="554"/>
        <v>0</v>
      </c>
      <c r="H359" s="371">
        <f t="shared" si="556"/>
        <v>0</v>
      </c>
      <c r="I359" s="372">
        <f t="shared" si="555"/>
        <v>0</v>
      </c>
      <c r="J359" s="367">
        <f t="shared" si="472"/>
        <v>2</v>
      </c>
      <c r="K359" s="372">
        <f t="shared" si="473"/>
        <v>0</v>
      </c>
      <c r="L359" s="369" t="s">
        <v>36</v>
      </c>
      <c r="M359" s="373" t="s">
        <v>1256</v>
      </c>
      <c r="N359" s="516" t="s">
        <v>2100</v>
      </c>
      <c r="O359" s="675" t="s">
        <v>2377</v>
      </c>
      <c r="P359" s="376" t="s">
        <v>377</v>
      </c>
      <c r="Q359" s="377">
        <v>0</v>
      </c>
      <c r="R359" s="378">
        <v>0</v>
      </c>
      <c r="S359" s="379">
        <v>0</v>
      </c>
      <c r="T359" s="378">
        <v>5</v>
      </c>
      <c r="U359" s="378">
        <v>0</v>
      </c>
      <c r="V359" s="383">
        <v>0</v>
      </c>
      <c r="W359" s="384">
        <v>0</v>
      </c>
      <c r="X359" s="385">
        <v>0</v>
      </c>
      <c r="Y359" s="384"/>
      <c r="Z359" s="401"/>
      <c r="AA359" s="402"/>
      <c r="AB359" s="383"/>
      <c r="AC359" s="384"/>
      <c r="AD359" s="384"/>
      <c r="AE359" s="383"/>
      <c r="AF359" s="401"/>
      <c r="AG359" s="406"/>
      <c r="AH359" s="383">
        <v>0</v>
      </c>
      <c r="AI359" s="384">
        <v>0</v>
      </c>
      <c r="AJ359" s="385">
        <v>0</v>
      </c>
      <c r="AK359" s="384"/>
      <c r="AL359" s="384"/>
      <c r="AM359" s="384"/>
      <c r="AN359" s="383">
        <v>0</v>
      </c>
      <c r="AO359" s="384">
        <v>0</v>
      </c>
      <c r="AP359" s="385">
        <v>0</v>
      </c>
      <c r="AQ359" s="384">
        <v>0</v>
      </c>
      <c r="AR359" s="384">
        <v>0</v>
      </c>
      <c r="AS359" s="384">
        <v>0</v>
      </c>
      <c r="AT359" s="383">
        <v>0</v>
      </c>
      <c r="AU359" s="384">
        <v>0</v>
      </c>
      <c r="AV359" s="384">
        <v>0</v>
      </c>
      <c r="AW359" s="383"/>
      <c r="AX359" s="384"/>
      <c r="AY359" s="385"/>
      <c r="AZ359" s="403"/>
      <c r="BA359" s="387" t="str">
        <f t="shared" si="474"/>
        <v>TS</v>
      </c>
      <c r="BB359" s="388" t="str">
        <f t="shared" si="475"/>
        <v>T</v>
      </c>
      <c r="BC359" s="389" t="str">
        <f t="shared" si="476"/>
        <v>-</v>
      </c>
      <c r="BD359" s="390" t="str">
        <f t="shared" si="558"/>
        <v>DF</v>
      </c>
      <c r="BE359" s="391">
        <f t="shared" si="477"/>
        <v>4</v>
      </c>
      <c r="BF359" s="392" t="str">
        <f>VLOOKUP(C359,'Standaard+voorstellen '!A$1:E$568,1,FALSE)</f>
        <v>TST-DF</v>
      </c>
      <c r="BG359" s="393" t="str">
        <f>VLOOKUP(P359,'Hulpblad Aantal per VrtgSrt &gt;=1'!B$4:C$688,1,FALSE)</f>
        <v>TST-DF</v>
      </c>
      <c r="BH359" s="394" t="s">
        <v>377</v>
      </c>
      <c r="BI359" s="393" t="str">
        <f t="shared" si="478"/>
        <v>g</v>
      </c>
      <c r="BJ359" s="393" t="str">
        <f t="shared" si="479"/>
        <v/>
      </c>
      <c r="BK359" s="393" t="str">
        <f t="shared" si="480"/>
        <v/>
      </c>
      <c r="BL359" s="395" t="str">
        <f t="shared" si="481"/>
        <v/>
      </c>
      <c r="BM359" s="393" t="str">
        <f>IF((B359&gt;"a"),(VLOOKUP(A359,Afhankelijkheid!A$2:O$5530,2,FALSE)),"")</f>
        <v/>
      </c>
      <c r="BN359" s="396">
        <f>IFERROR(VLOOKUP(A359,'Hulpblad IZB en IZE'!A$2:B$750,2,FALSE),0)</f>
        <v>2</v>
      </c>
      <c r="BO359" s="397" t="str">
        <f t="shared" si="482"/>
        <v/>
      </c>
      <c r="BP359" s="370">
        <f t="shared" si="483"/>
        <v>0</v>
      </c>
      <c r="BQ359" s="371">
        <f t="shared" si="484"/>
        <v>0</v>
      </c>
      <c r="BR359" s="372">
        <f t="shared" si="552"/>
        <v>0</v>
      </c>
      <c r="BS359" s="372">
        <f t="shared" si="553"/>
        <v>5</v>
      </c>
      <c r="BT359" s="367">
        <f t="shared" si="485"/>
        <v>2</v>
      </c>
      <c r="BU359" s="398"/>
      <c r="BW359" s="393">
        <f t="shared" si="486"/>
        <v>0</v>
      </c>
      <c r="BX359" s="393">
        <f t="shared" si="487"/>
        <v>0</v>
      </c>
      <c r="BY359" s="393">
        <f t="shared" si="488"/>
        <v>0</v>
      </c>
      <c r="BZ359" s="393">
        <f t="shared" si="489"/>
        <v>0</v>
      </c>
      <c r="CA359" s="393">
        <f t="shared" si="490"/>
        <v>0</v>
      </c>
      <c r="CB359" s="393">
        <f t="shared" si="491"/>
        <v>0</v>
      </c>
      <c r="CC359" s="393">
        <f t="shared" si="492"/>
        <v>0</v>
      </c>
      <c r="CD359" s="393">
        <f t="shared" si="493"/>
        <v>0</v>
      </c>
      <c r="CE359" s="393">
        <f t="shared" si="494"/>
        <v>0</v>
      </c>
      <c r="CF359" s="393">
        <f t="shared" si="495"/>
        <v>0</v>
      </c>
      <c r="CG359" s="398"/>
      <c r="CH359" s="391">
        <f t="shared" si="496"/>
        <v>1</v>
      </c>
      <c r="CI359" s="391">
        <f t="shared" si="497"/>
        <v>0</v>
      </c>
      <c r="CJ359" s="391">
        <f t="shared" si="498"/>
        <v>0</v>
      </c>
      <c r="CK359" s="391">
        <f t="shared" si="499"/>
        <v>0</v>
      </c>
      <c r="CL359" s="391">
        <f t="shared" si="500"/>
        <v>1</v>
      </c>
      <c r="CM359" s="391">
        <f t="shared" si="501"/>
        <v>0</v>
      </c>
      <c r="CN359" s="391">
        <f t="shared" si="502"/>
        <v>1</v>
      </c>
      <c r="CO359" s="391">
        <f t="shared" si="503"/>
        <v>1</v>
      </c>
      <c r="CP359" s="391">
        <f t="shared" si="504"/>
        <v>1</v>
      </c>
      <c r="CQ359" s="391">
        <f t="shared" si="505"/>
        <v>0</v>
      </c>
      <c r="CR359" s="391">
        <f t="shared" si="506"/>
        <v>0</v>
      </c>
      <c r="CS359" s="393">
        <f t="shared" si="507"/>
        <v>0</v>
      </c>
      <c r="CT359" s="391">
        <f t="shared" si="508"/>
        <v>0</v>
      </c>
      <c r="CU359" s="391">
        <f t="shared" si="509"/>
        <v>0</v>
      </c>
      <c r="CV359" s="391">
        <f t="shared" si="510"/>
        <v>0</v>
      </c>
      <c r="CW359" s="391">
        <f t="shared" si="511"/>
        <v>0</v>
      </c>
      <c r="CX359" s="391">
        <f t="shared" si="512"/>
        <v>0</v>
      </c>
      <c r="CY359" s="391">
        <f t="shared" si="513"/>
        <v>0</v>
      </c>
      <c r="CZ359" s="391">
        <f t="shared" si="514"/>
        <v>0</v>
      </c>
      <c r="DA359" s="391">
        <f t="shared" si="515"/>
        <v>0</v>
      </c>
      <c r="DB359" s="391">
        <f t="shared" si="516"/>
        <v>0</v>
      </c>
      <c r="DC359" s="391">
        <f t="shared" si="517"/>
        <v>0</v>
      </c>
      <c r="DD359" s="391">
        <f t="shared" si="518"/>
        <v>0</v>
      </c>
      <c r="DE359" s="398"/>
      <c r="DF359" s="391">
        <f t="shared" si="519"/>
        <v>0</v>
      </c>
      <c r="DG359" s="391">
        <f t="shared" si="520"/>
        <v>0</v>
      </c>
      <c r="DH359" s="391">
        <f t="shared" si="521"/>
        <v>0</v>
      </c>
      <c r="DI359" s="391">
        <f t="shared" si="522"/>
        <v>0</v>
      </c>
      <c r="DJ359" s="391">
        <f t="shared" si="523"/>
        <v>0</v>
      </c>
      <c r="DK359" s="391">
        <f t="shared" si="524"/>
        <v>0</v>
      </c>
      <c r="DL359" s="391">
        <f t="shared" si="525"/>
        <v>0</v>
      </c>
      <c r="DM359" s="391">
        <f t="shared" si="526"/>
        <v>0</v>
      </c>
      <c r="DN359" s="391">
        <f t="shared" si="527"/>
        <v>0</v>
      </c>
      <c r="DO359" s="391">
        <f t="shared" si="528"/>
        <v>0</v>
      </c>
      <c r="DP359" s="391">
        <f t="shared" si="529"/>
        <v>0</v>
      </c>
      <c r="DQ359" s="398"/>
      <c r="DR359" s="391">
        <f t="shared" si="530"/>
        <v>0</v>
      </c>
      <c r="DS359" s="391">
        <f t="shared" si="531"/>
        <v>0</v>
      </c>
      <c r="DT359" s="391">
        <f t="shared" si="532"/>
        <v>0</v>
      </c>
      <c r="DU359" s="391">
        <f t="shared" si="533"/>
        <v>0</v>
      </c>
      <c r="DV359" s="391">
        <f t="shared" si="534"/>
        <v>0</v>
      </c>
      <c r="DW359" s="391">
        <f t="shared" si="535"/>
        <v>0</v>
      </c>
      <c r="DX359" s="391">
        <f t="shared" si="536"/>
        <v>0</v>
      </c>
      <c r="DY359" s="391">
        <f t="shared" si="537"/>
        <v>0</v>
      </c>
      <c r="DZ359" s="391">
        <f t="shared" si="538"/>
        <v>0</v>
      </c>
      <c r="EA359" s="391">
        <f t="shared" si="539"/>
        <v>0</v>
      </c>
      <c r="EB359" s="391">
        <f t="shared" si="540"/>
        <v>0</v>
      </c>
      <c r="EC359" s="398"/>
      <c r="ED359" s="391">
        <f t="shared" si="541"/>
        <v>0</v>
      </c>
      <c r="EE359" s="391">
        <f t="shared" si="542"/>
        <v>0</v>
      </c>
      <c r="EF359" s="391">
        <f t="shared" si="543"/>
        <v>0</v>
      </c>
      <c r="EG359" s="391">
        <f t="shared" si="544"/>
        <v>0</v>
      </c>
      <c r="EH359" s="391">
        <f t="shared" si="545"/>
        <v>0</v>
      </c>
      <c r="EI359" s="391">
        <f t="shared" si="546"/>
        <v>0</v>
      </c>
      <c r="EJ359" s="391">
        <f t="shared" si="547"/>
        <v>0</v>
      </c>
      <c r="EK359" s="391">
        <f t="shared" si="548"/>
        <v>0</v>
      </c>
      <c r="EL359" s="391">
        <f t="shared" si="549"/>
        <v>0</v>
      </c>
      <c r="EM359" s="391">
        <f t="shared" si="550"/>
        <v>0</v>
      </c>
      <c r="EN359" s="391">
        <f t="shared" si="551"/>
        <v>0</v>
      </c>
    </row>
    <row r="360" spans="1:145" s="399" customFormat="1" ht="26.25" hidden="1" thickBot="1" x14ac:dyDescent="0.25">
      <c r="A360" s="364" t="str">
        <f t="shared" si="557"/>
        <v>TST-NB</v>
      </c>
      <c r="B360" s="365" t="str">
        <f>IF((A360&lt;&gt;"ZZZ"),(IF((IFERROR((VLOOKUP(A360,'Standaard+voorstellen '!A$1:B$436,1,FALSE)),"ZZZ"))="ZZZ","v","")),"")</f>
        <v/>
      </c>
      <c r="C360" s="396" t="s">
        <v>89</v>
      </c>
      <c r="D360" s="367" t="str">
        <f t="shared" si="471"/>
        <v>TST-NB</v>
      </c>
      <c r="E360" s="368" t="str">
        <f>IFERROR((VLOOKUP(C360,'Standaard+voorstellen '!A$1:E$568,2,FALSE)),"Nog af te handelen AANVRAAG")</f>
        <v>TST Natuurbrand</v>
      </c>
      <c r="F360" s="369">
        <f>IFERROR((VLOOKUP(C360,'Standaard+voorstellen '!A$1:E$568,3,FALSE)),"")</f>
        <v>4</v>
      </c>
      <c r="G360" s="370">
        <f t="shared" si="554"/>
        <v>109</v>
      </c>
      <c r="H360" s="371">
        <f t="shared" si="556"/>
        <v>108</v>
      </c>
      <c r="I360" s="372">
        <f t="shared" si="555"/>
        <v>1</v>
      </c>
      <c r="J360" s="367">
        <f t="shared" si="472"/>
        <v>181</v>
      </c>
      <c r="K360" s="372">
        <f t="shared" si="473"/>
        <v>0</v>
      </c>
      <c r="L360" s="369" t="s">
        <v>36</v>
      </c>
      <c r="M360" s="373" t="s">
        <v>1229</v>
      </c>
      <c r="N360" s="606" t="s">
        <v>2275</v>
      </c>
      <c r="O360" s="499" t="s">
        <v>2284</v>
      </c>
      <c r="P360" s="376" t="s">
        <v>89</v>
      </c>
      <c r="Q360" s="377">
        <v>109</v>
      </c>
      <c r="R360" s="378">
        <v>108</v>
      </c>
      <c r="S360" s="379">
        <v>1</v>
      </c>
      <c r="T360" s="378">
        <v>8</v>
      </c>
      <c r="U360" s="378">
        <v>6</v>
      </c>
      <c r="V360" s="383">
        <v>0</v>
      </c>
      <c r="W360" s="384">
        <v>0</v>
      </c>
      <c r="X360" s="379">
        <v>0</v>
      </c>
      <c r="Y360" s="384"/>
      <c r="Z360" s="401"/>
      <c r="AA360" s="381"/>
      <c r="AB360" s="383"/>
      <c r="AC360" s="384"/>
      <c r="AD360" s="378"/>
      <c r="AE360" s="383">
        <v>16</v>
      </c>
      <c r="AF360" s="401">
        <v>15</v>
      </c>
      <c r="AG360" s="406">
        <v>1</v>
      </c>
      <c r="AH360" s="383">
        <v>7</v>
      </c>
      <c r="AI360" s="384">
        <v>7</v>
      </c>
      <c r="AJ360" s="379">
        <v>0</v>
      </c>
      <c r="AK360" s="384">
        <v>14</v>
      </c>
      <c r="AL360" s="384">
        <v>14</v>
      </c>
      <c r="AM360" s="378">
        <v>0</v>
      </c>
      <c r="AN360" s="383">
        <v>0</v>
      </c>
      <c r="AO360" s="384">
        <v>0</v>
      </c>
      <c r="AP360" s="379">
        <v>0</v>
      </c>
      <c r="AQ360" s="384">
        <v>65</v>
      </c>
      <c r="AR360" s="384">
        <v>65</v>
      </c>
      <c r="AS360" s="378">
        <v>0</v>
      </c>
      <c r="AT360" s="383">
        <v>3</v>
      </c>
      <c r="AU360" s="384">
        <v>3</v>
      </c>
      <c r="AV360" s="378">
        <v>0</v>
      </c>
      <c r="AW360" s="383">
        <v>4</v>
      </c>
      <c r="AX360" s="384">
        <v>4</v>
      </c>
      <c r="AY360" s="379">
        <v>0</v>
      </c>
      <c r="AZ360" s="403"/>
      <c r="BA360" s="387" t="str">
        <f t="shared" si="474"/>
        <v>TS</v>
      </c>
      <c r="BB360" s="388" t="str">
        <f t="shared" si="475"/>
        <v>T</v>
      </c>
      <c r="BC360" s="389" t="str">
        <f t="shared" si="476"/>
        <v>-</v>
      </c>
      <c r="BD360" s="390" t="str">
        <f t="shared" si="558"/>
        <v>NB</v>
      </c>
      <c r="BE360" s="391">
        <f t="shared" si="477"/>
        <v>4</v>
      </c>
      <c r="BF360" s="392" t="str">
        <f>VLOOKUP(C360,'Standaard+voorstellen '!A$1:E$568,1,FALSE)</f>
        <v>TST-NB</v>
      </c>
      <c r="BG360" s="393" t="str">
        <f>VLOOKUP(P360,'Hulpblad Aantal per VrtgSrt &gt;=1'!B$4:C$688,1,FALSE)</f>
        <v>TST-NB</v>
      </c>
      <c r="BH360" s="394" t="s">
        <v>89</v>
      </c>
      <c r="BI360" s="393" t="str">
        <f t="shared" si="478"/>
        <v>g</v>
      </c>
      <c r="BJ360" s="393" t="str">
        <f t="shared" si="479"/>
        <v>P</v>
      </c>
      <c r="BK360" s="393" t="str">
        <f t="shared" si="480"/>
        <v>A</v>
      </c>
      <c r="BL360" s="395" t="str">
        <f t="shared" si="481"/>
        <v>PA</v>
      </c>
      <c r="BM360" s="393" t="str">
        <f>IF((B360&gt;"a"),(VLOOKUP(A360,Afhankelijkheid!A$2:O$5530,2,FALSE)),"")</f>
        <v/>
      </c>
      <c r="BN360" s="396">
        <f>IFERROR(VLOOKUP(A360,'Hulpblad IZB en IZE'!A$2:B$750,2,FALSE),0)</f>
        <v>181</v>
      </c>
      <c r="BO360" s="397" t="str">
        <f t="shared" si="482"/>
        <v/>
      </c>
      <c r="BP360" s="370">
        <f t="shared" si="483"/>
        <v>109</v>
      </c>
      <c r="BQ360" s="371">
        <f t="shared" si="484"/>
        <v>108</v>
      </c>
      <c r="BR360" s="372">
        <f t="shared" si="552"/>
        <v>1</v>
      </c>
      <c r="BS360" s="372">
        <f t="shared" si="553"/>
        <v>8</v>
      </c>
      <c r="BT360" s="367">
        <f t="shared" si="485"/>
        <v>181</v>
      </c>
      <c r="BU360" s="398"/>
      <c r="BV360" s="391"/>
      <c r="BW360" s="393">
        <f t="shared" si="486"/>
        <v>0</v>
      </c>
      <c r="BX360" s="393">
        <f t="shared" si="487"/>
        <v>0</v>
      </c>
      <c r="BY360" s="393">
        <f t="shared" si="488"/>
        <v>0</v>
      </c>
      <c r="BZ360" s="393">
        <f t="shared" si="489"/>
        <v>0</v>
      </c>
      <c r="CA360" s="393">
        <f t="shared" si="490"/>
        <v>0</v>
      </c>
      <c r="CB360" s="393">
        <f t="shared" si="491"/>
        <v>0</v>
      </c>
      <c r="CC360" s="393">
        <f t="shared" si="492"/>
        <v>0</v>
      </c>
      <c r="CD360" s="393">
        <f t="shared" si="493"/>
        <v>0</v>
      </c>
      <c r="CE360" s="393">
        <f t="shared" si="494"/>
        <v>0</v>
      </c>
      <c r="CF360" s="393">
        <f t="shared" si="495"/>
        <v>0</v>
      </c>
      <c r="CG360" s="398"/>
      <c r="CH360" s="391">
        <f t="shared" si="496"/>
        <v>1</v>
      </c>
      <c r="CI360" s="391">
        <f t="shared" si="497"/>
        <v>0</v>
      </c>
      <c r="CJ360" s="391">
        <f t="shared" si="498"/>
        <v>0</v>
      </c>
      <c r="CK360" s="391">
        <f t="shared" si="499"/>
        <v>1</v>
      </c>
      <c r="CL360" s="391">
        <f t="shared" si="500"/>
        <v>1</v>
      </c>
      <c r="CM360" s="391">
        <f t="shared" si="501"/>
        <v>1</v>
      </c>
      <c r="CN360" s="391">
        <f t="shared" si="502"/>
        <v>1</v>
      </c>
      <c r="CO360" s="391">
        <f t="shared" si="503"/>
        <v>1</v>
      </c>
      <c r="CP360" s="391">
        <f t="shared" si="504"/>
        <v>1</v>
      </c>
      <c r="CQ360" s="391">
        <f t="shared" si="505"/>
        <v>1</v>
      </c>
      <c r="CR360" s="391">
        <f t="shared" si="506"/>
        <v>0</v>
      </c>
      <c r="CS360" s="393">
        <f t="shared" si="507"/>
        <v>0</v>
      </c>
      <c r="CT360" s="391">
        <f t="shared" si="508"/>
        <v>0</v>
      </c>
      <c r="CU360" s="391">
        <f t="shared" si="509"/>
        <v>0</v>
      </c>
      <c r="CV360" s="391">
        <f t="shared" si="510"/>
        <v>0</v>
      </c>
      <c r="CW360" s="391">
        <f t="shared" si="511"/>
        <v>0</v>
      </c>
      <c r="CX360" s="391">
        <f t="shared" si="512"/>
        <v>1</v>
      </c>
      <c r="CY360" s="391">
        <f t="shared" si="513"/>
        <v>1</v>
      </c>
      <c r="CZ360" s="391">
        <f t="shared" si="514"/>
        <v>1</v>
      </c>
      <c r="DA360" s="391">
        <f t="shared" si="515"/>
        <v>0</v>
      </c>
      <c r="DB360" s="391">
        <f t="shared" si="516"/>
        <v>1</v>
      </c>
      <c r="DC360" s="391">
        <f t="shared" si="517"/>
        <v>1</v>
      </c>
      <c r="DD360" s="391">
        <f t="shared" si="518"/>
        <v>1</v>
      </c>
      <c r="DE360" s="398"/>
      <c r="DF360" s="391">
        <f t="shared" si="519"/>
        <v>0</v>
      </c>
      <c r="DG360" s="391">
        <f t="shared" si="520"/>
        <v>0</v>
      </c>
      <c r="DH360" s="391">
        <f t="shared" si="521"/>
        <v>0</v>
      </c>
      <c r="DI360" s="391">
        <f t="shared" si="522"/>
        <v>0</v>
      </c>
      <c r="DJ360" s="391">
        <f t="shared" si="523"/>
        <v>0</v>
      </c>
      <c r="DK360" s="391">
        <f t="shared" si="524"/>
        <v>0</v>
      </c>
      <c r="DL360" s="391">
        <f t="shared" si="525"/>
        <v>0</v>
      </c>
      <c r="DM360" s="391">
        <f t="shared" si="526"/>
        <v>0</v>
      </c>
      <c r="DN360" s="391">
        <f t="shared" si="527"/>
        <v>0</v>
      </c>
      <c r="DO360" s="391">
        <f t="shared" si="528"/>
        <v>0</v>
      </c>
      <c r="DP360" s="391">
        <f t="shared" si="529"/>
        <v>0</v>
      </c>
      <c r="DQ360" s="398"/>
      <c r="DR360" s="391">
        <f t="shared" si="530"/>
        <v>0</v>
      </c>
      <c r="DS360" s="391">
        <f t="shared" si="531"/>
        <v>0</v>
      </c>
      <c r="DT360" s="391">
        <f t="shared" si="532"/>
        <v>0</v>
      </c>
      <c r="DU360" s="391">
        <f t="shared" si="533"/>
        <v>0</v>
      </c>
      <c r="DV360" s="391">
        <f t="shared" si="534"/>
        <v>0</v>
      </c>
      <c r="DW360" s="391">
        <f t="shared" si="535"/>
        <v>0</v>
      </c>
      <c r="DX360" s="391">
        <f t="shared" si="536"/>
        <v>0</v>
      </c>
      <c r="DY360" s="391">
        <f t="shared" si="537"/>
        <v>0</v>
      </c>
      <c r="DZ360" s="391">
        <f t="shared" si="538"/>
        <v>0</v>
      </c>
      <c r="EA360" s="391">
        <f t="shared" si="539"/>
        <v>0</v>
      </c>
      <c r="EB360" s="391">
        <f t="shared" si="540"/>
        <v>0</v>
      </c>
      <c r="EC360" s="398"/>
      <c r="ED360" s="391">
        <f t="shared" si="541"/>
        <v>0</v>
      </c>
      <c r="EE360" s="391">
        <f t="shared" si="542"/>
        <v>0</v>
      </c>
      <c r="EF360" s="391">
        <f t="shared" si="543"/>
        <v>0</v>
      </c>
      <c r="EG360" s="391">
        <f t="shared" si="544"/>
        <v>0</v>
      </c>
      <c r="EH360" s="391">
        <f t="shared" si="545"/>
        <v>0</v>
      </c>
      <c r="EI360" s="391">
        <f t="shared" si="546"/>
        <v>0</v>
      </c>
      <c r="EJ360" s="391">
        <f t="shared" si="547"/>
        <v>0</v>
      </c>
      <c r="EK360" s="391">
        <f t="shared" si="548"/>
        <v>0</v>
      </c>
      <c r="EL360" s="391">
        <f t="shared" si="549"/>
        <v>0</v>
      </c>
      <c r="EM360" s="391">
        <f t="shared" si="550"/>
        <v>0</v>
      </c>
      <c r="EN360" s="391">
        <f t="shared" si="551"/>
        <v>0</v>
      </c>
      <c r="EO360" s="391"/>
    </row>
    <row r="361" spans="1:145" s="391" customFormat="1" ht="13.5" hidden="1" thickBot="1" x14ac:dyDescent="0.25">
      <c r="A361" s="364" t="str">
        <f t="shared" si="557"/>
        <v>VC</v>
      </c>
      <c r="B361" s="365" t="str">
        <f>IF((A361&lt;&gt;"ZZZ"),(IF((IFERROR((VLOOKUP(A361,'Standaard+voorstellen '!A$1:B$436,1,FALSE)),"ZZZ"))="ZZZ","v","")),"")</f>
        <v/>
      </c>
      <c r="C361" s="396" t="s">
        <v>66</v>
      </c>
      <c r="D361" s="367" t="str">
        <f t="shared" si="471"/>
        <v>VC</v>
      </c>
      <c r="E361" s="368" t="str">
        <f>IFERROR((VLOOKUP(C361,'Standaard+voorstellen '!A$1:E$568,2,FALSE)),"Nog af te handelen AANVRAAG")</f>
        <v>Verbindingscommando voertuig</v>
      </c>
      <c r="F361" s="369">
        <f>IFERROR((VLOOKUP(C361,'Standaard+voorstellen '!A$1:E$568,3,FALSE)),"")</f>
        <v>9</v>
      </c>
      <c r="G361" s="370">
        <f t="shared" si="554"/>
        <v>5</v>
      </c>
      <c r="H361" s="371">
        <f t="shared" si="556"/>
        <v>5</v>
      </c>
      <c r="I361" s="372">
        <f t="shared" si="555"/>
        <v>0</v>
      </c>
      <c r="J361" s="367">
        <f t="shared" si="472"/>
        <v>52</v>
      </c>
      <c r="K361" s="372">
        <f t="shared" si="473"/>
        <v>0</v>
      </c>
      <c r="L361" s="369" t="s">
        <v>36</v>
      </c>
      <c r="M361" s="373" t="s">
        <v>1222</v>
      </c>
      <c r="N361" s="374"/>
      <c r="O361" s="375"/>
      <c r="P361" s="376" t="s">
        <v>66</v>
      </c>
      <c r="Q361" s="377">
        <v>5</v>
      </c>
      <c r="R361" s="378">
        <v>5</v>
      </c>
      <c r="S361" s="379">
        <v>0</v>
      </c>
      <c r="T361" s="378">
        <v>5</v>
      </c>
      <c r="U361" s="378">
        <v>3</v>
      </c>
      <c r="V361" s="383">
        <v>0</v>
      </c>
      <c r="W361" s="384">
        <v>0</v>
      </c>
      <c r="X361" s="385">
        <v>0</v>
      </c>
      <c r="Y361" s="384"/>
      <c r="Z361" s="401"/>
      <c r="AA361" s="402"/>
      <c r="AB361" s="383"/>
      <c r="AC361" s="384"/>
      <c r="AD361" s="384"/>
      <c r="AE361" s="377"/>
      <c r="AF361" s="380"/>
      <c r="AG361" s="382"/>
      <c r="AH361" s="383">
        <v>1</v>
      </c>
      <c r="AI361" s="384">
        <v>1</v>
      </c>
      <c r="AJ361" s="385">
        <v>0</v>
      </c>
      <c r="AK361" s="378"/>
      <c r="AL361" s="378"/>
      <c r="AM361" s="378"/>
      <c r="AN361" s="383">
        <v>2</v>
      </c>
      <c r="AO361" s="384">
        <v>2</v>
      </c>
      <c r="AP361" s="385">
        <v>0</v>
      </c>
      <c r="AQ361" s="378">
        <v>0</v>
      </c>
      <c r="AR361" s="378">
        <v>0</v>
      </c>
      <c r="AS361" s="378">
        <v>0</v>
      </c>
      <c r="AT361" s="383">
        <v>2</v>
      </c>
      <c r="AU361" s="378">
        <v>2</v>
      </c>
      <c r="AV361" s="378">
        <v>0</v>
      </c>
      <c r="AW361" s="383"/>
      <c r="AX361" s="384"/>
      <c r="AY361" s="379"/>
      <c r="AZ361" s="403"/>
      <c r="BA361" s="387" t="str">
        <f t="shared" si="474"/>
        <v>VC</v>
      </c>
      <c r="BB361" s="388" t="str">
        <f t="shared" si="475"/>
        <v/>
      </c>
      <c r="BC361" s="389" t="str">
        <f t="shared" si="476"/>
        <v/>
      </c>
      <c r="BD361" s="390" t="str">
        <f t="shared" si="558"/>
        <v/>
      </c>
      <c r="BE361" s="391">
        <f t="shared" si="477"/>
        <v>3</v>
      </c>
      <c r="BF361" s="392" t="str">
        <f>VLOOKUP(C361,'Standaard+voorstellen '!A$1:E$568,1,FALSE)</f>
        <v>VC</v>
      </c>
      <c r="BG361" s="393" t="str">
        <f>VLOOKUP(P361,'Hulpblad Aantal per VrtgSrt &gt;=1'!B$4:C$688,1,FALSE)</f>
        <v>VC</v>
      </c>
      <c r="BH361" s="394" t="s">
        <v>66</v>
      </c>
      <c r="BI361" s="393" t="str">
        <f t="shared" si="478"/>
        <v>g</v>
      </c>
      <c r="BJ361" s="393" t="str">
        <f t="shared" si="479"/>
        <v>P</v>
      </c>
      <c r="BK361" s="393" t="str">
        <f t="shared" si="480"/>
        <v/>
      </c>
      <c r="BL361" s="395" t="str">
        <f t="shared" si="481"/>
        <v>P</v>
      </c>
      <c r="BM361" s="393" t="str">
        <f>IF((B361&gt;"a"),(VLOOKUP(A361,Afhankelijkheid!A$2:O$5530,2,FALSE)),"")</f>
        <v/>
      </c>
      <c r="BN361" s="396">
        <f>IFERROR(VLOOKUP(A361,'Hulpblad IZB en IZE'!A$2:B$750,2,FALSE),0)</f>
        <v>52</v>
      </c>
      <c r="BO361" s="397" t="str">
        <f t="shared" si="482"/>
        <v/>
      </c>
      <c r="BP361" s="370">
        <f t="shared" si="483"/>
        <v>5</v>
      </c>
      <c r="BQ361" s="371">
        <f t="shared" si="484"/>
        <v>5</v>
      </c>
      <c r="BR361" s="372">
        <f t="shared" si="552"/>
        <v>0</v>
      </c>
      <c r="BS361" s="372">
        <f t="shared" si="553"/>
        <v>5</v>
      </c>
      <c r="BT361" s="367">
        <f t="shared" si="485"/>
        <v>52</v>
      </c>
      <c r="BU361" s="398"/>
      <c r="BW361" s="393">
        <f t="shared" si="486"/>
        <v>0</v>
      </c>
      <c r="BX361" s="393">
        <f t="shared" si="487"/>
        <v>0</v>
      </c>
      <c r="BY361" s="393">
        <f t="shared" si="488"/>
        <v>0</v>
      </c>
      <c r="BZ361" s="393">
        <f t="shared" si="489"/>
        <v>0</v>
      </c>
      <c r="CA361" s="393">
        <f t="shared" si="490"/>
        <v>0</v>
      </c>
      <c r="CB361" s="393">
        <f t="shared" si="491"/>
        <v>0</v>
      </c>
      <c r="CC361" s="393">
        <f t="shared" si="492"/>
        <v>0</v>
      </c>
      <c r="CD361" s="393">
        <f t="shared" si="493"/>
        <v>0</v>
      </c>
      <c r="CE361" s="393">
        <f t="shared" si="494"/>
        <v>0</v>
      </c>
      <c r="CF361" s="393">
        <f t="shared" si="495"/>
        <v>0</v>
      </c>
      <c r="CG361" s="398"/>
      <c r="CH361" s="391">
        <f t="shared" si="496"/>
        <v>1</v>
      </c>
      <c r="CI361" s="391">
        <f t="shared" si="497"/>
        <v>0</v>
      </c>
      <c r="CJ361" s="391">
        <f t="shared" si="498"/>
        <v>0</v>
      </c>
      <c r="CK361" s="391">
        <f t="shared" si="499"/>
        <v>0</v>
      </c>
      <c r="CL361" s="391">
        <f t="shared" si="500"/>
        <v>1</v>
      </c>
      <c r="CM361" s="391">
        <f t="shared" si="501"/>
        <v>0</v>
      </c>
      <c r="CN361" s="391">
        <f t="shared" si="502"/>
        <v>1</v>
      </c>
      <c r="CO361" s="391">
        <f t="shared" si="503"/>
        <v>1</v>
      </c>
      <c r="CP361" s="391">
        <f t="shared" si="504"/>
        <v>1</v>
      </c>
      <c r="CQ361" s="391">
        <f t="shared" si="505"/>
        <v>0</v>
      </c>
      <c r="CR361" s="391">
        <f t="shared" si="506"/>
        <v>0</v>
      </c>
      <c r="CS361" s="393">
        <f t="shared" si="507"/>
        <v>0</v>
      </c>
      <c r="CT361" s="391">
        <f t="shared" si="508"/>
        <v>0</v>
      </c>
      <c r="CU361" s="391">
        <f t="shared" si="509"/>
        <v>0</v>
      </c>
      <c r="CV361" s="391">
        <f t="shared" si="510"/>
        <v>0</v>
      </c>
      <c r="CW361" s="391">
        <f t="shared" si="511"/>
        <v>0</v>
      </c>
      <c r="CX361" s="391">
        <f t="shared" si="512"/>
        <v>0</v>
      </c>
      <c r="CY361" s="391">
        <f t="shared" si="513"/>
        <v>1</v>
      </c>
      <c r="CZ361" s="391">
        <f t="shared" si="514"/>
        <v>0</v>
      </c>
      <c r="DA361" s="391">
        <f t="shared" si="515"/>
        <v>1</v>
      </c>
      <c r="DB361" s="391">
        <f t="shared" si="516"/>
        <v>0</v>
      </c>
      <c r="DC361" s="391">
        <f t="shared" si="517"/>
        <v>1</v>
      </c>
      <c r="DD361" s="391">
        <f t="shared" si="518"/>
        <v>0</v>
      </c>
      <c r="DE361" s="398"/>
      <c r="DF361" s="391">
        <f t="shared" si="519"/>
        <v>0</v>
      </c>
      <c r="DG361" s="391">
        <f t="shared" si="520"/>
        <v>0</v>
      </c>
      <c r="DH361" s="391">
        <f t="shared" si="521"/>
        <v>0</v>
      </c>
      <c r="DI361" s="391">
        <f t="shared" si="522"/>
        <v>0</v>
      </c>
      <c r="DJ361" s="391">
        <f t="shared" si="523"/>
        <v>0</v>
      </c>
      <c r="DK361" s="391">
        <f t="shared" si="524"/>
        <v>0</v>
      </c>
      <c r="DL361" s="391">
        <f t="shared" si="525"/>
        <v>0</v>
      </c>
      <c r="DM361" s="391">
        <f t="shared" si="526"/>
        <v>0</v>
      </c>
      <c r="DN361" s="391">
        <f t="shared" si="527"/>
        <v>0</v>
      </c>
      <c r="DO361" s="391">
        <f t="shared" si="528"/>
        <v>0</v>
      </c>
      <c r="DP361" s="391">
        <f t="shared" si="529"/>
        <v>0</v>
      </c>
      <c r="DQ361" s="398"/>
      <c r="DR361" s="391">
        <f t="shared" si="530"/>
        <v>0</v>
      </c>
      <c r="DS361" s="391">
        <f t="shared" si="531"/>
        <v>0</v>
      </c>
      <c r="DT361" s="391">
        <f t="shared" si="532"/>
        <v>0</v>
      </c>
      <c r="DU361" s="391">
        <f t="shared" si="533"/>
        <v>0</v>
      </c>
      <c r="DV361" s="391">
        <f t="shared" si="534"/>
        <v>0</v>
      </c>
      <c r="DW361" s="391">
        <f t="shared" si="535"/>
        <v>0</v>
      </c>
      <c r="DX361" s="391">
        <f t="shared" si="536"/>
        <v>0</v>
      </c>
      <c r="DY361" s="391">
        <f t="shared" si="537"/>
        <v>0</v>
      </c>
      <c r="DZ361" s="391">
        <f t="shared" si="538"/>
        <v>0</v>
      </c>
      <c r="EA361" s="391">
        <f t="shared" si="539"/>
        <v>0</v>
      </c>
      <c r="EB361" s="391">
        <f t="shared" si="540"/>
        <v>0</v>
      </c>
      <c r="EC361" s="398"/>
      <c r="ED361" s="391">
        <f t="shared" si="541"/>
        <v>0</v>
      </c>
      <c r="EE361" s="391">
        <f t="shared" si="542"/>
        <v>0</v>
      </c>
      <c r="EF361" s="391">
        <f t="shared" si="543"/>
        <v>0</v>
      </c>
      <c r="EG361" s="391">
        <f t="shared" si="544"/>
        <v>0</v>
      </c>
      <c r="EH361" s="391">
        <f t="shared" si="545"/>
        <v>0</v>
      </c>
      <c r="EI361" s="391">
        <f t="shared" si="546"/>
        <v>0</v>
      </c>
      <c r="EJ361" s="391">
        <f t="shared" si="547"/>
        <v>0</v>
      </c>
      <c r="EK361" s="391">
        <f t="shared" si="548"/>
        <v>0</v>
      </c>
      <c r="EL361" s="391">
        <f t="shared" si="549"/>
        <v>0</v>
      </c>
      <c r="EM361" s="391">
        <f t="shared" si="550"/>
        <v>0</v>
      </c>
      <c r="EN361" s="391">
        <f t="shared" si="551"/>
        <v>0</v>
      </c>
    </row>
    <row r="362" spans="1:145" s="391" customFormat="1" ht="13.5" hidden="1" thickBot="1" x14ac:dyDescent="0.25">
      <c r="A362" s="364" t="str">
        <f t="shared" si="557"/>
        <v>VD</v>
      </c>
      <c r="B362" s="365" t="str">
        <f>IF((A362&lt;&gt;"ZZZ"),(IF((IFERROR((VLOOKUP(A362,'Standaard+voorstellen '!A$1:B$436,1,FALSE)),"ZZZ"))="ZZZ","v","")),"")</f>
        <v/>
      </c>
      <c r="C362" s="396" t="s">
        <v>416</v>
      </c>
      <c r="D362" s="367" t="str">
        <f t="shared" si="471"/>
        <v>VD</v>
      </c>
      <c r="E362" s="368" t="str">
        <f>IFERROR((VLOOKUP(C362,'Standaard+voorstellen '!A$1:E$568,2,FALSE)),"Nog af te handelen AANVRAAG")</f>
        <v>Verbindingsdienst</v>
      </c>
      <c r="F362" s="369">
        <f>IFERROR((VLOOKUP(C362,'Standaard+voorstellen '!A$1:E$568,3,FALSE)),"")</f>
        <v>9</v>
      </c>
      <c r="G362" s="370">
        <f t="shared" si="554"/>
        <v>22</v>
      </c>
      <c r="H362" s="371">
        <f t="shared" si="556"/>
        <v>21</v>
      </c>
      <c r="I362" s="372">
        <f t="shared" si="555"/>
        <v>1</v>
      </c>
      <c r="J362" s="367">
        <f t="shared" si="472"/>
        <v>10</v>
      </c>
      <c r="K362" s="372">
        <f t="shared" si="473"/>
        <v>0</v>
      </c>
      <c r="L362" s="369" t="s">
        <v>36</v>
      </c>
      <c r="M362" s="373" t="s">
        <v>1222</v>
      </c>
      <c r="N362" s="374"/>
      <c r="O362" s="375"/>
      <c r="P362" s="376" t="s">
        <v>416</v>
      </c>
      <c r="Q362" s="377">
        <v>22</v>
      </c>
      <c r="R362" s="378">
        <v>21</v>
      </c>
      <c r="S362" s="379">
        <v>1</v>
      </c>
      <c r="T362" s="378">
        <v>7</v>
      </c>
      <c r="U362" s="378">
        <v>5</v>
      </c>
      <c r="V362" s="383">
        <v>0</v>
      </c>
      <c r="W362" s="384">
        <v>0</v>
      </c>
      <c r="X362" s="385">
        <v>0</v>
      </c>
      <c r="Y362" s="384"/>
      <c r="Z362" s="401"/>
      <c r="AA362" s="402"/>
      <c r="AB362" s="383"/>
      <c r="AC362" s="384"/>
      <c r="AD362" s="384"/>
      <c r="AE362" s="377"/>
      <c r="AF362" s="380"/>
      <c r="AG362" s="382"/>
      <c r="AH362" s="383">
        <v>4</v>
      </c>
      <c r="AI362" s="384">
        <v>4</v>
      </c>
      <c r="AJ362" s="385">
        <v>0</v>
      </c>
      <c r="AK362" s="384">
        <v>0</v>
      </c>
      <c r="AL362" s="384">
        <v>0</v>
      </c>
      <c r="AM362" s="384">
        <v>0</v>
      </c>
      <c r="AN362" s="383">
        <v>1</v>
      </c>
      <c r="AO362" s="384">
        <v>1</v>
      </c>
      <c r="AP362" s="385">
        <v>0</v>
      </c>
      <c r="AQ362" s="384">
        <v>1</v>
      </c>
      <c r="AR362" s="384">
        <v>1</v>
      </c>
      <c r="AS362" s="384">
        <v>0</v>
      </c>
      <c r="AT362" s="383">
        <v>1</v>
      </c>
      <c r="AU362" s="384">
        <v>0</v>
      </c>
      <c r="AV362" s="384">
        <v>1</v>
      </c>
      <c r="AW362" s="383">
        <v>15</v>
      </c>
      <c r="AX362" s="384">
        <v>15</v>
      </c>
      <c r="AY362" s="385">
        <v>0</v>
      </c>
      <c r="AZ362" s="403"/>
      <c r="BA362" s="387" t="str">
        <f t="shared" si="474"/>
        <v>VD</v>
      </c>
      <c r="BB362" s="388" t="str">
        <f t="shared" si="475"/>
        <v/>
      </c>
      <c r="BC362" s="389" t="str">
        <f t="shared" si="476"/>
        <v/>
      </c>
      <c r="BD362" s="390" t="str">
        <f t="shared" si="558"/>
        <v/>
      </c>
      <c r="BE362" s="391">
        <f t="shared" si="477"/>
        <v>3</v>
      </c>
      <c r="BF362" s="392" t="str">
        <f>VLOOKUP(C362,'Standaard+voorstellen '!A$1:E$568,1,FALSE)</f>
        <v>VD</v>
      </c>
      <c r="BG362" s="393" t="str">
        <f>VLOOKUP(P362,'Hulpblad Aantal per VrtgSrt &gt;=1'!B$4:C$688,1,FALSE)</f>
        <v>VD</v>
      </c>
      <c r="BH362" s="394" t="s">
        <v>416</v>
      </c>
      <c r="BI362" s="393" t="str">
        <f t="shared" si="478"/>
        <v>g</v>
      </c>
      <c r="BJ362" s="393" t="str">
        <f t="shared" si="479"/>
        <v>P</v>
      </c>
      <c r="BK362" s="393" t="str">
        <f t="shared" si="480"/>
        <v>A</v>
      </c>
      <c r="BL362" s="395" t="str">
        <f t="shared" si="481"/>
        <v>PA</v>
      </c>
      <c r="BM362" s="393" t="str">
        <f>IF((B362&gt;"a"),(VLOOKUP(A362,Afhankelijkheid!A$2:O$5530,2,FALSE)),"")</f>
        <v/>
      </c>
      <c r="BN362" s="396">
        <f>IFERROR(VLOOKUP(A362,'Hulpblad IZB en IZE'!A$2:B$750,2,FALSE),0)</f>
        <v>10</v>
      </c>
      <c r="BO362" s="397" t="str">
        <f t="shared" si="482"/>
        <v/>
      </c>
      <c r="BP362" s="370">
        <f t="shared" si="483"/>
        <v>22</v>
      </c>
      <c r="BQ362" s="371">
        <f t="shared" si="484"/>
        <v>21</v>
      </c>
      <c r="BR362" s="372">
        <f t="shared" si="552"/>
        <v>1</v>
      </c>
      <c r="BS362" s="372">
        <f t="shared" si="553"/>
        <v>7</v>
      </c>
      <c r="BT362" s="367">
        <f t="shared" si="485"/>
        <v>10</v>
      </c>
      <c r="BU362" s="398"/>
      <c r="BW362" s="393">
        <f t="shared" si="486"/>
        <v>0</v>
      </c>
      <c r="BX362" s="393">
        <f t="shared" si="487"/>
        <v>0</v>
      </c>
      <c r="BY362" s="393">
        <f t="shared" si="488"/>
        <v>0</v>
      </c>
      <c r="BZ362" s="393">
        <f t="shared" si="489"/>
        <v>0</v>
      </c>
      <c r="CA362" s="393">
        <f t="shared" si="490"/>
        <v>0</v>
      </c>
      <c r="CB362" s="393">
        <f t="shared" si="491"/>
        <v>0</v>
      </c>
      <c r="CC362" s="393">
        <f t="shared" si="492"/>
        <v>0</v>
      </c>
      <c r="CD362" s="393">
        <f t="shared" si="493"/>
        <v>0</v>
      </c>
      <c r="CE362" s="393">
        <f t="shared" si="494"/>
        <v>0</v>
      </c>
      <c r="CF362" s="393">
        <f t="shared" si="495"/>
        <v>0</v>
      </c>
      <c r="CG362" s="398"/>
      <c r="CH362" s="391">
        <f t="shared" si="496"/>
        <v>1</v>
      </c>
      <c r="CI362" s="391">
        <f t="shared" si="497"/>
        <v>0</v>
      </c>
      <c r="CJ362" s="391">
        <f t="shared" si="498"/>
        <v>0</v>
      </c>
      <c r="CK362" s="391">
        <f t="shared" si="499"/>
        <v>0</v>
      </c>
      <c r="CL362" s="391">
        <f t="shared" si="500"/>
        <v>1</v>
      </c>
      <c r="CM362" s="391">
        <f t="shared" si="501"/>
        <v>1</v>
      </c>
      <c r="CN362" s="391">
        <f t="shared" si="502"/>
        <v>1</v>
      </c>
      <c r="CO362" s="391">
        <f t="shared" si="503"/>
        <v>1</v>
      </c>
      <c r="CP362" s="391">
        <f t="shared" si="504"/>
        <v>1</v>
      </c>
      <c r="CQ362" s="391">
        <f t="shared" si="505"/>
        <v>1</v>
      </c>
      <c r="CR362" s="391">
        <f t="shared" si="506"/>
        <v>0</v>
      </c>
      <c r="CS362" s="393">
        <f t="shared" si="507"/>
        <v>0</v>
      </c>
      <c r="CT362" s="391">
        <f t="shared" si="508"/>
        <v>0</v>
      </c>
      <c r="CU362" s="391">
        <f t="shared" si="509"/>
        <v>0</v>
      </c>
      <c r="CV362" s="391">
        <f t="shared" si="510"/>
        <v>0</v>
      </c>
      <c r="CW362" s="391">
        <f t="shared" si="511"/>
        <v>0</v>
      </c>
      <c r="CX362" s="391">
        <f t="shared" si="512"/>
        <v>0</v>
      </c>
      <c r="CY362" s="391">
        <f t="shared" si="513"/>
        <v>1</v>
      </c>
      <c r="CZ362" s="391">
        <f t="shared" si="514"/>
        <v>0</v>
      </c>
      <c r="DA362" s="391">
        <f t="shared" si="515"/>
        <v>1</v>
      </c>
      <c r="DB362" s="391">
        <f t="shared" si="516"/>
        <v>1</v>
      </c>
      <c r="DC362" s="391">
        <f t="shared" si="517"/>
        <v>1</v>
      </c>
      <c r="DD362" s="391">
        <f t="shared" si="518"/>
        <v>1</v>
      </c>
      <c r="DE362" s="398"/>
      <c r="DF362" s="391">
        <f t="shared" si="519"/>
        <v>0</v>
      </c>
      <c r="DG362" s="391">
        <f t="shared" si="520"/>
        <v>0</v>
      </c>
      <c r="DH362" s="391">
        <f t="shared" si="521"/>
        <v>0</v>
      </c>
      <c r="DI362" s="391">
        <f t="shared" si="522"/>
        <v>0</v>
      </c>
      <c r="DJ362" s="391">
        <f t="shared" si="523"/>
        <v>0</v>
      </c>
      <c r="DK362" s="391">
        <f t="shared" si="524"/>
        <v>0</v>
      </c>
      <c r="DL362" s="391">
        <f t="shared" si="525"/>
        <v>0</v>
      </c>
      <c r="DM362" s="391">
        <f t="shared" si="526"/>
        <v>0</v>
      </c>
      <c r="DN362" s="391">
        <f t="shared" si="527"/>
        <v>0</v>
      </c>
      <c r="DO362" s="391">
        <f t="shared" si="528"/>
        <v>0</v>
      </c>
      <c r="DP362" s="391">
        <f t="shared" si="529"/>
        <v>0</v>
      </c>
      <c r="DQ362" s="398"/>
      <c r="DR362" s="391">
        <f t="shared" si="530"/>
        <v>0</v>
      </c>
      <c r="DS362" s="391">
        <f t="shared" si="531"/>
        <v>0</v>
      </c>
      <c r="DT362" s="391">
        <f t="shared" si="532"/>
        <v>0</v>
      </c>
      <c r="DU362" s="391">
        <f t="shared" si="533"/>
        <v>0</v>
      </c>
      <c r="DV362" s="391">
        <f t="shared" si="534"/>
        <v>0</v>
      </c>
      <c r="DW362" s="391">
        <f t="shared" si="535"/>
        <v>0</v>
      </c>
      <c r="DX362" s="391">
        <f t="shared" si="536"/>
        <v>0</v>
      </c>
      <c r="DY362" s="391">
        <f t="shared" si="537"/>
        <v>0</v>
      </c>
      <c r="DZ362" s="391">
        <f t="shared" si="538"/>
        <v>0</v>
      </c>
      <c r="EA362" s="391">
        <f t="shared" si="539"/>
        <v>0</v>
      </c>
      <c r="EB362" s="391">
        <f t="shared" si="540"/>
        <v>0</v>
      </c>
      <c r="EC362" s="398"/>
      <c r="ED362" s="391">
        <f t="shared" si="541"/>
        <v>0</v>
      </c>
      <c r="EE362" s="391">
        <f t="shared" si="542"/>
        <v>0</v>
      </c>
      <c r="EF362" s="391">
        <f t="shared" si="543"/>
        <v>0</v>
      </c>
      <c r="EG362" s="391">
        <f t="shared" si="544"/>
        <v>0</v>
      </c>
      <c r="EH362" s="391">
        <f t="shared" si="545"/>
        <v>0</v>
      </c>
      <c r="EI362" s="391">
        <f t="shared" si="546"/>
        <v>0</v>
      </c>
      <c r="EJ362" s="391">
        <f t="shared" si="547"/>
        <v>0</v>
      </c>
      <c r="EK362" s="391">
        <f t="shared" si="548"/>
        <v>0</v>
      </c>
      <c r="EL362" s="391">
        <f t="shared" si="549"/>
        <v>0</v>
      </c>
      <c r="EM362" s="391">
        <f t="shared" si="550"/>
        <v>0</v>
      </c>
      <c r="EN362" s="391">
        <f t="shared" si="551"/>
        <v>0</v>
      </c>
    </row>
    <row r="363" spans="1:145" s="391" customFormat="1" ht="18.75" hidden="1" thickBot="1" x14ac:dyDescent="0.25">
      <c r="A363" s="364" t="str">
        <f t="shared" si="557"/>
        <v>VD-MOP</v>
      </c>
      <c r="B363" s="365" t="str">
        <f>IF((A363&lt;&gt;"ZZZ"),(IF((IFERROR((VLOOKUP(A363,'Standaard+voorstellen '!A$1:B$436,1,FALSE)),"ZZZ"))="ZZZ","v","")),"")</f>
        <v/>
      </c>
      <c r="C363" s="396" t="s">
        <v>37</v>
      </c>
      <c r="D363" s="367" t="str">
        <f t="shared" si="471"/>
        <v>VD-MOP</v>
      </c>
      <c r="E363" s="368" t="str">
        <f>IFERROR((VLOOKUP(C363,'Standaard+voorstellen '!A$1:E$568,2,FALSE)),"Nog af te handelen AANVRAAG")</f>
        <v>VD Mobiel Opstelpunt C2000</v>
      </c>
      <c r="F363" s="369">
        <f>IFERROR((VLOOKUP(C363,'Standaard+voorstellen '!A$1:E$568,3,FALSE)),"")</f>
        <v>9</v>
      </c>
      <c r="G363" s="370">
        <f t="shared" si="554"/>
        <v>6</v>
      </c>
      <c r="H363" s="371">
        <f t="shared" si="556"/>
        <v>6</v>
      </c>
      <c r="I363" s="372">
        <f t="shared" si="555"/>
        <v>0</v>
      </c>
      <c r="J363" s="367">
        <f t="shared" si="472"/>
        <v>4</v>
      </c>
      <c r="K363" s="372">
        <f t="shared" si="473"/>
        <v>0</v>
      </c>
      <c r="L363" s="369" t="s">
        <v>36</v>
      </c>
      <c r="M363" s="373" t="s">
        <v>1222</v>
      </c>
      <c r="N363" s="635" t="s">
        <v>2378</v>
      </c>
      <c r="O363" s="635" t="s">
        <v>2379</v>
      </c>
      <c r="P363" s="376" t="s">
        <v>37</v>
      </c>
      <c r="Q363" s="377">
        <v>6</v>
      </c>
      <c r="R363" s="378">
        <v>6</v>
      </c>
      <c r="S363" s="379">
        <v>0</v>
      </c>
      <c r="T363" s="378">
        <v>8</v>
      </c>
      <c r="U363" s="378">
        <v>1</v>
      </c>
      <c r="V363" s="383">
        <v>0</v>
      </c>
      <c r="W363" s="384">
        <v>0</v>
      </c>
      <c r="X363" s="385">
        <v>0</v>
      </c>
      <c r="Y363" s="384">
        <v>6</v>
      </c>
      <c r="Z363" s="401">
        <v>6</v>
      </c>
      <c r="AA363" s="402">
        <v>0</v>
      </c>
      <c r="AB363" s="383"/>
      <c r="AC363" s="384"/>
      <c r="AD363" s="384"/>
      <c r="AE363" s="383"/>
      <c r="AF363" s="401"/>
      <c r="AG363" s="406"/>
      <c r="AH363" s="383">
        <v>0</v>
      </c>
      <c r="AI363" s="384">
        <v>0</v>
      </c>
      <c r="AJ363" s="385">
        <v>0</v>
      </c>
      <c r="AK363" s="384">
        <v>0</v>
      </c>
      <c r="AL363" s="384">
        <v>0</v>
      </c>
      <c r="AM363" s="384">
        <v>0</v>
      </c>
      <c r="AN363" s="383">
        <v>0</v>
      </c>
      <c r="AO363" s="384">
        <v>0</v>
      </c>
      <c r="AP363" s="385">
        <v>0</v>
      </c>
      <c r="AQ363" s="384">
        <v>0</v>
      </c>
      <c r="AR363" s="384">
        <v>0</v>
      </c>
      <c r="AS363" s="384">
        <v>0</v>
      </c>
      <c r="AT363" s="383">
        <v>0</v>
      </c>
      <c r="AU363" s="384">
        <v>0</v>
      </c>
      <c r="AV363" s="384">
        <v>0</v>
      </c>
      <c r="AW363" s="383">
        <v>0</v>
      </c>
      <c r="AX363" s="384">
        <v>0</v>
      </c>
      <c r="AY363" s="385">
        <v>0</v>
      </c>
      <c r="AZ363" s="403"/>
      <c r="BA363" s="387" t="str">
        <f t="shared" si="474"/>
        <v>VD</v>
      </c>
      <c r="BB363" s="388" t="str">
        <f t="shared" si="475"/>
        <v/>
      </c>
      <c r="BC363" s="389" t="str">
        <f t="shared" si="476"/>
        <v>-</v>
      </c>
      <c r="BD363" s="390" t="str">
        <f t="shared" si="558"/>
        <v>MOP</v>
      </c>
      <c r="BE363" s="391">
        <f t="shared" si="477"/>
        <v>3</v>
      </c>
      <c r="BF363" s="392" t="str">
        <f>VLOOKUP(C363,'Standaard+voorstellen '!A$1:E$568,1,FALSE)</f>
        <v>VD-MOP</v>
      </c>
      <c r="BG363" s="393" t="str">
        <f>VLOOKUP(P363,'Hulpblad Aantal per VrtgSrt &gt;=1'!B$4:C$688,1,FALSE)</f>
        <v>VD-MOP</v>
      </c>
      <c r="BH363" s="394" t="s">
        <v>37</v>
      </c>
      <c r="BI363" s="393" t="str">
        <f t="shared" si="478"/>
        <v>g</v>
      </c>
      <c r="BJ363" s="393" t="str">
        <f t="shared" si="479"/>
        <v>P</v>
      </c>
      <c r="BK363" s="393" t="str">
        <f t="shared" si="480"/>
        <v/>
      </c>
      <c r="BL363" s="395" t="str">
        <f t="shared" si="481"/>
        <v>P</v>
      </c>
      <c r="BM363" s="393" t="str">
        <f>IF((B363&gt;"a"),(VLOOKUP(A363,Afhankelijkheid!A$2:O$5530,2,FALSE)),"")</f>
        <v/>
      </c>
      <c r="BN363" s="396">
        <f>IFERROR(VLOOKUP(A363,'Hulpblad IZB en IZE'!A$2:B$750,2,FALSE),0)</f>
        <v>4</v>
      </c>
      <c r="BO363" s="397" t="str">
        <f t="shared" si="482"/>
        <v/>
      </c>
      <c r="BP363" s="370">
        <f t="shared" si="483"/>
        <v>6</v>
      </c>
      <c r="BQ363" s="371">
        <f t="shared" si="484"/>
        <v>6</v>
      </c>
      <c r="BR363" s="372">
        <f t="shared" si="552"/>
        <v>0</v>
      </c>
      <c r="BS363" s="372">
        <f t="shared" si="553"/>
        <v>8</v>
      </c>
      <c r="BT363" s="367">
        <f t="shared" si="485"/>
        <v>4</v>
      </c>
      <c r="BU363" s="398"/>
      <c r="BW363" s="393">
        <f t="shared" si="486"/>
        <v>0</v>
      </c>
      <c r="BX363" s="393">
        <f t="shared" si="487"/>
        <v>0</v>
      </c>
      <c r="BY363" s="393">
        <f t="shared" si="488"/>
        <v>0</v>
      </c>
      <c r="BZ363" s="393">
        <f t="shared" si="489"/>
        <v>0</v>
      </c>
      <c r="CA363" s="393">
        <f t="shared" si="490"/>
        <v>0</v>
      </c>
      <c r="CB363" s="393">
        <f t="shared" si="491"/>
        <v>0</v>
      </c>
      <c r="CC363" s="393">
        <f t="shared" si="492"/>
        <v>0</v>
      </c>
      <c r="CD363" s="393">
        <f t="shared" si="493"/>
        <v>0</v>
      </c>
      <c r="CE363" s="393">
        <f t="shared" si="494"/>
        <v>0</v>
      </c>
      <c r="CF363" s="393">
        <f t="shared" si="495"/>
        <v>0</v>
      </c>
      <c r="CG363" s="398"/>
      <c r="CH363" s="391">
        <f t="shared" si="496"/>
        <v>1</v>
      </c>
      <c r="CI363" s="391">
        <f t="shared" si="497"/>
        <v>1</v>
      </c>
      <c r="CJ363" s="391">
        <f t="shared" si="498"/>
        <v>0</v>
      </c>
      <c r="CK363" s="391">
        <f t="shared" si="499"/>
        <v>0</v>
      </c>
      <c r="CL363" s="391">
        <f t="shared" si="500"/>
        <v>1</v>
      </c>
      <c r="CM363" s="391">
        <f t="shared" si="501"/>
        <v>1</v>
      </c>
      <c r="CN363" s="391">
        <f t="shared" si="502"/>
        <v>1</v>
      </c>
      <c r="CO363" s="391">
        <f t="shared" si="503"/>
        <v>1</v>
      </c>
      <c r="CP363" s="391">
        <f t="shared" si="504"/>
        <v>1</v>
      </c>
      <c r="CQ363" s="391">
        <f t="shared" si="505"/>
        <v>1</v>
      </c>
      <c r="CR363" s="391">
        <f t="shared" si="506"/>
        <v>0</v>
      </c>
      <c r="CS363" s="393">
        <f t="shared" si="507"/>
        <v>0</v>
      </c>
      <c r="CT363" s="391">
        <f t="shared" si="508"/>
        <v>0</v>
      </c>
      <c r="CU363" s="391">
        <f t="shared" si="509"/>
        <v>0</v>
      </c>
      <c r="CV363" s="391">
        <f t="shared" si="510"/>
        <v>1</v>
      </c>
      <c r="CW363" s="391">
        <f t="shared" si="511"/>
        <v>0</v>
      </c>
      <c r="CX363" s="391">
        <f t="shared" si="512"/>
        <v>0</v>
      </c>
      <c r="CY363" s="391">
        <f t="shared" si="513"/>
        <v>0</v>
      </c>
      <c r="CZ363" s="391">
        <f t="shared" si="514"/>
        <v>0</v>
      </c>
      <c r="DA363" s="391">
        <f t="shared" si="515"/>
        <v>0</v>
      </c>
      <c r="DB363" s="391">
        <f t="shared" si="516"/>
        <v>0</v>
      </c>
      <c r="DC363" s="391">
        <f t="shared" si="517"/>
        <v>0</v>
      </c>
      <c r="DD363" s="391">
        <f t="shared" si="518"/>
        <v>0</v>
      </c>
      <c r="DE363" s="398"/>
      <c r="DF363" s="391">
        <f t="shared" si="519"/>
        <v>0</v>
      </c>
      <c r="DG363" s="391">
        <f t="shared" si="520"/>
        <v>0</v>
      </c>
      <c r="DH363" s="391">
        <f t="shared" si="521"/>
        <v>0</v>
      </c>
      <c r="DI363" s="391">
        <f t="shared" si="522"/>
        <v>0</v>
      </c>
      <c r="DJ363" s="391">
        <f t="shared" si="523"/>
        <v>0</v>
      </c>
      <c r="DK363" s="391">
        <f t="shared" si="524"/>
        <v>0</v>
      </c>
      <c r="DL363" s="391">
        <f t="shared" si="525"/>
        <v>0</v>
      </c>
      <c r="DM363" s="391">
        <f t="shared" si="526"/>
        <v>0</v>
      </c>
      <c r="DN363" s="391">
        <f t="shared" si="527"/>
        <v>0</v>
      </c>
      <c r="DO363" s="391">
        <f t="shared" si="528"/>
        <v>0</v>
      </c>
      <c r="DP363" s="391">
        <f t="shared" si="529"/>
        <v>0</v>
      </c>
      <c r="DQ363" s="398"/>
      <c r="DR363" s="391">
        <f t="shared" si="530"/>
        <v>0</v>
      </c>
      <c r="DS363" s="391">
        <f t="shared" si="531"/>
        <v>0</v>
      </c>
      <c r="DT363" s="391">
        <f t="shared" si="532"/>
        <v>0</v>
      </c>
      <c r="DU363" s="391">
        <f t="shared" si="533"/>
        <v>0</v>
      </c>
      <c r="DV363" s="391">
        <f t="shared" si="534"/>
        <v>0</v>
      </c>
      <c r="DW363" s="391">
        <f t="shared" si="535"/>
        <v>0</v>
      </c>
      <c r="DX363" s="391">
        <f t="shared" si="536"/>
        <v>0</v>
      </c>
      <c r="DY363" s="391">
        <f t="shared" si="537"/>
        <v>0</v>
      </c>
      <c r="DZ363" s="391">
        <f t="shared" si="538"/>
        <v>0</v>
      </c>
      <c r="EA363" s="391">
        <f t="shared" si="539"/>
        <v>0</v>
      </c>
      <c r="EB363" s="391">
        <f t="shared" si="540"/>
        <v>0</v>
      </c>
      <c r="EC363" s="398"/>
      <c r="ED363" s="391">
        <f t="shared" si="541"/>
        <v>0</v>
      </c>
      <c r="EE363" s="391">
        <f t="shared" si="542"/>
        <v>0</v>
      </c>
      <c r="EF363" s="391">
        <f t="shared" si="543"/>
        <v>0</v>
      </c>
      <c r="EG363" s="391">
        <f t="shared" si="544"/>
        <v>0</v>
      </c>
      <c r="EH363" s="391">
        <f t="shared" si="545"/>
        <v>0</v>
      </c>
      <c r="EI363" s="391">
        <f t="shared" si="546"/>
        <v>0</v>
      </c>
      <c r="EJ363" s="391">
        <f t="shared" si="547"/>
        <v>0</v>
      </c>
      <c r="EK363" s="391">
        <f t="shared" si="548"/>
        <v>0</v>
      </c>
      <c r="EL363" s="391">
        <f t="shared" si="549"/>
        <v>0</v>
      </c>
      <c r="EM363" s="391">
        <f t="shared" si="550"/>
        <v>0</v>
      </c>
      <c r="EN363" s="391">
        <f t="shared" si="551"/>
        <v>0</v>
      </c>
      <c r="EO363" s="399"/>
    </row>
    <row r="364" spans="1:145" s="391" customFormat="1" ht="13.5" hidden="1" thickBot="1" x14ac:dyDescent="0.25">
      <c r="A364" s="364" t="str">
        <f t="shared" si="557"/>
        <v>VI</v>
      </c>
      <c r="B364" s="365" t="str">
        <f>IF((A364&lt;&gt;"ZZZ"),(IF((IFERROR((VLOOKUP(A364,'Standaard+voorstellen '!A$1:B$436,1,FALSE)),"ZZZ"))="ZZZ","v","")),"")</f>
        <v/>
      </c>
      <c r="C364" s="396" t="s">
        <v>367</v>
      </c>
      <c r="D364" s="367" t="str">
        <f t="shared" si="471"/>
        <v>VI</v>
      </c>
      <c r="E364" s="368" t="str">
        <f>IFERROR((VLOOKUP(C364,'Standaard+voorstellen '!A$1:E$568,2,FALSE)),"Nog af te handelen AANVRAAG")</f>
        <v>Veetakel Installatie voertuig</v>
      </c>
      <c r="F364" s="369">
        <f>IFERROR((VLOOKUP(C364,'Standaard+voorstellen '!A$1:E$568,3,FALSE)),"")</f>
        <v>7</v>
      </c>
      <c r="G364" s="370">
        <f t="shared" si="554"/>
        <v>10</v>
      </c>
      <c r="H364" s="371">
        <f t="shared" si="556"/>
        <v>4</v>
      </c>
      <c r="I364" s="372">
        <f t="shared" si="555"/>
        <v>6</v>
      </c>
      <c r="J364" s="367">
        <f t="shared" si="472"/>
        <v>4</v>
      </c>
      <c r="K364" s="372">
        <f t="shared" si="473"/>
        <v>0</v>
      </c>
      <c r="L364" s="369" t="s">
        <v>36</v>
      </c>
      <c r="M364" s="373" t="s">
        <v>203</v>
      </c>
      <c r="N364" s="487"/>
      <c r="O364" s="375"/>
      <c r="P364" s="376" t="s">
        <v>367</v>
      </c>
      <c r="Q364" s="377">
        <v>10</v>
      </c>
      <c r="R364" s="378">
        <v>4</v>
      </c>
      <c r="S364" s="379">
        <v>6</v>
      </c>
      <c r="T364" s="378">
        <v>7</v>
      </c>
      <c r="U364" s="378">
        <v>4</v>
      </c>
      <c r="V364" s="383">
        <v>0</v>
      </c>
      <c r="W364" s="384">
        <v>0</v>
      </c>
      <c r="X364" s="385">
        <v>0</v>
      </c>
      <c r="Y364" s="384"/>
      <c r="Z364" s="401"/>
      <c r="AA364" s="402"/>
      <c r="AB364" s="383"/>
      <c r="AC364" s="384"/>
      <c r="AD364" s="384"/>
      <c r="AE364" s="383">
        <v>4</v>
      </c>
      <c r="AF364" s="401">
        <v>1</v>
      </c>
      <c r="AG364" s="406">
        <v>3</v>
      </c>
      <c r="AH364" s="377">
        <v>0</v>
      </c>
      <c r="AI364" s="378">
        <v>0</v>
      </c>
      <c r="AJ364" s="379">
        <v>0</v>
      </c>
      <c r="AK364" s="378">
        <v>1</v>
      </c>
      <c r="AL364" s="378">
        <v>0</v>
      </c>
      <c r="AM364" s="378">
        <v>1</v>
      </c>
      <c r="AN364" s="377">
        <v>2</v>
      </c>
      <c r="AO364" s="378">
        <v>2</v>
      </c>
      <c r="AP364" s="379">
        <v>0</v>
      </c>
      <c r="AQ364" s="378">
        <v>3</v>
      </c>
      <c r="AR364" s="378">
        <v>1</v>
      </c>
      <c r="AS364" s="378">
        <v>2</v>
      </c>
      <c r="AT364" s="377">
        <v>0</v>
      </c>
      <c r="AU364" s="378">
        <v>0</v>
      </c>
      <c r="AV364" s="378">
        <v>0</v>
      </c>
      <c r="AW364" s="377"/>
      <c r="AX364" s="378"/>
      <c r="AY364" s="379"/>
      <c r="AZ364" s="403"/>
      <c r="BA364" s="387" t="str">
        <f t="shared" si="474"/>
        <v>VI</v>
      </c>
      <c r="BB364" s="388" t="str">
        <f t="shared" si="475"/>
        <v/>
      </c>
      <c r="BC364" s="389" t="str">
        <f t="shared" si="476"/>
        <v/>
      </c>
      <c r="BD364" s="390" t="str">
        <f t="shared" si="558"/>
        <v/>
      </c>
      <c r="BE364" s="391">
        <f t="shared" si="477"/>
        <v>3</v>
      </c>
      <c r="BF364" s="392" t="str">
        <f>VLOOKUP(C364,'Standaard+voorstellen '!A$1:E$568,1,FALSE)</f>
        <v>VI</v>
      </c>
      <c r="BG364" s="393" t="str">
        <f>VLOOKUP(P364,'Hulpblad Aantal per VrtgSrt &gt;=1'!B$4:C$688,1,FALSE)</f>
        <v>VI</v>
      </c>
      <c r="BH364" s="394" t="s">
        <v>367</v>
      </c>
      <c r="BI364" s="393" t="str">
        <f t="shared" si="478"/>
        <v>g</v>
      </c>
      <c r="BJ364" s="393" t="str">
        <f t="shared" si="479"/>
        <v>P</v>
      </c>
      <c r="BK364" s="393" t="str">
        <f t="shared" si="480"/>
        <v>A</v>
      </c>
      <c r="BL364" s="395" t="str">
        <f t="shared" si="481"/>
        <v>PA</v>
      </c>
      <c r="BM364" s="393" t="str">
        <f>IF((B364&gt;"a"),(VLOOKUP(A364,Afhankelijkheid!A$2:O$5530,2,FALSE)),"")</f>
        <v/>
      </c>
      <c r="BN364" s="396">
        <f>IFERROR(VLOOKUP(A364,'Hulpblad IZB en IZE'!A$2:B$750,2,FALSE),0)</f>
        <v>4</v>
      </c>
      <c r="BO364" s="397" t="str">
        <f t="shared" si="482"/>
        <v/>
      </c>
      <c r="BP364" s="370">
        <f t="shared" si="483"/>
        <v>10</v>
      </c>
      <c r="BQ364" s="371">
        <f t="shared" si="484"/>
        <v>4</v>
      </c>
      <c r="BR364" s="372">
        <f t="shared" si="552"/>
        <v>6</v>
      </c>
      <c r="BS364" s="372">
        <f t="shared" si="553"/>
        <v>7</v>
      </c>
      <c r="BT364" s="367">
        <f t="shared" si="485"/>
        <v>4</v>
      </c>
      <c r="BU364" s="398"/>
      <c r="BW364" s="393">
        <f t="shared" si="486"/>
        <v>0</v>
      </c>
      <c r="BX364" s="393">
        <f t="shared" si="487"/>
        <v>0</v>
      </c>
      <c r="BY364" s="393">
        <f t="shared" si="488"/>
        <v>0</v>
      </c>
      <c r="BZ364" s="393">
        <f t="shared" si="489"/>
        <v>0</v>
      </c>
      <c r="CA364" s="393">
        <f t="shared" si="490"/>
        <v>0</v>
      </c>
      <c r="CB364" s="393">
        <f t="shared" si="491"/>
        <v>0</v>
      </c>
      <c r="CC364" s="393">
        <f t="shared" si="492"/>
        <v>0</v>
      </c>
      <c r="CD364" s="393">
        <f t="shared" si="493"/>
        <v>0</v>
      </c>
      <c r="CE364" s="393">
        <f t="shared" si="494"/>
        <v>0</v>
      </c>
      <c r="CF364" s="393">
        <f t="shared" si="495"/>
        <v>0</v>
      </c>
      <c r="CG364" s="398"/>
      <c r="CH364" s="391">
        <f t="shared" si="496"/>
        <v>1</v>
      </c>
      <c r="CI364" s="391">
        <f t="shared" si="497"/>
        <v>0</v>
      </c>
      <c r="CJ364" s="391">
        <f t="shared" si="498"/>
        <v>0</v>
      </c>
      <c r="CK364" s="391">
        <f t="shared" si="499"/>
        <v>1</v>
      </c>
      <c r="CL364" s="391">
        <f t="shared" si="500"/>
        <v>1</v>
      </c>
      <c r="CM364" s="391">
        <f t="shared" si="501"/>
        <v>1</v>
      </c>
      <c r="CN364" s="391">
        <f t="shared" si="502"/>
        <v>1</v>
      </c>
      <c r="CO364" s="391">
        <f t="shared" si="503"/>
        <v>1</v>
      </c>
      <c r="CP364" s="391">
        <f t="shared" si="504"/>
        <v>1</v>
      </c>
      <c r="CQ364" s="391">
        <f t="shared" si="505"/>
        <v>0</v>
      </c>
      <c r="CR364" s="391">
        <f t="shared" si="506"/>
        <v>0</v>
      </c>
      <c r="CS364" s="393">
        <f t="shared" si="507"/>
        <v>0</v>
      </c>
      <c r="CT364" s="391">
        <f t="shared" si="508"/>
        <v>0</v>
      </c>
      <c r="CU364" s="391">
        <f t="shared" si="509"/>
        <v>0</v>
      </c>
      <c r="CV364" s="391">
        <f t="shared" si="510"/>
        <v>0</v>
      </c>
      <c r="CW364" s="391">
        <f t="shared" si="511"/>
        <v>0</v>
      </c>
      <c r="CX364" s="391">
        <f t="shared" si="512"/>
        <v>1</v>
      </c>
      <c r="CY364" s="391">
        <f t="shared" si="513"/>
        <v>0</v>
      </c>
      <c r="CZ364" s="391">
        <f t="shared" si="514"/>
        <v>1</v>
      </c>
      <c r="DA364" s="391">
        <f t="shared" si="515"/>
        <v>1</v>
      </c>
      <c r="DB364" s="391">
        <f t="shared" si="516"/>
        <v>1</v>
      </c>
      <c r="DC364" s="391">
        <f t="shared" si="517"/>
        <v>0</v>
      </c>
      <c r="DD364" s="391">
        <f t="shared" si="518"/>
        <v>0</v>
      </c>
      <c r="DE364" s="398"/>
      <c r="DF364" s="391">
        <f t="shared" si="519"/>
        <v>0</v>
      </c>
      <c r="DG364" s="391">
        <f t="shared" si="520"/>
        <v>0</v>
      </c>
      <c r="DH364" s="391">
        <f t="shared" si="521"/>
        <v>0</v>
      </c>
      <c r="DI364" s="391">
        <f t="shared" si="522"/>
        <v>0</v>
      </c>
      <c r="DJ364" s="391">
        <f t="shared" si="523"/>
        <v>0</v>
      </c>
      <c r="DK364" s="391">
        <f t="shared" si="524"/>
        <v>0</v>
      </c>
      <c r="DL364" s="391">
        <f t="shared" si="525"/>
        <v>0</v>
      </c>
      <c r="DM364" s="391">
        <f t="shared" si="526"/>
        <v>0</v>
      </c>
      <c r="DN364" s="391">
        <f t="shared" si="527"/>
        <v>0</v>
      </c>
      <c r="DO364" s="391">
        <f t="shared" si="528"/>
        <v>0</v>
      </c>
      <c r="DP364" s="391">
        <f t="shared" si="529"/>
        <v>0</v>
      </c>
      <c r="DQ364" s="398"/>
      <c r="DR364" s="391">
        <f t="shared" si="530"/>
        <v>0</v>
      </c>
      <c r="DS364" s="391">
        <f t="shared" si="531"/>
        <v>0</v>
      </c>
      <c r="DT364" s="391">
        <f t="shared" si="532"/>
        <v>0</v>
      </c>
      <c r="DU364" s="391">
        <f t="shared" si="533"/>
        <v>0</v>
      </c>
      <c r="DV364" s="391">
        <f t="shared" si="534"/>
        <v>0</v>
      </c>
      <c r="DW364" s="391">
        <f t="shared" si="535"/>
        <v>0</v>
      </c>
      <c r="DX364" s="391">
        <f t="shared" si="536"/>
        <v>0</v>
      </c>
      <c r="DY364" s="391">
        <f t="shared" si="537"/>
        <v>0</v>
      </c>
      <c r="DZ364" s="391">
        <f t="shared" si="538"/>
        <v>0</v>
      </c>
      <c r="EA364" s="391">
        <f t="shared" si="539"/>
        <v>0</v>
      </c>
      <c r="EB364" s="391">
        <f t="shared" si="540"/>
        <v>0</v>
      </c>
      <c r="EC364" s="398"/>
      <c r="ED364" s="391">
        <f t="shared" si="541"/>
        <v>0</v>
      </c>
      <c r="EE364" s="391">
        <f t="shared" si="542"/>
        <v>0</v>
      </c>
      <c r="EF364" s="391">
        <f t="shared" si="543"/>
        <v>0</v>
      </c>
      <c r="EG364" s="391">
        <f t="shared" si="544"/>
        <v>0</v>
      </c>
      <c r="EH364" s="391">
        <f t="shared" si="545"/>
        <v>0</v>
      </c>
      <c r="EI364" s="391">
        <f t="shared" si="546"/>
        <v>0</v>
      </c>
      <c r="EJ364" s="391">
        <f t="shared" si="547"/>
        <v>0</v>
      </c>
      <c r="EK364" s="391">
        <f t="shared" si="548"/>
        <v>0</v>
      </c>
      <c r="EL364" s="391">
        <f t="shared" si="549"/>
        <v>0</v>
      </c>
      <c r="EM364" s="391">
        <f t="shared" si="550"/>
        <v>0</v>
      </c>
      <c r="EN364" s="391">
        <f t="shared" si="551"/>
        <v>0</v>
      </c>
    </row>
    <row r="365" spans="1:145" s="391" customFormat="1" ht="13.5" hidden="1" thickBot="1" x14ac:dyDescent="0.25">
      <c r="A365" s="364" t="str">
        <f t="shared" si="557"/>
        <v>VIA</v>
      </c>
      <c r="B365" s="365" t="str">
        <f>IF((A365&lt;&gt;"ZZZ"),(IF((IFERROR((VLOOKUP(A365,'Standaard+voorstellen '!A$1:B$436,1,FALSE)),"ZZZ"))="ZZZ","v","")),"")</f>
        <v/>
      </c>
      <c r="C365" s="396" t="s">
        <v>369</v>
      </c>
      <c r="D365" s="367" t="str">
        <f t="shared" si="471"/>
        <v>VIA</v>
      </c>
      <c r="E365" s="368" t="str">
        <f>IFERROR((VLOOKUP(C365,'Standaard+voorstellen '!A$1:E$568,2,FALSE)),"Nog af te handelen AANVRAAG")</f>
        <v>Veetakel Installatie Aanhanger</v>
      </c>
      <c r="F365" s="369">
        <f>IFERROR((VLOOKUP(C365,'Standaard+voorstellen '!A$1:E$568,3,FALSE)),"")</f>
        <v>7</v>
      </c>
      <c r="G365" s="370">
        <f t="shared" si="554"/>
        <v>27</v>
      </c>
      <c r="H365" s="371">
        <f t="shared" si="556"/>
        <v>9</v>
      </c>
      <c r="I365" s="372">
        <f t="shared" si="555"/>
        <v>18</v>
      </c>
      <c r="J365" s="367">
        <f t="shared" si="472"/>
        <v>14</v>
      </c>
      <c r="K365" s="372">
        <f t="shared" si="473"/>
        <v>0</v>
      </c>
      <c r="L365" s="369" t="s">
        <v>36</v>
      </c>
      <c r="M365" s="373" t="s">
        <v>203</v>
      </c>
      <c r="N365" s="487"/>
      <c r="O365" s="375"/>
      <c r="P365" s="376" t="s">
        <v>369</v>
      </c>
      <c r="Q365" s="377">
        <v>27</v>
      </c>
      <c r="R365" s="378">
        <v>9</v>
      </c>
      <c r="S365" s="379">
        <v>18</v>
      </c>
      <c r="T365" s="378">
        <v>8</v>
      </c>
      <c r="U365" s="378">
        <v>7</v>
      </c>
      <c r="V365" s="383">
        <v>0</v>
      </c>
      <c r="W365" s="384">
        <v>0</v>
      </c>
      <c r="X365" s="385">
        <v>0</v>
      </c>
      <c r="Y365" s="384"/>
      <c r="Z365" s="401"/>
      <c r="AA365" s="402"/>
      <c r="AB365" s="383"/>
      <c r="AC365" s="384"/>
      <c r="AD365" s="384"/>
      <c r="AE365" s="383">
        <v>4</v>
      </c>
      <c r="AF365" s="401">
        <v>2</v>
      </c>
      <c r="AG365" s="406">
        <v>2</v>
      </c>
      <c r="AH365" s="377">
        <v>1</v>
      </c>
      <c r="AI365" s="378">
        <v>0</v>
      </c>
      <c r="AJ365" s="379">
        <v>1</v>
      </c>
      <c r="AK365" s="378">
        <v>12</v>
      </c>
      <c r="AL365" s="378">
        <v>0</v>
      </c>
      <c r="AM365" s="378">
        <v>12</v>
      </c>
      <c r="AN365" s="377">
        <v>2</v>
      </c>
      <c r="AO365" s="378">
        <v>2</v>
      </c>
      <c r="AP365" s="379">
        <v>0</v>
      </c>
      <c r="AQ365" s="378">
        <v>4</v>
      </c>
      <c r="AR365" s="378">
        <v>1</v>
      </c>
      <c r="AS365" s="378">
        <v>3</v>
      </c>
      <c r="AT365" s="383">
        <v>2</v>
      </c>
      <c r="AU365" s="378">
        <v>2</v>
      </c>
      <c r="AV365" s="378">
        <v>0</v>
      </c>
      <c r="AW365" s="383">
        <v>2</v>
      </c>
      <c r="AX365" s="384">
        <v>2</v>
      </c>
      <c r="AY365" s="385">
        <v>0</v>
      </c>
      <c r="AZ365" s="403"/>
      <c r="BA365" s="387" t="str">
        <f t="shared" si="474"/>
        <v>VI</v>
      </c>
      <c r="BB365" s="388" t="str">
        <f t="shared" si="475"/>
        <v>A</v>
      </c>
      <c r="BC365" s="389" t="str">
        <f t="shared" si="476"/>
        <v/>
      </c>
      <c r="BD365" s="390" t="str">
        <f t="shared" si="558"/>
        <v/>
      </c>
      <c r="BE365" s="391">
        <f t="shared" si="477"/>
        <v>4</v>
      </c>
      <c r="BF365" s="392" t="str">
        <f>VLOOKUP(C365,'Standaard+voorstellen '!A$1:E$568,1,FALSE)</f>
        <v>VIA</v>
      </c>
      <c r="BG365" s="393" t="str">
        <f>VLOOKUP(P365,'Hulpblad Aantal per VrtgSrt &gt;=1'!B$4:C$688,1,FALSE)</f>
        <v>VIA</v>
      </c>
      <c r="BH365" s="394" t="s">
        <v>369</v>
      </c>
      <c r="BI365" s="393" t="str">
        <f t="shared" si="478"/>
        <v>g</v>
      </c>
      <c r="BJ365" s="393" t="str">
        <f t="shared" si="479"/>
        <v>P</v>
      </c>
      <c r="BK365" s="393" t="str">
        <f t="shared" si="480"/>
        <v>A</v>
      </c>
      <c r="BL365" s="395" t="str">
        <f t="shared" si="481"/>
        <v>PA</v>
      </c>
      <c r="BM365" s="393" t="str">
        <f>IF((B365&gt;"a"),(VLOOKUP(A365,Afhankelijkheid!A$2:O$5530,2,FALSE)),"")</f>
        <v/>
      </c>
      <c r="BN365" s="396">
        <f>IFERROR(VLOOKUP(A365,'Hulpblad IZB en IZE'!A$2:B$750,2,FALSE),0)</f>
        <v>14</v>
      </c>
      <c r="BO365" s="397" t="str">
        <f t="shared" si="482"/>
        <v/>
      </c>
      <c r="BP365" s="370">
        <f t="shared" si="483"/>
        <v>27</v>
      </c>
      <c r="BQ365" s="371">
        <f t="shared" si="484"/>
        <v>9</v>
      </c>
      <c r="BR365" s="372">
        <f t="shared" si="552"/>
        <v>18</v>
      </c>
      <c r="BS365" s="372">
        <f t="shared" si="553"/>
        <v>8</v>
      </c>
      <c r="BT365" s="367">
        <f t="shared" si="485"/>
        <v>14</v>
      </c>
      <c r="BU365" s="398"/>
      <c r="BW365" s="393">
        <f t="shared" si="486"/>
        <v>0</v>
      </c>
      <c r="BX365" s="393">
        <f t="shared" si="487"/>
        <v>0</v>
      </c>
      <c r="BY365" s="393">
        <f t="shared" si="488"/>
        <v>0</v>
      </c>
      <c r="BZ365" s="393">
        <f t="shared" si="489"/>
        <v>0</v>
      </c>
      <c r="CA365" s="393">
        <f t="shared" si="490"/>
        <v>0</v>
      </c>
      <c r="CB365" s="393">
        <f t="shared" si="491"/>
        <v>0</v>
      </c>
      <c r="CC365" s="393">
        <f t="shared" si="492"/>
        <v>0</v>
      </c>
      <c r="CD365" s="393">
        <f t="shared" si="493"/>
        <v>0</v>
      </c>
      <c r="CE365" s="393">
        <f t="shared" si="494"/>
        <v>0</v>
      </c>
      <c r="CF365" s="393">
        <f t="shared" si="495"/>
        <v>0</v>
      </c>
      <c r="CG365" s="398"/>
      <c r="CH365" s="391">
        <f t="shared" si="496"/>
        <v>1</v>
      </c>
      <c r="CI365" s="391">
        <f t="shared" si="497"/>
        <v>0</v>
      </c>
      <c r="CJ365" s="391">
        <f t="shared" si="498"/>
        <v>0</v>
      </c>
      <c r="CK365" s="391">
        <f t="shared" si="499"/>
        <v>1</v>
      </c>
      <c r="CL365" s="391">
        <f t="shared" si="500"/>
        <v>1</v>
      </c>
      <c r="CM365" s="391">
        <f t="shared" si="501"/>
        <v>1</v>
      </c>
      <c r="CN365" s="391">
        <f t="shared" si="502"/>
        <v>1</v>
      </c>
      <c r="CO365" s="391">
        <f t="shared" si="503"/>
        <v>1</v>
      </c>
      <c r="CP365" s="391">
        <f t="shared" si="504"/>
        <v>1</v>
      </c>
      <c r="CQ365" s="391">
        <f t="shared" si="505"/>
        <v>1</v>
      </c>
      <c r="CR365" s="391">
        <f t="shared" si="506"/>
        <v>0</v>
      </c>
      <c r="CS365" s="393">
        <f t="shared" si="507"/>
        <v>0</v>
      </c>
      <c r="CT365" s="391">
        <f t="shared" si="508"/>
        <v>0</v>
      </c>
      <c r="CU365" s="391">
        <f t="shared" si="509"/>
        <v>0</v>
      </c>
      <c r="CV365" s="391">
        <f t="shared" si="510"/>
        <v>0</v>
      </c>
      <c r="CW365" s="391">
        <f t="shared" si="511"/>
        <v>0</v>
      </c>
      <c r="CX365" s="391">
        <f t="shared" si="512"/>
        <v>1</v>
      </c>
      <c r="CY365" s="391">
        <f t="shared" si="513"/>
        <v>1</v>
      </c>
      <c r="CZ365" s="391">
        <f t="shared" si="514"/>
        <v>1</v>
      </c>
      <c r="DA365" s="391">
        <f t="shared" si="515"/>
        <v>1</v>
      </c>
      <c r="DB365" s="391">
        <f t="shared" si="516"/>
        <v>1</v>
      </c>
      <c r="DC365" s="391">
        <f t="shared" si="517"/>
        <v>1</v>
      </c>
      <c r="DD365" s="391">
        <f t="shared" si="518"/>
        <v>1</v>
      </c>
      <c r="DE365" s="398"/>
      <c r="DF365" s="391">
        <f t="shared" si="519"/>
        <v>0</v>
      </c>
      <c r="DG365" s="391">
        <f t="shared" si="520"/>
        <v>0</v>
      </c>
      <c r="DH365" s="391">
        <f t="shared" si="521"/>
        <v>0</v>
      </c>
      <c r="DI365" s="391">
        <f t="shared" si="522"/>
        <v>0</v>
      </c>
      <c r="DJ365" s="391">
        <f t="shared" si="523"/>
        <v>0</v>
      </c>
      <c r="DK365" s="391">
        <f t="shared" si="524"/>
        <v>0</v>
      </c>
      <c r="DL365" s="391">
        <f t="shared" si="525"/>
        <v>0</v>
      </c>
      <c r="DM365" s="391">
        <f t="shared" si="526"/>
        <v>0</v>
      </c>
      <c r="DN365" s="391">
        <f t="shared" si="527"/>
        <v>0</v>
      </c>
      <c r="DO365" s="391">
        <f t="shared" si="528"/>
        <v>0</v>
      </c>
      <c r="DP365" s="391">
        <f t="shared" si="529"/>
        <v>0</v>
      </c>
      <c r="DQ365" s="398"/>
      <c r="DR365" s="391">
        <f t="shared" si="530"/>
        <v>0</v>
      </c>
      <c r="DS365" s="391">
        <f t="shared" si="531"/>
        <v>0</v>
      </c>
      <c r="DT365" s="391">
        <f t="shared" si="532"/>
        <v>0</v>
      </c>
      <c r="DU365" s="391">
        <f t="shared" si="533"/>
        <v>0</v>
      </c>
      <c r="DV365" s="391">
        <f t="shared" si="534"/>
        <v>0</v>
      </c>
      <c r="DW365" s="391">
        <f t="shared" si="535"/>
        <v>0</v>
      </c>
      <c r="DX365" s="391">
        <f t="shared" si="536"/>
        <v>0</v>
      </c>
      <c r="DY365" s="391">
        <f t="shared" si="537"/>
        <v>0</v>
      </c>
      <c r="DZ365" s="391">
        <f t="shared" si="538"/>
        <v>0</v>
      </c>
      <c r="EA365" s="391">
        <f t="shared" si="539"/>
        <v>0</v>
      </c>
      <c r="EB365" s="391">
        <f t="shared" si="540"/>
        <v>0</v>
      </c>
      <c r="EC365" s="398"/>
      <c r="ED365" s="391">
        <f t="shared" si="541"/>
        <v>0</v>
      </c>
      <c r="EE365" s="391">
        <f t="shared" si="542"/>
        <v>0</v>
      </c>
      <c r="EF365" s="391">
        <f t="shared" si="543"/>
        <v>0</v>
      </c>
      <c r="EG365" s="391">
        <f t="shared" si="544"/>
        <v>0</v>
      </c>
      <c r="EH365" s="391">
        <f t="shared" si="545"/>
        <v>0</v>
      </c>
      <c r="EI365" s="391">
        <f t="shared" si="546"/>
        <v>0</v>
      </c>
      <c r="EJ365" s="391">
        <f t="shared" si="547"/>
        <v>0</v>
      </c>
      <c r="EK365" s="391">
        <f t="shared" si="548"/>
        <v>0</v>
      </c>
      <c r="EL365" s="391">
        <f t="shared" si="549"/>
        <v>0</v>
      </c>
      <c r="EM365" s="391">
        <f t="shared" si="550"/>
        <v>0</v>
      </c>
      <c r="EN365" s="391">
        <f t="shared" si="551"/>
        <v>0</v>
      </c>
    </row>
    <row r="366" spans="1:145" s="391" customFormat="1" ht="13.5" hidden="1" thickBot="1" x14ac:dyDescent="0.25">
      <c r="A366" s="364" t="str">
        <f t="shared" si="557"/>
        <v>VK</v>
      </c>
      <c r="B366" s="365" t="str">
        <f>IF((A366&lt;&gt;"ZZZ"),(IF((IFERROR((VLOOKUP(A366,'Standaard+voorstellen '!A$1:B$436,1,FALSE)),"ZZZ"))="ZZZ","v","")),"")</f>
        <v/>
      </c>
      <c r="C366" s="396" t="s">
        <v>143</v>
      </c>
      <c r="D366" s="367" t="str">
        <f t="shared" si="471"/>
        <v>VK</v>
      </c>
      <c r="E366" s="368" t="str">
        <f>IFERROR((VLOOKUP(C366,'Standaard+voorstellen '!A$1:E$568,2,FALSE)),"Nog af te handelen AANVRAAG")</f>
        <v>Verkenningsvoertuig algemeen</v>
      </c>
      <c r="F366" s="369">
        <f>IFERROR((VLOOKUP(C366,'Standaard+voorstellen '!A$1:E$568,3,FALSE)),"")</f>
        <v>8</v>
      </c>
      <c r="G366" s="370">
        <f t="shared" si="554"/>
        <v>173</v>
      </c>
      <c r="H366" s="371">
        <f t="shared" si="556"/>
        <v>125</v>
      </c>
      <c r="I366" s="372">
        <f t="shared" si="555"/>
        <v>48</v>
      </c>
      <c r="J366" s="367">
        <f t="shared" si="472"/>
        <v>157</v>
      </c>
      <c r="K366" s="372">
        <f t="shared" si="473"/>
        <v>0</v>
      </c>
      <c r="L366" s="369" t="s">
        <v>36</v>
      </c>
      <c r="M366" s="373" t="s">
        <v>143</v>
      </c>
      <c r="N366" s="374"/>
      <c r="O366" s="375"/>
      <c r="P366" s="376" t="s">
        <v>143</v>
      </c>
      <c r="Q366" s="377">
        <v>173</v>
      </c>
      <c r="R366" s="378">
        <v>125</v>
      </c>
      <c r="S366" s="379">
        <v>48</v>
      </c>
      <c r="T366" s="378">
        <v>9</v>
      </c>
      <c r="U366" s="378">
        <v>9</v>
      </c>
      <c r="V366" s="383">
        <v>12</v>
      </c>
      <c r="W366" s="384">
        <v>0</v>
      </c>
      <c r="X366" s="385">
        <v>12</v>
      </c>
      <c r="Y366" s="384">
        <v>12</v>
      </c>
      <c r="Z366" s="401">
        <v>10</v>
      </c>
      <c r="AA366" s="402">
        <v>2</v>
      </c>
      <c r="AB366" s="383">
        <v>15</v>
      </c>
      <c r="AC366" s="384">
        <v>15</v>
      </c>
      <c r="AD366" s="384">
        <v>0</v>
      </c>
      <c r="AE366" s="383"/>
      <c r="AF366" s="401"/>
      <c r="AG366" s="406"/>
      <c r="AH366" s="377">
        <v>19</v>
      </c>
      <c r="AI366" s="378">
        <v>0</v>
      </c>
      <c r="AJ366" s="379">
        <v>19</v>
      </c>
      <c r="AK366" s="378">
        <v>26</v>
      </c>
      <c r="AL366" s="378">
        <v>26</v>
      </c>
      <c r="AM366" s="378">
        <v>0</v>
      </c>
      <c r="AN366" s="377">
        <v>16</v>
      </c>
      <c r="AO366" s="378">
        <v>15</v>
      </c>
      <c r="AP366" s="379">
        <v>1</v>
      </c>
      <c r="AQ366" s="378">
        <v>26</v>
      </c>
      <c r="AR366" s="378">
        <v>17</v>
      </c>
      <c r="AS366" s="378">
        <v>9</v>
      </c>
      <c r="AT366" s="383">
        <v>26</v>
      </c>
      <c r="AU366" s="378">
        <v>25</v>
      </c>
      <c r="AV366" s="378">
        <v>1</v>
      </c>
      <c r="AW366" s="383">
        <v>21</v>
      </c>
      <c r="AX366" s="384">
        <v>17</v>
      </c>
      <c r="AY366" s="385">
        <v>4</v>
      </c>
      <c r="AZ366" s="403"/>
      <c r="BA366" s="387" t="str">
        <f t="shared" si="474"/>
        <v>VK</v>
      </c>
      <c r="BB366" s="388" t="str">
        <f t="shared" si="475"/>
        <v/>
      </c>
      <c r="BC366" s="389" t="str">
        <f t="shared" si="476"/>
        <v/>
      </c>
      <c r="BD366" s="390" t="str">
        <f t="shared" si="558"/>
        <v/>
      </c>
      <c r="BE366" s="391">
        <f t="shared" si="477"/>
        <v>3</v>
      </c>
      <c r="BF366" s="392" t="str">
        <f>VLOOKUP(C366,'Standaard+voorstellen '!A$1:E$568,1,FALSE)</f>
        <v>VK</v>
      </c>
      <c r="BG366" s="393" t="str">
        <f>VLOOKUP(P366,'Hulpblad Aantal per VrtgSrt &gt;=1'!B$4:C$688,1,FALSE)</f>
        <v>VK</v>
      </c>
      <c r="BH366" s="394" t="s">
        <v>143</v>
      </c>
      <c r="BI366" s="393" t="str">
        <f t="shared" si="478"/>
        <v>g</v>
      </c>
      <c r="BJ366" s="393" t="str">
        <f t="shared" si="479"/>
        <v>P</v>
      </c>
      <c r="BK366" s="393" t="str">
        <f t="shared" si="480"/>
        <v>A</v>
      </c>
      <c r="BL366" s="395" t="str">
        <f t="shared" si="481"/>
        <v>PA</v>
      </c>
      <c r="BM366" s="393" t="str">
        <f>IF((B366&gt;"a"),(VLOOKUP(A366,Afhankelijkheid!A$2:O$5530,2,FALSE)),"")</f>
        <v/>
      </c>
      <c r="BN366" s="396">
        <f>IFERROR(VLOOKUP(A366,'Hulpblad IZB en IZE'!A$2:B$750,2,FALSE),0)</f>
        <v>157</v>
      </c>
      <c r="BO366" s="397" t="str">
        <f t="shared" si="482"/>
        <v/>
      </c>
      <c r="BP366" s="370">
        <f t="shared" si="483"/>
        <v>173</v>
      </c>
      <c r="BQ366" s="371">
        <f t="shared" si="484"/>
        <v>125</v>
      </c>
      <c r="BR366" s="372">
        <f t="shared" si="552"/>
        <v>48</v>
      </c>
      <c r="BS366" s="372">
        <f t="shared" si="553"/>
        <v>9</v>
      </c>
      <c r="BT366" s="367">
        <f t="shared" si="485"/>
        <v>157</v>
      </c>
      <c r="BU366" s="398"/>
      <c r="BW366" s="393">
        <f t="shared" si="486"/>
        <v>0</v>
      </c>
      <c r="BX366" s="393">
        <f t="shared" si="487"/>
        <v>0</v>
      </c>
      <c r="BY366" s="393">
        <f t="shared" si="488"/>
        <v>0</v>
      </c>
      <c r="BZ366" s="393">
        <f t="shared" si="489"/>
        <v>0</v>
      </c>
      <c r="CA366" s="393">
        <f t="shared" si="490"/>
        <v>0</v>
      </c>
      <c r="CB366" s="393">
        <f t="shared" si="491"/>
        <v>0</v>
      </c>
      <c r="CC366" s="393">
        <f t="shared" si="492"/>
        <v>0</v>
      </c>
      <c r="CD366" s="393">
        <f t="shared" si="493"/>
        <v>0</v>
      </c>
      <c r="CE366" s="393">
        <f t="shared" si="494"/>
        <v>0</v>
      </c>
      <c r="CF366" s="393">
        <f t="shared" si="495"/>
        <v>0</v>
      </c>
      <c r="CG366" s="398"/>
      <c r="CH366" s="391">
        <f t="shared" si="496"/>
        <v>1</v>
      </c>
      <c r="CI366" s="391">
        <f t="shared" si="497"/>
        <v>1</v>
      </c>
      <c r="CJ366" s="391">
        <f t="shared" si="498"/>
        <v>1</v>
      </c>
      <c r="CK366" s="391">
        <f t="shared" si="499"/>
        <v>0</v>
      </c>
      <c r="CL366" s="391">
        <f t="shared" si="500"/>
        <v>1</v>
      </c>
      <c r="CM366" s="391">
        <f t="shared" si="501"/>
        <v>1</v>
      </c>
      <c r="CN366" s="391">
        <f t="shared" si="502"/>
        <v>1</v>
      </c>
      <c r="CO366" s="391">
        <f t="shared" si="503"/>
        <v>1</v>
      </c>
      <c r="CP366" s="391">
        <f t="shared" si="504"/>
        <v>1</v>
      </c>
      <c r="CQ366" s="391">
        <f t="shared" si="505"/>
        <v>1</v>
      </c>
      <c r="CR366" s="391">
        <f t="shared" si="506"/>
        <v>0</v>
      </c>
      <c r="CS366" s="393">
        <f t="shared" si="507"/>
        <v>0</v>
      </c>
      <c r="CT366" s="391">
        <f t="shared" si="508"/>
        <v>0</v>
      </c>
      <c r="CU366" s="391">
        <f t="shared" si="509"/>
        <v>1</v>
      </c>
      <c r="CV366" s="391">
        <f t="shared" si="510"/>
        <v>1</v>
      </c>
      <c r="CW366" s="391">
        <f t="shared" si="511"/>
        <v>1</v>
      </c>
      <c r="CX366" s="391">
        <f t="shared" si="512"/>
        <v>0</v>
      </c>
      <c r="CY366" s="391">
        <f t="shared" si="513"/>
        <v>1</v>
      </c>
      <c r="CZ366" s="391">
        <f t="shared" si="514"/>
        <v>1</v>
      </c>
      <c r="DA366" s="391">
        <f t="shared" si="515"/>
        <v>1</v>
      </c>
      <c r="DB366" s="391">
        <f t="shared" si="516"/>
        <v>1</v>
      </c>
      <c r="DC366" s="391">
        <f t="shared" si="517"/>
        <v>1</v>
      </c>
      <c r="DD366" s="391">
        <f t="shared" si="518"/>
        <v>1</v>
      </c>
      <c r="DE366" s="398"/>
      <c r="DF366" s="391">
        <f t="shared" si="519"/>
        <v>0</v>
      </c>
      <c r="DG366" s="391">
        <f t="shared" si="520"/>
        <v>0</v>
      </c>
      <c r="DH366" s="391">
        <f t="shared" si="521"/>
        <v>0</v>
      </c>
      <c r="DI366" s="391">
        <f t="shared" si="522"/>
        <v>0</v>
      </c>
      <c r="DJ366" s="391">
        <f t="shared" si="523"/>
        <v>0</v>
      </c>
      <c r="DK366" s="391">
        <f t="shared" si="524"/>
        <v>0</v>
      </c>
      <c r="DL366" s="391">
        <f t="shared" si="525"/>
        <v>0</v>
      </c>
      <c r="DM366" s="391">
        <f t="shared" si="526"/>
        <v>0</v>
      </c>
      <c r="DN366" s="391">
        <f t="shared" si="527"/>
        <v>0</v>
      </c>
      <c r="DO366" s="391">
        <f t="shared" si="528"/>
        <v>0</v>
      </c>
      <c r="DP366" s="391">
        <f t="shared" si="529"/>
        <v>0</v>
      </c>
      <c r="DQ366" s="398"/>
      <c r="DR366" s="391">
        <f t="shared" si="530"/>
        <v>0</v>
      </c>
      <c r="DS366" s="391">
        <f t="shared" si="531"/>
        <v>0</v>
      </c>
      <c r="DT366" s="391">
        <f t="shared" si="532"/>
        <v>0</v>
      </c>
      <c r="DU366" s="391">
        <f t="shared" si="533"/>
        <v>0</v>
      </c>
      <c r="DV366" s="391">
        <f t="shared" si="534"/>
        <v>0</v>
      </c>
      <c r="DW366" s="391">
        <f t="shared" si="535"/>
        <v>0</v>
      </c>
      <c r="DX366" s="391">
        <f t="shared" si="536"/>
        <v>0</v>
      </c>
      <c r="DY366" s="391">
        <f t="shared" si="537"/>
        <v>0</v>
      </c>
      <c r="DZ366" s="391">
        <f t="shared" si="538"/>
        <v>0</v>
      </c>
      <c r="EA366" s="391">
        <f t="shared" si="539"/>
        <v>0</v>
      </c>
      <c r="EB366" s="391">
        <f t="shared" si="540"/>
        <v>0</v>
      </c>
      <c r="EC366" s="398"/>
      <c r="ED366" s="391">
        <f t="shared" si="541"/>
        <v>0</v>
      </c>
      <c r="EE366" s="391">
        <f t="shared" si="542"/>
        <v>0</v>
      </c>
      <c r="EF366" s="391">
        <f t="shared" si="543"/>
        <v>0</v>
      </c>
      <c r="EG366" s="391">
        <f t="shared" si="544"/>
        <v>0</v>
      </c>
      <c r="EH366" s="391">
        <f t="shared" si="545"/>
        <v>0</v>
      </c>
      <c r="EI366" s="391">
        <f t="shared" si="546"/>
        <v>0</v>
      </c>
      <c r="EJ366" s="391">
        <f t="shared" si="547"/>
        <v>0</v>
      </c>
      <c r="EK366" s="391">
        <f t="shared" si="548"/>
        <v>0</v>
      </c>
      <c r="EL366" s="391">
        <f t="shared" si="549"/>
        <v>0</v>
      </c>
      <c r="EM366" s="391">
        <f t="shared" si="550"/>
        <v>0</v>
      </c>
      <c r="EN366" s="391">
        <f t="shared" si="551"/>
        <v>0</v>
      </c>
    </row>
    <row r="367" spans="1:145" s="399" customFormat="1" ht="18.75" hidden="1" thickBot="1" x14ac:dyDescent="0.25">
      <c r="A367" s="546" t="str">
        <f t="shared" si="557"/>
        <v>VK-GS</v>
      </c>
      <c r="B367" s="547" t="str">
        <f>IF((A367&lt;&gt;"ZZZ"),(IF((IFERROR((VLOOKUP(A367,'Standaard+voorstellen '!A$1:B$436,1,FALSE)),"ZZZ"))="ZZZ","v","")),"")</f>
        <v/>
      </c>
      <c r="C367" s="548" t="s">
        <v>147</v>
      </c>
      <c r="D367" s="549" t="str">
        <f t="shared" si="471"/>
        <v>VK-GS</v>
      </c>
      <c r="E367" s="550" t="str">
        <f>IFERROR((VLOOKUP(C367,'Standaard+voorstellen '!A$1:E$568,2,FALSE)),"Nog af te handelen AANVRAAG")</f>
        <v>Verkenningsvoertuig IBGS</v>
      </c>
      <c r="F367" s="369">
        <f>IFERROR((VLOOKUP(C367,'Standaard+voorstellen '!A$1:E$568,3,FALSE)),"")</f>
        <v>2</v>
      </c>
      <c r="G367" s="370">
        <f t="shared" si="554"/>
        <v>106</v>
      </c>
      <c r="H367" s="371">
        <f t="shared" si="556"/>
        <v>41</v>
      </c>
      <c r="I367" s="372">
        <f t="shared" si="555"/>
        <v>65</v>
      </c>
      <c r="J367" s="367">
        <f t="shared" si="472"/>
        <v>27</v>
      </c>
      <c r="K367" s="372">
        <f t="shared" si="473"/>
        <v>0</v>
      </c>
      <c r="L367" s="369" t="s">
        <v>36</v>
      </c>
      <c r="M367" s="373" t="s">
        <v>1230</v>
      </c>
      <c r="N367" s="374"/>
      <c r="O367" s="375"/>
      <c r="P367" s="376" t="s">
        <v>147</v>
      </c>
      <c r="Q367" s="377">
        <v>106</v>
      </c>
      <c r="R367" s="378">
        <v>41</v>
      </c>
      <c r="S367" s="379">
        <v>65</v>
      </c>
      <c r="T367" s="378">
        <v>6</v>
      </c>
      <c r="U367" s="378">
        <v>6</v>
      </c>
      <c r="V367" s="383">
        <v>23</v>
      </c>
      <c r="W367" s="384">
        <v>13</v>
      </c>
      <c r="X367" s="385">
        <v>10</v>
      </c>
      <c r="Y367" s="384"/>
      <c r="Z367" s="401"/>
      <c r="AA367" s="402"/>
      <c r="AB367" s="383"/>
      <c r="AC367" s="384"/>
      <c r="AD367" s="402"/>
      <c r="AE367" s="377">
        <v>12</v>
      </c>
      <c r="AF367" s="380">
        <v>3</v>
      </c>
      <c r="AG367" s="381">
        <v>9</v>
      </c>
      <c r="AH367" s="383">
        <v>41</v>
      </c>
      <c r="AI367" s="384">
        <v>19</v>
      </c>
      <c r="AJ367" s="402">
        <v>22</v>
      </c>
      <c r="AK367" s="383"/>
      <c r="AL367" s="384"/>
      <c r="AM367" s="402"/>
      <c r="AN367" s="383">
        <v>1</v>
      </c>
      <c r="AO367" s="384">
        <v>0</v>
      </c>
      <c r="AP367" s="402">
        <v>1</v>
      </c>
      <c r="AQ367" s="383">
        <v>28</v>
      </c>
      <c r="AR367" s="384">
        <v>6</v>
      </c>
      <c r="AS367" s="402">
        <v>22</v>
      </c>
      <c r="AT367" s="383">
        <v>1</v>
      </c>
      <c r="AU367" s="384">
        <v>0</v>
      </c>
      <c r="AV367" s="402">
        <v>1</v>
      </c>
      <c r="AW367" s="383"/>
      <c r="AX367" s="384"/>
      <c r="AY367" s="402"/>
      <c r="AZ367" s="403"/>
      <c r="BA367" s="387" t="str">
        <f t="shared" si="474"/>
        <v>VK</v>
      </c>
      <c r="BB367" s="388" t="str">
        <f t="shared" si="475"/>
        <v/>
      </c>
      <c r="BC367" s="389" t="str">
        <f t="shared" si="476"/>
        <v>-</v>
      </c>
      <c r="BD367" s="390" t="str">
        <f t="shared" si="558"/>
        <v>GS</v>
      </c>
      <c r="BE367" s="391">
        <f t="shared" si="477"/>
        <v>3</v>
      </c>
      <c r="BF367" s="392" t="str">
        <f>VLOOKUP(C367,'Standaard+voorstellen '!A$1:E$568,1,FALSE)</f>
        <v>VK-GS</v>
      </c>
      <c r="BG367" s="393" t="str">
        <f>VLOOKUP(P367,'Hulpblad Aantal per VrtgSrt &gt;=1'!B$4:C$688,1,FALSE)</f>
        <v>VK-GS</v>
      </c>
      <c r="BH367" s="394" t="s">
        <v>147</v>
      </c>
      <c r="BI367" s="393" t="str">
        <f t="shared" si="478"/>
        <v>g</v>
      </c>
      <c r="BJ367" s="393" t="str">
        <f t="shared" si="479"/>
        <v>P</v>
      </c>
      <c r="BK367" s="393" t="str">
        <f t="shared" si="480"/>
        <v>A</v>
      </c>
      <c r="BL367" s="395" t="str">
        <f t="shared" si="481"/>
        <v>PA</v>
      </c>
      <c r="BM367" s="393" t="str">
        <f>IF((B367&gt;"a"),(VLOOKUP(A367,Afhankelijkheid!A$2:O$5530,2,FALSE)),"")</f>
        <v/>
      </c>
      <c r="BN367" s="396">
        <f>IFERROR(VLOOKUP(A367,'Hulpblad IZB en IZE'!A$2:B$750,2,FALSE),0)</f>
        <v>27</v>
      </c>
      <c r="BO367" s="397" t="str">
        <f t="shared" si="482"/>
        <v/>
      </c>
      <c r="BP367" s="370">
        <f t="shared" si="483"/>
        <v>106</v>
      </c>
      <c r="BQ367" s="371">
        <f t="shared" si="484"/>
        <v>41</v>
      </c>
      <c r="BR367" s="372">
        <f t="shared" si="552"/>
        <v>65</v>
      </c>
      <c r="BS367" s="372">
        <f t="shared" si="553"/>
        <v>6</v>
      </c>
      <c r="BT367" s="367">
        <f t="shared" si="485"/>
        <v>27</v>
      </c>
      <c r="BU367" s="398"/>
      <c r="BV367" s="391"/>
      <c r="BW367" s="393">
        <f t="shared" si="486"/>
        <v>0</v>
      </c>
      <c r="BX367" s="393">
        <f t="shared" si="487"/>
        <v>0</v>
      </c>
      <c r="BY367" s="393">
        <f t="shared" si="488"/>
        <v>0</v>
      </c>
      <c r="BZ367" s="393">
        <f t="shared" si="489"/>
        <v>0</v>
      </c>
      <c r="CA367" s="393">
        <f t="shared" si="490"/>
        <v>0</v>
      </c>
      <c r="CB367" s="393">
        <f t="shared" si="491"/>
        <v>0</v>
      </c>
      <c r="CC367" s="393">
        <f t="shared" si="492"/>
        <v>0</v>
      </c>
      <c r="CD367" s="393">
        <f t="shared" si="493"/>
        <v>0</v>
      </c>
      <c r="CE367" s="393">
        <f t="shared" si="494"/>
        <v>0</v>
      </c>
      <c r="CF367" s="393">
        <f t="shared" si="495"/>
        <v>0</v>
      </c>
      <c r="CG367" s="398"/>
      <c r="CH367" s="391">
        <f t="shared" si="496"/>
        <v>1</v>
      </c>
      <c r="CI367" s="391">
        <f t="shared" si="497"/>
        <v>0</v>
      </c>
      <c r="CJ367" s="391">
        <f t="shared" si="498"/>
        <v>0</v>
      </c>
      <c r="CK367" s="391">
        <f t="shared" si="499"/>
        <v>1</v>
      </c>
      <c r="CL367" s="391">
        <f t="shared" si="500"/>
        <v>1</v>
      </c>
      <c r="CM367" s="391">
        <f t="shared" si="501"/>
        <v>0</v>
      </c>
      <c r="CN367" s="391">
        <f t="shared" si="502"/>
        <v>1</v>
      </c>
      <c r="CO367" s="391">
        <f t="shared" si="503"/>
        <v>1</v>
      </c>
      <c r="CP367" s="391">
        <f t="shared" si="504"/>
        <v>1</v>
      </c>
      <c r="CQ367" s="391">
        <f t="shared" si="505"/>
        <v>0</v>
      </c>
      <c r="CR367" s="391">
        <f t="shared" si="506"/>
        <v>0</v>
      </c>
      <c r="CS367" s="393">
        <f t="shared" si="507"/>
        <v>0</v>
      </c>
      <c r="CT367" s="391">
        <f t="shared" si="508"/>
        <v>0</v>
      </c>
      <c r="CU367" s="391">
        <f t="shared" si="509"/>
        <v>1</v>
      </c>
      <c r="CV367" s="391">
        <f t="shared" si="510"/>
        <v>0</v>
      </c>
      <c r="CW367" s="391">
        <f t="shared" si="511"/>
        <v>0</v>
      </c>
      <c r="CX367" s="391">
        <f t="shared" si="512"/>
        <v>1</v>
      </c>
      <c r="CY367" s="391">
        <f t="shared" si="513"/>
        <v>1</v>
      </c>
      <c r="CZ367" s="391">
        <f t="shared" si="514"/>
        <v>0</v>
      </c>
      <c r="DA367" s="391">
        <f t="shared" si="515"/>
        <v>1</v>
      </c>
      <c r="DB367" s="391">
        <f t="shared" si="516"/>
        <v>1</v>
      </c>
      <c r="DC367" s="391">
        <f t="shared" si="517"/>
        <v>1</v>
      </c>
      <c r="DD367" s="391">
        <f t="shared" si="518"/>
        <v>0</v>
      </c>
      <c r="DE367" s="398"/>
      <c r="DF367" s="391">
        <f t="shared" si="519"/>
        <v>0</v>
      </c>
      <c r="DG367" s="391">
        <f t="shared" si="520"/>
        <v>0</v>
      </c>
      <c r="DH367" s="391">
        <f t="shared" si="521"/>
        <v>0</v>
      </c>
      <c r="DI367" s="391">
        <f t="shared" si="522"/>
        <v>0</v>
      </c>
      <c r="DJ367" s="391">
        <f t="shared" si="523"/>
        <v>0</v>
      </c>
      <c r="DK367" s="391">
        <f t="shared" si="524"/>
        <v>0</v>
      </c>
      <c r="DL367" s="391">
        <f t="shared" si="525"/>
        <v>0</v>
      </c>
      <c r="DM367" s="391">
        <f t="shared" si="526"/>
        <v>0</v>
      </c>
      <c r="DN367" s="391">
        <f t="shared" si="527"/>
        <v>0</v>
      </c>
      <c r="DO367" s="391">
        <f t="shared" si="528"/>
        <v>0</v>
      </c>
      <c r="DP367" s="391">
        <f t="shared" si="529"/>
        <v>0</v>
      </c>
      <c r="DQ367" s="398"/>
      <c r="DR367" s="391">
        <f t="shared" si="530"/>
        <v>0</v>
      </c>
      <c r="DS367" s="391">
        <f t="shared" si="531"/>
        <v>0</v>
      </c>
      <c r="DT367" s="391">
        <f t="shared" si="532"/>
        <v>0</v>
      </c>
      <c r="DU367" s="391">
        <f t="shared" si="533"/>
        <v>0</v>
      </c>
      <c r="DV367" s="391">
        <f t="shared" si="534"/>
        <v>0</v>
      </c>
      <c r="DW367" s="391">
        <f t="shared" si="535"/>
        <v>0</v>
      </c>
      <c r="DX367" s="391">
        <f t="shared" si="536"/>
        <v>0</v>
      </c>
      <c r="DY367" s="391">
        <f t="shared" si="537"/>
        <v>0</v>
      </c>
      <c r="DZ367" s="391">
        <f t="shared" si="538"/>
        <v>0</v>
      </c>
      <c r="EA367" s="391">
        <f t="shared" si="539"/>
        <v>0</v>
      </c>
      <c r="EB367" s="391">
        <f t="shared" si="540"/>
        <v>0</v>
      </c>
      <c r="EC367" s="398"/>
      <c r="ED367" s="391">
        <f t="shared" si="541"/>
        <v>0</v>
      </c>
      <c r="EE367" s="391">
        <f t="shared" si="542"/>
        <v>0</v>
      </c>
      <c r="EF367" s="391">
        <f t="shared" si="543"/>
        <v>0</v>
      </c>
      <c r="EG367" s="391">
        <f t="shared" si="544"/>
        <v>0</v>
      </c>
      <c r="EH367" s="391">
        <f t="shared" si="545"/>
        <v>0</v>
      </c>
      <c r="EI367" s="391">
        <f t="shared" si="546"/>
        <v>0</v>
      </c>
      <c r="EJ367" s="391">
        <f t="shared" si="547"/>
        <v>0</v>
      </c>
      <c r="EK367" s="391">
        <f t="shared" si="548"/>
        <v>0</v>
      </c>
      <c r="EL367" s="391">
        <f t="shared" si="549"/>
        <v>0</v>
      </c>
      <c r="EM367" s="391">
        <f t="shared" si="550"/>
        <v>0</v>
      </c>
      <c r="EN367" s="391">
        <f t="shared" si="551"/>
        <v>0</v>
      </c>
      <c r="EO367" s="391"/>
    </row>
    <row r="368" spans="1:145" s="391" customFormat="1" ht="13.5" hidden="1" thickBot="1" x14ac:dyDescent="0.25">
      <c r="A368" s="364" t="str">
        <f t="shared" si="557"/>
        <v>VKL-DRG</v>
      </c>
      <c r="B368" s="365" t="str">
        <f>IF((A368&lt;&gt;"ZZZ"),(IF((IFERROR((VLOOKUP(A368,'Standaard+voorstellen '!A$1:B$436,1,FALSE)),"ZZZ"))="ZZZ","v","")),"")</f>
        <v/>
      </c>
      <c r="C368" s="518" t="s">
        <v>1930</v>
      </c>
      <c r="D368" s="367" t="str">
        <f t="shared" si="471"/>
        <v>VKL-DRG</v>
      </c>
      <c r="E368" s="368" t="str">
        <f>IFERROR((VLOOKUP(C368,'Standaard+voorstellen '!A$1:E$568,2,FALSE)),"Nog af te handelen AANVRAAG")</f>
        <v>Verkenningsdrone Groot</v>
      </c>
      <c r="F368" s="369">
        <f>IFERROR((VLOOKUP(C368,'Standaard+voorstellen '!A$1:E$568,3,FALSE)),"")</f>
        <v>8</v>
      </c>
      <c r="G368" s="370">
        <f t="shared" si="554"/>
        <v>7</v>
      </c>
      <c r="H368" s="371">
        <f t="shared" si="556"/>
        <v>7</v>
      </c>
      <c r="I368" s="372">
        <f t="shared" si="555"/>
        <v>0</v>
      </c>
      <c r="J368" s="367">
        <f t="shared" si="472"/>
        <v>0</v>
      </c>
      <c r="K368" s="372">
        <f t="shared" si="473"/>
        <v>0</v>
      </c>
      <c r="L368" s="414" t="s">
        <v>36</v>
      </c>
      <c r="M368" s="373" t="s">
        <v>143</v>
      </c>
      <c r="N368" s="519"/>
      <c r="O368" s="520"/>
      <c r="P368" s="376" t="s">
        <v>1930</v>
      </c>
      <c r="Q368" s="377">
        <v>7</v>
      </c>
      <c r="R368" s="378">
        <v>7</v>
      </c>
      <c r="S368" s="379">
        <v>0</v>
      </c>
      <c r="T368" s="378">
        <v>6</v>
      </c>
      <c r="U368" s="378">
        <v>3</v>
      </c>
      <c r="V368" s="383">
        <v>0</v>
      </c>
      <c r="W368" s="384">
        <v>0</v>
      </c>
      <c r="X368" s="385">
        <v>0</v>
      </c>
      <c r="Y368" s="384"/>
      <c r="Z368" s="401"/>
      <c r="AA368" s="402"/>
      <c r="AB368" s="383">
        <v>1</v>
      </c>
      <c r="AC368" s="384">
        <v>1</v>
      </c>
      <c r="AD368" s="384">
        <v>0</v>
      </c>
      <c r="AE368" s="383"/>
      <c r="AF368" s="401"/>
      <c r="AG368" s="406"/>
      <c r="AH368" s="383">
        <v>0</v>
      </c>
      <c r="AI368" s="384">
        <v>0</v>
      </c>
      <c r="AJ368" s="385">
        <v>0</v>
      </c>
      <c r="AK368" s="384"/>
      <c r="AL368" s="384"/>
      <c r="AM368" s="384"/>
      <c r="AN368" s="383">
        <v>0</v>
      </c>
      <c r="AO368" s="384">
        <v>0</v>
      </c>
      <c r="AP368" s="385">
        <v>0</v>
      </c>
      <c r="AQ368" s="384">
        <v>2</v>
      </c>
      <c r="AR368" s="384">
        <v>2</v>
      </c>
      <c r="AS368" s="384">
        <v>0</v>
      </c>
      <c r="AT368" s="383">
        <v>4</v>
      </c>
      <c r="AU368" s="384">
        <v>4</v>
      </c>
      <c r="AV368" s="384">
        <v>0</v>
      </c>
      <c r="AW368" s="383"/>
      <c r="AX368" s="384"/>
      <c r="AY368" s="385"/>
      <c r="AZ368" s="403"/>
      <c r="BA368" s="387" t="str">
        <f t="shared" si="474"/>
        <v>VK</v>
      </c>
      <c r="BB368" s="388" t="str">
        <f t="shared" si="475"/>
        <v>L</v>
      </c>
      <c r="BC368" s="389" t="str">
        <f t="shared" si="476"/>
        <v>-</v>
      </c>
      <c r="BD368" s="390" t="str">
        <f t="shared" si="558"/>
        <v>DRG</v>
      </c>
      <c r="BE368" s="391">
        <f t="shared" si="477"/>
        <v>4</v>
      </c>
      <c r="BF368" s="392" t="str">
        <f>VLOOKUP(C368,'Standaard+voorstellen '!A$1:E$568,1,FALSE)</f>
        <v>VKL-DRG</v>
      </c>
      <c r="BG368" s="393" t="str">
        <f>VLOOKUP(P368,'Hulpblad Aantal per VrtgSrt &gt;=1'!B$4:C$688,1,FALSE)</f>
        <v>VKL-DRG</v>
      </c>
      <c r="BH368" s="394" t="s">
        <v>1930</v>
      </c>
      <c r="BI368" s="393" t="str">
        <f t="shared" si="478"/>
        <v>g</v>
      </c>
      <c r="BJ368" s="393" t="str">
        <f t="shared" si="479"/>
        <v>P</v>
      </c>
      <c r="BK368" s="393" t="str">
        <f t="shared" si="480"/>
        <v/>
      </c>
      <c r="BL368" s="395" t="str">
        <f t="shared" si="481"/>
        <v>P</v>
      </c>
      <c r="BM368" s="393" t="str">
        <f>IF((B368&gt;"a"),(VLOOKUP(A368,Afhankelijkheid!A$2:O$5530,2,FALSE)),"")</f>
        <v/>
      </c>
      <c r="BN368" s="396">
        <f>IFERROR(VLOOKUP(A368,'Hulpblad IZB en IZE'!A$2:B$750,2,FALSE),0)</f>
        <v>0</v>
      </c>
      <c r="BO368" s="397" t="str">
        <f t="shared" si="482"/>
        <v/>
      </c>
      <c r="BP368" s="370">
        <f t="shared" si="483"/>
        <v>7</v>
      </c>
      <c r="BQ368" s="371">
        <f t="shared" si="484"/>
        <v>7</v>
      </c>
      <c r="BR368" s="372">
        <f t="shared" si="552"/>
        <v>0</v>
      </c>
      <c r="BS368" s="372">
        <f t="shared" si="553"/>
        <v>6</v>
      </c>
      <c r="BT368" s="367">
        <f t="shared" si="485"/>
        <v>0</v>
      </c>
      <c r="BU368" s="398"/>
      <c r="BW368" s="393">
        <f t="shared" si="486"/>
        <v>0</v>
      </c>
      <c r="BX368" s="393">
        <f t="shared" si="487"/>
        <v>0</v>
      </c>
      <c r="BY368" s="393">
        <f t="shared" si="488"/>
        <v>0</v>
      </c>
      <c r="BZ368" s="393">
        <f t="shared" si="489"/>
        <v>0</v>
      </c>
      <c r="CA368" s="393">
        <f t="shared" si="490"/>
        <v>0</v>
      </c>
      <c r="CB368" s="393">
        <f t="shared" si="491"/>
        <v>0</v>
      </c>
      <c r="CC368" s="393">
        <f t="shared" si="492"/>
        <v>0</v>
      </c>
      <c r="CD368" s="393">
        <f t="shared" si="493"/>
        <v>0</v>
      </c>
      <c r="CE368" s="393">
        <f t="shared" si="494"/>
        <v>0</v>
      </c>
      <c r="CF368" s="393">
        <f t="shared" si="495"/>
        <v>0</v>
      </c>
      <c r="CG368" s="398"/>
      <c r="CH368" s="391">
        <f t="shared" si="496"/>
        <v>1</v>
      </c>
      <c r="CI368" s="391">
        <f t="shared" si="497"/>
        <v>0</v>
      </c>
      <c r="CJ368" s="391">
        <f t="shared" si="498"/>
        <v>1</v>
      </c>
      <c r="CK368" s="391">
        <f t="shared" si="499"/>
        <v>0</v>
      </c>
      <c r="CL368" s="391">
        <f t="shared" si="500"/>
        <v>1</v>
      </c>
      <c r="CM368" s="391">
        <f t="shared" si="501"/>
        <v>0</v>
      </c>
      <c r="CN368" s="391">
        <f t="shared" si="502"/>
        <v>1</v>
      </c>
      <c r="CO368" s="391">
        <f t="shared" si="503"/>
        <v>1</v>
      </c>
      <c r="CP368" s="391">
        <f t="shared" si="504"/>
        <v>1</v>
      </c>
      <c r="CQ368" s="391">
        <f t="shared" si="505"/>
        <v>0</v>
      </c>
      <c r="CR368" s="391">
        <f t="shared" si="506"/>
        <v>0</v>
      </c>
      <c r="CS368" s="393">
        <f t="shared" si="507"/>
        <v>0</v>
      </c>
      <c r="CT368" s="391">
        <f t="shared" si="508"/>
        <v>0</v>
      </c>
      <c r="CU368" s="391">
        <f t="shared" si="509"/>
        <v>0</v>
      </c>
      <c r="CV368" s="391">
        <f t="shared" si="510"/>
        <v>0</v>
      </c>
      <c r="CW368" s="391">
        <f t="shared" si="511"/>
        <v>1</v>
      </c>
      <c r="CX368" s="391">
        <f t="shared" si="512"/>
        <v>0</v>
      </c>
      <c r="CY368" s="391">
        <f t="shared" si="513"/>
        <v>0</v>
      </c>
      <c r="CZ368" s="391">
        <f t="shared" si="514"/>
        <v>0</v>
      </c>
      <c r="DA368" s="391">
        <f t="shared" si="515"/>
        <v>0</v>
      </c>
      <c r="DB368" s="391">
        <f t="shared" si="516"/>
        <v>1</v>
      </c>
      <c r="DC368" s="391">
        <f t="shared" si="517"/>
        <v>1</v>
      </c>
      <c r="DD368" s="391">
        <f t="shared" si="518"/>
        <v>0</v>
      </c>
      <c r="DE368" s="398"/>
      <c r="DF368" s="391">
        <f t="shared" si="519"/>
        <v>0</v>
      </c>
      <c r="DG368" s="391">
        <f t="shared" si="520"/>
        <v>0</v>
      </c>
      <c r="DH368" s="391">
        <f t="shared" si="521"/>
        <v>0</v>
      </c>
      <c r="DI368" s="391">
        <f t="shared" si="522"/>
        <v>0</v>
      </c>
      <c r="DJ368" s="391">
        <f t="shared" si="523"/>
        <v>0</v>
      </c>
      <c r="DK368" s="391">
        <f t="shared" si="524"/>
        <v>0</v>
      </c>
      <c r="DL368" s="391">
        <f t="shared" si="525"/>
        <v>0</v>
      </c>
      <c r="DM368" s="391">
        <f t="shared" si="526"/>
        <v>0</v>
      </c>
      <c r="DN368" s="391">
        <f t="shared" si="527"/>
        <v>0</v>
      </c>
      <c r="DO368" s="391">
        <f t="shared" si="528"/>
        <v>0</v>
      </c>
      <c r="DP368" s="391">
        <f t="shared" si="529"/>
        <v>0</v>
      </c>
      <c r="DQ368" s="398"/>
      <c r="DR368" s="391">
        <f t="shared" si="530"/>
        <v>0</v>
      </c>
      <c r="DS368" s="391">
        <f t="shared" si="531"/>
        <v>0</v>
      </c>
      <c r="DT368" s="391">
        <f t="shared" si="532"/>
        <v>0</v>
      </c>
      <c r="DU368" s="391">
        <f t="shared" si="533"/>
        <v>0</v>
      </c>
      <c r="DV368" s="391">
        <f t="shared" si="534"/>
        <v>0</v>
      </c>
      <c r="DW368" s="391">
        <f t="shared" si="535"/>
        <v>0</v>
      </c>
      <c r="DX368" s="391">
        <f t="shared" si="536"/>
        <v>0</v>
      </c>
      <c r="DY368" s="391">
        <f t="shared" si="537"/>
        <v>0</v>
      </c>
      <c r="DZ368" s="391">
        <f t="shared" si="538"/>
        <v>0</v>
      </c>
      <c r="EA368" s="391">
        <f t="shared" si="539"/>
        <v>0</v>
      </c>
      <c r="EB368" s="391">
        <f t="shared" si="540"/>
        <v>0</v>
      </c>
      <c r="EC368" s="398"/>
      <c r="ED368" s="391">
        <f t="shared" si="541"/>
        <v>0</v>
      </c>
      <c r="EE368" s="391">
        <f t="shared" si="542"/>
        <v>0</v>
      </c>
      <c r="EF368" s="391">
        <f t="shared" si="543"/>
        <v>0</v>
      </c>
      <c r="EG368" s="391">
        <f t="shared" si="544"/>
        <v>0</v>
      </c>
      <c r="EH368" s="391">
        <f t="shared" si="545"/>
        <v>0</v>
      </c>
      <c r="EI368" s="391">
        <f t="shared" si="546"/>
        <v>0</v>
      </c>
      <c r="EJ368" s="391">
        <f t="shared" si="547"/>
        <v>0</v>
      </c>
      <c r="EK368" s="391">
        <f t="shared" si="548"/>
        <v>0</v>
      </c>
      <c r="EL368" s="391">
        <f t="shared" si="549"/>
        <v>0</v>
      </c>
      <c r="EM368" s="391">
        <f t="shared" si="550"/>
        <v>0</v>
      </c>
      <c r="EN368" s="391">
        <f t="shared" si="551"/>
        <v>0</v>
      </c>
    </row>
    <row r="369" spans="1:144" s="391" customFormat="1" ht="13.5" hidden="1" thickBot="1" x14ac:dyDescent="0.25">
      <c r="A369" s="364" t="str">
        <f t="shared" si="557"/>
        <v>VKL-NB</v>
      </c>
      <c r="B369" s="365" t="str">
        <f>IF((A369&lt;&gt;"ZZZ"),(IF((IFERROR((VLOOKUP(A369,'Standaard+voorstellen '!A$1:B$436,1,FALSE)),"ZZZ"))="ZZZ","v","")),"")</f>
        <v/>
      </c>
      <c r="C369" s="396" t="s">
        <v>149</v>
      </c>
      <c r="D369" s="367" t="str">
        <f t="shared" si="471"/>
        <v>VKL-NB</v>
      </c>
      <c r="E369" s="368" t="str">
        <f>IFERROR((VLOOKUP(C369,'Standaard+voorstellen '!A$1:E$568,2,FALSE)),"Nog af te handelen AANVRAAG")</f>
        <v>Verkenning vliegtuig Natuurbr.</v>
      </c>
      <c r="F369" s="369">
        <f>IFERROR((VLOOKUP(C369,'Standaard+voorstellen '!A$1:E$568,3,FALSE)),"")</f>
        <v>4</v>
      </c>
      <c r="G369" s="370">
        <f t="shared" si="554"/>
        <v>5</v>
      </c>
      <c r="H369" s="371">
        <f t="shared" si="556"/>
        <v>5</v>
      </c>
      <c r="I369" s="372">
        <f t="shared" si="555"/>
        <v>0</v>
      </c>
      <c r="J369" s="367">
        <f t="shared" si="472"/>
        <v>0</v>
      </c>
      <c r="K369" s="372">
        <f t="shared" si="473"/>
        <v>0</v>
      </c>
      <c r="L369" s="369" t="s">
        <v>36</v>
      </c>
      <c r="M369" s="373" t="s">
        <v>1231</v>
      </c>
      <c r="N369" s="374"/>
      <c r="O369" s="375"/>
      <c r="P369" s="376" t="s">
        <v>149</v>
      </c>
      <c r="Q369" s="377">
        <v>5</v>
      </c>
      <c r="R369" s="378">
        <v>5</v>
      </c>
      <c r="S369" s="379">
        <v>0</v>
      </c>
      <c r="T369" s="378">
        <v>6</v>
      </c>
      <c r="U369" s="378">
        <v>2</v>
      </c>
      <c r="V369" s="383">
        <v>0</v>
      </c>
      <c r="W369" s="384">
        <v>0</v>
      </c>
      <c r="X369" s="385">
        <v>0</v>
      </c>
      <c r="Y369" s="384"/>
      <c r="Z369" s="401"/>
      <c r="AA369" s="402"/>
      <c r="AB369" s="383"/>
      <c r="AC369" s="384"/>
      <c r="AD369" s="384"/>
      <c r="AE369" s="383">
        <v>1</v>
      </c>
      <c r="AF369" s="401">
        <v>1</v>
      </c>
      <c r="AG369" s="406">
        <v>0</v>
      </c>
      <c r="AH369" s="383">
        <v>0</v>
      </c>
      <c r="AI369" s="384">
        <v>0</v>
      </c>
      <c r="AJ369" s="385">
        <v>0</v>
      </c>
      <c r="AK369" s="378"/>
      <c r="AL369" s="378"/>
      <c r="AM369" s="378"/>
      <c r="AN369" s="383">
        <v>0</v>
      </c>
      <c r="AO369" s="384">
        <v>0</v>
      </c>
      <c r="AP369" s="385">
        <v>0</v>
      </c>
      <c r="AQ369" s="378">
        <v>4</v>
      </c>
      <c r="AR369" s="378">
        <v>4</v>
      </c>
      <c r="AS369" s="378">
        <v>0</v>
      </c>
      <c r="AT369" s="377">
        <v>0</v>
      </c>
      <c r="AU369" s="378">
        <v>0</v>
      </c>
      <c r="AV369" s="378">
        <v>0</v>
      </c>
      <c r="AW369" s="377"/>
      <c r="AX369" s="378"/>
      <c r="AY369" s="385"/>
      <c r="AZ369" s="403"/>
      <c r="BA369" s="387" t="str">
        <f t="shared" si="474"/>
        <v>VK</v>
      </c>
      <c r="BB369" s="388" t="str">
        <f t="shared" si="475"/>
        <v>L</v>
      </c>
      <c r="BC369" s="389" t="str">
        <f t="shared" si="476"/>
        <v>-</v>
      </c>
      <c r="BD369" s="390" t="str">
        <f t="shared" si="558"/>
        <v>NB</v>
      </c>
      <c r="BE369" s="391">
        <f t="shared" si="477"/>
        <v>4</v>
      </c>
      <c r="BF369" s="392" t="str">
        <f>VLOOKUP(C369,'Standaard+voorstellen '!A$1:E$568,1,FALSE)</f>
        <v>VKL-NB</v>
      </c>
      <c r="BG369" s="393" t="str">
        <f>VLOOKUP(P369,'Hulpblad Aantal per VrtgSrt &gt;=1'!B$4:C$688,1,FALSE)</f>
        <v>VKL-NB</v>
      </c>
      <c r="BH369" s="394" t="s">
        <v>149</v>
      </c>
      <c r="BI369" s="393" t="str">
        <f t="shared" si="478"/>
        <v>g</v>
      </c>
      <c r="BJ369" s="393" t="str">
        <f t="shared" si="479"/>
        <v>P</v>
      </c>
      <c r="BK369" s="393" t="str">
        <f t="shared" si="480"/>
        <v/>
      </c>
      <c r="BL369" s="395" t="str">
        <f t="shared" si="481"/>
        <v>P</v>
      </c>
      <c r="BM369" s="393" t="str">
        <f>IF((B369&gt;"a"),(VLOOKUP(A369,Afhankelijkheid!A$2:O$5530,2,FALSE)),"")</f>
        <v/>
      </c>
      <c r="BN369" s="396">
        <f>IFERROR(VLOOKUP(A369,'Hulpblad IZB en IZE'!A$2:B$750,2,FALSE),0)</f>
        <v>0</v>
      </c>
      <c r="BO369" s="397" t="str">
        <f t="shared" si="482"/>
        <v/>
      </c>
      <c r="BP369" s="370">
        <f t="shared" si="483"/>
        <v>5</v>
      </c>
      <c r="BQ369" s="371">
        <f t="shared" si="484"/>
        <v>5</v>
      </c>
      <c r="BR369" s="372">
        <f t="shared" si="552"/>
        <v>0</v>
      </c>
      <c r="BS369" s="372">
        <f t="shared" si="553"/>
        <v>6</v>
      </c>
      <c r="BT369" s="367">
        <f t="shared" si="485"/>
        <v>0</v>
      </c>
      <c r="BU369" s="398"/>
      <c r="BW369" s="393">
        <f t="shared" si="486"/>
        <v>0</v>
      </c>
      <c r="BX369" s="393">
        <f t="shared" si="487"/>
        <v>0</v>
      </c>
      <c r="BY369" s="393">
        <f t="shared" si="488"/>
        <v>0</v>
      </c>
      <c r="BZ369" s="393">
        <f t="shared" si="489"/>
        <v>0</v>
      </c>
      <c r="CA369" s="393">
        <f t="shared" si="490"/>
        <v>0</v>
      </c>
      <c r="CB369" s="393">
        <f t="shared" si="491"/>
        <v>0</v>
      </c>
      <c r="CC369" s="393">
        <f t="shared" si="492"/>
        <v>0</v>
      </c>
      <c r="CD369" s="393">
        <f t="shared" si="493"/>
        <v>0</v>
      </c>
      <c r="CE369" s="393">
        <f t="shared" si="494"/>
        <v>0</v>
      </c>
      <c r="CF369" s="393">
        <f t="shared" si="495"/>
        <v>0</v>
      </c>
      <c r="CG369" s="398"/>
      <c r="CH369" s="391">
        <f t="shared" si="496"/>
        <v>1</v>
      </c>
      <c r="CI369" s="391">
        <f t="shared" si="497"/>
        <v>0</v>
      </c>
      <c r="CJ369" s="391">
        <f t="shared" si="498"/>
        <v>0</v>
      </c>
      <c r="CK369" s="391">
        <f t="shared" si="499"/>
        <v>1</v>
      </c>
      <c r="CL369" s="391">
        <f t="shared" si="500"/>
        <v>1</v>
      </c>
      <c r="CM369" s="391">
        <f t="shared" si="501"/>
        <v>0</v>
      </c>
      <c r="CN369" s="391">
        <f t="shared" si="502"/>
        <v>1</v>
      </c>
      <c r="CO369" s="391">
        <f t="shared" si="503"/>
        <v>1</v>
      </c>
      <c r="CP369" s="391">
        <f t="shared" si="504"/>
        <v>1</v>
      </c>
      <c r="CQ369" s="391">
        <f t="shared" si="505"/>
        <v>0</v>
      </c>
      <c r="CR369" s="391">
        <f t="shared" si="506"/>
        <v>0</v>
      </c>
      <c r="CS369" s="393">
        <f t="shared" si="507"/>
        <v>0</v>
      </c>
      <c r="CT369" s="391">
        <f t="shared" si="508"/>
        <v>0</v>
      </c>
      <c r="CU369" s="391">
        <f t="shared" si="509"/>
        <v>0</v>
      </c>
      <c r="CV369" s="391">
        <f t="shared" si="510"/>
        <v>0</v>
      </c>
      <c r="CW369" s="391">
        <f t="shared" si="511"/>
        <v>0</v>
      </c>
      <c r="CX369" s="391">
        <f t="shared" si="512"/>
        <v>1</v>
      </c>
      <c r="CY369" s="391">
        <f t="shared" si="513"/>
        <v>0</v>
      </c>
      <c r="CZ369" s="391">
        <f t="shared" si="514"/>
        <v>0</v>
      </c>
      <c r="DA369" s="391">
        <f t="shared" si="515"/>
        <v>0</v>
      </c>
      <c r="DB369" s="391">
        <f t="shared" si="516"/>
        <v>1</v>
      </c>
      <c r="DC369" s="391">
        <f t="shared" si="517"/>
        <v>0</v>
      </c>
      <c r="DD369" s="391">
        <f t="shared" si="518"/>
        <v>0</v>
      </c>
      <c r="DE369" s="398"/>
      <c r="DF369" s="391">
        <f t="shared" si="519"/>
        <v>0</v>
      </c>
      <c r="DG369" s="391">
        <f t="shared" si="520"/>
        <v>0</v>
      </c>
      <c r="DH369" s="391">
        <f t="shared" si="521"/>
        <v>0</v>
      </c>
      <c r="DI369" s="391">
        <f t="shared" si="522"/>
        <v>0</v>
      </c>
      <c r="DJ369" s="391">
        <f t="shared" si="523"/>
        <v>0</v>
      </c>
      <c r="DK369" s="391">
        <f t="shared" si="524"/>
        <v>0</v>
      </c>
      <c r="DL369" s="391">
        <f t="shared" si="525"/>
        <v>0</v>
      </c>
      <c r="DM369" s="391">
        <f t="shared" si="526"/>
        <v>0</v>
      </c>
      <c r="DN369" s="391">
        <f t="shared" si="527"/>
        <v>0</v>
      </c>
      <c r="DO369" s="391">
        <f t="shared" si="528"/>
        <v>0</v>
      </c>
      <c r="DP369" s="391">
        <f t="shared" si="529"/>
        <v>0</v>
      </c>
      <c r="DQ369" s="398"/>
      <c r="DR369" s="391">
        <f t="shared" si="530"/>
        <v>0</v>
      </c>
      <c r="DS369" s="391">
        <f t="shared" si="531"/>
        <v>0</v>
      </c>
      <c r="DT369" s="391">
        <f t="shared" si="532"/>
        <v>0</v>
      </c>
      <c r="DU369" s="391">
        <f t="shared" si="533"/>
        <v>0</v>
      </c>
      <c r="DV369" s="391">
        <f t="shared" si="534"/>
        <v>0</v>
      </c>
      <c r="DW369" s="391">
        <f t="shared" si="535"/>
        <v>0</v>
      </c>
      <c r="DX369" s="391">
        <f t="shared" si="536"/>
        <v>0</v>
      </c>
      <c r="DY369" s="391">
        <f t="shared" si="537"/>
        <v>0</v>
      </c>
      <c r="DZ369" s="391">
        <f t="shared" si="538"/>
        <v>0</v>
      </c>
      <c r="EA369" s="391">
        <f t="shared" si="539"/>
        <v>0</v>
      </c>
      <c r="EB369" s="391">
        <f t="shared" si="540"/>
        <v>0</v>
      </c>
      <c r="EC369" s="398"/>
      <c r="ED369" s="391">
        <f t="shared" si="541"/>
        <v>0</v>
      </c>
      <c r="EE369" s="391">
        <f t="shared" si="542"/>
        <v>0</v>
      </c>
      <c r="EF369" s="391">
        <f t="shared" si="543"/>
        <v>0</v>
      </c>
      <c r="EG369" s="391">
        <f t="shared" si="544"/>
        <v>0</v>
      </c>
      <c r="EH369" s="391">
        <f t="shared" si="545"/>
        <v>0</v>
      </c>
      <c r="EI369" s="391">
        <f t="shared" si="546"/>
        <v>0</v>
      </c>
      <c r="EJ369" s="391">
        <f t="shared" si="547"/>
        <v>0</v>
      </c>
      <c r="EK369" s="391">
        <f t="shared" si="548"/>
        <v>0</v>
      </c>
      <c r="EL369" s="391">
        <f t="shared" si="549"/>
        <v>0</v>
      </c>
      <c r="EM369" s="391">
        <f t="shared" si="550"/>
        <v>0</v>
      </c>
      <c r="EN369" s="391">
        <f t="shared" si="551"/>
        <v>0</v>
      </c>
    </row>
    <row r="370" spans="1:144" s="391" customFormat="1" ht="13.5" hidden="1" thickBot="1" x14ac:dyDescent="0.25">
      <c r="A370" s="364" t="str">
        <f t="shared" si="557"/>
        <v>VKT</v>
      </c>
      <c r="B370" s="365" t="str">
        <f>IF((A370&lt;&gt;"ZZZ"),(IF((IFERROR((VLOOKUP(A370,'Standaard+voorstellen '!A$1:B$436,1,FALSE)),"ZZZ"))="ZZZ","v","")),"")</f>
        <v/>
      </c>
      <c r="C370" s="396" t="s">
        <v>146</v>
      </c>
      <c r="D370" s="367" t="str">
        <f t="shared" si="471"/>
        <v>VKT</v>
      </c>
      <c r="E370" s="368" t="str">
        <f>IFERROR((VLOOKUP(C370,'Standaard+voorstellen '!A$1:E$568,2,FALSE)),"Nog af te handelen AANVRAAG")</f>
        <v>Verkenningsvoertuig Terreinv.</v>
      </c>
      <c r="F370" s="369">
        <f>IFERROR((VLOOKUP(C370,'Standaard+voorstellen '!A$1:E$568,3,FALSE)),"")</f>
        <v>8</v>
      </c>
      <c r="G370" s="370">
        <f t="shared" si="554"/>
        <v>1</v>
      </c>
      <c r="H370" s="371">
        <f t="shared" si="556"/>
        <v>0</v>
      </c>
      <c r="I370" s="372">
        <f t="shared" si="555"/>
        <v>1</v>
      </c>
      <c r="J370" s="367">
        <f t="shared" si="472"/>
        <v>2</v>
      </c>
      <c r="K370" s="372">
        <f t="shared" si="473"/>
        <v>0</v>
      </c>
      <c r="L370" s="419" t="s">
        <v>36</v>
      </c>
      <c r="M370" s="373" t="s">
        <v>143</v>
      </c>
      <c r="N370" s="420" t="s">
        <v>2141</v>
      </c>
      <c r="O370" s="439" t="s">
        <v>2145</v>
      </c>
      <c r="P370" s="376" t="s">
        <v>146</v>
      </c>
      <c r="Q370" s="377">
        <v>1</v>
      </c>
      <c r="R370" s="378">
        <v>0</v>
      </c>
      <c r="S370" s="379">
        <v>1</v>
      </c>
      <c r="T370" s="378">
        <v>6</v>
      </c>
      <c r="U370" s="378">
        <v>1</v>
      </c>
      <c r="V370" s="377">
        <v>0</v>
      </c>
      <c r="W370" s="378">
        <v>0</v>
      </c>
      <c r="X370" s="379">
        <v>0</v>
      </c>
      <c r="Y370" s="377">
        <v>1</v>
      </c>
      <c r="Z370" s="378">
        <v>0</v>
      </c>
      <c r="AA370" s="379">
        <v>1</v>
      </c>
      <c r="AB370" s="377"/>
      <c r="AC370" s="378"/>
      <c r="AD370" s="379"/>
      <c r="AE370" s="377"/>
      <c r="AF370" s="378"/>
      <c r="AG370" s="379"/>
      <c r="AH370" s="377">
        <v>0</v>
      </c>
      <c r="AI370" s="378">
        <v>0</v>
      </c>
      <c r="AJ370" s="379">
        <v>0</v>
      </c>
      <c r="AK370" s="377"/>
      <c r="AL370" s="378"/>
      <c r="AM370" s="379"/>
      <c r="AN370" s="377">
        <v>0</v>
      </c>
      <c r="AO370" s="378">
        <v>0</v>
      </c>
      <c r="AP370" s="379">
        <v>0</v>
      </c>
      <c r="AQ370" s="377">
        <v>0</v>
      </c>
      <c r="AR370" s="378">
        <v>0</v>
      </c>
      <c r="AS370" s="379">
        <v>0</v>
      </c>
      <c r="AT370" s="377">
        <v>0</v>
      </c>
      <c r="AU370" s="378">
        <v>0</v>
      </c>
      <c r="AV370" s="379">
        <v>0</v>
      </c>
      <c r="AW370" s="377"/>
      <c r="AX370" s="378"/>
      <c r="AY370" s="379"/>
      <c r="AZ370" s="403"/>
      <c r="BA370" s="387" t="str">
        <f t="shared" si="474"/>
        <v>VK</v>
      </c>
      <c r="BB370" s="388" t="str">
        <f t="shared" si="475"/>
        <v>T</v>
      </c>
      <c r="BC370" s="389" t="str">
        <f t="shared" si="476"/>
        <v/>
      </c>
      <c r="BD370" s="390" t="str">
        <f t="shared" si="558"/>
        <v/>
      </c>
      <c r="BE370" s="391">
        <f t="shared" si="477"/>
        <v>4</v>
      </c>
      <c r="BF370" s="392" t="str">
        <f>VLOOKUP(C370,'Standaard+voorstellen '!A$1:E$568,1,FALSE)</f>
        <v>VKT</v>
      </c>
      <c r="BG370" s="393" t="str">
        <f>VLOOKUP(P370,'Hulpblad Aantal per VrtgSrt &gt;=1'!B$4:C$688,1,FALSE)</f>
        <v>VKT</v>
      </c>
      <c r="BH370" s="394" t="s">
        <v>146</v>
      </c>
      <c r="BI370" s="393" t="str">
        <f t="shared" si="478"/>
        <v>g</v>
      </c>
      <c r="BJ370" s="393" t="str">
        <f t="shared" si="479"/>
        <v/>
      </c>
      <c r="BK370" s="393" t="str">
        <f t="shared" si="480"/>
        <v>A</v>
      </c>
      <c r="BL370" s="395" t="str">
        <f t="shared" si="481"/>
        <v>A</v>
      </c>
      <c r="BM370" s="393" t="str">
        <f>IF((B370&gt;"a"),(VLOOKUP(A370,Afhankelijkheid!A$2:O$5530,2,FALSE)),"")</f>
        <v/>
      </c>
      <c r="BN370" s="396">
        <f>IFERROR(VLOOKUP(A370,'Hulpblad IZB en IZE'!A$2:B$750,2,FALSE),0)</f>
        <v>2</v>
      </c>
      <c r="BO370" s="397" t="str">
        <f t="shared" si="482"/>
        <v/>
      </c>
      <c r="BP370" s="370">
        <f t="shared" si="483"/>
        <v>1</v>
      </c>
      <c r="BQ370" s="371">
        <f t="shared" si="484"/>
        <v>0</v>
      </c>
      <c r="BR370" s="372">
        <f t="shared" si="552"/>
        <v>1</v>
      </c>
      <c r="BS370" s="372">
        <f t="shared" si="553"/>
        <v>6</v>
      </c>
      <c r="BT370" s="367">
        <f t="shared" si="485"/>
        <v>2</v>
      </c>
      <c r="BU370" s="398"/>
      <c r="BW370" s="393">
        <f t="shared" si="486"/>
        <v>0</v>
      </c>
      <c r="BX370" s="393">
        <f t="shared" si="487"/>
        <v>0</v>
      </c>
      <c r="BY370" s="393">
        <f t="shared" si="488"/>
        <v>0</v>
      </c>
      <c r="BZ370" s="393">
        <f t="shared" si="489"/>
        <v>0</v>
      </c>
      <c r="CA370" s="393">
        <f t="shared" si="490"/>
        <v>0</v>
      </c>
      <c r="CB370" s="393">
        <f t="shared" si="491"/>
        <v>0</v>
      </c>
      <c r="CC370" s="393">
        <f t="shared" si="492"/>
        <v>0</v>
      </c>
      <c r="CD370" s="393">
        <f t="shared" si="493"/>
        <v>0</v>
      </c>
      <c r="CE370" s="393">
        <f t="shared" si="494"/>
        <v>0</v>
      </c>
      <c r="CF370" s="393">
        <f t="shared" si="495"/>
        <v>0</v>
      </c>
      <c r="CG370" s="398"/>
      <c r="CH370" s="391">
        <f t="shared" si="496"/>
        <v>1</v>
      </c>
      <c r="CI370" s="391">
        <f t="shared" si="497"/>
        <v>1</v>
      </c>
      <c r="CJ370" s="391">
        <f t="shared" si="498"/>
        <v>0</v>
      </c>
      <c r="CK370" s="391">
        <f t="shared" si="499"/>
        <v>0</v>
      </c>
      <c r="CL370" s="391">
        <f t="shared" si="500"/>
        <v>1</v>
      </c>
      <c r="CM370" s="391">
        <f t="shared" si="501"/>
        <v>0</v>
      </c>
      <c r="CN370" s="391">
        <f t="shared" si="502"/>
        <v>1</v>
      </c>
      <c r="CO370" s="391">
        <f t="shared" si="503"/>
        <v>1</v>
      </c>
      <c r="CP370" s="391">
        <f t="shared" si="504"/>
        <v>1</v>
      </c>
      <c r="CQ370" s="391">
        <f t="shared" si="505"/>
        <v>0</v>
      </c>
      <c r="CR370" s="391">
        <f t="shared" si="506"/>
        <v>0</v>
      </c>
      <c r="CS370" s="393">
        <f t="shared" si="507"/>
        <v>0</v>
      </c>
      <c r="CT370" s="391">
        <f t="shared" si="508"/>
        <v>0</v>
      </c>
      <c r="CU370" s="391">
        <f t="shared" si="509"/>
        <v>0</v>
      </c>
      <c r="CV370" s="391">
        <f t="shared" si="510"/>
        <v>1</v>
      </c>
      <c r="CW370" s="391">
        <f t="shared" si="511"/>
        <v>0</v>
      </c>
      <c r="CX370" s="391">
        <f t="shared" si="512"/>
        <v>0</v>
      </c>
      <c r="CY370" s="391">
        <f t="shared" si="513"/>
        <v>0</v>
      </c>
      <c r="CZ370" s="391">
        <f t="shared" si="514"/>
        <v>0</v>
      </c>
      <c r="DA370" s="391">
        <f t="shared" si="515"/>
        <v>0</v>
      </c>
      <c r="DB370" s="391">
        <f t="shared" si="516"/>
        <v>0</v>
      </c>
      <c r="DC370" s="391">
        <f t="shared" si="517"/>
        <v>0</v>
      </c>
      <c r="DD370" s="391">
        <f t="shared" si="518"/>
        <v>0</v>
      </c>
      <c r="DE370" s="398"/>
      <c r="DF370" s="391">
        <f t="shared" si="519"/>
        <v>0</v>
      </c>
      <c r="DG370" s="391">
        <f t="shared" si="520"/>
        <v>0</v>
      </c>
      <c r="DH370" s="391">
        <f t="shared" si="521"/>
        <v>0</v>
      </c>
      <c r="DI370" s="391">
        <f t="shared" si="522"/>
        <v>0</v>
      </c>
      <c r="DJ370" s="391">
        <f t="shared" si="523"/>
        <v>0</v>
      </c>
      <c r="DK370" s="391">
        <f t="shared" si="524"/>
        <v>0</v>
      </c>
      <c r="DL370" s="391">
        <f t="shared" si="525"/>
        <v>0</v>
      </c>
      <c r="DM370" s="391">
        <f t="shared" si="526"/>
        <v>0</v>
      </c>
      <c r="DN370" s="391">
        <f t="shared" si="527"/>
        <v>0</v>
      </c>
      <c r="DO370" s="391">
        <f t="shared" si="528"/>
        <v>0</v>
      </c>
      <c r="DP370" s="391">
        <f t="shared" si="529"/>
        <v>0</v>
      </c>
      <c r="DQ370" s="398"/>
      <c r="DR370" s="391">
        <f t="shared" si="530"/>
        <v>0</v>
      </c>
      <c r="DS370" s="391">
        <f t="shared" si="531"/>
        <v>0</v>
      </c>
      <c r="DT370" s="391">
        <f t="shared" si="532"/>
        <v>0</v>
      </c>
      <c r="DU370" s="391">
        <f t="shared" si="533"/>
        <v>0</v>
      </c>
      <c r="DV370" s="391">
        <f t="shared" si="534"/>
        <v>0</v>
      </c>
      <c r="DW370" s="391">
        <f t="shared" si="535"/>
        <v>0</v>
      </c>
      <c r="DX370" s="391">
        <f t="shared" si="536"/>
        <v>0</v>
      </c>
      <c r="DY370" s="391">
        <f t="shared" si="537"/>
        <v>0</v>
      </c>
      <c r="DZ370" s="391">
        <f t="shared" si="538"/>
        <v>0</v>
      </c>
      <c r="EA370" s="391">
        <f t="shared" si="539"/>
        <v>0</v>
      </c>
      <c r="EB370" s="391">
        <f t="shared" si="540"/>
        <v>0</v>
      </c>
      <c r="EC370" s="398"/>
      <c r="ED370" s="391">
        <f t="shared" si="541"/>
        <v>0</v>
      </c>
      <c r="EE370" s="391">
        <f t="shared" si="542"/>
        <v>0</v>
      </c>
      <c r="EF370" s="391">
        <f t="shared" si="543"/>
        <v>0</v>
      </c>
      <c r="EG370" s="391">
        <f t="shared" si="544"/>
        <v>0</v>
      </c>
      <c r="EH370" s="391">
        <f t="shared" si="545"/>
        <v>0</v>
      </c>
      <c r="EI370" s="391">
        <f t="shared" si="546"/>
        <v>0</v>
      </c>
      <c r="EJ370" s="391">
        <f t="shared" si="547"/>
        <v>0</v>
      </c>
      <c r="EK370" s="391">
        <f t="shared" si="548"/>
        <v>0</v>
      </c>
      <c r="EL370" s="391">
        <f t="shared" si="549"/>
        <v>0</v>
      </c>
      <c r="EM370" s="391">
        <f t="shared" si="550"/>
        <v>0</v>
      </c>
      <c r="EN370" s="391">
        <f t="shared" si="551"/>
        <v>0</v>
      </c>
    </row>
    <row r="371" spans="1:144" s="391" customFormat="1" ht="13.5" hidden="1" thickBot="1" x14ac:dyDescent="0.25">
      <c r="A371" s="364" t="s">
        <v>1673</v>
      </c>
      <c r="B371" s="365" t="str">
        <f>IF((A371&lt;&gt;"ZZZ"),(IF((IFERROR((VLOOKUP(A371,'Standaard+voorstellen '!A$1:B$436,1,FALSE)),"ZZZ"))="ZZZ","v","")),"")</f>
        <v/>
      </c>
      <c r="C371" s="396" t="s">
        <v>1673</v>
      </c>
      <c r="D371" s="367" t="str">
        <f t="shared" si="471"/>
        <v>VK-TDV</v>
      </c>
      <c r="E371" s="368" t="str">
        <f>IFERROR((VLOOKUP(C371,'Standaard+voorstellen '!A$1:E$568,2,FALSE)),"Nog af te handelen AANVRAAG")</f>
        <v>Verkenningsvoertuig TDV</v>
      </c>
      <c r="F371" s="369">
        <f>IFERROR((VLOOKUP(C371,'Standaard+voorstellen '!A$1:E$568,3,FALSE)),"")</f>
        <v>8</v>
      </c>
      <c r="G371" s="370">
        <f t="shared" si="554"/>
        <v>18</v>
      </c>
      <c r="H371" s="371">
        <f t="shared" si="556"/>
        <v>13</v>
      </c>
      <c r="I371" s="372">
        <f t="shared" si="555"/>
        <v>5</v>
      </c>
      <c r="J371" s="367">
        <f t="shared" si="472"/>
        <v>0</v>
      </c>
      <c r="K371" s="372">
        <f t="shared" si="473"/>
        <v>0</v>
      </c>
      <c r="L371" s="463" t="s">
        <v>36</v>
      </c>
      <c r="M371" s="373" t="s">
        <v>143</v>
      </c>
      <c r="N371" s="424"/>
      <c r="O371" s="478"/>
      <c r="P371" s="376" t="s">
        <v>1673</v>
      </c>
      <c r="Q371" s="377">
        <v>18</v>
      </c>
      <c r="R371" s="378">
        <v>13</v>
      </c>
      <c r="S371" s="379">
        <v>5</v>
      </c>
      <c r="T371" s="378">
        <v>10</v>
      </c>
      <c r="U371" s="378">
        <v>9</v>
      </c>
      <c r="V371" s="383">
        <v>2</v>
      </c>
      <c r="W371" s="384">
        <v>2</v>
      </c>
      <c r="X371" s="385">
        <v>0</v>
      </c>
      <c r="Y371" s="378">
        <v>1</v>
      </c>
      <c r="Z371" s="380">
        <v>1</v>
      </c>
      <c r="AA371" s="381">
        <v>0</v>
      </c>
      <c r="AB371" s="383">
        <v>1</v>
      </c>
      <c r="AC371" s="384">
        <v>1</v>
      </c>
      <c r="AD371" s="384">
        <v>0</v>
      </c>
      <c r="AE371" s="383">
        <v>4</v>
      </c>
      <c r="AF371" s="401">
        <v>1</v>
      </c>
      <c r="AG371" s="406">
        <v>3</v>
      </c>
      <c r="AH371" s="383">
        <v>2</v>
      </c>
      <c r="AI371" s="384">
        <v>2</v>
      </c>
      <c r="AJ371" s="385">
        <v>0</v>
      </c>
      <c r="AK371" s="384">
        <v>3</v>
      </c>
      <c r="AL371" s="384">
        <v>3</v>
      </c>
      <c r="AM371" s="384">
        <v>0</v>
      </c>
      <c r="AN371" s="383">
        <v>0</v>
      </c>
      <c r="AO371" s="384">
        <v>0</v>
      </c>
      <c r="AP371" s="385">
        <v>0</v>
      </c>
      <c r="AQ371" s="384">
        <v>3</v>
      </c>
      <c r="AR371" s="384">
        <v>1</v>
      </c>
      <c r="AS371" s="384">
        <v>2</v>
      </c>
      <c r="AT371" s="383">
        <v>1</v>
      </c>
      <c r="AU371" s="384">
        <v>1</v>
      </c>
      <c r="AV371" s="384">
        <v>0</v>
      </c>
      <c r="AW371" s="383">
        <v>1</v>
      </c>
      <c r="AX371" s="384">
        <v>1</v>
      </c>
      <c r="AY371" s="385">
        <v>0</v>
      </c>
      <c r="AZ371" s="403"/>
      <c r="BA371" s="387" t="str">
        <f t="shared" si="474"/>
        <v>VK</v>
      </c>
      <c r="BB371" s="388" t="str">
        <f t="shared" si="475"/>
        <v/>
      </c>
      <c r="BC371" s="389" t="str">
        <f t="shared" si="476"/>
        <v>-</v>
      </c>
      <c r="BD371" s="390" t="str">
        <f t="shared" si="558"/>
        <v>TDV</v>
      </c>
      <c r="BE371" s="391">
        <f t="shared" si="477"/>
        <v>3</v>
      </c>
      <c r="BF371" s="392" t="str">
        <f>VLOOKUP(C371,'Standaard+voorstellen '!A$1:E$568,1,FALSE)</f>
        <v>VK-TDV</v>
      </c>
      <c r="BG371" s="393" t="str">
        <f>VLOOKUP(P371,'Hulpblad Aantal per VrtgSrt &gt;=1'!B$4:C$688,1,FALSE)</f>
        <v>VK-TDV</v>
      </c>
      <c r="BH371" s="394" t="s">
        <v>1673</v>
      </c>
      <c r="BI371" s="393" t="str">
        <f t="shared" si="478"/>
        <v>g</v>
      </c>
      <c r="BJ371" s="393" t="str">
        <f t="shared" si="479"/>
        <v>P</v>
      </c>
      <c r="BK371" s="393" t="str">
        <f t="shared" si="480"/>
        <v>A</v>
      </c>
      <c r="BL371" s="395" t="str">
        <f t="shared" si="481"/>
        <v>PA</v>
      </c>
      <c r="BM371" s="393" t="str">
        <f>IF((B371&gt;"a"),(VLOOKUP(A371,Afhankelijkheid!A$2:O$5530,2,FALSE)),"")</f>
        <v/>
      </c>
      <c r="BN371" s="396">
        <f>IFERROR(VLOOKUP(A371,'Hulpblad IZB en IZE'!A$2:B$750,2,FALSE),0)</f>
        <v>0</v>
      </c>
      <c r="BO371" s="397" t="str">
        <f t="shared" si="482"/>
        <v/>
      </c>
      <c r="BP371" s="370">
        <f t="shared" si="483"/>
        <v>18</v>
      </c>
      <c r="BQ371" s="371">
        <f t="shared" si="484"/>
        <v>13</v>
      </c>
      <c r="BR371" s="372">
        <f t="shared" si="552"/>
        <v>5</v>
      </c>
      <c r="BS371" s="372">
        <f t="shared" si="553"/>
        <v>10</v>
      </c>
      <c r="BT371" s="367">
        <f t="shared" si="485"/>
        <v>0</v>
      </c>
      <c r="BU371" s="398"/>
      <c r="BW371" s="393">
        <f t="shared" si="486"/>
        <v>0</v>
      </c>
      <c r="BX371" s="393">
        <f t="shared" si="487"/>
        <v>0</v>
      </c>
      <c r="BY371" s="393">
        <f t="shared" si="488"/>
        <v>0</v>
      </c>
      <c r="BZ371" s="393">
        <f t="shared" si="489"/>
        <v>0</v>
      </c>
      <c r="CA371" s="393">
        <f t="shared" si="490"/>
        <v>0</v>
      </c>
      <c r="CB371" s="393">
        <f t="shared" si="491"/>
        <v>0</v>
      </c>
      <c r="CC371" s="393">
        <f t="shared" si="492"/>
        <v>0</v>
      </c>
      <c r="CD371" s="393">
        <f t="shared" si="493"/>
        <v>0</v>
      </c>
      <c r="CE371" s="393">
        <f t="shared" si="494"/>
        <v>0</v>
      </c>
      <c r="CF371" s="393">
        <f t="shared" si="495"/>
        <v>0</v>
      </c>
      <c r="CG371" s="398"/>
      <c r="CH371" s="391">
        <f t="shared" si="496"/>
        <v>1</v>
      </c>
      <c r="CI371" s="391">
        <f t="shared" si="497"/>
        <v>1</v>
      </c>
      <c r="CJ371" s="391">
        <f t="shared" si="498"/>
        <v>1</v>
      </c>
      <c r="CK371" s="391">
        <f t="shared" si="499"/>
        <v>1</v>
      </c>
      <c r="CL371" s="391">
        <f t="shared" si="500"/>
        <v>1</v>
      </c>
      <c r="CM371" s="391">
        <f t="shared" si="501"/>
        <v>1</v>
      </c>
      <c r="CN371" s="391">
        <f t="shared" si="502"/>
        <v>1</v>
      </c>
      <c r="CO371" s="391">
        <f t="shared" si="503"/>
        <v>1</v>
      </c>
      <c r="CP371" s="391">
        <f t="shared" si="504"/>
        <v>1</v>
      </c>
      <c r="CQ371" s="391">
        <f t="shared" si="505"/>
        <v>1</v>
      </c>
      <c r="CR371" s="391">
        <f t="shared" si="506"/>
        <v>0</v>
      </c>
      <c r="CS371" s="393">
        <f t="shared" si="507"/>
        <v>0</v>
      </c>
      <c r="CT371" s="391">
        <f t="shared" si="508"/>
        <v>0</v>
      </c>
      <c r="CU371" s="391">
        <f t="shared" si="509"/>
        <v>1</v>
      </c>
      <c r="CV371" s="391">
        <f t="shared" si="510"/>
        <v>1</v>
      </c>
      <c r="CW371" s="391">
        <f t="shared" si="511"/>
        <v>1</v>
      </c>
      <c r="CX371" s="391">
        <f t="shared" si="512"/>
        <v>1</v>
      </c>
      <c r="CY371" s="391">
        <f t="shared" si="513"/>
        <v>1</v>
      </c>
      <c r="CZ371" s="391">
        <f t="shared" si="514"/>
        <v>1</v>
      </c>
      <c r="DA371" s="391">
        <f t="shared" si="515"/>
        <v>0</v>
      </c>
      <c r="DB371" s="391">
        <f t="shared" si="516"/>
        <v>1</v>
      </c>
      <c r="DC371" s="391">
        <f t="shared" si="517"/>
        <v>1</v>
      </c>
      <c r="DD371" s="391">
        <f t="shared" si="518"/>
        <v>1</v>
      </c>
      <c r="DE371" s="398"/>
      <c r="DF371" s="391">
        <f t="shared" si="519"/>
        <v>0</v>
      </c>
      <c r="DG371" s="391">
        <f t="shared" si="520"/>
        <v>0</v>
      </c>
      <c r="DH371" s="391">
        <f t="shared" si="521"/>
        <v>0</v>
      </c>
      <c r="DI371" s="391">
        <f t="shared" si="522"/>
        <v>0</v>
      </c>
      <c r="DJ371" s="391">
        <f t="shared" si="523"/>
        <v>0</v>
      </c>
      <c r="DK371" s="391">
        <f t="shared" si="524"/>
        <v>0</v>
      </c>
      <c r="DL371" s="391">
        <f t="shared" si="525"/>
        <v>0</v>
      </c>
      <c r="DM371" s="391">
        <f t="shared" si="526"/>
        <v>0</v>
      </c>
      <c r="DN371" s="391">
        <f t="shared" si="527"/>
        <v>0</v>
      </c>
      <c r="DO371" s="391">
        <f t="shared" si="528"/>
        <v>0</v>
      </c>
      <c r="DP371" s="391">
        <f t="shared" si="529"/>
        <v>0</v>
      </c>
      <c r="DQ371" s="398"/>
      <c r="DR371" s="391">
        <f t="shared" si="530"/>
        <v>0</v>
      </c>
      <c r="DS371" s="391">
        <f t="shared" si="531"/>
        <v>0</v>
      </c>
      <c r="DT371" s="391">
        <f t="shared" si="532"/>
        <v>0</v>
      </c>
      <c r="DU371" s="391">
        <f t="shared" si="533"/>
        <v>0</v>
      </c>
      <c r="DV371" s="391">
        <f t="shared" si="534"/>
        <v>0</v>
      </c>
      <c r="DW371" s="391">
        <f t="shared" si="535"/>
        <v>0</v>
      </c>
      <c r="DX371" s="391">
        <f t="shared" si="536"/>
        <v>0</v>
      </c>
      <c r="DY371" s="391">
        <f t="shared" si="537"/>
        <v>0</v>
      </c>
      <c r="DZ371" s="391">
        <f t="shared" si="538"/>
        <v>0</v>
      </c>
      <c r="EA371" s="391">
        <f t="shared" si="539"/>
        <v>0</v>
      </c>
      <c r="EB371" s="391">
        <f t="shared" si="540"/>
        <v>0</v>
      </c>
      <c r="EC371" s="398"/>
      <c r="ED371" s="391">
        <f t="shared" si="541"/>
        <v>0</v>
      </c>
      <c r="EE371" s="391">
        <f t="shared" si="542"/>
        <v>0</v>
      </c>
      <c r="EF371" s="391">
        <f t="shared" si="543"/>
        <v>0</v>
      </c>
      <c r="EG371" s="391">
        <f t="shared" si="544"/>
        <v>0</v>
      </c>
      <c r="EH371" s="391">
        <f t="shared" si="545"/>
        <v>0</v>
      </c>
      <c r="EI371" s="391">
        <f t="shared" si="546"/>
        <v>0</v>
      </c>
      <c r="EJ371" s="391">
        <f t="shared" si="547"/>
        <v>0</v>
      </c>
      <c r="EK371" s="391">
        <f t="shared" si="548"/>
        <v>0</v>
      </c>
      <c r="EL371" s="391">
        <f t="shared" si="549"/>
        <v>0</v>
      </c>
      <c r="EM371" s="391">
        <f t="shared" si="550"/>
        <v>0</v>
      </c>
      <c r="EN371" s="391">
        <f t="shared" si="551"/>
        <v>0</v>
      </c>
    </row>
    <row r="372" spans="1:144" s="391" customFormat="1" ht="13.5" hidden="1" thickBot="1" x14ac:dyDescent="0.25">
      <c r="A372" s="364" t="str">
        <f t="shared" ref="A372:A403" si="559">IF((P372&gt;"a"),P372,"zzz")</f>
        <v>VKT-NB</v>
      </c>
      <c r="B372" s="365" t="str">
        <f>IF((A372&lt;&gt;"ZZZ"),(IF((IFERROR((VLOOKUP(A372,'Standaard+voorstellen '!A$1:B$436,1,FALSE)),"ZZZ"))="ZZZ","v","")),"")</f>
        <v/>
      </c>
      <c r="C372" s="396" t="s">
        <v>148</v>
      </c>
      <c r="D372" s="367" t="str">
        <f t="shared" si="471"/>
        <v>VKT-NB</v>
      </c>
      <c r="E372" s="368" t="str">
        <f>IFERROR((VLOOKUP(C372,'Standaard+voorstellen '!A$1:E$568,2,FALSE)),"Nog af te handelen AANVRAAG")</f>
        <v>VK Terreinvaardig Natuurbrand</v>
      </c>
      <c r="F372" s="369">
        <f>IFERROR((VLOOKUP(C372,'Standaard+voorstellen '!A$1:E$568,3,FALSE)),"")</f>
        <v>4</v>
      </c>
      <c r="G372" s="370">
        <f t="shared" si="554"/>
        <v>35</v>
      </c>
      <c r="H372" s="371">
        <f t="shared" si="556"/>
        <v>31</v>
      </c>
      <c r="I372" s="372">
        <f t="shared" si="555"/>
        <v>4</v>
      </c>
      <c r="J372" s="367">
        <f t="shared" si="472"/>
        <v>57</v>
      </c>
      <c r="K372" s="372">
        <f t="shared" si="473"/>
        <v>0</v>
      </c>
      <c r="L372" s="369" t="s">
        <v>36</v>
      </c>
      <c r="M372" s="373" t="s">
        <v>1231</v>
      </c>
      <c r="N372" s="374"/>
      <c r="O372" s="375"/>
      <c r="P372" s="376" t="s">
        <v>148</v>
      </c>
      <c r="Q372" s="377">
        <v>35</v>
      </c>
      <c r="R372" s="378">
        <v>31</v>
      </c>
      <c r="S372" s="379">
        <v>4</v>
      </c>
      <c r="T372" s="378">
        <v>8</v>
      </c>
      <c r="U372" s="378">
        <v>7</v>
      </c>
      <c r="V372" s="383">
        <v>3</v>
      </c>
      <c r="W372" s="384">
        <v>3</v>
      </c>
      <c r="X372" s="385">
        <v>0</v>
      </c>
      <c r="Y372" s="384">
        <v>6</v>
      </c>
      <c r="Z372" s="401">
        <v>5</v>
      </c>
      <c r="AA372" s="402">
        <v>1</v>
      </c>
      <c r="AB372" s="383"/>
      <c r="AC372" s="384"/>
      <c r="AD372" s="384"/>
      <c r="AE372" s="383">
        <v>1</v>
      </c>
      <c r="AF372" s="401">
        <v>0</v>
      </c>
      <c r="AG372" s="406">
        <v>1</v>
      </c>
      <c r="AH372" s="383">
        <v>12</v>
      </c>
      <c r="AI372" s="384">
        <v>12</v>
      </c>
      <c r="AJ372" s="385">
        <v>0</v>
      </c>
      <c r="AK372" s="384"/>
      <c r="AL372" s="384"/>
      <c r="AM372" s="384"/>
      <c r="AN372" s="383">
        <v>0</v>
      </c>
      <c r="AO372" s="384">
        <v>0</v>
      </c>
      <c r="AP372" s="385">
        <v>0</v>
      </c>
      <c r="AQ372" s="384">
        <v>3</v>
      </c>
      <c r="AR372" s="384">
        <v>2</v>
      </c>
      <c r="AS372" s="384">
        <v>1</v>
      </c>
      <c r="AT372" s="383">
        <v>4</v>
      </c>
      <c r="AU372" s="384">
        <v>3</v>
      </c>
      <c r="AV372" s="384">
        <v>1</v>
      </c>
      <c r="AW372" s="383">
        <v>6</v>
      </c>
      <c r="AX372" s="384">
        <v>6</v>
      </c>
      <c r="AY372" s="385">
        <v>0</v>
      </c>
      <c r="AZ372" s="403"/>
      <c r="BA372" s="387" t="str">
        <f t="shared" si="474"/>
        <v>VK</v>
      </c>
      <c r="BB372" s="388" t="str">
        <f t="shared" si="475"/>
        <v>T</v>
      </c>
      <c r="BC372" s="389" t="str">
        <f t="shared" si="476"/>
        <v>-</v>
      </c>
      <c r="BD372" s="390" t="str">
        <f t="shared" si="558"/>
        <v>NB</v>
      </c>
      <c r="BE372" s="391">
        <f t="shared" si="477"/>
        <v>4</v>
      </c>
      <c r="BF372" s="392" t="str">
        <f>VLOOKUP(C372,'Standaard+voorstellen '!A$1:E$568,1,FALSE)</f>
        <v>VKT-NB</v>
      </c>
      <c r="BG372" s="393" t="str">
        <f>VLOOKUP(P372,'Hulpblad Aantal per VrtgSrt &gt;=1'!B$4:C$688,1,FALSE)</f>
        <v>VKT-NB</v>
      </c>
      <c r="BH372" s="394" t="s">
        <v>148</v>
      </c>
      <c r="BI372" s="393" t="str">
        <f t="shared" si="478"/>
        <v>g</v>
      </c>
      <c r="BJ372" s="393" t="str">
        <f t="shared" si="479"/>
        <v>P</v>
      </c>
      <c r="BK372" s="393" t="str">
        <f t="shared" si="480"/>
        <v>A</v>
      </c>
      <c r="BL372" s="395" t="str">
        <f t="shared" si="481"/>
        <v>PA</v>
      </c>
      <c r="BM372" s="393" t="str">
        <f>IF((B372&gt;"a"),(VLOOKUP(A372,Afhankelijkheid!A$2:O$5530,2,FALSE)),"")</f>
        <v/>
      </c>
      <c r="BN372" s="396">
        <f>IFERROR(VLOOKUP(A372,'Hulpblad IZB en IZE'!A$2:B$750,2,FALSE),0)</f>
        <v>57</v>
      </c>
      <c r="BO372" s="397" t="str">
        <f t="shared" si="482"/>
        <v/>
      </c>
      <c r="BP372" s="370">
        <f t="shared" si="483"/>
        <v>35</v>
      </c>
      <c r="BQ372" s="371">
        <f t="shared" si="484"/>
        <v>31</v>
      </c>
      <c r="BR372" s="372">
        <f t="shared" si="552"/>
        <v>4</v>
      </c>
      <c r="BS372" s="372">
        <f t="shared" si="553"/>
        <v>8</v>
      </c>
      <c r="BT372" s="367">
        <f t="shared" si="485"/>
        <v>57</v>
      </c>
      <c r="BU372" s="398"/>
      <c r="BW372" s="393">
        <f t="shared" si="486"/>
        <v>0</v>
      </c>
      <c r="BX372" s="393">
        <f t="shared" si="487"/>
        <v>0</v>
      </c>
      <c r="BY372" s="393">
        <f t="shared" si="488"/>
        <v>0</v>
      </c>
      <c r="BZ372" s="393">
        <f t="shared" si="489"/>
        <v>0</v>
      </c>
      <c r="CA372" s="393">
        <f t="shared" si="490"/>
        <v>0</v>
      </c>
      <c r="CB372" s="393">
        <f t="shared" si="491"/>
        <v>0</v>
      </c>
      <c r="CC372" s="393">
        <f t="shared" si="492"/>
        <v>0</v>
      </c>
      <c r="CD372" s="393">
        <f t="shared" si="493"/>
        <v>0</v>
      </c>
      <c r="CE372" s="393">
        <f t="shared" si="494"/>
        <v>0</v>
      </c>
      <c r="CF372" s="393">
        <f t="shared" si="495"/>
        <v>0</v>
      </c>
      <c r="CG372" s="398"/>
      <c r="CH372" s="391">
        <f t="shared" si="496"/>
        <v>1</v>
      </c>
      <c r="CI372" s="391">
        <f t="shared" si="497"/>
        <v>1</v>
      </c>
      <c r="CJ372" s="391">
        <f t="shared" si="498"/>
        <v>0</v>
      </c>
      <c r="CK372" s="391">
        <f t="shared" si="499"/>
        <v>1</v>
      </c>
      <c r="CL372" s="391">
        <f t="shared" si="500"/>
        <v>1</v>
      </c>
      <c r="CM372" s="391">
        <f t="shared" si="501"/>
        <v>0</v>
      </c>
      <c r="CN372" s="391">
        <f t="shared" si="502"/>
        <v>1</v>
      </c>
      <c r="CO372" s="391">
        <f t="shared" si="503"/>
        <v>1</v>
      </c>
      <c r="CP372" s="391">
        <f t="shared" si="504"/>
        <v>1</v>
      </c>
      <c r="CQ372" s="391">
        <f t="shared" si="505"/>
        <v>1</v>
      </c>
      <c r="CR372" s="391">
        <f t="shared" si="506"/>
        <v>0</v>
      </c>
      <c r="CS372" s="393">
        <f t="shared" si="507"/>
        <v>0</v>
      </c>
      <c r="CT372" s="391">
        <f t="shared" si="508"/>
        <v>0</v>
      </c>
      <c r="CU372" s="391">
        <f t="shared" si="509"/>
        <v>1</v>
      </c>
      <c r="CV372" s="391">
        <f t="shared" si="510"/>
        <v>1</v>
      </c>
      <c r="CW372" s="391">
        <f t="shared" si="511"/>
        <v>0</v>
      </c>
      <c r="CX372" s="391">
        <f t="shared" si="512"/>
        <v>1</v>
      </c>
      <c r="CY372" s="391">
        <f t="shared" si="513"/>
        <v>1</v>
      </c>
      <c r="CZ372" s="391">
        <f t="shared" si="514"/>
        <v>0</v>
      </c>
      <c r="DA372" s="391">
        <f t="shared" si="515"/>
        <v>0</v>
      </c>
      <c r="DB372" s="391">
        <f t="shared" si="516"/>
        <v>1</v>
      </c>
      <c r="DC372" s="391">
        <f t="shared" si="517"/>
        <v>1</v>
      </c>
      <c r="DD372" s="391">
        <f t="shared" si="518"/>
        <v>1</v>
      </c>
      <c r="DE372" s="398"/>
      <c r="DF372" s="391">
        <f t="shared" si="519"/>
        <v>0</v>
      </c>
      <c r="DG372" s="391">
        <f t="shared" si="520"/>
        <v>0</v>
      </c>
      <c r="DH372" s="391">
        <f t="shared" si="521"/>
        <v>0</v>
      </c>
      <c r="DI372" s="391">
        <f t="shared" si="522"/>
        <v>0</v>
      </c>
      <c r="DJ372" s="391">
        <f t="shared" si="523"/>
        <v>0</v>
      </c>
      <c r="DK372" s="391">
        <f t="shared" si="524"/>
        <v>0</v>
      </c>
      <c r="DL372" s="391">
        <f t="shared" si="525"/>
        <v>0</v>
      </c>
      <c r="DM372" s="391">
        <f t="shared" si="526"/>
        <v>0</v>
      </c>
      <c r="DN372" s="391">
        <f t="shared" si="527"/>
        <v>0</v>
      </c>
      <c r="DO372" s="391">
        <f t="shared" si="528"/>
        <v>0</v>
      </c>
      <c r="DP372" s="391">
        <f t="shared" si="529"/>
        <v>0</v>
      </c>
      <c r="DQ372" s="398"/>
      <c r="DR372" s="391">
        <f t="shared" si="530"/>
        <v>0</v>
      </c>
      <c r="DS372" s="391">
        <f t="shared" si="531"/>
        <v>0</v>
      </c>
      <c r="DT372" s="391">
        <f t="shared" si="532"/>
        <v>0</v>
      </c>
      <c r="DU372" s="391">
        <f t="shared" si="533"/>
        <v>0</v>
      </c>
      <c r="DV372" s="391">
        <f t="shared" si="534"/>
        <v>0</v>
      </c>
      <c r="DW372" s="391">
        <f t="shared" si="535"/>
        <v>0</v>
      </c>
      <c r="DX372" s="391">
        <f t="shared" si="536"/>
        <v>0</v>
      </c>
      <c r="DY372" s="391">
        <f t="shared" si="537"/>
        <v>0</v>
      </c>
      <c r="DZ372" s="391">
        <f t="shared" si="538"/>
        <v>0</v>
      </c>
      <c r="EA372" s="391">
        <f t="shared" si="539"/>
        <v>0</v>
      </c>
      <c r="EB372" s="391">
        <f t="shared" si="540"/>
        <v>0</v>
      </c>
      <c r="EC372" s="398"/>
      <c r="ED372" s="391">
        <f t="shared" si="541"/>
        <v>0</v>
      </c>
      <c r="EE372" s="391">
        <f t="shared" si="542"/>
        <v>0</v>
      </c>
      <c r="EF372" s="391">
        <f t="shared" si="543"/>
        <v>0</v>
      </c>
      <c r="EG372" s="391">
        <f t="shared" si="544"/>
        <v>0</v>
      </c>
      <c r="EH372" s="391">
        <f t="shared" si="545"/>
        <v>0</v>
      </c>
      <c r="EI372" s="391">
        <f t="shared" si="546"/>
        <v>0</v>
      </c>
      <c r="EJ372" s="391">
        <f t="shared" si="547"/>
        <v>0</v>
      </c>
      <c r="EK372" s="391">
        <f t="shared" si="548"/>
        <v>0</v>
      </c>
      <c r="EL372" s="391">
        <f t="shared" si="549"/>
        <v>0</v>
      </c>
      <c r="EM372" s="391">
        <f t="shared" si="550"/>
        <v>0</v>
      </c>
      <c r="EN372" s="391">
        <f t="shared" si="551"/>
        <v>0</v>
      </c>
    </row>
    <row r="373" spans="1:144" s="391" customFormat="1" ht="13.5" hidden="1" thickBot="1" x14ac:dyDescent="0.25">
      <c r="A373" s="364" t="str">
        <f t="shared" si="559"/>
        <v>VL-B</v>
      </c>
      <c r="B373" s="365" t="str">
        <f>IF((A373&lt;&gt;"ZZZ"),(IF((IFERROR((VLOOKUP(A373,'Standaard+voorstellen '!A$1:B$436,1,FALSE)),"ZZZ"))="ZZZ","v","")),"")</f>
        <v/>
      </c>
      <c r="C373" s="396" t="s">
        <v>33</v>
      </c>
      <c r="D373" s="367" t="str">
        <f t="shared" si="471"/>
        <v>VL-B</v>
      </c>
      <c r="E373" s="368" t="str">
        <f>IFERROR((VLOOKUP(C373,'Standaard+voorstellen '!A$1:E$568,2,FALSE)),"Nog af te handelen AANVRAAG")</f>
        <v>Voorlichter Brandweer</v>
      </c>
      <c r="F373" s="369">
        <f>IFERROR((VLOOKUP(C373,'Standaard+voorstellen '!A$1:E$568,3,FALSE)),"")</f>
        <v>9</v>
      </c>
      <c r="G373" s="370">
        <f t="shared" si="554"/>
        <v>64</v>
      </c>
      <c r="H373" s="371">
        <f t="shared" si="556"/>
        <v>27</v>
      </c>
      <c r="I373" s="372">
        <f t="shared" si="555"/>
        <v>37</v>
      </c>
      <c r="J373" s="367">
        <f t="shared" si="472"/>
        <v>451</v>
      </c>
      <c r="K373" s="372">
        <f t="shared" si="473"/>
        <v>0</v>
      </c>
      <c r="L373" s="369" t="s">
        <v>24</v>
      </c>
      <c r="M373" s="373" t="s">
        <v>1066</v>
      </c>
      <c r="N373" s="374"/>
      <c r="O373" s="375"/>
      <c r="P373" s="376" t="s">
        <v>33</v>
      </c>
      <c r="Q373" s="377">
        <v>64</v>
      </c>
      <c r="R373" s="378">
        <v>27</v>
      </c>
      <c r="S373" s="379">
        <v>37</v>
      </c>
      <c r="T373" s="378">
        <v>10</v>
      </c>
      <c r="U373" s="378">
        <v>9</v>
      </c>
      <c r="V373" s="383">
        <v>4</v>
      </c>
      <c r="W373" s="384">
        <v>1</v>
      </c>
      <c r="X373" s="385">
        <v>3</v>
      </c>
      <c r="Y373" s="384">
        <v>9</v>
      </c>
      <c r="Z373" s="401">
        <v>2</v>
      </c>
      <c r="AA373" s="402">
        <v>7</v>
      </c>
      <c r="AB373" s="383">
        <v>3</v>
      </c>
      <c r="AC373" s="384">
        <v>3</v>
      </c>
      <c r="AD373" s="384">
        <v>0</v>
      </c>
      <c r="AE373" s="383">
        <v>6</v>
      </c>
      <c r="AF373" s="401">
        <v>3</v>
      </c>
      <c r="AG373" s="406">
        <v>3</v>
      </c>
      <c r="AH373" s="383">
        <v>16</v>
      </c>
      <c r="AI373" s="384">
        <v>4</v>
      </c>
      <c r="AJ373" s="385">
        <v>12</v>
      </c>
      <c r="AK373" s="384">
        <v>3</v>
      </c>
      <c r="AL373" s="384">
        <v>3</v>
      </c>
      <c r="AM373" s="384">
        <v>0</v>
      </c>
      <c r="AN373" s="383">
        <v>0</v>
      </c>
      <c r="AO373" s="384">
        <v>0</v>
      </c>
      <c r="AP373" s="385">
        <v>0</v>
      </c>
      <c r="AQ373" s="384">
        <v>7</v>
      </c>
      <c r="AR373" s="384">
        <v>7</v>
      </c>
      <c r="AS373" s="384">
        <v>0</v>
      </c>
      <c r="AT373" s="383">
        <v>14</v>
      </c>
      <c r="AU373" s="384">
        <v>2</v>
      </c>
      <c r="AV373" s="384">
        <v>12</v>
      </c>
      <c r="AW373" s="383">
        <v>2</v>
      </c>
      <c r="AX373" s="384">
        <v>2</v>
      </c>
      <c r="AY373" s="385">
        <v>0</v>
      </c>
      <c r="AZ373" s="403"/>
      <c r="BA373" s="387" t="str">
        <f t="shared" si="474"/>
        <v>VL</v>
      </c>
      <c r="BB373" s="388" t="str">
        <f t="shared" si="475"/>
        <v/>
      </c>
      <c r="BC373" s="389" t="str">
        <f t="shared" si="476"/>
        <v>-</v>
      </c>
      <c r="BD373" s="390" t="str">
        <f t="shared" si="558"/>
        <v>B</v>
      </c>
      <c r="BE373" s="391">
        <f t="shared" si="477"/>
        <v>3</v>
      </c>
      <c r="BF373" s="392" t="str">
        <f>VLOOKUP(C373,'Standaard+voorstellen '!A$1:E$568,1,FALSE)</f>
        <v>VL-B</v>
      </c>
      <c r="BG373" s="393" t="str">
        <f>VLOOKUP(P373,'Hulpblad Aantal per VrtgSrt &gt;=1'!B$4:C$688,1,FALSE)</f>
        <v>VL-B</v>
      </c>
      <c r="BH373" s="394" t="s">
        <v>33</v>
      </c>
      <c r="BI373" s="393" t="str">
        <f t="shared" si="478"/>
        <v>g</v>
      </c>
      <c r="BJ373" s="393" t="str">
        <f t="shared" si="479"/>
        <v>P</v>
      </c>
      <c r="BK373" s="393" t="str">
        <f t="shared" si="480"/>
        <v>A</v>
      </c>
      <c r="BL373" s="395" t="str">
        <f t="shared" si="481"/>
        <v>PA</v>
      </c>
      <c r="BM373" s="393" t="str">
        <f>IF((B373&gt;"a"),(VLOOKUP(A373,Afhankelijkheid!A$2:O$5530,2,FALSE)),"")</f>
        <v/>
      </c>
      <c r="BN373" s="396">
        <f>IFERROR(VLOOKUP(A373,'Hulpblad IZB en IZE'!A$2:B$750,2,FALSE),0)</f>
        <v>451</v>
      </c>
      <c r="BO373" s="397" t="str">
        <f t="shared" si="482"/>
        <v/>
      </c>
      <c r="BP373" s="370">
        <f t="shared" si="483"/>
        <v>64</v>
      </c>
      <c r="BQ373" s="371">
        <f t="shared" si="484"/>
        <v>27</v>
      </c>
      <c r="BR373" s="372">
        <f t="shared" si="552"/>
        <v>37</v>
      </c>
      <c r="BS373" s="372">
        <f t="shared" si="553"/>
        <v>10</v>
      </c>
      <c r="BT373" s="367">
        <f t="shared" si="485"/>
        <v>451</v>
      </c>
      <c r="BU373" s="398"/>
      <c r="BW373" s="393">
        <f t="shared" si="486"/>
        <v>0</v>
      </c>
      <c r="BX373" s="393">
        <f t="shared" si="487"/>
        <v>0</v>
      </c>
      <c r="BY373" s="393">
        <f t="shared" si="488"/>
        <v>0</v>
      </c>
      <c r="BZ373" s="393">
        <f t="shared" si="489"/>
        <v>0</v>
      </c>
      <c r="CA373" s="393">
        <f t="shared" si="490"/>
        <v>0</v>
      </c>
      <c r="CB373" s="393">
        <f t="shared" si="491"/>
        <v>0</v>
      </c>
      <c r="CC373" s="393">
        <f t="shared" si="492"/>
        <v>0</v>
      </c>
      <c r="CD373" s="393">
        <f t="shared" si="493"/>
        <v>0</v>
      </c>
      <c r="CE373" s="393">
        <f t="shared" si="494"/>
        <v>0</v>
      </c>
      <c r="CF373" s="393">
        <f t="shared" si="495"/>
        <v>0</v>
      </c>
      <c r="CG373" s="398"/>
      <c r="CH373" s="391">
        <f t="shared" si="496"/>
        <v>1</v>
      </c>
      <c r="CI373" s="391">
        <f t="shared" si="497"/>
        <v>1</v>
      </c>
      <c r="CJ373" s="391">
        <f t="shared" si="498"/>
        <v>1</v>
      </c>
      <c r="CK373" s="391">
        <f t="shared" si="499"/>
        <v>1</v>
      </c>
      <c r="CL373" s="391">
        <f t="shared" si="500"/>
        <v>1</v>
      </c>
      <c r="CM373" s="391">
        <f t="shared" si="501"/>
        <v>1</v>
      </c>
      <c r="CN373" s="391">
        <f t="shared" si="502"/>
        <v>1</v>
      </c>
      <c r="CO373" s="391">
        <f t="shared" si="503"/>
        <v>1</v>
      </c>
      <c r="CP373" s="391">
        <f t="shared" si="504"/>
        <v>1</v>
      </c>
      <c r="CQ373" s="391">
        <f t="shared" si="505"/>
        <v>1</v>
      </c>
      <c r="CR373" s="391">
        <f t="shared" si="506"/>
        <v>0</v>
      </c>
      <c r="CS373" s="393">
        <f t="shared" si="507"/>
        <v>0</v>
      </c>
      <c r="CT373" s="391">
        <f t="shared" si="508"/>
        <v>0</v>
      </c>
      <c r="CU373" s="391">
        <f t="shared" si="509"/>
        <v>1</v>
      </c>
      <c r="CV373" s="391">
        <f t="shared" si="510"/>
        <v>1</v>
      </c>
      <c r="CW373" s="391">
        <f t="shared" si="511"/>
        <v>1</v>
      </c>
      <c r="CX373" s="391">
        <f t="shared" si="512"/>
        <v>1</v>
      </c>
      <c r="CY373" s="391">
        <f t="shared" si="513"/>
        <v>1</v>
      </c>
      <c r="CZ373" s="391">
        <f t="shared" si="514"/>
        <v>1</v>
      </c>
      <c r="DA373" s="391">
        <f t="shared" si="515"/>
        <v>0</v>
      </c>
      <c r="DB373" s="391">
        <f t="shared" si="516"/>
        <v>1</v>
      </c>
      <c r="DC373" s="391">
        <f t="shared" si="517"/>
        <v>1</v>
      </c>
      <c r="DD373" s="391">
        <f t="shared" si="518"/>
        <v>1</v>
      </c>
      <c r="DE373" s="398"/>
      <c r="DF373" s="391">
        <f t="shared" si="519"/>
        <v>0</v>
      </c>
      <c r="DG373" s="391">
        <f t="shared" si="520"/>
        <v>0</v>
      </c>
      <c r="DH373" s="391">
        <f t="shared" si="521"/>
        <v>0</v>
      </c>
      <c r="DI373" s="391">
        <f t="shared" si="522"/>
        <v>0</v>
      </c>
      <c r="DJ373" s="391">
        <f t="shared" si="523"/>
        <v>0</v>
      </c>
      <c r="DK373" s="391">
        <f t="shared" si="524"/>
        <v>0</v>
      </c>
      <c r="DL373" s="391">
        <f t="shared" si="525"/>
        <v>0</v>
      </c>
      <c r="DM373" s="391">
        <f t="shared" si="526"/>
        <v>0</v>
      </c>
      <c r="DN373" s="391">
        <f t="shared" si="527"/>
        <v>0</v>
      </c>
      <c r="DO373" s="391">
        <f t="shared" si="528"/>
        <v>0</v>
      </c>
      <c r="DP373" s="391">
        <f t="shared" si="529"/>
        <v>0</v>
      </c>
      <c r="DQ373" s="398"/>
      <c r="DR373" s="391">
        <f t="shared" si="530"/>
        <v>0</v>
      </c>
      <c r="DS373" s="391">
        <f t="shared" si="531"/>
        <v>0</v>
      </c>
      <c r="DT373" s="391">
        <f t="shared" si="532"/>
        <v>0</v>
      </c>
      <c r="DU373" s="391">
        <f t="shared" si="533"/>
        <v>0</v>
      </c>
      <c r="DV373" s="391">
        <f t="shared" si="534"/>
        <v>0</v>
      </c>
      <c r="DW373" s="391">
        <f t="shared" si="535"/>
        <v>0</v>
      </c>
      <c r="DX373" s="391">
        <f t="shared" si="536"/>
        <v>0</v>
      </c>
      <c r="DY373" s="391">
        <f t="shared" si="537"/>
        <v>0</v>
      </c>
      <c r="DZ373" s="391">
        <f t="shared" si="538"/>
        <v>0</v>
      </c>
      <c r="EA373" s="391">
        <f t="shared" si="539"/>
        <v>0</v>
      </c>
      <c r="EB373" s="391">
        <f t="shared" si="540"/>
        <v>0</v>
      </c>
      <c r="EC373" s="398"/>
      <c r="ED373" s="391">
        <f t="shared" si="541"/>
        <v>0</v>
      </c>
      <c r="EE373" s="391">
        <f t="shared" si="542"/>
        <v>0</v>
      </c>
      <c r="EF373" s="391">
        <f t="shared" si="543"/>
        <v>0</v>
      </c>
      <c r="EG373" s="391">
        <f t="shared" si="544"/>
        <v>0</v>
      </c>
      <c r="EH373" s="391">
        <f t="shared" si="545"/>
        <v>0</v>
      </c>
      <c r="EI373" s="391">
        <f t="shared" si="546"/>
        <v>0</v>
      </c>
      <c r="EJ373" s="391">
        <f t="shared" si="547"/>
        <v>0</v>
      </c>
      <c r="EK373" s="391">
        <f t="shared" si="548"/>
        <v>0</v>
      </c>
      <c r="EL373" s="391">
        <f t="shared" si="549"/>
        <v>0</v>
      </c>
      <c r="EM373" s="391">
        <f t="shared" si="550"/>
        <v>0</v>
      </c>
      <c r="EN373" s="391">
        <f t="shared" si="551"/>
        <v>0</v>
      </c>
    </row>
    <row r="374" spans="1:144" s="391" customFormat="1" ht="13.5" hidden="1" thickBot="1" x14ac:dyDescent="0.25">
      <c r="A374" s="364" t="str">
        <f t="shared" si="559"/>
        <v>VNA</v>
      </c>
      <c r="B374" s="365" t="str">
        <f>IF((A374&lt;&gt;"ZZZ"),(IF((IFERROR((VLOOKUP(A374,'Standaard+voorstellen '!A$1:B$436,1,FALSE)),"ZZZ"))="ZZZ","v","")),"")</f>
        <v/>
      </c>
      <c r="C374" s="479" t="s">
        <v>1113</v>
      </c>
      <c r="D374" s="367" t="str">
        <f t="shared" si="471"/>
        <v>VNA</v>
      </c>
      <c r="E374" s="368" t="str">
        <f>IFERROR((VLOOKUP(C374,'Standaard+voorstellen '!A$1:E$568,2,FALSE)),"Nog af te handelen AANVRAAG")</f>
        <v>Ventilator op Aanhanger</v>
      </c>
      <c r="F374" s="369">
        <f>IFERROR((VLOOKUP(C374,'Standaard+voorstellen '!A$1:E$568,3,FALSE)),"")</f>
        <v>6</v>
      </c>
      <c r="G374" s="370">
        <f t="shared" si="554"/>
        <v>1</v>
      </c>
      <c r="H374" s="371">
        <f t="shared" si="556"/>
        <v>1</v>
      </c>
      <c r="I374" s="372">
        <f t="shared" si="555"/>
        <v>0</v>
      </c>
      <c r="J374" s="367">
        <f t="shared" si="472"/>
        <v>1</v>
      </c>
      <c r="K374" s="372">
        <f t="shared" si="473"/>
        <v>0</v>
      </c>
      <c r="L374" s="369" t="s">
        <v>36</v>
      </c>
      <c r="M374" s="373" t="s">
        <v>203</v>
      </c>
      <c r="N374" s="420" t="s">
        <v>2141</v>
      </c>
      <c r="O374" s="420" t="s">
        <v>2093</v>
      </c>
      <c r="P374" s="376" t="s">
        <v>1113</v>
      </c>
      <c r="Q374" s="377">
        <v>1</v>
      </c>
      <c r="R374" s="378">
        <v>1</v>
      </c>
      <c r="S374" s="379">
        <v>0</v>
      </c>
      <c r="T374" s="378">
        <v>6</v>
      </c>
      <c r="U374" s="378">
        <v>1</v>
      </c>
      <c r="V374" s="377">
        <v>0</v>
      </c>
      <c r="W374" s="378">
        <v>0</v>
      </c>
      <c r="X374" s="379">
        <v>0</v>
      </c>
      <c r="Y374" s="384"/>
      <c r="Z374" s="401"/>
      <c r="AA374" s="402"/>
      <c r="AB374" s="383"/>
      <c r="AC374" s="384"/>
      <c r="AD374" s="384"/>
      <c r="AE374" s="383"/>
      <c r="AF374" s="401"/>
      <c r="AG374" s="406"/>
      <c r="AH374" s="383">
        <v>0</v>
      </c>
      <c r="AI374" s="384">
        <v>0</v>
      </c>
      <c r="AJ374" s="385">
        <v>0</v>
      </c>
      <c r="AK374" s="384"/>
      <c r="AL374" s="384"/>
      <c r="AM374" s="384"/>
      <c r="AN374" s="383">
        <v>0</v>
      </c>
      <c r="AO374" s="384">
        <v>0</v>
      </c>
      <c r="AP374" s="385">
        <v>0</v>
      </c>
      <c r="AQ374" s="384">
        <v>0</v>
      </c>
      <c r="AR374" s="384">
        <v>0</v>
      </c>
      <c r="AS374" s="384">
        <v>0</v>
      </c>
      <c r="AT374" s="383">
        <v>0</v>
      </c>
      <c r="AU374" s="384">
        <v>0</v>
      </c>
      <c r="AV374" s="384">
        <v>0</v>
      </c>
      <c r="AW374" s="383">
        <v>1</v>
      </c>
      <c r="AX374" s="384">
        <v>1</v>
      </c>
      <c r="AY374" s="385">
        <v>0</v>
      </c>
      <c r="AZ374" s="403"/>
      <c r="BA374" s="387" t="str">
        <f t="shared" si="474"/>
        <v>VN</v>
      </c>
      <c r="BB374" s="388" t="str">
        <f t="shared" si="475"/>
        <v>A</v>
      </c>
      <c r="BC374" s="389" t="str">
        <f t="shared" si="476"/>
        <v/>
      </c>
      <c r="BD374" s="390" t="str">
        <f t="shared" si="558"/>
        <v/>
      </c>
      <c r="BE374" s="391">
        <f t="shared" si="477"/>
        <v>4</v>
      </c>
      <c r="BF374" s="392" t="str">
        <f>VLOOKUP(C374,'Standaard+voorstellen '!A$1:E$568,1,FALSE)</f>
        <v>VNA</v>
      </c>
      <c r="BG374" s="393" t="str">
        <f>VLOOKUP(P374,'Hulpblad Aantal per VrtgSrt &gt;=1'!B$4:C$688,1,FALSE)</f>
        <v>VNA</v>
      </c>
      <c r="BH374" s="394" t="s">
        <v>1113</v>
      </c>
      <c r="BI374" s="393" t="str">
        <f t="shared" si="478"/>
        <v>g</v>
      </c>
      <c r="BJ374" s="393" t="str">
        <f t="shared" si="479"/>
        <v>P</v>
      </c>
      <c r="BK374" s="393" t="str">
        <f t="shared" si="480"/>
        <v/>
      </c>
      <c r="BL374" s="395" t="str">
        <f t="shared" si="481"/>
        <v>P</v>
      </c>
      <c r="BM374" s="393" t="str">
        <f>IF((B374&gt;"a"),(VLOOKUP(A374,Afhankelijkheid!A$2:O$5530,2,FALSE)),"")</f>
        <v/>
      </c>
      <c r="BN374" s="396">
        <f>IFERROR(VLOOKUP(A374,'Hulpblad IZB en IZE'!A$2:B$750,2,FALSE),0)</f>
        <v>1</v>
      </c>
      <c r="BO374" s="397" t="str">
        <f t="shared" si="482"/>
        <v/>
      </c>
      <c r="BP374" s="370">
        <f t="shared" si="483"/>
        <v>1</v>
      </c>
      <c r="BQ374" s="371">
        <f t="shared" si="484"/>
        <v>1</v>
      </c>
      <c r="BR374" s="372">
        <f t="shared" si="552"/>
        <v>0</v>
      </c>
      <c r="BS374" s="372">
        <f t="shared" si="553"/>
        <v>6</v>
      </c>
      <c r="BT374" s="367">
        <f t="shared" si="485"/>
        <v>1</v>
      </c>
      <c r="BU374" s="398"/>
      <c r="BW374" s="393">
        <f t="shared" si="486"/>
        <v>0</v>
      </c>
      <c r="BX374" s="393">
        <f t="shared" si="487"/>
        <v>0</v>
      </c>
      <c r="BY374" s="393">
        <f t="shared" si="488"/>
        <v>0</v>
      </c>
      <c r="BZ374" s="393">
        <f t="shared" si="489"/>
        <v>0</v>
      </c>
      <c r="CA374" s="393">
        <f t="shared" si="490"/>
        <v>0</v>
      </c>
      <c r="CB374" s="393">
        <f t="shared" si="491"/>
        <v>0</v>
      </c>
      <c r="CC374" s="393">
        <f t="shared" si="492"/>
        <v>0</v>
      </c>
      <c r="CD374" s="393">
        <f t="shared" si="493"/>
        <v>0</v>
      </c>
      <c r="CE374" s="393">
        <f t="shared" si="494"/>
        <v>0</v>
      </c>
      <c r="CF374" s="393">
        <f t="shared" si="495"/>
        <v>0</v>
      </c>
      <c r="CG374" s="398"/>
      <c r="CH374" s="391">
        <f t="shared" si="496"/>
        <v>1</v>
      </c>
      <c r="CI374" s="391">
        <f t="shared" si="497"/>
        <v>0</v>
      </c>
      <c r="CJ374" s="391">
        <f t="shared" si="498"/>
        <v>0</v>
      </c>
      <c r="CK374" s="391">
        <f t="shared" si="499"/>
        <v>0</v>
      </c>
      <c r="CL374" s="391">
        <f t="shared" si="500"/>
        <v>1</v>
      </c>
      <c r="CM374" s="391">
        <f t="shared" si="501"/>
        <v>0</v>
      </c>
      <c r="CN374" s="391">
        <f t="shared" si="502"/>
        <v>1</v>
      </c>
      <c r="CO374" s="391">
        <f t="shared" si="503"/>
        <v>1</v>
      </c>
      <c r="CP374" s="391">
        <f t="shared" si="504"/>
        <v>1</v>
      </c>
      <c r="CQ374" s="391">
        <f t="shared" si="505"/>
        <v>1</v>
      </c>
      <c r="CR374" s="391">
        <f t="shared" si="506"/>
        <v>0</v>
      </c>
      <c r="CS374" s="393">
        <f t="shared" si="507"/>
        <v>0</v>
      </c>
      <c r="CT374" s="391">
        <f t="shared" si="508"/>
        <v>0</v>
      </c>
      <c r="CU374" s="391">
        <f t="shared" si="509"/>
        <v>0</v>
      </c>
      <c r="CV374" s="391">
        <f t="shared" si="510"/>
        <v>0</v>
      </c>
      <c r="CW374" s="391">
        <f t="shared" si="511"/>
        <v>0</v>
      </c>
      <c r="CX374" s="391">
        <f t="shared" si="512"/>
        <v>0</v>
      </c>
      <c r="CY374" s="391">
        <f t="shared" si="513"/>
        <v>0</v>
      </c>
      <c r="CZ374" s="391">
        <f t="shared" si="514"/>
        <v>0</v>
      </c>
      <c r="DA374" s="391">
        <f t="shared" si="515"/>
        <v>0</v>
      </c>
      <c r="DB374" s="391">
        <f t="shared" si="516"/>
        <v>0</v>
      </c>
      <c r="DC374" s="391">
        <f t="shared" si="517"/>
        <v>0</v>
      </c>
      <c r="DD374" s="391">
        <f t="shared" si="518"/>
        <v>1</v>
      </c>
      <c r="DE374" s="398"/>
      <c r="DF374" s="391">
        <f t="shared" si="519"/>
        <v>0</v>
      </c>
      <c r="DG374" s="391">
        <f t="shared" si="520"/>
        <v>0</v>
      </c>
      <c r="DH374" s="391">
        <f t="shared" si="521"/>
        <v>0</v>
      </c>
      <c r="DI374" s="391">
        <f t="shared" si="522"/>
        <v>0</v>
      </c>
      <c r="DJ374" s="391">
        <f t="shared" si="523"/>
        <v>0</v>
      </c>
      <c r="DK374" s="391">
        <f t="shared" si="524"/>
        <v>0</v>
      </c>
      <c r="DL374" s="391">
        <f t="shared" si="525"/>
        <v>0</v>
      </c>
      <c r="DM374" s="391">
        <f t="shared" si="526"/>
        <v>0</v>
      </c>
      <c r="DN374" s="391">
        <f t="shared" si="527"/>
        <v>0</v>
      </c>
      <c r="DO374" s="391">
        <f t="shared" si="528"/>
        <v>0</v>
      </c>
      <c r="DP374" s="391">
        <f t="shared" si="529"/>
        <v>0</v>
      </c>
      <c r="DQ374" s="398"/>
      <c r="DR374" s="391">
        <f t="shared" si="530"/>
        <v>0</v>
      </c>
      <c r="DS374" s="391">
        <f t="shared" si="531"/>
        <v>0</v>
      </c>
      <c r="DT374" s="391">
        <f t="shared" si="532"/>
        <v>0</v>
      </c>
      <c r="DU374" s="391">
        <f t="shared" si="533"/>
        <v>0</v>
      </c>
      <c r="DV374" s="391">
        <f t="shared" si="534"/>
        <v>0</v>
      </c>
      <c r="DW374" s="391">
        <f t="shared" si="535"/>
        <v>0</v>
      </c>
      <c r="DX374" s="391">
        <f t="shared" si="536"/>
        <v>0</v>
      </c>
      <c r="DY374" s="391">
        <f t="shared" si="537"/>
        <v>0</v>
      </c>
      <c r="DZ374" s="391">
        <f t="shared" si="538"/>
        <v>0</v>
      </c>
      <c r="EA374" s="391">
        <f t="shared" si="539"/>
        <v>0</v>
      </c>
      <c r="EB374" s="391">
        <f t="shared" si="540"/>
        <v>0</v>
      </c>
      <c r="EC374" s="398"/>
      <c r="ED374" s="391">
        <f t="shared" si="541"/>
        <v>0</v>
      </c>
      <c r="EE374" s="391">
        <f t="shared" si="542"/>
        <v>0</v>
      </c>
      <c r="EF374" s="391">
        <f t="shared" si="543"/>
        <v>0</v>
      </c>
      <c r="EG374" s="391">
        <f t="shared" si="544"/>
        <v>0</v>
      </c>
      <c r="EH374" s="391">
        <f t="shared" si="545"/>
        <v>0</v>
      </c>
      <c r="EI374" s="391">
        <f t="shared" si="546"/>
        <v>0</v>
      </c>
      <c r="EJ374" s="391">
        <f t="shared" si="547"/>
        <v>0</v>
      </c>
      <c r="EK374" s="391">
        <f t="shared" si="548"/>
        <v>0</v>
      </c>
      <c r="EL374" s="391">
        <f t="shared" si="549"/>
        <v>0</v>
      </c>
      <c r="EM374" s="391">
        <f t="shared" si="550"/>
        <v>0</v>
      </c>
      <c r="EN374" s="391">
        <f t="shared" si="551"/>
        <v>0</v>
      </c>
    </row>
    <row r="375" spans="1:144" s="391" customFormat="1" ht="13.5" hidden="1" thickBot="1" x14ac:dyDescent="0.25">
      <c r="A375" s="364" t="str">
        <f t="shared" si="559"/>
        <v>VZ</v>
      </c>
      <c r="B375" s="365" t="str">
        <f>IF((A375&lt;&gt;"ZZZ"),(IF((IFERROR((VLOOKUP(A375,'Standaard+voorstellen '!A$1:B$436,1,FALSE)),"ZZZ"))="ZZZ","v","")),"")</f>
        <v/>
      </c>
      <c r="C375" s="396" t="s">
        <v>331</v>
      </c>
      <c r="D375" s="367" t="str">
        <f t="shared" si="471"/>
        <v>VZ</v>
      </c>
      <c r="E375" s="368" t="str">
        <f>IFERROR((VLOOKUP(C375,'Standaard+voorstellen '!A$1:E$568,2,FALSE)),"Nog af te handelen AANVRAAG")</f>
        <v>Verzorging voertuig</v>
      </c>
      <c r="F375" s="369">
        <f>IFERROR((VLOOKUP(C375,'Standaard+voorstellen '!A$1:E$568,3,FALSE)),"")</f>
        <v>8</v>
      </c>
      <c r="G375" s="370">
        <f t="shared" si="554"/>
        <v>28</v>
      </c>
      <c r="H375" s="371">
        <f t="shared" si="556"/>
        <v>15</v>
      </c>
      <c r="I375" s="372">
        <f t="shared" si="555"/>
        <v>13</v>
      </c>
      <c r="J375" s="367">
        <f t="shared" si="472"/>
        <v>38</v>
      </c>
      <c r="K375" s="372">
        <f t="shared" si="473"/>
        <v>0</v>
      </c>
      <c r="L375" s="369" t="s">
        <v>36</v>
      </c>
      <c r="M375" s="373" t="s">
        <v>331</v>
      </c>
      <c r="N375" s="374"/>
      <c r="O375" s="375"/>
      <c r="P375" s="376" t="s">
        <v>331</v>
      </c>
      <c r="Q375" s="377">
        <v>28</v>
      </c>
      <c r="R375" s="378">
        <v>15</v>
      </c>
      <c r="S375" s="379">
        <v>13</v>
      </c>
      <c r="T375" s="378">
        <v>9</v>
      </c>
      <c r="U375" s="378">
        <v>8</v>
      </c>
      <c r="V375" s="383">
        <v>2</v>
      </c>
      <c r="W375" s="384">
        <v>2</v>
      </c>
      <c r="X375" s="385">
        <v>0</v>
      </c>
      <c r="Y375" s="384"/>
      <c r="Z375" s="401"/>
      <c r="AA375" s="402"/>
      <c r="AB375" s="383">
        <v>1</v>
      </c>
      <c r="AC375" s="384">
        <v>0</v>
      </c>
      <c r="AD375" s="384">
        <v>1</v>
      </c>
      <c r="AE375" s="377">
        <v>5</v>
      </c>
      <c r="AF375" s="380">
        <v>4</v>
      </c>
      <c r="AG375" s="382">
        <v>1</v>
      </c>
      <c r="AH375" s="383">
        <v>3</v>
      </c>
      <c r="AI375" s="384">
        <v>2</v>
      </c>
      <c r="AJ375" s="385">
        <v>1</v>
      </c>
      <c r="AK375" s="384">
        <v>4</v>
      </c>
      <c r="AL375" s="384">
        <v>4</v>
      </c>
      <c r="AM375" s="384">
        <v>0</v>
      </c>
      <c r="AN375" s="383">
        <v>0</v>
      </c>
      <c r="AO375" s="384">
        <v>0</v>
      </c>
      <c r="AP375" s="385">
        <v>0</v>
      </c>
      <c r="AQ375" s="384">
        <v>7</v>
      </c>
      <c r="AR375" s="384">
        <v>2</v>
      </c>
      <c r="AS375" s="384">
        <v>5</v>
      </c>
      <c r="AT375" s="377">
        <v>1</v>
      </c>
      <c r="AU375" s="384">
        <v>1</v>
      </c>
      <c r="AV375" s="384">
        <v>0</v>
      </c>
      <c r="AW375" s="377">
        <v>5</v>
      </c>
      <c r="AX375" s="378">
        <v>0</v>
      </c>
      <c r="AY375" s="385">
        <v>5</v>
      </c>
      <c r="AZ375" s="403"/>
      <c r="BA375" s="387" t="str">
        <f t="shared" si="474"/>
        <v>VZ</v>
      </c>
      <c r="BB375" s="388" t="str">
        <f t="shared" si="475"/>
        <v/>
      </c>
      <c r="BC375" s="389" t="str">
        <f t="shared" si="476"/>
        <v/>
      </c>
      <c r="BD375" s="390" t="str">
        <f t="shared" si="558"/>
        <v/>
      </c>
      <c r="BE375" s="391">
        <f t="shared" si="477"/>
        <v>3</v>
      </c>
      <c r="BF375" s="392" t="str">
        <f>VLOOKUP(C375,'Standaard+voorstellen '!A$1:E$568,1,FALSE)</f>
        <v>VZ</v>
      </c>
      <c r="BG375" s="393" t="str">
        <f>VLOOKUP(P375,'Hulpblad Aantal per VrtgSrt &gt;=1'!B$4:C$688,1,FALSE)</f>
        <v>VZ</v>
      </c>
      <c r="BH375" s="394" t="s">
        <v>331</v>
      </c>
      <c r="BI375" s="393" t="str">
        <f t="shared" si="478"/>
        <v>g</v>
      </c>
      <c r="BJ375" s="393" t="str">
        <f t="shared" si="479"/>
        <v>P</v>
      </c>
      <c r="BK375" s="393" t="str">
        <f t="shared" si="480"/>
        <v>A</v>
      </c>
      <c r="BL375" s="395" t="str">
        <f t="shared" si="481"/>
        <v>PA</v>
      </c>
      <c r="BM375" s="393" t="str">
        <f>IF((B375&gt;"a"),(VLOOKUP(A375,Afhankelijkheid!A$2:O$5530,2,FALSE)),"")</f>
        <v/>
      </c>
      <c r="BN375" s="396">
        <f>IFERROR(VLOOKUP(A375,'Hulpblad IZB en IZE'!A$2:B$750,2,FALSE),0)</f>
        <v>38</v>
      </c>
      <c r="BO375" s="397" t="str">
        <f t="shared" si="482"/>
        <v/>
      </c>
      <c r="BP375" s="370">
        <f t="shared" si="483"/>
        <v>28</v>
      </c>
      <c r="BQ375" s="371">
        <f t="shared" si="484"/>
        <v>15</v>
      </c>
      <c r="BR375" s="372">
        <f t="shared" si="552"/>
        <v>13</v>
      </c>
      <c r="BS375" s="372">
        <f t="shared" si="553"/>
        <v>9</v>
      </c>
      <c r="BT375" s="367">
        <f t="shared" si="485"/>
        <v>38</v>
      </c>
      <c r="BU375" s="398"/>
      <c r="BW375" s="393">
        <f t="shared" si="486"/>
        <v>0</v>
      </c>
      <c r="BX375" s="393">
        <f t="shared" si="487"/>
        <v>0</v>
      </c>
      <c r="BY375" s="393">
        <f t="shared" si="488"/>
        <v>0</v>
      </c>
      <c r="BZ375" s="393">
        <f t="shared" si="489"/>
        <v>0</v>
      </c>
      <c r="CA375" s="393">
        <f t="shared" si="490"/>
        <v>0</v>
      </c>
      <c r="CB375" s="393">
        <f t="shared" si="491"/>
        <v>0</v>
      </c>
      <c r="CC375" s="393">
        <f t="shared" si="492"/>
        <v>0</v>
      </c>
      <c r="CD375" s="393">
        <f t="shared" si="493"/>
        <v>0</v>
      </c>
      <c r="CE375" s="393">
        <f t="shared" si="494"/>
        <v>0</v>
      </c>
      <c r="CF375" s="393">
        <f t="shared" si="495"/>
        <v>0</v>
      </c>
      <c r="CG375" s="398"/>
      <c r="CH375" s="391">
        <f t="shared" si="496"/>
        <v>1</v>
      </c>
      <c r="CI375" s="391">
        <f t="shared" si="497"/>
        <v>0</v>
      </c>
      <c r="CJ375" s="391">
        <f t="shared" si="498"/>
        <v>1</v>
      </c>
      <c r="CK375" s="391">
        <f t="shared" si="499"/>
        <v>1</v>
      </c>
      <c r="CL375" s="391">
        <f t="shared" si="500"/>
        <v>1</v>
      </c>
      <c r="CM375" s="391">
        <f t="shared" si="501"/>
        <v>1</v>
      </c>
      <c r="CN375" s="391">
        <f t="shared" si="502"/>
        <v>1</v>
      </c>
      <c r="CO375" s="391">
        <f t="shared" si="503"/>
        <v>1</v>
      </c>
      <c r="CP375" s="391">
        <f t="shared" si="504"/>
        <v>1</v>
      </c>
      <c r="CQ375" s="391">
        <f t="shared" si="505"/>
        <v>1</v>
      </c>
      <c r="CR375" s="391">
        <f t="shared" si="506"/>
        <v>0</v>
      </c>
      <c r="CS375" s="393">
        <f t="shared" si="507"/>
        <v>0</v>
      </c>
      <c r="CT375" s="391">
        <f t="shared" si="508"/>
        <v>0</v>
      </c>
      <c r="CU375" s="391">
        <f t="shared" si="509"/>
        <v>1</v>
      </c>
      <c r="CV375" s="391">
        <f t="shared" si="510"/>
        <v>0</v>
      </c>
      <c r="CW375" s="391">
        <f t="shared" si="511"/>
        <v>1</v>
      </c>
      <c r="CX375" s="391">
        <f t="shared" si="512"/>
        <v>1</v>
      </c>
      <c r="CY375" s="391">
        <f t="shared" si="513"/>
        <v>1</v>
      </c>
      <c r="CZ375" s="391">
        <f t="shared" si="514"/>
        <v>1</v>
      </c>
      <c r="DA375" s="391">
        <f t="shared" si="515"/>
        <v>0</v>
      </c>
      <c r="DB375" s="391">
        <f t="shared" si="516"/>
        <v>1</v>
      </c>
      <c r="DC375" s="391">
        <f t="shared" si="517"/>
        <v>1</v>
      </c>
      <c r="DD375" s="391">
        <f t="shared" si="518"/>
        <v>1</v>
      </c>
      <c r="DE375" s="398"/>
      <c r="DF375" s="391">
        <f t="shared" si="519"/>
        <v>0</v>
      </c>
      <c r="DG375" s="391">
        <f t="shared" si="520"/>
        <v>0</v>
      </c>
      <c r="DH375" s="391">
        <f t="shared" si="521"/>
        <v>0</v>
      </c>
      <c r="DI375" s="391">
        <f t="shared" si="522"/>
        <v>0</v>
      </c>
      <c r="DJ375" s="391">
        <f t="shared" si="523"/>
        <v>0</v>
      </c>
      <c r="DK375" s="391">
        <f t="shared" si="524"/>
        <v>0</v>
      </c>
      <c r="DL375" s="391">
        <f t="shared" si="525"/>
        <v>0</v>
      </c>
      <c r="DM375" s="391">
        <f t="shared" si="526"/>
        <v>0</v>
      </c>
      <c r="DN375" s="391">
        <f t="shared" si="527"/>
        <v>0</v>
      </c>
      <c r="DO375" s="391">
        <f t="shared" si="528"/>
        <v>0</v>
      </c>
      <c r="DP375" s="391">
        <f t="shared" si="529"/>
        <v>0</v>
      </c>
      <c r="DQ375" s="398"/>
      <c r="DR375" s="391">
        <f t="shared" si="530"/>
        <v>0</v>
      </c>
      <c r="DS375" s="391">
        <f t="shared" si="531"/>
        <v>0</v>
      </c>
      <c r="DT375" s="391">
        <f t="shared" si="532"/>
        <v>0</v>
      </c>
      <c r="DU375" s="391">
        <f t="shared" si="533"/>
        <v>0</v>
      </c>
      <c r="DV375" s="391">
        <f t="shared" si="534"/>
        <v>0</v>
      </c>
      <c r="DW375" s="391">
        <f t="shared" si="535"/>
        <v>0</v>
      </c>
      <c r="DX375" s="391">
        <f t="shared" si="536"/>
        <v>0</v>
      </c>
      <c r="DY375" s="391">
        <f t="shared" si="537"/>
        <v>0</v>
      </c>
      <c r="DZ375" s="391">
        <f t="shared" si="538"/>
        <v>0</v>
      </c>
      <c r="EA375" s="391">
        <f t="shared" si="539"/>
        <v>0</v>
      </c>
      <c r="EB375" s="391">
        <f t="shared" si="540"/>
        <v>0</v>
      </c>
      <c r="EC375" s="398"/>
      <c r="ED375" s="391">
        <f t="shared" si="541"/>
        <v>0</v>
      </c>
      <c r="EE375" s="391">
        <f t="shared" si="542"/>
        <v>0</v>
      </c>
      <c r="EF375" s="391">
        <f t="shared" si="543"/>
        <v>0</v>
      </c>
      <c r="EG375" s="391">
        <f t="shared" si="544"/>
        <v>0</v>
      </c>
      <c r="EH375" s="391">
        <f t="shared" si="545"/>
        <v>0</v>
      </c>
      <c r="EI375" s="391">
        <f t="shared" si="546"/>
        <v>0</v>
      </c>
      <c r="EJ375" s="391">
        <f t="shared" si="547"/>
        <v>0</v>
      </c>
      <c r="EK375" s="391">
        <f t="shared" si="548"/>
        <v>0</v>
      </c>
      <c r="EL375" s="391">
        <f t="shared" si="549"/>
        <v>0</v>
      </c>
      <c r="EM375" s="391">
        <f t="shared" si="550"/>
        <v>0</v>
      </c>
      <c r="EN375" s="391">
        <f t="shared" si="551"/>
        <v>0</v>
      </c>
    </row>
    <row r="376" spans="1:144" s="391" customFormat="1" ht="13.5" hidden="1" thickBot="1" x14ac:dyDescent="0.25">
      <c r="A376" s="364" t="str">
        <f t="shared" si="559"/>
        <v>VZA</v>
      </c>
      <c r="B376" s="365" t="str">
        <f>IF((A376&lt;&gt;"ZZZ"),(IF((IFERROR((VLOOKUP(A376,'Standaard+voorstellen '!A$1:B$436,1,FALSE)),"ZZZ"))="ZZZ","v","")),"")</f>
        <v/>
      </c>
      <c r="C376" s="396" t="s">
        <v>332</v>
      </c>
      <c r="D376" s="367" t="str">
        <f t="shared" si="471"/>
        <v>VZA</v>
      </c>
      <c r="E376" s="368" t="str">
        <f>IFERROR((VLOOKUP(C376,'Standaard+voorstellen '!A$1:E$568,2,FALSE)),"Nog af te handelen AANVRAAG")</f>
        <v>Verzorgings Aanhanger</v>
      </c>
      <c r="F376" s="369">
        <f>IFERROR((VLOOKUP(C376,'Standaard+voorstellen '!A$1:E$568,3,FALSE)),"")</f>
        <v>8</v>
      </c>
      <c r="G376" s="370">
        <f t="shared" si="554"/>
        <v>5</v>
      </c>
      <c r="H376" s="371">
        <f t="shared" si="556"/>
        <v>3</v>
      </c>
      <c r="I376" s="372">
        <f t="shared" si="555"/>
        <v>2</v>
      </c>
      <c r="J376" s="367">
        <f t="shared" si="472"/>
        <v>1</v>
      </c>
      <c r="K376" s="372">
        <f t="shared" si="473"/>
        <v>0</v>
      </c>
      <c r="L376" s="369" t="s">
        <v>36</v>
      </c>
      <c r="M376" s="373" t="s">
        <v>331</v>
      </c>
      <c r="N376" s="374"/>
      <c r="O376" s="375"/>
      <c r="P376" s="376" t="s">
        <v>332</v>
      </c>
      <c r="Q376" s="377">
        <v>5</v>
      </c>
      <c r="R376" s="378">
        <v>3</v>
      </c>
      <c r="S376" s="379">
        <v>2</v>
      </c>
      <c r="T376" s="378">
        <v>7</v>
      </c>
      <c r="U376" s="378">
        <v>2</v>
      </c>
      <c r="V376" s="383">
        <v>0</v>
      </c>
      <c r="W376" s="384">
        <v>0</v>
      </c>
      <c r="X376" s="385">
        <v>0</v>
      </c>
      <c r="Y376" s="384"/>
      <c r="Z376" s="401"/>
      <c r="AA376" s="402"/>
      <c r="AB376" s="383"/>
      <c r="AC376" s="384"/>
      <c r="AD376" s="384"/>
      <c r="AE376" s="383"/>
      <c r="AF376" s="401"/>
      <c r="AG376" s="406"/>
      <c r="AH376" s="383">
        <v>0</v>
      </c>
      <c r="AI376" s="384">
        <v>0</v>
      </c>
      <c r="AJ376" s="385">
        <v>0</v>
      </c>
      <c r="AK376" s="384">
        <v>3</v>
      </c>
      <c r="AL376" s="384">
        <v>1</v>
      </c>
      <c r="AM376" s="384">
        <v>2</v>
      </c>
      <c r="AN376" s="383">
        <v>0</v>
      </c>
      <c r="AO376" s="384">
        <v>0</v>
      </c>
      <c r="AP376" s="385">
        <v>0</v>
      </c>
      <c r="AQ376" s="384">
        <v>0</v>
      </c>
      <c r="AR376" s="384">
        <v>0</v>
      </c>
      <c r="AS376" s="384">
        <v>0</v>
      </c>
      <c r="AT376" s="383">
        <v>0</v>
      </c>
      <c r="AU376" s="384">
        <v>0</v>
      </c>
      <c r="AV376" s="384">
        <v>0</v>
      </c>
      <c r="AW376" s="383">
        <v>2</v>
      </c>
      <c r="AX376" s="384">
        <v>2</v>
      </c>
      <c r="AY376" s="385">
        <v>0</v>
      </c>
      <c r="AZ376" s="403"/>
      <c r="BA376" s="387" t="str">
        <f t="shared" si="474"/>
        <v>VZ</v>
      </c>
      <c r="BB376" s="388" t="str">
        <f t="shared" si="475"/>
        <v>A</v>
      </c>
      <c r="BC376" s="389" t="str">
        <f t="shared" si="476"/>
        <v/>
      </c>
      <c r="BD376" s="390" t="str">
        <f t="shared" si="558"/>
        <v/>
      </c>
      <c r="BE376" s="391">
        <f t="shared" si="477"/>
        <v>4</v>
      </c>
      <c r="BF376" s="392" t="str">
        <f>VLOOKUP(C376,'Standaard+voorstellen '!A$1:E$568,1,FALSE)</f>
        <v>VZA</v>
      </c>
      <c r="BG376" s="393" t="str">
        <f>VLOOKUP(P376,'Hulpblad Aantal per VrtgSrt &gt;=1'!B$4:C$688,1,FALSE)</f>
        <v>VZA</v>
      </c>
      <c r="BH376" s="394" t="s">
        <v>332</v>
      </c>
      <c r="BI376" s="393" t="str">
        <f t="shared" si="478"/>
        <v>g</v>
      </c>
      <c r="BJ376" s="393" t="str">
        <f t="shared" si="479"/>
        <v>P</v>
      </c>
      <c r="BK376" s="393" t="str">
        <f t="shared" si="480"/>
        <v>A</v>
      </c>
      <c r="BL376" s="395" t="str">
        <f t="shared" si="481"/>
        <v>PA</v>
      </c>
      <c r="BM376" s="393" t="str">
        <f>IF((B376&gt;"a"),(VLOOKUP(A376,Afhankelijkheid!A$2:O$5530,2,FALSE)),"")</f>
        <v/>
      </c>
      <c r="BN376" s="396">
        <f>IFERROR(VLOOKUP(A376,'Hulpblad IZB en IZE'!A$2:B$750,2,FALSE),0)</f>
        <v>1</v>
      </c>
      <c r="BO376" s="397" t="str">
        <f t="shared" si="482"/>
        <v/>
      </c>
      <c r="BP376" s="370">
        <f t="shared" si="483"/>
        <v>5</v>
      </c>
      <c r="BQ376" s="371">
        <f t="shared" si="484"/>
        <v>3</v>
      </c>
      <c r="BR376" s="372">
        <f t="shared" si="552"/>
        <v>2</v>
      </c>
      <c r="BS376" s="372">
        <f t="shared" si="553"/>
        <v>7</v>
      </c>
      <c r="BT376" s="367">
        <f t="shared" si="485"/>
        <v>1</v>
      </c>
      <c r="BU376" s="398"/>
      <c r="BW376" s="393">
        <f t="shared" si="486"/>
        <v>0</v>
      </c>
      <c r="BX376" s="393">
        <f t="shared" si="487"/>
        <v>0</v>
      </c>
      <c r="BY376" s="393">
        <f t="shared" si="488"/>
        <v>0</v>
      </c>
      <c r="BZ376" s="393">
        <f t="shared" si="489"/>
        <v>0</v>
      </c>
      <c r="CA376" s="393">
        <f t="shared" si="490"/>
        <v>0</v>
      </c>
      <c r="CB376" s="393">
        <f t="shared" si="491"/>
        <v>0</v>
      </c>
      <c r="CC376" s="393">
        <f t="shared" si="492"/>
        <v>0</v>
      </c>
      <c r="CD376" s="393">
        <f t="shared" si="493"/>
        <v>0</v>
      </c>
      <c r="CE376" s="393">
        <f t="shared" si="494"/>
        <v>0</v>
      </c>
      <c r="CF376" s="393">
        <f t="shared" si="495"/>
        <v>0</v>
      </c>
      <c r="CG376" s="398"/>
      <c r="CH376" s="391">
        <f t="shared" si="496"/>
        <v>1</v>
      </c>
      <c r="CI376" s="391">
        <f t="shared" si="497"/>
        <v>0</v>
      </c>
      <c r="CJ376" s="391">
        <f t="shared" si="498"/>
        <v>0</v>
      </c>
      <c r="CK376" s="391">
        <f t="shared" si="499"/>
        <v>0</v>
      </c>
      <c r="CL376" s="391">
        <f t="shared" si="500"/>
        <v>1</v>
      </c>
      <c r="CM376" s="391">
        <f t="shared" si="501"/>
        <v>1</v>
      </c>
      <c r="CN376" s="391">
        <f t="shared" si="502"/>
        <v>1</v>
      </c>
      <c r="CO376" s="391">
        <f t="shared" si="503"/>
        <v>1</v>
      </c>
      <c r="CP376" s="391">
        <f t="shared" si="504"/>
        <v>1</v>
      </c>
      <c r="CQ376" s="391">
        <f t="shared" si="505"/>
        <v>1</v>
      </c>
      <c r="CR376" s="391">
        <f t="shared" si="506"/>
        <v>0</v>
      </c>
      <c r="CS376" s="393">
        <f t="shared" si="507"/>
        <v>0</v>
      </c>
      <c r="CT376" s="391">
        <f t="shared" si="508"/>
        <v>0</v>
      </c>
      <c r="CU376" s="391">
        <f t="shared" si="509"/>
        <v>0</v>
      </c>
      <c r="CV376" s="391">
        <f t="shared" si="510"/>
        <v>0</v>
      </c>
      <c r="CW376" s="391">
        <f t="shared" si="511"/>
        <v>0</v>
      </c>
      <c r="CX376" s="391">
        <f t="shared" si="512"/>
        <v>0</v>
      </c>
      <c r="CY376" s="391">
        <f t="shared" si="513"/>
        <v>0</v>
      </c>
      <c r="CZ376" s="391">
        <f t="shared" si="514"/>
        <v>1</v>
      </c>
      <c r="DA376" s="391">
        <f t="shared" si="515"/>
        <v>0</v>
      </c>
      <c r="DB376" s="391">
        <f t="shared" si="516"/>
        <v>0</v>
      </c>
      <c r="DC376" s="391">
        <f t="shared" si="517"/>
        <v>0</v>
      </c>
      <c r="DD376" s="391">
        <f t="shared" si="518"/>
        <v>1</v>
      </c>
      <c r="DE376" s="398"/>
      <c r="DF376" s="391">
        <f t="shared" si="519"/>
        <v>0</v>
      </c>
      <c r="DG376" s="391">
        <f t="shared" si="520"/>
        <v>0</v>
      </c>
      <c r="DH376" s="391">
        <f t="shared" si="521"/>
        <v>0</v>
      </c>
      <c r="DI376" s="391">
        <f t="shared" si="522"/>
        <v>0</v>
      </c>
      <c r="DJ376" s="391">
        <f t="shared" si="523"/>
        <v>0</v>
      </c>
      <c r="DK376" s="391">
        <f t="shared" si="524"/>
        <v>0</v>
      </c>
      <c r="DL376" s="391">
        <f t="shared" si="525"/>
        <v>0</v>
      </c>
      <c r="DM376" s="391">
        <f t="shared" si="526"/>
        <v>0</v>
      </c>
      <c r="DN376" s="391">
        <f t="shared" si="527"/>
        <v>0</v>
      </c>
      <c r="DO376" s="391">
        <f t="shared" si="528"/>
        <v>0</v>
      </c>
      <c r="DP376" s="391">
        <f t="shared" si="529"/>
        <v>0</v>
      </c>
      <c r="DQ376" s="398"/>
      <c r="DR376" s="391">
        <f t="shared" si="530"/>
        <v>0</v>
      </c>
      <c r="DS376" s="391">
        <f t="shared" si="531"/>
        <v>0</v>
      </c>
      <c r="DT376" s="391">
        <f t="shared" si="532"/>
        <v>0</v>
      </c>
      <c r="DU376" s="391">
        <f t="shared" si="533"/>
        <v>0</v>
      </c>
      <c r="DV376" s="391">
        <f t="shared" si="534"/>
        <v>0</v>
      </c>
      <c r="DW376" s="391">
        <f t="shared" si="535"/>
        <v>0</v>
      </c>
      <c r="DX376" s="391">
        <f t="shared" si="536"/>
        <v>0</v>
      </c>
      <c r="DY376" s="391">
        <f t="shared" si="537"/>
        <v>0</v>
      </c>
      <c r="DZ376" s="391">
        <f t="shared" si="538"/>
        <v>0</v>
      </c>
      <c r="EA376" s="391">
        <f t="shared" si="539"/>
        <v>0</v>
      </c>
      <c r="EB376" s="391">
        <f t="shared" si="540"/>
        <v>0</v>
      </c>
      <c r="EC376" s="398"/>
      <c r="ED376" s="391">
        <f t="shared" si="541"/>
        <v>0</v>
      </c>
      <c r="EE376" s="391">
        <f t="shared" si="542"/>
        <v>0</v>
      </c>
      <c r="EF376" s="391">
        <f t="shared" si="543"/>
        <v>0</v>
      </c>
      <c r="EG376" s="391">
        <f t="shared" si="544"/>
        <v>0</v>
      </c>
      <c r="EH376" s="391">
        <f t="shared" si="545"/>
        <v>0</v>
      </c>
      <c r="EI376" s="391">
        <f t="shared" si="546"/>
        <v>0</v>
      </c>
      <c r="EJ376" s="391">
        <f t="shared" si="547"/>
        <v>0</v>
      </c>
      <c r="EK376" s="391">
        <f t="shared" si="548"/>
        <v>0</v>
      </c>
      <c r="EL376" s="391">
        <f t="shared" si="549"/>
        <v>0</v>
      </c>
      <c r="EM376" s="391">
        <f t="shared" si="550"/>
        <v>0</v>
      </c>
      <c r="EN376" s="391">
        <f t="shared" si="551"/>
        <v>0</v>
      </c>
    </row>
    <row r="377" spans="1:144" s="391" customFormat="1" ht="13.5" hidden="1" thickBot="1" x14ac:dyDescent="0.25">
      <c r="A377" s="364" t="str">
        <f t="shared" si="559"/>
        <v>VZA-WC</v>
      </c>
      <c r="B377" s="365" t="str">
        <f>IF((A377&lt;&gt;"ZZZ"),(IF((IFERROR((VLOOKUP(A377,'Standaard+voorstellen '!A$1:B$436,1,FALSE)),"ZZZ"))="ZZZ","v","")),"")</f>
        <v/>
      </c>
      <c r="C377" s="396" t="s">
        <v>336</v>
      </c>
      <c r="D377" s="367" t="str">
        <f t="shared" si="471"/>
        <v>VZA-WC</v>
      </c>
      <c r="E377" s="368" t="str">
        <f>IFERROR((VLOOKUP(C377,'Standaard+voorstellen '!A$1:E$568,2,FALSE)),"Nog af te handelen AANVRAAG")</f>
        <v>Verzorging Aanhanger WC</v>
      </c>
      <c r="F377" s="369">
        <f>IFERROR((VLOOKUP(C377,'Standaard+voorstellen '!A$1:E$568,3,FALSE)),"")</f>
        <v>8</v>
      </c>
      <c r="G377" s="370">
        <f t="shared" si="554"/>
        <v>4</v>
      </c>
      <c r="H377" s="371">
        <f t="shared" si="556"/>
        <v>4</v>
      </c>
      <c r="I377" s="372">
        <f t="shared" si="555"/>
        <v>0</v>
      </c>
      <c r="J377" s="367">
        <f t="shared" si="472"/>
        <v>2</v>
      </c>
      <c r="K377" s="372">
        <f t="shared" si="473"/>
        <v>0</v>
      </c>
      <c r="L377" s="369" t="s">
        <v>36</v>
      </c>
      <c r="M377" s="373" t="s">
        <v>331</v>
      </c>
      <c r="N377" s="374"/>
      <c r="O377" s="375"/>
      <c r="P377" s="376" t="s">
        <v>336</v>
      </c>
      <c r="Q377" s="377">
        <v>4</v>
      </c>
      <c r="R377" s="378">
        <v>4</v>
      </c>
      <c r="S377" s="379">
        <v>0</v>
      </c>
      <c r="T377" s="378">
        <v>6</v>
      </c>
      <c r="U377" s="378">
        <v>2</v>
      </c>
      <c r="V377" s="383">
        <v>0</v>
      </c>
      <c r="W377" s="384">
        <v>0</v>
      </c>
      <c r="X377" s="385">
        <v>0</v>
      </c>
      <c r="Y377" s="384"/>
      <c r="Z377" s="401"/>
      <c r="AA377" s="402"/>
      <c r="AB377" s="383"/>
      <c r="AC377" s="384"/>
      <c r="AD377" s="384"/>
      <c r="AE377" s="383"/>
      <c r="AF377" s="401"/>
      <c r="AG377" s="406"/>
      <c r="AH377" s="383">
        <v>0</v>
      </c>
      <c r="AI377" s="384">
        <v>0</v>
      </c>
      <c r="AJ377" s="385">
        <v>0</v>
      </c>
      <c r="AK377" s="378">
        <v>0</v>
      </c>
      <c r="AL377" s="378">
        <v>0</v>
      </c>
      <c r="AM377" s="378">
        <v>0</v>
      </c>
      <c r="AN377" s="383">
        <v>0</v>
      </c>
      <c r="AO377" s="384">
        <v>0</v>
      </c>
      <c r="AP377" s="385">
        <v>0</v>
      </c>
      <c r="AQ377" s="378">
        <v>1</v>
      </c>
      <c r="AR377" s="378">
        <v>1</v>
      </c>
      <c r="AS377" s="378">
        <v>0</v>
      </c>
      <c r="AT377" s="383">
        <v>3</v>
      </c>
      <c r="AU377" s="378">
        <v>3</v>
      </c>
      <c r="AV377" s="378">
        <v>0</v>
      </c>
      <c r="AW377" s="383"/>
      <c r="AX377" s="384"/>
      <c r="AY377" s="385"/>
      <c r="AZ377" s="403"/>
      <c r="BA377" s="387" t="str">
        <f t="shared" si="474"/>
        <v>VZ</v>
      </c>
      <c r="BB377" s="388" t="str">
        <f t="shared" si="475"/>
        <v>A</v>
      </c>
      <c r="BC377" s="389" t="str">
        <f t="shared" si="476"/>
        <v>-</v>
      </c>
      <c r="BD377" s="390" t="str">
        <f t="shared" si="558"/>
        <v>WC</v>
      </c>
      <c r="BE377" s="391">
        <f t="shared" si="477"/>
        <v>4</v>
      </c>
      <c r="BF377" s="392" t="str">
        <f>VLOOKUP(C377,'Standaard+voorstellen '!A$1:E$568,1,FALSE)</f>
        <v>VZA-WC</v>
      </c>
      <c r="BG377" s="393" t="str">
        <f>VLOOKUP(P377,'Hulpblad Aantal per VrtgSrt &gt;=1'!B$4:C$688,1,FALSE)</f>
        <v>VZA-WC</v>
      </c>
      <c r="BH377" s="394" t="s">
        <v>336</v>
      </c>
      <c r="BI377" s="393" t="str">
        <f t="shared" si="478"/>
        <v>g</v>
      </c>
      <c r="BJ377" s="393" t="str">
        <f t="shared" si="479"/>
        <v>P</v>
      </c>
      <c r="BK377" s="393" t="str">
        <f t="shared" si="480"/>
        <v/>
      </c>
      <c r="BL377" s="395" t="str">
        <f t="shared" si="481"/>
        <v>P</v>
      </c>
      <c r="BM377" s="393" t="str">
        <f>IF((B377&gt;"a"),(VLOOKUP(A377,Afhankelijkheid!A$2:O$5530,2,FALSE)),"")</f>
        <v/>
      </c>
      <c r="BN377" s="396">
        <f>IFERROR(VLOOKUP(A377,'Hulpblad IZB en IZE'!A$2:B$750,2,FALSE),0)</f>
        <v>2</v>
      </c>
      <c r="BO377" s="397" t="str">
        <f t="shared" si="482"/>
        <v/>
      </c>
      <c r="BP377" s="370">
        <f t="shared" si="483"/>
        <v>4</v>
      </c>
      <c r="BQ377" s="371">
        <f t="shared" si="484"/>
        <v>4</v>
      </c>
      <c r="BR377" s="372">
        <f t="shared" si="552"/>
        <v>0</v>
      </c>
      <c r="BS377" s="372">
        <f t="shared" si="553"/>
        <v>6</v>
      </c>
      <c r="BT377" s="367">
        <f t="shared" si="485"/>
        <v>2</v>
      </c>
      <c r="BU377" s="398"/>
      <c r="BW377" s="393">
        <f t="shared" si="486"/>
        <v>0</v>
      </c>
      <c r="BX377" s="393">
        <f t="shared" si="487"/>
        <v>0</v>
      </c>
      <c r="BY377" s="393">
        <f t="shared" si="488"/>
        <v>0</v>
      </c>
      <c r="BZ377" s="393">
        <f t="shared" si="489"/>
        <v>0</v>
      </c>
      <c r="CA377" s="393">
        <f t="shared" si="490"/>
        <v>0</v>
      </c>
      <c r="CB377" s="393">
        <f t="shared" si="491"/>
        <v>0</v>
      </c>
      <c r="CC377" s="393">
        <f t="shared" si="492"/>
        <v>0</v>
      </c>
      <c r="CD377" s="393">
        <f t="shared" si="493"/>
        <v>0</v>
      </c>
      <c r="CE377" s="393">
        <f t="shared" si="494"/>
        <v>0</v>
      </c>
      <c r="CF377" s="393">
        <f t="shared" si="495"/>
        <v>0</v>
      </c>
      <c r="CG377" s="398"/>
      <c r="CH377" s="391">
        <f t="shared" si="496"/>
        <v>1</v>
      </c>
      <c r="CI377" s="391">
        <f t="shared" si="497"/>
        <v>0</v>
      </c>
      <c r="CJ377" s="391">
        <f t="shared" si="498"/>
        <v>0</v>
      </c>
      <c r="CK377" s="391">
        <f t="shared" si="499"/>
        <v>0</v>
      </c>
      <c r="CL377" s="391">
        <f t="shared" si="500"/>
        <v>1</v>
      </c>
      <c r="CM377" s="391">
        <f t="shared" si="501"/>
        <v>1</v>
      </c>
      <c r="CN377" s="391">
        <f t="shared" si="502"/>
        <v>1</v>
      </c>
      <c r="CO377" s="391">
        <f t="shared" si="503"/>
        <v>1</v>
      </c>
      <c r="CP377" s="391">
        <f t="shared" si="504"/>
        <v>1</v>
      </c>
      <c r="CQ377" s="391">
        <f t="shared" si="505"/>
        <v>0</v>
      </c>
      <c r="CR377" s="391">
        <f t="shared" si="506"/>
        <v>0</v>
      </c>
      <c r="CS377" s="393">
        <f t="shared" si="507"/>
        <v>0</v>
      </c>
      <c r="CT377" s="391">
        <f t="shared" si="508"/>
        <v>0</v>
      </c>
      <c r="CU377" s="391">
        <f t="shared" si="509"/>
        <v>0</v>
      </c>
      <c r="CV377" s="391">
        <f t="shared" si="510"/>
        <v>0</v>
      </c>
      <c r="CW377" s="391">
        <f t="shared" si="511"/>
        <v>0</v>
      </c>
      <c r="CX377" s="391">
        <f t="shared" si="512"/>
        <v>0</v>
      </c>
      <c r="CY377" s="391">
        <f t="shared" si="513"/>
        <v>0</v>
      </c>
      <c r="CZ377" s="391">
        <f t="shared" si="514"/>
        <v>0</v>
      </c>
      <c r="DA377" s="391">
        <f t="shared" si="515"/>
        <v>0</v>
      </c>
      <c r="DB377" s="391">
        <f t="shared" si="516"/>
        <v>1</v>
      </c>
      <c r="DC377" s="391">
        <f t="shared" si="517"/>
        <v>1</v>
      </c>
      <c r="DD377" s="391">
        <f t="shared" si="518"/>
        <v>0</v>
      </c>
      <c r="DE377" s="398"/>
      <c r="DF377" s="391">
        <f t="shared" si="519"/>
        <v>0</v>
      </c>
      <c r="DG377" s="391">
        <f t="shared" si="520"/>
        <v>0</v>
      </c>
      <c r="DH377" s="391">
        <f t="shared" si="521"/>
        <v>0</v>
      </c>
      <c r="DI377" s="391">
        <f t="shared" si="522"/>
        <v>0</v>
      </c>
      <c r="DJ377" s="391">
        <f t="shared" si="523"/>
        <v>0</v>
      </c>
      <c r="DK377" s="391">
        <f t="shared" si="524"/>
        <v>0</v>
      </c>
      <c r="DL377" s="391">
        <f t="shared" si="525"/>
        <v>0</v>
      </c>
      <c r="DM377" s="391">
        <f t="shared" si="526"/>
        <v>0</v>
      </c>
      <c r="DN377" s="391">
        <f t="shared" si="527"/>
        <v>0</v>
      </c>
      <c r="DO377" s="391">
        <f t="shared" si="528"/>
        <v>0</v>
      </c>
      <c r="DP377" s="391">
        <f t="shared" si="529"/>
        <v>0</v>
      </c>
      <c r="DQ377" s="398"/>
      <c r="DR377" s="391">
        <f t="shared" si="530"/>
        <v>0</v>
      </c>
      <c r="DS377" s="391">
        <f t="shared" si="531"/>
        <v>0</v>
      </c>
      <c r="DT377" s="391">
        <f t="shared" si="532"/>
        <v>0</v>
      </c>
      <c r="DU377" s="391">
        <f t="shared" si="533"/>
        <v>0</v>
      </c>
      <c r="DV377" s="391">
        <f t="shared" si="534"/>
        <v>0</v>
      </c>
      <c r="DW377" s="391">
        <f t="shared" si="535"/>
        <v>0</v>
      </c>
      <c r="DX377" s="391">
        <f t="shared" si="536"/>
        <v>0</v>
      </c>
      <c r="DY377" s="391">
        <f t="shared" si="537"/>
        <v>0</v>
      </c>
      <c r="DZ377" s="391">
        <f t="shared" si="538"/>
        <v>0</v>
      </c>
      <c r="EA377" s="391">
        <f t="shared" si="539"/>
        <v>0</v>
      </c>
      <c r="EB377" s="391">
        <f t="shared" si="540"/>
        <v>0</v>
      </c>
      <c r="EC377" s="398"/>
      <c r="ED377" s="391">
        <f t="shared" si="541"/>
        <v>0</v>
      </c>
      <c r="EE377" s="391">
        <f t="shared" si="542"/>
        <v>0</v>
      </c>
      <c r="EF377" s="391">
        <f t="shared" si="543"/>
        <v>0</v>
      </c>
      <c r="EG377" s="391">
        <f t="shared" si="544"/>
        <v>0</v>
      </c>
      <c r="EH377" s="391">
        <f t="shared" si="545"/>
        <v>0</v>
      </c>
      <c r="EI377" s="391">
        <f t="shared" si="546"/>
        <v>0</v>
      </c>
      <c r="EJ377" s="391">
        <f t="shared" si="547"/>
        <v>0</v>
      </c>
      <c r="EK377" s="391">
        <f t="shared" si="548"/>
        <v>0</v>
      </c>
      <c r="EL377" s="391">
        <f t="shared" si="549"/>
        <v>0</v>
      </c>
      <c r="EM377" s="391">
        <f t="shared" si="550"/>
        <v>0</v>
      </c>
      <c r="EN377" s="391">
        <f t="shared" si="551"/>
        <v>0</v>
      </c>
    </row>
    <row r="378" spans="1:144" s="391" customFormat="1" ht="13.5" hidden="1" thickBot="1" x14ac:dyDescent="0.25">
      <c r="A378" s="364" t="str">
        <f t="shared" si="559"/>
        <v>VZH</v>
      </c>
      <c r="B378" s="365" t="str">
        <f>IF((A378&lt;&gt;"ZZZ"),(IF((IFERROR((VLOOKUP(A378,'Standaard+voorstellen '!A$1:B$436,1,FALSE)),"ZZZ"))="ZZZ","v","")),"")</f>
        <v/>
      </c>
      <c r="C378" s="396" t="s">
        <v>333</v>
      </c>
      <c r="D378" s="367" t="str">
        <f t="shared" si="471"/>
        <v>VZH</v>
      </c>
      <c r="E378" s="368" t="str">
        <f>IFERROR((VLOOKUP(C378,'Standaard+voorstellen '!A$1:E$568,2,FALSE)),"Nog af te handelen AANVRAAG")</f>
        <v>Verzorging Haakarmbak</v>
      </c>
      <c r="F378" s="369">
        <f>IFERROR((VLOOKUP(C378,'Standaard+voorstellen '!A$1:E$568,3,FALSE)),"")</f>
        <v>8</v>
      </c>
      <c r="G378" s="370">
        <f t="shared" si="554"/>
        <v>28</v>
      </c>
      <c r="H378" s="371">
        <f t="shared" si="556"/>
        <v>23</v>
      </c>
      <c r="I378" s="372">
        <f t="shared" si="555"/>
        <v>5</v>
      </c>
      <c r="J378" s="367">
        <f t="shared" si="472"/>
        <v>44</v>
      </c>
      <c r="K378" s="372">
        <f t="shared" si="473"/>
        <v>0</v>
      </c>
      <c r="L378" s="369" t="s">
        <v>36</v>
      </c>
      <c r="M378" s="373" t="s">
        <v>331</v>
      </c>
      <c r="N378" s="374"/>
      <c r="O378" s="375"/>
      <c r="P378" s="376" t="s">
        <v>333</v>
      </c>
      <c r="Q378" s="377">
        <v>28</v>
      </c>
      <c r="R378" s="378">
        <v>23</v>
      </c>
      <c r="S378" s="379">
        <v>5</v>
      </c>
      <c r="T378" s="378">
        <v>10</v>
      </c>
      <c r="U378" s="378">
        <v>9</v>
      </c>
      <c r="V378" s="383">
        <v>3</v>
      </c>
      <c r="W378" s="384">
        <v>2</v>
      </c>
      <c r="X378" s="385">
        <v>1</v>
      </c>
      <c r="Y378" s="377">
        <v>1</v>
      </c>
      <c r="Z378" s="378">
        <v>1</v>
      </c>
      <c r="AA378" s="379">
        <v>0</v>
      </c>
      <c r="AB378" s="377">
        <v>2</v>
      </c>
      <c r="AC378" s="378">
        <v>0</v>
      </c>
      <c r="AD378" s="379">
        <v>2</v>
      </c>
      <c r="AE378" s="377">
        <v>2</v>
      </c>
      <c r="AF378" s="378">
        <v>1</v>
      </c>
      <c r="AG378" s="379">
        <v>1</v>
      </c>
      <c r="AH378" s="383">
        <v>6</v>
      </c>
      <c r="AI378" s="384">
        <v>5</v>
      </c>
      <c r="AJ378" s="385">
        <v>1</v>
      </c>
      <c r="AK378" s="377">
        <v>2</v>
      </c>
      <c r="AL378" s="378">
        <v>2</v>
      </c>
      <c r="AM378" s="379">
        <v>0</v>
      </c>
      <c r="AN378" s="383">
        <v>0</v>
      </c>
      <c r="AO378" s="384">
        <v>0</v>
      </c>
      <c r="AP378" s="385">
        <v>0</v>
      </c>
      <c r="AQ378" s="377">
        <v>6</v>
      </c>
      <c r="AR378" s="378">
        <v>6</v>
      </c>
      <c r="AS378" s="379">
        <v>0</v>
      </c>
      <c r="AT378" s="383">
        <v>3</v>
      </c>
      <c r="AU378" s="378">
        <v>3</v>
      </c>
      <c r="AV378" s="379">
        <v>0</v>
      </c>
      <c r="AW378" s="383">
        <v>3</v>
      </c>
      <c r="AX378" s="384">
        <v>3</v>
      </c>
      <c r="AY378" s="379">
        <v>0</v>
      </c>
      <c r="AZ378" s="403"/>
      <c r="BA378" s="387" t="str">
        <f t="shared" si="474"/>
        <v>VZ</v>
      </c>
      <c r="BB378" s="388" t="str">
        <f t="shared" si="475"/>
        <v>H</v>
      </c>
      <c r="BC378" s="389" t="str">
        <f t="shared" si="476"/>
        <v/>
      </c>
      <c r="BD378" s="390" t="str">
        <f t="shared" si="558"/>
        <v/>
      </c>
      <c r="BE378" s="391">
        <f t="shared" si="477"/>
        <v>4</v>
      </c>
      <c r="BF378" s="392" t="str">
        <f>VLOOKUP(C378,'Standaard+voorstellen '!A$1:E$568,1,FALSE)</f>
        <v>VZH</v>
      </c>
      <c r="BG378" s="393" t="str">
        <f>VLOOKUP(P378,'Hulpblad Aantal per VrtgSrt &gt;=1'!B$4:C$688,1,FALSE)</f>
        <v>VZH</v>
      </c>
      <c r="BH378" s="394" t="s">
        <v>333</v>
      </c>
      <c r="BI378" s="393" t="str">
        <f t="shared" si="478"/>
        <v>g</v>
      </c>
      <c r="BJ378" s="393" t="str">
        <f t="shared" si="479"/>
        <v>P</v>
      </c>
      <c r="BK378" s="393" t="str">
        <f t="shared" si="480"/>
        <v>A</v>
      </c>
      <c r="BL378" s="395" t="str">
        <f t="shared" si="481"/>
        <v>PA</v>
      </c>
      <c r="BM378" s="393" t="str">
        <f>IF((B378&gt;"a"),(VLOOKUP(A378,Afhankelijkheid!A$2:O$5530,2,FALSE)),"")</f>
        <v/>
      </c>
      <c r="BN378" s="396">
        <f>IFERROR(VLOOKUP(A378,'Hulpblad IZB en IZE'!A$2:B$750,2,FALSE),0)</f>
        <v>44</v>
      </c>
      <c r="BO378" s="397" t="str">
        <f t="shared" si="482"/>
        <v/>
      </c>
      <c r="BP378" s="370">
        <f t="shared" si="483"/>
        <v>28</v>
      </c>
      <c r="BQ378" s="371">
        <f t="shared" si="484"/>
        <v>23</v>
      </c>
      <c r="BR378" s="372">
        <f t="shared" si="552"/>
        <v>5</v>
      </c>
      <c r="BS378" s="372">
        <f t="shared" si="553"/>
        <v>10</v>
      </c>
      <c r="BT378" s="367">
        <f t="shared" si="485"/>
        <v>44</v>
      </c>
      <c r="BU378" s="398"/>
      <c r="BW378" s="393">
        <f t="shared" si="486"/>
        <v>0</v>
      </c>
      <c r="BX378" s="393">
        <f t="shared" si="487"/>
        <v>0</v>
      </c>
      <c r="BY378" s="393">
        <f t="shared" si="488"/>
        <v>0</v>
      </c>
      <c r="BZ378" s="393">
        <f t="shared" si="489"/>
        <v>0</v>
      </c>
      <c r="CA378" s="393">
        <f t="shared" si="490"/>
        <v>0</v>
      </c>
      <c r="CB378" s="393">
        <f t="shared" si="491"/>
        <v>0</v>
      </c>
      <c r="CC378" s="393">
        <f t="shared" si="492"/>
        <v>0</v>
      </c>
      <c r="CD378" s="393">
        <f t="shared" si="493"/>
        <v>0</v>
      </c>
      <c r="CE378" s="393">
        <f t="shared" si="494"/>
        <v>0</v>
      </c>
      <c r="CF378" s="393">
        <f t="shared" si="495"/>
        <v>0</v>
      </c>
      <c r="CG378" s="398"/>
      <c r="CH378" s="391">
        <f t="shared" si="496"/>
        <v>1</v>
      </c>
      <c r="CI378" s="391">
        <f t="shared" si="497"/>
        <v>1</v>
      </c>
      <c r="CJ378" s="391">
        <f t="shared" si="498"/>
        <v>1</v>
      </c>
      <c r="CK378" s="391">
        <f t="shared" si="499"/>
        <v>1</v>
      </c>
      <c r="CL378" s="391">
        <f t="shared" si="500"/>
        <v>1</v>
      </c>
      <c r="CM378" s="391">
        <f t="shared" si="501"/>
        <v>1</v>
      </c>
      <c r="CN378" s="391">
        <f t="shared" si="502"/>
        <v>1</v>
      </c>
      <c r="CO378" s="391">
        <f t="shared" si="503"/>
        <v>1</v>
      </c>
      <c r="CP378" s="391">
        <f t="shared" si="504"/>
        <v>1</v>
      </c>
      <c r="CQ378" s="391">
        <f t="shared" si="505"/>
        <v>1</v>
      </c>
      <c r="CR378" s="391">
        <f t="shared" si="506"/>
        <v>0</v>
      </c>
      <c r="CS378" s="393">
        <f t="shared" si="507"/>
        <v>0</v>
      </c>
      <c r="CT378" s="391">
        <f t="shared" si="508"/>
        <v>0</v>
      </c>
      <c r="CU378" s="391">
        <f t="shared" si="509"/>
        <v>1</v>
      </c>
      <c r="CV378" s="391">
        <f t="shared" si="510"/>
        <v>1</v>
      </c>
      <c r="CW378" s="391">
        <f t="shared" si="511"/>
        <v>1</v>
      </c>
      <c r="CX378" s="391">
        <f t="shared" si="512"/>
        <v>1</v>
      </c>
      <c r="CY378" s="391">
        <f t="shared" si="513"/>
        <v>1</v>
      </c>
      <c r="CZ378" s="391">
        <f t="shared" si="514"/>
        <v>1</v>
      </c>
      <c r="DA378" s="391">
        <f t="shared" si="515"/>
        <v>0</v>
      </c>
      <c r="DB378" s="391">
        <f t="shared" si="516"/>
        <v>1</v>
      </c>
      <c r="DC378" s="391">
        <f t="shared" si="517"/>
        <v>1</v>
      </c>
      <c r="DD378" s="391">
        <f t="shared" si="518"/>
        <v>1</v>
      </c>
      <c r="DE378" s="398"/>
      <c r="DF378" s="391">
        <f t="shared" si="519"/>
        <v>0</v>
      </c>
      <c r="DG378" s="391">
        <f t="shared" si="520"/>
        <v>0</v>
      </c>
      <c r="DH378" s="391">
        <f t="shared" si="521"/>
        <v>0</v>
      </c>
      <c r="DI378" s="391">
        <f t="shared" si="522"/>
        <v>0</v>
      </c>
      <c r="DJ378" s="391">
        <f t="shared" si="523"/>
        <v>0</v>
      </c>
      <c r="DK378" s="391">
        <f t="shared" si="524"/>
        <v>0</v>
      </c>
      <c r="DL378" s="391">
        <f t="shared" si="525"/>
        <v>0</v>
      </c>
      <c r="DM378" s="391">
        <f t="shared" si="526"/>
        <v>0</v>
      </c>
      <c r="DN378" s="391">
        <f t="shared" si="527"/>
        <v>0</v>
      </c>
      <c r="DO378" s="391">
        <f t="shared" si="528"/>
        <v>0</v>
      </c>
      <c r="DP378" s="391">
        <f t="shared" si="529"/>
        <v>0</v>
      </c>
      <c r="DQ378" s="398"/>
      <c r="DR378" s="391">
        <f t="shared" si="530"/>
        <v>0</v>
      </c>
      <c r="DS378" s="391">
        <f t="shared" si="531"/>
        <v>0</v>
      </c>
      <c r="DT378" s="391">
        <f t="shared" si="532"/>
        <v>0</v>
      </c>
      <c r="DU378" s="391">
        <f t="shared" si="533"/>
        <v>0</v>
      </c>
      <c r="DV378" s="391">
        <f t="shared" si="534"/>
        <v>0</v>
      </c>
      <c r="DW378" s="391">
        <f t="shared" si="535"/>
        <v>0</v>
      </c>
      <c r="DX378" s="391">
        <f t="shared" si="536"/>
        <v>0</v>
      </c>
      <c r="DY378" s="391">
        <f t="shared" si="537"/>
        <v>0</v>
      </c>
      <c r="DZ378" s="391">
        <f t="shared" si="538"/>
        <v>0</v>
      </c>
      <c r="EA378" s="391">
        <f t="shared" si="539"/>
        <v>0</v>
      </c>
      <c r="EB378" s="391">
        <f t="shared" si="540"/>
        <v>0</v>
      </c>
      <c r="EC378" s="398"/>
      <c r="ED378" s="391">
        <f t="shared" si="541"/>
        <v>0</v>
      </c>
      <c r="EE378" s="391">
        <f t="shared" si="542"/>
        <v>0</v>
      </c>
      <c r="EF378" s="391">
        <f t="shared" si="543"/>
        <v>0</v>
      </c>
      <c r="EG378" s="391">
        <f t="shared" si="544"/>
        <v>0</v>
      </c>
      <c r="EH378" s="391">
        <f t="shared" si="545"/>
        <v>0</v>
      </c>
      <c r="EI378" s="391">
        <f t="shared" si="546"/>
        <v>0</v>
      </c>
      <c r="EJ378" s="391">
        <f t="shared" si="547"/>
        <v>0</v>
      </c>
      <c r="EK378" s="391">
        <f t="shared" si="548"/>
        <v>0</v>
      </c>
      <c r="EL378" s="391">
        <f t="shared" si="549"/>
        <v>0</v>
      </c>
      <c r="EM378" s="391">
        <f t="shared" si="550"/>
        <v>0</v>
      </c>
      <c r="EN378" s="391">
        <f t="shared" si="551"/>
        <v>0</v>
      </c>
    </row>
    <row r="379" spans="1:144" s="391" customFormat="1" ht="13.5" hidden="1" thickBot="1" x14ac:dyDescent="0.25">
      <c r="A379" s="364" t="str">
        <f t="shared" si="559"/>
        <v>VZH-KA</v>
      </c>
      <c r="B379" s="365" t="str">
        <f>IF((A379&lt;&gt;"ZZZ"),(IF((IFERROR((VLOOKUP(A379,'Standaard+voorstellen '!A$1:B$436,1,FALSE)),"ZZZ"))="ZZZ","v","")),"")</f>
        <v/>
      </c>
      <c r="C379" s="396" t="s">
        <v>335</v>
      </c>
      <c r="D379" s="367" t="str">
        <f t="shared" si="471"/>
        <v>VZH-KA</v>
      </c>
      <c r="E379" s="368" t="str">
        <f>IFERROR((VLOOKUP(C379,'Standaard+voorstellen '!A$1:E$568,2,FALSE)),"Nog af te handelen AANVRAAG")</f>
        <v>Verzorging HAB Kantine</v>
      </c>
      <c r="F379" s="369">
        <f>IFERROR((VLOOKUP(C379,'Standaard+voorstellen '!A$1:E$568,3,FALSE)),"")</f>
        <v>8</v>
      </c>
      <c r="G379" s="370">
        <f t="shared" si="554"/>
        <v>12</v>
      </c>
      <c r="H379" s="371">
        <f t="shared" si="556"/>
        <v>9</v>
      </c>
      <c r="I379" s="372">
        <f t="shared" si="555"/>
        <v>3</v>
      </c>
      <c r="J379" s="367">
        <f t="shared" si="472"/>
        <v>23</v>
      </c>
      <c r="K379" s="372">
        <f t="shared" si="473"/>
        <v>0</v>
      </c>
      <c r="L379" s="369" t="s">
        <v>36</v>
      </c>
      <c r="M379" s="373" t="s">
        <v>331</v>
      </c>
      <c r="N379" s="374"/>
      <c r="O379" s="375"/>
      <c r="P379" s="376" t="s">
        <v>335</v>
      </c>
      <c r="Q379" s="377">
        <v>12</v>
      </c>
      <c r="R379" s="378">
        <v>9</v>
      </c>
      <c r="S379" s="379">
        <v>3</v>
      </c>
      <c r="T379" s="378">
        <v>9</v>
      </c>
      <c r="U379" s="378">
        <v>7</v>
      </c>
      <c r="V379" s="377">
        <v>2</v>
      </c>
      <c r="W379" s="378">
        <v>2</v>
      </c>
      <c r="X379" s="379">
        <v>0</v>
      </c>
      <c r="Y379" s="378">
        <v>1</v>
      </c>
      <c r="Z379" s="380">
        <v>1</v>
      </c>
      <c r="AA379" s="381">
        <v>0</v>
      </c>
      <c r="AB379" s="383">
        <v>2</v>
      </c>
      <c r="AC379" s="384">
        <v>2</v>
      </c>
      <c r="AD379" s="384">
        <v>0</v>
      </c>
      <c r="AE379" s="377">
        <v>2</v>
      </c>
      <c r="AF379" s="380">
        <v>1</v>
      </c>
      <c r="AG379" s="382">
        <v>1</v>
      </c>
      <c r="AH379" s="383">
        <v>3</v>
      </c>
      <c r="AI379" s="384">
        <v>3</v>
      </c>
      <c r="AJ379" s="385">
        <v>0</v>
      </c>
      <c r="AK379" s="384">
        <v>1</v>
      </c>
      <c r="AL379" s="384">
        <v>0</v>
      </c>
      <c r="AM379" s="384">
        <v>1</v>
      </c>
      <c r="AN379" s="383">
        <v>0</v>
      </c>
      <c r="AO379" s="384">
        <v>0</v>
      </c>
      <c r="AP379" s="385">
        <v>0</v>
      </c>
      <c r="AQ379" s="384">
        <v>1</v>
      </c>
      <c r="AR379" s="384">
        <v>0</v>
      </c>
      <c r="AS379" s="384">
        <v>1</v>
      </c>
      <c r="AT379" s="377">
        <v>0</v>
      </c>
      <c r="AU379" s="384">
        <v>0</v>
      </c>
      <c r="AV379" s="384">
        <v>0</v>
      </c>
      <c r="AW379" s="377"/>
      <c r="AX379" s="378"/>
      <c r="AY379" s="385"/>
      <c r="AZ379" s="403"/>
      <c r="BA379" s="387" t="str">
        <f t="shared" si="474"/>
        <v>VZ</v>
      </c>
      <c r="BB379" s="388" t="str">
        <f t="shared" si="475"/>
        <v>H</v>
      </c>
      <c r="BC379" s="389" t="str">
        <f t="shared" si="476"/>
        <v>-</v>
      </c>
      <c r="BD379" s="390" t="str">
        <f t="shared" si="558"/>
        <v>KA</v>
      </c>
      <c r="BE379" s="391">
        <f t="shared" si="477"/>
        <v>4</v>
      </c>
      <c r="BF379" s="392" t="str">
        <f>VLOOKUP(C379,'Standaard+voorstellen '!A$1:E$568,1,FALSE)</f>
        <v>VZH-KA</v>
      </c>
      <c r="BG379" s="393" t="str">
        <f>VLOOKUP(P379,'Hulpblad Aantal per VrtgSrt &gt;=1'!B$4:C$688,1,FALSE)</f>
        <v>VZH-KA</v>
      </c>
      <c r="BH379" s="394" t="s">
        <v>335</v>
      </c>
      <c r="BI379" s="393" t="str">
        <f t="shared" si="478"/>
        <v>g</v>
      </c>
      <c r="BJ379" s="393" t="str">
        <f t="shared" si="479"/>
        <v>P</v>
      </c>
      <c r="BK379" s="393" t="str">
        <f t="shared" si="480"/>
        <v>A</v>
      </c>
      <c r="BL379" s="395" t="str">
        <f t="shared" si="481"/>
        <v>PA</v>
      </c>
      <c r="BM379" s="393" t="str">
        <f>IF((B379&gt;"a"),(VLOOKUP(A379,Afhankelijkheid!A$2:O$5530,2,FALSE)),"")</f>
        <v/>
      </c>
      <c r="BN379" s="396">
        <f>IFERROR(VLOOKUP(A379,'Hulpblad IZB en IZE'!A$2:B$750,2,FALSE),0)</f>
        <v>23</v>
      </c>
      <c r="BO379" s="397" t="str">
        <f t="shared" si="482"/>
        <v/>
      </c>
      <c r="BP379" s="370">
        <f t="shared" si="483"/>
        <v>12</v>
      </c>
      <c r="BQ379" s="371">
        <f t="shared" si="484"/>
        <v>9</v>
      </c>
      <c r="BR379" s="372">
        <f t="shared" si="552"/>
        <v>3</v>
      </c>
      <c r="BS379" s="372">
        <f t="shared" si="553"/>
        <v>9</v>
      </c>
      <c r="BT379" s="367">
        <f t="shared" si="485"/>
        <v>23</v>
      </c>
      <c r="BU379" s="398"/>
      <c r="BW379" s="393">
        <f t="shared" si="486"/>
        <v>0</v>
      </c>
      <c r="BX379" s="393">
        <f t="shared" si="487"/>
        <v>0</v>
      </c>
      <c r="BY379" s="393">
        <f t="shared" si="488"/>
        <v>0</v>
      </c>
      <c r="BZ379" s="393">
        <f t="shared" si="489"/>
        <v>0</v>
      </c>
      <c r="CA379" s="393">
        <f t="shared" si="490"/>
        <v>0</v>
      </c>
      <c r="CB379" s="393">
        <f t="shared" si="491"/>
        <v>0</v>
      </c>
      <c r="CC379" s="393">
        <f t="shared" si="492"/>
        <v>0</v>
      </c>
      <c r="CD379" s="393">
        <f t="shared" si="493"/>
        <v>0</v>
      </c>
      <c r="CE379" s="393">
        <f t="shared" si="494"/>
        <v>0</v>
      </c>
      <c r="CF379" s="393">
        <f t="shared" si="495"/>
        <v>0</v>
      </c>
      <c r="CG379" s="398"/>
      <c r="CH379" s="391">
        <f t="shared" si="496"/>
        <v>1</v>
      </c>
      <c r="CI379" s="391">
        <f t="shared" si="497"/>
        <v>1</v>
      </c>
      <c r="CJ379" s="391">
        <f t="shared" si="498"/>
        <v>1</v>
      </c>
      <c r="CK379" s="391">
        <f t="shared" si="499"/>
        <v>1</v>
      </c>
      <c r="CL379" s="391">
        <f t="shared" si="500"/>
        <v>1</v>
      </c>
      <c r="CM379" s="391">
        <f t="shared" si="501"/>
        <v>1</v>
      </c>
      <c r="CN379" s="391">
        <f t="shared" si="502"/>
        <v>1</v>
      </c>
      <c r="CO379" s="391">
        <f t="shared" si="503"/>
        <v>1</v>
      </c>
      <c r="CP379" s="391">
        <f t="shared" si="504"/>
        <v>1</v>
      </c>
      <c r="CQ379" s="391">
        <f t="shared" si="505"/>
        <v>0</v>
      </c>
      <c r="CR379" s="391">
        <f t="shared" si="506"/>
        <v>0</v>
      </c>
      <c r="CS379" s="393">
        <f t="shared" si="507"/>
        <v>0</v>
      </c>
      <c r="CT379" s="391">
        <f t="shared" si="508"/>
        <v>0</v>
      </c>
      <c r="CU379" s="391">
        <f t="shared" si="509"/>
        <v>1</v>
      </c>
      <c r="CV379" s="391">
        <f t="shared" si="510"/>
        <v>1</v>
      </c>
      <c r="CW379" s="391">
        <f t="shared" si="511"/>
        <v>1</v>
      </c>
      <c r="CX379" s="391">
        <f t="shared" si="512"/>
        <v>1</v>
      </c>
      <c r="CY379" s="391">
        <f t="shared" si="513"/>
        <v>1</v>
      </c>
      <c r="CZ379" s="391">
        <f t="shared" si="514"/>
        <v>1</v>
      </c>
      <c r="DA379" s="391">
        <f t="shared" si="515"/>
        <v>0</v>
      </c>
      <c r="DB379" s="391">
        <f t="shared" si="516"/>
        <v>1</v>
      </c>
      <c r="DC379" s="391">
        <f t="shared" si="517"/>
        <v>0</v>
      </c>
      <c r="DD379" s="391">
        <f t="shared" si="518"/>
        <v>0</v>
      </c>
      <c r="DE379" s="398"/>
      <c r="DF379" s="391">
        <f t="shared" si="519"/>
        <v>0</v>
      </c>
      <c r="DG379" s="391">
        <f t="shared" si="520"/>
        <v>0</v>
      </c>
      <c r="DH379" s="391">
        <f t="shared" si="521"/>
        <v>0</v>
      </c>
      <c r="DI379" s="391">
        <f t="shared" si="522"/>
        <v>0</v>
      </c>
      <c r="DJ379" s="391">
        <f t="shared" si="523"/>
        <v>0</v>
      </c>
      <c r="DK379" s="391">
        <f t="shared" si="524"/>
        <v>0</v>
      </c>
      <c r="DL379" s="391">
        <f t="shared" si="525"/>
        <v>0</v>
      </c>
      <c r="DM379" s="391">
        <f t="shared" si="526"/>
        <v>0</v>
      </c>
      <c r="DN379" s="391">
        <f t="shared" si="527"/>
        <v>0</v>
      </c>
      <c r="DO379" s="391">
        <f t="shared" si="528"/>
        <v>0</v>
      </c>
      <c r="DP379" s="391">
        <f t="shared" si="529"/>
        <v>0</v>
      </c>
      <c r="DQ379" s="398"/>
      <c r="DR379" s="391">
        <f t="shared" si="530"/>
        <v>0</v>
      </c>
      <c r="DS379" s="391">
        <f t="shared" si="531"/>
        <v>0</v>
      </c>
      <c r="DT379" s="391">
        <f t="shared" si="532"/>
        <v>0</v>
      </c>
      <c r="DU379" s="391">
        <f t="shared" si="533"/>
        <v>0</v>
      </c>
      <c r="DV379" s="391">
        <f t="shared" si="534"/>
        <v>0</v>
      </c>
      <c r="DW379" s="391">
        <f t="shared" si="535"/>
        <v>0</v>
      </c>
      <c r="DX379" s="391">
        <f t="shared" si="536"/>
        <v>0</v>
      </c>
      <c r="DY379" s="391">
        <f t="shared" si="537"/>
        <v>0</v>
      </c>
      <c r="DZ379" s="391">
        <f t="shared" si="538"/>
        <v>0</v>
      </c>
      <c r="EA379" s="391">
        <f t="shared" si="539"/>
        <v>0</v>
      </c>
      <c r="EB379" s="391">
        <f t="shared" si="540"/>
        <v>0</v>
      </c>
      <c r="EC379" s="398"/>
      <c r="ED379" s="391">
        <f t="shared" si="541"/>
        <v>0</v>
      </c>
      <c r="EE379" s="391">
        <f t="shared" si="542"/>
        <v>0</v>
      </c>
      <c r="EF379" s="391">
        <f t="shared" si="543"/>
        <v>0</v>
      </c>
      <c r="EG379" s="391">
        <f t="shared" si="544"/>
        <v>0</v>
      </c>
      <c r="EH379" s="391">
        <f t="shared" si="545"/>
        <v>0</v>
      </c>
      <c r="EI379" s="391">
        <f t="shared" si="546"/>
        <v>0</v>
      </c>
      <c r="EJ379" s="391">
        <f t="shared" si="547"/>
        <v>0</v>
      </c>
      <c r="EK379" s="391">
        <f t="shared" si="548"/>
        <v>0</v>
      </c>
      <c r="EL379" s="391">
        <f t="shared" si="549"/>
        <v>0</v>
      </c>
      <c r="EM379" s="391">
        <f t="shared" si="550"/>
        <v>0</v>
      </c>
      <c r="EN379" s="391">
        <f t="shared" si="551"/>
        <v>0</v>
      </c>
    </row>
    <row r="380" spans="1:144" s="391" customFormat="1" ht="13.5" hidden="1" thickBot="1" x14ac:dyDescent="0.25">
      <c r="A380" s="364" t="str">
        <f t="shared" si="559"/>
        <v>VZH-WC</v>
      </c>
      <c r="B380" s="365" t="str">
        <f>IF((A380&lt;&gt;"ZZZ"),(IF((IFERROR((VLOOKUP(A380,'Standaard+voorstellen '!A$1:B$436,1,FALSE)),"ZZZ"))="ZZZ","v","")),"")</f>
        <v/>
      </c>
      <c r="C380" s="396" t="s">
        <v>337</v>
      </c>
      <c r="D380" s="367" t="str">
        <f t="shared" si="471"/>
        <v>VZH-WC</v>
      </c>
      <c r="E380" s="368" t="str">
        <f>IFERROR((VLOOKUP(C380,'Standaard+voorstellen '!A$1:E$568,2,FALSE)),"Nog af te handelen AANVRAAG")</f>
        <v>Verzorging HAB WC</v>
      </c>
      <c r="F380" s="369">
        <f>IFERROR((VLOOKUP(C380,'Standaard+voorstellen '!A$1:E$568,3,FALSE)),"")</f>
        <v>8</v>
      </c>
      <c r="G380" s="370">
        <f t="shared" si="554"/>
        <v>9</v>
      </c>
      <c r="H380" s="371">
        <f t="shared" si="556"/>
        <v>4</v>
      </c>
      <c r="I380" s="372">
        <f t="shared" si="555"/>
        <v>5</v>
      </c>
      <c r="J380" s="367">
        <f t="shared" si="472"/>
        <v>7</v>
      </c>
      <c r="K380" s="372">
        <f t="shared" si="473"/>
        <v>0</v>
      </c>
      <c r="L380" s="369" t="s">
        <v>36</v>
      </c>
      <c r="M380" s="373" t="s">
        <v>331</v>
      </c>
      <c r="N380" s="374"/>
      <c r="O380" s="375"/>
      <c r="P380" s="376" t="s">
        <v>337</v>
      </c>
      <c r="Q380" s="377">
        <v>9</v>
      </c>
      <c r="R380" s="378">
        <v>4</v>
      </c>
      <c r="S380" s="379">
        <v>5</v>
      </c>
      <c r="T380" s="378">
        <v>7</v>
      </c>
      <c r="U380" s="378">
        <v>5</v>
      </c>
      <c r="V380" s="377">
        <v>1</v>
      </c>
      <c r="W380" s="378">
        <v>1</v>
      </c>
      <c r="X380" s="379">
        <v>0</v>
      </c>
      <c r="Y380" s="384"/>
      <c r="Z380" s="401"/>
      <c r="AA380" s="402"/>
      <c r="AB380" s="383"/>
      <c r="AC380" s="384"/>
      <c r="AD380" s="384"/>
      <c r="AE380" s="383">
        <v>2</v>
      </c>
      <c r="AF380" s="401">
        <v>2</v>
      </c>
      <c r="AG380" s="406">
        <v>0</v>
      </c>
      <c r="AH380" s="383">
        <v>1</v>
      </c>
      <c r="AI380" s="384">
        <v>1</v>
      </c>
      <c r="AJ380" s="385">
        <v>0</v>
      </c>
      <c r="AK380" s="384">
        <v>1</v>
      </c>
      <c r="AL380" s="384">
        <v>0</v>
      </c>
      <c r="AM380" s="384">
        <v>1</v>
      </c>
      <c r="AN380" s="383">
        <v>0</v>
      </c>
      <c r="AO380" s="384">
        <v>0</v>
      </c>
      <c r="AP380" s="385">
        <v>0</v>
      </c>
      <c r="AQ380" s="384">
        <v>4</v>
      </c>
      <c r="AR380" s="384">
        <v>0</v>
      </c>
      <c r="AS380" s="384">
        <v>4</v>
      </c>
      <c r="AT380" s="377">
        <v>0</v>
      </c>
      <c r="AU380" s="384">
        <v>0</v>
      </c>
      <c r="AV380" s="384">
        <v>0</v>
      </c>
      <c r="AW380" s="377"/>
      <c r="AX380" s="378"/>
      <c r="AY380" s="385"/>
      <c r="AZ380" s="403"/>
      <c r="BA380" s="387" t="str">
        <f t="shared" si="474"/>
        <v>VZ</v>
      </c>
      <c r="BB380" s="388" t="str">
        <f t="shared" si="475"/>
        <v>H</v>
      </c>
      <c r="BC380" s="389" t="str">
        <f t="shared" si="476"/>
        <v>-</v>
      </c>
      <c r="BD380" s="390" t="str">
        <f t="shared" si="558"/>
        <v>WC</v>
      </c>
      <c r="BE380" s="391">
        <f t="shared" si="477"/>
        <v>4</v>
      </c>
      <c r="BF380" s="392" t="str">
        <f>VLOOKUP(C380,'Standaard+voorstellen '!A$1:E$568,1,FALSE)</f>
        <v>VZH-WC</v>
      </c>
      <c r="BG380" s="393" t="str">
        <f>VLOOKUP(P380,'Hulpblad Aantal per VrtgSrt &gt;=1'!B$4:C$688,1,FALSE)</f>
        <v>VZH-WC</v>
      </c>
      <c r="BH380" s="394" t="s">
        <v>337</v>
      </c>
      <c r="BI380" s="393" t="str">
        <f t="shared" si="478"/>
        <v>g</v>
      </c>
      <c r="BJ380" s="393" t="str">
        <f t="shared" si="479"/>
        <v>P</v>
      </c>
      <c r="BK380" s="393" t="str">
        <f t="shared" si="480"/>
        <v>A</v>
      </c>
      <c r="BL380" s="395" t="str">
        <f t="shared" si="481"/>
        <v>PA</v>
      </c>
      <c r="BM380" s="393" t="str">
        <f>IF((B380&gt;"a"),(VLOOKUP(A380,Afhankelijkheid!A$2:O$5530,2,FALSE)),"")</f>
        <v/>
      </c>
      <c r="BN380" s="396">
        <f>IFERROR(VLOOKUP(A380,'Hulpblad IZB en IZE'!A$2:B$750,2,FALSE),0)</f>
        <v>7</v>
      </c>
      <c r="BO380" s="397" t="str">
        <f t="shared" si="482"/>
        <v/>
      </c>
      <c r="BP380" s="370">
        <f t="shared" si="483"/>
        <v>9</v>
      </c>
      <c r="BQ380" s="371">
        <f t="shared" si="484"/>
        <v>4</v>
      </c>
      <c r="BR380" s="372">
        <f t="shared" si="552"/>
        <v>5</v>
      </c>
      <c r="BS380" s="372">
        <f t="shared" si="553"/>
        <v>7</v>
      </c>
      <c r="BT380" s="367">
        <f t="shared" si="485"/>
        <v>7</v>
      </c>
      <c r="BU380" s="398"/>
      <c r="BW380" s="393">
        <f t="shared" si="486"/>
        <v>0</v>
      </c>
      <c r="BX380" s="393">
        <f t="shared" si="487"/>
        <v>0</v>
      </c>
      <c r="BY380" s="393">
        <f t="shared" si="488"/>
        <v>0</v>
      </c>
      <c r="BZ380" s="393">
        <f t="shared" si="489"/>
        <v>0</v>
      </c>
      <c r="CA380" s="393">
        <f t="shared" si="490"/>
        <v>0</v>
      </c>
      <c r="CB380" s="393">
        <f t="shared" si="491"/>
        <v>0</v>
      </c>
      <c r="CC380" s="393">
        <f t="shared" si="492"/>
        <v>0</v>
      </c>
      <c r="CD380" s="393">
        <f t="shared" si="493"/>
        <v>0</v>
      </c>
      <c r="CE380" s="393">
        <f t="shared" si="494"/>
        <v>0</v>
      </c>
      <c r="CF380" s="393">
        <f t="shared" si="495"/>
        <v>0</v>
      </c>
      <c r="CG380" s="398"/>
      <c r="CH380" s="391">
        <f t="shared" si="496"/>
        <v>1</v>
      </c>
      <c r="CI380" s="391">
        <f t="shared" si="497"/>
        <v>0</v>
      </c>
      <c r="CJ380" s="391">
        <f t="shared" si="498"/>
        <v>0</v>
      </c>
      <c r="CK380" s="391">
        <f t="shared" si="499"/>
        <v>1</v>
      </c>
      <c r="CL380" s="391">
        <f t="shared" si="500"/>
        <v>1</v>
      </c>
      <c r="CM380" s="391">
        <f t="shared" si="501"/>
        <v>1</v>
      </c>
      <c r="CN380" s="391">
        <f t="shared" si="502"/>
        <v>1</v>
      </c>
      <c r="CO380" s="391">
        <f t="shared" si="503"/>
        <v>1</v>
      </c>
      <c r="CP380" s="391">
        <f t="shared" si="504"/>
        <v>1</v>
      </c>
      <c r="CQ380" s="391">
        <f t="shared" si="505"/>
        <v>0</v>
      </c>
      <c r="CR380" s="391">
        <f t="shared" si="506"/>
        <v>0</v>
      </c>
      <c r="CS380" s="393">
        <f t="shared" si="507"/>
        <v>0</v>
      </c>
      <c r="CT380" s="391">
        <f t="shared" si="508"/>
        <v>0</v>
      </c>
      <c r="CU380" s="391">
        <f t="shared" si="509"/>
        <v>1</v>
      </c>
      <c r="CV380" s="391">
        <f t="shared" si="510"/>
        <v>0</v>
      </c>
      <c r="CW380" s="391">
        <f t="shared" si="511"/>
        <v>0</v>
      </c>
      <c r="CX380" s="391">
        <f t="shared" si="512"/>
        <v>1</v>
      </c>
      <c r="CY380" s="391">
        <f t="shared" si="513"/>
        <v>1</v>
      </c>
      <c r="CZ380" s="391">
        <f t="shared" si="514"/>
        <v>1</v>
      </c>
      <c r="DA380" s="391">
        <f t="shared" si="515"/>
        <v>0</v>
      </c>
      <c r="DB380" s="391">
        <f t="shared" si="516"/>
        <v>1</v>
      </c>
      <c r="DC380" s="391">
        <f t="shared" si="517"/>
        <v>0</v>
      </c>
      <c r="DD380" s="391">
        <f t="shared" si="518"/>
        <v>0</v>
      </c>
      <c r="DE380" s="398"/>
      <c r="DF380" s="391">
        <f t="shared" si="519"/>
        <v>0</v>
      </c>
      <c r="DG380" s="391">
        <f t="shared" si="520"/>
        <v>0</v>
      </c>
      <c r="DH380" s="391">
        <f t="shared" si="521"/>
        <v>0</v>
      </c>
      <c r="DI380" s="391">
        <f t="shared" si="522"/>
        <v>0</v>
      </c>
      <c r="DJ380" s="391">
        <f t="shared" si="523"/>
        <v>0</v>
      </c>
      <c r="DK380" s="391">
        <f t="shared" si="524"/>
        <v>0</v>
      </c>
      <c r="DL380" s="391">
        <f t="shared" si="525"/>
        <v>0</v>
      </c>
      <c r="DM380" s="391">
        <f t="shared" si="526"/>
        <v>0</v>
      </c>
      <c r="DN380" s="391">
        <f t="shared" si="527"/>
        <v>0</v>
      </c>
      <c r="DO380" s="391">
        <f t="shared" si="528"/>
        <v>0</v>
      </c>
      <c r="DP380" s="391">
        <f t="shared" si="529"/>
        <v>0</v>
      </c>
      <c r="DQ380" s="398"/>
      <c r="DR380" s="391">
        <f t="shared" si="530"/>
        <v>0</v>
      </c>
      <c r="DS380" s="391">
        <f t="shared" si="531"/>
        <v>0</v>
      </c>
      <c r="DT380" s="391">
        <f t="shared" si="532"/>
        <v>0</v>
      </c>
      <c r="DU380" s="391">
        <f t="shared" si="533"/>
        <v>0</v>
      </c>
      <c r="DV380" s="391">
        <f t="shared" si="534"/>
        <v>0</v>
      </c>
      <c r="DW380" s="391">
        <f t="shared" si="535"/>
        <v>0</v>
      </c>
      <c r="DX380" s="391">
        <f t="shared" si="536"/>
        <v>0</v>
      </c>
      <c r="DY380" s="391">
        <f t="shared" si="537"/>
        <v>0</v>
      </c>
      <c r="DZ380" s="391">
        <f t="shared" si="538"/>
        <v>0</v>
      </c>
      <c r="EA380" s="391">
        <f t="shared" si="539"/>
        <v>0</v>
      </c>
      <c r="EB380" s="391">
        <f t="shared" si="540"/>
        <v>0</v>
      </c>
      <c r="EC380" s="398"/>
      <c r="ED380" s="391">
        <f t="shared" si="541"/>
        <v>0</v>
      </c>
      <c r="EE380" s="391">
        <f t="shared" si="542"/>
        <v>0</v>
      </c>
      <c r="EF380" s="391">
        <f t="shared" si="543"/>
        <v>0</v>
      </c>
      <c r="EG380" s="391">
        <f t="shared" si="544"/>
        <v>0</v>
      </c>
      <c r="EH380" s="391">
        <f t="shared" si="545"/>
        <v>0</v>
      </c>
      <c r="EI380" s="391">
        <f t="shared" si="546"/>
        <v>0</v>
      </c>
      <c r="EJ380" s="391">
        <f t="shared" si="547"/>
        <v>0</v>
      </c>
      <c r="EK380" s="391">
        <f t="shared" si="548"/>
        <v>0</v>
      </c>
      <c r="EL380" s="391">
        <f t="shared" si="549"/>
        <v>0</v>
      </c>
      <c r="EM380" s="391">
        <f t="shared" si="550"/>
        <v>0</v>
      </c>
      <c r="EN380" s="391">
        <f t="shared" si="551"/>
        <v>0</v>
      </c>
    </row>
    <row r="381" spans="1:144" s="391" customFormat="1" ht="13.5" hidden="1" thickBot="1" x14ac:dyDescent="0.25">
      <c r="A381" s="364" t="str">
        <f t="shared" si="559"/>
        <v>VZ-KA</v>
      </c>
      <c r="B381" s="365" t="str">
        <f>IF((A381&lt;&gt;"ZZZ"),(IF((IFERROR((VLOOKUP(A381,'Standaard+voorstellen '!A$1:B$436,1,FALSE)),"ZZZ"))="ZZZ","v","")),"")</f>
        <v/>
      </c>
      <c r="C381" s="396" t="s">
        <v>334</v>
      </c>
      <c r="D381" s="367" t="str">
        <f t="shared" si="471"/>
        <v>VZ-KA</v>
      </c>
      <c r="E381" s="368" t="str">
        <f>IFERROR((VLOOKUP(C381,'Standaard+voorstellen '!A$1:E$568,2,FALSE)),"Nog af te handelen AANVRAAG")</f>
        <v>Verzorgingsvoertuig Kantine</v>
      </c>
      <c r="F381" s="369">
        <f>IFERROR((VLOOKUP(C381,'Standaard+voorstellen '!A$1:E$568,3,FALSE)),"")</f>
        <v>8</v>
      </c>
      <c r="G381" s="370">
        <f t="shared" si="554"/>
        <v>7</v>
      </c>
      <c r="H381" s="371">
        <f t="shared" si="556"/>
        <v>3</v>
      </c>
      <c r="I381" s="372">
        <f t="shared" si="555"/>
        <v>4</v>
      </c>
      <c r="J381" s="367">
        <f t="shared" si="472"/>
        <v>18</v>
      </c>
      <c r="K381" s="372">
        <f t="shared" si="473"/>
        <v>0</v>
      </c>
      <c r="L381" s="369" t="s">
        <v>36</v>
      </c>
      <c r="M381" s="373" t="s">
        <v>331</v>
      </c>
      <c r="N381" s="374"/>
      <c r="O381" s="375"/>
      <c r="P381" s="376" t="s">
        <v>334</v>
      </c>
      <c r="Q381" s="377">
        <v>7</v>
      </c>
      <c r="R381" s="378">
        <v>3</v>
      </c>
      <c r="S381" s="379">
        <v>4</v>
      </c>
      <c r="T381" s="378">
        <v>7</v>
      </c>
      <c r="U381" s="378">
        <v>4</v>
      </c>
      <c r="V381" s="383">
        <v>0</v>
      </c>
      <c r="W381" s="384">
        <v>0</v>
      </c>
      <c r="X381" s="385">
        <v>0</v>
      </c>
      <c r="Y381" s="384"/>
      <c r="Z381" s="401"/>
      <c r="AA381" s="402"/>
      <c r="AB381" s="383"/>
      <c r="AC381" s="384"/>
      <c r="AD381" s="384"/>
      <c r="AE381" s="383">
        <v>1</v>
      </c>
      <c r="AF381" s="401">
        <v>0</v>
      </c>
      <c r="AG381" s="406">
        <v>1</v>
      </c>
      <c r="AH381" s="377">
        <v>0</v>
      </c>
      <c r="AI381" s="378">
        <v>0</v>
      </c>
      <c r="AJ381" s="379">
        <v>0</v>
      </c>
      <c r="AK381" s="384">
        <v>1</v>
      </c>
      <c r="AL381" s="384">
        <v>1</v>
      </c>
      <c r="AM381" s="384">
        <v>0</v>
      </c>
      <c r="AN381" s="377">
        <v>2</v>
      </c>
      <c r="AO381" s="378">
        <v>2</v>
      </c>
      <c r="AP381" s="379">
        <v>0</v>
      </c>
      <c r="AQ381" s="384">
        <v>3</v>
      </c>
      <c r="AR381" s="384">
        <v>0</v>
      </c>
      <c r="AS381" s="384">
        <v>3</v>
      </c>
      <c r="AT381" s="383">
        <v>0</v>
      </c>
      <c r="AU381" s="384">
        <v>0</v>
      </c>
      <c r="AV381" s="384">
        <v>0</v>
      </c>
      <c r="AW381" s="383"/>
      <c r="AX381" s="384"/>
      <c r="AY381" s="385"/>
      <c r="AZ381" s="403"/>
      <c r="BA381" s="387" t="str">
        <f t="shared" si="474"/>
        <v>VZ</v>
      </c>
      <c r="BB381" s="388" t="str">
        <f t="shared" si="475"/>
        <v/>
      </c>
      <c r="BC381" s="389" t="str">
        <f t="shared" si="476"/>
        <v>-</v>
      </c>
      <c r="BD381" s="390" t="str">
        <f t="shared" si="558"/>
        <v>KA</v>
      </c>
      <c r="BE381" s="391">
        <f t="shared" si="477"/>
        <v>3</v>
      </c>
      <c r="BF381" s="392" t="str">
        <f>VLOOKUP(C381,'Standaard+voorstellen '!A$1:E$568,1,FALSE)</f>
        <v>VZ-KA</v>
      </c>
      <c r="BG381" s="393" t="str">
        <f>VLOOKUP(P381,'Hulpblad Aantal per VrtgSrt &gt;=1'!B$4:C$688,1,FALSE)</f>
        <v>VZ-KA</v>
      </c>
      <c r="BH381" s="394" t="s">
        <v>334</v>
      </c>
      <c r="BI381" s="393" t="str">
        <f t="shared" si="478"/>
        <v>g</v>
      </c>
      <c r="BJ381" s="393" t="str">
        <f t="shared" si="479"/>
        <v>P</v>
      </c>
      <c r="BK381" s="393" t="str">
        <f t="shared" si="480"/>
        <v>A</v>
      </c>
      <c r="BL381" s="395" t="str">
        <f t="shared" si="481"/>
        <v>PA</v>
      </c>
      <c r="BM381" s="393" t="str">
        <f>IF((B381&gt;"a"),(VLOOKUP(A381,Afhankelijkheid!A$2:O$5530,2,FALSE)),"")</f>
        <v/>
      </c>
      <c r="BN381" s="396">
        <f>IFERROR(VLOOKUP(A381,'Hulpblad IZB en IZE'!A$2:B$750,2,FALSE),0)</f>
        <v>18</v>
      </c>
      <c r="BO381" s="397" t="str">
        <f t="shared" si="482"/>
        <v/>
      </c>
      <c r="BP381" s="370">
        <f t="shared" si="483"/>
        <v>7</v>
      </c>
      <c r="BQ381" s="371">
        <f t="shared" si="484"/>
        <v>3</v>
      </c>
      <c r="BR381" s="372">
        <f t="shared" si="552"/>
        <v>4</v>
      </c>
      <c r="BS381" s="372">
        <f t="shared" si="553"/>
        <v>7</v>
      </c>
      <c r="BT381" s="367">
        <f t="shared" si="485"/>
        <v>18</v>
      </c>
      <c r="BU381" s="398"/>
      <c r="BW381" s="393">
        <f t="shared" si="486"/>
        <v>0</v>
      </c>
      <c r="BX381" s="393">
        <f t="shared" si="487"/>
        <v>0</v>
      </c>
      <c r="BY381" s="393">
        <f t="shared" si="488"/>
        <v>0</v>
      </c>
      <c r="BZ381" s="393">
        <f t="shared" si="489"/>
        <v>0</v>
      </c>
      <c r="CA381" s="393">
        <f t="shared" si="490"/>
        <v>0</v>
      </c>
      <c r="CB381" s="393">
        <f t="shared" si="491"/>
        <v>0</v>
      </c>
      <c r="CC381" s="393">
        <f t="shared" si="492"/>
        <v>0</v>
      </c>
      <c r="CD381" s="393">
        <f t="shared" si="493"/>
        <v>0</v>
      </c>
      <c r="CE381" s="393">
        <f t="shared" si="494"/>
        <v>0</v>
      </c>
      <c r="CF381" s="393">
        <f t="shared" si="495"/>
        <v>0</v>
      </c>
      <c r="CG381" s="398"/>
      <c r="CH381" s="391">
        <f t="shared" si="496"/>
        <v>1</v>
      </c>
      <c r="CI381" s="391">
        <f t="shared" si="497"/>
        <v>0</v>
      </c>
      <c r="CJ381" s="391">
        <f t="shared" si="498"/>
        <v>0</v>
      </c>
      <c r="CK381" s="391">
        <f t="shared" si="499"/>
        <v>1</v>
      </c>
      <c r="CL381" s="391">
        <f t="shared" si="500"/>
        <v>1</v>
      </c>
      <c r="CM381" s="391">
        <f t="shared" si="501"/>
        <v>1</v>
      </c>
      <c r="CN381" s="391">
        <f t="shared" si="502"/>
        <v>1</v>
      </c>
      <c r="CO381" s="391">
        <f t="shared" si="503"/>
        <v>1</v>
      </c>
      <c r="CP381" s="391">
        <f t="shared" si="504"/>
        <v>1</v>
      </c>
      <c r="CQ381" s="391">
        <f t="shared" si="505"/>
        <v>0</v>
      </c>
      <c r="CR381" s="391">
        <f t="shared" si="506"/>
        <v>0</v>
      </c>
      <c r="CS381" s="393">
        <f t="shared" si="507"/>
        <v>0</v>
      </c>
      <c r="CT381" s="391">
        <f t="shared" si="508"/>
        <v>0</v>
      </c>
      <c r="CU381" s="391">
        <f t="shared" si="509"/>
        <v>0</v>
      </c>
      <c r="CV381" s="391">
        <f t="shared" si="510"/>
        <v>0</v>
      </c>
      <c r="CW381" s="391">
        <f t="shared" si="511"/>
        <v>0</v>
      </c>
      <c r="CX381" s="391">
        <f t="shared" si="512"/>
        <v>1</v>
      </c>
      <c r="CY381" s="391">
        <f t="shared" si="513"/>
        <v>0</v>
      </c>
      <c r="CZ381" s="391">
        <f t="shared" si="514"/>
        <v>1</v>
      </c>
      <c r="DA381" s="391">
        <f t="shared" si="515"/>
        <v>1</v>
      </c>
      <c r="DB381" s="391">
        <f t="shared" si="516"/>
        <v>1</v>
      </c>
      <c r="DC381" s="391">
        <f t="shared" si="517"/>
        <v>0</v>
      </c>
      <c r="DD381" s="391">
        <f t="shared" si="518"/>
        <v>0</v>
      </c>
      <c r="DE381" s="398"/>
      <c r="DF381" s="391">
        <f t="shared" si="519"/>
        <v>0</v>
      </c>
      <c r="DG381" s="391">
        <f t="shared" si="520"/>
        <v>0</v>
      </c>
      <c r="DH381" s="391">
        <f t="shared" si="521"/>
        <v>0</v>
      </c>
      <c r="DI381" s="391">
        <f t="shared" si="522"/>
        <v>0</v>
      </c>
      <c r="DJ381" s="391">
        <f t="shared" si="523"/>
        <v>0</v>
      </c>
      <c r="DK381" s="391">
        <f t="shared" si="524"/>
        <v>0</v>
      </c>
      <c r="DL381" s="391">
        <f t="shared" si="525"/>
        <v>0</v>
      </c>
      <c r="DM381" s="391">
        <f t="shared" si="526"/>
        <v>0</v>
      </c>
      <c r="DN381" s="391">
        <f t="shared" si="527"/>
        <v>0</v>
      </c>
      <c r="DO381" s="391">
        <f t="shared" si="528"/>
        <v>0</v>
      </c>
      <c r="DP381" s="391">
        <f t="shared" si="529"/>
        <v>0</v>
      </c>
      <c r="DQ381" s="398"/>
      <c r="DR381" s="391">
        <f t="shared" si="530"/>
        <v>0</v>
      </c>
      <c r="DS381" s="391">
        <f t="shared" si="531"/>
        <v>0</v>
      </c>
      <c r="DT381" s="391">
        <f t="shared" si="532"/>
        <v>0</v>
      </c>
      <c r="DU381" s="391">
        <f t="shared" si="533"/>
        <v>0</v>
      </c>
      <c r="DV381" s="391">
        <f t="shared" si="534"/>
        <v>0</v>
      </c>
      <c r="DW381" s="391">
        <f t="shared" si="535"/>
        <v>0</v>
      </c>
      <c r="DX381" s="391">
        <f t="shared" si="536"/>
        <v>0</v>
      </c>
      <c r="DY381" s="391">
        <f t="shared" si="537"/>
        <v>0</v>
      </c>
      <c r="DZ381" s="391">
        <f t="shared" si="538"/>
        <v>0</v>
      </c>
      <c r="EA381" s="391">
        <f t="shared" si="539"/>
        <v>0</v>
      </c>
      <c r="EB381" s="391">
        <f t="shared" si="540"/>
        <v>0</v>
      </c>
      <c r="EC381" s="398"/>
      <c r="ED381" s="391">
        <f t="shared" si="541"/>
        <v>0</v>
      </c>
      <c r="EE381" s="391">
        <f t="shared" si="542"/>
        <v>0</v>
      </c>
      <c r="EF381" s="391">
        <f t="shared" si="543"/>
        <v>0</v>
      </c>
      <c r="EG381" s="391">
        <f t="shared" si="544"/>
        <v>0</v>
      </c>
      <c r="EH381" s="391">
        <f t="shared" si="545"/>
        <v>0</v>
      </c>
      <c r="EI381" s="391">
        <f t="shared" si="546"/>
        <v>0</v>
      </c>
      <c r="EJ381" s="391">
        <f t="shared" si="547"/>
        <v>0</v>
      </c>
      <c r="EK381" s="391">
        <f t="shared" si="548"/>
        <v>0</v>
      </c>
      <c r="EL381" s="391">
        <f t="shared" si="549"/>
        <v>0</v>
      </c>
      <c r="EM381" s="391">
        <f t="shared" si="550"/>
        <v>0</v>
      </c>
      <c r="EN381" s="391">
        <f t="shared" si="551"/>
        <v>0</v>
      </c>
    </row>
    <row r="382" spans="1:144" s="391" customFormat="1" ht="13.5" hidden="1" thickBot="1" x14ac:dyDescent="0.25">
      <c r="A382" s="364" t="str">
        <f t="shared" si="559"/>
        <v>WBH</v>
      </c>
      <c r="B382" s="365" t="str">
        <f>IF((A382&lt;&gt;"ZZZ"),(IF((IFERROR((VLOOKUP(A382,'Standaard+voorstellen '!A$1:B$436,1,FALSE)),"ZZZ"))="ZZZ","v","")),"")</f>
        <v/>
      </c>
      <c r="C382" s="396" t="s">
        <v>264</v>
      </c>
      <c r="D382" s="367" t="str">
        <f t="shared" si="471"/>
        <v>WBH</v>
      </c>
      <c r="E382" s="368" t="str">
        <f>IFERROR((VLOOKUP(C382,'Standaard+voorstellen '!A$1:E$568,2,FALSE)),"Nog af te handelen AANVRAAG")</f>
        <v>Waterbassin Haakarmbak &gt; 3m3</v>
      </c>
      <c r="F382" s="369">
        <f>IFERROR((VLOOKUP(C382,'Standaard+voorstellen '!A$1:E$568,3,FALSE)),"")</f>
        <v>6</v>
      </c>
      <c r="G382" s="370">
        <f t="shared" si="554"/>
        <v>10</v>
      </c>
      <c r="H382" s="371">
        <f t="shared" si="556"/>
        <v>10</v>
      </c>
      <c r="I382" s="372">
        <f t="shared" si="555"/>
        <v>0</v>
      </c>
      <c r="J382" s="367">
        <f t="shared" si="472"/>
        <v>15</v>
      </c>
      <c r="K382" s="372">
        <f t="shared" si="473"/>
        <v>0</v>
      </c>
      <c r="L382" s="369" t="s">
        <v>36</v>
      </c>
      <c r="M382" s="373" t="s">
        <v>1232</v>
      </c>
      <c r="N382" s="374"/>
      <c r="O382" s="375"/>
      <c r="P382" s="376" t="s">
        <v>264</v>
      </c>
      <c r="Q382" s="377">
        <v>10</v>
      </c>
      <c r="R382" s="378">
        <v>10</v>
      </c>
      <c r="S382" s="379">
        <v>0</v>
      </c>
      <c r="T382" s="378">
        <v>8</v>
      </c>
      <c r="U382" s="378">
        <v>5</v>
      </c>
      <c r="V382" s="383">
        <v>0</v>
      </c>
      <c r="W382" s="384">
        <v>0</v>
      </c>
      <c r="X382" s="385">
        <v>0</v>
      </c>
      <c r="Y382" s="384"/>
      <c r="Z382" s="401"/>
      <c r="AA382" s="402"/>
      <c r="AB382" s="383"/>
      <c r="AC382" s="384"/>
      <c r="AD382" s="384"/>
      <c r="AE382" s="383">
        <v>2</v>
      </c>
      <c r="AF382" s="401">
        <v>2</v>
      </c>
      <c r="AG382" s="406">
        <v>0</v>
      </c>
      <c r="AH382" s="383">
        <v>0</v>
      </c>
      <c r="AI382" s="384">
        <v>0</v>
      </c>
      <c r="AJ382" s="385">
        <v>0</v>
      </c>
      <c r="AK382" s="378">
        <v>2</v>
      </c>
      <c r="AL382" s="378">
        <v>2</v>
      </c>
      <c r="AM382" s="378">
        <v>0</v>
      </c>
      <c r="AN382" s="383">
        <v>0</v>
      </c>
      <c r="AO382" s="384">
        <v>0</v>
      </c>
      <c r="AP382" s="385">
        <v>0</v>
      </c>
      <c r="AQ382" s="378">
        <v>3</v>
      </c>
      <c r="AR382" s="378">
        <v>3</v>
      </c>
      <c r="AS382" s="378">
        <v>0</v>
      </c>
      <c r="AT382" s="377">
        <v>1</v>
      </c>
      <c r="AU382" s="378">
        <v>1</v>
      </c>
      <c r="AV382" s="378">
        <v>0</v>
      </c>
      <c r="AW382" s="377">
        <v>2</v>
      </c>
      <c r="AX382" s="378">
        <v>2</v>
      </c>
      <c r="AY382" s="379">
        <v>0</v>
      </c>
      <c r="AZ382" s="403"/>
      <c r="BA382" s="387" t="str">
        <f t="shared" si="474"/>
        <v>WB</v>
      </c>
      <c r="BB382" s="388" t="str">
        <f t="shared" si="475"/>
        <v>H</v>
      </c>
      <c r="BC382" s="389" t="str">
        <f t="shared" si="476"/>
        <v/>
      </c>
      <c r="BD382" s="390" t="str">
        <f t="shared" si="558"/>
        <v/>
      </c>
      <c r="BE382" s="391">
        <f t="shared" si="477"/>
        <v>4</v>
      </c>
      <c r="BF382" s="392" t="str">
        <f>VLOOKUP(C382,'Standaard+voorstellen '!A$1:E$568,1,FALSE)</f>
        <v>WBH</v>
      </c>
      <c r="BG382" s="393" t="str">
        <f>VLOOKUP(P382,'Hulpblad Aantal per VrtgSrt &gt;=1'!B$4:C$688,1,FALSE)</f>
        <v>WBH</v>
      </c>
      <c r="BH382" s="394" t="s">
        <v>264</v>
      </c>
      <c r="BI382" s="393" t="str">
        <f t="shared" si="478"/>
        <v>g</v>
      </c>
      <c r="BJ382" s="393" t="str">
        <f t="shared" si="479"/>
        <v>P</v>
      </c>
      <c r="BK382" s="393" t="str">
        <f t="shared" si="480"/>
        <v/>
      </c>
      <c r="BL382" s="395" t="str">
        <f t="shared" si="481"/>
        <v>P</v>
      </c>
      <c r="BM382" s="393" t="str">
        <f>IF((B382&gt;"a"),(VLOOKUP(A382,Afhankelijkheid!A$2:O$5530,2,FALSE)),"")</f>
        <v/>
      </c>
      <c r="BN382" s="396">
        <f>IFERROR(VLOOKUP(A382,'Hulpblad IZB en IZE'!A$2:B$750,2,FALSE),0)</f>
        <v>15</v>
      </c>
      <c r="BO382" s="397" t="str">
        <f t="shared" si="482"/>
        <v/>
      </c>
      <c r="BP382" s="370">
        <f t="shared" si="483"/>
        <v>10</v>
      </c>
      <c r="BQ382" s="371">
        <f t="shared" si="484"/>
        <v>10</v>
      </c>
      <c r="BR382" s="372">
        <f t="shared" si="552"/>
        <v>0</v>
      </c>
      <c r="BS382" s="372">
        <f t="shared" si="553"/>
        <v>8</v>
      </c>
      <c r="BT382" s="367">
        <f t="shared" si="485"/>
        <v>15</v>
      </c>
      <c r="BU382" s="398"/>
      <c r="BW382" s="393">
        <f t="shared" si="486"/>
        <v>0</v>
      </c>
      <c r="BX382" s="393">
        <f t="shared" si="487"/>
        <v>0</v>
      </c>
      <c r="BY382" s="393">
        <f t="shared" si="488"/>
        <v>0</v>
      </c>
      <c r="BZ382" s="393">
        <f t="shared" si="489"/>
        <v>0</v>
      </c>
      <c r="CA382" s="393">
        <f t="shared" si="490"/>
        <v>0</v>
      </c>
      <c r="CB382" s="393">
        <f t="shared" si="491"/>
        <v>0</v>
      </c>
      <c r="CC382" s="393">
        <f t="shared" si="492"/>
        <v>0</v>
      </c>
      <c r="CD382" s="393">
        <f t="shared" si="493"/>
        <v>0</v>
      </c>
      <c r="CE382" s="393">
        <f t="shared" si="494"/>
        <v>0</v>
      </c>
      <c r="CF382" s="393">
        <f t="shared" si="495"/>
        <v>0</v>
      </c>
      <c r="CG382" s="398"/>
      <c r="CH382" s="391">
        <f t="shared" si="496"/>
        <v>1</v>
      </c>
      <c r="CI382" s="391">
        <f t="shared" si="497"/>
        <v>0</v>
      </c>
      <c r="CJ382" s="391">
        <f t="shared" si="498"/>
        <v>0</v>
      </c>
      <c r="CK382" s="391">
        <f t="shared" si="499"/>
        <v>1</v>
      </c>
      <c r="CL382" s="391">
        <f t="shared" si="500"/>
        <v>1</v>
      </c>
      <c r="CM382" s="391">
        <f t="shared" si="501"/>
        <v>1</v>
      </c>
      <c r="CN382" s="391">
        <f t="shared" si="502"/>
        <v>1</v>
      </c>
      <c r="CO382" s="391">
        <f t="shared" si="503"/>
        <v>1</v>
      </c>
      <c r="CP382" s="391">
        <f t="shared" si="504"/>
        <v>1</v>
      </c>
      <c r="CQ382" s="391">
        <f t="shared" si="505"/>
        <v>1</v>
      </c>
      <c r="CR382" s="391">
        <f t="shared" si="506"/>
        <v>0</v>
      </c>
      <c r="CS382" s="393">
        <f t="shared" si="507"/>
        <v>0</v>
      </c>
      <c r="CT382" s="391">
        <f t="shared" si="508"/>
        <v>0</v>
      </c>
      <c r="CU382" s="391">
        <f t="shared" si="509"/>
        <v>0</v>
      </c>
      <c r="CV382" s="391">
        <f t="shared" si="510"/>
        <v>0</v>
      </c>
      <c r="CW382" s="391">
        <f t="shared" si="511"/>
        <v>0</v>
      </c>
      <c r="CX382" s="391">
        <f t="shared" si="512"/>
        <v>1</v>
      </c>
      <c r="CY382" s="391">
        <f t="shared" si="513"/>
        <v>0</v>
      </c>
      <c r="CZ382" s="391">
        <f t="shared" si="514"/>
        <v>1</v>
      </c>
      <c r="DA382" s="391">
        <f t="shared" si="515"/>
        <v>0</v>
      </c>
      <c r="DB382" s="391">
        <f t="shared" si="516"/>
        <v>1</v>
      </c>
      <c r="DC382" s="391">
        <f t="shared" si="517"/>
        <v>1</v>
      </c>
      <c r="DD382" s="391">
        <f t="shared" si="518"/>
        <v>1</v>
      </c>
      <c r="DE382" s="398"/>
      <c r="DF382" s="391">
        <f t="shared" si="519"/>
        <v>0</v>
      </c>
      <c r="DG382" s="391">
        <f t="shared" si="520"/>
        <v>0</v>
      </c>
      <c r="DH382" s="391">
        <f t="shared" si="521"/>
        <v>0</v>
      </c>
      <c r="DI382" s="391">
        <f t="shared" si="522"/>
        <v>0</v>
      </c>
      <c r="DJ382" s="391">
        <f t="shared" si="523"/>
        <v>0</v>
      </c>
      <c r="DK382" s="391">
        <f t="shared" si="524"/>
        <v>0</v>
      </c>
      <c r="DL382" s="391">
        <f t="shared" si="525"/>
        <v>0</v>
      </c>
      <c r="DM382" s="391">
        <f t="shared" si="526"/>
        <v>0</v>
      </c>
      <c r="DN382" s="391">
        <f t="shared" si="527"/>
        <v>0</v>
      </c>
      <c r="DO382" s="391">
        <f t="shared" si="528"/>
        <v>0</v>
      </c>
      <c r="DP382" s="391">
        <f t="shared" si="529"/>
        <v>0</v>
      </c>
      <c r="DQ382" s="398"/>
      <c r="DR382" s="391">
        <f t="shared" si="530"/>
        <v>0</v>
      </c>
      <c r="DS382" s="391">
        <f t="shared" si="531"/>
        <v>0</v>
      </c>
      <c r="DT382" s="391">
        <f t="shared" si="532"/>
        <v>0</v>
      </c>
      <c r="DU382" s="391">
        <f t="shared" si="533"/>
        <v>0</v>
      </c>
      <c r="DV382" s="391">
        <f t="shared" si="534"/>
        <v>0</v>
      </c>
      <c r="DW382" s="391">
        <f t="shared" si="535"/>
        <v>0</v>
      </c>
      <c r="DX382" s="391">
        <f t="shared" si="536"/>
        <v>0</v>
      </c>
      <c r="DY382" s="391">
        <f t="shared" si="537"/>
        <v>0</v>
      </c>
      <c r="DZ382" s="391">
        <f t="shared" si="538"/>
        <v>0</v>
      </c>
      <c r="EA382" s="391">
        <f t="shared" si="539"/>
        <v>0</v>
      </c>
      <c r="EB382" s="391">
        <f t="shared" si="540"/>
        <v>0</v>
      </c>
      <c r="EC382" s="398"/>
      <c r="ED382" s="391">
        <f t="shared" si="541"/>
        <v>0</v>
      </c>
      <c r="EE382" s="391">
        <f t="shared" si="542"/>
        <v>0</v>
      </c>
      <c r="EF382" s="391">
        <f t="shared" si="543"/>
        <v>0</v>
      </c>
      <c r="EG382" s="391">
        <f t="shared" si="544"/>
        <v>0</v>
      </c>
      <c r="EH382" s="391">
        <f t="shared" si="545"/>
        <v>0</v>
      </c>
      <c r="EI382" s="391">
        <f t="shared" si="546"/>
        <v>0</v>
      </c>
      <c r="EJ382" s="391">
        <f t="shared" si="547"/>
        <v>0</v>
      </c>
      <c r="EK382" s="391">
        <f t="shared" si="548"/>
        <v>0</v>
      </c>
      <c r="EL382" s="391">
        <f t="shared" si="549"/>
        <v>0</v>
      </c>
      <c r="EM382" s="391">
        <f t="shared" si="550"/>
        <v>0</v>
      </c>
      <c r="EN382" s="391">
        <f t="shared" si="551"/>
        <v>0</v>
      </c>
    </row>
    <row r="383" spans="1:144" s="391" customFormat="1" ht="64.5" thickBot="1" x14ac:dyDescent="0.25">
      <c r="A383" s="364" t="str">
        <f t="shared" si="559"/>
        <v>WBH-DF</v>
      </c>
      <c r="B383" s="365" t="str">
        <f>IF((A383&lt;&gt;"ZZZ"),(IF((IFERROR((VLOOKUP(A383,'Standaard+voorstellen '!A$1:B$436,1,FALSE)),"ZZZ"))="ZZZ","v","")),"")</f>
        <v>v</v>
      </c>
      <c r="C383" s="396" t="s">
        <v>379</v>
      </c>
      <c r="D383" s="367" t="str">
        <f t="shared" si="471"/>
        <v>WBH-DF</v>
      </c>
      <c r="E383" s="368" t="str">
        <f>IFERROR((VLOOKUP(C383,'Standaard+voorstellen '!A$1:E$568,2,FALSE)),"Nog af te handelen AANVRAAG")</f>
        <v>Nog af te handelen AANVRAAG</v>
      </c>
      <c r="F383" s="369" t="str">
        <f>IFERROR((VLOOKUP(C383,'Standaard+voorstellen '!A$1:E$568,3,FALSE)),"")</f>
        <v/>
      </c>
      <c r="G383" s="370">
        <f t="shared" si="554"/>
        <v>0</v>
      </c>
      <c r="H383" s="371">
        <f t="shared" si="556"/>
        <v>0</v>
      </c>
      <c r="I383" s="372">
        <f t="shared" si="555"/>
        <v>0</v>
      </c>
      <c r="J383" s="367">
        <f t="shared" si="472"/>
        <v>0</v>
      </c>
      <c r="K383" s="372">
        <f t="shared" si="473"/>
        <v>0</v>
      </c>
      <c r="L383" s="369" t="s">
        <v>36</v>
      </c>
      <c r="M383" s="373" t="s">
        <v>1257</v>
      </c>
      <c r="N383" s="679" t="s">
        <v>2401</v>
      </c>
      <c r="O383" s="499" t="s">
        <v>2400</v>
      </c>
      <c r="P383" s="376" t="s">
        <v>379</v>
      </c>
      <c r="Q383" s="377">
        <v>0</v>
      </c>
      <c r="R383" s="378">
        <v>0</v>
      </c>
      <c r="S383" s="379">
        <v>0</v>
      </c>
      <c r="T383" s="378">
        <v>5</v>
      </c>
      <c r="U383" s="378">
        <v>0</v>
      </c>
      <c r="V383" s="383">
        <v>0</v>
      </c>
      <c r="W383" s="384">
        <v>0</v>
      </c>
      <c r="X383" s="385">
        <v>0</v>
      </c>
      <c r="Y383" s="384"/>
      <c r="Z383" s="401"/>
      <c r="AA383" s="402"/>
      <c r="AB383" s="383"/>
      <c r="AC383" s="384"/>
      <c r="AD383" s="384"/>
      <c r="AE383" s="383"/>
      <c r="AF383" s="401"/>
      <c r="AG383" s="406"/>
      <c r="AH383" s="383">
        <v>0</v>
      </c>
      <c r="AI383" s="384">
        <v>0</v>
      </c>
      <c r="AJ383" s="385">
        <v>0</v>
      </c>
      <c r="AK383" s="384"/>
      <c r="AL383" s="384"/>
      <c r="AM383" s="384"/>
      <c r="AN383" s="383">
        <v>0</v>
      </c>
      <c r="AO383" s="384">
        <v>0</v>
      </c>
      <c r="AP383" s="385">
        <v>0</v>
      </c>
      <c r="AQ383" s="384">
        <v>0</v>
      </c>
      <c r="AR383" s="384">
        <v>0</v>
      </c>
      <c r="AS383" s="384">
        <v>0</v>
      </c>
      <c r="AT383" s="383">
        <v>0</v>
      </c>
      <c r="AU383" s="384">
        <v>0</v>
      </c>
      <c r="AV383" s="384">
        <v>0</v>
      </c>
      <c r="AW383" s="383"/>
      <c r="AX383" s="384"/>
      <c r="AY383" s="385"/>
      <c r="AZ383" s="403"/>
      <c r="BA383" s="387" t="str">
        <f t="shared" si="474"/>
        <v>WB</v>
      </c>
      <c r="BB383" s="388" t="str">
        <f t="shared" si="475"/>
        <v>H</v>
      </c>
      <c r="BC383" s="389" t="str">
        <f t="shared" si="476"/>
        <v>-</v>
      </c>
      <c r="BD383" s="390" t="str">
        <f t="shared" si="558"/>
        <v>DF</v>
      </c>
      <c r="BE383" s="391">
        <f t="shared" si="477"/>
        <v>4</v>
      </c>
      <c r="BF383" s="392" t="e">
        <f>VLOOKUP(C383,'Standaard+voorstellen '!A$1:E$568,1,FALSE)</f>
        <v>#N/A</v>
      </c>
      <c r="BG383" s="393" t="str">
        <f>VLOOKUP(P383,'Hulpblad Aantal per VrtgSrt &gt;=1'!B$4:C$688,1,FALSE)</f>
        <v>WBH-DF</v>
      </c>
      <c r="BH383" s="394" t="s">
        <v>379</v>
      </c>
      <c r="BI383" s="393" t="str">
        <f t="shared" si="478"/>
        <v>g</v>
      </c>
      <c r="BJ383" s="393" t="str">
        <f t="shared" si="479"/>
        <v/>
      </c>
      <c r="BK383" s="393" t="str">
        <f t="shared" si="480"/>
        <v/>
      </c>
      <c r="BL383" s="395" t="str">
        <f t="shared" si="481"/>
        <v/>
      </c>
      <c r="BM383" s="393" t="str">
        <f>IF((B383&gt;"a"),(VLOOKUP(A383,Afhankelijkheid!A$2:O$5530,2,FALSE)),"")</f>
        <v>Waterbassin HAB Defensie</v>
      </c>
      <c r="BN383" s="396">
        <f>IFERROR(VLOOKUP(A383,'Hulpblad IZB en IZE'!A$2:B$750,2,FALSE),0)</f>
        <v>0</v>
      </c>
      <c r="BO383" s="397" t="str">
        <f t="shared" si="482"/>
        <v/>
      </c>
      <c r="BP383" s="370">
        <f t="shared" si="483"/>
        <v>0</v>
      </c>
      <c r="BQ383" s="371">
        <f t="shared" si="484"/>
        <v>0</v>
      </c>
      <c r="BR383" s="372">
        <f t="shared" si="552"/>
        <v>0</v>
      </c>
      <c r="BS383" s="372">
        <f t="shared" si="553"/>
        <v>5</v>
      </c>
      <c r="BT383" s="367">
        <f t="shared" si="485"/>
        <v>0</v>
      </c>
      <c r="BU383" s="398"/>
      <c r="BW383" s="393">
        <f t="shared" si="486"/>
        <v>1</v>
      </c>
      <c r="BX383" s="393">
        <f t="shared" si="487"/>
        <v>0</v>
      </c>
      <c r="BY383" s="393">
        <f t="shared" si="488"/>
        <v>0</v>
      </c>
      <c r="BZ383" s="393">
        <f t="shared" si="489"/>
        <v>0</v>
      </c>
      <c r="CA383" s="393">
        <f t="shared" si="490"/>
        <v>1</v>
      </c>
      <c r="CB383" s="393">
        <f t="shared" si="491"/>
        <v>0</v>
      </c>
      <c r="CC383" s="393">
        <f t="shared" si="492"/>
        <v>1</v>
      </c>
      <c r="CD383" s="393">
        <f t="shared" si="493"/>
        <v>1</v>
      </c>
      <c r="CE383" s="393">
        <f t="shared" si="494"/>
        <v>1</v>
      </c>
      <c r="CF383" s="393">
        <f t="shared" si="495"/>
        <v>0</v>
      </c>
      <c r="CG383" s="398"/>
      <c r="CH383" s="391">
        <f t="shared" si="496"/>
        <v>1</v>
      </c>
      <c r="CI383" s="391">
        <f t="shared" si="497"/>
        <v>0</v>
      </c>
      <c r="CJ383" s="391">
        <f t="shared" si="498"/>
        <v>0</v>
      </c>
      <c r="CK383" s="391">
        <f t="shared" si="499"/>
        <v>0</v>
      </c>
      <c r="CL383" s="391">
        <f t="shared" si="500"/>
        <v>1</v>
      </c>
      <c r="CM383" s="391">
        <f t="shared" si="501"/>
        <v>0</v>
      </c>
      <c r="CN383" s="391">
        <f t="shared" si="502"/>
        <v>1</v>
      </c>
      <c r="CO383" s="391">
        <f t="shared" si="503"/>
        <v>1</v>
      </c>
      <c r="CP383" s="391">
        <f t="shared" si="504"/>
        <v>1</v>
      </c>
      <c r="CQ383" s="391">
        <f t="shared" si="505"/>
        <v>0</v>
      </c>
      <c r="CR383" s="391">
        <f t="shared" si="506"/>
        <v>5</v>
      </c>
      <c r="CS383" s="393">
        <f t="shared" si="507"/>
        <v>5</v>
      </c>
      <c r="CT383" s="391">
        <f t="shared" si="508"/>
        <v>0</v>
      </c>
      <c r="CU383" s="391">
        <f t="shared" si="509"/>
        <v>0</v>
      </c>
      <c r="CV383" s="391">
        <f t="shared" si="510"/>
        <v>0</v>
      </c>
      <c r="CW383" s="391">
        <f t="shared" si="511"/>
        <v>0</v>
      </c>
      <c r="CX383" s="391">
        <f t="shared" si="512"/>
        <v>0</v>
      </c>
      <c r="CY383" s="391">
        <f t="shared" si="513"/>
        <v>0</v>
      </c>
      <c r="CZ383" s="391">
        <f t="shared" si="514"/>
        <v>0</v>
      </c>
      <c r="DA383" s="391">
        <f t="shared" si="515"/>
        <v>0</v>
      </c>
      <c r="DB383" s="391">
        <f t="shared" si="516"/>
        <v>0</v>
      </c>
      <c r="DC383" s="391">
        <f t="shared" si="517"/>
        <v>0</v>
      </c>
      <c r="DD383" s="391">
        <f t="shared" si="518"/>
        <v>0</v>
      </c>
      <c r="DE383" s="398"/>
      <c r="DF383" s="391">
        <f t="shared" si="519"/>
        <v>0</v>
      </c>
      <c r="DG383" s="391">
        <f t="shared" si="520"/>
        <v>0</v>
      </c>
      <c r="DH383" s="391">
        <f t="shared" si="521"/>
        <v>0</v>
      </c>
      <c r="DI383" s="391">
        <f t="shared" si="522"/>
        <v>0</v>
      </c>
      <c r="DJ383" s="391">
        <f t="shared" si="523"/>
        <v>0</v>
      </c>
      <c r="DK383" s="391">
        <f t="shared" si="524"/>
        <v>0</v>
      </c>
      <c r="DL383" s="391">
        <f t="shared" si="525"/>
        <v>0</v>
      </c>
      <c r="DM383" s="391">
        <f t="shared" si="526"/>
        <v>0</v>
      </c>
      <c r="DN383" s="391">
        <f t="shared" si="527"/>
        <v>0</v>
      </c>
      <c r="DO383" s="391">
        <f t="shared" si="528"/>
        <v>0</v>
      </c>
      <c r="DP383" s="391">
        <f t="shared" si="529"/>
        <v>0</v>
      </c>
      <c r="DQ383" s="398"/>
      <c r="DR383" s="391">
        <f t="shared" si="530"/>
        <v>0</v>
      </c>
      <c r="DS383" s="391">
        <f t="shared" si="531"/>
        <v>0</v>
      </c>
      <c r="DT383" s="391">
        <f t="shared" si="532"/>
        <v>0</v>
      </c>
      <c r="DU383" s="391">
        <f t="shared" si="533"/>
        <v>0</v>
      </c>
      <c r="DV383" s="391">
        <f t="shared" si="534"/>
        <v>0</v>
      </c>
      <c r="DW383" s="391">
        <f t="shared" si="535"/>
        <v>0</v>
      </c>
      <c r="DX383" s="391">
        <f t="shared" si="536"/>
        <v>0</v>
      </c>
      <c r="DY383" s="391">
        <f t="shared" si="537"/>
        <v>0</v>
      </c>
      <c r="DZ383" s="391">
        <f t="shared" si="538"/>
        <v>0</v>
      </c>
      <c r="EA383" s="391">
        <f t="shared" si="539"/>
        <v>0</v>
      </c>
      <c r="EB383" s="391">
        <f t="shared" si="540"/>
        <v>0</v>
      </c>
      <c r="EC383" s="398"/>
      <c r="ED383" s="391">
        <f t="shared" si="541"/>
        <v>0</v>
      </c>
      <c r="EE383" s="391">
        <f t="shared" si="542"/>
        <v>0</v>
      </c>
      <c r="EF383" s="391">
        <f t="shared" si="543"/>
        <v>0</v>
      </c>
      <c r="EG383" s="391">
        <f t="shared" si="544"/>
        <v>0</v>
      </c>
      <c r="EH383" s="391">
        <f t="shared" si="545"/>
        <v>0</v>
      </c>
      <c r="EI383" s="391">
        <f t="shared" si="546"/>
        <v>0</v>
      </c>
      <c r="EJ383" s="391">
        <f t="shared" si="547"/>
        <v>0</v>
      </c>
      <c r="EK383" s="391">
        <f t="shared" si="548"/>
        <v>0</v>
      </c>
      <c r="EL383" s="391">
        <f t="shared" si="549"/>
        <v>0</v>
      </c>
      <c r="EM383" s="391">
        <f t="shared" si="550"/>
        <v>0</v>
      </c>
      <c r="EN383" s="391">
        <f t="shared" si="551"/>
        <v>0</v>
      </c>
    </row>
    <row r="384" spans="1:144" s="391" customFormat="1" ht="13.5" hidden="1" thickBot="1" x14ac:dyDescent="0.25">
      <c r="A384" s="364" t="str">
        <f t="shared" si="559"/>
        <v>WKA-TPB</v>
      </c>
      <c r="B384" s="365" t="str">
        <f>IF((A384&lt;&gt;"ZZZ"),(IF((IFERROR((VLOOKUP(A384,'Standaard+voorstellen '!A$1:B$436,1,FALSE)),"ZZZ"))="ZZZ","v","")),"")</f>
        <v/>
      </c>
      <c r="C384" s="521" t="s">
        <v>719</v>
      </c>
      <c r="D384" s="367" t="str">
        <f t="shared" si="471"/>
        <v>WKA-TPB</v>
      </c>
      <c r="E384" s="368" t="str">
        <f>IFERROR((VLOOKUP(C384,'Standaard+voorstellen '!A$1:E$568,2,FALSE)),"Nog af te handelen AANVRAAG")</f>
        <v>Waterkanon Aanh. Z.g. cap. TPB</v>
      </c>
      <c r="F384" s="369">
        <f>IFERROR((VLOOKUP(C384,'Standaard+voorstellen '!A$1:E$568,3,FALSE)),"")</f>
        <v>6</v>
      </c>
      <c r="G384" s="370">
        <f t="shared" si="554"/>
        <v>8</v>
      </c>
      <c r="H384" s="371">
        <f t="shared" si="556"/>
        <v>8</v>
      </c>
      <c r="I384" s="372">
        <f t="shared" si="555"/>
        <v>0</v>
      </c>
      <c r="J384" s="367">
        <f t="shared" si="472"/>
        <v>0</v>
      </c>
      <c r="K384" s="372">
        <f t="shared" si="473"/>
        <v>0</v>
      </c>
      <c r="L384" s="369" t="s">
        <v>36</v>
      </c>
      <c r="M384" s="373" t="s">
        <v>1139</v>
      </c>
      <c r="N384" s="428"/>
      <c r="O384" s="486"/>
      <c r="P384" s="376" t="s">
        <v>719</v>
      </c>
      <c r="Q384" s="377">
        <v>8</v>
      </c>
      <c r="R384" s="378">
        <v>8</v>
      </c>
      <c r="S384" s="379">
        <v>0</v>
      </c>
      <c r="T384" s="378">
        <v>6</v>
      </c>
      <c r="U384" s="378">
        <v>3</v>
      </c>
      <c r="V384" s="383">
        <v>2</v>
      </c>
      <c r="W384" s="384">
        <v>2</v>
      </c>
      <c r="X384" s="385">
        <v>0</v>
      </c>
      <c r="Y384" s="384"/>
      <c r="Z384" s="401"/>
      <c r="AA384" s="402"/>
      <c r="AB384" s="383"/>
      <c r="AC384" s="384"/>
      <c r="AD384" s="384"/>
      <c r="AE384" s="383"/>
      <c r="AF384" s="401"/>
      <c r="AG384" s="406"/>
      <c r="AH384" s="383">
        <v>2</v>
      </c>
      <c r="AI384" s="384">
        <v>2</v>
      </c>
      <c r="AJ384" s="385">
        <v>0</v>
      </c>
      <c r="AK384" s="384"/>
      <c r="AL384" s="384"/>
      <c r="AM384" s="384"/>
      <c r="AN384" s="383">
        <v>0</v>
      </c>
      <c r="AO384" s="384">
        <v>0</v>
      </c>
      <c r="AP384" s="385">
        <v>0</v>
      </c>
      <c r="AQ384" s="384">
        <v>0</v>
      </c>
      <c r="AR384" s="384">
        <v>0</v>
      </c>
      <c r="AS384" s="384">
        <v>0</v>
      </c>
      <c r="AT384" s="383">
        <v>0</v>
      </c>
      <c r="AU384" s="384">
        <v>0</v>
      </c>
      <c r="AV384" s="384">
        <v>0</v>
      </c>
      <c r="AW384" s="383">
        <v>4</v>
      </c>
      <c r="AX384" s="384">
        <v>4</v>
      </c>
      <c r="AY384" s="385">
        <v>0</v>
      </c>
      <c r="AZ384" s="403"/>
      <c r="BA384" s="387" t="str">
        <f t="shared" si="474"/>
        <v>WK</v>
      </c>
      <c r="BB384" s="388" t="str">
        <f t="shared" si="475"/>
        <v>A</v>
      </c>
      <c r="BC384" s="389" t="str">
        <f t="shared" si="476"/>
        <v>-</v>
      </c>
      <c r="BD384" s="390" t="str">
        <f t="shared" si="558"/>
        <v>TPB</v>
      </c>
      <c r="BE384" s="391">
        <f t="shared" si="477"/>
        <v>4</v>
      </c>
      <c r="BF384" s="392" t="str">
        <f>VLOOKUP(C384,'Standaard+voorstellen '!A$1:E$568,1,FALSE)</f>
        <v>WKA-TPB</v>
      </c>
      <c r="BG384" s="393" t="str">
        <f>VLOOKUP(P384,'Hulpblad Aantal per VrtgSrt &gt;=1'!B$4:C$688,1,FALSE)</f>
        <v>WKA-TPB</v>
      </c>
      <c r="BH384" s="394" t="s">
        <v>719</v>
      </c>
      <c r="BI384" s="393" t="str">
        <f t="shared" si="478"/>
        <v>g</v>
      </c>
      <c r="BJ384" s="393" t="str">
        <f t="shared" si="479"/>
        <v>P</v>
      </c>
      <c r="BK384" s="393" t="str">
        <f t="shared" si="480"/>
        <v/>
      </c>
      <c r="BL384" s="395" t="str">
        <f t="shared" si="481"/>
        <v>P</v>
      </c>
      <c r="BM384" s="393" t="str">
        <f>IF((B384&gt;"a"),(VLOOKUP(A384,Afhankelijkheid!A$2:O$5530,2,FALSE)),"")</f>
        <v/>
      </c>
      <c r="BN384" s="396">
        <f>IFERROR(VLOOKUP(A384,'Hulpblad IZB en IZE'!A$2:B$750,2,FALSE),0)</f>
        <v>0</v>
      </c>
      <c r="BO384" s="397" t="str">
        <f t="shared" si="482"/>
        <v/>
      </c>
      <c r="BP384" s="370">
        <f t="shared" si="483"/>
        <v>8</v>
      </c>
      <c r="BQ384" s="371">
        <f t="shared" si="484"/>
        <v>8</v>
      </c>
      <c r="BR384" s="372">
        <f t="shared" si="552"/>
        <v>0</v>
      </c>
      <c r="BS384" s="372">
        <f t="shared" si="553"/>
        <v>6</v>
      </c>
      <c r="BT384" s="367">
        <f t="shared" si="485"/>
        <v>0</v>
      </c>
      <c r="BU384" s="398"/>
      <c r="BW384" s="393">
        <f t="shared" si="486"/>
        <v>0</v>
      </c>
      <c r="BX384" s="393">
        <f t="shared" si="487"/>
        <v>0</v>
      </c>
      <c r="BY384" s="393">
        <f t="shared" si="488"/>
        <v>0</v>
      </c>
      <c r="BZ384" s="393">
        <f t="shared" si="489"/>
        <v>0</v>
      </c>
      <c r="CA384" s="393">
        <f t="shared" si="490"/>
        <v>0</v>
      </c>
      <c r="CB384" s="393">
        <f t="shared" si="491"/>
        <v>0</v>
      </c>
      <c r="CC384" s="393">
        <f t="shared" si="492"/>
        <v>0</v>
      </c>
      <c r="CD384" s="393">
        <f t="shared" si="493"/>
        <v>0</v>
      </c>
      <c r="CE384" s="393">
        <f t="shared" si="494"/>
        <v>0</v>
      </c>
      <c r="CF384" s="393">
        <f t="shared" si="495"/>
        <v>0</v>
      </c>
      <c r="CG384" s="398"/>
      <c r="CH384" s="391">
        <f t="shared" si="496"/>
        <v>1</v>
      </c>
      <c r="CI384" s="391">
        <f t="shared" si="497"/>
        <v>0</v>
      </c>
      <c r="CJ384" s="391">
        <f t="shared" si="498"/>
        <v>0</v>
      </c>
      <c r="CK384" s="391">
        <f t="shared" si="499"/>
        <v>0</v>
      </c>
      <c r="CL384" s="391">
        <f t="shared" si="500"/>
        <v>1</v>
      </c>
      <c r="CM384" s="391">
        <f t="shared" si="501"/>
        <v>0</v>
      </c>
      <c r="CN384" s="391">
        <f t="shared" si="502"/>
        <v>1</v>
      </c>
      <c r="CO384" s="391">
        <f t="shared" si="503"/>
        <v>1</v>
      </c>
      <c r="CP384" s="391">
        <f t="shared" si="504"/>
        <v>1</v>
      </c>
      <c r="CQ384" s="391">
        <f t="shared" si="505"/>
        <v>1</v>
      </c>
      <c r="CR384" s="391">
        <f t="shared" si="506"/>
        <v>0</v>
      </c>
      <c r="CS384" s="393">
        <f t="shared" si="507"/>
        <v>0</v>
      </c>
      <c r="CT384" s="391">
        <f t="shared" si="508"/>
        <v>0</v>
      </c>
      <c r="CU384" s="391">
        <f t="shared" si="509"/>
        <v>1</v>
      </c>
      <c r="CV384" s="391">
        <f t="shared" si="510"/>
        <v>0</v>
      </c>
      <c r="CW384" s="391">
        <f t="shared" si="511"/>
        <v>0</v>
      </c>
      <c r="CX384" s="391">
        <f t="shared" si="512"/>
        <v>0</v>
      </c>
      <c r="CY384" s="391">
        <f t="shared" si="513"/>
        <v>1</v>
      </c>
      <c r="CZ384" s="391">
        <f t="shared" si="514"/>
        <v>0</v>
      </c>
      <c r="DA384" s="391">
        <f t="shared" si="515"/>
        <v>0</v>
      </c>
      <c r="DB384" s="391">
        <f t="shared" si="516"/>
        <v>0</v>
      </c>
      <c r="DC384" s="391">
        <f t="shared" si="517"/>
        <v>0</v>
      </c>
      <c r="DD384" s="391">
        <f t="shared" si="518"/>
        <v>1</v>
      </c>
      <c r="DE384" s="398"/>
      <c r="DF384" s="391">
        <f t="shared" si="519"/>
        <v>0</v>
      </c>
      <c r="DG384" s="391">
        <f t="shared" si="520"/>
        <v>0</v>
      </c>
      <c r="DH384" s="391">
        <f t="shared" si="521"/>
        <v>0</v>
      </c>
      <c r="DI384" s="391">
        <f t="shared" si="522"/>
        <v>0</v>
      </c>
      <c r="DJ384" s="391">
        <f t="shared" si="523"/>
        <v>0</v>
      </c>
      <c r="DK384" s="391">
        <f t="shared" si="524"/>
        <v>0</v>
      </c>
      <c r="DL384" s="391">
        <f t="shared" si="525"/>
        <v>0</v>
      </c>
      <c r="DM384" s="391">
        <f t="shared" si="526"/>
        <v>0</v>
      </c>
      <c r="DN384" s="391">
        <f t="shared" si="527"/>
        <v>0</v>
      </c>
      <c r="DO384" s="391">
        <f t="shared" si="528"/>
        <v>0</v>
      </c>
      <c r="DP384" s="391">
        <f t="shared" si="529"/>
        <v>0</v>
      </c>
      <c r="DQ384" s="398"/>
      <c r="DR384" s="391">
        <f t="shared" si="530"/>
        <v>0</v>
      </c>
      <c r="DS384" s="391">
        <f t="shared" si="531"/>
        <v>0</v>
      </c>
      <c r="DT384" s="391">
        <f t="shared" si="532"/>
        <v>0</v>
      </c>
      <c r="DU384" s="391">
        <f t="shared" si="533"/>
        <v>0</v>
      </c>
      <c r="DV384" s="391">
        <f t="shared" si="534"/>
        <v>0</v>
      </c>
      <c r="DW384" s="391">
        <f t="shared" si="535"/>
        <v>0</v>
      </c>
      <c r="DX384" s="391">
        <f t="shared" si="536"/>
        <v>0</v>
      </c>
      <c r="DY384" s="391">
        <f t="shared" si="537"/>
        <v>0</v>
      </c>
      <c r="DZ384" s="391">
        <f t="shared" si="538"/>
        <v>0</v>
      </c>
      <c r="EA384" s="391">
        <f t="shared" si="539"/>
        <v>0</v>
      </c>
      <c r="EB384" s="391">
        <f t="shared" si="540"/>
        <v>0</v>
      </c>
      <c r="EC384" s="398"/>
      <c r="ED384" s="391">
        <f t="shared" si="541"/>
        <v>0</v>
      </c>
      <c r="EE384" s="391">
        <f t="shared" si="542"/>
        <v>0</v>
      </c>
      <c r="EF384" s="391">
        <f t="shared" si="543"/>
        <v>0</v>
      </c>
      <c r="EG384" s="391">
        <f t="shared" si="544"/>
        <v>0</v>
      </c>
      <c r="EH384" s="391">
        <f t="shared" si="545"/>
        <v>0</v>
      </c>
      <c r="EI384" s="391">
        <f t="shared" si="546"/>
        <v>0</v>
      </c>
      <c r="EJ384" s="391">
        <f t="shared" si="547"/>
        <v>0</v>
      </c>
      <c r="EK384" s="391">
        <f t="shared" si="548"/>
        <v>0</v>
      </c>
      <c r="EL384" s="391">
        <f t="shared" si="549"/>
        <v>0</v>
      </c>
      <c r="EM384" s="391">
        <f t="shared" si="550"/>
        <v>0</v>
      </c>
      <c r="EN384" s="391">
        <f t="shared" si="551"/>
        <v>0</v>
      </c>
    </row>
    <row r="385" spans="1:145" s="391" customFormat="1" ht="13.5" hidden="1" thickBot="1" x14ac:dyDescent="0.25">
      <c r="A385" s="364" t="str">
        <f t="shared" si="559"/>
        <v>WKH-TPB</v>
      </c>
      <c r="B385" s="365" t="str">
        <f>IF((A385&lt;&gt;"ZZZ"),(IF((IFERROR((VLOOKUP(A385,'Standaard+voorstellen '!A$1:B$436,1,FALSE)),"ZZZ"))="ZZZ","v","")),"")</f>
        <v/>
      </c>
      <c r="C385" s="404" t="s">
        <v>720</v>
      </c>
      <c r="D385" s="367" t="str">
        <f t="shared" si="471"/>
        <v>WKH-TPB</v>
      </c>
      <c r="E385" s="368" t="str">
        <f>IFERROR((VLOOKUP(C385,'Standaard+voorstellen '!A$1:E$568,2,FALSE)),"Nog af te handelen AANVRAAG")</f>
        <v>Waterkanon HAB Z. gr. cap. TPB</v>
      </c>
      <c r="F385" s="369">
        <f>IFERROR((VLOOKUP(C385,'Standaard+voorstellen '!A$1:E$568,3,FALSE)),"")</f>
        <v>6</v>
      </c>
      <c r="G385" s="370">
        <f t="shared" si="554"/>
        <v>6</v>
      </c>
      <c r="H385" s="371">
        <f t="shared" si="556"/>
        <v>6</v>
      </c>
      <c r="I385" s="372">
        <f t="shared" si="555"/>
        <v>0</v>
      </c>
      <c r="J385" s="367">
        <f t="shared" si="472"/>
        <v>0</v>
      </c>
      <c r="K385" s="372">
        <f t="shared" si="473"/>
        <v>0</v>
      </c>
      <c r="L385" s="405" t="s">
        <v>36</v>
      </c>
      <c r="M385" s="373" t="s">
        <v>1139</v>
      </c>
      <c r="N385" s="412"/>
      <c r="O385" s="375"/>
      <c r="P385" s="376" t="s">
        <v>720</v>
      </c>
      <c r="Q385" s="377">
        <v>6</v>
      </c>
      <c r="R385" s="378">
        <v>6</v>
      </c>
      <c r="S385" s="379">
        <v>0</v>
      </c>
      <c r="T385" s="378">
        <v>5</v>
      </c>
      <c r="U385" s="378">
        <v>3</v>
      </c>
      <c r="V385" s="383">
        <v>2</v>
      </c>
      <c r="W385" s="384">
        <v>2</v>
      </c>
      <c r="X385" s="385">
        <v>0</v>
      </c>
      <c r="Y385" s="384"/>
      <c r="Z385" s="401"/>
      <c r="AA385" s="402"/>
      <c r="AB385" s="383"/>
      <c r="AC385" s="384"/>
      <c r="AD385" s="384"/>
      <c r="AE385" s="383"/>
      <c r="AF385" s="401"/>
      <c r="AG385" s="406"/>
      <c r="AH385" s="383">
        <v>2</v>
      </c>
      <c r="AI385" s="384">
        <v>2</v>
      </c>
      <c r="AJ385" s="385">
        <v>0</v>
      </c>
      <c r="AK385" s="384"/>
      <c r="AL385" s="384"/>
      <c r="AM385" s="384"/>
      <c r="AN385" s="383">
        <v>0</v>
      </c>
      <c r="AO385" s="384">
        <v>0</v>
      </c>
      <c r="AP385" s="385">
        <v>0</v>
      </c>
      <c r="AQ385" s="384">
        <v>0</v>
      </c>
      <c r="AR385" s="384">
        <v>0</v>
      </c>
      <c r="AS385" s="384">
        <v>0</v>
      </c>
      <c r="AT385" s="383">
        <v>2</v>
      </c>
      <c r="AU385" s="384">
        <v>2</v>
      </c>
      <c r="AV385" s="384">
        <v>0</v>
      </c>
      <c r="AW385" s="383"/>
      <c r="AX385" s="384"/>
      <c r="AY385" s="385"/>
      <c r="AZ385" s="403"/>
      <c r="BA385" s="387" t="str">
        <f t="shared" si="474"/>
        <v>WK</v>
      </c>
      <c r="BB385" s="388" t="str">
        <f t="shared" si="475"/>
        <v>H</v>
      </c>
      <c r="BC385" s="389" t="str">
        <f t="shared" si="476"/>
        <v>-</v>
      </c>
      <c r="BD385" s="390" t="str">
        <f t="shared" si="558"/>
        <v>TPB</v>
      </c>
      <c r="BE385" s="391">
        <f t="shared" si="477"/>
        <v>4</v>
      </c>
      <c r="BF385" s="392" t="str">
        <f>VLOOKUP(C385,'Standaard+voorstellen '!A$1:E$568,1,FALSE)</f>
        <v>WKH-TPB</v>
      </c>
      <c r="BG385" s="393" t="str">
        <f>VLOOKUP(P385,'Hulpblad Aantal per VrtgSrt &gt;=1'!B$4:C$688,1,FALSE)</f>
        <v>WKH-TPB</v>
      </c>
      <c r="BH385" s="394" t="s">
        <v>720</v>
      </c>
      <c r="BI385" s="393" t="str">
        <f t="shared" si="478"/>
        <v>g</v>
      </c>
      <c r="BJ385" s="393" t="str">
        <f t="shared" si="479"/>
        <v>P</v>
      </c>
      <c r="BK385" s="393" t="str">
        <f t="shared" si="480"/>
        <v/>
      </c>
      <c r="BL385" s="395" t="str">
        <f t="shared" si="481"/>
        <v>P</v>
      </c>
      <c r="BM385" s="393" t="str">
        <f>IF((B385&gt;"a"),(VLOOKUP(A385,Afhankelijkheid!A$2:O$5530,2,FALSE)),"")</f>
        <v/>
      </c>
      <c r="BN385" s="396">
        <f>IFERROR(VLOOKUP(A385,'Hulpblad IZB en IZE'!A$2:B$750,2,FALSE),0)</f>
        <v>0</v>
      </c>
      <c r="BO385" s="397" t="str">
        <f t="shared" si="482"/>
        <v/>
      </c>
      <c r="BP385" s="370">
        <f t="shared" si="483"/>
        <v>6</v>
      </c>
      <c r="BQ385" s="371">
        <f t="shared" si="484"/>
        <v>6</v>
      </c>
      <c r="BR385" s="372">
        <f t="shared" si="552"/>
        <v>0</v>
      </c>
      <c r="BS385" s="372">
        <f t="shared" si="553"/>
        <v>5</v>
      </c>
      <c r="BT385" s="367">
        <f t="shared" si="485"/>
        <v>0</v>
      </c>
      <c r="BU385" s="398"/>
      <c r="BW385" s="393">
        <f t="shared" si="486"/>
        <v>0</v>
      </c>
      <c r="BX385" s="393">
        <f t="shared" si="487"/>
        <v>0</v>
      </c>
      <c r="BY385" s="393">
        <f t="shared" si="488"/>
        <v>0</v>
      </c>
      <c r="BZ385" s="393">
        <f t="shared" si="489"/>
        <v>0</v>
      </c>
      <c r="CA385" s="393">
        <f t="shared" si="490"/>
        <v>0</v>
      </c>
      <c r="CB385" s="393">
        <f t="shared" si="491"/>
        <v>0</v>
      </c>
      <c r="CC385" s="393">
        <f t="shared" si="492"/>
        <v>0</v>
      </c>
      <c r="CD385" s="393">
        <f t="shared" si="493"/>
        <v>0</v>
      </c>
      <c r="CE385" s="393">
        <f t="shared" si="494"/>
        <v>0</v>
      </c>
      <c r="CF385" s="393">
        <f t="shared" si="495"/>
        <v>0</v>
      </c>
      <c r="CG385" s="398"/>
      <c r="CH385" s="391">
        <f t="shared" si="496"/>
        <v>1</v>
      </c>
      <c r="CI385" s="391">
        <f t="shared" si="497"/>
        <v>0</v>
      </c>
      <c r="CJ385" s="391">
        <f t="shared" si="498"/>
        <v>0</v>
      </c>
      <c r="CK385" s="391">
        <f t="shared" si="499"/>
        <v>0</v>
      </c>
      <c r="CL385" s="391">
        <f t="shared" si="500"/>
        <v>1</v>
      </c>
      <c r="CM385" s="391">
        <f t="shared" si="501"/>
        <v>0</v>
      </c>
      <c r="CN385" s="391">
        <f t="shared" si="502"/>
        <v>1</v>
      </c>
      <c r="CO385" s="391">
        <f t="shared" si="503"/>
        <v>1</v>
      </c>
      <c r="CP385" s="391">
        <f t="shared" si="504"/>
        <v>1</v>
      </c>
      <c r="CQ385" s="391">
        <f t="shared" si="505"/>
        <v>0</v>
      </c>
      <c r="CR385" s="391">
        <f t="shared" si="506"/>
        <v>0</v>
      </c>
      <c r="CS385" s="393">
        <f t="shared" si="507"/>
        <v>0</v>
      </c>
      <c r="CT385" s="391">
        <f t="shared" si="508"/>
        <v>0</v>
      </c>
      <c r="CU385" s="391">
        <f t="shared" si="509"/>
        <v>1</v>
      </c>
      <c r="CV385" s="391">
        <f t="shared" si="510"/>
        <v>0</v>
      </c>
      <c r="CW385" s="391">
        <f t="shared" si="511"/>
        <v>0</v>
      </c>
      <c r="CX385" s="391">
        <f t="shared" si="512"/>
        <v>0</v>
      </c>
      <c r="CY385" s="391">
        <f t="shared" si="513"/>
        <v>1</v>
      </c>
      <c r="CZ385" s="391">
        <f t="shared" si="514"/>
        <v>0</v>
      </c>
      <c r="DA385" s="391">
        <f t="shared" si="515"/>
        <v>0</v>
      </c>
      <c r="DB385" s="391">
        <f t="shared" si="516"/>
        <v>0</v>
      </c>
      <c r="DC385" s="391">
        <f t="shared" si="517"/>
        <v>1</v>
      </c>
      <c r="DD385" s="391">
        <f t="shared" si="518"/>
        <v>0</v>
      </c>
      <c r="DE385" s="398"/>
      <c r="DF385" s="391">
        <f t="shared" si="519"/>
        <v>0</v>
      </c>
      <c r="DG385" s="391">
        <f t="shared" si="520"/>
        <v>0</v>
      </c>
      <c r="DH385" s="391">
        <f t="shared" si="521"/>
        <v>0</v>
      </c>
      <c r="DI385" s="391">
        <f t="shared" si="522"/>
        <v>0</v>
      </c>
      <c r="DJ385" s="391">
        <f t="shared" si="523"/>
        <v>0</v>
      </c>
      <c r="DK385" s="391">
        <f t="shared" si="524"/>
        <v>0</v>
      </c>
      <c r="DL385" s="391">
        <f t="shared" si="525"/>
        <v>0</v>
      </c>
      <c r="DM385" s="391">
        <f t="shared" si="526"/>
        <v>0</v>
      </c>
      <c r="DN385" s="391">
        <f t="shared" si="527"/>
        <v>0</v>
      </c>
      <c r="DO385" s="391">
        <f t="shared" si="528"/>
        <v>0</v>
      </c>
      <c r="DP385" s="391">
        <f t="shared" si="529"/>
        <v>0</v>
      </c>
      <c r="DQ385" s="398"/>
      <c r="DR385" s="391">
        <f t="shared" si="530"/>
        <v>0</v>
      </c>
      <c r="DS385" s="391">
        <f t="shared" si="531"/>
        <v>0</v>
      </c>
      <c r="DT385" s="391">
        <f t="shared" si="532"/>
        <v>0</v>
      </c>
      <c r="DU385" s="391">
        <f t="shared" si="533"/>
        <v>0</v>
      </c>
      <c r="DV385" s="391">
        <f t="shared" si="534"/>
        <v>0</v>
      </c>
      <c r="DW385" s="391">
        <f t="shared" si="535"/>
        <v>0</v>
      </c>
      <c r="DX385" s="391">
        <f t="shared" si="536"/>
        <v>0</v>
      </c>
      <c r="DY385" s="391">
        <f t="shared" si="537"/>
        <v>0</v>
      </c>
      <c r="DZ385" s="391">
        <f t="shared" si="538"/>
        <v>0</v>
      </c>
      <c r="EA385" s="391">
        <f t="shared" si="539"/>
        <v>0</v>
      </c>
      <c r="EB385" s="391">
        <f t="shared" si="540"/>
        <v>0</v>
      </c>
      <c r="EC385" s="398"/>
      <c r="ED385" s="391">
        <f t="shared" si="541"/>
        <v>0</v>
      </c>
      <c r="EE385" s="391">
        <f t="shared" si="542"/>
        <v>0</v>
      </c>
      <c r="EF385" s="391">
        <f t="shared" si="543"/>
        <v>0</v>
      </c>
      <c r="EG385" s="391">
        <f t="shared" si="544"/>
        <v>0</v>
      </c>
      <c r="EH385" s="391">
        <f t="shared" si="545"/>
        <v>0</v>
      </c>
      <c r="EI385" s="391">
        <f t="shared" si="546"/>
        <v>0</v>
      </c>
      <c r="EJ385" s="391">
        <f t="shared" si="547"/>
        <v>0</v>
      </c>
      <c r="EK385" s="391">
        <f t="shared" si="548"/>
        <v>0</v>
      </c>
      <c r="EL385" s="391">
        <f t="shared" si="549"/>
        <v>0</v>
      </c>
      <c r="EM385" s="391">
        <f t="shared" si="550"/>
        <v>0</v>
      </c>
      <c r="EN385" s="391">
        <f t="shared" si="551"/>
        <v>0</v>
      </c>
    </row>
    <row r="386" spans="1:145" s="391" customFormat="1" ht="13.5" hidden="1" thickBot="1" x14ac:dyDescent="0.25">
      <c r="A386" s="364" t="str">
        <f t="shared" si="559"/>
        <v>WO</v>
      </c>
      <c r="B386" s="365" t="str">
        <f>IF((A386&lt;&gt;"ZZZ"),(IF((IFERROR((VLOOKUP(A386,'Standaard+voorstellen '!A$1:B$436,1,FALSE)),"ZZZ"))="ZZZ","v","")),"")</f>
        <v/>
      </c>
      <c r="C386" s="396" t="s">
        <v>221</v>
      </c>
      <c r="D386" s="367" t="str">
        <f t="shared" si="471"/>
        <v>WO</v>
      </c>
      <c r="E386" s="368" t="str">
        <f>IFERROR((VLOOKUP(C386,'Standaard+voorstellen '!A$1:E$568,2,FALSE)),"Nog af te handelen AANVRAAG")</f>
        <v>Waterongevallen voertuig</v>
      </c>
      <c r="F386" s="369">
        <f>IFERROR((VLOOKUP(C386,'Standaard+voorstellen '!A$1:E$568,3,FALSE)),"")</f>
        <v>1</v>
      </c>
      <c r="G386" s="370">
        <f t="shared" si="554"/>
        <v>136</v>
      </c>
      <c r="H386" s="371">
        <f t="shared" si="556"/>
        <v>132</v>
      </c>
      <c r="I386" s="372">
        <f t="shared" si="555"/>
        <v>4</v>
      </c>
      <c r="J386" s="367">
        <f t="shared" si="472"/>
        <v>704</v>
      </c>
      <c r="K386" s="372">
        <f t="shared" si="473"/>
        <v>0</v>
      </c>
      <c r="L386" s="369" t="s">
        <v>36</v>
      </c>
      <c r="M386" s="373" t="s">
        <v>221</v>
      </c>
      <c r="N386" s="374"/>
      <c r="O386" s="375"/>
      <c r="P386" s="376" t="s">
        <v>221</v>
      </c>
      <c r="Q386" s="377">
        <v>136</v>
      </c>
      <c r="R386" s="378">
        <v>132</v>
      </c>
      <c r="S386" s="379">
        <v>4</v>
      </c>
      <c r="T386" s="378">
        <v>10</v>
      </c>
      <c r="U386" s="378">
        <v>10</v>
      </c>
      <c r="V386" s="377">
        <v>17</v>
      </c>
      <c r="W386" s="378">
        <v>17</v>
      </c>
      <c r="X386" s="382">
        <v>0</v>
      </c>
      <c r="Y386" s="378">
        <v>16</v>
      </c>
      <c r="Z386" s="380">
        <v>16</v>
      </c>
      <c r="AA386" s="382">
        <v>0</v>
      </c>
      <c r="AB386" s="377">
        <v>5</v>
      </c>
      <c r="AC386" s="378">
        <v>5</v>
      </c>
      <c r="AD386" s="382">
        <v>0</v>
      </c>
      <c r="AE386" s="377">
        <v>23</v>
      </c>
      <c r="AF386" s="380">
        <v>23</v>
      </c>
      <c r="AG386" s="382">
        <v>0</v>
      </c>
      <c r="AH386" s="377">
        <v>20</v>
      </c>
      <c r="AI386" s="378">
        <v>20</v>
      </c>
      <c r="AJ386" s="382">
        <v>0</v>
      </c>
      <c r="AK386" s="378">
        <v>8</v>
      </c>
      <c r="AL386" s="378">
        <v>8</v>
      </c>
      <c r="AM386" s="382">
        <v>0</v>
      </c>
      <c r="AN386" s="377">
        <v>6</v>
      </c>
      <c r="AO386" s="378">
        <v>5</v>
      </c>
      <c r="AP386" s="382">
        <v>1</v>
      </c>
      <c r="AQ386" s="378">
        <v>17</v>
      </c>
      <c r="AR386" s="378">
        <v>16</v>
      </c>
      <c r="AS386" s="382">
        <v>1</v>
      </c>
      <c r="AT386" s="377">
        <v>15</v>
      </c>
      <c r="AU386" s="378">
        <v>14</v>
      </c>
      <c r="AV386" s="382">
        <v>1</v>
      </c>
      <c r="AW386" s="377">
        <v>9</v>
      </c>
      <c r="AX386" s="378">
        <v>8</v>
      </c>
      <c r="AY386" s="382">
        <v>1</v>
      </c>
      <c r="AZ386" s="403"/>
      <c r="BA386" s="387" t="str">
        <f t="shared" si="474"/>
        <v>WO</v>
      </c>
      <c r="BB386" s="388" t="str">
        <f t="shared" si="475"/>
        <v/>
      </c>
      <c r="BC386" s="389" t="str">
        <f t="shared" si="476"/>
        <v/>
      </c>
      <c r="BD386" s="390" t="str">
        <f t="shared" si="558"/>
        <v/>
      </c>
      <c r="BE386" s="391">
        <f t="shared" si="477"/>
        <v>3</v>
      </c>
      <c r="BF386" s="392" t="str">
        <f>VLOOKUP(C386,'Standaard+voorstellen '!A$1:E$568,1,FALSE)</f>
        <v>WO</v>
      </c>
      <c r="BG386" s="393" t="str">
        <f>VLOOKUP(P386,'Hulpblad Aantal per VrtgSrt &gt;=1'!B$4:C$688,1,FALSE)</f>
        <v>WO</v>
      </c>
      <c r="BH386" s="394" t="s">
        <v>221</v>
      </c>
      <c r="BI386" s="393" t="str">
        <f t="shared" si="478"/>
        <v>g</v>
      </c>
      <c r="BJ386" s="393" t="str">
        <f t="shared" si="479"/>
        <v>P</v>
      </c>
      <c r="BK386" s="393" t="str">
        <f t="shared" si="480"/>
        <v>A</v>
      </c>
      <c r="BL386" s="395" t="str">
        <f t="shared" si="481"/>
        <v>PA</v>
      </c>
      <c r="BM386" s="393" t="str">
        <f>IF((B386&gt;"a"),(VLOOKUP(A386,Afhankelijkheid!A$2:O$5530,2,FALSE)),"")</f>
        <v/>
      </c>
      <c r="BN386" s="396">
        <f>IFERROR(VLOOKUP(A386,'Hulpblad IZB en IZE'!A$2:B$750,2,FALSE),0)</f>
        <v>704</v>
      </c>
      <c r="BO386" s="397" t="str">
        <f t="shared" si="482"/>
        <v/>
      </c>
      <c r="BP386" s="370">
        <f t="shared" si="483"/>
        <v>136</v>
      </c>
      <c r="BQ386" s="371">
        <f t="shared" si="484"/>
        <v>132</v>
      </c>
      <c r="BR386" s="372">
        <f t="shared" si="552"/>
        <v>4</v>
      </c>
      <c r="BS386" s="372">
        <f t="shared" si="553"/>
        <v>10</v>
      </c>
      <c r="BT386" s="367">
        <f t="shared" si="485"/>
        <v>704</v>
      </c>
      <c r="BU386" s="398"/>
      <c r="BW386" s="393">
        <f t="shared" si="486"/>
        <v>0</v>
      </c>
      <c r="BX386" s="393">
        <f t="shared" si="487"/>
        <v>0</v>
      </c>
      <c r="BY386" s="393">
        <f t="shared" si="488"/>
        <v>0</v>
      </c>
      <c r="BZ386" s="393">
        <f t="shared" si="489"/>
        <v>0</v>
      </c>
      <c r="CA386" s="393">
        <f t="shared" si="490"/>
        <v>0</v>
      </c>
      <c r="CB386" s="393">
        <f t="shared" si="491"/>
        <v>0</v>
      </c>
      <c r="CC386" s="393">
        <f t="shared" si="492"/>
        <v>0</v>
      </c>
      <c r="CD386" s="393">
        <f t="shared" si="493"/>
        <v>0</v>
      </c>
      <c r="CE386" s="393">
        <f t="shared" si="494"/>
        <v>0</v>
      </c>
      <c r="CF386" s="393">
        <f t="shared" si="495"/>
        <v>0</v>
      </c>
      <c r="CG386" s="398"/>
      <c r="CH386" s="391">
        <f t="shared" si="496"/>
        <v>1</v>
      </c>
      <c r="CI386" s="391">
        <f t="shared" si="497"/>
        <v>1</v>
      </c>
      <c r="CJ386" s="391">
        <f t="shared" si="498"/>
        <v>1</v>
      </c>
      <c r="CK386" s="391">
        <f t="shared" si="499"/>
        <v>1</v>
      </c>
      <c r="CL386" s="391">
        <f t="shared" si="500"/>
        <v>1</v>
      </c>
      <c r="CM386" s="391">
        <f t="shared" si="501"/>
        <v>1</v>
      </c>
      <c r="CN386" s="391">
        <f t="shared" si="502"/>
        <v>1</v>
      </c>
      <c r="CO386" s="391">
        <f t="shared" si="503"/>
        <v>1</v>
      </c>
      <c r="CP386" s="391">
        <f t="shared" si="504"/>
        <v>1</v>
      </c>
      <c r="CQ386" s="391">
        <f t="shared" si="505"/>
        <v>1</v>
      </c>
      <c r="CR386" s="391">
        <f t="shared" si="506"/>
        <v>0</v>
      </c>
      <c r="CS386" s="393">
        <f t="shared" si="507"/>
        <v>0</v>
      </c>
      <c r="CT386" s="391">
        <f t="shared" si="508"/>
        <v>0</v>
      </c>
      <c r="CU386" s="391">
        <f t="shared" si="509"/>
        <v>1</v>
      </c>
      <c r="CV386" s="391">
        <f t="shared" si="510"/>
        <v>1</v>
      </c>
      <c r="CW386" s="391">
        <f t="shared" si="511"/>
        <v>1</v>
      </c>
      <c r="CX386" s="391">
        <f t="shared" si="512"/>
        <v>1</v>
      </c>
      <c r="CY386" s="391">
        <f t="shared" si="513"/>
        <v>1</v>
      </c>
      <c r="CZ386" s="391">
        <f t="shared" si="514"/>
        <v>1</v>
      </c>
      <c r="DA386" s="391">
        <f t="shared" si="515"/>
        <v>1</v>
      </c>
      <c r="DB386" s="391">
        <f t="shared" si="516"/>
        <v>1</v>
      </c>
      <c r="DC386" s="391">
        <f t="shared" si="517"/>
        <v>1</v>
      </c>
      <c r="DD386" s="391">
        <f t="shared" si="518"/>
        <v>1</v>
      </c>
      <c r="DE386" s="398"/>
      <c r="DF386" s="391">
        <f t="shared" si="519"/>
        <v>0</v>
      </c>
      <c r="DG386" s="391">
        <f t="shared" si="520"/>
        <v>0</v>
      </c>
      <c r="DH386" s="391">
        <f t="shared" si="521"/>
        <v>0</v>
      </c>
      <c r="DI386" s="391">
        <f t="shared" si="522"/>
        <v>0</v>
      </c>
      <c r="DJ386" s="391">
        <f t="shared" si="523"/>
        <v>0</v>
      </c>
      <c r="DK386" s="391">
        <f t="shared" si="524"/>
        <v>0</v>
      </c>
      <c r="DL386" s="391">
        <f t="shared" si="525"/>
        <v>0</v>
      </c>
      <c r="DM386" s="391">
        <f t="shared" si="526"/>
        <v>0</v>
      </c>
      <c r="DN386" s="391">
        <f t="shared" si="527"/>
        <v>0</v>
      </c>
      <c r="DO386" s="391">
        <f t="shared" si="528"/>
        <v>0</v>
      </c>
      <c r="DP386" s="391">
        <f t="shared" si="529"/>
        <v>0</v>
      </c>
      <c r="DQ386" s="398"/>
      <c r="DR386" s="391">
        <f t="shared" si="530"/>
        <v>0</v>
      </c>
      <c r="DS386" s="391">
        <f t="shared" si="531"/>
        <v>0</v>
      </c>
      <c r="DT386" s="391">
        <f t="shared" si="532"/>
        <v>0</v>
      </c>
      <c r="DU386" s="391">
        <f t="shared" si="533"/>
        <v>0</v>
      </c>
      <c r="DV386" s="391">
        <f t="shared" si="534"/>
        <v>0</v>
      </c>
      <c r="DW386" s="391">
        <f t="shared" si="535"/>
        <v>0</v>
      </c>
      <c r="DX386" s="391">
        <f t="shared" si="536"/>
        <v>0</v>
      </c>
      <c r="DY386" s="391">
        <f t="shared" si="537"/>
        <v>0</v>
      </c>
      <c r="DZ386" s="391">
        <f t="shared" si="538"/>
        <v>0</v>
      </c>
      <c r="EA386" s="391">
        <f t="shared" si="539"/>
        <v>0</v>
      </c>
      <c r="EB386" s="391">
        <f t="shared" si="540"/>
        <v>0</v>
      </c>
      <c r="EC386" s="398"/>
      <c r="ED386" s="391">
        <f t="shared" si="541"/>
        <v>0</v>
      </c>
      <c r="EE386" s="391">
        <f t="shared" si="542"/>
        <v>0</v>
      </c>
      <c r="EF386" s="391">
        <f t="shared" si="543"/>
        <v>0</v>
      </c>
      <c r="EG386" s="391">
        <f t="shared" si="544"/>
        <v>0</v>
      </c>
      <c r="EH386" s="391">
        <f t="shared" si="545"/>
        <v>0</v>
      </c>
      <c r="EI386" s="391">
        <f t="shared" si="546"/>
        <v>0</v>
      </c>
      <c r="EJ386" s="391">
        <f t="shared" si="547"/>
        <v>0</v>
      </c>
      <c r="EK386" s="391">
        <f t="shared" si="548"/>
        <v>0</v>
      </c>
      <c r="EL386" s="391">
        <f t="shared" si="549"/>
        <v>0</v>
      </c>
      <c r="EM386" s="391">
        <f t="shared" si="550"/>
        <v>0</v>
      </c>
      <c r="EN386" s="391">
        <f t="shared" si="551"/>
        <v>0</v>
      </c>
    </row>
    <row r="387" spans="1:145" s="391" customFormat="1" ht="13.5" hidden="1" thickBot="1" x14ac:dyDescent="0.25">
      <c r="A387" s="364" t="str">
        <f t="shared" si="559"/>
        <v>WOA</v>
      </c>
      <c r="B387" s="365" t="str">
        <f>IF((A387&lt;&gt;"ZZZ"),(IF((IFERROR((VLOOKUP(A387,'Standaard+voorstellen '!A$1:B$436,1,FALSE)),"ZZZ"))="ZZZ","v","")),"")</f>
        <v/>
      </c>
      <c r="C387" s="430" t="s">
        <v>223</v>
      </c>
      <c r="D387" s="367" t="str">
        <f t="shared" si="471"/>
        <v>WOA</v>
      </c>
      <c r="E387" s="368" t="str">
        <f>IFERROR((VLOOKUP(C387,'Standaard+voorstellen '!A$1:E$568,2,FALSE)),"Nog af te handelen AANVRAAG")</f>
        <v>Waterongevallen Aanhanger</v>
      </c>
      <c r="F387" s="369">
        <f>IFERROR((VLOOKUP(C387,'Standaard+voorstellen '!A$1:E$568,3,FALSE)),"")</f>
        <v>1</v>
      </c>
      <c r="G387" s="370">
        <f t="shared" si="554"/>
        <v>1</v>
      </c>
      <c r="H387" s="371">
        <f t="shared" si="556"/>
        <v>1</v>
      </c>
      <c r="I387" s="372">
        <f t="shared" si="555"/>
        <v>0</v>
      </c>
      <c r="J387" s="367">
        <f t="shared" si="472"/>
        <v>1</v>
      </c>
      <c r="K387" s="372">
        <f t="shared" si="473"/>
        <v>0</v>
      </c>
      <c r="L387" s="369" t="s">
        <v>36</v>
      </c>
      <c r="M387" s="373" t="s">
        <v>221</v>
      </c>
      <c r="N387" s="420" t="s">
        <v>2141</v>
      </c>
      <c r="O387" s="420" t="s">
        <v>2089</v>
      </c>
      <c r="P387" s="376" t="s">
        <v>223</v>
      </c>
      <c r="Q387" s="377">
        <v>1</v>
      </c>
      <c r="R387" s="378">
        <v>1</v>
      </c>
      <c r="S387" s="379">
        <v>0</v>
      </c>
      <c r="T387" s="378">
        <v>6</v>
      </c>
      <c r="U387" s="378">
        <v>1</v>
      </c>
      <c r="V387" s="383">
        <v>0</v>
      </c>
      <c r="W387" s="384">
        <v>0</v>
      </c>
      <c r="X387" s="385">
        <v>0</v>
      </c>
      <c r="Y387" s="383"/>
      <c r="Z387" s="384"/>
      <c r="AA387" s="385"/>
      <c r="AB387" s="377">
        <v>1</v>
      </c>
      <c r="AC387" s="378">
        <v>1</v>
      </c>
      <c r="AD387" s="379">
        <v>0</v>
      </c>
      <c r="AE387" s="383"/>
      <c r="AF387" s="384"/>
      <c r="AG387" s="385"/>
      <c r="AH387" s="383">
        <v>0</v>
      </c>
      <c r="AI387" s="384">
        <v>0</v>
      </c>
      <c r="AJ387" s="385">
        <v>0</v>
      </c>
      <c r="AK387" s="383"/>
      <c r="AL387" s="384"/>
      <c r="AM387" s="385"/>
      <c r="AN387" s="383">
        <v>0</v>
      </c>
      <c r="AO387" s="384">
        <v>0</v>
      </c>
      <c r="AP387" s="385">
        <v>0</v>
      </c>
      <c r="AQ387" s="383">
        <v>0</v>
      </c>
      <c r="AR387" s="384">
        <v>0</v>
      </c>
      <c r="AS387" s="385">
        <v>0</v>
      </c>
      <c r="AT387" s="383">
        <v>0</v>
      </c>
      <c r="AU387" s="384">
        <v>0</v>
      </c>
      <c r="AV387" s="385">
        <v>0</v>
      </c>
      <c r="AW387" s="383"/>
      <c r="AX387" s="384"/>
      <c r="AY387" s="385"/>
      <c r="AZ387" s="403"/>
      <c r="BA387" s="387" t="str">
        <f t="shared" si="474"/>
        <v>WO</v>
      </c>
      <c r="BB387" s="388" t="str">
        <f t="shared" si="475"/>
        <v>A</v>
      </c>
      <c r="BC387" s="389" t="str">
        <f t="shared" si="476"/>
        <v/>
      </c>
      <c r="BD387" s="390" t="str">
        <f t="shared" si="558"/>
        <v/>
      </c>
      <c r="BE387" s="391">
        <f t="shared" si="477"/>
        <v>4</v>
      </c>
      <c r="BF387" s="392" t="str">
        <f>VLOOKUP(C387,'Standaard+voorstellen '!A$1:E$568,1,FALSE)</f>
        <v>WOA</v>
      </c>
      <c r="BG387" s="393" t="str">
        <f>VLOOKUP(P387,'Hulpblad Aantal per VrtgSrt &gt;=1'!B$4:C$688,1,FALSE)</f>
        <v>WOA</v>
      </c>
      <c r="BH387" s="394" t="s">
        <v>223</v>
      </c>
      <c r="BI387" s="393" t="str">
        <f t="shared" si="478"/>
        <v>g</v>
      </c>
      <c r="BJ387" s="522" t="str">
        <f t="shared" si="479"/>
        <v>P</v>
      </c>
      <c r="BK387" s="522" t="str">
        <f t="shared" si="480"/>
        <v/>
      </c>
      <c r="BL387" s="395" t="str">
        <f t="shared" si="481"/>
        <v>P</v>
      </c>
      <c r="BM387" s="393" t="str">
        <f>IF((B387&gt;"a"),(VLOOKUP(A387,Afhankelijkheid!A$2:O$5530,2,FALSE)),"")</f>
        <v/>
      </c>
      <c r="BN387" s="396">
        <f>IFERROR(VLOOKUP(A387,'Hulpblad IZB en IZE'!A$2:B$750,2,FALSE),0)</f>
        <v>1</v>
      </c>
      <c r="BO387" s="397" t="str">
        <f t="shared" si="482"/>
        <v/>
      </c>
      <c r="BP387" s="370">
        <f t="shared" si="483"/>
        <v>1</v>
      </c>
      <c r="BQ387" s="371">
        <f t="shared" si="484"/>
        <v>1</v>
      </c>
      <c r="BR387" s="372">
        <f t="shared" si="552"/>
        <v>0</v>
      </c>
      <c r="BS387" s="372">
        <f t="shared" si="553"/>
        <v>6</v>
      </c>
      <c r="BT387" s="367">
        <f t="shared" si="485"/>
        <v>1</v>
      </c>
      <c r="BU387" s="398"/>
      <c r="BW387" s="393">
        <f t="shared" si="486"/>
        <v>0</v>
      </c>
      <c r="BX387" s="393">
        <f t="shared" si="487"/>
        <v>0</v>
      </c>
      <c r="BY387" s="393">
        <f t="shared" si="488"/>
        <v>0</v>
      </c>
      <c r="BZ387" s="393">
        <f t="shared" si="489"/>
        <v>0</v>
      </c>
      <c r="CA387" s="393">
        <f t="shared" si="490"/>
        <v>0</v>
      </c>
      <c r="CB387" s="393">
        <f t="shared" si="491"/>
        <v>0</v>
      </c>
      <c r="CC387" s="393">
        <f t="shared" si="492"/>
        <v>0</v>
      </c>
      <c r="CD387" s="393">
        <f t="shared" si="493"/>
        <v>0</v>
      </c>
      <c r="CE387" s="393">
        <f t="shared" si="494"/>
        <v>0</v>
      </c>
      <c r="CF387" s="393">
        <f t="shared" si="495"/>
        <v>0</v>
      </c>
      <c r="CG387" s="398"/>
      <c r="CH387" s="391">
        <f t="shared" si="496"/>
        <v>1</v>
      </c>
      <c r="CI387" s="391">
        <f t="shared" si="497"/>
        <v>0</v>
      </c>
      <c r="CJ387" s="391">
        <f t="shared" si="498"/>
        <v>1</v>
      </c>
      <c r="CK387" s="391">
        <f t="shared" si="499"/>
        <v>0</v>
      </c>
      <c r="CL387" s="391">
        <f t="shared" si="500"/>
        <v>1</v>
      </c>
      <c r="CM387" s="391">
        <f t="shared" si="501"/>
        <v>0</v>
      </c>
      <c r="CN387" s="391">
        <f t="shared" si="502"/>
        <v>1</v>
      </c>
      <c r="CO387" s="391">
        <f t="shared" si="503"/>
        <v>1</v>
      </c>
      <c r="CP387" s="391">
        <f t="shared" si="504"/>
        <v>1</v>
      </c>
      <c r="CQ387" s="391">
        <f t="shared" si="505"/>
        <v>0</v>
      </c>
      <c r="CR387" s="391">
        <f t="shared" si="506"/>
        <v>0</v>
      </c>
      <c r="CS387" s="393">
        <f t="shared" si="507"/>
        <v>0</v>
      </c>
      <c r="CT387" s="391">
        <f t="shared" si="508"/>
        <v>0</v>
      </c>
      <c r="CU387" s="391">
        <f t="shared" si="509"/>
        <v>0</v>
      </c>
      <c r="CV387" s="391">
        <f t="shared" si="510"/>
        <v>0</v>
      </c>
      <c r="CW387" s="391">
        <f t="shared" si="511"/>
        <v>1</v>
      </c>
      <c r="CX387" s="391">
        <f t="shared" si="512"/>
        <v>0</v>
      </c>
      <c r="CY387" s="391">
        <f t="shared" si="513"/>
        <v>0</v>
      </c>
      <c r="CZ387" s="391">
        <f t="shared" si="514"/>
        <v>0</v>
      </c>
      <c r="DA387" s="391">
        <f t="shared" si="515"/>
        <v>0</v>
      </c>
      <c r="DB387" s="391">
        <f t="shared" si="516"/>
        <v>0</v>
      </c>
      <c r="DC387" s="391">
        <f t="shared" si="517"/>
        <v>0</v>
      </c>
      <c r="DD387" s="391">
        <f t="shared" si="518"/>
        <v>0</v>
      </c>
      <c r="DE387" s="398"/>
      <c r="DF387" s="391">
        <f t="shared" si="519"/>
        <v>0</v>
      </c>
      <c r="DG387" s="391">
        <f t="shared" si="520"/>
        <v>0</v>
      </c>
      <c r="DH387" s="391">
        <f t="shared" si="521"/>
        <v>0</v>
      </c>
      <c r="DI387" s="391">
        <f t="shared" si="522"/>
        <v>0</v>
      </c>
      <c r="DJ387" s="391">
        <f t="shared" si="523"/>
        <v>0</v>
      </c>
      <c r="DK387" s="391">
        <f t="shared" si="524"/>
        <v>0</v>
      </c>
      <c r="DL387" s="391">
        <f t="shared" si="525"/>
        <v>0</v>
      </c>
      <c r="DM387" s="391">
        <f t="shared" si="526"/>
        <v>0</v>
      </c>
      <c r="DN387" s="391">
        <f t="shared" si="527"/>
        <v>0</v>
      </c>
      <c r="DO387" s="391">
        <f t="shared" si="528"/>
        <v>0</v>
      </c>
      <c r="DP387" s="391">
        <f t="shared" si="529"/>
        <v>0</v>
      </c>
      <c r="DQ387" s="398"/>
      <c r="DR387" s="391">
        <f t="shared" si="530"/>
        <v>0</v>
      </c>
      <c r="DS387" s="391">
        <f t="shared" si="531"/>
        <v>0</v>
      </c>
      <c r="DT387" s="391">
        <f t="shared" si="532"/>
        <v>0</v>
      </c>
      <c r="DU387" s="391">
        <f t="shared" si="533"/>
        <v>0</v>
      </c>
      <c r="DV387" s="391">
        <f t="shared" si="534"/>
        <v>0</v>
      </c>
      <c r="DW387" s="391">
        <f t="shared" si="535"/>
        <v>0</v>
      </c>
      <c r="DX387" s="391">
        <f t="shared" si="536"/>
        <v>0</v>
      </c>
      <c r="DY387" s="391">
        <f t="shared" si="537"/>
        <v>0</v>
      </c>
      <c r="DZ387" s="391">
        <f t="shared" si="538"/>
        <v>0</v>
      </c>
      <c r="EA387" s="391">
        <f t="shared" si="539"/>
        <v>0</v>
      </c>
      <c r="EB387" s="391">
        <f t="shared" si="540"/>
        <v>0</v>
      </c>
      <c r="EC387" s="398"/>
      <c r="ED387" s="391">
        <f t="shared" si="541"/>
        <v>0</v>
      </c>
      <c r="EE387" s="391">
        <f t="shared" si="542"/>
        <v>0</v>
      </c>
      <c r="EF387" s="391">
        <f t="shared" si="543"/>
        <v>0</v>
      </c>
      <c r="EG387" s="391">
        <f t="shared" si="544"/>
        <v>0</v>
      </c>
      <c r="EH387" s="391">
        <f t="shared" si="545"/>
        <v>0</v>
      </c>
      <c r="EI387" s="391">
        <f t="shared" si="546"/>
        <v>0</v>
      </c>
      <c r="EJ387" s="391">
        <f t="shared" si="547"/>
        <v>0</v>
      </c>
      <c r="EK387" s="391">
        <f t="shared" si="548"/>
        <v>0</v>
      </c>
      <c r="EL387" s="391">
        <f t="shared" si="549"/>
        <v>0</v>
      </c>
      <c r="EM387" s="391">
        <f t="shared" si="550"/>
        <v>0</v>
      </c>
      <c r="EN387" s="391">
        <f t="shared" si="551"/>
        <v>0</v>
      </c>
    </row>
    <row r="388" spans="1:145" s="391" customFormat="1" ht="13.5" hidden="1" thickBot="1" x14ac:dyDescent="0.25">
      <c r="A388" s="364" t="str">
        <f t="shared" si="559"/>
        <v>WO-NA</v>
      </c>
      <c r="B388" s="365" t="str">
        <f>IF((A388&lt;&gt;"ZZZ"),(IF((IFERROR((VLOOKUP(A388,'Standaard+voorstellen '!A$1:B$436,1,FALSE)),"ZZZ"))="ZZZ","v","")),"")</f>
        <v/>
      </c>
      <c r="C388" s="396" t="s">
        <v>994</v>
      </c>
      <c r="D388" s="367" t="str">
        <f t="shared" ref="D388:D451" si="560">IF(C388=C389,"",C388)</f>
        <v>WO-NA</v>
      </c>
      <c r="E388" s="368" t="str">
        <f>IFERROR((VLOOKUP(C388,'Standaard+voorstellen '!A$1:E$568,2,FALSE)),"Nog af te handelen AANVRAAG")</f>
        <v>WO Noodalarmering</v>
      </c>
      <c r="F388" s="369">
        <f>IFERROR((VLOOKUP(C388,'Standaard+voorstellen '!A$1:E$568,3,FALSE)),"")</f>
        <v>1</v>
      </c>
      <c r="G388" s="370">
        <f t="shared" si="554"/>
        <v>7</v>
      </c>
      <c r="H388" s="371">
        <f t="shared" si="556"/>
        <v>0</v>
      </c>
      <c r="I388" s="372">
        <f t="shared" si="555"/>
        <v>7</v>
      </c>
      <c r="J388" s="367">
        <f t="shared" ref="J388:J451" si="561">IF($C388=$C389,"",BT388)</f>
        <v>1</v>
      </c>
      <c r="K388" s="372">
        <f t="shared" ref="K388:K451" si="562">CT388</f>
        <v>0</v>
      </c>
      <c r="L388" s="410" t="s">
        <v>36</v>
      </c>
      <c r="M388" s="373" t="s">
        <v>221</v>
      </c>
      <c r="N388" s="374"/>
      <c r="O388" s="375"/>
      <c r="P388" s="376" t="s">
        <v>994</v>
      </c>
      <c r="Q388" s="461">
        <v>7</v>
      </c>
      <c r="R388" s="462">
        <v>0</v>
      </c>
      <c r="S388" s="482">
        <v>7</v>
      </c>
      <c r="T388" s="462">
        <v>5</v>
      </c>
      <c r="U388" s="462">
        <v>2</v>
      </c>
      <c r="V388" s="483">
        <v>0</v>
      </c>
      <c r="W388" s="484">
        <v>0</v>
      </c>
      <c r="X388" s="485">
        <v>0</v>
      </c>
      <c r="Y388" s="484"/>
      <c r="Z388" s="484"/>
      <c r="AA388" s="484"/>
      <c r="AB388" s="483"/>
      <c r="AC388" s="484"/>
      <c r="AD388" s="484"/>
      <c r="AE388" s="483"/>
      <c r="AF388" s="484"/>
      <c r="AG388" s="485"/>
      <c r="AH388" s="483">
        <v>0</v>
      </c>
      <c r="AI388" s="484">
        <v>0</v>
      </c>
      <c r="AJ388" s="485">
        <v>0</v>
      </c>
      <c r="AK388" s="484"/>
      <c r="AL388" s="484"/>
      <c r="AM388" s="484"/>
      <c r="AN388" s="483">
        <v>1</v>
      </c>
      <c r="AO388" s="484">
        <v>0</v>
      </c>
      <c r="AP388" s="485">
        <v>1</v>
      </c>
      <c r="AQ388" s="484">
        <v>6</v>
      </c>
      <c r="AR388" s="484">
        <v>0</v>
      </c>
      <c r="AS388" s="484">
        <v>6</v>
      </c>
      <c r="AT388" s="383">
        <v>0</v>
      </c>
      <c r="AU388" s="384">
        <v>0</v>
      </c>
      <c r="AV388" s="384">
        <v>0</v>
      </c>
      <c r="AW388" s="483"/>
      <c r="AX388" s="484"/>
      <c r="AY388" s="485"/>
      <c r="AZ388" s="403"/>
      <c r="BA388" s="387" t="str">
        <f t="shared" ref="BA388:BA451" si="563">IFERROR(((IF(($L388="m"),(MID($C388,1,2)),(LEFT($C388,($BE388-1)))))),"")</f>
        <v>WO</v>
      </c>
      <c r="BB388" s="388" t="str">
        <f t="shared" ref="BB388:BB451" si="564">IF(($L388="m"),(IF(OR(MID($C388,3,1)="A",MID($C388,3,1)="D",MID($C388,3,1)="H",MID($C388,3,1)="L",MID($C388,3,1)="M",MID($C388,3,1)="T",MID($C388,3,1)="V"),MID($C388,3,1),"")),"")</f>
        <v/>
      </c>
      <c r="BC388" s="389" t="str">
        <f t="shared" ref="BC388:BC451" si="565">IFERROR(IF((SEARCH("-",C388,1))&gt;0,"-",""),"")</f>
        <v>-</v>
      </c>
      <c r="BD388" s="390" t="str">
        <f t="shared" si="558"/>
        <v>NA</v>
      </c>
      <c r="BE388" s="391">
        <f t="shared" ref="BE388:BE451" si="566">IFERROR((SEARCH("-",$C388,1)),(LEN($C388)+1))</f>
        <v>3</v>
      </c>
      <c r="BF388" s="392" t="str">
        <f>VLOOKUP(C388,'Standaard+voorstellen '!A$1:E$568,1,FALSE)</f>
        <v>WO-NA</v>
      </c>
      <c r="BG388" s="393" t="str">
        <f>VLOOKUP(P388,'Hulpblad Aantal per VrtgSrt &gt;=1'!B$4:C$688,1,FALSE)</f>
        <v>WO-NA</v>
      </c>
      <c r="BH388" s="394" t="s">
        <v>994</v>
      </c>
      <c r="BI388" s="393" t="str">
        <f t="shared" ref="BI388:BI451" si="567">IF(BH388=A388,"g","v")</f>
        <v>g</v>
      </c>
      <c r="BJ388" s="393" t="str">
        <f t="shared" ref="BJ388:BJ451" si="568">IF(R388&gt;0,"P","")</f>
        <v/>
      </c>
      <c r="BK388" s="393" t="str">
        <f t="shared" ref="BK388:BK451" si="569">IF(S388&gt;0,"A","")</f>
        <v>A</v>
      </c>
      <c r="BL388" s="395" t="str">
        <f t="shared" ref="BL388:BL451" si="570">_xlfn.CONCAT(BJ388,BK388)</f>
        <v>A</v>
      </c>
      <c r="BM388" s="393" t="str">
        <f>IF((B388&gt;"a"),(VLOOKUP(A388,Afhankelijkheid!A$2:O$5530,2,FALSE)),"")</f>
        <v/>
      </c>
      <c r="BN388" s="396">
        <f>IFERROR(VLOOKUP(A388,'Hulpblad IZB en IZE'!A$2:B$750,2,FALSE),0)</f>
        <v>1</v>
      </c>
      <c r="BO388" s="397" t="str">
        <f t="shared" ref="BO388:BO451" si="571">IFERROR(Q388/K388,"")</f>
        <v/>
      </c>
      <c r="BP388" s="370">
        <f t="shared" ref="BP388:BP451" si="572">IF($C388=$C387,BP387+Q388,Q388)</f>
        <v>7</v>
      </c>
      <c r="BQ388" s="371">
        <f t="shared" ref="BQ388:BQ451" si="573">IF($C388=$C387,BQ387+R388,R388)</f>
        <v>0</v>
      </c>
      <c r="BR388" s="372">
        <f t="shared" si="552"/>
        <v>7</v>
      </c>
      <c r="BS388" s="372">
        <f t="shared" si="553"/>
        <v>5</v>
      </c>
      <c r="BT388" s="367">
        <f t="shared" ref="BT388:BT451" si="574">IF(C388=C387,BT387+BN388,BN388)</f>
        <v>1</v>
      </c>
      <c r="BU388" s="398"/>
      <c r="BW388" s="393">
        <f t="shared" ref="BW388:BW451" si="575">IF((AND($B388="V",(IF(ISBLANK(V388),,1))&gt;0)),1,0)</f>
        <v>0</v>
      </c>
      <c r="BX388" s="393">
        <f t="shared" ref="BX388:BX451" si="576">IF((AND($B388="V",(IF(ISBLANK(Y388),,1))&gt;0)),1,0)</f>
        <v>0</v>
      </c>
      <c r="BY388" s="393">
        <f t="shared" ref="BY388:BY451" si="577">IF((AND($B388="V",(IF(ISBLANK(AB388),,1))&gt;0)),1,0)</f>
        <v>0</v>
      </c>
      <c r="BZ388" s="393">
        <f t="shared" ref="BZ388:BZ451" si="578">IF((AND($B388="V",(IF(ISBLANK(AE388),,1))&gt;0)),1,0)</f>
        <v>0</v>
      </c>
      <c r="CA388" s="393">
        <f t="shared" ref="CA388:CA451" si="579">IF((AND($B388="V",(IF(ISBLANK(AH388),,1))&gt;0)),1,0)</f>
        <v>0</v>
      </c>
      <c r="CB388" s="393">
        <f t="shared" ref="CB388:CB451" si="580">IF((AND($B388="V",(IF(ISBLANK(AK388),,1))&gt;0)),1,0)</f>
        <v>0</v>
      </c>
      <c r="CC388" s="393">
        <f t="shared" ref="CC388:CC451" si="581">IF((AND($B388="V",(IF(ISBLANK(AN388),,1))&gt;0)),1,0)</f>
        <v>0</v>
      </c>
      <c r="CD388" s="393">
        <f t="shared" ref="CD388:CD451" si="582">IF((AND($B388="V",(IF(ISBLANK(AQ388),,1))&gt;0)),1,0)</f>
        <v>0</v>
      </c>
      <c r="CE388" s="393">
        <f t="shared" ref="CE388:CE451" si="583">IF((AND($B388="V",(IF(ISBLANK(AT388),,1))&gt;0)),1,0)</f>
        <v>0</v>
      </c>
      <c r="CF388" s="393">
        <f t="shared" ref="CF388:CF451" si="584">IF((AND($B388="V",(IF(ISBLANK(AW388),,1))&gt;0)),1,0)</f>
        <v>0</v>
      </c>
      <c r="CG388" s="398"/>
      <c r="CH388" s="391">
        <f t="shared" ref="CH388:CH451" si="585">IF(($V388&lt;&gt;""),1,0)</f>
        <v>1</v>
      </c>
      <c r="CI388" s="391">
        <f t="shared" ref="CI388:CI451" si="586">IF(($Y388&lt;&gt;""),1,0)</f>
        <v>0</v>
      </c>
      <c r="CJ388" s="391">
        <f t="shared" ref="CJ388:CJ451" si="587">IF(($AB388&lt;&gt;""),1,0)</f>
        <v>0</v>
      </c>
      <c r="CK388" s="391">
        <f t="shared" ref="CK388:CK451" si="588">IF(($AE388&lt;&gt;""),1,0)</f>
        <v>0</v>
      </c>
      <c r="CL388" s="391">
        <f t="shared" ref="CL388:CL451" si="589">IF(($AH388&lt;&gt;""),1,0)</f>
        <v>1</v>
      </c>
      <c r="CM388" s="391">
        <f t="shared" ref="CM388:CM451" si="590">IF(($AK388&lt;&gt;""),1,0)</f>
        <v>0</v>
      </c>
      <c r="CN388" s="391">
        <f t="shared" ref="CN388:CN451" si="591">IF(($AN388&lt;&gt;""),1,0)</f>
        <v>1</v>
      </c>
      <c r="CO388" s="391">
        <f t="shared" ref="CO388:CO451" si="592">IF(($AQ388&lt;&gt;""),1,0)</f>
        <v>1</v>
      </c>
      <c r="CP388" s="391">
        <f t="shared" ref="CP388:CP451" si="593">IF(($AT388&lt;&gt;""),1,0)</f>
        <v>1</v>
      </c>
      <c r="CQ388" s="391">
        <f t="shared" ref="CQ388:CQ451" si="594">IF(($AW388&lt;&gt;""),1,0)</f>
        <v>0</v>
      </c>
      <c r="CR388" s="391">
        <f t="shared" ref="CR388:CR451" si="595">SUBTOTAL(9,CH388:CQ388)</f>
        <v>0</v>
      </c>
      <c r="CS388" s="393">
        <f t="shared" ref="CS388:CS451" si="596">CR388-CT388</f>
        <v>0</v>
      </c>
      <c r="CT388" s="391">
        <f t="shared" ref="CT388:CT451" si="597">SUBTOTAL(9,CU388:DD388)</f>
        <v>0</v>
      </c>
      <c r="CU388" s="391">
        <f t="shared" ref="CU388:CU451" si="598">IF(($V388&gt;0),1,0)</f>
        <v>0</v>
      </c>
      <c r="CV388" s="391">
        <f t="shared" ref="CV388:CV451" si="599">IF(($Y388&gt;0),1,0)</f>
        <v>0</v>
      </c>
      <c r="CW388" s="391">
        <f t="shared" ref="CW388:CW451" si="600">IF(($AB388&gt;0),1,0)</f>
        <v>0</v>
      </c>
      <c r="CX388" s="391">
        <f t="shared" ref="CX388:CX451" si="601">IF(($AE388&gt;0),1,0)</f>
        <v>0</v>
      </c>
      <c r="CY388" s="391">
        <f t="shared" ref="CY388:CY451" si="602">IF(($AH388&gt;0),1,0)</f>
        <v>0</v>
      </c>
      <c r="CZ388" s="391">
        <f t="shared" ref="CZ388:CZ451" si="603">IF(($AK388&gt;0),1,0)</f>
        <v>0</v>
      </c>
      <c r="DA388" s="391">
        <f t="shared" ref="DA388:DA451" si="604">IF(($AN388&gt;0),1,0)</f>
        <v>1</v>
      </c>
      <c r="DB388" s="391">
        <f t="shared" ref="DB388:DB451" si="605">IF(($AQ388&gt;0),1,0)</f>
        <v>1</v>
      </c>
      <c r="DC388" s="391">
        <f t="shared" ref="DC388:DC451" si="606">IF(($AT388&gt;0),1,0)</f>
        <v>0</v>
      </c>
      <c r="DD388" s="391">
        <f t="shared" ref="DD388:DD451" si="607">IF(($AW388&gt;0),1,0)</f>
        <v>0</v>
      </c>
      <c r="DE388" s="398"/>
      <c r="DF388" s="391">
        <f t="shared" ref="DF388:DF451" si="608">SUM(DG388:DP388)</f>
        <v>0</v>
      </c>
      <c r="DG388" s="391">
        <f t="shared" ref="DG388:DG451" si="609">IF((AND($CT388=1,$V388&gt;=1)),1,0)</f>
        <v>0</v>
      </c>
      <c r="DH388" s="391">
        <f t="shared" ref="DH388:DH451" si="610">IF((AND($CT388=1,$Y388&gt;=1)),1,0)</f>
        <v>0</v>
      </c>
      <c r="DI388" s="391">
        <f t="shared" ref="DI388:DI451" si="611">IF((AND($CT388=1,$AB388&gt;=1)),1,0)</f>
        <v>0</v>
      </c>
      <c r="DJ388" s="391">
        <f t="shared" ref="DJ388:DJ451" si="612">IF((AND($CT388=1,$AE388&gt;=1)),1,0)</f>
        <v>0</v>
      </c>
      <c r="DK388" s="391">
        <f t="shared" ref="DK388:DK451" si="613">IF((AND($CT388=1,$AH388&gt;=1)),1,0)</f>
        <v>0</v>
      </c>
      <c r="DL388" s="391">
        <f t="shared" ref="DL388:DL451" si="614">IF((AND($CT388=1,$AK388&gt;=1)),1,0)</f>
        <v>0</v>
      </c>
      <c r="DM388" s="391">
        <f t="shared" ref="DM388:DM451" si="615">IF((AND($CT388=1,$AN388&gt;=1)),1,0)</f>
        <v>0</v>
      </c>
      <c r="DN388" s="391">
        <f t="shared" ref="DN388:DN451" si="616">IF((AND($CT388=1,$AQ388&gt;=1)),1,0)</f>
        <v>0</v>
      </c>
      <c r="DO388" s="391">
        <f t="shared" ref="DO388:DO451" si="617">IF((AND($CT388=1,$AT388&gt;=1)),1,0)</f>
        <v>0</v>
      </c>
      <c r="DP388" s="391">
        <f t="shared" ref="DP388:DP451" si="618">IF((AND($CT388=1,$AW388&gt;=1)),1,0)</f>
        <v>0</v>
      </c>
      <c r="DQ388" s="398"/>
      <c r="DR388" s="391">
        <f t="shared" ref="DR388:DR451" si="619">SUM(DS388:EB388)</f>
        <v>0</v>
      </c>
      <c r="DS388" s="391">
        <f t="shared" ref="DS388:DS451" si="620">IF((AND($CT388=1,$V388&gt;1)),1,0)</f>
        <v>0</v>
      </c>
      <c r="DT388" s="391">
        <f t="shared" ref="DT388:DT451" si="621">IF((AND($CT388=1,$Y388&gt;1)),1,0)</f>
        <v>0</v>
      </c>
      <c r="DU388" s="391">
        <f t="shared" ref="DU388:DU451" si="622">IF((AND($CT388=1,$AB388&gt;1)),1,0)</f>
        <v>0</v>
      </c>
      <c r="DV388" s="391">
        <f t="shared" ref="DV388:DV451" si="623">IF((AND($CT388=1,$AE388&gt;1)),1,0)</f>
        <v>0</v>
      </c>
      <c r="DW388" s="391">
        <f t="shared" ref="DW388:DW451" si="624">IF((AND($CT388=1,$AH388&gt;1)),1,0)</f>
        <v>0</v>
      </c>
      <c r="DX388" s="391">
        <f t="shared" ref="DX388:DX451" si="625">IF((AND($CT388=1,$AK388&gt;1)),1,0)</f>
        <v>0</v>
      </c>
      <c r="DY388" s="391">
        <f t="shared" ref="DY388:DY451" si="626">IF((AND($CT388=1,$AN388&gt;1)),1,0)</f>
        <v>0</v>
      </c>
      <c r="DZ388" s="391">
        <f t="shared" ref="DZ388:DZ451" si="627">IF((AND($CT388=1,$AQ388&gt;1)),1,0)</f>
        <v>0</v>
      </c>
      <c r="EA388" s="391">
        <f t="shared" ref="EA388:EA451" si="628">IF((AND($CT388=1,$AT388&gt;1)),1,0)</f>
        <v>0</v>
      </c>
      <c r="EB388" s="391">
        <f t="shared" ref="EB388:EB451" si="629">IF((AND($CT388=1,$AW388&gt;1)),1,0)</f>
        <v>0</v>
      </c>
      <c r="EC388" s="398"/>
      <c r="ED388" s="391">
        <f t="shared" ref="ED388:ED451" si="630">SUM(EE388:EN388)</f>
        <v>0</v>
      </c>
      <c r="EE388" s="391">
        <f t="shared" ref="EE388:EE451" si="631">IF((AND($CT388=1,$V388=1)),1,0)</f>
        <v>0</v>
      </c>
      <c r="EF388" s="391">
        <f t="shared" ref="EF388:EF451" si="632">IF((AND($CT388=1,$Y388=1)),1,0)</f>
        <v>0</v>
      </c>
      <c r="EG388" s="391">
        <f t="shared" ref="EG388:EG451" si="633">IF((AND($CT388=1,$AB388=1)),1,0)</f>
        <v>0</v>
      </c>
      <c r="EH388" s="391">
        <f t="shared" ref="EH388:EH451" si="634">IF((AND($CT388=1,$AE388=1)),1,0)</f>
        <v>0</v>
      </c>
      <c r="EI388" s="391">
        <f t="shared" ref="EI388:EI451" si="635">IF((AND($CT388=1,$AH388=1)),1,0)</f>
        <v>0</v>
      </c>
      <c r="EJ388" s="391">
        <f t="shared" ref="EJ388:EJ451" si="636">IF((AND($CT388=1,$AK388=1)),1,0)</f>
        <v>0</v>
      </c>
      <c r="EK388" s="391">
        <f t="shared" ref="EK388:EK451" si="637">IF((AND($CT388=1,$AN388=1)),1,0)</f>
        <v>0</v>
      </c>
      <c r="EL388" s="391">
        <f t="shared" ref="EL388:EL451" si="638">IF((AND($CT388=1,$AQ388=1)),1,0)</f>
        <v>0</v>
      </c>
      <c r="EM388" s="391">
        <f t="shared" ref="EM388:EM451" si="639">IF((AND($CT388=1,$AT388=1)),1,0)</f>
        <v>0</v>
      </c>
      <c r="EN388" s="391">
        <f t="shared" ref="EN388:EN451" si="640">IF((AND($CT388=1,$AW388=1)),1,0)</f>
        <v>0</v>
      </c>
    </row>
    <row r="389" spans="1:145" s="391" customFormat="1" ht="13.5" hidden="1" thickBot="1" x14ac:dyDescent="0.25">
      <c r="A389" s="364" t="str">
        <f t="shared" si="559"/>
        <v>WO-NO</v>
      </c>
      <c r="B389" s="365" t="str">
        <f>IF((A389&lt;&gt;"ZZZ"),(IF((IFERROR((VLOOKUP(A389,'Standaard+voorstellen '!A$1:B$436,1,FALSE)),"ZZZ"))="ZZZ","v","")),"")</f>
        <v/>
      </c>
      <c r="C389" s="396" t="s">
        <v>284</v>
      </c>
      <c r="D389" s="367" t="str">
        <f t="shared" si="560"/>
        <v>WO-NO</v>
      </c>
      <c r="E389" s="368" t="str">
        <f>IFERROR((VLOOKUP(C389,'Standaard+voorstellen '!A$1:E$568,2,FALSE)),"Nog af te handelen AANVRAAG")</f>
        <v>WO Noodprocedure</v>
      </c>
      <c r="F389" s="369">
        <f>IFERROR((VLOOKUP(C389,'Standaard+voorstellen '!A$1:E$568,3,FALSE)),"")</f>
        <v>1</v>
      </c>
      <c r="G389" s="370">
        <f t="shared" si="554"/>
        <v>134</v>
      </c>
      <c r="H389" s="371">
        <f t="shared" si="556"/>
        <v>0</v>
      </c>
      <c r="I389" s="372">
        <f t="shared" si="555"/>
        <v>134</v>
      </c>
      <c r="J389" s="367">
        <f t="shared" si="561"/>
        <v>15</v>
      </c>
      <c r="K389" s="372">
        <f t="shared" si="562"/>
        <v>0</v>
      </c>
      <c r="L389" s="369" t="s">
        <v>36</v>
      </c>
      <c r="M389" s="373" t="s">
        <v>221</v>
      </c>
      <c r="N389" s="374"/>
      <c r="O389" s="375"/>
      <c r="P389" s="429" t="s">
        <v>284</v>
      </c>
      <c r="Q389" s="377">
        <v>134</v>
      </c>
      <c r="R389" s="378">
        <v>0</v>
      </c>
      <c r="S389" s="379">
        <v>134</v>
      </c>
      <c r="T389" s="378">
        <v>10</v>
      </c>
      <c r="U389" s="378">
        <v>10</v>
      </c>
      <c r="V389" s="377">
        <v>17</v>
      </c>
      <c r="W389" s="378">
        <v>0</v>
      </c>
      <c r="X389" s="381">
        <v>17</v>
      </c>
      <c r="Y389" s="383">
        <v>16</v>
      </c>
      <c r="Z389" s="384">
        <v>0</v>
      </c>
      <c r="AA389" s="402">
        <v>16</v>
      </c>
      <c r="AB389" s="383">
        <v>5</v>
      </c>
      <c r="AC389" s="384">
        <v>0</v>
      </c>
      <c r="AD389" s="402">
        <v>5</v>
      </c>
      <c r="AE389" s="383">
        <v>23</v>
      </c>
      <c r="AF389" s="384">
        <v>0</v>
      </c>
      <c r="AG389" s="402">
        <v>23</v>
      </c>
      <c r="AH389" s="383">
        <v>19</v>
      </c>
      <c r="AI389" s="384">
        <v>0</v>
      </c>
      <c r="AJ389" s="402">
        <v>19</v>
      </c>
      <c r="AK389" s="383">
        <v>8</v>
      </c>
      <c r="AL389" s="384">
        <v>0</v>
      </c>
      <c r="AM389" s="402">
        <v>8</v>
      </c>
      <c r="AN389" s="383">
        <v>6</v>
      </c>
      <c r="AO389" s="384">
        <v>0</v>
      </c>
      <c r="AP389" s="402">
        <v>6</v>
      </c>
      <c r="AQ389" s="383">
        <v>16</v>
      </c>
      <c r="AR389" s="384">
        <v>0</v>
      </c>
      <c r="AS389" s="402">
        <v>16</v>
      </c>
      <c r="AT389" s="483">
        <v>15</v>
      </c>
      <c r="AU389" s="484">
        <v>0</v>
      </c>
      <c r="AV389" s="484">
        <v>15</v>
      </c>
      <c r="AW389" s="383">
        <v>9</v>
      </c>
      <c r="AX389" s="384">
        <v>0</v>
      </c>
      <c r="AY389" s="402">
        <v>9</v>
      </c>
      <c r="AZ389" s="403"/>
      <c r="BA389" s="387" t="str">
        <f t="shared" si="563"/>
        <v>WO</v>
      </c>
      <c r="BB389" s="388" t="str">
        <f t="shared" si="564"/>
        <v/>
      </c>
      <c r="BC389" s="389" t="str">
        <f t="shared" si="565"/>
        <v>-</v>
      </c>
      <c r="BD389" s="390" t="str">
        <f t="shared" si="558"/>
        <v>NO</v>
      </c>
      <c r="BE389" s="391">
        <f t="shared" si="566"/>
        <v>3</v>
      </c>
      <c r="BF389" s="392" t="str">
        <f>VLOOKUP(C389,'Standaard+voorstellen '!A$1:E$568,1,FALSE)</f>
        <v>WO-NO</v>
      </c>
      <c r="BG389" s="393" t="str">
        <f>VLOOKUP(P389,'Hulpblad Aantal per VrtgSrt &gt;=1'!B$4:C$688,1,FALSE)</f>
        <v>WO-NO</v>
      </c>
      <c r="BH389" s="394" t="s">
        <v>284</v>
      </c>
      <c r="BI389" s="393" t="str">
        <f t="shared" si="567"/>
        <v>g</v>
      </c>
      <c r="BJ389" s="393" t="str">
        <f t="shared" si="568"/>
        <v/>
      </c>
      <c r="BK389" s="393" t="str">
        <f t="shared" si="569"/>
        <v>A</v>
      </c>
      <c r="BL389" s="395" t="str">
        <f t="shared" si="570"/>
        <v>A</v>
      </c>
      <c r="BM389" s="393" t="str">
        <f>IF((B389&gt;"a"),(VLOOKUP(A389,Afhankelijkheid!A$2:O$5530,2,FALSE)),"")</f>
        <v/>
      </c>
      <c r="BN389" s="430">
        <f>IFERROR(VLOOKUP(A389,'Hulpblad IZB en IZE'!A$2:B$750,2,FALSE),0)</f>
        <v>15</v>
      </c>
      <c r="BO389" s="397" t="str">
        <f t="shared" si="571"/>
        <v/>
      </c>
      <c r="BP389" s="370">
        <f t="shared" si="572"/>
        <v>134</v>
      </c>
      <c r="BQ389" s="371">
        <f t="shared" si="573"/>
        <v>0</v>
      </c>
      <c r="BR389" s="372">
        <f t="shared" ref="BR389:BR452" si="641">IF($C389=$C388,BR388+S389,S389)</f>
        <v>134</v>
      </c>
      <c r="BS389" s="372">
        <f t="shared" ref="BS389:BS452" si="642">IF($C389=$C388,$BR388+T389,T389)</f>
        <v>10</v>
      </c>
      <c r="BT389" s="367">
        <f t="shared" si="574"/>
        <v>15</v>
      </c>
      <c r="BU389" s="398"/>
      <c r="BW389" s="393">
        <f t="shared" si="575"/>
        <v>0</v>
      </c>
      <c r="BX389" s="393">
        <f t="shared" si="576"/>
        <v>0</v>
      </c>
      <c r="BY389" s="393">
        <f t="shared" si="577"/>
        <v>0</v>
      </c>
      <c r="BZ389" s="393">
        <f t="shared" si="578"/>
        <v>0</v>
      </c>
      <c r="CA389" s="393">
        <f t="shared" si="579"/>
        <v>0</v>
      </c>
      <c r="CB389" s="393">
        <f t="shared" si="580"/>
        <v>0</v>
      </c>
      <c r="CC389" s="393">
        <f t="shared" si="581"/>
        <v>0</v>
      </c>
      <c r="CD389" s="393">
        <f t="shared" si="582"/>
        <v>0</v>
      </c>
      <c r="CE389" s="393">
        <f t="shared" si="583"/>
        <v>0</v>
      </c>
      <c r="CF389" s="393">
        <f t="shared" si="584"/>
        <v>0</v>
      </c>
      <c r="CG389" s="398"/>
      <c r="CH389" s="391">
        <f t="shared" si="585"/>
        <v>1</v>
      </c>
      <c r="CI389" s="391">
        <f t="shared" si="586"/>
        <v>1</v>
      </c>
      <c r="CJ389" s="391">
        <f t="shared" si="587"/>
        <v>1</v>
      </c>
      <c r="CK389" s="391">
        <f t="shared" si="588"/>
        <v>1</v>
      </c>
      <c r="CL389" s="391">
        <f t="shared" si="589"/>
        <v>1</v>
      </c>
      <c r="CM389" s="391">
        <f t="shared" si="590"/>
        <v>1</v>
      </c>
      <c r="CN389" s="391">
        <f t="shared" si="591"/>
        <v>1</v>
      </c>
      <c r="CO389" s="391">
        <f t="shared" si="592"/>
        <v>1</v>
      </c>
      <c r="CP389" s="391">
        <f t="shared" si="593"/>
        <v>1</v>
      </c>
      <c r="CQ389" s="391">
        <f t="shared" si="594"/>
        <v>1</v>
      </c>
      <c r="CR389" s="391">
        <f t="shared" si="595"/>
        <v>0</v>
      </c>
      <c r="CS389" s="393">
        <f t="shared" si="596"/>
        <v>0</v>
      </c>
      <c r="CT389" s="391">
        <f t="shared" si="597"/>
        <v>0</v>
      </c>
      <c r="CU389" s="391">
        <f t="shared" si="598"/>
        <v>1</v>
      </c>
      <c r="CV389" s="391">
        <f t="shared" si="599"/>
        <v>1</v>
      </c>
      <c r="CW389" s="391">
        <f t="shared" si="600"/>
        <v>1</v>
      </c>
      <c r="CX389" s="391">
        <f t="shared" si="601"/>
        <v>1</v>
      </c>
      <c r="CY389" s="391">
        <f t="shared" si="602"/>
        <v>1</v>
      </c>
      <c r="CZ389" s="391">
        <f t="shared" si="603"/>
        <v>1</v>
      </c>
      <c r="DA389" s="391">
        <f t="shared" si="604"/>
        <v>1</v>
      </c>
      <c r="DB389" s="391">
        <f t="shared" si="605"/>
        <v>1</v>
      </c>
      <c r="DC389" s="391">
        <f t="shared" si="606"/>
        <v>1</v>
      </c>
      <c r="DD389" s="391">
        <f t="shared" si="607"/>
        <v>1</v>
      </c>
      <c r="DE389" s="398"/>
      <c r="DF389" s="391">
        <f t="shared" si="608"/>
        <v>0</v>
      </c>
      <c r="DG389" s="391">
        <f t="shared" si="609"/>
        <v>0</v>
      </c>
      <c r="DH389" s="391">
        <f t="shared" si="610"/>
        <v>0</v>
      </c>
      <c r="DI389" s="391">
        <f t="shared" si="611"/>
        <v>0</v>
      </c>
      <c r="DJ389" s="391">
        <f t="shared" si="612"/>
        <v>0</v>
      </c>
      <c r="DK389" s="391">
        <f t="shared" si="613"/>
        <v>0</v>
      </c>
      <c r="DL389" s="391">
        <f t="shared" si="614"/>
        <v>0</v>
      </c>
      <c r="DM389" s="391">
        <f t="shared" si="615"/>
        <v>0</v>
      </c>
      <c r="DN389" s="391">
        <f t="shared" si="616"/>
        <v>0</v>
      </c>
      <c r="DO389" s="391">
        <f t="shared" si="617"/>
        <v>0</v>
      </c>
      <c r="DP389" s="391">
        <f t="shared" si="618"/>
        <v>0</v>
      </c>
      <c r="DQ389" s="398"/>
      <c r="DR389" s="391">
        <f t="shared" si="619"/>
        <v>0</v>
      </c>
      <c r="DS389" s="391">
        <f t="shared" si="620"/>
        <v>0</v>
      </c>
      <c r="DT389" s="391">
        <f t="shared" si="621"/>
        <v>0</v>
      </c>
      <c r="DU389" s="391">
        <f t="shared" si="622"/>
        <v>0</v>
      </c>
      <c r="DV389" s="391">
        <f t="shared" si="623"/>
        <v>0</v>
      </c>
      <c r="DW389" s="391">
        <f t="shared" si="624"/>
        <v>0</v>
      </c>
      <c r="DX389" s="391">
        <f t="shared" si="625"/>
        <v>0</v>
      </c>
      <c r="DY389" s="391">
        <f t="shared" si="626"/>
        <v>0</v>
      </c>
      <c r="DZ389" s="391">
        <f t="shared" si="627"/>
        <v>0</v>
      </c>
      <c r="EA389" s="391">
        <f t="shared" si="628"/>
        <v>0</v>
      </c>
      <c r="EB389" s="391">
        <f t="shared" si="629"/>
        <v>0</v>
      </c>
      <c r="EC389" s="398"/>
      <c r="ED389" s="391">
        <f t="shared" si="630"/>
        <v>0</v>
      </c>
      <c r="EE389" s="391">
        <f t="shared" si="631"/>
        <v>0</v>
      </c>
      <c r="EF389" s="391">
        <f t="shared" si="632"/>
        <v>0</v>
      </c>
      <c r="EG389" s="391">
        <f t="shared" si="633"/>
        <v>0</v>
      </c>
      <c r="EH389" s="391">
        <f t="shared" si="634"/>
        <v>0</v>
      </c>
      <c r="EI389" s="391">
        <f t="shared" si="635"/>
        <v>0</v>
      </c>
      <c r="EJ389" s="391">
        <f t="shared" si="636"/>
        <v>0</v>
      </c>
      <c r="EK389" s="391">
        <f t="shared" si="637"/>
        <v>0</v>
      </c>
      <c r="EL389" s="391">
        <f t="shared" si="638"/>
        <v>0</v>
      </c>
      <c r="EM389" s="391">
        <f t="shared" si="639"/>
        <v>0</v>
      </c>
      <c r="EN389" s="391">
        <f t="shared" si="640"/>
        <v>0</v>
      </c>
    </row>
    <row r="390" spans="1:145" s="391" customFormat="1" ht="13.5" hidden="1" thickBot="1" x14ac:dyDescent="0.25">
      <c r="A390" s="364" t="str">
        <f t="shared" si="559"/>
        <v>WOV</v>
      </c>
      <c r="B390" s="365" t="str">
        <f>IF((A390&lt;&gt;"ZZZ"),(IF((IFERROR((VLOOKUP(A390,'Standaard+voorstellen '!A$1:B$436,1,FALSE)),"ZZZ"))="ZZZ","v","")),"")</f>
        <v/>
      </c>
      <c r="C390" s="396" t="s">
        <v>224</v>
      </c>
      <c r="D390" s="367" t="str">
        <f t="shared" si="560"/>
        <v>WOV</v>
      </c>
      <c r="E390" s="368" t="str">
        <f>IFERROR((VLOOKUP(C390,'Standaard+voorstellen '!A$1:E$568,2,FALSE)),"Nog af te handelen AANVRAAG")</f>
        <v>Waterongevallen Vaartuig</v>
      </c>
      <c r="F390" s="369">
        <f>IFERROR((VLOOKUP(C390,'Standaard+voorstellen '!A$1:E$568,3,FALSE)),"")</f>
        <v>1</v>
      </c>
      <c r="G390" s="370">
        <f t="shared" si="554"/>
        <v>98</v>
      </c>
      <c r="H390" s="371">
        <f t="shared" si="556"/>
        <v>9</v>
      </c>
      <c r="I390" s="372">
        <f t="shared" si="555"/>
        <v>89</v>
      </c>
      <c r="J390" s="367">
        <f t="shared" si="561"/>
        <v>93</v>
      </c>
      <c r="K390" s="372">
        <f t="shared" si="562"/>
        <v>0</v>
      </c>
      <c r="L390" s="369" t="s">
        <v>36</v>
      </c>
      <c r="M390" s="373" t="s">
        <v>221</v>
      </c>
      <c r="N390" s="517"/>
      <c r="O390" s="523"/>
      <c r="P390" s="376" t="s">
        <v>224</v>
      </c>
      <c r="Q390" s="377">
        <v>98</v>
      </c>
      <c r="R390" s="378">
        <v>9</v>
      </c>
      <c r="S390" s="379">
        <v>89</v>
      </c>
      <c r="T390" s="378">
        <v>10</v>
      </c>
      <c r="U390" s="378">
        <v>9</v>
      </c>
      <c r="V390" s="377">
        <v>8</v>
      </c>
      <c r="W390" s="378">
        <v>0</v>
      </c>
      <c r="X390" s="379">
        <v>8</v>
      </c>
      <c r="Y390" s="378">
        <v>18</v>
      </c>
      <c r="Z390" s="380">
        <v>0</v>
      </c>
      <c r="AA390" s="381">
        <v>18</v>
      </c>
      <c r="AB390" s="377">
        <v>10</v>
      </c>
      <c r="AC390" s="378">
        <v>0</v>
      </c>
      <c r="AD390" s="378">
        <v>10</v>
      </c>
      <c r="AE390" s="377">
        <v>10</v>
      </c>
      <c r="AF390" s="380">
        <v>2</v>
      </c>
      <c r="AG390" s="382">
        <v>8</v>
      </c>
      <c r="AH390" s="377">
        <v>14</v>
      </c>
      <c r="AI390" s="378">
        <v>0</v>
      </c>
      <c r="AJ390" s="379">
        <v>14</v>
      </c>
      <c r="AK390" s="378">
        <v>0</v>
      </c>
      <c r="AL390" s="378">
        <v>0</v>
      </c>
      <c r="AM390" s="378">
        <v>0</v>
      </c>
      <c r="AN390" s="377">
        <v>7</v>
      </c>
      <c r="AO390" s="378">
        <v>0</v>
      </c>
      <c r="AP390" s="379">
        <v>7</v>
      </c>
      <c r="AQ390" s="377">
        <v>14</v>
      </c>
      <c r="AR390" s="378">
        <v>7</v>
      </c>
      <c r="AS390" s="379">
        <v>7</v>
      </c>
      <c r="AT390" s="378">
        <v>12</v>
      </c>
      <c r="AU390" s="378">
        <v>0</v>
      </c>
      <c r="AV390" s="378">
        <v>12</v>
      </c>
      <c r="AW390" s="377">
        <v>5</v>
      </c>
      <c r="AX390" s="378">
        <v>0</v>
      </c>
      <c r="AY390" s="379">
        <v>5</v>
      </c>
      <c r="AZ390" s="403"/>
      <c r="BA390" s="387" t="str">
        <f t="shared" si="563"/>
        <v>WO</v>
      </c>
      <c r="BB390" s="388" t="str">
        <f t="shared" si="564"/>
        <v>V</v>
      </c>
      <c r="BC390" s="389" t="str">
        <f t="shared" si="565"/>
        <v/>
      </c>
      <c r="BD390" s="390" t="str">
        <f t="shared" si="558"/>
        <v/>
      </c>
      <c r="BE390" s="391">
        <f t="shared" si="566"/>
        <v>4</v>
      </c>
      <c r="BF390" s="392" t="str">
        <f>VLOOKUP(C390,'Standaard+voorstellen '!A$1:E$568,1,FALSE)</f>
        <v>WOV</v>
      </c>
      <c r="BG390" s="393" t="str">
        <f>VLOOKUP(P390,'Hulpblad Aantal per VrtgSrt &gt;=1'!B$4:C$688,1,FALSE)</f>
        <v>WOV</v>
      </c>
      <c r="BH390" s="394" t="s">
        <v>224</v>
      </c>
      <c r="BI390" s="393" t="str">
        <f t="shared" si="567"/>
        <v>g</v>
      </c>
      <c r="BJ390" s="393" t="str">
        <f t="shared" si="568"/>
        <v>P</v>
      </c>
      <c r="BK390" s="393" t="str">
        <f t="shared" si="569"/>
        <v>A</v>
      </c>
      <c r="BL390" s="395" t="str">
        <f t="shared" si="570"/>
        <v>PA</v>
      </c>
      <c r="BM390" s="393" t="str">
        <f>IF((B390&gt;"a"),(VLOOKUP(A390,Afhankelijkheid!A$2:O$5530,2,FALSE)),"")</f>
        <v/>
      </c>
      <c r="BN390" s="396">
        <f>IFERROR(VLOOKUP(A390,'Hulpblad IZB en IZE'!A$2:B$750,2,FALSE),0)</f>
        <v>93</v>
      </c>
      <c r="BO390" s="397" t="str">
        <f t="shared" si="571"/>
        <v/>
      </c>
      <c r="BP390" s="370">
        <f t="shared" si="572"/>
        <v>98</v>
      </c>
      <c r="BQ390" s="371">
        <f t="shared" si="573"/>
        <v>9</v>
      </c>
      <c r="BR390" s="372">
        <f t="shared" si="641"/>
        <v>89</v>
      </c>
      <c r="BS390" s="372">
        <f t="shared" si="642"/>
        <v>10</v>
      </c>
      <c r="BT390" s="367">
        <f t="shared" si="574"/>
        <v>93</v>
      </c>
      <c r="BU390" s="398"/>
      <c r="BW390" s="393">
        <f t="shared" si="575"/>
        <v>0</v>
      </c>
      <c r="BX390" s="393">
        <f t="shared" si="576"/>
        <v>0</v>
      </c>
      <c r="BY390" s="393">
        <f t="shared" si="577"/>
        <v>0</v>
      </c>
      <c r="BZ390" s="393">
        <f t="shared" si="578"/>
        <v>0</v>
      </c>
      <c r="CA390" s="393">
        <f t="shared" si="579"/>
        <v>0</v>
      </c>
      <c r="CB390" s="393">
        <f t="shared" si="580"/>
        <v>0</v>
      </c>
      <c r="CC390" s="393">
        <f t="shared" si="581"/>
        <v>0</v>
      </c>
      <c r="CD390" s="393">
        <f t="shared" si="582"/>
        <v>0</v>
      </c>
      <c r="CE390" s="393">
        <f t="shared" si="583"/>
        <v>0</v>
      </c>
      <c r="CF390" s="393">
        <f t="shared" si="584"/>
        <v>0</v>
      </c>
      <c r="CG390" s="398"/>
      <c r="CH390" s="391">
        <f t="shared" si="585"/>
        <v>1</v>
      </c>
      <c r="CI390" s="391">
        <f t="shared" si="586"/>
        <v>1</v>
      </c>
      <c r="CJ390" s="391">
        <f t="shared" si="587"/>
        <v>1</v>
      </c>
      <c r="CK390" s="391">
        <f t="shared" si="588"/>
        <v>1</v>
      </c>
      <c r="CL390" s="391">
        <f t="shared" si="589"/>
        <v>1</v>
      </c>
      <c r="CM390" s="391">
        <f t="shared" si="590"/>
        <v>1</v>
      </c>
      <c r="CN390" s="391">
        <f t="shared" si="591"/>
        <v>1</v>
      </c>
      <c r="CO390" s="391">
        <f t="shared" si="592"/>
        <v>1</v>
      </c>
      <c r="CP390" s="391">
        <f t="shared" si="593"/>
        <v>1</v>
      </c>
      <c r="CQ390" s="391">
        <f t="shared" si="594"/>
        <v>1</v>
      </c>
      <c r="CR390" s="391">
        <f t="shared" si="595"/>
        <v>0</v>
      </c>
      <c r="CS390" s="393">
        <f t="shared" si="596"/>
        <v>0</v>
      </c>
      <c r="CT390" s="391">
        <f t="shared" si="597"/>
        <v>0</v>
      </c>
      <c r="CU390" s="391">
        <f t="shared" si="598"/>
        <v>1</v>
      </c>
      <c r="CV390" s="391">
        <f t="shared" si="599"/>
        <v>1</v>
      </c>
      <c r="CW390" s="391">
        <f t="shared" si="600"/>
        <v>1</v>
      </c>
      <c r="CX390" s="391">
        <f t="shared" si="601"/>
        <v>1</v>
      </c>
      <c r="CY390" s="391">
        <f t="shared" si="602"/>
        <v>1</v>
      </c>
      <c r="CZ390" s="391">
        <f t="shared" si="603"/>
        <v>0</v>
      </c>
      <c r="DA390" s="391">
        <f t="shared" si="604"/>
        <v>1</v>
      </c>
      <c r="DB390" s="391">
        <f t="shared" si="605"/>
        <v>1</v>
      </c>
      <c r="DC390" s="391">
        <f t="shared" si="606"/>
        <v>1</v>
      </c>
      <c r="DD390" s="391">
        <f t="shared" si="607"/>
        <v>1</v>
      </c>
      <c r="DE390" s="398"/>
      <c r="DF390" s="391">
        <f t="shared" si="608"/>
        <v>0</v>
      </c>
      <c r="DG390" s="391">
        <f t="shared" si="609"/>
        <v>0</v>
      </c>
      <c r="DH390" s="391">
        <f t="shared" si="610"/>
        <v>0</v>
      </c>
      <c r="DI390" s="391">
        <f t="shared" si="611"/>
        <v>0</v>
      </c>
      <c r="DJ390" s="391">
        <f t="shared" si="612"/>
        <v>0</v>
      </c>
      <c r="DK390" s="391">
        <f t="shared" si="613"/>
        <v>0</v>
      </c>
      <c r="DL390" s="391">
        <f t="shared" si="614"/>
        <v>0</v>
      </c>
      <c r="DM390" s="391">
        <f t="shared" si="615"/>
        <v>0</v>
      </c>
      <c r="DN390" s="391">
        <f t="shared" si="616"/>
        <v>0</v>
      </c>
      <c r="DO390" s="391">
        <f t="shared" si="617"/>
        <v>0</v>
      </c>
      <c r="DP390" s="391">
        <f t="shared" si="618"/>
        <v>0</v>
      </c>
      <c r="DQ390" s="398"/>
      <c r="DR390" s="391">
        <f t="shared" si="619"/>
        <v>0</v>
      </c>
      <c r="DS390" s="391">
        <f t="shared" si="620"/>
        <v>0</v>
      </c>
      <c r="DT390" s="391">
        <f t="shared" si="621"/>
        <v>0</v>
      </c>
      <c r="DU390" s="391">
        <f t="shared" si="622"/>
        <v>0</v>
      </c>
      <c r="DV390" s="391">
        <f t="shared" si="623"/>
        <v>0</v>
      </c>
      <c r="DW390" s="391">
        <f t="shared" si="624"/>
        <v>0</v>
      </c>
      <c r="DX390" s="391">
        <f t="shared" si="625"/>
        <v>0</v>
      </c>
      <c r="DY390" s="391">
        <f t="shared" si="626"/>
        <v>0</v>
      </c>
      <c r="DZ390" s="391">
        <f t="shared" si="627"/>
        <v>0</v>
      </c>
      <c r="EA390" s="391">
        <f t="shared" si="628"/>
        <v>0</v>
      </c>
      <c r="EB390" s="391">
        <f t="shared" si="629"/>
        <v>0</v>
      </c>
      <c r="EC390" s="398"/>
      <c r="ED390" s="391">
        <f t="shared" si="630"/>
        <v>0</v>
      </c>
      <c r="EE390" s="391">
        <f t="shared" si="631"/>
        <v>0</v>
      </c>
      <c r="EF390" s="391">
        <f t="shared" si="632"/>
        <v>0</v>
      </c>
      <c r="EG390" s="391">
        <f t="shared" si="633"/>
        <v>0</v>
      </c>
      <c r="EH390" s="391">
        <f t="shared" si="634"/>
        <v>0</v>
      </c>
      <c r="EI390" s="391">
        <f t="shared" si="635"/>
        <v>0</v>
      </c>
      <c r="EJ390" s="391">
        <f t="shared" si="636"/>
        <v>0</v>
      </c>
      <c r="EK390" s="391">
        <f t="shared" si="637"/>
        <v>0</v>
      </c>
      <c r="EL390" s="391">
        <f t="shared" si="638"/>
        <v>0</v>
      </c>
      <c r="EM390" s="391">
        <f t="shared" si="639"/>
        <v>0</v>
      </c>
      <c r="EN390" s="391">
        <f t="shared" si="640"/>
        <v>0</v>
      </c>
    </row>
    <row r="391" spans="1:145" s="391" customFormat="1" ht="13.5" hidden="1" thickBot="1" x14ac:dyDescent="0.25">
      <c r="A391" s="364" t="str">
        <f t="shared" si="559"/>
        <v>WOV-G</v>
      </c>
      <c r="B391" s="365" t="str">
        <f>IF((A391&lt;&gt;"ZZZ"),(IF((IFERROR((VLOOKUP(A391,'Standaard+voorstellen '!A$1:B$436,1,FALSE)),"ZZZ"))="ZZZ","v","")),"")</f>
        <v/>
      </c>
      <c r="C391" s="396" t="s">
        <v>227</v>
      </c>
      <c r="D391" s="367" t="str">
        <f t="shared" si="560"/>
        <v>WOV-G</v>
      </c>
      <c r="E391" s="368" t="str">
        <f>IFERROR((VLOOKUP(C391,'Standaard+voorstellen '!A$1:E$568,2,FALSE)),"Nog af te handelen AANVRAAG")</f>
        <v>Waterongevallen Vaartuig Groot</v>
      </c>
      <c r="F391" s="369">
        <f>IFERROR((VLOOKUP(C391,'Standaard+voorstellen '!A$1:E$568,3,FALSE)),"")</f>
        <v>1</v>
      </c>
      <c r="G391" s="370">
        <f t="shared" si="554"/>
        <v>21</v>
      </c>
      <c r="H391" s="371">
        <f t="shared" si="556"/>
        <v>2</v>
      </c>
      <c r="I391" s="372">
        <f t="shared" si="555"/>
        <v>19</v>
      </c>
      <c r="J391" s="367">
        <f t="shared" si="561"/>
        <v>15</v>
      </c>
      <c r="K391" s="372">
        <f t="shared" si="562"/>
        <v>0</v>
      </c>
      <c r="L391" s="369" t="s">
        <v>36</v>
      </c>
      <c r="M391" s="373" t="s">
        <v>221</v>
      </c>
      <c r="N391" s="374"/>
      <c r="O391" s="375"/>
      <c r="P391" s="376" t="s">
        <v>227</v>
      </c>
      <c r="Q391" s="377">
        <v>21</v>
      </c>
      <c r="R391" s="378">
        <v>2</v>
      </c>
      <c r="S391" s="379">
        <v>19</v>
      </c>
      <c r="T391" s="378">
        <v>7</v>
      </c>
      <c r="U391" s="378">
        <v>4</v>
      </c>
      <c r="V391" s="383">
        <v>0</v>
      </c>
      <c r="W391" s="384">
        <v>0</v>
      </c>
      <c r="X391" s="385">
        <v>0</v>
      </c>
      <c r="Y391" s="384"/>
      <c r="Z391" s="401"/>
      <c r="AA391" s="402"/>
      <c r="AB391" s="377">
        <v>0</v>
      </c>
      <c r="AC391" s="378">
        <v>0</v>
      </c>
      <c r="AD391" s="378">
        <v>0</v>
      </c>
      <c r="AE391" s="383"/>
      <c r="AF391" s="401"/>
      <c r="AG391" s="406"/>
      <c r="AH391" s="383">
        <v>1</v>
      </c>
      <c r="AI391" s="384">
        <v>0</v>
      </c>
      <c r="AJ391" s="385">
        <v>1</v>
      </c>
      <c r="AK391" s="384"/>
      <c r="AL391" s="384"/>
      <c r="AM391" s="384"/>
      <c r="AN391" s="383">
        <v>7</v>
      </c>
      <c r="AO391" s="384">
        <v>0</v>
      </c>
      <c r="AP391" s="385">
        <v>7</v>
      </c>
      <c r="AQ391" s="384">
        <v>0</v>
      </c>
      <c r="AR391" s="384">
        <v>0</v>
      </c>
      <c r="AS391" s="384">
        <v>0</v>
      </c>
      <c r="AT391" s="383">
        <v>9</v>
      </c>
      <c r="AU391" s="384">
        <v>2</v>
      </c>
      <c r="AV391" s="384">
        <v>7</v>
      </c>
      <c r="AW391" s="383">
        <v>4</v>
      </c>
      <c r="AX391" s="384">
        <v>0</v>
      </c>
      <c r="AY391" s="385">
        <v>4</v>
      </c>
      <c r="AZ391" s="403"/>
      <c r="BA391" s="387" t="str">
        <f t="shared" si="563"/>
        <v>WO</v>
      </c>
      <c r="BB391" s="388" t="str">
        <f t="shared" si="564"/>
        <v>V</v>
      </c>
      <c r="BC391" s="389" t="str">
        <f t="shared" si="565"/>
        <v>-</v>
      </c>
      <c r="BD391" s="390" t="str">
        <f t="shared" si="558"/>
        <v>G</v>
      </c>
      <c r="BE391" s="391">
        <f t="shared" si="566"/>
        <v>4</v>
      </c>
      <c r="BF391" s="392" t="str">
        <f>VLOOKUP(C391,'Standaard+voorstellen '!A$1:E$568,1,FALSE)</f>
        <v>WOV-G</v>
      </c>
      <c r="BG391" s="393" t="str">
        <f>VLOOKUP(P391,'Hulpblad Aantal per VrtgSrt &gt;=1'!B$4:C$688,1,FALSE)</f>
        <v>WOV-G</v>
      </c>
      <c r="BH391" s="394" t="s">
        <v>227</v>
      </c>
      <c r="BI391" s="393" t="str">
        <f t="shared" si="567"/>
        <v>g</v>
      </c>
      <c r="BJ391" s="393" t="str">
        <f t="shared" si="568"/>
        <v>P</v>
      </c>
      <c r="BK391" s="393" t="str">
        <f t="shared" si="569"/>
        <v>A</v>
      </c>
      <c r="BL391" s="395" t="str">
        <f t="shared" si="570"/>
        <v>PA</v>
      </c>
      <c r="BM391" s="393" t="str">
        <f>IF((B391&gt;"a"),(VLOOKUP(A391,Afhankelijkheid!A$2:O$5530,2,FALSE)),"")</f>
        <v/>
      </c>
      <c r="BN391" s="396">
        <f>IFERROR(VLOOKUP(A391,'Hulpblad IZB en IZE'!A$2:B$750,2,FALSE),0)</f>
        <v>15</v>
      </c>
      <c r="BO391" s="397" t="str">
        <f t="shared" si="571"/>
        <v/>
      </c>
      <c r="BP391" s="370">
        <f t="shared" si="572"/>
        <v>21</v>
      </c>
      <c r="BQ391" s="371">
        <f t="shared" si="573"/>
        <v>2</v>
      </c>
      <c r="BR391" s="372">
        <f t="shared" si="641"/>
        <v>19</v>
      </c>
      <c r="BS391" s="372">
        <f t="shared" si="642"/>
        <v>7</v>
      </c>
      <c r="BT391" s="367">
        <f t="shared" si="574"/>
        <v>15</v>
      </c>
      <c r="BU391" s="398"/>
      <c r="BW391" s="393">
        <f t="shared" si="575"/>
        <v>0</v>
      </c>
      <c r="BX391" s="393">
        <f t="shared" si="576"/>
        <v>0</v>
      </c>
      <c r="BY391" s="393">
        <f t="shared" si="577"/>
        <v>0</v>
      </c>
      <c r="BZ391" s="393">
        <f t="shared" si="578"/>
        <v>0</v>
      </c>
      <c r="CA391" s="393">
        <f t="shared" si="579"/>
        <v>0</v>
      </c>
      <c r="CB391" s="393">
        <f t="shared" si="580"/>
        <v>0</v>
      </c>
      <c r="CC391" s="393">
        <f t="shared" si="581"/>
        <v>0</v>
      </c>
      <c r="CD391" s="393">
        <f t="shared" si="582"/>
        <v>0</v>
      </c>
      <c r="CE391" s="393">
        <f t="shared" si="583"/>
        <v>0</v>
      </c>
      <c r="CF391" s="393">
        <f t="shared" si="584"/>
        <v>0</v>
      </c>
      <c r="CG391" s="398"/>
      <c r="CH391" s="391">
        <f t="shared" si="585"/>
        <v>1</v>
      </c>
      <c r="CI391" s="391">
        <f t="shared" si="586"/>
        <v>0</v>
      </c>
      <c r="CJ391" s="391">
        <f t="shared" si="587"/>
        <v>1</v>
      </c>
      <c r="CK391" s="391">
        <f t="shared" si="588"/>
        <v>0</v>
      </c>
      <c r="CL391" s="391">
        <f t="shared" si="589"/>
        <v>1</v>
      </c>
      <c r="CM391" s="391">
        <f t="shared" si="590"/>
        <v>0</v>
      </c>
      <c r="CN391" s="391">
        <f t="shared" si="591"/>
        <v>1</v>
      </c>
      <c r="CO391" s="391">
        <f t="shared" si="592"/>
        <v>1</v>
      </c>
      <c r="CP391" s="391">
        <f t="shared" si="593"/>
        <v>1</v>
      </c>
      <c r="CQ391" s="391">
        <f t="shared" si="594"/>
        <v>1</v>
      </c>
      <c r="CR391" s="391">
        <f t="shared" si="595"/>
        <v>0</v>
      </c>
      <c r="CS391" s="393">
        <f t="shared" si="596"/>
        <v>0</v>
      </c>
      <c r="CT391" s="391">
        <f t="shared" si="597"/>
        <v>0</v>
      </c>
      <c r="CU391" s="391">
        <f t="shared" si="598"/>
        <v>0</v>
      </c>
      <c r="CV391" s="391">
        <f t="shared" si="599"/>
        <v>0</v>
      </c>
      <c r="CW391" s="391">
        <f t="shared" si="600"/>
        <v>0</v>
      </c>
      <c r="CX391" s="391">
        <f t="shared" si="601"/>
        <v>0</v>
      </c>
      <c r="CY391" s="391">
        <f t="shared" si="602"/>
        <v>1</v>
      </c>
      <c r="CZ391" s="391">
        <f t="shared" si="603"/>
        <v>0</v>
      </c>
      <c r="DA391" s="391">
        <f t="shared" si="604"/>
        <v>1</v>
      </c>
      <c r="DB391" s="391">
        <f t="shared" si="605"/>
        <v>0</v>
      </c>
      <c r="DC391" s="391">
        <f t="shared" si="606"/>
        <v>1</v>
      </c>
      <c r="DD391" s="391">
        <f t="shared" si="607"/>
        <v>1</v>
      </c>
      <c r="DE391" s="398"/>
      <c r="DF391" s="391">
        <f t="shared" si="608"/>
        <v>0</v>
      </c>
      <c r="DG391" s="391">
        <f t="shared" si="609"/>
        <v>0</v>
      </c>
      <c r="DH391" s="391">
        <f t="shared" si="610"/>
        <v>0</v>
      </c>
      <c r="DI391" s="391">
        <f t="shared" si="611"/>
        <v>0</v>
      </c>
      <c r="DJ391" s="391">
        <f t="shared" si="612"/>
        <v>0</v>
      </c>
      <c r="DK391" s="391">
        <f t="shared" si="613"/>
        <v>0</v>
      </c>
      <c r="DL391" s="391">
        <f t="shared" si="614"/>
        <v>0</v>
      </c>
      <c r="DM391" s="391">
        <f t="shared" si="615"/>
        <v>0</v>
      </c>
      <c r="DN391" s="391">
        <f t="shared" si="616"/>
        <v>0</v>
      </c>
      <c r="DO391" s="391">
        <f t="shared" si="617"/>
        <v>0</v>
      </c>
      <c r="DP391" s="391">
        <f t="shared" si="618"/>
        <v>0</v>
      </c>
      <c r="DQ391" s="398"/>
      <c r="DR391" s="391">
        <f t="shared" si="619"/>
        <v>0</v>
      </c>
      <c r="DS391" s="391">
        <f t="shared" si="620"/>
        <v>0</v>
      </c>
      <c r="DT391" s="391">
        <f t="shared" si="621"/>
        <v>0</v>
      </c>
      <c r="DU391" s="391">
        <f t="shared" si="622"/>
        <v>0</v>
      </c>
      <c r="DV391" s="391">
        <f t="shared" si="623"/>
        <v>0</v>
      </c>
      <c r="DW391" s="391">
        <f t="shared" si="624"/>
        <v>0</v>
      </c>
      <c r="DX391" s="391">
        <f t="shared" si="625"/>
        <v>0</v>
      </c>
      <c r="DY391" s="391">
        <f t="shared" si="626"/>
        <v>0</v>
      </c>
      <c r="DZ391" s="391">
        <f t="shared" si="627"/>
        <v>0</v>
      </c>
      <c r="EA391" s="391">
        <f t="shared" si="628"/>
        <v>0</v>
      </c>
      <c r="EB391" s="391">
        <f t="shared" si="629"/>
        <v>0</v>
      </c>
      <c r="EC391" s="398"/>
      <c r="ED391" s="391">
        <f t="shared" si="630"/>
        <v>0</v>
      </c>
      <c r="EE391" s="391">
        <f t="shared" si="631"/>
        <v>0</v>
      </c>
      <c r="EF391" s="391">
        <f t="shared" si="632"/>
        <v>0</v>
      </c>
      <c r="EG391" s="391">
        <f t="shared" si="633"/>
        <v>0</v>
      </c>
      <c r="EH391" s="391">
        <f t="shared" si="634"/>
        <v>0</v>
      </c>
      <c r="EI391" s="391">
        <f t="shared" si="635"/>
        <v>0</v>
      </c>
      <c r="EJ391" s="391">
        <f t="shared" si="636"/>
        <v>0</v>
      </c>
      <c r="EK391" s="391">
        <f t="shared" si="637"/>
        <v>0</v>
      </c>
      <c r="EL391" s="391">
        <f t="shared" si="638"/>
        <v>0</v>
      </c>
      <c r="EM391" s="391">
        <f t="shared" si="639"/>
        <v>0</v>
      </c>
      <c r="EN391" s="391">
        <f t="shared" si="640"/>
        <v>0</v>
      </c>
    </row>
    <row r="392" spans="1:145" s="391" customFormat="1" ht="13.5" hidden="1" thickBot="1" x14ac:dyDescent="0.25">
      <c r="A392" s="364" t="str">
        <f t="shared" si="559"/>
        <v>WOV-K</v>
      </c>
      <c r="B392" s="365" t="str">
        <f>IF((A392&lt;&gt;"ZZZ"),(IF((IFERROR((VLOOKUP(A392,'Standaard+voorstellen '!A$1:B$436,1,FALSE)),"ZZZ"))="ZZZ","v","")),"")</f>
        <v/>
      </c>
      <c r="C392" s="396" t="s">
        <v>225</v>
      </c>
      <c r="D392" s="367" t="str">
        <f t="shared" si="560"/>
        <v>WOV-K</v>
      </c>
      <c r="E392" s="368" t="str">
        <f>IFERROR((VLOOKUP(C392,'Standaard+voorstellen '!A$1:E$568,2,FALSE)),"Nog af te handelen AANVRAAG")</f>
        <v>Waterongevallen Vaartuig Klein</v>
      </c>
      <c r="F392" s="369">
        <f>IFERROR((VLOOKUP(C392,'Standaard+voorstellen '!A$1:E$568,3,FALSE)),"")</f>
        <v>1</v>
      </c>
      <c r="G392" s="370">
        <f t="shared" si="554"/>
        <v>34</v>
      </c>
      <c r="H392" s="371">
        <f t="shared" si="556"/>
        <v>11</v>
      </c>
      <c r="I392" s="372">
        <f t="shared" si="555"/>
        <v>23</v>
      </c>
      <c r="J392" s="367">
        <f t="shared" si="561"/>
        <v>4</v>
      </c>
      <c r="K392" s="372">
        <f t="shared" si="562"/>
        <v>0</v>
      </c>
      <c r="L392" s="369" t="s">
        <v>36</v>
      </c>
      <c r="M392" s="373" t="s">
        <v>221</v>
      </c>
      <c r="N392" s="374"/>
      <c r="O392" s="375"/>
      <c r="P392" s="376" t="s">
        <v>225</v>
      </c>
      <c r="Q392" s="377">
        <v>34</v>
      </c>
      <c r="R392" s="378">
        <v>11</v>
      </c>
      <c r="S392" s="379">
        <v>23</v>
      </c>
      <c r="T392" s="378">
        <v>8</v>
      </c>
      <c r="U392" s="378">
        <v>7</v>
      </c>
      <c r="V392" s="383">
        <v>4</v>
      </c>
      <c r="W392" s="384">
        <v>2</v>
      </c>
      <c r="X392" s="385">
        <v>2</v>
      </c>
      <c r="Y392" s="383">
        <v>5</v>
      </c>
      <c r="Z392" s="401">
        <v>5</v>
      </c>
      <c r="AA392" s="402">
        <v>0</v>
      </c>
      <c r="AB392" s="377">
        <v>7</v>
      </c>
      <c r="AC392" s="378">
        <v>0</v>
      </c>
      <c r="AD392" s="378">
        <v>7</v>
      </c>
      <c r="AE392" s="377">
        <v>1</v>
      </c>
      <c r="AF392" s="380">
        <v>0</v>
      </c>
      <c r="AG392" s="382">
        <v>1</v>
      </c>
      <c r="AH392" s="383">
        <v>7</v>
      </c>
      <c r="AI392" s="384">
        <v>2</v>
      </c>
      <c r="AJ392" s="385">
        <v>5</v>
      </c>
      <c r="AK392" s="383"/>
      <c r="AL392" s="384"/>
      <c r="AM392" s="384"/>
      <c r="AN392" s="383">
        <v>6</v>
      </c>
      <c r="AO392" s="384">
        <v>1</v>
      </c>
      <c r="AP392" s="385">
        <v>5</v>
      </c>
      <c r="AQ392" s="383">
        <v>4</v>
      </c>
      <c r="AR392" s="384">
        <v>1</v>
      </c>
      <c r="AS392" s="384">
        <v>3</v>
      </c>
      <c r="AT392" s="383">
        <v>0</v>
      </c>
      <c r="AU392" s="384">
        <v>0</v>
      </c>
      <c r="AV392" s="384">
        <v>0</v>
      </c>
      <c r="AW392" s="383"/>
      <c r="AX392" s="384"/>
      <c r="AY392" s="385"/>
      <c r="AZ392" s="403"/>
      <c r="BA392" s="387" t="str">
        <f t="shared" si="563"/>
        <v>WO</v>
      </c>
      <c r="BB392" s="388" t="str">
        <f t="shared" si="564"/>
        <v>V</v>
      </c>
      <c r="BC392" s="389" t="str">
        <f t="shared" si="565"/>
        <v>-</v>
      </c>
      <c r="BD392" s="390" t="str">
        <f t="shared" si="558"/>
        <v>K</v>
      </c>
      <c r="BE392" s="391">
        <f t="shared" si="566"/>
        <v>4</v>
      </c>
      <c r="BF392" s="392" t="str">
        <f>VLOOKUP(C392,'Standaard+voorstellen '!A$1:E$568,1,FALSE)</f>
        <v>WOV-K</v>
      </c>
      <c r="BG392" s="393" t="str">
        <f>VLOOKUP(P392,'Hulpblad Aantal per VrtgSrt &gt;=1'!B$4:C$688,1,FALSE)</f>
        <v>WOV-K</v>
      </c>
      <c r="BH392" s="394" t="s">
        <v>225</v>
      </c>
      <c r="BI392" s="393" t="str">
        <f t="shared" si="567"/>
        <v>g</v>
      </c>
      <c r="BJ392" s="393" t="str">
        <f t="shared" si="568"/>
        <v>P</v>
      </c>
      <c r="BK392" s="393" t="str">
        <f t="shared" si="569"/>
        <v>A</v>
      </c>
      <c r="BL392" s="395" t="str">
        <f t="shared" si="570"/>
        <v>PA</v>
      </c>
      <c r="BM392" s="393" t="str">
        <f>IF((B392&gt;"a"),(VLOOKUP(A392,Afhankelijkheid!A$2:O$5530,2,FALSE)),"")</f>
        <v/>
      </c>
      <c r="BN392" s="396">
        <f>IFERROR(VLOOKUP(A392,'Hulpblad IZB en IZE'!A$2:B$750,2,FALSE),0)</f>
        <v>4</v>
      </c>
      <c r="BO392" s="397" t="str">
        <f t="shared" si="571"/>
        <v/>
      </c>
      <c r="BP392" s="370">
        <f t="shared" si="572"/>
        <v>34</v>
      </c>
      <c r="BQ392" s="371">
        <f t="shared" si="573"/>
        <v>11</v>
      </c>
      <c r="BR392" s="372">
        <f t="shared" si="641"/>
        <v>23</v>
      </c>
      <c r="BS392" s="372">
        <f t="shared" si="642"/>
        <v>8</v>
      </c>
      <c r="BT392" s="367">
        <f t="shared" si="574"/>
        <v>4</v>
      </c>
      <c r="BU392" s="398"/>
      <c r="BW392" s="393">
        <f t="shared" si="575"/>
        <v>0</v>
      </c>
      <c r="BX392" s="393">
        <f t="shared" si="576"/>
        <v>0</v>
      </c>
      <c r="BY392" s="393">
        <f t="shared" si="577"/>
        <v>0</v>
      </c>
      <c r="BZ392" s="393">
        <f t="shared" si="578"/>
        <v>0</v>
      </c>
      <c r="CA392" s="393">
        <f t="shared" si="579"/>
        <v>0</v>
      </c>
      <c r="CB392" s="393">
        <f t="shared" si="580"/>
        <v>0</v>
      </c>
      <c r="CC392" s="393">
        <f t="shared" si="581"/>
        <v>0</v>
      </c>
      <c r="CD392" s="393">
        <f t="shared" si="582"/>
        <v>0</v>
      </c>
      <c r="CE392" s="393">
        <f t="shared" si="583"/>
        <v>0</v>
      </c>
      <c r="CF392" s="393">
        <f t="shared" si="584"/>
        <v>0</v>
      </c>
      <c r="CG392" s="398"/>
      <c r="CH392" s="391">
        <f t="shared" si="585"/>
        <v>1</v>
      </c>
      <c r="CI392" s="391">
        <f t="shared" si="586"/>
        <v>1</v>
      </c>
      <c r="CJ392" s="391">
        <f t="shared" si="587"/>
        <v>1</v>
      </c>
      <c r="CK392" s="391">
        <f t="shared" si="588"/>
        <v>1</v>
      </c>
      <c r="CL392" s="391">
        <f t="shared" si="589"/>
        <v>1</v>
      </c>
      <c r="CM392" s="391">
        <f t="shared" si="590"/>
        <v>0</v>
      </c>
      <c r="CN392" s="391">
        <f t="shared" si="591"/>
        <v>1</v>
      </c>
      <c r="CO392" s="391">
        <f t="shared" si="592"/>
        <v>1</v>
      </c>
      <c r="CP392" s="391">
        <f t="shared" si="593"/>
        <v>1</v>
      </c>
      <c r="CQ392" s="391">
        <f t="shared" si="594"/>
        <v>0</v>
      </c>
      <c r="CR392" s="391">
        <f t="shared" si="595"/>
        <v>0</v>
      </c>
      <c r="CS392" s="393">
        <f t="shared" si="596"/>
        <v>0</v>
      </c>
      <c r="CT392" s="391">
        <f t="shared" si="597"/>
        <v>0</v>
      </c>
      <c r="CU392" s="391">
        <f t="shared" si="598"/>
        <v>1</v>
      </c>
      <c r="CV392" s="391">
        <f t="shared" si="599"/>
        <v>1</v>
      </c>
      <c r="CW392" s="391">
        <f t="shared" si="600"/>
        <v>1</v>
      </c>
      <c r="CX392" s="391">
        <f t="shared" si="601"/>
        <v>1</v>
      </c>
      <c r="CY392" s="391">
        <f t="shared" si="602"/>
        <v>1</v>
      </c>
      <c r="CZ392" s="391">
        <f t="shared" si="603"/>
        <v>0</v>
      </c>
      <c r="DA392" s="391">
        <f t="shared" si="604"/>
        <v>1</v>
      </c>
      <c r="DB392" s="391">
        <f t="shared" si="605"/>
        <v>1</v>
      </c>
      <c r="DC392" s="391">
        <f t="shared" si="606"/>
        <v>0</v>
      </c>
      <c r="DD392" s="391">
        <f t="shared" si="607"/>
        <v>0</v>
      </c>
      <c r="DE392" s="398"/>
      <c r="DF392" s="391">
        <f t="shared" si="608"/>
        <v>0</v>
      </c>
      <c r="DG392" s="391">
        <f t="shared" si="609"/>
        <v>0</v>
      </c>
      <c r="DH392" s="391">
        <f t="shared" si="610"/>
        <v>0</v>
      </c>
      <c r="DI392" s="391">
        <f t="shared" si="611"/>
        <v>0</v>
      </c>
      <c r="DJ392" s="391">
        <f t="shared" si="612"/>
        <v>0</v>
      </c>
      <c r="DK392" s="391">
        <f t="shared" si="613"/>
        <v>0</v>
      </c>
      <c r="DL392" s="391">
        <f t="shared" si="614"/>
        <v>0</v>
      </c>
      <c r="DM392" s="391">
        <f t="shared" si="615"/>
        <v>0</v>
      </c>
      <c r="DN392" s="391">
        <f t="shared" si="616"/>
        <v>0</v>
      </c>
      <c r="DO392" s="391">
        <f t="shared" si="617"/>
        <v>0</v>
      </c>
      <c r="DP392" s="391">
        <f t="shared" si="618"/>
        <v>0</v>
      </c>
      <c r="DQ392" s="398"/>
      <c r="DR392" s="391">
        <f t="shared" si="619"/>
        <v>0</v>
      </c>
      <c r="DS392" s="391">
        <f t="shared" si="620"/>
        <v>0</v>
      </c>
      <c r="DT392" s="391">
        <f t="shared" si="621"/>
        <v>0</v>
      </c>
      <c r="DU392" s="391">
        <f t="shared" si="622"/>
        <v>0</v>
      </c>
      <c r="DV392" s="391">
        <f t="shared" si="623"/>
        <v>0</v>
      </c>
      <c r="DW392" s="391">
        <f t="shared" si="624"/>
        <v>0</v>
      </c>
      <c r="DX392" s="391">
        <f t="shared" si="625"/>
        <v>0</v>
      </c>
      <c r="DY392" s="391">
        <f t="shared" si="626"/>
        <v>0</v>
      </c>
      <c r="DZ392" s="391">
        <f t="shared" si="627"/>
        <v>0</v>
      </c>
      <c r="EA392" s="391">
        <f t="shared" si="628"/>
        <v>0</v>
      </c>
      <c r="EB392" s="391">
        <f t="shared" si="629"/>
        <v>0</v>
      </c>
      <c r="EC392" s="398"/>
      <c r="ED392" s="391">
        <f t="shared" si="630"/>
        <v>0</v>
      </c>
      <c r="EE392" s="391">
        <f t="shared" si="631"/>
        <v>0</v>
      </c>
      <c r="EF392" s="391">
        <f t="shared" si="632"/>
        <v>0</v>
      </c>
      <c r="EG392" s="391">
        <f t="shared" si="633"/>
        <v>0</v>
      </c>
      <c r="EH392" s="391">
        <f t="shared" si="634"/>
        <v>0</v>
      </c>
      <c r="EI392" s="391">
        <f t="shared" si="635"/>
        <v>0</v>
      </c>
      <c r="EJ392" s="391">
        <f t="shared" si="636"/>
        <v>0</v>
      </c>
      <c r="EK392" s="391">
        <f t="shared" si="637"/>
        <v>0</v>
      </c>
      <c r="EL392" s="391">
        <f t="shared" si="638"/>
        <v>0</v>
      </c>
      <c r="EM392" s="391">
        <f t="shared" si="639"/>
        <v>0</v>
      </c>
      <c r="EN392" s="391">
        <f t="shared" si="640"/>
        <v>0</v>
      </c>
    </row>
    <row r="393" spans="1:145" s="399" customFormat="1" ht="18.75" hidden="1" thickBot="1" x14ac:dyDescent="0.25">
      <c r="A393" s="364" t="str">
        <f t="shared" si="559"/>
        <v>WOV-M</v>
      </c>
      <c r="B393" s="365" t="str">
        <f>IF((A393&lt;&gt;"ZZZ"),(IF((IFERROR((VLOOKUP(A393,'Standaard+voorstellen '!A$1:B$436,1,FALSE)),"ZZZ"))="ZZZ","v","")),"")</f>
        <v/>
      </c>
      <c r="C393" s="396" t="s">
        <v>226</v>
      </c>
      <c r="D393" s="367" t="str">
        <f t="shared" si="560"/>
        <v>WOV-M</v>
      </c>
      <c r="E393" s="368" t="str">
        <f>IFERROR((VLOOKUP(C393,'Standaard+voorstellen '!A$1:E$568,2,FALSE)),"Nog af te handelen AANVRAAG")</f>
        <v>WO Vaartuig Middel klein water</v>
      </c>
      <c r="F393" s="369">
        <f>IFERROR((VLOOKUP(C393,'Standaard+voorstellen '!A$1:E$568,3,FALSE)),"")</f>
        <v>1</v>
      </c>
      <c r="G393" s="370">
        <f t="shared" si="554"/>
        <v>64</v>
      </c>
      <c r="H393" s="371">
        <f t="shared" si="556"/>
        <v>57</v>
      </c>
      <c r="I393" s="372">
        <f t="shared" si="555"/>
        <v>7</v>
      </c>
      <c r="J393" s="367">
        <f t="shared" si="561"/>
        <v>9</v>
      </c>
      <c r="K393" s="372">
        <f t="shared" si="562"/>
        <v>0</v>
      </c>
      <c r="L393" s="369" t="s">
        <v>36</v>
      </c>
      <c r="M393" s="373" t="s">
        <v>221</v>
      </c>
      <c r="N393" s="374"/>
      <c r="O393" s="375"/>
      <c r="P393" s="376" t="s">
        <v>226</v>
      </c>
      <c r="Q393" s="377">
        <v>64</v>
      </c>
      <c r="R393" s="378">
        <v>57</v>
      </c>
      <c r="S393" s="379">
        <v>7</v>
      </c>
      <c r="T393" s="378">
        <v>9</v>
      </c>
      <c r="U393" s="378">
        <v>9</v>
      </c>
      <c r="V393" s="383">
        <v>5</v>
      </c>
      <c r="W393" s="384">
        <v>3</v>
      </c>
      <c r="X393" s="385">
        <v>2</v>
      </c>
      <c r="Y393" s="384">
        <v>13</v>
      </c>
      <c r="Z393" s="401">
        <v>13</v>
      </c>
      <c r="AA393" s="402">
        <v>0</v>
      </c>
      <c r="AB393" s="377">
        <v>11</v>
      </c>
      <c r="AC393" s="378">
        <v>10</v>
      </c>
      <c r="AD393" s="378">
        <v>1</v>
      </c>
      <c r="AE393" s="383">
        <v>2</v>
      </c>
      <c r="AF393" s="401">
        <v>0</v>
      </c>
      <c r="AG393" s="406">
        <v>2</v>
      </c>
      <c r="AH393" s="383">
        <v>10</v>
      </c>
      <c r="AI393" s="384">
        <v>9</v>
      </c>
      <c r="AJ393" s="385">
        <v>1</v>
      </c>
      <c r="AK393" s="384"/>
      <c r="AL393" s="384"/>
      <c r="AM393" s="384"/>
      <c r="AN393" s="383">
        <v>7</v>
      </c>
      <c r="AO393" s="384">
        <v>7</v>
      </c>
      <c r="AP393" s="385">
        <v>0</v>
      </c>
      <c r="AQ393" s="384">
        <v>3</v>
      </c>
      <c r="AR393" s="384">
        <v>3</v>
      </c>
      <c r="AS393" s="384">
        <v>0</v>
      </c>
      <c r="AT393" s="383">
        <v>8</v>
      </c>
      <c r="AU393" s="384">
        <v>7</v>
      </c>
      <c r="AV393" s="384">
        <v>1</v>
      </c>
      <c r="AW393" s="383">
        <v>5</v>
      </c>
      <c r="AX393" s="384">
        <v>5</v>
      </c>
      <c r="AY393" s="379">
        <v>0</v>
      </c>
      <c r="AZ393" s="403"/>
      <c r="BA393" s="387" t="str">
        <f t="shared" si="563"/>
        <v>WO</v>
      </c>
      <c r="BB393" s="388" t="str">
        <f t="shared" si="564"/>
        <v>V</v>
      </c>
      <c r="BC393" s="389" t="str">
        <f t="shared" si="565"/>
        <v>-</v>
      </c>
      <c r="BD393" s="390" t="str">
        <f t="shared" si="558"/>
        <v>M</v>
      </c>
      <c r="BE393" s="391">
        <f t="shared" si="566"/>
        <v>4</v>
      </c>
      <c r="BF393" s="392" t="str">
        <f>VLOOKUP(C393,'Standaard+voorstellen '!A$1:E$568,1,FALSE)</f>
        <v>WOV-M</v>
      </c>
      <c r="BG393" s="393" t="str">
        <f>VLOOKUP(P393,'Hulpblad Aantal per VrtgSrt &gt;=1'!B$4:C$688,1,FALSE)</f>
        <v>WOV-M</v>
      </c>
      <c r="BH393" s="394" t="s">
        <v>226</v>
      </c>
      <c r="BI393" s="393" t="str">
        <f t="shared" si="567"/>
        <v>g</v>
      </c>
      <c r="BJ393" s="393" t="str">
        <f t="shared" si="568"/>
        <v>P</v>
      </c>
      <c r="BK393" s="393" t="str">
        <f t="shared" si="569"/>
        <v>A</v>
      </c>
      <c r="BL393" s="395" t="str">
        <f t="shared" si="570"/>
        <v>PA</v>
      </c>
      <c r="BM393" s="393" t="str">
        <f>IF((B393&gt;"a"),(VLOOKUP(A393,Afhankelijkheid!A$2:O$5530,2,FALSE)),"")</f>
        <v/>
      </c>
      <c r="BN393" s="396">
        <f>IFERROR(VLOOKUP(A393,'Hulpblad IZB en IZE'!A$2:B$750,2,FALSE),0)</f>
        <v>9</v>
      </c>
      <c r="BO393" s="397" t="str">
        <f t="shared" si="571"/>
        <v/>
      </c>
      <c r="BP393" s="370">
        <f t="shared" si="572"/>
        <v>64</v>
      </c>
      <c r="BQ393" s="371">
        <f t="shared" si="573"/>
        <v>57</v>
      </c>
      <c r="BR393" s="372">
        <f t="shared" si="641"/>
        <v>7</v>
      </c>
      <c r="BS393" s="372">
        <f t="shared" si="642"/>
        <v>9</v>
      </c>
      <c r="BT393" s="367">
        <f t="shared" si="574"/>
        <v>9</v>
      </c>
      <c r="BU393" s="398"/>
      <c r="BV393" s="391"/>
      <c r="BW393" s="393">
        <f t="shared" si="575"/>
        <v>0</v>
      </c>
      <c r="BX393" s="393">
        <f t="shared" si="576"/>
        <v>0</v>
      </c>
      <c r="BY393" s="393">
        <f t="shared" si="577"/>
        <v>0</v>
      </c>
      <c r="BZ393" s="393">
        <f t="shared" si="578"/>
        <v>0</v>
      </c>
      <c r="CA393" s="393">
        <f t="shared" si="579"/>
        <v>0</v>
      </c>
      <c r="CB393" s="393">
        <f t="shared" si="580"/>
        <v>0</v>
      </c>
      <c r="CC393" s="393">
        <f t="shared" si="581"/>
        <v>0</v>
      </c>
      <c r="CD393" s="393">
        <f t="shared" si="582"/>
        <v>0</v>
      </c>
      <c r="CE393" s="393">
        <f t="shared" si="583"/>
        <v>0</v>
      </c>
      <c r="CF393" s="393">
        <f t="shared" si="584"/>
        <v>0</v>
      </c>
      <c r="CG393" s="398"/>
      <c r="CH393" s="391">
        <f t="shared" si="585"/>
        <v>1</v>
      </c>
      <c r="CI393" s="391">
        <f t="shared" si="586"/>
        <v>1</v>
      </c>
      <c r="CJ393" s="391">
        <f t="shared" si="587"/>
        <v>1</v>
      </c>
      <c r="CK393" s="391">
        <f t="shared" si="588"/>
        <v>1</v>
      </c>
      <c r="CL393" s="391">
        <f t="shared" si="589"/>
        <v>1</v>
      </c>
      <c r="CM393" s="391">
        <f t="shared" si="590"/>
        <v>0</v>
      </c>
      <c r="CN393" s="391">
        <f t="shared" si="591"/>
        <v>1</v>
      </c>
      <c r="CO393" s="391">
        <f t="shared" si="592"/>
        <v>1</v>
      </c>
      <c r="CP393" s="391">
        <f t="shared" si="593"/>
        <v>1</v>
      </c>
      <c r="CQ393" s="391">
        <f t="shared" si="594"/>
        <v>1</v>
      </c>
      <c r="CR393" s="391">
        <f t="shared" si="595"/>
        <v>0</v>
      </c>
      <c r="CS393" s="393">
        <f t="shared" si="596"/>
        <v>0</v>
      </c>
      <c r="CT393" s="391">
        <f t="shared" si="597"/>
        <v>0</v>
      </c>
      <c r="CU393" s="391">
        <f t="shared" si="598"/>
        <v>1</v>
      </c>
      <c r="CV393" s="391">
        <f t="shared" si="599"/>
        <v>1</v>
      </c>
      <c r="CW393" s="391">
        <f t="shared" si="600"/>
        <v>1</v>
      </c>
      <c r="CX393" s="391">
        <f t="shared" si="601"/>
        <v>1</v>
      </c>
      <c r="CY393" s="391">
        <f t="shared" si="602"/>
        <v>1</v>
      </c>
      <c r="CZ393" s="391">
        <f t="shared" si="603"/>
        <v>0</v>
      </c>
      <c r="DA393" s="391">
        <f t="shared" si="604"/>
        <v>1</v>
      </c>
      <c r="DB393" s="391">
        <f t="shared" si="605"/>
        <v>1</v>
      </c>
      <c r="DC393" s="391">
        <f t="shared" si="606"/>
        <v>1</v>
      </c>
      <c r="DD393" s="391">
        <f t="shared" si="607"/>
        <v>1</v>
      </c>
      <c r="DE393" s="398"/>
      <c r="DF393" s="391">
        <f t="shared" si="608"/>
        <v>0</v>
      </c>
      <c r="DG393" s="391">
        <f t="shared" si="609"/>
        <v>0</v>
      </c>
      <c r="DH393" s="391">
        <f t="shared" si="610"/>
        <v>0</v>
      </c>
      <c r="DI393" s="391">
        <f t="shared" si="611"/>
        <v>0</v>
      </c>
      <c r="DJ393" s="391">
        <f t="shared" si="612"/>
        <v>0</v>
      </c>
      <c r="DK393" s="391">
        <f t="shared" si="613"/>
        <v>0</v>
      </c>
      <c r="DL393" s="391">
        <f t="shared" si="614"/>
        <v>0</v>
      </c>
      <c r="DM393" s="391">
        <f t="shared" si="615"/>
        <v>0</v>
      </c>
      <c r="DN393" s="391">
        <f t="shared" si="616"/>
        <v>0</v>
      </c>
      <c r="DO393" s="391">
        <f t="shared" si="617"/>
        <v>0</v>
      </c>
      <c r="DP393" s="391">
        <f t="shared" si="618"/>
        <v>0</v>
      </c>
      <c r="DQ393" s="398"/>
      <c r="DR393" s="391">
        <f t="shared" si="619"/>
        <v>0</v>
      </c>
      <c r="DS393" s="391">
        <f t="shared" si="620"/>
        <v>0</v>
      </c>
      <c r="DT393" s="391">
        <f t="shared" si="621"/>
        <v>0</v>
      </c>
      <c r="DU393" s="391">
        <f t="shared" si="622"/>
        <v>0</v>
      </c>
      <c r="DV393" s="391">
        <f t="shared" si="623"/>
        <v>0</v>
      </c>
      <c r="DW393" s="391">
        <f t="shared" si="624"/>
        <v>0</v>
      </c>
      <c r="DX393" s="391">
        <f t="shared" si="625"/>
        <v>0</v>
      </c>
      <c r="DY393" s="391">
        <f t="shared" si="626"/>
        <v>0</v>
      </c>
      <c r="DZ393" s="391">
        <f t="shared" si="627"/>
        <v>0</v>
      </c>
      <c r="EA393" s="391">
        <f t="shared" si="628"/>
        <v>0</v>
      </c>
      <c r="EB393" s="391">
        <f t="shared" si="629"/>
        <v>0</v>
      </c>
      <c r="EC393" s="398"/>
      <c r="ED393" s="391">
        <f t="shared" si="630"/>
        <v>0</v>
      </c>
      <c r="EE393" s="391">
        <f t="shared" si="631"/>
        <v>0</v>
      </c>
      <c r="EF393" s="391">
        <f t="shared" si="632"/>
        <v>0</v>
      </c>
      <c r="EG393" s="391">
        <f t="shared" si="633"/>
        <v>0</v>
      </c>
      <c r="EH393" s="391">
        <f t="shared" si="634"/>
        <v>0</v>
      </c>
      <c r="EI393" s="391">
        <f t="shared" si="635"/>
        <v>0</v>
      </c>
      <c r="EJ393" s="391">
        <f t="shared" si="636"/>
        <v>0</v>
      </c>
      <c r="EK393" s="391">
        <f t="shared" si="637"/>
        <v>0</v>
      </c>
      <c r="EL393" s="391">
        <f t="shared" si="638"/>
        <v>0</v>
      </c>
      <c r="EM393" s="391">
        <f t="shared" si="639"/>
        <v>0</v>
      </c>
      <c r="EN393" s="391">
        <f t="shared" si="640"/>
        <v>0</v>
      </c>
      <c r="EO393" s="391"/>
    </row>
    <row r="394" spans="1:145" s="391" customFormat="1" ht="13.5" hidden="1" thickBot="1" x14ac:dyDescent="0.25">
      <c r="A394" s="364" t="str">
        <f t="shared" si="559"/>
        <v>WOV-NA</v>
      </c>
      <c r="B394" s="365" t="str">
        <f>IF((A394&lt;&gt;"ZZZ"),(IF((IFERROR((VLOOKUP(A394,'Standaard+voorstellen '!A$1:B$436,1,FALSE)),"ZZZ"))="ZZZ","v","")),"")</f>
        <v/>
      </c>
      <c r="C394" s="396" t="s">
        <v>996</v>
      </c>
      <c r="D394" s="367" t="str">
        <f t="shared" si="560"/>
        <v>WOV-NA</v>
      </c>
      <c r="E394" s="368" t="str">
        <f>IFERROR((VLOOKUP(C394,'Standaard+voorstellen '!A$1:E$568,2,FALSE)),"Nog af te handelen AANVRAAG")</f>
        <v>WOV Noodalarmering</v>
      </c>
      <c r="F394" s="369">
        <f>IFERROR((VLOOKUP(C394,'Standaard+voorstellen '!A$1:E$568,3,FALSE)),"")</f>
        <v>1</v>
      </c>
      <c r="G394" s="370">
        <f t="shared" si="554"/>
        <v>8</v>
      </c>
      <c r="H394" s="371">
        <f t="shared" si="556"/>
        <v>0</v>
      </c>
      <c r="I394" s="372">
        <f t="shared" si="555"/>
        <v>8</v>
      </c>
      <c r="J394" s="367">
        <f t="shared" si="561"/>
        <v>1</v>
      </c>
      <c r="K394" s="372">
        <f t="shared" si="562"/>
        <v>0</v>
      </c>
      <c r="L394" s="410" t="s">
        <v>36</v>
      </c>
      <c r="M394" s="373" t="s">
        <v>221</v>
      </c>
      <c r="N394" s="635" t="s">
        <v>2378</v>
      </c>
      <c r="O394" s="635" t="s">
        <v>2379</v>
      </c>
      <c r="P394" s="376" t="s">
        <v>996</v>
      </c>
      <c r="Q394" s="377">
        <v>8</v>
      </c>
      <c r="R394" s="378">
        <v>0</v>
      </c>
      <c r="S394" s="379">
        <v>8</v>
      </c>
      <c r="T394" s="378">
        <v>5</v>
      </c>
      <c r="U394" s="378">
        <v>1</v>
      </c>
      <c r="V394" s="383">
        <v>0</v>
      </c>
      <c r="W394" s="384">
        <v>0</v>
      </c>
      <c r="X394" s="385">
        <v>0</v>
      </c>
      <c r="Y394" s="384"/>
      <c r="Z394" s="401"/>
      <c r="AA394" s="402"/>
      <c r="AB394" s="383"/>
      <c r="AC394" s="384"/>
      <c r="AD394" s="384"/>
      <c r="AE394" s="383"/>
      <c r="AF394" s="401"/>
      <c r="AG394" s="406"/>
      <c r="AH394" s="383">
        <v>0</v>
      </c>
      <c r="AI394" s="384">
        <v>0</v>
      </c>
      <c r="AJ394" s="385">
        <v>0</v>
      </c>
      <c r="AK394" s="384"/>
      <c r="AL394" s="384"/>
      <c r="AM394" s="384"/>
      <c r="AN394" s="383">
        <v>0</v>
      </c>
      <c r="AO394" s="384">
        <v>0</v>
      </c>
      <c r="AP394" s="385">
        <v>0</v>
      </c>
      <c r="AQ394" s="384">
        <v>8</v>
      </c>
      <c r="AR394" s="384">
        <v>0</v>
      </c>
      <c r="AS394" s="384">
        <v>8</v>
      </c>
      <c r="AT394" s="383">
        <v>0</v>
      </c>
      <c r="AU394" s="384">
        <v>0</v>
      </c>
      <c r="AV394" s="384">
        <v>0</v>
      </c>
      <c r="AW394" s="383"/>
      <c r="AX394" s="384"/>
      <c r="AY394" s="385"/>
      <c r="AZ394" s="403"/>
      <c r="BA394" s="387" t="str">
        <f t="shared" si="563"/>
        <v>WO</v>
      </c>
      <c r="BB394" s="388" t="str">
        <f t="shared" si="564"/>
        <v>V</v>
      </c>
      <c r="BC394" s="389" t="str">
        <f t="shared" si="565"/>
        <v>-</v>
      </c>
      <c r="BD394" s="390" t="str">
        <f t="shared" si="558"/>
        <v>NA</v>
      </c>
      <c r="BE394" s="391">
        <f t="shared" si="566"/>
        <v>4</v>
      </c>
      <c r="BF394" s="392" t="str">
        <f>VLOOKUP(C394,'Standaard+voorstellen '!A$1:E$568,1,FALSE)</f>
        <v>WOV-NA</v>
      </c>
      <c r="BG394" s="393" t="str">
        <f>VLOOKUP(P394,'Hulpblad Aantal per VrtgSrt &gt;=1'!B$4:C$688,1,FALSE)</f>
        <v>WOV-NA</v>
      </c>
      <c r="BH394" s="394" t="s">
        <v>996</v>
      </c>
      <c r="BI394" s="393" t="str">
        <f t="shared" si="567"/>
        <v>g</v>
      </c>
      <c r="BJ394" s="393" t="str">
        <f t="shared" si="568"/>
        <v/>
      </c>
      <c r="BK394" s="393" t="str">
        <f t="shared" si="569"/>
        <v>A</v>
      </c>
      <c r="BL394" s="395" t="str">
        <f t="shared" si="570"/>
        <v>A</v>
      </c>
      <c r="BM394" s="393" t="str">
        <f>IF((B394&gt;"a"),(VLOOKUP(A394,Afhankelijkheid!A$2:O$5530,2,FALSE)),"")</f>
        <v/>
      </c>
      <c r="BN394" s="396">
        <f>IFERROR(VLOOKUP(A394,'Hulpblad IZB en IZE'!A$2:B$750,2,FALSE),0)</f>
        <v>1</v>
      </c>
      <c r="BO394" s="397" t="str">
        <f t="shared" si="571"/>
        <v/>
      </c>
      <c r="BP394" s="370">
        <f t="shared" si="572"/>
        <v>8</v>
      </c>
      <c r="BQ394" s="371">
        <f t="shared" si="573"/>
        <v>0</v>
      </c>
      <c r="BR394" s="372">
        <f t="shared" si="641"/>
        <v>8</v>
      </c>
      <c r="BS394" s="372">
        <f t="shared" si="642"/>
        <v>5</v>
      </c>
      <c r="BT394" s="367">
        <f t="shared" si="574"/>
        <v>1</v>
      </c>
      <c r="BU394" s="398"/>
      <c r="BW394" s="393">
        <f t="shared" si="575"/>
        <v>0</v>
      </c>
      <c r="BX394" s="393">
        <f t="shared" si="576"/>
        <v>0</v>
      </c>
      <c r="BY394" s="393">
        <f t="shared" si="577"/>
        <v>0</v>
      </c>
      <c r="BZ394" s="393">
        <f t="shared" si="578"/>
        <v>0</v>
      </c>
      <c r="CA394" s="393">
        <f t="shared" si="579"/>
        <v>0</v>
      </c>
      <c r="CB394" s="393">
        <f t="shared" si="580"/>
        <v>0</v>
      </c>
      <c r="CC394" s="393">
        <f t="shared" si="581"/>
        <v>0</v>
      </c>
      <c r="CD394" s="393">
        <f t="shared" si="582"/>
        <v>0</v>
      </c>
      <c r="CE394" s="393">
        <f t="shared" si="583"/>
        <v>0</v>
      </c>
      <c r="CF394" s="393">
        <f t="shared" si="584"/>
        <v>0</v>
      </c>
      <c r="CG394" s="398"/>
      <c r="CH394" s="391">
        <f t="shared" si="585"/>
        <v>1</v>
      </c>
      <c r="CI394" s="391">
        <f t="shared" si="586"/>
        <v>0</v>
      </c>
      <c r="CJ394" s="391">
        <f t="shared" si="587"/>
        <v>0</v>
      </c>
      <c r="CK394" s="391">
        <f t="shared" si="588"/>
        <v>0</v>
      </c>
      <c r="CL394" s="391">
        <f t="shared" si="589"/>
        <v>1</v>
      </c>
      <c r="CM394" s="391">
        <f t="shared" si="590"/>
        <v>0</v>
      </c>
      <c r="CN394" s="391">
        <f t="shared" si="591"/>
        <v>1</v>
      </c>
      <c r="CO394" s="391">
        <f t="shared" si="592"/>
        <v>1</v>
      </c>
      <c r="CP394" s="391">
        <f t="shared" si="593"/>
        <v>1</v>
      </c>
      <c r="CQ394" s="391">
        <f t="shared" si="594"/>
        <v>0</v>
      </c>
      <c r="CR394" s="391">
        <f t="shared" si="595"/>
        <v>0</v>
      </c>
      <c r="CS394" s="393">
        <f t="shared" si="596"/>
        <v>0</v>
      </c>
      <c r="CT394" s="391">
        <f t="shared" si="597"/>
        <v>0</v>
      </c>
      <c r="CU394" s="391">
        <f t="shared" si="598"/>
        <v>0</v>
      </c>
      <c r="CV394" s="391">
        <f t="shared" si="599"/>
        <v>0</v>
      </c>
      <c r="CW394" s="391">
        <f t="shared" si="600"/>
        <v>0</v>
      </c>
      <c r="CX394" s="391">
        <f t="shared" si="601"/>
        <v>0</v>
      </c>
      <c r="CY394" s="391">
        <f t="shared" si="602"/>
        <v>0</v>
      </c>
      <c r="CZ394" s="391">
        <f t="shared" si="603"/>
        <v>0</v>
      </c>
      <c r="DA394" s="391">
        <f t="shared" si="604"/>
        <v>0</v>
      </c>
      <c r="DB394" s="391">
        <f t="shared" si="605"/>
        <v>1</v>
      </c>
      <c r="DC394" s="391">
        <f t="shared" si="606"/>
        <v>0</v>
      </c>
      <c r="DD394" s="391">
        <f t="shared" si="607"/>
        <v>0</v>
      </c>
      <c r="DE394" s="398"/>
      <c r="DF394" s="391">
        <f t="shared" si="608"/>
        <v>0</v>
      </c>
      <c r="DG394" s="391">
        <f t="shared" si="609"/>
        <v>0</v>
      </c>
      <c r="DH394" s="391">
        <f t="shared" si="610"/>
        <v>0</v>
      </c>
      <c r="DI394" s="391">
        <f t="shared" si="611"/>
        <v>0</v>
      </c>
      <c r="DJ394" s="391">
        <f t="shared" si="612"/>
        <v>0</v>
      </c>
      <c r="DK394" s="391">
        <f t="shared" si="613"/>
        <v>0</v>
      </c>
      <c r="DL394" s="391">
        <f t="shared" si="614"/>
        <v>0</v>
      </c>
      <c r="DM394" s="391">
        <f t="shared" si="615"/>
        <v>0</v>
      </c>
      <c r="DN394" s="391">
        <f t="shared" si="616"/>
        <v>0</v>
      </c>
      <c r="DO394" s="391">
        <f t="shared" si="617"/>
        <v>0</v>
      </c>
      <c r="DP394" s="391">
        <f t="shared" si="618"/>
        <v>0</v>
      </c>
      <c r="DQ394" s="398"/>
      <c r="DR394" s="391">
        <f t="shared" si="619"/>
        <v>0</v>
      </c>
      <c r="DS394" s="391">
        <f t="shared" si="620"/>
        <v>0</v>
      </c>
      <c r="DT394" s="391">
        <f t="shared" si="621"/>
        <v>0</v>
      </c>
      <c r="DU394" s="391">
        <f t="shared" si="622"/>
        <v>0</v>
      </c>
      <c r="DV394" s="391">
        <f t="shared" si="623"/>
        <v>0</v>
      </c>
      <c r="DW394" s="391">
        <f t="shared" si="624"/>
        <v>0</v>
      </c>
      <c r="DX394" s="391">
        <f t="shared" si="625"/>
        <v>0</v>
      </c>
      <c r="DY394" s="391">
        <f t="shared" si="626"/>
        <v>0</v>
      </c>
      <c r="DZ394" s="391">
        <f t="shared" si="627"/>
        <v>0</v>
      </c>
      <c r="EA394" s="391">
        <f t="shared" si="628"/>
        <v>0</v>
      </c>
      <c r="EB394" s="391">
        <f t="shared" si="629"/>
        <v>0</v>
      </c>
      <c r="EC394" s="398"/>
      <c r="ED394" s="391">
        <f t="shared" si="630"/>
        <v>0</v>
      </c>
      <c r="EE394" s="391">
        <f t="shared" si="631"/>
        <v>0</v>
      </c>
      <c r="EF394" s="391">
        <f t="shared" si="632"/>
        <v>0</v>
      </c>
      <c r="EG394" s="391">
        <f t="shared" si="633"/>
        <v>0</v>
      </c>
      <c r="EH394" s="391">
        <f t="shared" si="634"/>
        <v>0</v>
      </c>
      <c r="EI394" s="391">
        <f t="shared" si="635"/>
        <v>0</v>
      </c>
      <c r="EJ394" s="391">
        <f t="shared" si="636"/>
        <v>0</v>
      </c>
      <c r="EK394" s="391">
        <f t="shared" si="637"/>
        <v>0</v>
      </c>
      <c r="EL394" s="391">
        <f t="shared" si="638"/>
        <v>0</v>
      </c>
      <c r="EM394" s="391">
        <f t="shared" si="639"/>
        <v>0</v>
      </c>
      <c r="EN394" s="391">
        <f t="shared" si="640"/>
        <v>0</v>
      </c>
    </row>
    <row r="395" spans="1:145" s="391" customFormat="1" ht="13.5" hidden="1" thickBot="1" x14ac:dyDescent="0.25">
      <c r="A395" s="364" t="str">
        <f t="shared" si="559"/>
        <v>WOV-NO</v>
      </c>
      <c r="B395" s="365" t="str">
        <f>IF((A395&lt;&gt;"ZZZ"),(IF((IFERROR((VLOOKUP(A395,'Standaard+voorstellen '!A$1:B$436,1,FALSE)),"ZZZ"))="ZZZ","v","")),"")</f>
        <v/>
      </c>
      <c r="C395" s="396" t="s">
        <v>285</v>
      </c>
      <c r="D395" s="367" t="str">
        <f t="shared" si="560"/>
        <v>WOV-NO</v>
      </c>
      <c r="E395" s="368" t="str">
        <f>IFERROR((VLOOKUP(C395,'Standaard+voorstellen '!A$1:E$568,2,FALSE)),"Nog af te handelen AANVRAAG")</f>
        <v>WOV Noodprocedure</v>
      </c>
      <c r="F395" s="369">
        <f>IFERROR((VLOOKUP(C395,'Standaard+voorstellen '!A$1:E$568,3,FALSE)),"")</f>
        <v>1</v>
      </c>
      <c r="G395" s="370">
        <f t="shared" ref="G395:G458" si="643">BP395</f>
        <v>66</v>
      </c>
      <c r="H395" s="371">
        <f t="shared" si="556"/>
        <v>0</v>
      </c>
      <c r="I395" s="372">
        <f t="shared" ref="I395:I458" si="644">BR395</f>
        <v>66</v>
      </c>
      <c r="J395" s="367">
        <f t="shared" si="561"/>
        <v>3</v>
      </c>
      <c r="K395" s="372">
        <f t="shared" si="562"/>
        <v>0</v>
      </c>
      <c r="L395" s="369" t="s">
        <v>36</v>
      </c>
      <c r="M395" s="373" t="s">
        <v>221</v>
      </c>
      <c r="N395" s="374"/>
      <c r="O395" s="375"/>
      <c r="P395" s="376" t="s">
        <v>285</v>
      </c>
      <c r="Q395" s="377">
        <v>66</v>
      </c>
      <c r="R395" s="378">
        <v>0</v>
      </c>
      <c r="S395" s="379">
        <v>66</v>
      </c>
      <c r="T395" s="378">
        <v>8</v>
      </c>
      <c r="U395" s="378">
        <v>8</v>
      </c>
      <c r="V395" s="383">
        <v>8</v>
      </c>
      <c r="W395" s="384">
        <v>0</v>
      </c>
      <c r="X395" s="385">
        <v>8</v>
      </c>
      <c r="Y395" s="384">
        <v>17</v>
      </c>
      <c r="Z395" s="401">
        <v>0</v>
      </c>
      <c r="AA395" s="402">
        <v>17</v>
      </c>
      <c r="AB395" s="383"/>
      <c r="AC395" s="384"/>
      <c r="AD395" s="384"/>
      <c r="AE395" s="383">
        <v>10</v>
      </c>
      <c r="AF395" s="401">
        <v>0</v>
      </c>
      <c r="AG395" s="406">
        <v>10</v>
      </c>
      <c r="AH395" s="383">
        <v>8</v>
      </c>
      <c r="AI395" s="384">
        <v>0</v>
      </c>
      <c r="AJ395" s="385">
        <v>8</v>
      </c>
      <c r="AK395" s="384"/>
      <c r="AL395" s="384"/>
      <c r="AM395" s="384"/>
      <c r="AN395" s="383">
        <v>1</v>
      </c>
      <c r="AO395" s="384">
        <v>0</v>
      </c>
      <c r="AP395" s="385">
        <v>1</v>
      </c>
      <c r="AQ395" s="384">
        <v>13</v>
      </c>
      <c r="AR395" s="384">
        <v>0</v>
      </c>
      <c r="AS395" s="384">
        <v>13</v>
      </c>
      <c r="AT395" s="383">
        <v>5</v>
      </c>
      <c r="AU395" s="384">
        <v>0</v>
      </c>
      <c r="AV395" s="384">
        <v>5</v>
      </c>
      <c r="AW395" s="383">
        <v>4</v>
      </c>
      <c r="AX395" s="384">
        <v>0</v>
      </c>
      <c r="AY395" s="385">
        <v>4</v>
      </c>
      <c r="AZ395" s="403"/>
      <c r="BA395" s="387" t="str">
        <f t="shared" si="563"/>
        <v>WO</v>
      </c>
      <c r="BB395" s="388" t="str">
        <f t="shared" si="564"/>
        <v>V</v>
      </c>
      <c r="BC395" s="389" t="str">
        <f t="shared" si="565"/>
        <v>-</v>
      </c>
      <c r="BD395" s="390" t="str">
        <f t="shared" si="558"/>
        <v>NO</v>
      </c>
      <c r="BE395" s="391">
        <f t="shared" si="566"/>
        <v>4</v>
      </c>
      <c r="BF395" s="392" t="str">
        <f>VLOOKUP(C395,'Standaard+voorstellen '!A$1:E$568,1,FALSE)</f>
        <v>WOV-NO</v>
      </c>
      <c r="BG395" s="393" t="str">
        <f>VLOOKUP(P395,'Hulpblad Aantal per VrtgSrt &gt;=1'!B$4:C$688,1,FALSE)</f>
        <v>WOV-NO</v>
      </c>
      <c r="BH395" s="394" t="s">
        <v>285</v>
      </c>
      <c r="BI395" s="393" t="str">
        <f t="shared" si="567"/>
        <v>g</v>
      </c>
      <c r="BJ395" s="393" t="str">
        <f t="shared" si="568"/>
        <v/>
      </c>
      <c r="BK395" s="393" t="str">
        <f t="shared" si="569"/>
        <v>A</v>
      </c>
      <c r="BL395" s="395" t="str">
        <f t="shared" si="570"/>
        <v>A</v>
      </c>
      <c r="BM395" s="393" t="str">
        <f>IF((B395&gt;"a"),(VLOOKUP(A395,Afhankelijkheid!A$2:O$5530,2,FALSE)),"")</f>
        <v/>
      </c>
      <c r="BN395" s="396">
        <f>IFERROR(VLOOKUP(A395,'Hulpblad IZB en IZE'!A$2:B$750,2,FALSE),0)</f>
        <v>3</v>
      </c>
      <c r="BO395" s="397" t="str">
        <f t="shared" si="571"/>
        <v/>
      </c>
      <c r="BP395" s="370">
        <f t="shared" si="572"/>
        <v>66</v>
      </c>
      <c r="BQ395" s="371">
        <f t="shared" si="573"/>
        <v>0</v>
      </c>
      <c r="BR395" s="372">
        <f t="shared" si="641"/>
        <v>66</v>
      </c>
      <c r="BS395" s="372">
        <f t="shared" si="642"/>
        <v>8</v>
      </c>
      <c r="BT395" s="367">
        <f t="shared" si="574"/>
        <v>3</v>
      </c>
      <c r="BU395" s="398"/>
      <c r="BW395" s="393">
        <f t="shared" si="575"/>
        <v>0</v>
      </c>
      <c r="BX395" s="393">
        <f t="shared" si="576"/>
        <v>0</v>
      </c>
      <c r="BY395" s="393">
        <f t="shared" si="577"/>
        <v>0</v>
      </c>
      <c r="BZ395" s="393">
        <f t="shared" si="578"/>
        <v>0</v>
      </c>
      <c r="CA395" s="393">
        <f t="shared" si="579"/>
        <v>0</v>
      </c>
      <c r="CB395" s="393">
        <f t="shared" si="580"/>
        <v>0</v>
      </c>
      <c r="CC395" s="393">
        <f t="shared" si="581"/>
        <v>0</v>
      </c>
      <c r="CD395" s="393">
        <f t="shared" si="582"/>
        <v>0</v>
      </c>
      <c r="CE395" s="393">
        <f t="shared" si="583"/>
        <v>0</v>
      </c>
      <c r="CF395" s="393">
        <f t="shared" si="584"/>
        <v>0</v>
      </c>
      <c r="CG395" s="398"/>
      <c r="CH395" s="391">
        <f t="shared" si="585"/>
        <v>1</v>
      </c>
      <c r="CI395" s="391">
        <f t="shared" si="586"/>
        <v>1</v>
      </c>
      <c r="CJ395" s="391">
        <f t="shared" si="587"/>
        <v>0</v>
      </c>
      <c r="CK395" s="391">
        <f t="shared" si="588"/>
        <v>1</v>
      </c>
      <c r="CL395" s="391">
        <f t="shared" si="589"/>
        <v>1</v>
      </c>
      <c r="CM395" s="391">
        <f t="shared" si="590"/>
        <v>0</v>
      </c>
      <c r="CN395" s="391">
        <f t="shared" si="591"/>
        <v>1</v>
      </c>
      <c r="CO395" s="391">
        <f t="shared" si="592"/>
        <v>1</v>
      </c>
      <c r="CP395" s="391">
        <f t="shared" si="593"/>
        <v>1</v>
      </c>
      <c r="CQ395" s="391">
        <f t="shared" si="594"/>
        <v>1</v>
      </c>
      <c r="CR395" s="391">
        <f t="shared" si="595"/>
        <v>0</v>
      </c>
      <c r="CS395" s="393">
        <f t="shared" si="596"/>
        <v>0</v>
      </c>
      <c r="CT395" s="391">
        <f t="shared" si="597"/>
        <v>0</v>
      </c>
      <c r="CU395" s="391">
        <f t="shared" si="598"/>
        <v>1</v>
      </c>
      <c r="CV395" s="391">
        <f t="shared" si="599"/>
        <v>1</v>
      </c>
      <c r="CW395" s="391">
        <f t="shared" si="600"/>
        <v>0</v>
      </c>
      <c r="CX395" s="391">
        <f t="shared" si="601"/>
        <v>1</v>
      </c>
      <c r="CY395" s="391">
        <f t="shared" si="602"/>
        <v>1</v>
      </c>
      <c r="CZ395" s="391">
        <f t="shared" si="603"/>
        <v>0</v>
      </c>
      <c r="DA395" s="391">
        <f t="shared" si="604"/>
        <v>1</v>
      </c>
      <c r="DB395" s="391">
        <f t="shared" si="605"/>
        <v>1</v>
      </c>
      <c r="DC395" s="391">
        <f t="shared" si="606"/>
        <v>1</v>
      </c>
      <c r="DD395" s="391">
        <f t="shared" si="607"/>
        <v>1</v>
      </c>
      <c r="DE395" s="398"/>
      <c r="DF395" s="391">
        <f t="shared" si="608"/>
        <v>0</v>
      </c>
      <c r="DG395" s="391">
        <f t="shared" si="609"/>
        <v>0</v>
      </c>
      <c r="DH395" s="391">
        <f t="shared" si="610"/>
        <v>0</v>
      </c>
      <c r="DI395" s="391">
        <f t="shared" si="611"/>
        <v>0</v>
      </c>
      <c r="DJ395" s="391">
        <f t="shared" si="612"/>
        <v>0</v>
      </c>
      <c r="DK395" s="391">
        <f t="shared" si="613"/>
        <v>0</v>
      </c>
      <c r="DL395" s="391">
        <f t="shared" si="614"/>
        <v>0</v>
      </c>
      <c r="DM395" s="391">
        <f t="shared" si="615"/>
        <v>0</v>
      </c>
      <c r="DN395" s="391">
        <f t="shared" si="616"/>
        <v>0</v>
      </c>
      <c r="DO395" s="391">
        <f t="shared" si="617"/>
        <v>0</v>
      </c>
      <c r="DP395" s="391">
        <f t="shared" si="618"/>
        <v>0</v>
      </c>
      <c r="DQ395" s="398"/>
      <c r="DR395" s="391">
        <f t="shared" si="619"/>
        <v>0</v>
      </c>
      <c r="DS395" s="391">
        <f t="shared" si="620"/>
        <v>0</v>
      </c>
      <c r="DT395" s="391">
        <f t="shared" si="621"/>
        <v>0</v>
      </c>
      <c r="DU395" s="391">
        <f t="shared" si="622"/>
        <v>0</v>
      </c>
      <c r="DV395" s="391">
        <f t="shared" si="623"/>
        <v>0</v>
      </c>
      <c r="DW395" s="391">
        <f t="shared" si="624"/>
        <v>0</v>
      </c>
      <c r="DX395" s="391">
        <f t="shared" si="625"/>
        <v>0</v>
      </c>
      <c r="DY395" s="391">
        <f t="shared" si="626"/>
        <v>0</v>
      </c>
      <c r="DZ395" s="391">
        <f t="shared" si="627"/>
        <v>0</v>
      </c>
      <c r="EA395" s="391">
        <f t="shared" si="628"/>
        <v>0</v>
      </c>
      <c r="EB395" s="391">
        <f t="shared" si="629"/>
        <v>0</v>
      </c>
      <c r="EC395" s="398"/>
      <c r="ED395" s="391">
        <f t="shared" si="630"/>
        <v>0</v>
      </c>
      <c r="EE395" s="391">
        <f t="shared" si="631"/>
        <v>0</v>
      </c>
      <c r="EF395" s="391">
        <f t="shared" si="632"/>
        <v>0</v>
      </c>
      <c r="EG395" s="391">
        <f t="shared" si="633"/>
        <v>0</v>
      </c>
      <c r="EH395" s="391">
        <f t="shared" si="634"/>
        <v>0</v>
      </c>
      <c r="EI395" s="391">
        <f t="shared" si="635"/>
        <v>0</v>
      </c>
      <c r="EJ395" s="391">
        <f t="shared" si="636"/>
        <v>0</v>
      </c>
      <c r="EK395" s="391">
        <f t="shared" si="637"/>
        <v>0</v>
      </c>
      <c r="EL395" s="391">
        <f t="shared" si="638"/>
        <v>0</v>
      </c>
      <c r="EM395" s="391">
        <f t="shared" si="639"/>
        <v>0</v>
      </c>
      <c r="EN395" s="391">
        <f t="shared" si="640"/>
        <v>0</v>
      </c>
    </row>
    <row r="396" spans="1:145" s="391" customFormat="1" ht="13.5" hidden="1" thickBot="1" x14ac:dyDescent="0.25">
      <c r="A396" s="364" t="str">
        <f t="shared" si="559"/>
        <v>WT</v>
      </c>
      <c r="B396" s="365" t="str">
        <f>IF((A396&lt;&gt;"ZZZ"),(IF((IFERROR((VLOOKUP(A396,'Standaard+voorstellen '!A$1:B$436,1,FALSE)),"ZZZ"))="ZZZ","v","")),"")</f>
        <v/>
      </c>
      <c r="C396" s="396" t="s">
        <v>267</v>
      </c>
      <c r="D396" s="367" t="str">
        <f t="shared" si="560"/>
        <v>WT</v>
      </c>
      <c r="E396" s="368" t="str">
        <f>IFERROR((VLOOKUP(C396,'Standaard+voorstellen '!A$1:E$568,2,FALSE)),"Nog af te handelen AANVRAAG")</f>
        <v>Watertankwagen</v>
      </c>
      <c r="F396" s="369">
        <f>IFERROR((VLOOKUP(C396,'Standaard+voorstellen '!A$1:E$568,3,FALSE)),"")</f>
        <v>6</v>
      </c>
      <c r="G396" s="370">
        <f t="shared" si="643"/>
        <v>262</v>
      </c>
      <c r="H396" s="371">
        <f t="shared" ref="H396:H459" si="645">BQ396</f>
        <v>6</v>
      </c>
      <c r="I396" s="372">
        <f t="shared" si="644"/>
        <v>256</v>
      </c>
      <c r="J396" s="367">
        <f t="shared" si="561"/>
        <v>76</v>
      </c>
      <c r="K396" s="372">
        <f t="shared" si="562"/>
        <v>0</v>
      </c>
      <c r="L396" s="369" t="s">
        <v>36</v>
      </c>
      <c r="M396" s="373" t="s">
        <v>1136</v>
      </c>
      <c r="N396" s="374"/>
      <c r="O396" s="375"/>
      <c r="P396" s="376" t="s">
        <v>267</v>
      </c>
      <c r="Q396" s="377">
        <v>262</v>
      </c>
      <c r="R396" s="378">
        <v>6</v>
      </c>
      <c r="S396" s="379">
        <v>256</v>
      </c>
      <c r="T396" s="378">
        <v>10</v>
      </c>
      <c r="U396" s="378">
        <v>10</v>
      </c>
      <c r="V396" s="383">
        <v>10</v>
      </c>
      <c r="W396" s="384">
        <v>0</v>
      </c>
      <c r="X396" s="385">
        <v>10</v>
      </c>
      <c r="Y396" s="384">
        <v>14</v>
      </c>
      <c r="Z396" s="401">
        <v>0</v>
      </c>
      <c r="AA396" s="402">
        <v>14</v>
      </c>
      <c r="AB396" s="383">
        <v>17</v>
      </c>
      <c r="AC396" s="384">
        <v>0</v>
      </c>
      <c r="AD396" s="384">
        <v>17</v>
      </c>
      <c r="AE396" s="383">
        <v>21</v>
      </c>
      <c r="AF396" s="401">
        <v>1</v>
      </c>
      <c r="AG396" s="406">
        <v>20</v>
      </c>
      <c r="AH396" s="383">
        <v>13</v>
      </c>
      <c r="AI396" s="384">
        <v>0</v>
      </c>
      <c r="AJ396" s="385">
        <v>13</v>
      </c>
      <c r="AK396" s="378">
        <v>46</v>
      </c>
      <c r="AL396" s="378">
        <v>1</v>
      </c>
      <c r="AM396" s="378">
        <v>45</v>
      </c>
      <c r="AN396" s="383">
        <v>32</v>
      </c>
      <c r="AO396" s="384">
        <v>1</v>
      </c>
      <c r="AP396" s="385">
        <v>31</v>
      </c>
      <c r="AQ396" s="378">
        <v>69</v>
      </c>
      <c r="AR396" s="378">
        <v>0</v>
      </c>
      <c r="AS396" s="378">
        <v>69</v>
      </c>
      <c r="AT396" s="377">
        <v>10</v>
      </c>
      <c r="AU396" s="378">
        <v>1</v>
      </c>
      <c r="AV396" s="378">
        <v>9</v>
      </c>
      <c r="AW396" s="377">
        <v>30</v>
      </c>
      <c r="AX396" s="378">
        <v>2</v>
      </c>
      <c r="AY396" s="385">
        <v>28</v>
      </c>
      <c r="AZ396" s="403"/>
      <c r="BA396" s="387" t="str">
        <f t="shared" si="563"/>
        <v>WT</v>
      </c>
      <c r="BB396" s="388" t="str">
        <f t="shared" si="564"/>
        <v/>
      </c>
      <c r="BC396" s="389" t="str">
        <f t="shared" si="565"/>
        <v/>
      </c>
      <c r="BD396" s="390" t="str">
        <f t="shared" si="558"/>
        <v/>
      </c>
      <c r="BE396" s="391">
        <f t="shared" si="566"/>
        <v>3</v>
      </c>
      <c r="BF396" s="392" t="str">
        <f>VLOOKUP(C396,'Standaard+voorstellen '!A$1:E$568,1,FALSE)</f>
        <v>WT</v>
      </c>
      <c r="BG396" s="393" t="str">
        <f>VLOOKUP(P396,'Hulpblad Aantal per VrtgSrt &gt;=1'!B$4:C$688,1,FALSE)</f>
        <v>WT</v>
      </c>
      <c r="BH396" s="394" t="s">
        <v>267</v>
      </c>
      <c r="BI396" s="393" t="str">
        <f t="shared" si="567"/>
        <v>g</v>
      </c>
      <c r="BJ396" s="393" t="str">
        <f t="shared" si="568"/>
        <v>P</v>
      </c>
      <c r="BK396" s="393" t="str">
        <f t="shared" si="569"/>
        <v>A</v>
      </c>
      <c r="BL396" s="395" t="str">
        <f t="shared" si="570"/>
        <v>PA</v>
      </c>
      <c r="BM396" s="393" t="str">
        <f>IF((B396&gt;"a"),(VLOOKUP(A396,Afhankelijkheid!A$2:O$5530,2,FALSE)),"")</f>
        <v/>
      </c>
      <c r="BN396" s="396">
        <f>IFERROR(VLOOKUP(A396,'Hulpblad IZB en IZE'!A$2:B$750,2,FALSE),0)</f>
        <v>76</v>
      </c>
      <c r="BO396" s="397" t="str">
        <f t="shared" si="571"/>
        <v/>
      </c>
      <c r="BP396" s="370">
        <f t="shared" si="572"/>
        <v>262</v>
      </c>
      <c r="BQ396" s="371">
        <f t="shared" si="573"/>
        <v>6</v>
      </c>
      <c r="BR396" s="372">
        <f t="shared" si="641"/>
        <v>256</v>
      </c>
      <c r="BS396" s="372">
        <f t="shared" si="642"/>
        <v>10</v>
      </c>
      <c r="BT396" s="367">
        <f t="shared" si="574"/>
        <v>76</v>
      </c>
      <c r="BU396" s="398"/>
      <c r="BW396" s="393">
        <f t="shared" si="575"/>
        <v>0</v>
      </c>
      <c r="BX396" s="393">
        <f t="shared" si="576"/>
        <v>0</v>
      </c>
      <c r="BY396" s="393">
        <f t="shared" si="577"/>
        <v>0</v>
      </c>
      <c r="BZ396" s="393">
        <f t="shared" si="578"/>
        <v>0</v>
      </c>
      <c r="CA396" s="393">
        <f t="shared" si="579"/>
        <v>0</v>
      </c>
      <c r="CB396" s="393">
        <f t="shared" si="580"/>
        <v>0</v>
      </c>
      <c r="CC396" s="393">
        <f t="shared" si="581"/>
        <v>0</v>
      </c>
      <c r="CD396" s="393">
        <f t="shared" si="582"/>
        <v>0</v>
      </c>
      <c r="CE396" s="393">
        <f t="shared" si="583"/>
        <v>0</v>
      </c>
      <c r="CF396" s="393">
        <f t="shared" si="584"/>
        <v>0</v>
      </c>
      <c r="CG396" s="398"/>
      <c r="CH396" s="391">
        <f t="shared" si="585"/>
        <v>1</v>
      </c>
      <c r="CI396" s="391">
        <f t="shared" si="586"/>
        <v>1</v>
      </c>
      <c r="CJ396" s="391">
        <f t="shared" si="587"/>
        <v>1</v>
      </c>
      <c r="CK396" s="391">
        <f t="shared" si="588"/>
        <v>1</v>
      </c>
      <c r="CL396" s="391">
        <f t="shared" si="589"/>
        <v>1</v>
      </c>
      <c r="CM396" s="391">
        <f t="shared" si="590"/>
        <v>1</v>
      </c>
      <c r="CN396" s="391">
        <f t="shared" si="591"/>
        <v>1</v>
      </c>
      <c r="CO396" s="391">
        <f t="shared" si="592"/>
        <v>1</v>
      </c>
      <c r="CP396" s="391">
        <f t="shared" si="593"/>
        <v>1</v>
      </c>
      <c r="CQ396" s="391">
        <f t="shared" si="594"/>
        <v>1</v>
      </c>
      <c r="CR396" s="391">
        <f t="shared" si="595"/>
        <v>0</v>
      </c>
      <c r="CS396" s="393">
        <f t="shared" si="596"/>
        <v>0</v>
      </c>
      <c r="CT396" s="391">
        <f t="shared" si="597"/>
        <v>0</v>
      </c>
      <c r="CU396" s="391">
        <f t="shared" si="598"/>
        <v>1</v>
      </c>
      <c r="CV396" s="391">
        <f t="shared" si="599"/>
        <v>1</v>
      </c>
      <c r="CW396" s="391">
        <f t="shared" si="600"/>
        <v>1</v>
      </c>
      <c r="CX396" s="391">
        <f t="shared" si="601"/>
        <v>1</v>
      </c>
      <c r="CY396" s="391">
        <f t="shared" si="602"/>
        <v>1</v>
      </c>
      <c r="CZ396" s="391">
        <f t="shared" si="603"/>
        <v>1</v>
      </c>
      <c r="DA396" s="391">
        <f t="shared" si="604"/>
        <v>1</v>
      </c>
      <c r="DB396" s="391">
        <f t="shared" si="605"/>
        <v>1</v>
      </c>
      <c r="DC396" s="391">
        <f t="shared" si="606"/>
        <v>1</v>
      </c>
      <c r="DD396" s="391">
        <f t="shared" si="607"/>
        <v>1</v>
      </c>
      <c r="DE396" s="398"/>
      <c r="DF396" s="391">
        <f t="shared" si="608"/>
        <v>0</v>
      </c>
      <c r="DG396" s="391">
        <f t="shared" si="609"/>
        <v>0</v>
      </c>
      <c r="DH396" s="391">
        <f t="shared" si="610"/>
        <v>0</v>
      </c>
      <c r="DI396" s="391">
        <f t="shared" si="611"/>
        <v>0</v>
      </c>
      <c r="DJ396" s="391">
        <f t="shared" si="612"/>
        <v>0</v>
      </c>
      <c r="DK396" s="391">
        <f t="shared" si="613"/>
        <v>0</v>
      </c>
      <c r="DL396" s="391">
        <f t="shared" si="614"/>
        <v>0</v>
      </c>
      <c r="DM396" s="391">
        <f t="shared" si="615"/>
        <v>0</v>
      </c>
      <c r="DN396" s="391">
        <f t="shared" si="616"/>
        <v>0</v>
      </c>
      <c r="DO396" s="391">
        <f t="shared" si="617"/>
        <v>0</v>
      </c>
      <c r="DP396" s="391">
        <f t="shared" si="618"/>
        <v>0</v>
      </c>
      <c r="DQ396" s="398"/>
      <c r="DR396" s="391">
        <f t="shared" si="619"/>
        <v>0</v>
      </c>
      <c r="DS396" s="391">
        <f t="shared" si="620"/>
        <v>0</v>
      </c>
      <c r="DT396" s="391">
        <f t="shared" si="621"/>
        <v>0</v>
      </c>
      <c r="DU396" s="391">
        <f t="shared" si="622"/>
        <v>0</v>
      </c>
      <c r="DV396" s="391">
        <f t="shared" si="623"/>
        <v>0</v>
      </c>
      <c r="DW396" s="391">
        <f t="shared" si="624"/>
        <v>0</v>
      </c>
      <c r="DX396" s="391">
        <f t="shared" si="625"/>
        <v>0</v>
      </c>
      <c r="DY396" s="391">
        <f t="shared" si="626"/>
        <v>0</v>
      </c>
      <c r="DZ396" s="391">
        <f t="shared" si="627"/>
        <v>0</v>
      </c>
      <c r="EA396" s="391">
        <f t="shared" si="628"/>
        <v>0</v>
      </c>
      <c r="EB396" s="391">
        <f t="shared" si="629"/>
        <v>0</v>
      </c>
      <c r="EC396" s="398"/>
      <c r="ED396" s="391">
        <f t="shared" si="630"/>
        <v>0</v>
      </c>
      <c r="EE396" s="391">
        <f t="shared" si="631"/>
        <v>0</v>
      </c>
      <c r="EF396" s="391">
        <f t="shared" si="632"/>
        <v>0</v>
      </c>
      <c r="EG396" s="391">
        <f t="shared" si="633"/>
        <v>0</v>
      </c>
      <c r="EH396" s="391">
        <f t="shared" si="634"/>
        <v>0</v>
      </c>
      <c r="EI396" s="391">
        <f t="shared" si="635"/>
        <v>0</v>
      </c>
      <c r="EJ396" s="391">
        <f t="shared" si="636"/>
        <v>0</v>
      </c>
      <c r="EK396" s="391">
        <f t="shared" si="637"/>
        <v>0</v>
      </c>
      <c r="EL396" s="391">
        <f t="shared" si="638"/>
        <v>0</v>
      </c>
      <c r="EM396" s="391">
        <f t="shared" si="639"/>
        <v>0</v>
      </c>
      <c r="EN396" s="391">
        <f t="shared" si="640"/>
        <v>0</v>
      </c>
    </row>
    <row r="397" spans="1:145" s="391" customFormat="1" ht="13.5" hidden="1" thickBot="1" x14ac:dyDescent="0.25">
      <c r="A397" s="364" t="str">
        <f t="shared" si="559"/>
        <v>WTA-G</v>
      </c>
      <c r="B397" s="365" t="str">
        <f>IF((A397&lt;&gt;"ZZZ"),(IF((IFERROR((VLOOKUP(A397,'Standaard+voorstellen '!A$1:B$436,1,FALSE)),"ZZZ"))="ZZZ","v","")),"")</f>
        <v/>
      </c>
      <c r="C397" s="418" t="s">
        <v>1156</v>
      </c>
      <c r="D397" s="367" t="str">
        <f t="shared" si="560"/>
        <v>WTA-G</v>
      </c>
      <c r="E397" s="368" t="str">
        <f>IFERROR((VLOOKUP(C397,'Standaard+voorstellen '!A$1:E$568,2,FALSE)),"Nog af te handelen AANVRAAG")</f>
        <v>Watertank Aanh. Groot &gt;= 10 m3</v>
      </c>
      <c r="F397" s="369">
        <f>IFERROR((VLOOKUP(C397,'Standaard+voorstellen '!A$1:E$568,3,FALSE)),"")</f>
        <v>6</v>
      </c>
      <c r="G397" s="370">
        <f t="shared" si="643"/>
        <v>2</v>
      </c>
      <c r="H397" s="371">
        <f t="shared" si="645"/>
        <v>2</v>
      </c>
      <c r="I397" s="372">
        <f t="shared" si="644"/>
        <v>0</v>
      </c>
      <c r="J397" s="367">
        <f t="shared" si="561"/>
        <v>0</v>
      </c>
      <c r="K397" s="372">
        <f t="shared" si="562"/>
        <v>0</v>
      </c>
      <c r="L397" s="369" t="s">
        <v>36</v>
      </c>
      <c r="M397" s="373" t="s">
        <v>1136</v>
      </c>
      <c r="N397" s="635" t="s">
        <v>2378</v>
      </c>
      <c r="O397" s="635" t="s">
        <v>2379</v>
      </c>
      <c r="P397" s="376" t="s">
        <v>1156</v>
      </c>
      <c r="Q397" s="377">
        <v>2</v>
      </c>
      <c r="R397" s="378">
        <v>2</v>
      </c>
      <c r="S397" s="379">
        <v>0</v>
      </c>
      <c r="T397" s="378">
        <v>6</v>
      </c>
      <c r="U397" s="378">
        <v>1</v>
      </c>
      <c r="V397" s="383">
        <v>0</v>
      </c>
      <c r="W397" s="384">
        <v>0</v>
      </c>
      <c r="X397" s="385">
        <v>0</v>
      </c>
      <c r="Y397" s="384"/>
      <c r="Z397" s="401"/>
      <c r="AA397" s="402"/>
      <c r="AB397" s="383"/>
      <c r="AC397" s="384"/>
      <c r="AD397" s="384"/>
      <c r="AE397" s="383"/>
      <c r="AF397" s="401"/>
      <c r="AG397" s="406"/>
      <c r="AH397" s="383">
        <v>0</v>
      </c>
      <c r="AI397" s="384">
        <v>0</v>
      </c>
      <c r="AJ397" s="385">
        <v>0</v>
      </c>
      <c r="AK397" s="384"/>
      <c r="AL397" s="384"/>
      <c r="AM397" s="384"/>
      <c r="AN397" s="383">
        <v>0</v>
      </c>
      <c r="AO397" s="384">
        <v>0</v>
      </c>
      <c r="AP397" s="385">
        <v>0</v>
      </c>
      <c r="AQ397" s="384">
        <v>0</v>
      </c>
      <c r="AR397" s="384">
        <v>0</v>
      </c>
      <c r="AS397" s="384">
        <v>0</v>
      </c>
      <c r="AT397" s="383">
        <v>0</v>
      </c>
      <c r="AU397" s="384">
        <v>0</v>
      </c>
      <c r="AV397" s="384">
        <v>0</v>
      </c>
      <c r="AW397" s="383">
        <v>2</v>
      </c>
      <c r="AX397" s="384">
        <v>2</v>
      </c>
      <c r="AY397" s="385">
        <v>0</v>
      </c>
      <c r="AZ397" s="403"/>
      <c r="BA397" s="387" t="str">
        <f t="shared" si="563"/>
        <v>WT</v>
      </c>
      <c r="BB397" s="388" t="str">
        <f t="shared" si="564"/>
        <v>A</v>
      </c>
      <c r="BC397" s="389" t="str">
        <f t="shared" si="565"/>
        <v>-</v>
      </c>
      <c r="BD397" s="390" t="str">
        <f t="shared" si="558"/>
        <v>G</v>
      </c>
      <c r="BE397" s="391">
        <f t="shared" si="566"/>
        <v>4</v>
      </c>
      <c r="BF397" s="392" t="str">
        <f>VLOOKUP(C397,'Standaard+voorstellen '!A$1:E$568,1,FALSE)</f>
        <v>WTA-G</v>
      </c>
      <c r="BG397" s="393" t="str">
        <f>VLOOKUP(P397,'Hulpblad Aantal per VrtgSrt &gt;=1'!B$4:C$688,1,FALSE)</f>
        <v>WTA-G</v>
      </c>
      <c r="BH397" s="394" t="s">
        <v>1156</v>
      </c>
      <c r="BI397" s="393" t="str">
        <f t="shared" si="567"/>
        <v>g</v>
      </c>
      <c r="BJ397" s="393" t="str">
        <f t="shared" si="568"/>
        <v>P</v>
      </c>
      <c r="BK397" s="393" t="str">
        <f t="shared" si="569"/>
        <v/>
      </c>
      <c r="BL397" s="395" t="str">
        <f t="shared" si="570"/>
        <v>P</v>
      </c>
      <c r="BM397" s="393" t="str">
        <f>IF((B397&gt;"a"),(VLOOKUP(A397,Afhankelijkheid!A$2:O$5530,2,FALSE)),"")</f>
        <v/>
      </c>
      <c r="BN397" s="396">
        <f>IFERROR(VLOOKUP(A397,'Hulpblad IZB en IZE'!A$2:B$750,2,FALSE),0)</f>
        <v>0</v>
      </c>
      <c r="BO397" s="397" t="str">
        <f t="shared" si="571"/>
        <v/>
      </c>
      <c r="BP397" s="370">
        <f t="shared" si="572"/>
        <v>2</v>
      </c>
      <c r="BQ397" s="371">
        <f t="shared" si="573"/>
        <v>2</v>
      </c>
      <c r="BR397" s="372">
        <f t="shared" si="641"/>
        <v>0</v>
      </c>
      <c r="BS397" s="372">
        <f t="shared" si="642"/>
        <v>6</v>
      </c>
      <c r="BT397" s="367">
        <f t="shared" si="574"/>
        <v>0</v>
      </c>
      <c r="BU397" s="398"/>
      <c r="BW397" s="393">
        <f t="shared" si="575"/>
        <v>0</v>
      </c>
      <c r="BX397" s="393">
        <f t="shared" si="576"/>
        <v>0</v>
      </c>
      <c r="BY397" s="393">
        <f t="shared" si="577"/>
        <v>0</v>
      </c>
      <c r="BZ397" s="393">
        <f t="shared" si="578"/>
        <v>0</v>
      </c>
      <c r="CA397" s="393">
        <f t="shared" si="579"/>
        <v>0</v>
      </c>
      <c r="CB397" s="393">
        <f t="shared" si="580"/>
        <v>0</v>
      </c>
      <c r="CC397" s="393">
        <f t="shared" si="581"/>
        <v>0</v>
      </c>
      <c r="CD397" s="393">
        <f t="shared" si="582"/>
        <v>0</v>
      </c>
      <c r="CE397" s="393">
        <f t="shared" si="583"/>
        <v>0</v>
      </c>
      <c r="CF397" s="393">
        <f t="shared" si="584"/>
        <v>0</v>
      </c>
      <c r="CG397" s="398"/>
      <c r="CH397" s="391">
        <f t="shared" si="585"/>
        <v>1</v>
      </c>
      <c r="CI397" s="391">
        <f t="shared" si="586"/>
        <v>0</v>
      </c>
      <c r="CJ397" s="391">
        <f t="shared" si="587"/>
        <v>0</v>
      </c>
      <c r="CK397" s="391">
        <f t="shared" si="588"/>
        <v>0</v>
      </c>
      <c r="CL397" s="391">
        <f t="shared" si="589"/>
        <v>1</v>
      </c>
      <c r="CM397" s="391">
        <f t="shared" si="590"/>
        <v>0</v>
      </c>
      <c r="CN397" s="391">
        <f t="shared" si="591"/>
        <v>1</v>
      </c>
      <c r="CO397" s="391">
        <f t="shared" si="592"/>
        <v>1</v>
      </c>
      <c r="CP397" s="391">
        <f t="shared" si="593"/>
        <v>1</v>
      </c>
      <c r="CQ397" s="391">
        <f t="shared" si="594"/>
        <v>1</v>
      </c>
      <c r="CR397" s="391">
        <f t="shared" si="595"/>
        <v>0</v>
      </c>
      <c r="CS397" s="393">
        <f t="shared" si="596"/>
        <v>0</v>
      </c>
      <c r="CT397" s="391">
        <f t="shared" si="597"/>
        <v>0</v>
      </c>
      <c r="CU397" s="391">
        <f t="shared" si="598"/>
        <v>0</v>
      </c>
      <c r="CV397" s="391">
        <f t="shared" si="599"/>
        <v>0</v>
      </c>
      <c r="CW397" s="391">
        <f t="shared" si="600"/>
        <v>0</v>
      </c>
      <c r="CX397" s="391">
        <f t="shared" si="601"/>
        <v>0</v>
      </c>
      <c r="CY397" s="391">
        <f t="shared" si="602"/>
        <v>0</v>
      </c>
      <c r="CZ397" s="391">
        <f t="shared" si="603"/>
        <v>0</v>
      </c>
      <c r="DA397" s="391">
        <f t="shared" si="604"/>
        <v>0</v>
      </c>
      <c r="DB397" s="391">
        <f t="shared" si="605"/>
        <v>0</v>
      </c>
      <c r="DC397" s="391">
        <f t="shared" si="606"/>
        <v>0</v>
      </c>
      <c r="DD397" s="391">
        <f t="shared" si="607"/>
        <v>1</v>
      </c>
      <c r="DE397" s="398"/>
      <c r="DF397" s="391">
        <f t="shared" si="608"/>
        <v>0</v>
      </c>
      <c r="DG397" s="391">
        <f t="shared" si="609"/>
        <v>0</v>
      </c>
      <c r="DH397" s="391">
        <f t="shared" si="610"/>
        <v>0</v>
      </c>
      <c r="DI397" s="391">
        <f t="shared" si="611"/>
        <v>0</v>
      </c>
      <c r="DJ397" s="391">
        <f t="shared" si="612"/>
        <v>0</v>
      </c>
      <c r="DK397" s="391">
        <f t="shared" si="613"/>
        <v>0</v>
      </c>
      <c r="DL397" s="391">
        <f t="shared" si="614"/>
        <v>0</v>
      </c>
      <c r="DM397" s="391">
        <f t="shared" si="615"/>
        <v>0</v>
      </c>
      <c r="DN397" s="391">
        <f t="shared" si="616"/>
        <v>0</v>
      </c>
      <c r="DO397" s="391">
        <f t="shared" si="617"/>
        <v>0</v>
      </c>
      <c r="DP397" s="391">
        <f t="shared" si="618"/>
        <v>0</v>
      </c>
      <c r="DQ397" s="398"/>
      <c r="DR397" s="391">
        <f t="shared" si="619"/>
        <v>0</v>
      </c>
      <c r="DS397" s="391">
        <f t="shared" si="620"/>
        <v>0</v>
      </c>
      <c r="DT397" s="391">
        <f t="shared" si="621"/>
        <v>0</v>
      </c>
      <c r="DU397" s="391">
        <f t="shared" si="622"/>
        <v>0</v>
      </c>
      <c r="DV397" s="391">
        <f t="shared" si="623"/>
        <v>0</v>
      </c>
      <c r="DW397" s="391">
        <f t="shared" si="624"/>
        <v>0</v>
      </c>
      <c r="DX397" s="391">
        <f t="shared" si="625"/>
        <v>0</v>
      </c>
      <c r="DY397" s="391">
        <f t="shared" si="626"/>
        <v>0</v>
      </c>
      <c r="DZ397" s="391">
        <f t="shared" si="627"/>
        <v>0</v>
      </c>
      <c r="EA397" s="391">
        <f t="shared" si="628"/>
        <v>0</v>
      </c>
      <c r="EB397" s="391">
        <f t="shared" si="629"/>
        <v>0</v>
      </c>
      <c r="EC397" s="398"/>
      <c r="ED397" s="391">
        <f t="shared" si="630"/>
        <v>0</v>
      </c>
      <c r="EE397" s="391">
        <f t="shared" si="631"/>
        <v>0</v>
      </c>
      <c r="EF397" s="391">
        <f t="shared" si="632"/>
        <v>0</v>
      </c>
      <c r="EG397" s="391">
        <f t="shared" si="633"/>
        <v>0</v>
      </c>
      <c r="EH397" s="391">
        <f t="shared" si="634"/>
        <v>0</v>
      </c>
      <c r="EI397" s="391">
        <f t="shared" si="635"/>
        <v>0</v>
      </c>
      <c r="EJ397" s="391">
        <f t="shared" si="636"/>
        <v>0</v>
      </c>
      <c r="EK397" s="391">
        <f t="shared" si="637"/>
        <v>0</v>
      </c>
      <c r="EL397" s="391">
        <f t="shared" si="638"/>
        <v>0</v>
      </c>
      <c r="EM397" s="391">
        <f t="shared" si="639"/>
        <v>0</v>
      </c>
      <c r="EN397" s="391">
        <f t="shared" si="640"/>
        <v>0</v>
      </c>
    </row>
    <row r="398" spans="1:145" s="391" customFormat="1" ht="13.5" hidden="1" thickBot="1" x14ac:dyDescent="0.25">
      <c r="A398" s="364" t="str">
        <f t="shared" si="559"/>
        <v>WT-G</v>
      </c>
      <c r="B398" s="365" t="str">
        <f>IF((A398&lt;&gt;"ZZZ"),(IF((IFERROR((VLOOKUP(A398,'Standaard+voorstellen '!A$1:B$436,1,FALSE)),"ZZZ"))="ZZZ","v","")),"")</f>
        <v/>
      </c>
      <c r="C398" s="396" t="s">
        <v>269</v>
      </c>
      <c r="D398" s="367" t="str">
        <f t="shared" si="560"/>
        <v>WT-G</v>
      </c>
      <c r="E398" s="368" t="str">
        <f>IFERROR((VLOOKUP(C398,'Standaard+voorstellen '!A$1:E$568,2,FALSE)),"Nog af te handelen AANVRAAG")</f>
        <v>Watertankwagen Groot &gt;= 10 m3</v>
      </c>
      <c r="F398" s="369">
        <f>IFERROR((VLOOKUP(C398,'Standaard+voorstellen '!A$1:E$568,3,FALSE)),"")</f>
        <v>6</v>
      </c>
      <c r="G398" s="370">
        <f t="shared" si="643"/>
        <v>180</v>
      </c>
      <c r="H398" s="371">
        <f t="shared" si="645"/>
        <v>141</v>
      </c>
      <c r="I398" s="372">
        <f t="shared" si="644"/>
        <v>39</v>
      </c>
      <c r="J398" s="367">
        <f t="shared" si="561"/>
        <v>417</v>
      </c>
      <c r="K398" s="372">
        <f t="shared" si="562"/>
        <v>0</v>
      </c>
      <c r="L398" s="369" t="s">
        <v>36</v>
      </c>
      <c r="M398" s="373" t="s">
        <v>1136</v>
      </c>
      <c r="N398" s="374"/>
      <c r="O398" s="375"/>
      <c r="P398" s="376" t="s">
        <v>269</v>
      </c>
      <c r="Q398" s="377">
        <v>180</v>
      </c>
      <c r="R398" s="378">
        <v>141</v>
      </c>
      <c r="S398" s="379">
        <v>39</v>
      </c>
      <c r="T398" s="378">
        <v>9</v>
      </c>
      <c r="U398" s="378">
        <v>9</v>
      </c>
      <c r="V398" s="377">
        <v>10</v>
      </c>
      <c r="W398" s="378">
        <v>8</v>
      </c>
      <c r="X398" s="379">
        <v>2</v>
      </c>
      <c r="Y398" s="384"/>
      <c r="Z398" s="401"/>
      <c r="AA398" s="402"/>
      <c r="AB398" s="377">
        <v>12</v>
      </c>
      <c r="AC398" s="378">
        <v>2</v>
      </c>
      <c r="AD398" s="378">
        <v>10</v>
      </c>
      <c r="AE398" s="377">
        <v>13</v>
      </c>
      <c r="AF398" s="380">
        <v>12</v>
      </c>
      <c r="AG398" s="382">
        <v>1</v>
      </c>
      <c r="AH398" s="377">
        <v>13</v>
      </c>
      <c r="AI398" s="378">
        <v>10</v>
      </c>
      <c r="AJ398" s="379">
        <v>3</v>
      </c>
      <c r="AK398" s="378">
        <v>33</v>
      </c>
      <c r="AL398" s="378">
        <v>30</v>
      </c>
      <c r="AM398" s="378">
        <v>3</v>
      </c>
      <c r="AN398" s="377">
        <v>19</v>
      </c>
      <c r="AO398" s="378">
        <v>11</v>
      </c>
      <c r="AP398" s="379">
        <v>8</v>
      </c>
      <c r="AQ398" s="378">
        <v>63</v>
      </c>
      <c r="AR398" s="378">
        <v>54</v>
      </c>
      <c r="AS398" s="378">
        <v>9</v>
      </c>
      <c r="AT398" s="377">
        <v>3</v>
      </c>
      <c r="AU398" s="378">
        <v>2</v>
      </c>
      <c r="AV398" s="378">
        <v>1</v>
      </c>
      <c r="AW398" s="383">
        <v>14</v>
      </c>
      <c r="AX398" s="384">
        <v>12</v>
      </c>
      <c r="AY398" s="379">
        <v>2</v>
      </c>
      <c r="AZ398" s="403"/>
      <c r="BA398" s="387" t="str">
        <f t="shared" si="563"/>
        <v>WT</v>
      </c>
      <c r="BB398" s="388" t="str">
        <f t="shared" si="564"/>
        <v/>
      </c>
      <c r="BC398" s="389" t="str">
        <f t="shared" si="565"/>
        <v>-</v>
      </c>
      <c r="BD398" s="390" t="str">
        <f t="shared" si="558"/>
        <v>G</v>
      </c>
      <c r="BE398" s="391">
        <f t="shared" si="566"/>
        <v>3</v>
      </c>
      <c r="BF398" s="392" t="str">
        <f>VLOOKUP(C398,'Standaard+voorstellen '!A$1:E$568,1,FALSE)</f>
        <v>WT-G</v>
      </c>
      <c r="BG398" s="393" t="str">
        <f>VLOOKUP(P398,'Hulpblad Aantal per VrtgSrt &gt;=1'!B$4:C$688,1,FALSE)</f>
        <v>WT-G</v>
      </c>
      <c r="BH398" s="394" t="s">
        <v>269</v>
      </c>
      <c r="BI398" s="393" t="str">
        <f t="shared" si="567"/>
        <v>g</v>
      </c>
      <c r="BJ398" s="393" t="str">
        <f t="shared" si="568"/>
        <v>P</v>
      </c>
      <c r="BK398" s="393" t="str">
        <f t="shared" si="569"/>
        <v>A</v>
      </c>
      <c r="BL398" s="395" t="str">
        <f t="shared" si="570"/>
        <v>PA</v>
      </c>
      <c r="BM398" s="393" t="str">
        <f>IF((B398&gt;"a"),(VLOOKUP(A398,Afhankelijkheid!A$2:O$5530,2,FALSE)),"")</f>
        <v/>
      </c>
      <c r="BN398" s="396">
        <f>IFERROR(VLOOKUP(A398,'Hulpblad IZB en IZE'!A$2:B$750,2,FALSE),0)</f>
        <v>417</v>
      </c>
      <c r="BO398" s="397" t="str">
        <f t="shared" si="571"/>
        <v/>
      </c>
      <c r="BP398" s="370">
        <f t="shared" si="572"/>
        <v>180</v>
      </c>
      <c r="BQ398" s="371">
        <f t="shared" si="573"/>
        <v>141</v>
      </c>
      <c r="BR398" s="372">
        <f t="shared" si="641"/>
        <v>39</v>
      </c>
      <c r="BS398" s="372">
        <f t="shared" si="642"/>
        <v>9</v>
      </c>
      <c r="BT398" s="367">
        <f t="shared" si="574"/>
        <v>417</v>
      </c>
      <c r="BU398" s="398"/>
      <c r="BW398" s="393">
        <f t="shared" si="575"/>
        <v>0</v>
      </c>
      <c r="BX398" s="393">
        <f t="shared" si="576"/>
        <v>0</v>
      </c>
      <c r="BY398" s="393">
        <f t="shared" si="577"/>
        <v>0</v>
      </c>
      <c r="BZ398" s="393">
        <f t="shared" si="578"/>
        <v>0</v>
      </c>
      <c r="CA398" s="393">
        <f t="shared" si="579"/>
        <v>0</v>
      </c>
      <c r="CB398" s="393">
        <f t="shared" si="580"/>
        <v>0</v>
      </c>
      <c r="CC398" s="393">
        <f t="shared" si="581"/>
        <v>0</v>
      </c>
      <c r="CD398" s="393">
        <f t="shared" si="582"/>
        <v>0</v>
      </c>
      <c r="CE398" s="393">
        <f t="shared" si="583"/>
        <v>0</v>
      </c>
      <c r="CF398" s="393">
        <f t="shared" si="584"/>
        <v>0</v>
      </c>
      <c r="CG398" s="398"/>
      <c r="CH398" s="391">
        <f t="shared" si="585"/>
        <v>1</v>
      </c>
      <c r="CI398" s="391">
        <f t="shared" si="586"/>
        <v>0</v>
      </c>
      <c r="CJ398" s="391">
        <f t="shared" si="587"/>
        <v>1</v>
      </c>
      <c r="CK398" s="391">
        <f t="shared" si="588"/>
        <v>1</v>
      </c>
      <c r="CL398" s="391">
        <f t="shared" si="589"/>
        <v>1</v>
      </c>
      <c r="CM398" s="391">
        <f t="shared" si="590"/>
        <v>1</v>
      </c>
      <c r="CN398" s="391">
        <f t="shared" si="591"/>
        <v>1</v>
      </c>
      <c r="CO398" s="391">
        <f t="shared" si="592"/>
        <v>1</v>
      </c>
      <c r="CP398" s="391">
        <f t="shared" si="593"/>
        <v>1</v>
      </c>
      <c r="CQ398" s="391">
        <f t="shared" si="594"/>
        <v>1</v>
      </c>
      <c r="CR398" s="391">
        <f t="shared" si="595"/>
        <v>0</v>
      </c>
      <c r="CS398" s="393">
        <f t="shared" si="596"/>
        <v>0</v>
      </c>
      <c r="CT398" s="391">
        <f t="shared" si="597"/>
        <v>0</v>
      </c>
      <c r="CU398" s="391">
        <f t="shared" si="598"/>
        <v>1</v>
      </c>
      <c r="CV398" s="391">
        <f t="shared" si="599"/>
        <v>0</v>
      </c>
      <c r="CW398" s="391">
        <f t="shared" si="600"/>
        <v>1</v>
      </c>
      <c r="CX398" s="391">
        <f t="shared" si="601"/>
        <v>1</v>
      </c>
      <c r="CY398" s="391">
        <f t="shared" si="602"/>
        <v>1</v>
      </c>
      <c r="CZ398" s="391">
        <f t="shared" si="603"/>
        <v>1</v>
      </c>
      <c r="DA398" s="391">
        <f t="shared" si="604"/>
        <v>1</v>
      </c>
      <c r="DB398" s="391">
        <f t="shared" si="605"/>
        <v>1</v>
      </c>
      <c r="DC398" s="391">
        <f t="shared" si="606"/>
        <v>1</v>
      </c>
      <c r="DD398" s="391">
        <f t="shared" si="607"/>
        <v>1</v>
      </c>
      <c r="DE398" s="398"/>
      <c r="DF398" s="391">
        <f t="shared" si="608"/>
        <v>0</v>
      </c>
      <c r="DG398" s="391">
        <f t="shared" si="609"/>
        <v>0</v>
      </c>
      <c r="DH398" s="391">
        <f t="shared" si="610"/>
        <v>0</v>
      </c>
      <c r="DI398" s="391">
        <f t="shared" si="611"/>
        <v>0</v>
      </c>
      <c r="DJ398" s="391">
        <f t="shared" si="612"/>
        <v>0</v>
      </c>
      <c r="DK398" s="391">
        <f t="shared" si="613"/>
        <v>0</v>
      </c>
      <c r="DL398" s="391">
        <f t="shared" si="614"/>
        <v>0</v>
      </c>
      <c r="DM398" s="391">
        <f t="shared" si="615"/>
        <v>0</v>
      </c>
      <c r="DN398" s="391">
        <f t="shared" si="616"/>
        <v>0</v>
      </c>
      <c r="DO398" s="391">
        <f t="shared" si="617"/>
        <v>0</v>
      </c>
      <c r="DP398" s="391">
        <f t="shared" si="618"/>
        <v>0</v>
      </c>
      <c r="DQ398" s="398"/>
      <c r="DR398" s="391">
        <f t="shared" si="619"/>
        <v>0</v>
      </c>
      <c r="DS398" s="391">
        <f t="shared" si="620"/>
        <v>0</v>
      </c>
      <c r="DT398" s="391">
        <f t="shared" si="621"/>
        <v>0</v>
      </c>
      <c r="DU398" s="391">
        <f t="shared" si="622"/>
        <v>0</v>
      </c>
      <c r="DV398" s="391">
        <f t="shared" si="623"/>
        <v>0</v>
      </c>
      <c r="DW398" s="391">
        <f t="shared" si="624"/>
        <v>0</v>
      </c>
      <c r="DX398" s="391">
        <f t="shared" si="625"/>
        <v>0</v>
      </c>
      <c r="DY398" s="391">
        <f t="shared" si="626"/>
        <v>0</v>
      </c>
      <c r="DZ398" s="391">
        <f t="shared" si="627"/>
        <v>0</v>
      </c>
      <c r="EA398" s="391">
        <f t="shared" si="628"/>
        <v>0</v>
      </c>
      <c r="EB398" s="391">
        <f t="shared" si="629"/>
        <v>0</v>
      </c>
      <c r="EC398" s="398"/>
      <c r="ED398" s="391">
        <f t="shared" si="630"/>
        <v>0</v>
      </c>
      <c r="EE398" s="391">
        <f t="shared" si="631"/>
        <v>0</v>
      </c>
      <c r="EF398" s="391">
        <f t="shared" si="632"/>
        <v>0</v>
      </c>
      <c r="EG398" s="391">
        <f t="shared" si="633"/>
        <v>0</v>
      </c>
      <c r="EH398" s="391">
        <f t="shared" si="634"/>
        <v>0</v>
      </c>
      <c r="EI398" s="391">
        <f t="shared" si="635"/>
        <v>0</v>
      </c>
      <c r="EJ398" s="391">
        <f t="shared" si="636"/>
        <v>0</v>
      </c>
      <c r="EK398" s="391">
        <f t="shared" si="637"/>
        <v>0</v>
      </c>
      <c r="EL398" s="391">
        <f t="shared" si="638"/>
        <v>0</v>
      </c>
      <c r="EM398" s="391">
        <f t="shared" si="639"/>
        <v>0</v>
      </c>
      <c r="EN398" s="391">
        <f t="shared" si="640"/>
        <v>0</v>
      </c>
    </row>
    <row r="399" spans="1:145" s="391" customFormat="1" ht="13.5" hidden="1" thickBot="1" x14ac:dyDescent="0.25">
      <c r="A399" s="364" t="str">
        <f t="shared" si="559"/>
        <v>WTH</v>
      </c>
      <c r="B399" s="365" t="str">
        <f>IF((A399&lt;&gt;"ZZZ"),(IF((IFERROR((VLOOKUP(A399,'Standaard+voorstellen '!A$1:B$436,1,FALSE)),"ZZZ"))="ZZZ","v","")),"")</f>
        <v/>
      </c>
      <c r="C399" s="413" t="s">
        <v>270</v>
      </c>
      <c r="D399" s="367" t="str">
        <f t="shared" si="560"/>
        <v>WTH</v>
      </c>
      <c r="E399" s="368" t="str">
        <f>IFERROR((VLOOKUP(C399,'Standaard+voorstellen '!A$1:E$568,2,FALSE)),"Nog af te handelen AANVRAAG")</f>
        <v>Watertank HAB</v>
      </c>
      <c r="F399" s="369">
        <f>IFERROR((VLOOKUP(C399,'Standaard+voorstellen '!A$1:E$568,3,FALSE)),"")</f>
        <v>6</v>
      </c>
      <c r="G399" s="370">
        <f t="shared" si="643"/>
        <v>58</v>
      </c>
      <c r="H399" s="371">
        <f t="shared" si="645"/>
        <v>20</v>
      </c>
      <c r="I399" s="372">
        <f t="shared" si="644"/>
        <v>38</v>
      </c>
      <c r="J399" s="367">
        <f t="shared" si="561"/>
        <v>188</v>
      </c>
      <c r="K399" s="372">
        <f t="shared" si="562"/>
        <v>0</v>
      </c>
      <c r="L399" s="369" t="s">
        <v>36</v>
      </c>
      <c r="M399" s="373" t="s">
        <v>1136</v>
      </c>
      <c r="N399" s="374"/>
      <c r="O399" s="375"/>
      <c r="P399" s="376" t="s">
        <v>270</v>
      </c>
      <c r="Q399" s="377">
        <v>58</v>
      </c>
      <c r="R399" s="378">
        <v>20</v>
      </c>
      <c r="S399" s="379">
        <v>38</v>
      </c>
      <c r="T399" s="378">
        <v>10</v>
      </c>
      <c r="U399" s="378">
        <v>10</v>
      </c>
      <c r="V399" s="377">
        <v>1</v>
      </c>
      <c r="W399" s="378">
        <v>0</v>
      </c>
      <c r="X399" s="379">
        <v>1</v>
      </c>
      <c r="Y399" s="378">
        <v>3</v>
      </c>
      <c r="Z399" s="380">
        <v>3</v>
      </c>
      <c r="AA399" s="381">
        <v>0</v>
      </c>
      <c r="AB399" s="377">
        <v>10</v>
      </c>
      <c r="AC399" s="378">
        <v>0</v>
      </c>
      <c r="AD399" s="378">
        <v>10</v>
      </c>
      <c r="AE399" s="383">
        <v>3</v>
      </c>
      <c r="AF399" s="401">
        <v>0</v>
      </c>
      <c r="AG399" s="406">
        <v>3</v>
      </c>
      <c r="AH399" s="383">
        <v>1</v>
      </c>
      <c r="AI399" s="384">
        <v>0</v>
      </c>
      <c r="AJ399" s="385">
        <v>1</v>
      </c>
      <c r="AK399" s="378">
        <v>6</v>
      </c>
      <c r="AL399" s="378">
        <v>5</v>
      </c>
      <c r="AM399" s="378">
        <v>1</v>
      </c>
      <c r="AN399" s="383">
        <v>20</v>
      </c>
      <c r="AO399" s="384">
        <v>5</v>
      </c>
      <c r="AP399" s="385">
        <v>15</v>
      </c>
      <c r="AQ399" s="378">
        <v>4</v>
      </c>
      <c r="AR399" s="378">
        <v>1</v>
      </c>
      <c r="AS399" s="378">
        <v>3</v>
      </c>
      <c r="AT399" s="377">
        <v>1</v>
      </c>
      <c r="AU399" s="378">
        <v>0</v>
      </c>
      <c r="AV399" s="378">
        <v>1</v>
      </c>
      <c r="AW399" s="377">
        <v>9</v>
      </c>
      <c r="AX399" s="378">
        <v>6</v>
      </c>
      <c r="AY399" s="379">
        <v>3</v>
      </c>
      <c r="AZ399" s="403"/>
      <c r="BA399" s="387" t="str">
        <f t="shared" si="563"/>
        <v>WT</v>
      </c>
      <c r="BB399" s="388" t="str">
        <f t="shared" si="564"/>
        <v>H</v>
      </c>
      <c r="BC399" s="389" t="str">
        <f t="shared" si="565"/>
        <v/>
      </c>
      <c r="BD399" s="390" t="str">
        <f t="shared" si="558"/>
        <v/>
      </c>
      <c r="BE399" s="391">
        <f t="shared" si="566"/>
        <v>4</v>
      </c>
      <c r="BF399" s="392" t="str">
        <f>VLOOKUP(C399,'Standaard+voorstellen '!A$1:E$568,1,FALSE)</f>
        <v>WTH</v>
      </c>
      <c r="BG399" s="393" t="str">
        <f>VLOOKUP(P399,'Hulpblad Aantal per VrtgSrt &gt;=1'!B$4:C$688,1,FALSE)</f>
        <v>WTH</v>
      </c>
      <c r="BH399" s="394" t="s">
        <v>270</v>
      </c>
      <c r="BI399" s="393" t="str">
        <f t="shared" si="567"/>
        <v>g</v>
      </c>
      <c r="BJ399" s="393" t="str">
        <f t="shared" si="568"/>
        <v>P</v>
      </c>
      <c r="BK399" s="393" t="str">
        <f t="shared" si="569"/>
        <v>A</v>
      </c>
      <c r="BL399" s="395" t="str">
        <f t="shared" si="570"/>
        <v>PA</v>
      </c>
      <c r="BM399" s="393" t="str">
        <f>IF((B399&gt;"a"),(VLOOKUP(A399,Afhankelijkheid!A$2:O$5530,2,FALSE)),"")</f>
        <v/>
      </c>
      <c r="BN399" s="396">
        <f>IFERROR(VLOOKUP(A399,'Hulpblad IZB en IZE'!A$2:B$750,2,FALSE),0)</f>
        <v>188</v>
      </c>
      <c r="BO399" s="397" t="str">
        <f t="shared" si="571"/>
        <v/>
      </c>
      <c r="BP399" s="370">
        <f t="shared" si="572"/>
        <v>58</v>
      </c>
      <c r="BQ399" s="371">
        <f t="shared" si="573"/>
        <v>20</v>
      </c>
      <c r="BR399" s="372">
        <f t="shared" si="641"/>
        <v>38</v>
      </c>
      <c r="BS399" s="372">
        <f t="shared" si="642"/>
        <v>10</v>
      </c>
      <c r="BT399" s="367">
        <f t="shared" si="574"/>
        <v>188</v>
      </c>
      <c r="BU399" s="398"/>
      <c r="BW399" s="393">
        <f t="shared" si="575"/>
        <v>0</v>
      </c>
      <c r="BX399" s="393">
        <f t="shared" si="576"/>
        <v>0</v>
      </c>
      <c r="BY399" s="393">
        <f t="shared" si="577"/>
        <v>0</v>
      </c>
      <c r="BZ399" s="393">
        <f t="shared" si="578"/>
        <v>0</v>
      </c>
      <c r="CA399" s="393">
        <f t="shared" si="579"/>
        <v>0</v>
      </c>
      <c r="CB399" s="393">
        <f t="shared" si="580"/>
        <v>0</v>
      </c>
      <c r="CC399" s="393">
        <f t="shared" si="581"/>
        <v>0</v>
      </c>
      <c r="CD399" s="393">
        <f t="shared" si="582"/>
        <v>0</v>
      </c>
      <c r="CE399" s="393">
        <f t="shared" si="583"/>
        <v>0</v>
      </c>
      <c r="CF399" s="393">
        <f t="shared" si="584"/>
        <v>0</v>
      </c>
      <c r="CG399" s="398"/>
      <c r="CH399" s="391">
        <f t="shared" si="585"/>
        <v>1</v>
      </c>
      <c r="CI399" s="391">
        <f t="shared" si="586"/>
        <v>1</v>
      </c>
      <c r="CJ399" s="391">
        <f t="shared" si="587"/>
        <v>1</v>
      </c>
      <c r="CK399" s="391">
        <f t="shared" si="588"/>
        <v>1</v>
      </c>
      <c r="CL399" s="391">
        <f t="shared" si="589"/>
        <v>1</v>
      </c>
      <c r="CM399" s="391">
        <f t="shared" si="590"/>
        <v>1</v>
      </c>
      <c r="CN399" s="391">
        <f t="shared" si="591"/>
        <v>1</v>
      </c>
      <c r="CO399" s="391">
        <f t="shared" si="592"/>
        <v>1</v>
      </c>
      <c r="CP399" s="391">
        <f t="shared" si="593"/>
        <v>1</v>
      </c>
      <c r="CQ399" s="391">
        <f t="shared" si="594"/>
        <v>1</v>
      </c>
      <c r="CR399" s="391">
        <f t="shared" si="595"/>
        <v>0</v>
      </c>
      <c r="CS399" s="393">
        <f t="shared" si="596"/>
        <v>0</v>
      </c>
      <c r="CT399" s="391">
        <f t="shared" si="597"/>
        <v>0</v>
      </c>
      <c r="CU399" s="391">
        <f t="shared" si="598"/>
        <v>1</v>
      </c>
      <c r="CV399" s="391">
        <f t="shared" si="599"/>
        <v>1</v>
      </c>
      <c r="CW399" s="391">
        <f t="shared" si="600"/>
        <v>1</v>
      </c>
      <c r="CX399" s="391">
        <f t="shared" si="601"/>
        <v>1</v>
      </c>
      <c r="CY399" s="391">
        <f t="shared" si="602"/>
        <v>1</v>
      </c>
      <c r="CZ399" s="391">
        <f t="shared" si="603"/>
        <v>1</v>
      </c>
      <c r="DA399" s="391">
        <f t="shared" si="604"/>
        <v>1</v>
      </c>
      <c r="DB399" s="391">
        <f t="shared" si="605"/>
        <v>1</v>
      </c>
      <c r="DC399" s="391">
        <f t="shared" si="606"/>
        <v>1</v>
      </c>
      <c r="DD399" s="391">
        <f t="shared" si="607"/>
        <v>1</v>
      </c>
      <c r="DE399" s="398"/>
      <c r="DF399" s="391">
        <f t="shared" si="608"/>
        <v>0</v>
      </c>
      <c r="DG399" s="391">
        <f t="shared" si="609"/>
        <v>0</v>
      </c>
      <c r="DH399" s="391">
        <f t="shared" si="610"/>
        <v>0</v>
      </c>
      <c r="DI399" s="391">
        <f t="shared" si="611"/>
        <v>0</v>
      </c>
      <c r="DJ399" s="391">
        <f t="shared" si="612"/>
        <v>0</v>
      </c>
      <c r="DK399" s="391">
        <f t="shared" si="613"/>
        <v>0</v>
      </c>
      <c r="DL399" s="391">
        <f t="shared" si="614"/>
        <v>0</v>
      </c>
      <c r="DM399" s="391">
        <f t="shared" si="615"/>
        <v>0</v>
      </c>
      <c r="DN399" s="391">
        <f t="shared" si="616"/>
        <v>0</v>
      </c>
      <c r="DO399" s="391">
        <f t="shared" si="617"/>
        <v>0</v>
      </c>
      <c r="DP399" s="391">
        <f t="shared" si="618"/>
        <v>0</v>
      </c>
      <c r="DQ399" s="398"/>
      <c r="DR399" s="391">
        <f t="shared" si="619"/>
        <v>0</v>
      </c>
      <c r="DS399" s="391">
        <f t="shared" si="620"/>
        <v>0</v>
      </c>
      <c r="DT399" s="391">
        <f t="shared" si="621"/>
        <v>0</v>
      </c>
      <c r="DU399" s="391">
        <f t="shared" si="622"/>
        <v>0</v>
      </c>
      <c r="DV399" s="391">
        <f t="shared" si="623"/>
        <v>0</v>
      </c>
      <c r="DW399" s="391">
        <f t="shared" si="624"/>
        <v>0</v>
      </c>
      <c r="DX399" s="391">
        <f t="shared" si="625"/>
        <v>0</v>
      </c>
      <c r="DY399" s="391">
        <f t="shared" si="626"/>
        <v>0</v>
      </c>
      <c r="DZ399" s="391">
        <f t="shared" si="627"/>
        <v>0</v>
      </c>
      <c r="EA399" s="391">
        <f t="shared" si="628"/>
        <v>0</v>
      </c>
      <c r="EB399" s="391">
        <f t="shared" si="629"/>
        <v>0</v>
      </c>
      <c r="EC399" s="398"/>
      <c r="ED399" s="391">
        <f t="shared" si="630"/>
        <v>0</v>
      </c>
      <c r="EE399" s="391">
        <f t="shared" si="631"/>
        <v>0</v>
      </c>
      <c r="EF399" s="391">
        <f t="shared" si="632"/>
        <v>0</v>
      </c>
      <c r="EG399" s="391">
        <f t="shared" si="633"/>
        <v>0</v>
      </c>
      <c r="EH399" s="391">
        <f t="shared" si="634"/>
        <v>0</v>
      </c>
      <c r="EI399" s="391">
        <f t="shared" si="635"/>
        <v>0</v>
      </c>
      <c r="EJ399" s="391">
        <f t="shared" si="636"/>
        <v>0</v>
      </c>
      <c r="EK399" s="391">
        <f t="shared" si="637"/>
        <v>0</v>
      </c>
      <c r="EL399" s="391">
        <f t="shared" si="638"/>
        <v>0</v>
      </c>
      <c r="EM399" s="391">
        <f t="shared" si="639"/>
        <v>0</v>
      </c>
      <c r="EN399" s="391">
        <f t="shared" si="640"/>
        <v>0</v>
      </c>
    </row>
    <row r="400" spans="1:145" s="391" customFormat="1" ht="13.5" hidden="1" thickBot="1" x14ac:dyDescent="0.25">
      <c r="A400" s="364" t="str">
        <f t="shared" si="559"/>
        <v>WTH-G</v>
      </c>
      <c r="B400" s="365" t="str">
        <f>IF((A400&lt;&gt;"ZZZ"),(IF((IFERROR((VLOOKUP(A400,'Standaard+voorstellen '!A$1:B$436,1,FALSE)),"ZZZ"))="ZZZ","v","")),"")</f>
        <v/>
      </c>
      <c r="C400" s="396" t="s">
        <v>272</v>
      </c>
      <c r="D400" s="367" t="str">
        <f t="shared" si="560"/>
        <v>WTH-G</v>
      </c>
      <c r="E400" s="368" t="str">
        <f>IFERROR((VLOOKUP(C400,'Standaard+voorstellen '!A$1:E$568,2,FALSE)),"Nog af te handelen AANVRAAG")</f>
        <v>Watertank HAB Groot &gt;= 10 m3</v>
      </c>
      <c r="F400" s="369">
        <f>IFERROR((VLOOKUP(C400,'Standaard+voorstellen '!A$1:E$568,3,FALSE)),"")</f>
        <v>6</v>
      </c>
      <c r="G400" s="370">
        <f t="shared" si="643"/>
        <v>36</v>
      </c>
      <c r="H400" s="371">
        <f t="shared" si="645"/>
        <v>34</v>
      </c>
      <c r="I400" s="372">
        <f t="shared" si="644"/>
        <v>2</v>
      </c>
      <c r="J400" s="367">
        <f t="shared" si="561"/>
        <v>128</v>
      </c>
      <c r="K400" s="372">
        <f t="shared" si="562"/>
        <v>0</v>
      </c>
      <c r="L400" s="369" t="s">
        <v>36</v>
      </c>
      <c r="M400" s="373" t="s">
        <v>1136</v>
      </c>
      <c r="N400" s="374"/>
      <c r="O400" s="375"/>
      <c r="P400" s="376" t="s">
        <v>272</v>
      </c>
      <c r="Q400" s="377">
        <v>36</v>
      </c>
      <c r="R400" s="378">
        <v>34</v>
      </c>
      <c r="S400" s="379">
        <v>2</v>
      </c>
      <c r="T400" s="378">
        <v>8</v>
      </c>
      <c r="U400" s="378">
        <v>6</v>
      </c>
      <c r="V400" s="383">
        <v>0</v>
      </c>
      <c r="W400" s="384">
        <v>0</v>
      </c>
      <c r="X400" s="385">
        <v>0</v>
      </c>
      <c r="Y400" s="384"/>
      <c r="Z400" s="384"/>
      <c r="AA400" s="402"/>
      <c r="AB400" s="383">
        <v>13</v>
      </c>
      <c r="AC400" s="384">
        <v>13</v>
      </c>
      <c r="AD400" s="384">
        <v>0</v>
      </c>
      <c r="AE400" s="383">
        <v>1</v>
      </c>
      <c r="AF400" s="384">
        <v>1</v>
      </c>
      <c r="AG400" s="406">
        <v>0</v>
      </c>
      <c r="AH400" s="377">
        <v>0</v>
      </c>
      <c r="AI400" s="378">
        <v>0</v>
      </c>
      <c r="AJ400" s="379">
        <v>0</v>
      </c>
      <c r="AK400" s="384"/>
      <c r="AL400" s="384"/>
      <c r="AM400" s="384"/>
      <c r="AN400" s="377">
        <v>15</v>
      </c>
      <c r="AO400" s="378">
        <v>13</v>
      </c>
      <c r="AP400" s="379">
        <v>2</v>
      </c>
      <c r="AQ400" s="384">
        <v>3</v>
      </c>
      <c r="AR400" s="384">
        <v>3</v>
      </c>
      <c r="AS400" s="384">
        <v>0</v>
      </c>
      <c r="AT400" s="383">
        <v>1</v>
      </c>
      <c r="AU400" s="384">
        <v>1</v>
      </c>
      <c r="AV400" s="384">
        <v>0</v>
      </c>
      <c r="AW400" s="383">
        <v>3</v>
      </c>
      <c r="AX400" s="384">
        <v>3</v>
      </c>
      <c r="AY400" s="385">
        <v>0</v>
      </c>
      <c r="AZ400" s="403"/>
      <c r="BA400" s="387" t="str">
        <f t="shared" si="563"/>
        <v>WT</v>
      </c>
      <c r="BB400" s="388" t="str">
        <f t="shared" si="564"/>
        <v>H</v>
      </c>
      <c r="BC400" s="389" t="str">
        <f t="shared" si="565"/>
        <v>-</v>
      </c>
      <c r="BD400" s="390" t="str">
        <f t="shared" si="558"/>
        <v>G</v>
      </c>
      <c r="BE400" s="391">
        <f t="shared" si="566"/>
        <v>4</v>
      </c>
      <c r="BF400" s="392" t="str">
        <f>VLOOKUP(C400,'Standaard+voorstellen '!A$1:E$568,1,FALSE)</f>
        <v>WTH-G</v>
      </c>
      <c r="BG400" s="393" t="str">
        <f>VLOOKUP(P400,'Hulpblad Aantal per VrtgSrt &gt;=1'!B$4:C$688,1,FALSE)</f>
        <v>WTH-G</v>
      </c>
      <c r="BH400" s="394" t="s">
        <v>272</v>
      </c>
      <c r="BI400" s="393" t="str">
        <f t="shared" si="567"/>
        <v>g</v>
      </c>
      <c r="BJ400" s="393" t="str">
        <f t="shared" si="568"/>
        <v>P</v>
      </c>
      <c r="BK400" s="393" t="str">
        <f t="shared" si="569"/>
        <v>A</v>
      </c>
      <c r="BL400" s="395" t="str">
        <f t="shared" si="570"/>
        <v>PA</v>
      </c>
      <c r="BM400" s="393" t="str">
        <f>IF((B400&gt;"a"),(VLOOKUP(A400,Afhankelijkheid!A$2:O$5530,2,FALSE)),"")</f>
        <v/>
      </c>
      <c r="BN400" s="396">
        <f>IFERROR(VLOOKUP(A400,'Hulpblad IZB en IZE'!A$2:B$750,2,FALSE),0)</f>
        <v>128</v>
      </c>
      <c r="BO400" s="397" t="str">
        <f t="shared" si="571"/>
        <v/>
      </c>
      <c r="BP400" s="370">
        <f t="shared" si="572"/>
        <v>36</v>
      </c>
      <c r="BQ400" s="371">
        <f t="shared" si="573"/>
        <v>34</v>
      </c>
      <c r="BR400" s="372">
        <f t="shared" si="641"/>
        <v>2</v>
      </c>
      <c r="BS400" s="372">
        <f t="shared" si="642"/>
        <v>8</v>
      </c>
      <c r="BT400" s="367">
        <f t="shared" si="574"/>
        <v>128</v>
      </c>
      <c r="BU400" s="398"/>
      <c r="BW400" s="393">
        <f t="shared" si="575"/>
        <v>0</v>
      </c>
      <c r="BX400" s="393">
        <f t="shared" si="576"/>
        <v>0</v>
      </c>
      <c r="BY400" s="393">
        <f t="shared" si="577"/>
        <v>0</v>
      </c>
      <c r="BZ400" s="393">
        <f t="shared" si="578"/>
        <v>0</v>
      </c>
      <c r="CA400" s="393">
        <f t="shared" si="579"/>
        <v>0</v>
      </c>
      <c r="CB400" s="393">
        <f t="shared" si="580"/>
        <v>0</v>
      </c>
      <c r="CC400" s="393">
        <f t="shared" si="581"/>
        <v>0</v>
      </c>
      <c r="CD400" s="393">
        <f t="shared" si="582"/>
        <v>0</v>
      </c>
      <c r="CE400" s="393">
        <f t="shared" si="583"/>
        <v>0</v>
      </c>
      <c r="CF400" s="393">
        <f t="shared" si="584"/>
        <v>0</v>
      </c>
      <c r="CG400" s="398"/>
      <c r="CH400" s="391">
        <f t="shared" si="585"/>
        <v>1</v>
      </c>
      <c r="CI400" s="391">
        <f t="shared" si="586"/>
        <v>0</v>
      </c>
      <c r="CJ400" s="391">
        <f t="shared" si="587"/>
        <v>1</v>
      </c>
      <c r="CK400" s="391">
        <f t="shared" si="588"/>
        <v>1</v>
      </c>
      <c r="CL400" s="391">
        <f t="shared" si="589"/>
        <v>1</v>
      </c>
      <c r="CM400" s="391">
        <f t="shared" si="590"/>
        <v>0</v>
      </c>
      <c r="CN400" s="391">
        <f t="shared" si="591"/>
        <v>1</v>
      </c>
      <c r="CO400" s="391">
        <f t="shared" si="592"/>
        <v>1</v>
      </c>
      <c r="CP400" s="391">
        <f t="shared" si="593"/>
        <v>1</v>
      </c>
      <c r="CQ400" s="391">
        <f t="shared" si="594"/>
        <v>1</v>
      </c>
      <c r="CR400" s="391">
        <f t="shared" si="595"/>
        <v>0</v>
      </c>
      <c r="CS400" s="393">
        <f t="shared" si="596"/>
        <v>0</v>
      </c>
      <c r="CT400" s="391">
        <f t="shared" si="597"/>
        <v>0</v>
      </c>
      <c r="CU400" s="391">
        <f t="shared" si="598"/>
        <v>0</v>
      </c>
      <c r="CV400" s="391">
        <f t="shared" si="599"/>
        <v>0</v>
      </c>
      <c r="CW400" s="391">
        <f t="shared" si="600"/>
        <v>1</v>
      </c>
      <c r="CX400" s="391">
        <f t="shared" si="601"/>
        <v>1</v>
      </c>
      <c r="CY400" s="391">
        <f t="shared" si="602"/>
        <v>0</v>
      </c>
      <c r="CZ400" s="391">
        <f t="shared" si="603"/>
        <v>0</v>
      </c>
      <c r="DA400" s="391">
        <f t="shared" si="604"/>
        <v>1</v>
      </c>
      <c r="DB400" s="391">
        <f t="shared" si="605"/>
        <v>1</v>
      </c>
      <c r="DC400" s="391">
        <f t="shared" si="606"/>
        <v>1</v>
      </c>
      <c r="DD400" s="391">
        <f t="shared" si="607"/>
        <v>1</v>
      </c>
      <c r="DE400" s="398"/>
      <c r="DF400" s="391">
        <f t="shared" si="608"/>
        <v>0</v>
      </c>
      <c r="DG400" s="391">
        <f t="shared" si="609"/>
        <v>0</v>
      </c>
      <c r="DH400" s="391">
        <f t="shared" si="610"/>
        <v>0</v>
      </c>
      <c r="DI400" s="391">
        <f t="shared" si="611"/>
        <v>0</v>
      </c>
      <c r="DJ400" s="391">
        <f t="shared" si="612"/>
        <v>0</v>
      </c>
      <c r="DK400" s="391">
        <f t="shared" si="613"/>
        <v>0</v>
      </c>
      <c r="DL400" s="391">
        <f t="shared" si="614"/>
        <v>0</v>
      </c>
      <c r="DM400" s="391">
        <f t="shared" si="615"/>
        <v>0</v>
      </c>
      <c r="DN400" s="391">
        <f t="shared" si="616"/>
        <v>0</v>
      </c>
      <c r="DO400" s="391">
        <f t="shared" si="617"/>
        <v>0</v>
      </c>
      <c r="DP400" s="391">
        <f t="shared" si="618"/>
        <v>0</v>
      </c>
      <c r="DQ400" s="398"/>
      <c r="DR400" s="391">
        <f t="shared" si="619"/>
        <v>0</v>
      </c>
      <c r="DS400" s="391">
        <f t="shared" si="620"/>
        <v>0</v>
      </c>
      <c r="DT400" s="391">
        <f t="shared" si="621"/>
        <v>0</v>
      </c>
      <c r="DU400" s="391">
        <f t="shared" si="622"/>
        <v>0</v>
      </c>
      <c r="DV400" s="391">
        <f t="shared" si="623"/>
        <v>0</v>
      </c>
      <c r="DW400" s="391">
        <f t="shared" si="624"/>
        <v>0</v>
      </c>
      <c r="DX400" s="391">
        <f t="shared" si="625"/>
        <v>0</v>
      </c>
      <c r="DY400" s="391">
        <f t="shared" si="626"/>
        <v>0</v>
      </c>
      <c r="DZ400" s="391">
        <f t="shared" si="627"/>
        <v>0</v>
      </c>
      <c r="EA400" s="391">
        <f t="shared" si="628"/>
        <v>0</v>
      </c>
      <c r="EB400" s="391">
        <f t="shared" si="629"/>
        <v>0</v>
      </c>
      <c r="EC400" s="398"/>
      <c r="ED400" s="391">
        <f t="shared" si="630"/>
        <v>0</v>
      </c>
      <c r="EE400" s="391">
        <f t="shared" si="631"/>
        <v>0</v>
      </c>
      <c r="EF400" s="391">
        <f t="shared" si="632"/>
        <v>0</v>
      </c>
      <c r="EG400" s="391">
        <f t="shared" si="633"/>
        <v>0</v>
      </c>
      <c r="EH400" s="391">
        <f t="shared" si="634"/>
        <v>0</v>
      </c>
      <c r="EI400" s="391">
        <f t="shared" si="635"/>
        <v>0</v>
      </c>
      <c r="EJ400" s="391">
        <f t="shared" si="636"/>
        <v>0</v>
      </c>
      <c r="EK400" s="391">
        <f t="shared" si="637"/>
        <v>0</v>
      </c>
      <c r="EL400" s="391">
        <f t="shared" si="638"/>
        <v>0</v>
      </c>
      <c r="EM400" s="391">
        <f t="shared" si="639"/>
        <v>0</v>
      </c>
      <c r="EN400" s="391">
        <f t="shared" si="640"/>
        <v>0</v>
      </c>
    </row>
    <row r="401" spans="1:144" s="391" customFormat="1" ht="13.5" hidden="1" thickBot="1" x14ac:dyDescent="0.25">
      <c r="A401" s="364" t="str">
        <f t="shared" si="559"/>
        <v>WT-NA</v>
      </c>
      <c r="B401" s="365" t="str">
        <f>IF((A401&lt;&gt;"ZZZ"),(IF((IFERROR((VLOOKUP(A401,'Standaard+voorstellen '!A$1:B$436,1,FALSE)),"ZZZ"))="ZZZ","v","")),"")</f>
        <v/>
      </c>
      <c r="C401" s="396" t="s">
        <v>990</v>
      </c>
      <c r="D401" s="367" t="str">
        <f t="shared" si="560"/>
        <v>WT-NA</v>
      </c>
      <c r="E401" s="368" t="str">
        <f>IFERROR((VLOOKUP(C401,'Standaard+voorstellen '!A$1:E$568,2,FALSE)),"Nog af te handelen AANVRAAG")</f>
        <v>Watertankwagen Noodalarmering</v>
      </c>
      <c r="F401" s="369">
        <f>IFERROR((VLOOKUP(C401,'Standaard+voorstellen '!A$1:E$568,3,FALSE)),"")</f>
        <v>6</v>
      </c>
      <c r="G401" s="370">
        <f t="shared" si="643"/>
        <v>49</v>
      </c>
      <c r="H401" s="371">
        <f t="shared" si="645"/>
        <v>0</v>
      </c>
      <c r="I401" s="372">
        <f t="shared" si="644"/>
        <v>49</v>
      </c>
      <c r="J401" s="367">
        <f t="shared" si="561"/>
        <v>1</v>
      </c>
      <c r="K401" s="372">
        <f t="shared" si="562"/>
        <v>0</v>
      </c>
      <c r="L401" s="410" t="s">
        <v>36</v>
      </c>
      <c r="M401" s="373" t="s">
        <v>1136</v>
      </c>
      <c r="N401" s="374"/>
      <c r="O401" s="375"/>
      <c r="P401" s="376" t="s">
        <v>990</v>
      </c>
      <c r="Q401" s="377">
        <v>49</v>
      </c>
      <c r="R401" s="378">
        <v>0</v>
      </c>
      <c r="S401" s="379">
        <v>49</v>
      </c>
      <c r="T401" s="378">
        <v>5</v>
      </c>
      <c r="U401" s="378">
        <v>2</v>
      </c>
      <c r="V401" s="383">
        <v>0</v>
      </c>
      <c r="W401" s="384">
        <v>0</v>
      </c>
      <c r="X401" s="385">
        <v>0</v>
      </c>
      <c r="Y401" s="384"/>
      <c r="Z401" s="401"/>
      <c r="AA401" s="402"/>
      <c r="AB401" s="383"/>
      <c r="AC401" s="384"/>
      <c r="AD401" s="384"/>
      <c r="AE401" s="383"/>
      <c r="AF401" s="401"/>
      <c r="AG401" s="406"/>
      <c r="AH401" s="383">
        <v>0</v>
      </c>
      <c r="AI401" s="384">
        <v>0</v>
      </c>
      <c r="AJ401" s="385">
        <v>0</v>
      </c>
      <c r="AK401" s="384"/>
      <c r="AL401" s="384"/>
      <c r="AM401" s="384"/>
      <c r="AN401" s="383">
        <v>3</v>
      </c>
      <c r="AO401" s="384">
        <v>0</v>
      </c>
      <c r="AP401" s="385">
        <v>3</v>
      </c>
      <c r="AQ401" s="384">
        <v>46</v>
      </c>
      <c r="AR401" s="384">
        <v>0</v>
      </c>
      <c r="AS401" s="384">
        <v>46</v>
      </c>
      <c r="AT401" s="383">
        <v>0</v>
      </c>
      <c r="AU401" s="384">
        <v>0</v>
      </c>
      <c r="AV401" s="384">
        <v>0</v>
      </c>
      <c r="AW401" s="383"/>
      <c r="AX401" s="384"/>
      <c r="AY401" s="385"/>
      <c r="AZ401" s="403"/>
      <c r="BA401" s="387" t="str">
        <f t="shared" si="563"/>
        <v>WT</v>
      </c>
      <c r="BB401" s="388" t="str">
        <f t="shared" si="564"/>
        <v/>
      </c>
      <c r="BC401" s="389" t="str">
        <f t="shared" si="565"/>
        <v>-</v>
      </c>
      <c r="BD401" s="390" t="str">
        <f t="shared" si="558"/>
        <v>NA</v>
      </c>
      <c r="BE401" s="391">
        <f t="shared" si="566"/>
        <v>3</v>
      </c>
      <c r="BF401" s="392" t="str">
        <f>VLOOKUP(C401,'Standaard+voorstellen '!A$1:E$568,1,FALSE)</f>
        <v>WT-NA</v>
      </c>
      <c r="BG401" s="393" t="str">
        <f>VLOOKUP(P401,'Hulpblad Aantal per VrtgSrt &gt;=1'!B$4:C$688,1,FALSE)</f>
        <v>WT-NA</v>
      </c>
      <c r="BH401" s="394" t="s">
        <v>990</v>
      </c>
      <c r="BI401" s="393" t="str">
        <f t="shared" si="567"/>
        <v>g</v>
      </c>
      <c r="BJ401" s="393" t="str">
        <f t="shared" si="568"/>
        <v/>
      </c>
      <c r="BK401" s="393" t="str">
        <f t="shared" si="569"/>
        <v>A</v>
      </c>
      <c r="BL401" s="395" t="str">
        <f t="shared" si="570"/>
        <v>A</v>
      </c>
      <c r="BM401" s="393" t="str">
        <f>IF((B401&gt;"a"),(VLOOKUP(A401,Afhankelijkheid!A$2:O$5530,2,FALSE)),"")</f>
        <v/>
      </c>
      <c r="BN401" s="396">
        <f>IFERROR(VLOOKUP(A401,'Hulpblad IZB en IZE'!A$2:B$750,2,FALSE),0)</f>
        <v>1</v>
      </c>
      <c r="BO401" s="397" t="str">
        <f t="shared" si="571"/>
        <v/>
      </c>
      <c r="BP401" s="370">
        <f t="shared" si="572"/>
        <v>49</v>
      </c>
      <c r="BQ401" s="371">
        <f t="shared" si="573"/>
        <v>0</v>
      </c>
      <c r="BR401" s="372">
        <f t="shared" si="641"/>
        <v>49</v>
      </c>
      <c r="BS401" s="372">
        <f t="shared" si="642"/>
        <v>5</v>
      </c>
      <c r="BT401" s="367">
        <f t="shared" si="574"/>
        <v>1</v>
      </c>
      <c r="BU401" s="398"/>
      <c r="BW401" s="393">
        <f t="shared" si="575"/>
        <v>0</v>
      </c>
      <c r="BX401" s="393">
        <f t="shared" si="576"/>
        <v>0</v>
      </c>
      <c r="BY401" s="393">
        <f t="shared" si="577"/>
        <v>0</v>
      </c>
      <c r="BZ401" s="393">
        <f t="shared" si="578"/>
        <v>0</v>
      </c>
      <c r="CA401" s="393">
        <f t="shared" si="579"/>
        <v>0</v>
      </c>
      <c r="CB401" s="393">
        <f t="shared" si="580"/>
        <v>0</v>
      </c>
      <c r="CC401" s="393">
        <f t="shared" si="581"/>
        <v>0</v>
      </c>
      <c r="CD401" s="393">
        <f t="shared" si="582"/>
        <v>0</v>
      </c>
      <c r="CE401" s="393">
        <f t="shared" si="583"/>
        <v>0</v>
      </c>
      <c r="CF401" s="393">
        <f t="shared" si="584"/>
        <v>0</v>
      </c>
      <c r="CG401" s="398"/>
      <c r="CH401" s="391">
        <f t="shared" si="585"/>
        <v>1</v>
      </c>
      <c r="CI401" s="391">
        <f t="shared" si="586"/>
        <v>0</v>
      </c>
      <c r="CJ401" s="391">
        <f t="shared" si="587"/>
        <v>0</v>
      </c>
      <c r="CK401" s="391">
        <f t="shared" si="588"/>
        <v>0</v>
      </c>
      <c r="CL401" s="391">
        <f t="shared" si="589"/>
        <v>1</v>
      </c>
      <c r="CM401" s="391">
        <f t="shared" si="590"/>
        <v>0</v>
      </c>
      <c r="CN401" s="391">
        <f t="shared" si="591"/>
        <v>1</v>
      </c>
      <c r="CO401" s="391">
        <f t="shared" si="592"/>
        <v>1</v>
      </c>
      <c r="CP401" s="391">
        <f t="shared" si="593"/>
        <v>1</v>
      </c>
      <c r="CQ401" s="391">
        <f t="shared" si="594"/>
        <v>0</v>
      </c>
      <c r="CR401" s="391">
        <f t="shared" si="595"/>
        <v>0</v>
      </c>
      <c r="CS401" s="393">
        <f t="shared" si="596"/>
        <v>0</v>
      </c>
      <c r="CT401" s="391">
        <f t="shared" si="597"/>
        <v>0</v>
      </c>
      <c r="CU401" s="391">
        <f t="shared" si="598"/>
        <v>0</v>
      </c>
      <c r="CV401" s="391">
        <f t="shared" si="599"/>
        <v>0</v>
      </c>
      <c r="CW401" s="391">
        <f t="shared" si="600"/>
        <v>0</v>
      </c>
      <c r="CX401" s="391">
        <f t="shared" si="601"/>
        <v>0</v>
      </c>
      <c r="CY401" s="391">
        <f t="shared" si="602"/>
        <v>0</v>
      </c>
      <c r="CZ401" s="391">
        <f t="shared" si="603"/>
        <v>0</v>
      </c>
      <c r="DA401" s="391">
        <f t="shared" si="604"/>
        <v>1</v>
      </c>
      <c r="DB401" s="391">
        <f t="shared" si="605"/>
        <v>1</v>
      </c>
      <c r="DC401" s="391">
        <f t="shared" si="606"/>
        <v>0</v>
      </c>
      <c r="DD401" s="391">
        <f t="shared" si="607"/>
        <v>0</v>
      </c>
      <c r="DE401" s="398"/>
      <c r="DF401" s="391">
        <f t="shared" si="608"/>
        <v>0</v>
      </c>
      <c r="DG401" s="391">
        <f t="shared" si="609"/>
        <v>0</v>
      </c>
      <c r="DH401" s="391">
        <f t="shared" si="610"/>
        <v>0</v>
      </c>
      <c r="DI401" s="391">
        <f t="shared" si="611"/>
        <v>0</v>
      </c>
      <c r="DJ401" s="391">
        <f t="shared" si="612"/>
        <v>0</v>
      </c>
      <c r="DK401" s="391">
        <f t="shared" si="613"/>
        <v>0</v>
      </c>
      <c r="DL401" s="391">
        <f t="shared" si="614"/>
        <v>0</v>
      </c>
      <c r="DM401" s="391">
        <f t="shared" si="615"/>
        <v>0</v>
      </c>
      <c r="DN401" s="391">
        <f t="shared" si="616"/>
        <v>0</v>
      </c>
      <c r="DO401" s="391">
        <f t="shared" si="617"/>
        <v>0</v>
      </c>
      <c r="DP401" s="391">
        <f t="shared" si="618"/>
        <v>0</v>
      </c>
      <c r="DQ401" s="398"/>
      <c r="DR401" s="391">
        <f t="shared" si="619"/>
        <v>0</v>
      </c>
      <c r="DS401" s="391">
        <f t="shared" si="620"/>
        <v>0</v>
      </c>
      <c r="DT401" s="391">
        <f t="shared" si="621"/>
        <v>0</v>
      </c>
      <c r="DU401" s="391">
        <f t="shared" si="622"/>
        <v>0</v>
      </c>
      <c r="DV401" s="391">
        <f t="shared" si="623"/>
        <v>0</v>
      </c>
      <c r="DW401" s="391">
        <f t="shared" si="624"/>
        <v>0</v>
      </c>
      <c r="DX401" s="391">
        <f t="shared" si="625"/>
        <v>0</v>
      </c>
      <c r="DY401" s="391">
        <f t="shared" si="626"/>
        <v>0</v>
      </c>
      <c r="DZ401" s="391">
        <f t="shared" si="627"/>
        <v>0</v>
      </c>
      <c r="EA401" s="391">
        <f t="shared" si="628"/>
        <v>0</v>
      </c>
      <c r="EB401" s="391">
        <f t="shared" si="629"/>
        <v>0</v>
      </c>
      <c r="EC401" s="398"/>
      <c r="ED401" s="391">
        <f t="shared" si="630"/>
        <v>0</v>
      </c>
      <c r="EE401" s="391">
        <f t="shared" si="631"/>
        <v>0</v>
      </c>
      <c r="EF401" s="391">
        <f t="shared" si="632"/>
        <v>0</v>
      </c>
      <c r="EG401" s="391">
        <f t="shared" si="633"/>
        <v>0</v>
      </c>
      <c r="EH401" s="391">
        <f t="shared" si="634"/>
        <v>0</v>
      </c>
      <c r="EI401" s="391">
        <f t="shared" si="635"/>
        <v>0</v>
      </c>
      <c r="EJ401" s="391">
        <f t="shared" si="636"/>
        <v>0</v>
      </c>
      <c r="EK401" s="391">
        <f t="shared" si="637"/>
        <v>0</v>
      </c>
      <c r="EL401" s="391">
        <f t="shared" si="638"/>
        <v>0</v>
      </c>
      <c r="EM401" s="391">
        <f t="shared" si="639"/>
        <v>0</v>
      </c>
      <c r="EN401" s="391">
        <f t="shared" si="640"/>
        <v>0</v>
      </c>
    </row>
    <row r="402" spans="1:144" s="391" customFormat="1" ht="13.5" hidden="1" thickBot="1" x14ac:dyDescent="0.25">
      <c r="A402" s="364" t="str">
        <f t="shared" si="559"/>
        <v>WT-NB</v>
      </c>
      <c r="B402" s="365" t="str">
        <f>IF((A402&lt;&gt;"ZZZ"),(IF((IFERROR((VLOOKUP(A402,'Standaard+voorstellen '!A$1:B$436,1,FALSE)),"ZZZ"))="ZZZ","v","")),"")</f>
        <v/>
      </c>
      <c r="C402" s="524" t="s">
        <v>1088</v>
      </c>
      <c r="D402" s="367" t="str">
        <f t="shared" si="560"/>
        <v>WT-NB</v>
      </c>
      <c r="E402" s="368" t="str">
        <f>IFERROR((VLOOKUP(C402,'Standaard+voorstellen '!A$1:E$568,2,FALSE)),"Nog af te handelen AANVRAAG")</f>
        <v>Watertank Natuurbrand</v>
      </c>
      <c r="F402" s="369">
        <f>IFERROR((VLOOKUP(C402,'Standaard+voorstellen '!A$1:E$568,3,FALSE)),"")</f>
        <v>6</v>
      </c>
      <c r="G402" s="370">
        <f t="shared" si="643"/>
        <v>4</v>
      </c>
      <c r="H402" s="371">
        <f t="shared" si="645"/>
        <v>0</v>
      </c>
      <c r="I402" s="372">
        <f t="shared" si="644"/>
        <v>4</v>
      </c>
      <c r="J402" s="367">
        <f t="shared" si="561"/>
        <v>0</v>
      </c>
      <c r="K402" s="372">
        <f t="shared" si="562"/>
        <v>0</v>
      </c>
      <c r="L402" s="419" t="s">
        <v>36</v>
      </c>
      <c r="M402" s="373" t="s">
        <v>1232</v>
      </c>
      <c r="N402" s="454"/>
      <c r="O402" s="411"/>
      <c r="P402" s="376" t="s">
        <v>1088</v>
      </c>
      <c r="Q402" s="377">
        <v>4</v>
      </c>
      <c r="R402" s="378">
        <v>0</v>
      </c>
      <c r="S402" s="379">
        <v>4</v>
      </c>
      <c r="T402" s="378">
        <v>7</v>
      </c>
      <c r="U402" s="378">
        <v>3</v>
      </c>
      <c r="V402" s="383">
        <v>0</v>
      </c>
      <c r="W402" s="384">
        <v>0</v>
      </c>
      <c r="X402" s="385">
        <v>0</v>
      </c>
      <c r="Y402" s="384"/>
      <c r="Z402" s="401"/>
      <c r="AA402" s="402"/>
      <c r="AB402" s="383"/>
      <c r="AC402" s="384"/>
      <c r="AD402" s="384"/>
      <c r="AE402" s="383">
        <v>2</v>
      </c>
      <c r="AF402" s="401">
        <v>0</v>
      </c>
      <c r="AG402" s="406">
        <v>2</v>
      </c>
      <c r="AH402" s="383">
        <v>0</v>
      </c>
      <c r="AI402" s="384">
        <v>0</v>
      </c>
      <c r="AJ402" s="385">
        <v>0</v>
      </c>
      <c r="AK402" s="384">
        <v>1</v>
      </c>
      <c r="AL402" s="384">
        <v>0</v>
      </c>
      <c r="AM402" s="384">
        <v>1</v>
      </c>
      <c r="AN402" s="383">
        <v>0</v>
      </c>
      <c r="AO402" s="384">
        <v>0</v>
      </c>
      <c r="AP402" s="385">
        <v>0</v>
      </c>
      <c r="AQ402" s="384">
        <v>1</v>
      </c>
      <c r="AR402" s="384">
        <v>0</v>
      </c>
      <c r="AS402" s="384">
        <v>1</v>
      </c>
      <c r="AT402" s="383">
        <v>0</v>
      </c>
      <c r="AU402" s="384">
        <v>0</v>
      </c>
      <c r="AV402" s="384">
        <v>0</v>
      </c>
      <c r="AW402" s="383"/>
      <c r="AX402" s="384"/>
      <c r="AY402" s="385"/>
      <c r="AZ402" s="403"/>
      <c r="BA402" s="387" t="str">
        <f t="shared" si="563"/>
        <v>WT</v>
      </c>
      <c r="BB402" s="388" t="str">
        <f t="shared" si="564"/>
        <v/>
      </c>
      <c r="BC402" s="389" t="str">
        <f t="shared" si="565"/>
        <v>-</v>
      </c>
      <c r="BD402" s="390" t="str">
        <f t="shared" si="558"/>
        <v>NB</v>
      </c>
      <c r="BE402" s="391">
        <f t="shared" si="566"/>
        <v>3</v>
      </c>
      <c r="BF402" s="392" t="str">
        <f>VLOOKUP(C402,'Standaard+voorstellen '!A$1:E$568,1,FALSE)</f>
        <v>WT-NB</v>
      </c>
      <c r="BG402" s="393" t="str">
        <f>VLOOKUP(P402,'Hulpblad Aantal per VrtgSrt &gt;=1'!B$4:C$688,1,FALSE)</f>
        <v>WT-NB</v>
      </c>
      <c r="BH402" s="394" t="s">
        <v>1088</v>
      </c>
      <c r="BI402" s="393" t="str">
        <f t="shared" si="567"/>
        <v>g</v>
      </c>
      <c r="BJ402" s="393" t="str">
        <f t="shared" si="568"/>
        <v/>
      </c>
      <c r="BK402" s="393" t="str">
        <f t="shared" si="569"/>
        <v>A</v>
      </c>
      <c r="BL402" s="395" t="str">
        <f t="shared" si="570"/>
        <v>A</v>
      </c>
      <c r="BM402" s="393" t="str">
        <f>IF((B402&gt;"a"),(VLOOKUP(A402,Afhankelijkheid!A$2:O$5530,2,FALSE)),"")</f>
        <v/>
      </c>
      <c r="BN402" s="396">
        <f>IFERROR(VLOOKUP(A402,'Hulpblad IZB en IZE'!A$2:B$750,2,FALSE),0)</f>
        <v>0</v>
      </c>
      <c r="BO402" s="397" t="str">
        <f t="shared" si="571"/>
        <v/>
      </c>
      <c r="BP402" s="370">
        <f t="shared" si="572"/>
        <v>4</v>
      </c>
      <c r="BQ402" s="371">
        <f t="shared" si="573"/>
        <v>0</v>
      </c>
      <c r="BR402" s="372">
        <f t="shared" si="641"/>
        <v>4</v>
      </c>
      <c r="BS402" s="372">
        <f t="shared" si="642"/>
        <v>7</v>
      </c>
      <c r="BT402" s="367">
        <f t="shared" si="574"/>
        <v>0</v>
      </c>
      <c r="BU402" s="398"/>
      <c r="BW402" s="393">
        <f t="shared" si="575"/>
        <v>0</v>
      </c>
      <c r="BX402" s="393">
        <f t="shared" si="576"/>
        <v>0</v>
      </c>
      <c r="BY402" s="393">
        <f t="shared" si="577"/>
        <v>0</v>
      </c>
      <c r="BZ402" s="393">
        <f t="shared" si="578"/>
        <v>0</v>
      </c>
      <c r="CA402" s="393">
        <f t="shared" si="579"/>
        <v>0</v>
      </c>
      <c r="CB402" s="393">
        <f t="shared" si="580"/>
        <v>0</v>
      </c>
      <c r="CC402" s="393">
        <f t="shared" si="581"/>
        <v>0</v>
      </c>
      <c r="CD402" s="393">
        <f t="shared" si="582"/>
        <v>0</v>
      </c>
      <c r="CE402" s="393">
        <f t="shared" si="583"/>
        <v>0</v>
      </c>
      <c r="CF402" s="393">
        <f t="shared" si="584"/>
        <v>0</v>
      </c>
      <c r="CG402" s="398"/>
      <c r="CH402" s="391">
        <f t="shared" si="585"/>
        <v>1</v>
      </c>
      <c r="CI402" s="391">
        <f t="shared" si="586"/>
        <v>0</v>
      </c>
      <c r="CJ402" s="391">
        <f t="shared" si="587"/>
        <v>0</v>
      </c>
      <c r="CK402" s="391">
        <f t="shared" si="588"/>
        <v>1</v>
      </c>
      <c r="CL402" s="391">
        <f t="shared" si="589"/>
        <v>1</v>
      </c>
      <c r="CM402" s="391">
        <f t="shared" si="590"/>
        <v>1</v>
      </c>
      <c r="CN402" s="391">
        <f t="shared" si="591"/>
        <v>1</v>
      </c>
      <c r="CO402" s="391">
        <f t="shared" si="592"/>
        <v>1</v>
      </c>
      <c r="CP402" s="391">
        <f t="shared" si="593"/>
        <v>1</v>
      </c>
      <c r="CQ402" s="391">
        <f t="shared" si="594"/>
        <v>0</v>
      </c>
      <c r="CR402" s="391">
        <f t="shared" si="595"/>
        <v>0</v>
      </c>
      <c r="CS402" s="393">
        <f t="shared" si="596"/>
        <v>0</v>
      </c>
      <c r="CT402" s="391">
        <f t="shared" si="597"/>
        <v>0</v>
      </c>
      <c r="CU402" s="391">
        <f t="shared" si="598"/>
        <v>0</v>
      </c>
      <c r="CV402" s="391">
        <f t="shared" si="599"/>
        <v>0</v>
      </c>
      <c r="CW402" s="391">
        <f t="shared" si="600"/>
        <v>0</v>
      </c>
      <c r="CX402" s="391">
        <f t="shared" si="601"/>
        <v>1</v>
      </c>
      <c r="CY402" s="391">
        <f t="shared" si="602"/>
        <v>0</v>
      </c>
      <c r="CZ402" s="391">
        <f t="shared" si="603"/>
        <v>1</v>
      </c>
      <c r="DA402" s="391">
        <f t="shared" si="604"/>
        <v>0</v>
      </c>
      <c r="DB402" s="391">
        <f t="shared" si="605"/>
        <v>1</v>
      </c>
      <c r="DC402" s="391">
        <f t="shared" si="606"/>
        <v>0</v>
      </c>
      <c r="DD402" s="391">
        <f t="shared" si="607"/>
        <v>0</v>
      </c>
      <c r="DE402" s="398"/>
      <c r="DF402" s="391">
        <f t="shared" si="608"/>
        <v>0</v>
      </c>
      <c r="DG402" s="391">
        <f t="shared" si="609"/>
        <v>0</v>
      </c>
      <c r="DH402" s="391">
        <f t="shared" si="610"/>
        <v>0</v>
      </c>
      <c r="DI402" s="391">
        <f t="shared" si="611"/>
        <v>0</v>
      </c>
      <c r="DJ402" s="391">
        <f t="shared" si="612"/>
        <v>0</v>
      </c>
      <c r="DK402" s="391">
        <f t="shared" si="613"/>
        <v>0</v>
      </c>
      <c r="DL402" s="391">
        <f t="shared" si="614"/>
        <v>0</v>
      </c>
      <c r="DM402" s="391">
        <f t="shared" si="615"/>
        <v>0</v>
      </c>
      <c r="DN402" s="391">
        <f t="shared" si="616"/>
        <v>0</v>
      </c>
      <c r="DO402" s="391">
        <f t="shared" si="617"/>
        <v>0</v>
      </c>
      <c r="DP402" s="391">
        <f t="shared" si="618"/>
        <v>0</v>
      </c>
      <c r="DQ402" s="398"/>
      <c r="DR402" s="391">
        <f t="shared" si="619"/>
        <v>0</v>
      </c>
      <c r="DS402" s="391">
        <f t="shared" si="620"/>
        <v>0</v>
      </c>
      <c r="DT402" s="391">
        <f t="shared" si="621"/>
        <v>0</v>
      </c>
      <c r="DU402" s="391">
        <f t="shared" si="622"/>
        <v>0</v>
      </c>
      <c r="DV402" s="391">
        <f t="shared" si="623"/>
        <v>0</v>
      </c>
      <c r="DW402" s="391">
        <f t="shared" si="624"/>
        <v>0</v>
      </c>
      <c r="DX402" s="391">
        <f t="shared" si="625"/>
        <v>0</v>
      </c>
      <c r="DY402" s="391">
        <f t="shared" si="626"/>
        <v>0</v>
      </c>
      <c r="DZ402" s="391">
        <f t="shared" si="627"/>
        <v>0</v>
      </c>
      <c r="EA402" s="391">
        <f t="shared" si="628"/>
        <v>0</v>
      </c>
      <c r="EB402" s="391">
        <f t="shared" si="629"/>
        <v>0</v>
      </c>
      <c r="EC402" s="398"/>
      <c r="ED402" s="391">
        <f t="shared" si="630"/>
        <v>0</v>
      </c>
      <c r="EE402" s="391">
        <f t="shared" si="631"/>
        <v>0</v>
      </c>
      <c r="EF402" s="391">
        <f t="shared" si="632"/>
        <v>0</v>
      </c>
      <c r="EG402" s="391">
        <f t="shared" si="633"/>
        <v>0</v>
      </c>
      <c r="EH402" s="391">
        <f t="shared" si="634"/>
        <v>0</v>
      </c>
      <c r="EI402" s="391">
        <f t="shared" si="635"/>
        <v>0</v>
      </c>
      <c r="EJ402" s="391">
        <f t="shared" si="636"/>
        <v>0</v>
      </c>
      <c r="EK402" s="391">
        <f t="shared" si="637"/>
        <v>0</v>
      </c>
      <c r="EL402" s="391">
        <f t="shared" si="638"/>
        <v>0</v>
      </c>
      <c r="EM402" s="391">
        <f t="shared" si="639"/>
        <v>0</v>
      </c>
      <c r="EN402" s="391">
        <f t="shared" si="640"/>
        <v>0</v>
      </c>
    </row>
    <row r="403" spans="1:144" s="391" customFormat="1" ht="13.5" hidden="1" thickBot="1" x14ac:dyDescent="0.25">
      <c r="A403" s="364" t="str">
        <f t="shared" si="559"/>
        <v>WTT</v>
      </c>
      <c r="B403" s="365" t="str">
        <f>IF((A403&lt;&gt;"ZZZ"),(IF((IFERROR((VLOOKUP(A403,'Standaard+voorstellen '!A$1:B$436,1,FALSE)),"ZZZ"))="ZZZ","v","")),"")</f>
        <v/>
      </c>
      <c r="C403" s="396" t="s">
        <v>776</v>
      </c>
      <c r="D403" s="367" t="str">
        <f t="shared" si="560"/>
        <v>WTT</v>
      </c>
      <c r="E403" s="368" t="str">
        <f>IFERROR((VLOOKUP(C403,'Standaard+voorstellen '!A$1:E$568,2,FALSE)),"Nog af te handelen AANVRAAG")</f>
        <v>Watertankwagen Terreinvaardig</v>
      </c>
      <c r="F403" s="369">
        <f>IFERROR((VLOOKUP(C403,'Standaard+voorstellen '!A$1:E$568,3,FALSE)),"")</f>
        <v>6</v>
      </c>
      <c r="G403" s="370">
        <f t="shared" si="643"/>
        <v>8</v>
      </c>
      <c r="H403" s="371">
        <f t="shared" si="645"/>
        <v>1</v>
      </c>
      <c r="I403" s="372">
        <f t="shared" si="644"/>
        <v>7</v>
      </c>
      <c r="J403" s="367">
        <f t="shared" si="561"/>
        <v>1</v>
      </c>
      <c r="K403" s="372">
        <f t="shared" si="562"/>
        <v>0</v>
      </c>
      <c r="L403" s="369" t="s">
        <v>36</v>
      </c>
      <c r="M403" s="373" t="s">
        <v>1136</v>
      </c>
      <c r="N403" s="374"/>
      <c r="O403" s="375"/>
      <c r="P403" s="376" t="s">
        <v>776</v>
      </c>
      <c r="Q403" s="377">
        <v>8</v>
      </c>
      <c r="R403" s="378">
        <v>1</v>
      </c>
      <c r="S403" s="379">
        <v>7</v>
      </c>
      <c r="T403" s="378">
        <v>7</v>
      </c>
      <c r="U403" s="378">
        <v>4</v>
      </c>
      <c r="V403" s="383">
        <v>0</v>
      </c>
      <c r="W403" s="384">
        <v>0</v>
      </c>
      <c r="X403" s="385">
        <v>0</v>
      </c>
      <c r="Y403" s="383"/>
      <c r="Z403" s="384"/>
      <c r="AA403" s="385"/>
      <c r="AB403" s="383"/>
      <c r="AC403" s="384"/>
      <c r="AD403" s="385"/>
      <c r="AE403" s="377">
        <v>1</v>
      </c>
      <c r="AF403" s="378">
        <v>0</v>
      </c>
      <c r="AG403" s="379">
        <v>1</v>
      </c>
      <c r="AH403" s="383">
        <v>0</v>
      </c>
      <c r="AI403" s="384">
        <v>0</v>
      </c>
      <c r="AJ403" s="385">
        <v>0</v>
      </c>
      <c r="AK403" s="383">
        <v>5</v>
      </c>
      <c r="AL403" s="384">
        <v>1</v>
      </c>
      <c r="AM403" s="385">
        <v>4</v>
      </c>
      <c r="AN403" s="383">
        <v>1</v>
      </c>
      <c r="AO403" s="384">
        <v>0</v>
      </c>
      <c r="AP403" s="385">
        <v>1</v>
      </c>
      <c r="AQ403" s="383">
        <v>1</v>
      </c>
      <c r="AR403" s="384">
        <v>0</v>
      </c>
      <c r="AS403" s="385">
        <v>1</v>
      </c>
      <c r="AT403" s="383">
        <v>0</v>
      </c>
      <c r="AU403" s="384">
        <v>0</v>
      </c>
      <c r="AV403" s="385">
        <v>0</v>
      </c>
      <c r="AW403" s="383"/>
      <c r="AX403" s="384"/>
      <c r="AY403" s="385"/>
      <c r="AZ403" s="403"/>
      <c r="BA403" s="387" t="str">
        <f t="shared" si="563"/>
        <v>WT</v>
      </c>
      <c r="BB403" s="388" t="str">
        <f t="shared" si="564"/>
        <v>T</v>
      </c>
      <c r="BC403" s="389" t="str">
        <f t="shared" si="565"/>
        <v/>
      </c>
      <c r="BD403" s="390" t="str">
        <f t="shared" si="558"/>
        <v/>
      </c>
      <c r="BE403" s="391">
        <f t="shared" si="566"/>
        <v>4</v>
      </c>
      <c r="BF403" s="392" t="str">
        <f>VLOOKUP(C403,'Standaard+voorstellen '!A$1:E$568,1,FALSE)</f>
        <v>WTT</v>
      </c>
      <c r="BG403" s="393" t="str">
        <f>VLOOKUP(P403,'Hulpblad Aantal per VrtgSrt &gt;=1'!B$4:C$688,1,FALSE)</f>
        <v>WTT</v>
      </c>
      <c r="BH403" s="394" t="s">
        <v>776</v>
      </c>
      <c r="BI403" s="393" t="str">
        <f t="shared" si="567"/>
        <v>g</v>
      </c>
      <c r="BJ403" s="393" t="str">
        <f t="shared" si="568"/>
        <v>P</v>
      </c>
      <c r="BK403" s="393" t="str">
        <f t="shared" si="569"/>
        <v>A</v>
      </c>
      <c r="BL403" s="395" t="str">
        <f t="shared" si="570"/>
        <v>PA</v>
      </c>
      <c r="BM403" s="393" t="str">
        <f>IF((B403&gt;"a"),(VLOOKUP(A403,Afhankelijkheid!A$2:O$5530,2,FALSE)),"")</f>
        <v/>
      </c>
      <c r="BN403" s="396">
        <f>IFERROR(VLOOKUP(A403,'Hulpblad IZB en IZE'!A$2:B$750,2,FALSE),0)</f>
        <v>1</v>
      </c>
      <c r="BO403" s="397" t="str">
        <f t="shared" si="571"/>
        <v/>
      </c>
      <c r="BP403" s="370">
        <f t="shared" si="572"/>
        <v>8</v>
      </c>
      <c r="BQ403" s="371">
        <f t="shared" si="573"/>
        <v>1</v>
      </c>
      <c r="BR403" s="372">
        <f t="shared" si="641"/>
        <v>7</v>
      </c>
      <c r="BS403" s="372">
        <f t="shared" si="642"/>
        <v>7</v>
      </c>
      <c r="BT403" s="367">
        <f t="shared" si="574"/>
        <v>1</v>
      </c>
      <c r="BU403" s="398"/>
      <c r="BW403" s="393">
        <f t="shared" si="575"/>
        <v>0</v>
      </c>
      <c r="BX403" s="393">
        <f t="shared" si="576"/>
        <v>0</v>
      </c>
      <c r="BY403" s="393">
        <f t="shared" si="577"/>
        <v>0</v>
      </c>
      <c r="BZ403" s="393">
        <f t="shared" si="578"/>
        <v>0</v>
      </c>
      <c r="CA403" s="393">
        <f t="shared" si="579"/>
        <v>0</v>
      </c>
      <c r="CB403" s="393">
        <f t="shared" si="580"/>
        <v>0</v>
      </c>
      <c r="CC403" s="393">
        <f t="shared" si="581"/>
        <v>0</v>
      </c>
      <c r="CD403" s="393">
        <f t="shared" si="582"/>
        <v>0</v>
      </c>
      <c r="CE403" s="393">
        <f t="shared" si="583"/>
        <v>0</v>
      </c>
      <c r="CF403" s="393">
        <f t="shared" si="584"/>
        <v>0</v>
      </c>
      <c r="CG403" s="398"/>
      <c r="CH403" s="391">
        <f t="shared" si="585"/>
        <v>1</v>
      </c>
      <c r="CI403" s="391">
        <f t="shared" si="586"/>
        <v>0</v>
      </c>
      <c r="CJ403" s="391">
        <f t="shared" si="587"/>
        <v>0</v>
      </c>
      <c r="CK403" s="391">
        <f t="shared" si="588"/>
        <v>1</v>
      </c>
      <c r="CL403" s="391">
        <f t="shared" si="589"/>
        <v>1</v>
      </c>
      <c r="CM403" s="391">
        <f t="shared" si="590"/>
        <v>1</v>
      </c>
      <c r="CN403" s="391">
        <f t="shared" si="591"/>
        <v>1</v>
      </c>
      <c r="CO403" s="391">
        <f t="shared" si="592"/>
        <v>1</v>
      </c>
      <c r="CP403" s="391">
        <f t="shared" si="593"/>
        <v>1</v>
      </c>
      <c r="CQ403" s="391">
        <f t="shared" si="594"/>
        <v>0</v>
      </c>
      <c r="CR403" s="391">
        <f t="shared" si="595"/>
        <v>0</v>
      </c>
      <c r="CS403" s="393">
        <f t="shared" si="596"/>
        <v>0</v>
      </c>
      <c r="CT403" s="391">
        <f t="shared" si="597"/>
        <v>0</v>
      </c>
      <c r="CU403" s="391">
        <f t="shared" si="598"/>
        <v>0</v>
      </c>
      <c r="CV403" s="391">
        <f t="shared" si="599"/>
        <v>0</v>
      </c>
      <c r="CW403" s="391">
        <f t="shared" si="600"/>
        <v>0</v>
      </c>
      <c r="CX403" s="391">
        <f t="shared" si="601"/>
        <v>1</v>
      </c>
      <c r="CY403" s="391">
        <f t="shared" si="602"/>
        <v>0</v>
      </c>
      <c r="CZ403" s="391">
        <f t="shared" si="603"/>
        <v>1</v>
      </c>
      <c r="DA403" s="391">
        <f t="shared" si="604"/>
        <v>1</v>
      </c>
      <c r="DB403" s="391">
        <f t="shared" si="605"/>
        <v>1</v>
      </c>
      <c r="DC403" s="391">
        <f t="shared" si="606"/>
        <v>0</v>
      </c>
      <c r="DD403" s="391">
        <f t="shared" si="607"/>
        <v>0</v>
      </c>
      <c r="DE403" s="398"/>
      <c r="DF403" s="391">
        <f t="shared" si="608"/>
        <v>0</v>
      </c>
      <c r="DG403" s="391">
        <f t="shared" si="609"/>
        <v>0</v>
      </c>
      <c r="DH403" s="391">
        <f t="shared" si="610"/>
        <v>0</v>
      </c>
      <c r="DI403" s="391">
        <f t="shared" si="611"/>
        <v>0</v>
      </c>
      <c r="DJ403" s="391">
        <f t="shared" si="612"/>
        <v>0</v>
      </c>
      <c r="DK403" s="391">
        <f t="shared" si="613"/>
        <v>0</v>
      </c>
      <c r="DL403" s="391">
        <f t="shared" si="614"/>
        <v>0</v>
      </c>
      <c r="DM403" s="391">
        <f t="shared" si="615"/>
        <v>0</v>
      </c>
      <c r="DN403" s="391">
        <f t="shared" si="616"/>
        <v>0</v>
      </c>
      <c r="DO403" s="391">
        <f t="shared" si="617"/>
        <v>0</v>
      </c>
      <c r="DP403" s="391">
        <f t="shared" si="618"/>
        <v>0</v>
      </c>
      <c r="DQ403" s="398"/>
      <c r="DR403" s="391">
        <f t="shared" si="619"/>
        <v>0</v>
      </c>
      <c r="DS403" s="391">
        <f t="shared" si="620"/>
        <v>0</v>
      </c>
      <c r="DT403" s="391">
        <f t="shared" si="621"/>
        <v>0</v>
      </c>
      <c r="DU403" s="391">
        <f t="shared" si="622"/>
        <v>0</v>
      </c>
      <c r="DV403" s="391">
        <f t="shared" si="623"/>
        <v>0</v>
      </c>
      <c r="DW403" s="391">
        <f t="shared" si="624"/>
        <v>0</v>
      </c>
      <c r="DX403" s="391">
        <f t="shared" si="625"/>
        <v>0</v>
      </c>
      <c r="DY403" s="391">
        <f t="shared" si="626"/>
        <v>0</v>
      </c>
      <c r="DZ403" s="391">
        <f t="shared" si="627"/>
        <v>0</v>
      </c>
      <c r="EA403" s="391">
        <f t="shared" si="628"/>
        <v>0</v>
      </c>
      <c r="EB403" s="391">
        <f t="shared" si="629"/>
        <v>0</v>
      </c>
      <c r="EC403" s="398"/>
      <c r="ED403" s="391">
        <f t="shared" si="630"/>
        <v>0</v>
      </c>
      <c r="EE403" s="391">
        <f t="shared" si="631"/>
        <v>0</v>
      </c>
      <c r="EF403" s="391">
        <f t="shared" si="632"/>
        <v>0</v>
      </c>
      <c r="EG403" s="391">
        <f t="shared" si="633"/>
        <v>0</v>
      </c>
      <c r="EH403" s="391">
        <f t="shared" si="634"/>
        <v>0</v>
      </c>
      <c r="EI403" s="391">
        <f t="shared" si="635"/>
        <v>0</v>
      </c>
      <c r="EJ403" s="391">
        <f t="shared" si="636"/>
        <v>0</v>
      </c>
      <c r="EK403" s="391">
        <f t="shared" si="637"/>
        <v>0</v>
      </c>
      <c r="EL403" s="391">
        <f t="shared" si="638"/>
        <v>0</v>
      </c>
      <c r="EM403" s="391">
        <f t="shared" si="639"/>
        <v>0</v>
      </c>
      <c r="EN403" s="391">
        <f t="shared" si="640"/>
        <v>0</v>
      </c>
    </row>
    <row r="404" spans="1:144" s="391" customFormat="1" ht="13.5" hidden="1" thickBot="1" x14ac:dyDescent="0.25">
      <c r="A404" s="364" t="str">
        <f t="shared" ref="A404:A435" si="646">IF((P404&gt;"a"),P404,"zzz")</f>
        <v>zzz</v>
      </c>
      <c r="B404" s="365" t="str">
        <f>IF((A404&lt;&gt;"ZZZ"),(IF((IFERROR((VLOOKUP(A404,'Standaard+voorstellen '!A$1:B$436,1,FALSE)),"ZZZ"))="ZZZ","v","")),"")</f>
        <v/>
      </c>
      <c r="C404" s="396" t="s">
        <v>1051</v>
      </c>
      <c r="D404" s="367" t="str">
        <f t="shared" si="560"/>
        <v/>
      </c>
      <c r="E404" s="368" t="str">
        <f>IFERROR((VLOOKUP(C404,'Standaard+voorstellen '!A$1:E$568,2,FALSE)),"Nog af te handelen AANVRAAG")</f>
        <v>Nog af te handelen AANVRAAG</v>
      </c>
      <c r="F404" s="369" t="str">
        <f>IFERROR((VLOOKUP(C404,'Standaard+voorstellen '!A$1:E$568,3,FALSE)),"")</f>
        <v/>
      </c>
      <c r="G404" s="370">
        <f t="shared" si="643"/>
        <v>0</v>
      </c>
      <c r="H404" s="371">
        <f t="shared" si="645"/>
        <v>0</v>
      </c>
      <c r="I404" s="372">
        <f t="shared" si="644"/>
        <v>0</v>
      </c>
      <c r="J404" s="367" t="str">
        <f t="shared" si="561"/>
        <v/>
      </c>
      <c r="K404" s="372">
        <f t="shared" si="562"/>
        <v>0</v>
      </c>
      <c r="L404" s="506" t="s">
        <v>1101</v>
      </c>
      <c r="M404" s="373"/>
      <c r="N404" s="374"/>
      <c r="O404" s="415"/>
      <c r="P404" s="376"/>
      <c r="Q404" s="377"/>
      <c r="R404" s="378"/>
      <c r="S404" s="379"/>
      <c r="T404" s="378"/>
      <c r="U404" s="378"/>
      <c r="V404" s="383"/>
      <c r="W404" s="384"/>
      <c r="X404" s="385"/>
      <c r="Y404" s="384"/>
      <c r="Z404" s="401"/>
      <c r="AA404" s="402"/>
      <c r="AB404" s="383"/>
      <c r="AC404" s="384"/>
      <c r="AD404" s="384"/>
      <c r="AE404" s="377"/>
      <c r="AF404" s="380"/>
      <c r="AG404" s="382"/>
      <c r="AH404" s="383"/>
      <c r="AI404" s="384"/>
      <c r="AJ404" s="385"/>
      <c r="AK404" s="384"/>
      <c r="AL404" s="384"/>
      <c r="AM404" s="384"/>
      <c r="AN404" s="383"/>
      <c r="AO404" s="384"/>
      <c r="AP404" s="385"/>
      <c r="AQ404" s="384"/>
      <c r="AR404" s="384"/>
      <c r="AS404" s="384"/>
      <c r="AT404" s="383"/>
      <c r="AU404" s="384"/>
      <c r="AV404" s="384"/>
      <c r="AW404" s="383"/>
      <c r="AX404" s="384"/>
      <c r="AY404" s="385"/>
      <c r="AZ404" s="403"/>
      <c r="BA404" s="387" t="str">
        <f t="shared" si="563"/>
        <v>zzz</v>
      </c>
      <c r="BB404" s="388" t="str">
        <f t="shared" si="564"/>
        <v/>
      </c>
      <c r="BC404" s="389" t="str">
        <f t="shared" si="565"/>
        <v/>
      </c>
      <c r="BD404" s="390" t="str">
        <f t="shared" si="558"/>
        <v/>
      </c>
      <c r="BE404" s="391">
        <f t="shared" si="566"/>
        <v>4</v>
      </c>
      <c r="BF404" s="392" t="e">
        <f>VLOOKUP(C404,'Standaard+voorstellen '!A$1:E$568,1,FALSE)</f>
        <v>#N/A</v>
      </c>
      <c r="BG404" s="393" t="e">
        <f>VLOOKUP(P404,'Hulpblad Aantal per VrtgSrt &gt;=1'!B$4:C$688,1,FALSE)</f>
        <v>#N/A</v>
      </c>
      <c r="BH404" s="394"/>
      <c r="BI404" s="393" t="str">
        <f t="shared" si="567"/>
        <v>v</v>
      </c>
      <c r="BJ404" s="393" t="str">
        <f t="shared" si="568"/>
        <v/>
      </c>
      <c r="BK404" s="393" t="str">
        <f t="shared" si="569"/>
        <v/>
      </c>
      <c r="BL404" s="395" t="str">
        <f t="shared" si="570"/>
        <v/>
      </c>
      <c r="BM404" s="393" t="str">
        <f>IF((B404&gt;"a"),(VLOOKUP(A404,Afhankelijkheid!A$2:O$5530,2,FALSE)),"")</f>
        <v/>
      </c>
      <c r="BN404" s="396">
        <f>IFERROR(VLOOKUP(A404,'Hulpblad IZB en IZE'!A$2:B$750,2,FALSE),0)</f>
        <v>0</v>
      </c>
      <c r="BO404" s="397" t="str">
        <f t="shared" si="571"/>
        <v/>
      </c>
      <c r="BP404" s="370">
        <f t="shared" si="572"/>
        <v>0</v>
      </c>
      <c r="BQ404" s="371">
        <f t="shared" si="573"/>
        <v>0</v>
      </c>
      <c r="BR404" s="372">
        <f t="shared" si="641"/>
        <v>0</v>
      </c>
      <c r="BS404" s="372">
        <f t="shared" si="642"/>
        <v>0</v>
      </c>
      <c r="BT404" s="367">
        <f t="shared" si="574"/>
        <v>0</v>
      </c>
      <c r="BU404" s="398"/>
      <c r="BW404" s="393">
        <f t="shared" si="575"/>
        <v>0</v>
      </c>
      <c r="BX404" s="393">
        <f t="shared" si="576"/>
        <v>0</v>
      </c>
      <c r="BY404" s="393">
        <f t="shared" si="577"/>
        <v>0</v>
      </c>
      <c r="BZ404" s="393">
        <f t="shared" si="578"/>
        <v>0</v>
      </c>
      <c r="CA404" s="393">
        <f t="shared" si="579"/>
        <v>0</v>
      </c>
      <c r="CB404" s="393">
        <f t="shared" si="580"/>
        <v>0</v>
      </c>
      <c r="CC404" s="393">
        <f t="shared" si="581"/>
        <v>0</v>
      </c>
      <c r="CD404" s="393">
        <f t="shared" si="582"/>
        <v>0</v>
      </c>
      <c r="CE404" s="393">
        <f t="shared" si="583"/>
        <v>0</v>
      </c>
      <c r="CF404" s="393">
        <f t="shared" si="584"/>
        <v>0</v>
      </c>
      <c r="CG404" s="398"/>
      <c r="CH404" s="391">
        <f t="shared" si="585"/>
        <v>0</v>
      </c>
      <c r="CI404" s="391">
        <f t="shared" si="586"/>
        <v>0</v>
      </c>
      <c r="CJ404" s="391">
        <f t="shared" si="587"/>
        <v>0</v>
      </c>
      <c r="CK404" s="391">
        <f t="shared" si="588"/>
        <v>0</v>
      </c>
      <c r="CL404" s="391">
        <f t="shared" si="589"/>
        <v>0</v>
      </c>
      <c r="CM404" s="391">
        <f t="shared" si="590"/>
        <v>0</v>
      </c>
      <c r="CN404" s="391">
        <f t="shared" si="591"/>
        <v>0</v>
      </c>
      <c r="CO404" s="391">
        <f t="shared" si="592"/>
        <v>0</v>
      </c>
      <c r="CP404" s="391">
        <f t="shared" si="593"/>
        <v>0</v>
      </c>
      <c r="CQ404" s="391">
        <f t="shared" si="594"/>
        <v>0</v>
      </c>
      <c r="CR404" s="391">
        <f t="shared" si="595"/>
        <v>0</v>
      </c>
      <c r="CS404" s="393">
        <f t="shared" si="596"/>
        <v>0</v>
      </c>
      <c r="CT404" s="391">
        <f t="shared" si="597"/>
        <v>0</v>
      </c>
      <c r="CU404" s="391">
        <f t="shared" si="598"/>
        <v>0</v>
      </c>
      <c r="CV404" s="391">
        <f t="shared" si="599"/>
        <v>0</v>
      </c>
      <c r="CW404" s="391">
        <f t="shared" si="600"/>
        <v>0</v>
      </c>
      <c r="CX404" s="391">
        <f t="shared" si="601"/>
        <v>0</v>
      </c>
      <c r="CY404" s="391">
        <f t="shared" si="602"/>
        <v>0</v>
      </c>
      <c r="CZ404" s="391">
        <f t="shared" si="603"/>
        <v>0</v>
      </c>
      <c r="DA404" s="391">
        <f t="shared" si="604"/>
        <v>0</v>
      </c>
      <c r="DB404" s="391">
        <f t="shared" si="605"/>
        <v>0</v>
      </c>
      <c r="DC404" s="391">
        <f t="shared" si="606"/>
        <v>0</v>
      </c>
      <c r="DD404" s="391">
        <f t="shared" si="607"/>
        <v>0</v>
      </c>
      <c r="DE404" s="398"/>
      <c r="DF404" s="391">
        <f t="shared" si="608"/>
        <v>0</v>
      </c>
      <c r="DG404" s="391">
        <f t="shared" si="609"/>
        <v>0</v>
      </c>
      <c r="DH404" s="391">
        <f t="shared" si="610"/>
        <v>0</v>
      </c>
      <c r="DI404" s="391">
        <f t="shared" si="611"/>
        <v>0</v>
      </c>
      <c r="DJ404" s="391">
        <f t="shared" si="612"/>
        <v>0</v>
      </c>
      <c r="DK404" s="391">
        <f t="shared" si="613"/>
        <v>0</v>
      </c>
      <c r="DL404" s="391">
        <f t="shared" si="614"/>
        <v>0</v>
      </c>
      <c r="DM404" s="391">
        <f t="shared" si="615"/>
        <v>0</v>
      </c>
      <c r="DN404" s="391">
        <f t="shared" si="616"/>
        <v>0</v>
      </c>
      <c r="DO404" s="391">
        <f t="shared" si="617"/>
        <v>0</v>
      </c>
      <c r="DP404" s="391">
        <f t="shared" si="618"/>
        <v>0</v>
      </c>
      <c r="DQ404" s="398"/>
      <c r="DR404" s="391">
        <f t="shared" si="619"/>
        <v>0</v>
      </c>
      <c r="DS404" s="391">
        <f t="shared" si="620"/>
        <v>0</v>
      </c>
      <c r="DT404" s="391">
        <f t="shared" si="621"/>
        <v>0</v>
      </c>
      <c r="DU404" s="391">
        <f t="shared" si="622"/>
        <v>0</v>
      </c>
      <c r="DV404" s="391">
        <f t="shared" si="623"/>
        <v>0</v>
      </c>
      <c r="DW404" s="391">
        <f t="shared" si="624"/>
        <v>0</v>
      </c>
      <c r="DX404" s="391">
        <f t="shared" si="625"/>
        <v>0</v>
      </c>
      <c r="DY404" s="391">
        <f t="shared" si="626"/>
        <v>0</v>
      </c>
      <c r="DZ404" s="391">
        <f t="shared" si="627"/>
        <v>0</v>
      </c>
      <c r="EA404" s="391">
        <f t="shared" si="628"/>
        <v>0</v>
      </c>
      <c r="EB404" s="391">
        <f t="shared" si="629"/>
        <v>0</v>
      </c>
      <c r="EC404" s="398"/>
      <c r="ED404" s="391">
        <f t="shared" si="630"/>
        <v>0</v>
      </c>
      <c r="EE404" s="391">
        <f t="shared" si="631"/>
        <v>0</v>
      </c>
      <c r="EF404" s="391">
        <f t="shared" si="632"/>
        <v>0</v>
      </c>
      <c r="EG404" s="391">
        <f t="shared" si="633"/>
        <v>0</v>
      </c>
      <c r="EH404" s="391">
        <f t="shared" si="634"/>
        <v>0</v>
      </c>
      <c r="EI404" s="391">
        <f t="shared" si="635"/>
        <v>0</v>
      </c>
      <c r="EJ404" s="391">
        <f t="shared" si="636"/>
        <v>0</v>
      </c>
      <c r="EK404" s="391">
        <f t="shared" si="637"/>
        <v>0</v>
      </c>
      <c r="EL404" s="391">
        <f t="shared" si="638"/>
        <v>0</v>
      </c>
      <c r="EM404" s="391">
        <f t="shared" si="639"/>
        <v>0</v>
      </c>
      <c r="EN404" s="391">
        <f t="shared" si="640"/>
        <v>0</v>
      </c>
    </row>
    <row r="405" spans="1:144" s="391" customFormat="1" ht="13.5" hidden="1" thickBot="1" x14ac:dyDescent="0.25">
      <c r="A405" s="364" t="str">
        <f t="shared" si="646"/>
        <v>zzz</v>
      </c>
      <c r="B405" s="365" t="str">
        <f>IF((A405&lt;&gt;"ZZZ"),(IF((IFERROR((VLOOKUP(A405,'Standaard+voorstellen '!A$1:B$436,1,FALSE)),"ZZZ"))="ZZZ","v","")),"")</f>
        <v/>
      </c>
      <c r="C405" s="525" t="s">
        <v>1051</v>
      </c>
      <c r="D405" s="367" t="str">
        <f t="shared" si="560"/>
        <v/>
      </c>
      <c r="E405" s="368" t="str">
        <f>IFERROR((VLOOKUP(C405,'Standaard+voorstellen '!A$1:E$568,2,FALSE)),"Nog af te handelen AANVRAAG")</f>
        <v>Nog af te handelen AANVRAAG</v>
      </c>
      <c r="F405" s="369" t="str">
        <f>IFERROR((VLOOKUP(C405,'Standaard+voorstellen '!A$1:E$568,3,FALSE)),"")</f>
        <v/>
      </c>
      <c r="G405" s="370">
        <f t="shared" si="643"/>
        <v>0</v>
      </c>
      <c r="H405" s="371">
        <f t="shared" si="645"/>
        <v>0</v>
      </c>
      <c r="I405" s="372">
        <f t="shared" si="644"/>
        <v>0</v>
      </c>
      <c r="J405" s="367" t="str">
        <f t="shared" si="561"/>
        <v/>
      </c>
      <c r="K405" s="372">
        <f t="shared" si="562"/>
        <v>0</v>
      </c>
      <c r="L405" s="369" t="s">
        <v>1101</v>
      </c>
      <c r="M405" s="373"/>
      <c r="N405" s="374"/>
      <c r="O405" s="415"/>
      <c r="P405" s="376"/>
      <c r="Q405" s="377"/>
      <c r="R405" s="378"/>
      <c r="S405" s="379"/>
      <c r="T405" s="378"/>
      <c r="U405" s="378"/>
      <c r="V405" s="377"/>
      <c r="W405" s="378"/>
      <c r="X405" s="379"/>
      <c r="Y405" s="383"/>
      <c r="Z405" s="384"/>
      <c r="AA405" s="385"/>
      <c r="AB405" s="383"/>
      <c r="AC405" s="384"/>
      <c r="AD405" s="385"/>
      <c r="AE405" s="383"/>
      <c r="AF405" s="384"/>
      <c r="AG405" s="385"/>
      <c r="AH405" s="383"/>
      <c r="AI405" s="384"/>
      <c r="AJ405" s="385"/>
      <c r="AK405" s="383"/>
      <c r="AL405" s="384"/>
      <c r="AM405" s="385"/>
      <c r="AN405" s="383"/>
      <c r="AO405" s="384"/>
      <c r="AP405" s="385"/>
      <c r="AQ405" s="383"/>
      <c r="AR405" s="384"/>
      <c r="AS405" s="385"/>
      <c r="AT405" s="383"/>
      <c r="AU405" s="384"/>
      <c r="AV405" s="385"/>
      <c r="AW405" s="383"/>
      <c r="AX405" s="384"/>
      <c r="AY405" s="385"/>
      <c r="AZ405" s="403"/>
      <c r="BA405" s="387" t="str">
        <f t="shared" si="563"/>
        <v>zzz</v>
      </c>
      <c r="BB405" s="388" t="str">
        <f t="shared" si="564"/>
        <v/>
      </c>
      <c r="BC405" s="389" t="str">
        <f t="shared" si="565"/>
        <v/>
      </c>
      <c r="BD405" s="390" t="str">
        <f t="shared" si="558"/>
        <v/>
      </c>
      <c r="BE405" s="391">
        <f t="shared" si="566"/>
        <v>4</v>
      </c>
      <c r="BF405" s="392" t="e">
        <f>VLOOKUP(C405,'Standaard+voorstellen '!A$1:E$568,1,FALSE)</f>
        <v>#N/A</v>
      </c>
      <c r="BG405" s="393" t="e">
        <f>VLOOKUP(P405,'Hulpblad Aantal per VrtgSrt &gt;=1'!B$4:C$688,1,FALSE)</f>
        <v>#N/A</v>
      </c>
      <c r="BH405" s="394"/>
      <c r="BI405" s="393" t="str">
        <f t="shared" si="567"/>
        <v>v</v>
      </c>
      <c r="BJ405" s="393" t="str">
        <f t="shared" si="568"/>
        <v/>
      </c>
      <c r="BK405" s="393" t="str">
        <f t="shared" si="569"/>
        <v/>
      </c>
      <c r="BL405" s="395" t="str">
        <f t="shared" si="570"/>
        <v/>
      </c>
      <c r="BM405" s="393" t="str">
        <f>IF((B405&gt;"a"),(VLOOKUP(A405,Afhankelijkheid!A$2:O$5530,2,FALSE)),"")</f>
        <v/>
      </c>
      <c r="BN405" s="396">
        <f>IFERROR(VLOOKUP(A405,'Hulpblad IZB en IZE'!A$2:B$750,2,FALSE),0)</f>
        <v>0</v>
      </c>
      <c r="BO405" s="397" t="str">
        <f t="shared" si="571"/>
        <v/>
      </c>
      <c r="BP405" s="370">
        <f t="shared" si="572"/>
        <v>0</v>
      </c>
      <c r="BQ405" s="371">
        <f t="shared" si="573"/>
        <v>0</v>
      </c>
      <c r="BR405" s="372">
        <f t="shared" si="641"/>
        <v>0</v>
      </c>
      <c r="BS405" s="372">
        <f t="shared" si="642"/>
        <v>0</v>
      </c>
      <c r="BT405" s="367">
        <f t="shared" si="574"/>
        <v>0</v>
      </c>
      <c r="BU405" s="398"/>
      <c r="BW405" s="393">
        <f t="shared" si="575"/>
        <v>0</v>
      </c>
      <c r="BX405" s="393">
        <f t="shared" si="576"/>
        <v>0</v>
      </c>
      <c r="BY405" s="393">
        <f t="shared" si="577"/>
        <v>0</v>
      </c>
      <c r="BZ405" s="393">
        <f t="shared" si="578"/>
        <v>0</v>
      </c>
      <c r="CA405" s="393">
        <f t="shared" si="579"/>
        <v>0</v>
      </c>
      <c r="CB405" s="393">
        <f t="shared" si="580"/>
        <v>0</v>
      </c>
      <c r="CC405" s="393">
        <f t="shared" si="581"/>
        <v>0</v>
      </c>
      <c r="CD405" s="393">
        <f t="shared" si="582"/>
        <v>0</v>
      </c>
      <c r="CE405" s="393">
        <f t="shared" si="583"/>
        <v>0</v>
      </c>
      <c r="CF405" s="393">
        <f t="shared" si="584"/>
        <v>0</v>
      </c>
      <c r="CG405" s="398"/>
      <c r="CH405" s="391">
        <f t="shared" si="585"/>
        <v>0</v>
      </c>
      <c r="CI405" s="391">
        <f t="shared" si="586"/>
        <v>0</v>
      </c>
      <c r="CJ405" s="391">
        <f t="shared" si="587"/>
        <v>0</v>
      </c>
      <c r="CK405" s="391">
        <f t="shared" si="588"/>
        <v>0</v>
      </c>
      <c r="CL405" s="391">
        <f t="shared" si="589"/>
        <v>0</v>
      </c>
      <c r="CM405" s="391">
        <f t="shared" si="590"/>
        <v>0</v>
      </c>
      <c r="CN405" s="391">
        <f t="shared" si="591"/>
        <v>0</v>
      </c>
      <c r="CO405" s="391">
        <f t="shared" si="592"/>
        <v>0</v>
      </c>
      <c r="CP405" s="391">
        <f t="shared" si="593"/>
        <v>0</v>
      </c>
      <c r="CQ405" s="391">
        <f t="shared" si="594"/>
        <v>0</v>
      </c>
      <c r="CR405" s="391">
        <f t="shared" si="595"/>
        <v>0</v>
      </c>
      <c r="CS405" s="393">
        <f t="shared" si="596"/>
        <v>0</v>
      </c>
      <c r="CT405" s="391">
        <f t="shared" si="597"/>
        <v>0</v>
      </c>
      <c r="CU405" s="391">
        <f t="shared" si="598"/>
        <v>0</v>
      </c>
      <c r="CV405" s="391">
        <f t="shared" si="599"/>
        <v>0</v>
      </c>
      <c r="CW405" s="391">
        <f t="shared" si="600"/>
        <v>0</v>
      </c>
      <c r="CX405" s="391">
        <f t="shared" si="601"/>
        <v>0</v>
      </c>
      <c r="CY405" s="391">
        <f t="shared" si="602"/>
        <v>0</v>
      </c>
      <c r="CZ405" s="391">
        <f t="shared" si="603"/>
        <v>0</v>
      </c>
      <c r="DA405" s="391">
        <f t="shared" si="604"/>
        <v>0</v>
      </c>
      <c r="DB405" s="391">
        <f t="shared" si="605"/>
        <v>0</v>
      </c>
      <c r="DC405" s="391">
        <f t="shared" si="606"/>
        <v>0</v>
      </c>
      <c r="DD405" s="391">
        <f t="shared" si="607"/>
        <v>0</v>
      </c>
      <c r="DE405" s="398"/>
      <c r="DF405" s="391">
        <f t="shared" si="608"/>
        <v>0</v>
      </c>
      <c r="DG405" s="391">
        <f t="shared" si="609"/>
        <v>0</v>
      </c>
      <c r="DH405" s="391">
        <f t="shared" si="610"/>
        <v>0</v>
      </c>
      <c r="DI405" s="391">
        <f t="shared" si="611"/>
        <v>0</v>
      </c>
      <c r="DJ405" s="391">
        <f t="shared" si="612"/>
        <v>0</v>
      </c>
      <c r="DK405" s="391">
        <f t="shared" si="613"/>
        <v>0</v>
      </c>
      <c r="DL405" s="391">
        <f t="shared" si="614"/>
        <v>0</v>
      </c>
      <c r="DM405" s="391">
        <f t="shared" si="615"/>
        <v>0</v>
      </c>
      <c r="DN405" s="391">
        <f t="shared" si="616"/>
        <v>0</v>
      </c>
      <c r="DO405" s="391">
        <f t="shared" si="617"/>
        <v>0</v>
      </c>
      <c r="DP405" s="391">
        <f t="shared" si="618"/>
        <v>0</v>
      </c>
      <c r="DQ405" s="398"/>
      <c r="DR405" s="391">
        <f t="shared" si="619"/>
        <v>0</v>
      </c>
      <c r="DS405" s="391">
        <f t="shared" si="620"/>
        <v>0</v>
      </c>
      <c r="DT405" s="391">
        <f t="shared" si="621"/>
        <v>0</v>
      </c>
      <c r="DU405" s="391">
        <f t="shared" si="622"/>
        <v>0</v>
      </c>
      <c r="DV405" s="391">
        <f t="shared" si="623"/>
        <v>0</v>
      </c>
      <c r="DW405" s="391">
        <f t="shared" si="624"/>
        <v>0</v>
      </c>
      <c r="DX405" s="391">
        <f t="shared" si="625"/>
        <v>0</v>
      </c>
      <c r="DY405" s="391">
        <f t="shared" si="626"/>
        <v>0</v>
      </c>
      <c r="DZ405" s="391">
        <f t="shared" si="627"/>
        <v>0</v>
      </c>
      <c r="EA405" s="391">
        <f t="shared" si="628"/>
        <v>0</v>
      </c>
      <c r="EB405" s="391">
        <f t="shared" si="629"/>
        <v>0</v>
      </c>
      <c r="EC405" s="398"/>
      <c r="ED405" s="391">
        <f t="shared" si="630"/>
        <v>0</v>
      </c>
      <c r="EE405" s="391">
        <f t="shared" si="631"/>
        <v>0</v>
      </c>
      <c r="EF405" s="391">
        <f t="shared" si="632"/>
        <v>0</v>
      </c>
      <c r="EG405" s="391">
        <f t="shared" si="633"/>
        <v>0</v>
      </c>
      <c r="EH405" s="391">
        <f t="shared" si="634"/>
        <v>0</v>
      </c>
      <c r="EI405" s="391">
        <f t="shared" si="635"/>
        <v>0</v>
      </c>
      <c r="EJ405" s="391">
        <f t="shared" si="636"/>
        <v>0</v>
      </c>
      <c r="EK405" s="391">
        <f t="shared" si="637"/>
        <v>0</v>
      </c>
      <c r="EL405" s="391">
        <f t="shared" si="638"/>
        <v>0</v>
      </c>
      <c r="EM405" s="391">
        <f t="shared" si="639"/>
        <v>0</v>
      </c>
      <c r="EN405" s="391">
        <f t="shared" si="640"/>
        <v>0</v>
      </c>
    </row>
    <row r="406" spans="1:144" s="391" customFormat="1" ht="13.5" hidden="1" thickBot="1" x14ac:dyDescent="0.25">
      <c r="A406" s="364" t="str">
        <f t="shared" si="646"/>
        <v>zzz</v>
      </c>
      <c r="B406" s="365" t="str">
        <f>IF((A406&lt;&gt;"ZZZ"),(IF((IFERROR((VLOOKUP(A406,'Standaard+voorstellen '!A$1:B$436,1,FALSE)),"ZZZ"))="ZZZ","v","")),"")</f>
        <v/>
      </c>
      <c r="C406" s="491" t="s">
        <v>1051</v>
      </c>
      <c r="D406" s="367" t="str">
        <f t="shared" si="560"/>
        <v/>
      </c>
      <c r="E406" s="368" t="str">
        <f>IFERROR((VLOOKUP(C406,'Standaard+voorstellen '!A$1:E$568,2,FALSE)),"Nog af te handelen AANVRAAG")</f>
        <v>Nog af te handelen AANVRAAG</v>
      </c>
      <c r="F406" s="369" t="str">
        <f>IFERROR((VLOOKUP(C406,'Standaard+voorstellen '!A$1:E$568,3,FALSE)),"")</f>
        <v/>
      </c>
      <c r="G406" s="370">
        <f t="shared" si="643"/>
        <v>0</v>
      </c>
      <c r="H406" s="371">
        <f t="shared" si="645"/>
        <v>0</v>
      </c>
      <c r="I406" s="372">
        <f t="shared" si="644"/>
        <v>0</v>
      </c>
      <c r="J406" s="367" t="str">
        <f t="shared" si="561"/>
        <v/>
      </c>
      <c r="K406" s="372">
        <f t="shared" si="562"/>
        <v>0</v>
      </c>
      <c r="L406" s="369" t="s">
        <v>1101</v>
      </c>
      <c r="M406" s="373"/>
      <c r="N406" s="374"/>
      <c r="O406" s="415"/>
      <c r="P406" s="376"/>
      <c r="Q406" s="377"/>
      <c r="R406" s="378"/>
      <c r="S406" s="379"/>
      <c r="T406" s="378"/>
      <c r="U406" s="378"/>
      <c r="V406" s="383"/>
      <c r="W406" s="384"/>
      <c r="X406" s="385"/>
      <c r="Y406" s="384"/>
      <c r="Z406" s="401"/>
      <c r="AA406" s="402"/>
      <c r="AB406" s="383"/>
      <c r="AC406" s="384"/>
      <c r="AD406" s="384"/>
      <c r="AE406" s="383"/>
      <c r="AF406" s="401"/>
      <c r="AG406" s="406"/>
      <c r="AH406" s="383"/>
      <c r="AI406" s="384"/>
      <c r="AJ406" s="385"/>
      <c r="AK406" s="384"/>
      <c r="AL406" s="384"/>
      <c r="AM406" s="384"/>
      <c r="AN406" s="383"/>
      <c r="AO406" s="384"/>
      <c r="AP406" s="385"/>
      <c r="AQ406" s="384"/>
      <c r="AR406" s="384"/>
      <c r="AS406" s="384"/>
      <c r="AT406" s="383"/>
      <c r="AU406" s="384"/>
      <c r="AV406" s="384"/>
      <c r="AW406" s="383"/>
      <c r="AX406" s="384"/>
      <c r="AY406" s="385"/>
      <c r="AZ406" s="403"/>
      <c r="BA406" s="387" t="str">
        <f t="shared" si="563"/>
        <v>zzz</v>
      </c>
      <c r="BB406" s="388" t="str">
        <f t="shared" si="564"/>
        <v/>
      </c>
      <c r="BC406" s="389" t="str">
        <f t="shared" si="565"/>
        <v/>
      </c>
      <c r="BD406" s="390" t="str">
        <f t="shared" si="558"/>
        <v/>
      </c>
      <c r="BE406" s="391">
        <f t="shared" si="566"/>
        <v>4</v>
      </c>
      <c r="BF406" s="392" t="e">
        <f>VLOOKUP(C406,'Standaard+voorstellen '!A$1:E$568,1,FALSE)</f>
        <v>#N/A</v>
      </c>
      <c r="BG406" s="393" t="e">
        <f>VLOOKUP(P406,'Hulpblad Aantal per VrtgSrt &gt;=1'!B$4:C$688,1,FALSE)</f>
        <v>#N/A</v>
      </c>
      <c r="BH406" s="394"/>
      <c r="BI406" s="393" t="str">
        <f t="shared" si="567"/>
        <v>v</v>
      </c>
      <c r="BJ406" s="393" t="str">
        <f t="shared" si="568"/>
        <v/>
      </c>
      <c r="BK406" s="393" t="str">
        <f t="shared" si="569"/>
        <v/>
      </c>
      <c r="BL406" s="395" t="str">
        <f t="shared" si="570"/>
        <v/>
      </c>
      <c r="BM406" s="393" t="str">
        <f>IF((B406&gt;"a"),(VLOOKUP(A406,Afhankelijkheid!A$2:O$5530,2,FALSE)),"")</f>
        <v/>
      </c>
      <c r="BN406" s="396">
        <f>IFERROR(VLOOKUP(A406,'Hulpblad IZB en IZE'!A$2:B$750,2,FALSE),0)</f>
        <v>0</v>
      </c>
      <c r="BO406" s="397" t="str">
        <f t="shared" si="571"/>
        <v/>
      </c>
      <c r="BP406" s="370">
        <f t="shared" si="572"/>
        <v>0</v>
      </c>
      <c r="BQ406" s="371">
        <f t="shared" si="573"/>
        <v>0</v>
      </c>
      <c r="BR406" s="372">
        <f t="shared" si="641"/>
        <v>0</v>
      </c>
      <c r="BS406" s="372">
        <f t="shared" si="642"/>
        <v>0</v>
      </c>
      <c r="BT406" s="367">
        <f t="shared" si="574"/>
        <v>0</v>
      </c>
      <c r="BU406" s="398"/>
      <c r="BW406" s="393">
        <f t="shared" si="575"/>
        <v>0</v>
      </c>
      <c r="BX406" s="393">
        <f t="shared" si="576"/>
        <v>0</v>
      </c>
      <c r="BY406" s="393">
        <f t="shared" si="577"/>
        <v>0</v>
      </c>
      <c r="BZ406" s="393">
        <f t="shared" si="578"/>
        <v>0</v>
      </c>
      <c r="CA406" s="393">
        <f t="shared" si="579"/>
        <v>0</v>
      </c>
      <c r="CB406" s="393">
        <f t="shared" si="580"/>
        <v>0</v>
      </c>
      <c r="CC406" s="393">
        <f t="shared" si="581"/>
        <v>0</v>
      </c>
      <c r="CD406" s="393">
        <f t="shared" si="582"/>
        <v>0</v>
      </c>
      <c r="CE406" s="393">
        <f t="shared" si="583"/>
        <v>0</v>
      </c>
      <c r="CF406" s="393">
        <f t="shared" si="584"/>
        <v>0</v>
      </c>
      <c r="CG406" s="398"/>
      <c r="CH406" s="391">
        <f t="shared" si="585"/>
        <v>0</v>
      </c>
      <c r="CI406" s="391">
        <f t="shared" si="586"/>
        <v>0</v>
      </c>
      <c r="CJ406" s="391">
        <f t="shared" si="587"/>
        <v>0</v>
      </c>
      <c r="CK406" s="391">
        <f t="shared" si="588"/>
        <v>0</v>
      </c>
      <c r="CL406" s="391">
        <f t="shared" si="589"/>
        <v>0</v>
      </c>
      <c r="CM406" s="391">
        <f t="shared" si="590"/>
        <v>0</v>
      </c>
      <c r="CN406" s="391">
        <f t="shared" si="591"/>
        <v>0</v>
      </c>
      <c r="CO406" s="391">
        <f t="shared" si="592"/>
        <v>0</v>
      </c>
      <c r="CP406" s="391">
        <f t="shared" si="593"/>
        <v>0</v>
      </c>
      <c r="CQ406" s="391">
        <f t="shared" si="594"/>
        <v>0</v>
      </c>
      <c r="CR406" s="391">
        <f t="shared" si="595"/>
        <v>0</v>
      </c>
      <c r="CS406" s="393">
        <f t="shared" si="596"/>
        <v>0</v>
      </c>
      <c r="CT406" s="391">
        <f t="shared" si="597"/>
        <v>0</v>
      </c>
      <c r="CU406" s="391">
        <f t="shared" si="598"/>
        <v>0</v>
      </c>
      <c r="CV406" s="391">
        <f t="shared" si="599"/>
        <v>0</v>
      </c>
      <c r="CW406" s="391">
        <f t="shared" si="600"/>
        <v>0</v>
      </c>
      <c r="CX406" s="391">
        <f t="shared" si="601"/>
        <v>0</v>
      </c>
      <c r="CY406" s="391">
        <f t="shared" si="602"/>
        <v>0</v>
      </c>
      <c r="CZ406" s="391">
        <f t="shared" si="603"/>
        <v>0</v>
      </c>
      <c r="DA406" s="391">
        <f t="shared" si="604"/>
        <v>0</v>
      </c>
      <c r="DB406" s="391">
        <f t="shared" si="605"/>
        <v>0</v>
      </c>
      <c r="DC406" s="391">
        <f t="shared" si="606"/>
        <v>0</v>
      </c>
      <c r="DD406" s="391">
        <f t="shared" si="607"/>
        <v>0</v>
      </c>
      <c r="DE406" s="398"/>
      <c r="DF406" s="391">
        <f t="shared" si="608"/>
        <v>0</v>
      </c>
      <c r="DG406" s="391">
        <f t="shared" si="609"/>
        <v>0</v>
      </c>
      <c r="DH406" s="391">
        <f t="shared" si="610"/>
        <v>0</v>
      </c>
      <c r="DI406" s="391">
        <f t="shared" si="611"/>
        <v>0</v>
      </c>
      <c r="DJ406" s="391">
        <f t="shared" si="612"/>
        <v>0</v>
      </c>
      <c r="DK406" s="391">
        <f t="shared" si="613"/>
        <v>0</v>
      </c>
      <c r="DL406" s="391">
        <f t="shared" si="614"/>
        <v>0</v>
      </c>
      <c r="DM406" s="391">
        <f t="shared" si="615"/>
        <v>0</v>
      </c>
      <c r="DN406" s="391">
        <f t="shared" si="616"/>
        <v>0</v>
      </c>
      <c r="DO406" s="391">
        <f t="shared" si="617"/>
        <v>0</v>
      </c>
      <c r="DP406" s="391">
        <f t="shared" si="618"/>
        <v>0</v>
      </c>
      <c r="DQ406" s="398"/>
      <c r="DR406" s="391">
        <f t="shared" si="619"/>
        <v>0</v>
      </c>
      <c r="DS406" s="391">
        <f t="shared" si="620"/>
        <v>0</v>
      </c>
      <c r="DT406" s="391">
        <f t="shared" si="621"/>
        <v>0</v>
      </c>
      <c r="DU406" s="391">
        <f t="shared" si="622"/>
        <v>0</v>
      </c>
      <c r="DV406" s="391">
        <f t="shared" si="623"/>
        <v>0</v>
      </c>
      <c r="DW406" s="391">
        <f t="shared" si="624"/>
        <v>0</v>
      </c>
      <c r="DX406" s="391">
        <f t="shared" si="625"/>
        <v>0</v>
      </c>
      <c r="DY406" s="391">
        <f t="shared" si="626"/>
        <v>0</v>
      </c>
      <c r="DZ406" s="391">
        <f t="shared" si="627"/>
        <v>0</v>
      </c>
      <c r="EA406" s="391">
        <f t="shared" si="628"/>
        <v>0</v>
      </c>
      <c r="EB406" s="391">
        <f t="shared" si="629"/>
        <v>0</v>
      </c>
      <c r="EC406" s="398"/>
      <c r="ED406" s="391">
        <f t="shared" si="630"/>
        <v>0</v>
      </c>
      <c r="EE406" s="391">
        <f t="shared" si="631"/>
        <v>0</v>
      </c>
      <c r="EF406" s="391">
        <f t="shared" si="632"/>
        <v>0</v>
      </c>
      <c r="EG406" s="391">
        <f t="shared" si="633"/>
        <v>0</v>
      </c>
      <c r="EH406" s="391">
        <f t="shared" si="634"/>
        <v>0</v>
      </c>
      <c r="EI406" s="391">
        <f t="shared" si="635"/>
        <v>0</v>
      </c>
      <c r="EJ406" s="391">
        <f t="shared" si="636"/>
        <v>0</v>
      </c>
      <c r="EK406" s="391">
        <f t="shared" si="637"/>
        <v>0</v>
      </c>
      <c r="EL406" s="391">
        <f t="shared" si="638"/>
        <v>0</v>
      </c>
      <c r="EM406" s="391">
        <f t="shared" si="639"/>
        <v>0</v>
      </c>
      <c r="EN406" s="391">
        <f t="shared" si="640"/>
        <v>0</v>
      </c>
    </row>
    <row r="407" spans="1:144" s="391" customFormat="1" ht="13.5" hidden="1" thickBot="1" x14ac:dyDescent="0.25">
      <c r="A407" s="364" t="str">
        <f t="shared" si="646"/>
        <v>zzz</v>
      </c>
      <c r="B407" s="365" t="str">
        <f>IF((A407&lt;&gt;"ZZZ"),(IF((IFERROR((VLOOKUP(A407,'Standaard+voorstellen '!A$1:B$436,1,FALSE)),"ZZZ"))="ZZZ","v","")),"")</f>
        <v/>
      </c>
      <c r="C407" s="491" t="s">
        <v>1051</v>
      </c>
      <c r="D407" s="367" t="str">
        <f t="shared" si="560"/>
        <v/>
      </c>
      <c r="E407" s="368" t="str">
        <f>IFERROR((VLOOKUP(C407,'Standaard+voorstellen '!A$1:E$568,2,FALSE)),"Nog af te handelen AANVRAAG")</f>
        <v>Nog af te handelen AANVRAAG</v>
      </c>
      <c r="F407" s="369" t="str">
        <f>IFERROR((VLOOKUP(C407,'Standaard+voorstellen '!A$1:E$568,3,FALSE)),"")</f>
        <v/>
      </c>
      <c r="G407" s="370">
        <f t="shared" si="643"/>
        <v>0</v>
      </c>
      <c r="H407" s="371">
        <f t="shared" si="645"/>
        <v>0</v>
      </c>
      <c r="I407" s="372">
        <f t="shared" si="644"/>
        <v>0</v>
      </c>
      <c r="J407" s="367" t="str">
        <f t="shared" si="561"/>
        <v/>
      </c>
      <c r="K407" s="372">
        <f t="shared" si="562"/>
        <v>0</v>
      </c>
      <c r="L407" s="369" t="s">
        <v>1101</v>
      </c>
      <c r="M407" s="373"/>
      <c r="N407" s="374"/>
      <c r="O407" s="415"/>
      <c r="P407" s="376"/>
      <c r="Q407" s="377"/>
      <c r="R407" s="378"/>
      <c r="S407" s="379"/>
      <c r="T407" s="378"/>
      <c r="U407" s="378"/>
      <c r="V407" s="383"/>
      <c r="W407" s="384"/>
      <c r="X407" s="385"/>
      <c r="Y407" s="384"/>
      <c r="Z407" s="401"/>
      <c r="AA407" s="402"/>
      <c r="AB407" s="383"/>
      <c r="AC407" s="384"/>
      <c r="AD407" s="384"/>
      <c r="AE407" s="383"/>
      <c r="AF407" s="401"/>
      <c r="AG407" s="406"/>
      <c r="AH407" s="383"/>
      <c r="AI407" s="384"/>
      <c r="AJ407" s="385"/>
      <c r="AK407" s="384"/>
      <c r="AL407" s="384"/>
      <c r="AM407" s="384"/>
      <c r="AN407" s="383"/>
      <c r="AO407" s="384"/>
      <c r="AP407" s="385"/>
      <c r="AQ407" s="384"/>
      <c r="AR407" s="384"/>
      <c r="AS407" s="384"/>
      <c r="AT407" s="383"/>
      <c r="AU407" s="384"/>
      <c r="AV407" s="384"/>
      <c r="AW407" s="383"/>
      <c r="AX407" s="384"/>
      <c r="AY407" s="385"/>
      <c r="AZ407" s="403"/>
      <c r="BA407" s="387" t="str">
        <f t="shared" si="563"/>
        <v>zzz</v>
      </c>
      <c r="BB407" s="388" t="str">
        <f t="shared" si="564"/>
        <v/>
      </c>
      <c r="BC407" s="389" t="str">
        <f t="shared" si="565"/>
        <v/>
      </c>
      <c r="BD407" s="390" t="str">
        <f t="shared" si="558"/>
        <v/>
      </c>
      <c r="BE407" s="391">
        <f t="shared" si="566"/>
        <v>4</v>
      </c>
      <c r="BF407" s="392" t="e">
        <f>VLOOKUP(C407,'Standaard+voorstellen '!A$1:E$568,1,FALSE)</f>
        <v>#N/A</v>
      </c>
      <c r="BG407" s="393" t="e">
        <f>VLOOKUP(P407,'Hulpblad Aantal per VrtgSrt &gt;=1'!B$4:C$688,1,FALSE)</f>
        <v>#N/A</v>
      </c>
      <c r="BH407" s="394"/>
      <c r="BI407" s="393" t="str">
        <f t="shared" si="567"/>
        <v>v</v>
      </c>
      <c r="BJ407" s="393" t="str">
        <f t="shared" si="568"/>
        <v/>
      </c>
      <c r="BK407" s="393" t="str">
        <f t="shared" si="569"/>
        <v/>
      </c>
      <c r="BL407" s="395" t="str">
        <f t="shared" si="570"/>
        <v/>
      </c>
      <c r="BM407" s="393" t="str">
        <f>IF((B407&gt;"a"),(VLOOKUP(A407,Afhankelijkheid!A$2:O$5530,2,FALSE)),"")</f>
        <v/>
      </c>
      <c r="BN407" s="396">
        <f>IFERROR(VLOOKUP(A407,'Hulpblad IZB en IZE'!A$2:B$750,2,FALSE),0)</f>
        <v>0</v>
      </c>
      <c r="BO407" s="397" t="str">
        <f t="shared" si="571"/>
        <v/>
      </c>
      <c r="BP407" s="370">
        <f t="shared" si="572"/>
        <v>0</v>
      </c>
      <c r="BQ407" s="371">
        <f t="shared" si="573"/>
        <v>0</v>
      </c>
      <c r="BR407" s="372">
        <f t="shared" si="641"/>
        <v>0</v>
      </c>
      <c r="BS407" s="372">
        <f t="shared" si="642"/>
        <v>0</v>
      </c>
      <c r="BT407" s="367">
        <f t="shared" si="574"/>
        <v>0</v>
      </c>
      <c r="BU407" s="398"/>
      <c r="BW407" s="393">
        <f t="shared" si="575"/>
        <v>0</v>
      </c>
      <c r="BX407" s="393">
        <f t="shared" si="576"/>
        <v>0</v>
      </c>
      <c r="BY407" s="393">
        <f t="shared" si="577"/>
        <v>0</v>
      </c>
      <c r="BZ407" s="393">
        <f t="shared" si="578"/>
        <v>0</v>
      </c>
      <c r="CA407" s="393">
        <f t="shared" si="579"/>
        <v>0</v>
      </c>
      <c r="CB407" s="393">
        <f t="shared" si="580"/>
        <v>0</v>
      </c>
      <c r="CC407" s="393">
        <f t="shared" si="581"/>
        <v>0</v>
      </c>
      <c r="CD407" s="393">
        <f t="shared" si="582"/>
        <v>0</v>
      </c>
      <c r="CE407" s="393">
        <f t="shared" si="583"/>
        <v>0</v>
      </c>
      <c r="CF407" s="393">
        <f t="shared" si="584"/>
        <v>0</v>
      </c>
      <c r="CG407" s="398"/>
      <c r="CH407" s="391">
        <f t="shared" si="585"/>
        <v>0</v>
      </c>
      <c r="CI407" s="391">
        <f t="shared" si="586"/>
        <v>0</v>
      </c>
      <c r="CJ407" s="391">
        <f t="shared" si="587"/>
        <v>0</v>
      </c>
      <c r="CK407" s="391">
        <f t="shared" si="588"/>
        <v>0</v>
      </c>
      <c r="CL407" s="391">
        <f t="shared" si="589"/>
        <v>0</v>
      </c>
      <c r="CM407" s="391">
        <f t="shared" si="590"/>
        <v>0</v>
      </c>
      <c r="CN407" s="391">
        <f t="shared" si="591"/>
        <v>0</v>
      </c>
      <c r="CO407" s="391">
        <f t="shared" si="592"/>
        <v>0</v>
      </c>
      <c r="CP407" s="391">
        <f t="shared" si="593"/>
        <v>0</v>
      </c>
      <c r="CQ407" s="391">
        <f t="shared" si="594"/>
        <v>0</v>
      </c>
      <c r="CR407" s="391">
        <f t="shared" si="595"/>
        <v>0</v>
      </c>
      <c r="CS407" s="393">
        <f t="shared" si="596"/>
        <v>0</v>
      </c>
      <c r="CT407" s="391">
        <f t="shared" si="597"/>
        <v>0</v>
      </c>
      <c r="CU407" s="391">
        <f t="shared" si="598"/>
        <v>0</v>
      </c>
      <c r="CV407" s="391">
        <f t="shared" si="599"/>
        <v>0</v>
      </c>
      <c r="CW407" s="391">
        <f t="shared" si="600"/>
        <v>0</v>
      </c>
      <c r="CX407" s="391">
        <f t="shared" si="601"/>
        <v>0</v>
      </c>
      <c r="CY407" s="391">
        <f t="shared" si="602"/>
        <v>0</v>
      </c>
      <c r="CZ407" s="391">
        <f t="shared" si="603"/>
        <v>0</v>
      </c>
      <c r="DA407" s="391">
        <f t="shared" si="604"/>
        <v>0</v>
      </c>
      <c r="DB407" s="391">
        <f t="shared" si="605"/>
        <v>0</v>
      </c>
      <c r="DC407" s="391">
        <f t="shared" si="606"/>
        <v>0</v>
      </c>
      <c r="DD407" s="391">
        <f t="shared" si="607"/>
        <v>0</v>
      </c>
      <c r="DE407" s="398"/>
      <c r="DF407" s="391">
        <f t="shared" si="608"/>
        <v>0</v>
      </c>
      <c r="DG407" s="391">
        <f t="shared" si="609"/>
        <v>0</v>
      </c>
      <c r="DH407" s="391">
        <f t="shared" si="610"/>
        <v>0</v>
      </c>
      <c r="DI407" s="391">
        <f t="shared" si="611"/>
        <v>0</v>
      </c>
      <c r="DJ407" s="391">
        <f t="shared" si="612"/>
        <v>0</v>
      </c>
      <c r="DK407" s="391">
        <f t="shared" si="613"/>
        <v>0</v>
      </c>
      <c r="DL407" s="391">
        <f t="shared" si="614"/>
        <v>0</v>
      </c>
      <c r="DM407" s="391">
        <f t="shared" si="615"/>
        <v>0</v>
      </c>
      <c r="DN407" s="391">
        <f t="shared" si="616"/>
        <v>0</v>
      </c>
      <c r="DO407" s="391">
        <f t="shared" si="617"/>
        <v>0</v>
      </c>
      <c r="DP407" s="391">
        <f t="shared" si="618"/>
        <v>0</v>
      </c>
      <c r="DQ407" s="398"/>
      <c r="DR407" s="391">
        <f t="shared" si="619"/>
        <v>0</v>
      </c>
      <c r="DS407" s="391">
        <f t="shared" si="620"/>
        <v>0</v>
      </c>
      <c r="DT407" s="391">
        <f t="shared" si="621"/>
        <v>0</v>
      </c>
      <c r="DU407" s="391">
        <f t="shared" si="622"/>
        <v>0</v>
      </c>
      <c r="DV407" s="391">
        <f t="shared" si="623"/>
        <v>0</v>
      </c>
      <c r="DW407" s="391">
        <f t="shared" si="624"/>
        <v>0</v>
      </c>
      <c r="DX407" s="391">
        <f t="shared" si="625"/>
        <v>0</v>
      </c>
      <c r="DY407" s="391">
        <f t="shared" si="626"/>
        <v>0</v>
      </c>
      <c r="DZ407" s="391">
        <f t="shared" si="627"/>
        <v>0</v>
      </c>
      <c r="EA407" s="391">
        <f t="shared" si="628"/>
        <v>0</v>
      </c>
      <c r="EB407" s="391">
        <f t="shared" si="629"/>
        <v>0</v>
      </c>
      <c r="EC407" s="398"/>
      <c r="ED407" s="391">
        <f t="shared" si="630"/>
        <v>0</v>
      </c>
      <c r="EE407" s="391">
        <f t="shared" si="631"/>
        <v>0</v>
      </c>
      <c r="EF407" s="391">
        <f t="shared" si="632"/>
        <v>0</v>
      </c>
      <c r="EG407" s="391">
        <f t="shared" si="633"/>
        <v>0</v>
      </c>
      <c r="EH407" s="391">
        <f t="shared" si="634"/>
        <v>0</v>
      </c>
      <c r="EI407" s="391">
        <f t="shared" si="635"/>
        <v>0</v>
      </c>
      <c r="EJ407" s="391">
        <f t="shared" si="636"/>
        <v>0</v>
      </c>
      <c r="EK407" s="391">
        <f t="shared" si="637"/>
        <v>0</v>
      </c>
      <c r="EL407" s="391">
        <f t="shared" si="638"/>
        <v>0</v>
      </c>
      <c r="EM407" s="391">
        <f t="shared" si="639"/>
        <v>0</v>
      </c>
      <c r="EN407" s="391">
        <f t="shared" si="640"/>
        <v>0</v>
      </c>
    </row>
    <row r="408" spans="1:144" s="391" customFormat="1" ht="13.5" hidden="1" thickBot="1" x14ac:dyDescent="0.25">
      <c r="A408" s="364" t="str">
        <f t="shared" si="646"/>
        <v>zzz</v>
      </c>
      <c r="B408" s="365" t="str">
        <f>IF((A408&lt;&gt;"ZZZ"),(IF((IFERROR((VLOOKUP(A408,'Standaard+voorstellen '!A$1:B$436,1,FALSE)),"ZZZ"))="ZZZ","v","")),"")</f>
        <v/>
      </c>
      <c r="C408" s="491" t="s">
        <v>1051</v>
      </c>
      <c r="D408" s="367" t="str">
        <f t="shared" si="560"/>
        <v/>
      </c>
      <c r="E408" s="368" t="str">
        <f>IFERROR((VLOOKUP(C408,'Standaard+voorstellen '!A$1:E$568,2,FALSE)),"Nog af te handelen AANVRAAG")</f>
        <v>Nog af te handelen AANVRAAG</v>
      </c>
      <c r="F408" s="369" t="str">
        <f>IFERROR((VLOOKUP(C408,'Standaard+voorstellen '!A$1:E$568,3,FALSE)),"")</f>
        <v/>
      </c>
      <c r="G408" s="370">
        <f t="shared" si="643"/>
        <v>0</v>
      </c>
      <c r="H408" s="371">
        <f t="shared" si="645"/>
        <v>0</v>
      </c>
      <c r="I408" s="372">
        <f t="shared" si="644"/>
        <v>0</v>
      </c>
      <c r="J408" s="367" t="str">
        <f t="shared" si="561"/>
        <v/>
      </c>
      <c r="K408" s="372">
        <f t="shared" si="562"/>
        <v>0</v>
      </c>
      <c r="L408" s="369" t="s">
        <v>1101</v>
      </c>
      <c r="M408" s="373"/>
      <c r="N408" s="374"/>
      <c r="O408" s="415"/>
      <c r="P408" s="376"/>
      <c r="Q408" s="377"/>
      <c r="R408" s="378"/>
      <c r="S408" s="379"/>
      <c r="T408" s="378"/>
      <c r="U408" s="378"/>
      <c r="V408" s="383"/>
      <c r="W408" s="384"/>
      <c r="X408" s="385"/>
      <c r="Y408" s="384"/>
      <c r="Z408" s="401"/>
      <c r="AA408" s="402"/>
      <c r="AB408" s="383"/>
      <c r="AC408" s="384"/>
      <c r="AD408" s="384"/>
      <c r="AE408" s="383"/>
      <c r="AF408" s="401"/>
      <c r="AG408" s="406"/>
      <c r="AH408" s="383"/>
      <c r="AI408" s="384"/>
      <c r="AJ408" s="385"/>
      <c r="AK408" s="384"/>
      <c r="AL408" s="384"/>
      <c r="AM408" s="384"/>
      <c r="AN408" s="383"/>
      <c r="AO408" s="384"/>
      <c r="AP408" s="385"/>
      <c r="AQ408" s="384"/>
      <c r="AR408" s="384"/>
      <c r="AS408" s="384"/>
      <c r="AT408" s="383"/>
      <c r="AU408" s="384"/>
      <c r="AV408" s="384"/>
      <c r="AW408" s="383"/>
      <c r="AX408" s="384"/>
      <c r="AY408" s="385"/>
      <c r="AZ408" s="403"/>
      <c r="BA408" s="387" t="str">
        <f t="shared" si="563"/>
        <v>zzz</v>
      </c>
      <c r="BB408" s="388" t="str">
        <f t="shared" si="564"/>
        <v/>
      </c>
      <c r="BC408" s="389" t="str">
        <f t="shared" si="565"/>
        <v/>
      </c>
      <c r="BD408" s="390" t="str">
        <f t="shared" si="558"/>
        <v/>
      </c>
      <c r="BE408" s="391">
        <f t="shared" si="566"/>
        <v>4</v>
      </c>
      <c r="BF408" s="392" t="e">
        <f>VLOOKUP(C408,'Standaard+voorstellen '!A$1:E$568,1,FALSE)</f>
        <v>#N/A</v>
      </c>
      <c r="BG408" s="393" t="e">
        <f>VLOOKUP(P408,'Hulpblad Aantal per VrtgSrt &gt;=1'!B$4:C$688,1,FALSE)</f>
        <v>#N/A</v>
      </c>
      <c r="BH408" s="394"/>
      <c r="BI408" s="393" t="str">
        <f t="shared" si="567"/>
        <v>v</v>
      </c>
      <c r="BJ408" s="393" t="str">
        <f t="shared" si="568"/>
        <v/>
      </c>
      <c r="BK408" s="393" t="str">
        <f t="shared" si="569"/>
        <v/>
      </c>
      <c r="BL408" s="395" t="str">
        <f t="shared" si="570"/>
        <v/>
      </c>
      <c r="BM408" s="393" t="str">
        <f>IF((B408&gt;"a"),(VLOOKUP(A408,Afhankelijkheid!A$2:O$5530,2,FALSE)),"")</f>
        <v/>
      </c>
      <c r="BN408" s="396">
        <f>IFERROR(VLOOKUP(A408,'Hulpblad IZB en IZE'!A$2:B$750,2,FALSE),0)</f>
        <v>0</v>
      </c>
      <c r="BO408" s="397" t="str">
        <f t="shared" si="571"/>
        <v/>
      </c>
      <c r="BP408" s="370">
        <f t="shared" si="572"/>
        <v>0</v>
      </c>
      <c r="BQ408" s="371">
        <f t="shared" si="573"/>
        <v>0</v>
      </c>
      <c r="BR408" s="372">
        <f t="shared" si="641"/>
        <v>0</v>
      </c>
      <c r="BS408" s="372">
        <f t="shared" si="642"/>
        <v>0</v>
      </c>
      <c r="BT408" s="367">
        <f t="shared" si="574"/>
        <v>0</v>
      </c>
      <c r="BU408" s="398"/>
      <c r="BW408" s="393">
        <f t="shared" si="575"/>
        <v>0</v>
      </c>
      <c r="BX408" s="393">
        <f t="shared" si="576"/>
        <v>0</v>
      </c>
      <c r="BY408" s="393">
        <f t="shared" si="577"/>
        <v>0</v>
      </c>
      <c r="BZ408" s="393">
        <f t="shared" si="578"/>
        <v>0</v>
      </c>
      <c r="CA408" s="393">
        <f t="shared" si="579"/>
        <v>0</v>
      </c>
      <c r="CB408" s="393">
        <f t="shared" si="580"/>
        <v>0</v>
      </c>
      <c r="CC408" s="393">
        <f t="shared" si="581"/>
        <v>0</v>
      </c>
      <c r="CD408" s="393">
        <f t="shared" si="582"/>
        <v>0</v>
      </c>
      <c r="CE408" s="393">
        <f t="shared" si="583"/>
        <v>0</v>
      </c>
      <c r="CF408" s="393">
        <f t="shared" si="584"/>
        <v>0</v>
      </c>
      <c r="CG408" s="398"/>
      <c r="CH408" s="391">
        <f t="shared" si="585"/>
        <v>0</v>
      </c>
      <c r="CI408" s="391">
        <f t="shared" si="586"/>
        <v>0</v>
      </c>
      <c r="CJ408" s="391">
        <f t="shared" si="587"/>
        <v>0</v>
      </c>
      <c r="CK408" s="391">
        <f t="shared" si="588"/>
        <v>0</v>
      </c>
      <c r="CL408" s="391">
        <f t="shared" si="589"/>
        <v>0</v>
      </c>
      <c r="CM408" s="391">
        <f t="shared" si="590"/>
        <v>0</v>
      </c>
      <c r="CN408" s="391">
        <f t="shared" si="591"/>
        <v>0</v>
      </c>
      <c r="CO408" s="391">
        <f t="shared" si="592"/>
        <v>0</v>
      </c>
      <c r="CP408" s="391">
        <f t="shared" si="593"/>
        <v>0</v>
      </c>
      <c r="CQ408" s="391">
        <f t="shared" si="594"/>
        <v>0</v>
      </c>
      <c r="CR408" s="391">
        <f t="shared" si="595"/>
        <v>0</v>
      </c>
      <c r="CS408" s="393">
        <f t="shared" si="596"/>
        <v>0</v>
      </c>
      <c r="CT408" s="391">
        <f t="shared" si="597"/>
        <v>0</v>
      </c>
      <c r="CU408" s="391">
        <f t="shared" si="598"/>
        <v>0</v>
      </c>
      <c r="CV408" s="391">
        <f t="shared" si="599"/>
        <v>0</v>
      </c>
      <c r="CW408" s="391">
        <f t="shared" si="600"/>
        <v>0</v>
      </c>
      <c r="CX408" s="391">
        <f t="shared" si="601"/>
        <v>0</v>
      </c>
      <c r="CY408" s="391">
        <f t="shared" si="602"/>
        <v>0</v>
      </c>
      <c r="CZ408" s="391">
        <f t="shared" si="603"/>
        <v>0</v>
      </c>
      <c r="DA408" s="391">
        <f t="shared" si="604"/>
        <v>0</v>
      </c>
      <c r="DB408" s="391">
        <f t="shared" si="605"/>
        <v>0</v>
      </c>
      <c r="DC408" s="391">
        <f t="shared" si="606"/>
        <v>0</v>
      </c>
      <c r="DD408" s="391">
        <f t="shared" si="607"/>
        <v>0</v>
      </c>
      <c r="DE408" s="398"/>
      <c r="DF408" s="391">
        <f t="shared" si="608"/>
        <v>0</v>
      </c>
      <c r="DG408" s="391">
        <f t="shared" si="609"/>
        <v>0</v>
      </c>
      <c r="DH408" s="391">
        <f t="shared" si="610"/>
        <v>0</v>
      </c>
      <c r="DI408" s="391">
        <f t="shared" si="611"/>
        <v>0</v>
      </c>
      <c r="DJ408" s="391">
        <f t="shared" si="612"/>
        <v>0</v>
      </c>
      <c r="DK408" s="391">
        <f t="shared" si="613"/>
        <v>0</v>
      </c>
      <c r="DL408" s="391">
        <f t="shared" si="614"/>
        <v>0</v>
      </c>
      <c r="DM408" s="391">
        <f t="shared" si="615"/>
        <v>0</v>
      </c>
      <c r="DN408" s="391">
        <f t="shared" si="616"/>
        <v>0</v>
      </c>
      <c r="DO408" s="391">
        <f t="shared" si="617"/>
        <v>0</v>
      </c>
      <c r="DP408" s="391">
        <f t="shared" si="618"/>
        <v>0</v>
      </c>
      <c r="DQ408" s="398"/>
      <c r="DR408" s="391">
        <f t="shared" si="619"/>
        <v>0</v>
      </c>
      <c r="DS408" s="391">
        <f t="shared" si="620"/>
        <v>0</v>
      </c>
      <c r="DT408" s="391">
        <f t="shared" si="621"/>
        <v>0</v>
      </c>
      <c r="DU408" s="391">
        <f t="shared" si="622"/>
        <v>0</v>
      </c>
      <c r="DV408" s="391">
        <f t="shared" si="623"/>
        <v>0</v>
      </c>
      <c r="DW408" s="391">
        <f t="shared" si="624"/>
        <v>0</v>
      </c>
      <c r="DX408" s="391">
        <f t="shared" si="625"/>
        <v>0</v>
      </c>
      <c r="DY408" s="391">
        <f t="shared" si="626"/>
        <v>0</v>
      </c>
      <c r="DZ408" s="391">
        <f t="shared" si="627"/>
        <v>0</v>
      </c>
      <c r="EA408" s="391">
        <f t="shared" si="628"/>
        <v>0</v>
      </c>
      <c r="EB408" s="391">
        <f t="shared" si="629"/>
        <v>0</v>
      </c>
      <c r="EC408" s="398"/>
      <c r="ED408" s="391">
        <f t="shared" si="630"/>
        <v>0</v>
      </c>
      <c r="EE408" s="391">
        <f t="shared" si="631"/>
        <v>0</v>
      </c>
      <c r="EF408" s="391">
        <f t="shared" si="632"/>
        <v>0</v>
      </c>
      <c r="EG408" s="391">
        <f t="shared" si="633"/>
        <v>0</v>
      </c>
      <c r="EH408" s="391">
        <f t="shared" si="634"/>
        <v>0</v>
      </c>
      <c r="EI408" s="391">
        <f t="shared" si="635"/>
        <v>0</v>
      </c>
      <c r="EJ408" s="391">
        <f t="shared" si="636"/>
        <v>0</v>
      </c>
      <c r="EK408" s="391">
        <f t="shared" si="637"/>
        <v>0</v>
      </c>
      <c r="EL408" s="391">
        <f t="shared" si="638"/>
        <v>0</v>
      </c>
      <c r="EM408" s="391">
        <f t="shared" si="639"/>
        <v>0</v>
      </c>
      <c r="EN408" s="391">
        <f t="shared" si="640"/>
        <v>0</v>
      </c>
    </row>
    <row r="409" spans="1:144" s="391" customFormat="1" ht="13.5" hidden="1" thickBot="1" x14ac:dyDescent="0.25">
      <c r="A409" s="364" t="str">
        <f t="shared" si="646"/>
        <v>zzz</v>
      </c>
      <c r="B409" s="365" t="str">
        <f>IF((A409&lt;&gt;"ZZZ"),(IF((IFERROR((VLOOKUP(A409,'Standaard+voorstellen '!A$1:B$436,1,FALSE)),"ZZZ"))="ZZZ","v","")),"")</f>
        <v/>
      </c>
      <c r="C409" s="491" t="s">
        <v>1051</v>
      </c>
      <c r="D409" s="367" t="str">
        <f t="shared" si="560"/>
        <v/>
      </c>
      <c r="E409" s="368" t="str">
        <f>IFERROR((VLOOKUP(C409,'Standaard+voorstellen '!A$1:E$568,2,FALSE)),"Nog af te handelen AANVRAAG")</f>
        <v>Nog af te handelen AANVRAAG</v>
      </c>
      <c r="F409" s="369" t="str">
        <f>IFERROR((VLOOKUP(C409,'Standaard+voorstellen '!A$1:E$568,3,FALSE)),"")</f>
        <v/>
      </c>
      <c r="G409" s="370">
        <f t="shared" si="643"/>
        <v>0</v>
      </c>
      <c r="H409" s="371">
        <f t="shared" si="645"/>
        <v>0</v>
      </c>
      <c r="I409" s="372">
        <f t="shared" si="644"/>
        <v>0</v>
      </c>
      <c r="J409" s="367" t="str">
        <f t="shared" si="561"/>
        <v/>
      </c>
      <c r="K409" s="372">
        <f t="shared" si="562"/>
        <v>0</v>
      </c>
      <c r="L409" s="369" t="s">
        <v>1101</v>
      </c>
      <c r="M409" s="373"/>
      <c r="N409" s="374"/>
      <c r="O409" s="415"/>
      <c r="P409" s="376"/>
      <c r="Q409" s="377"/>
      <c r="R409" s="378"/>
      <c r="S409" s="379"/>
      <c r="T409" s="378"/>
      <c r="U409" s="378"/>
      <c r="V409" s="383"/>
      <c r="W409" s="384"/>
      <c r="X409" s="385"/>
      <c r="Y409" s="384"/>
      <c r="Z409" s="401"/>
      <c r="AA409" s="402"/>
      <c r="AB409" s="383"/>
      <c r="AC409" s="384"/>
      <c r="AD409" s="384"/>
      <c r="AE409" s="383"/>
      <c r="AF409" s="401"/>
      <c r="AG409" s="406"/>
      <c r="AH409" s="383"/>
      <c r="AI409" s="384"/>
      <c r="AJ409" s="385"/>
      <c r="AK409" s="384"/>
      <c r="AL409" s="384"/>
      <c r="AM409" s="384"/>
      <c r="AN409" s="383"/>
      <c r="AO409" s="384"/>
      <c r="AP409" s="385"/>
      <c r="AQ409" s="384"/>
      <c r="AR409" s="384"/>
      <c r="AS409" s="384"/>
      <c r="AT409" s="383"/>
      <c r="AU409" s="384"/>
      <c r="AV409" s="384"/>
      <c r="AW409" s="383"/>
      <c r="AX409" s="384"/>
      <c r="AY409" s="385"/>
      <c r="AZ409" s="403"/>
      <c r="BA409" s="387" t="str">
        <f t="shared" si="563"/>
        <v>zzz</v>
      </c>
      <c r="BB409" s="388" t="str">
        <f t="shared" si="564"/>
        <v/>
      </c>
      <c r="BC409" s="389" t="str">
        <f t="shared" si="565"/>
        <v/>
      </c>
      <c r="BD409" s="390" t="str">
        <f t="shared" si="558"/>
        <v/>
      </c>
      <c r="BE409" s="391">
        <f t="shared" si="566"/>
        <v>4</v>
      </c>
      <c r="BF409" s="392" t="e">
        <f>VLOOKUP(C409,'Standaard+voorstellen '!A$1:E$568,1,FALSE)</f>
        <v>#N/A</v>
      </c>
      <c r="BG409" s="393" t="e">
        <f>VLOOKUP(P409,'Hulpblad Aantal per VrtgSrt &gt;=1'!B$4:C$688,1,FALSE)</f>
        <v>#N/A</v>
      </c>
      <c r="BH409" s="394"/>
      <c r="BI409" s="393" t="str">
        <f t="shared" si="567"/>
        <v>v</v>
      </c>
      <c r="BJ409" s="393" t="str">
        <f t="shared" si="568"/>
        <v/>
      </c>
      <c r="BK409" s="393" t="str">
        <f t="shared" si="569"/>
        <v/>
      </c>
      <c r="BL409" s="395" t="str">
        <f t="shared" si="570"/>
        <v/>
      </c>
      <c r="BM409" s="393" t="str">
        <f>IF((B409&gt;"a"),(VLOOKUP(A409,Afhankelijkheid!A$2:O$5530,2,FALSE)),"")</f>
        <v/>
      </c>
      <c r="BN409" s="396">
        <f>IFERROR(VLOOKUP(A409,'Hulpblad IZB en IZE'!A$2:B$750,2,FALSE),0)</f>
        <v>0</v>
      </c>
      <c r="BO409" s="397" t="str">
        <f t="shared" si="571"/>
        <v/>
      </c>
      <c r="BP409" s="370">
        <f t="shared" si="572"/>
        <v>0</v>
      </c>
      <c r="BQ409" s="371">
        <f t="shared" si="573"/>
        <v>0</v>
      </c>
      <c r="BR409" s="372">
        <f t="shared" si="641"/>
        <v>0</v>
      </c>
      <c r="BS409" s="372">
        <f t="shared" si="642"/>
        <v>0</v>
      </c>
      <c r="BT409" s="367">
        <f t="shared" si="574"/>
        <v>0</v>
      </c>
      <c r="BU409" s="398"/>
      <c r="BW409" s="393">
        <f t="shared" si="575"/>
        <v>0</v>
      </c>
      <c r="BX409" s="393">
        <f t="shared" si="576"/>
        <v>0</v>
      </c>
      <c r="BY409" s="393">
        <f t="shared" si="577"/>
        <v>0</v>
      </c>
      <c r="BZ409" s="393">
        <f t="shared" si="578"/>
        <v>0</v>
      </c>
      <c r="CA409" s="393">
        <f t="shared" si="579"/>
        <v>0</v>
      </c>
      <c r="CB409" s="393">
        <f t="shared" si="580"/>
        <v>0</v>
      </c>
      <c r="CC409" s="393">
        <f t="shared" si="581"/>
        <v>0</v>
      </c>
      <c r="CD409" s="393">
        <f t="shared" si="582"/>
        <v>0</v>
      </c>
      <c r="CE409" s="393">
        <f t="shared" si="583"/>
        <v>0</v>
      </c>
      <c r="CF409" s="393">
        <f t="shared" si="584"/>
        <v>0</v>
      </c>
      <c r="CG409" s="398"/>
      <c r="CH409" s="391">
        <f t="shared" si="585"/>
        <v>0</v>
      </c>
      <c r="CI409" s="391">
        <f t="shared" si="586"/>
        <v>0</v>
      </c>
      <c r="CJ409" s="391">
        <f t="shared" si="587"/>
        <v>0</v>
      </c>
      <c r="CK409" s="391">
        <f t="shared" si="588"/>
        <v>0</v>
      </c>
      <c r="CL409" s="391">
        <f t="shared" si="589"/>
        <v>0</v>
      </c>
      <c r="CM409" s="391">
        <f t="shared" si="590"/>
        <v>0</v>
      </c>
      <c r="CN409" s="391">
        <f t="shared" si="591"/>
        <v>0</v>
      </c>
      <c r="CO409" s="391">
        <f t="shared" si="592"/>
        <v>0</v>
      </c>
      <c r="CP409" s="391">
        <f t="shared" si="593"/>
        <v>0</v>
      </c>
      <c r="CQ409" s="391">
        <f t="shared" si="594"/>
        <v>0</v>
      </c>
      <c r="CR409" s="391">
        <f t="shared" si="595"/>
        <v>0</v>
      </c>
      <c r="CS409" s="393">
        <f t="shared" si="596"/>
        <v>0</v>
      </c>
      <c r="CT409" s="391">
        <f t="shared" si="597"/>
        <v>0</v>
      </c>
      <c r="CU409" s="391">
        <f t="shared" si="598"/>
        <v>0</v>
      </c>
      <c r="CV409" s="391">
        <f t="shared" si="599"/>
        <v>0</v>
      </c>
      <c r="CW409" s="391">
        <f t="shared" si="600"/>
        <v>0</v>
      </c>
      <c r="CX409" s="391">
        <f t="shared" si="601"/>
        <v>0</v>
      </c>
      <c r="CY409" s="391">
        <f t="shared" si="602"/>
        <v>0</v>
      </c>
      <c r="CZ409" s="391">
        <f t="shared" si="603"/>
        <v>0</v>
      </c>
      <c r="DA409" s="391">
        <f t="shared" si="604"/>
        <v>0</v>
      </c>
      <c r="DB409" s="391">
        <f t="shared" si="605"/>
        <v>0</v>
      </c>
      <c r="DC409" s="391">
        <f t="shared" si="606"/>
        <v>0</v>
      </c>
      <c r="DD409" s="391">
        <f t="shared" si="607"/>
        <v>0</v>
      </c>
      <c r="DE409" s="398"/>
      <c r="DF409" s="391">
        <f t="shared" si="608"/>
        <v>0</v>
      </c>
      <c r="DG409" s="391">
        <f t="shared" si="609"/>
        <v>0</v>
      </c>
      <c r="DH409" s="391">
        <f t="shared" si="610"/>
        <v>0</v>
      </c>
      <c r="DI409" s="391">
        <f t="shared" si="611"/>
        <v>0</v>
      </c>
      <c r="DJ409" s="391">
        <f t="shared" si="612"/>
        <v>0</v>
      </c>
      <c r="DK409" s="391">
        <f t="shared" si="613"/>
        <v>0</v>
      </c>
      <c r="DL409" s="391">
        <f t="shared" si="614"/>
        <v>0</v>
      </c>
      <c r="DM409" s="391">
        <f t="shared" si="615"/>
        <v>0</v>
      </c>
      <c r="DN409" s="391">
        <f t="shared" si="616"/>
        <v>0</v>
      </c>
      <c r="DO409" s="391">
        <f t="shared" si="617"/>
        <v>0</v>
      </c>
      <c r="DP409" s="391">
        <f t="shared" si="618"/>
        <v>0</v>
      </c>
      <c r="DQ409" s="398"/>
      <c r="DR409" s="391">
        <f t="shared" si="619"/>
        <v>0</v>
      </c>
      <c r="DS409" s="391">
        <f t="shared" si="620"/>
        <v>0</v>
      </c>
      <c r="DT409" s="391">
        <f t="shared" si="621"/>
        <v>0</v>
      </c>
      <c r="DU409" s="391">
        <f t="shared" si="622"/>
        <v>0</v>
      </c>
      <c r="DV409" s="391">
        <f t="shared" si="623"/>
        <v>0</v>
      </c>
      <c r="DW409" s="391">
        <f t="shared" si="624"/>
        <v>0</v>
      </c>
      <c r="DX409" s="391">
        <f t="shared" si="625"/>
        <v>0</v>
      </c>
      <c r="DY409" s="391">
        <f t="shared" si="626"/>
        <v>0</v>
      </c>
      <c r="DZ409" s="391">
        <f t="shared" si="627"/>
        <v>0</v>
      </c>
      <c r="EA409" s="391">
        <f t="shared" si="628"/>
        <v>0</v>
      </c>
      <c r="EB409" s="391">
        <f t="shared" si="629"/>
        <v>0</v>
      </c>
      <c r="EC409" s="398"/>
      <c r="ED409" s="391">
        <f t="shared" si="630"/>
        <v>0</v>
      </c>
      <c r="EE409" s="391">
        <f t="shared" si="631"/>
        <v>0</v>
      </c>
      <c r="EF409" s="391">
        <f t="shared" si="632"/>
        <v>0</v>
      </c>
      <c r="EG409" s="391">
        <f t="shared" si="633"/>
        <v>0</v>
      </c>
      <c r="EH409" s="391">
        <f t="shared" si="634"/>
        <v>0</v>
      </c>
      <c r="EI409" s="391">
        <f t="shared" si="635"/>
        <v>0</v>
      </c>
      <c r="EJ409" s="391">
        <f t="shared" si="636"/>
        <v>0</v>
      </c>
      <c r="EK409" s="391">
        <f t="shared" si="637"/>
        <v>0</v>
      </c>
      <c r="EL409" s="391">
        <f t="shared" si="638"/>
        <v>0</v>
      </c>
      <c r="EM409" s="391">
        <f t="shared" si="639"/>
        <v>0</v>
      </c>
      <c r="EN409" s="391">
        <f t="shared" si="640"/>
        <v>0</v>
      </c>
    </row>
    <row r="410" spans="1:144" s="391" customFormat="1" ht="15.6" hidden="1" customHeight="1" thickBot="1" x14ac:dyDescent="0.25">
      <c r="A410" s="364" t="str">
        <f t="shared" si="646"/>
        <v>zzz</v>
      </c>
      <c r="B410" s="365" t="str">
        <f>IF((A410&lt;&gt;"ZZZ"),(IF((IFERROR((VLOOKUP(A410,'Standaard+voorstellen '!A$1:B$436,1,FALSE)),"ZZZ"))="ZZZ","v","")),"")</f>
        <v/>
      </c>
      <c r="C410" s="413" t="s">
        <v>1051</v>
      </c>
      <c r="D410" s="367" t="str">
        <f t="shared" si="560"/>
        <v/>
      </c>
      <c r="E410" s="368" t="str">
        <f>IFERROR((VLOOKUP(C410,'Standaard+voorstellen '!A$1:E$568,2,FALSE)),"Nog af te handelen AANVRAAG")</f>
        <v>Nog af te handelen AANVRAAG</v>
      </c>
      <c r="F410" s="369" t="str">
        <f>IFERROR((VLOOKUP(C410,'Standaard+voorstellen '!A$1:E$568,3,FALSE)),"")</f>
        <v/>
      </c>
      <c r="G410" s="370">
        <f t="shared" si="643"/>
        <v>0</v>
      </c>
      <c r="H410" s="371">
        <f t="shared" si="645"/>
        <v>0</v>
      </c>
      <c r="I410" s="372">
        <f t="shared" si="644"/>
        <v>0</v>
      </c>
      <c r="J410" s="367" t="str">
        <f t="shared" si="561"/>
        <v/>
      </c>
      <c r="K410" s="372">
        <f t="shared" si="562"/>
        <v>0</v>
      </c>
      <c r="L410" s="414" t="s">
        <v>1101</v>
      </c>
      <c r="M410" s="373"/>
      <c r="N410" s="374"/>
      <c r="O410" s="415"/>
      <c r="P410" s="376"/>
      <c r="Q410" s="461"/>
      <c r="R410" s="378"/>
      <c r="S410" s="379"/>
      <c r="T410" s="462"/>
      <c r="U410" s="462"/>
      <c r="V410" s="377"/>
      <c r="W410" s="378"/>
      <c r="X410" s="379"/>
      <c r="Y410" s="384"/>
      <c r="Z410" s="401"/>
      <c r="AA410" s="402"/>
      <c r="AB410" s="377"/>
      <c r="AC410" s="378"/>
      <c r="AD410" s="378"/>
      <c r="AE410" s="377"/>
      <c r="AF410" s="380"/>
      <c r="AG410" s="382"/>
      <c r="AH410" s="377"/>
      <c r="AI410" s="378"/>
      <c r="AJ410" s="379"/>
      <c r="AK410" s="378"/>
      <c r="AL410" s="378"/>
      <c r="AM410" s="378"/>
      <c r="AN410" s="383"/>
      <c r="AO410" s="384"/>
      <c r="AP410" s="385"/>
      <c r="AQ410" s="378"/>
      <c r="AR410" s="378"/>
      <c r="AS410" s="378"/>
      <c r="AT410" s="383"/>
      <c r="AU410" s="378"/>
      <c r="AV410" s="378"/>
      <c r="AW410" s="383"/>
      <c r="AX410" s="384"/>
      <c r="AY410" s="379"/>
      <c r="AZ410" s="403"/>
      <c r="BA410" s="387" t="str">
        <f t="shared" si="563"/>
        <v>zzz</v>
      </c>
      <c r="BB410" s="388" t="str">
        <f t="shared" si="564"/>
        <v/>
      </c>
      <c r="BC410" s="389" t="str">
        <f t="shared" si="565"/>
        <v/>
      </c>
      <c r="BD410" s="390" t="str">
        <f t="shared" si="558"/>
        <v/>
      </c>
      <c r="BE410" s="391">
        <f t="shared" si="566"/>
        <v>4</v>
      </c>
      <c r="BF410" s="392" t="e">
        <f>VLOOKUP(C410,'Standaard+voorstellen '!A$1:E$568,1,FALSE)</f>
        <v>#N/A</v>
      </c>
      <c r="BG410" s="393" t="e">
        <f>VLOOKUP(P410,'Hulpblad Aantal per VrtgSrt &gt;=1'!B$4:C$688,1,FALSE)</f>
        <v>#N/A</v>
      </c>
      <c r="BH410" s="394"/>
      <c r="BI410" s="393" t="str">
        <f t="shared" si="567"/>
        <v>v</v>
      </c>
      <c r="BJ410" s="393" t="str">
        <f t="shared" si="568"/>
        <v/>
      </c>
      <c r="BK410" s="393" t="str">
        <f t="shared" si="569"/>
        <v/>
      </c>
      <c r="BL410" s="395" t="str">
        <f t="shared" si="570"/>
        <v/>
      </c>
      <c r="BM410" s="393" t="str">
        <f>IF((B410&gt;"a"),(VLOOKUP(A410,Afhankelijkheid!A$2:O$5530,2,FALSE)),"")</f>
        <v/>
      </c>
      <c r="BN410" s="396">
        <f>IFERROR(VLOOKUP(A410,'Hulpblad IZB en IZE'!A$2:B$750,2,FALSE),0)</f>
        <v>0</v>
      </c>
      <c r="BO410" s="397" t="str">
        <f t="shared" si="571"/>
        <v/>
      </c>
      <c r="BP410" s="370">
        <f t="shared" si="572"/>
        <v>0</v>
      </c>
      <c r="BQ410" s="371">
        <f t="shared" si="573"/>
        <v>0</v>
      </c>
      <c r="BR410" s="372">
        <f t="shared" si="641"/>
        <v>0</v>
      </c>
      <c r="BS410" s="372">
        <f t="shared" si="642"/>
        <v>0</v>
      </c>
      <c r="BT410" s="367">
        <f t="shared" si="574"/>
        <v>0</v>
      </c>
      <c r="BU410" s="398"/>
      <c r="BW410" s="393">
        <f t="shared" si="575"/>
        <v>0</v>
      </c>
      <c r="BX410" s="393">
        <f t="shared" si="576"/>
        <v>0</v>
      </c>
      <c r="BY410" s="393">
        <f t="shared" si="577"/>
        <v>0</v>
      </c>
      <c r="BZ410" s="393">
        <f t="shared" si="578"/>
        <v>0</v>
      </c>
      <c r="CA410" s="393">
        <f t="shared" si="579"/>
        <v>0</v>
      </c>
      <c r="CB410" s="393">
        <f t="shared" si="580"/>
        <v>0</v>
      </c>
      <c r="CC410" s="393">
        <f t="shared" si="581"/>
        <v>0</v>
      </c>
      <c r="CD410" s="393">
        <f t="shared" si="582"/>
        <v>0</v>
      </c>
      <c r="CE410" s="393">
        <f t="shared" si="583"/>
        <v>0</v>
      </c>
      <c r="CF410" s="393">
        <f t="shared" si="584"/>
        <v>0</v>
      </c>
      <c r="CG410" s="398"/>
      <c r="CH410" s="391">
        <f t="shared" si="585"/>
        <v>0</v>
      </c>
      <c r="CI410" s="391">
        <f t="shared" si="586"/>
        <v>0</v>
      </c>
      <c r="CJ410" s="391">
        <f t="shared" si="587"/>
        <v>0</v>
      </c>
      <c r="CK410" s="391">
        <f t="shared" si="588"/>
        <v>0</v>
      </c>
      <c r="CL410" s="391">
        <f t="shared" si="589"/>
        <v>0</v>
      </c>
      <c r="CM410" s="391">
        <f t="shared" si="590"/>
        <v>0</v>
      </c>
      <c r="CN410" s="391">
        <f t="shared" si="591"/>
        <v>0</v>
      </c>
      <c r="CO410" s="391">
        <f t="shared" si="592"/>
        <v>0</v>
      </c>
      <c r="CP410" s="391">
        <f t="shared" si="593"/>
        <v>0</v>
      </c>
      <c r="CQ410" s="391">
        <f t="shared" si="594"/>
        <v>0</v>
      </c>
      <c r="CR410" s="391">
        <f t="shared" si="595"/>
        <v>0</v>
      </c>
      <c r="CS410" s="393">
        <f t="shared" si="596"/>
        <v>0</v>
      </c>
      <c r="CT410" s="391">
        <f t="shared" si="597"/>
        <v>0</v>
      </c>
      <c r="CU410" s="391">
        <f t="shared" si="598"/>
        <v>0</v>
      </c>
      <c r="CV410" s="391">
        <f t="shared" si="599"/>
        <v>0</v>
      </c>
      <c r="CW410" s="391">
        <f t="shared" si="600"/>
        <v>0</v>
      </c>
      <c r="CX410" s="391">
        <f t="shared" si="601"/>
        <v>0</v>
      </c>
      <c r="CY410" s="391">
        <f t="shared" si="602"/>
        <v>0</v>
      </c>
      <c r="CZ410" s="391">
        <f t="shared" si="603"/>
        <v>0</v>
      </c>
      <c r="DA410" s="391">
        <f t="shared" si="604"/>
        <v>0</v>
      </c>
      <c r="DB410" s="391">
        <f t="shared" si="605"/>
        <v>0</v>
      </c>
      <c r="DC410" s="391">
        <f t="shared" si="606"/>
        <v>0</v>
      </c>
      <c r="DD410" s="391">
        <f t="shared" si="607"/>
        <v>0</v>
      </c>
      <c r="DE410" s="398"/>
      <c r="DF410" s="391">
        <f t="shared" si="608"/>
        <v>0</v>
      </c>
      <c r="DG410" s="391">
        <f t="shared" si="609"/>
        <v>0</v>
      </c>
      <c r="DH410" s="391">
        <f t="shared" si="610"/>
        <v>0</v>
      </c>
      <c r="DI410" s="391">
        <f t="shared" si="611"/>
        <v>0</v>
      </c>
      <c r="DJ410" s="391">
        <f t="shared" si="612"/>
        <v>0</v>
      </c>
      <c r="DK410" s="391">
        <f t="shared" si="613"/>
        <v>0</v>
      </c>
      <c r="DL410" s="391">
        <f t="shared" si="614"/>
        <v>0</v>
      </c>
      <c r="DM410" s="391">
        <f t="shared" si="615"/>
        <v>0</v>
      </c>
      <c r="DN410" s="391">
        <f t="shared" si="616"/>
        <v>0</v>
      </c>
      <c r="DO410" s="391">
        <f t="shared" si="617"/>
        <v>0</v>
      </c>
      <c r="DP410" s="391">
        <f t="shared" si="618"/>
        <v>0</v>
      </c>
      <c r="DQ410" s="398"/>
      <c r="DR410" s="391">
        <f t="shared" si="619"/>
        <v>0</v>
      </c>
      <c r="DS410" s="391">
        <f t="shared" si="620"/>
        <v>0</v>
      </c>
      <c r="DT410" s="391">
        <f t="shared" si="621"/>
        <v>0</v>
      </c>
      <c r="DU410" s="391">
        <f t="shared" si="622"/>
        <v>0</v>
      </c>
      <c r="DV410" s="391">
        <f t="shared" si="623"/>
        <v>0</v>
      </c>
      <c r="DW410" s="391">
        <f t="shared" si="624"/>
        <v>0</v>
      </c>
      <c r="DX410" s="391">
        <f t="shared" si="625"/>
        <v>0</v>
      </c>
      <c r="DY410" s="391">
        <f t="shared" si="626"/>
        <v>0</v>
      </c>
      <c r="DZ410" s="391">
        <f t="shared" si="627"/>
        <v>0</v>
      </c>
      <c r="EA410" s="391">
        <f t="shared" si="628"/>
        <v>0</v>
      </c>
      <c r="EB410" s="391">
        <f t="shared" si="629"/>
        <v>0</v>
      </c>
      <c r="EC410" s="398"/>
      <c r="ED410" s="391">
        <f t="shared" si="630"/>
        <v>0</v>
      </c>
      <c r="EE410" s="391">
        <f t="shared" si="631"/>
        <v>0</v>
      </c>
      <c r="EF410" s="391">
        <f t="shared" si="632"/>
        <v>0</v>
      </c>
      <c r="EG410" s="391">
        <f t="shared" si="633"/>
        <v>0</v>
      </c>
      <c r="EH410" s="391">
        <f t="shared" si="634"/>
        <v>0</v>
      </c>
      <c r="EI410" s="391">
        <f t="shared" si="635"/>
        <v>0</v>
      </c>
      <c r="EJ410" s="391">
        <f t="shared" si="636"/>
        <v>0</v>
      </c>
      <c r="EK410" s="391">
        <f t="shared" si="637"/>
        <v>0</v>
      </c>
      <c r="EL410" s="391">
        <f t="shared" si="638"/>
        <v>0</v>
      </c>
      <c r="EM410" s="391">
        <f t="shared" si="639"/>
        <v>0</v>
      </c>
      <c r="EN410" s="391">
        <f t="shared" si="640"/>
        <v>0</v>
      </c>
    </row>
    <row r="411" spans="1:144" s="391" customFormat="1" ht="13.5" hidden="1" thickBot="1" x14ac:dyDescent="0.25">
      <c r="A411" s="364" t="str">
        <f t="shared" si="646"/>
        <v>zzz</v>
      </c>
      <c r="B411" s="365" t="str">
        <f>IF((A411&lt;&gt;"ZZZ"),(IF((IFERROR((VLOOKUP(A411,'Standaard+voorstellen '!A$1:B$436,1,FALSE)),"ZZZ"))="ZZZ","v","")),"")</f>
        <v/>
      </c>
      <c r="C411" s="396" t="s">
        <v>1051</v>
      </c>
      <c r="D411" s="367" t="str">
        <f t="shared" si="560"/>
        <v/>
      </c>
      <c r="E411" s="368" t="str">
        <f>IFERROR((VLOOKUP(C411,'Standaard+voorstellen '!A$1:E$568,2,FALSE)),"Nog af te handelen AANVRAAG")</f>
        <v>Nog af te handelen AANVRAAG</v>
      </c>
      <c r="F411" s="369" t="str">
        <f>IFERROR((VLOOKUP(C411,'Standaard+voorstellen '!A$1:E$568,3,FALSE)),"")</f>
        <v/>
      </c>
      <c r="G411" s="370">
        <f t="shared" si="643"/>
        <v>0</v>
      </c>
      <c r="H411" s="371">
        <f t="shared" si="645"/>
        <v>0</v>
      </c>
      <c r="I411" s="372">
        <f t="shared" si="644"/>
        <v>0</v>
      </c>
      <c r="J411" s="367" t="str">
        <f t="shared" si="561"/>
        <v/>
      </c>
      <c r="K411" s="372">
        <f t="shared" si="562"/>
        <v>0</v>
      </c>
      <c r="L411" s="506" t="s">
        <v>1101</v>
      </c>
      <c r="M411" s="373"/>
      <c r="N411" s="374"/>
      <c r="O411" s="415"/>
      <c r="P411" s="376"/>
      <c r="Q411" s="377"/>
      <c r="R411" s="378"/>
      <c r="S411" s="379"/>
      <c r="T411" s="378"/>
      <c r="U411" s="378"/>
      <c r="V411" s="383"/>
      <c r="W411" s="384"/>
      <c r="X411" s="385"/>
      <c r="Y411" s="384"/>
      <c r="Z411" s="401"/>
      <c r="AA411" s="402"/>
      <c r="AB411" s="383"/>
      <c r="AC411" s="384"/>
      <c r="AD411" s="384"/>
      <c r="AE411" s="383"/>
      <c r="AF411" s="401"/>
      <c r="AG411" s="406"/>
      <c r="AH411" s="383"/>
      <c r="AI411" s="384"/>
      <c r="AJ411" s="385"/>
      <c r="AK411" s="384"/>
      <c r="AL411" s="384"/>
      <c r="AM411" s="384"/>
      <c r="AN411" s="383"/>
      <c r="AO411" s="384"/>
      <c r="AP411" s="385"/>
      <c r="AQ411" s="384"/>
      <c r="AR411" s="384"/>
      <c r="AS411" s="384"/>
      <c r="AT411" s="383"/>
      <c r="AU411" s="384"/>
      <c r="AV411" s="384"/>
      <c r="AW411" s="383"/>
      <c r="AX411" s="384"/>
      <c r="AY411" s="385"/>
      <c r="AZ411" s="403"/>
      <c r="BA411" s="387" t="str">
        <f t="shared" si="563"/>
        <v>zzz</v>
      </c>
      <c r="BB411" s="388" t="str">
        <f t="shared" si="564"/>
        <v/>
      </c>
      <c r="BC411" s="389" t="str">
        <f t="shared" si="565"/>
        <v/>
      </c>
      <c r="BD411" s="390" t="str">
        <f t="shared" si="558"/>
        <v/>
      </c>
      <c r="BE411" s="391">
        <f t="shared" si="566"/>
        <v>4</v>
      </c>
      <c r="BF411" s="392" t="e">
        <f>VLOOKUP(C411,'Standaard+voorstellen '!A$1:E$568,1,FALSE)</f>
        <v>#N/A</v>
      </c>
      <c r="BG411" s="393" t="e">
        <f>VLOOKUP(P411,'Hulpblad Aantal per VrtgSrt &gt;=1'!B$4:C$688,1,FALSE)</f>
        <v>#N/A</v>
      </c>
      <c r="BH411" s="394"/>
      <c r="BI411" s="393" t="str">
        <f t="shared" si="567"/>
        <v>v</v>
      </c>
      <c r="BJ411" s="393" t="str">
        <f t="shared" si="568"/>
        <v/>
      </c>
      <c r="BK411" s="393" t="str">
        <f t="shared" si="569"/>
        <v/>
      </c>
      <c r="BL411" s="395" t="str">
        <f t="shared" si="570"/>
        <v/>
      </c>
      <c r="BM411" s="393" t="str">
        <f>IF((B411&gt;"a"),(VLOOKUP(A411,Afhankelijkheid!A$2:O$5530,2,FALSE)),"")</f>
        <v/>
      </c>
      <c r="BN411" s="396">
        <f>IFERROR(VLOOKUP(A411,'Hulpblad IZB en IZE'!A$2:B$750,2,FALSE),0)</f>
        <v>0</v>
      </c>
      <c r="BO411" s="397" t="str">
        <f t="shared" si="571"/>
        <v/>
      </c>
      <c r="BP411" s="370">
        <f t="shared" si="572"/>
        <v>0</v>
      </c>
      <c r="BQ411" s="371">
        <f t="shared" si="573"/>
        <v>0</v>
      </c>
      <c r="BR411" s="372">
        <f t="shared" si="641"/>
        <v>0</v>
      </c>
      <c r="BS411" s="372">
        <f t="shared" si="642"/>
        <v>0</v>
      </c>
      <c r="BT411" s="367">
        <f t="shared" si="574"/>
        <v>0</v>
      </c>
      <c r="BU411" s="398"/>
      <c r="BW411" s="393">
        <f t="shared" si="575"/>
        <v>0</v>
      </c>
      <c r="BX411" s="393">
        <f t="shared" si="576"/>
        <v>0</v>
      </c>
      <c r="BY411" s="393">
        <f t="shared" si="577"/>
        <v>0</v>
      </c>
      <c r="BZ411" s="393">
        <f t="shared" si="578"/>
        <v>0</v>
      </c>
      <c r="CA411" s="393">
        <f t="shared" si="579"/>
        <v>0</v>
      </c>
      <c r="CB411" s="393">
        <f t="shared" si="580"/>
        <v>0</v>
      </c>
      <c r="CC411" s="393">
        <f t="shared" si="581"/>
        <v>0</v>
      </c>
      <c r="CD411" s="393">
        <f t="shared" si="582"/>
        <v>0</v>
      </c>
      <c r="CE411" s="393">
        <f t="shared" si="583"/>
        <v>0</v>
      </c>
      <c r="CF411" s="393">
        <f t="shared" si="584"/>
        <v>0</v>
      </c>
      <c r="CG411" s="398"/>
      <c r="CH411" s="391">
        <f t="shared" si="585"/>
        <v>0</v>
      </c>
      <c r="CI411" s="391">
        <f t="shared" si="586"/>
        <v>0</v>
      </c>
      <c r="CJ411" s="391">
        <f t="shared" si="587"/>
        <v>0</v>
      </c>
      <c r="CK411" s="391">
        <f t="shared" si="588"/>
        <v>0</v>
      </c>
      <c r="CL411" s="391">
        <f t="shared" si="589"/>
        <v>0</v>
      </c>
      <c r="CM411" s="391">
        <f t="shared" si="590"/>
        <v>0</v>
      </c>
      <c r="CN411" s="391">
        <f t="shared" si="591"/>
        <v>0</v>
      </c>
      <c r="CO411" s="391">
        <f t="shared" si="592"/>
        <v>0</v>
      </c>
      <c r="CP411" s="391">
        <f t="shared" si="593"/>
        <v>0</v>
      </c>
      <c r="CQ411" s="391">
        <f t="shared" si="594"/>
        <v>0</v>
      </c>
      <c r="CR411" s="391">
        <f t="shared" si="595"/>
        <v>0</v>
      </c>
      <c r="CS411" s="393">
        <f t="shared" si="596"/>
        <v>0</v>
      </c>
      <c r="CT411" s="391">
        <f t="shared" si="597"/>
        <v>0</v>
      </c>
      <c r="CU411" s="391">
        <f t="shared" si="598"/>
        <v>0</v>
      </c>
      <c r="CV411" s="391">
        <f t="shared" si="599"/>
        <v>0</v>
      </c>
      <c r="CW411" s="391">
        <f t="shared" si="600"/>
        <v>0</v>
      </c>
      <c r="CX411" s="391">
        <f t="shared" si="601"/>
        <v>0</v>
      </c>
      <c r="CY411" s="391">
        <f t="shared" si="602"/>
        <v>0</v>
      </c>
      <c r="CZ411" s="391">
        <f t="shared" si="603"/>
        <v>0</v>
      </c>
      <c r="DA411" s="391">
        <f t="shared" si="604"/>
        <v>0</v>
      </c>
      <c r="DB411" s="391">
        <f t="shared" si="605"/>
        <v>0</v>
      </c>
      <c r="DC411" s="391">
        <f t="shared" si="606"/>
        <v>0</v>
      </c>
      <c r="DD411" s="391">
        <f t="shared" si="607"/>
        <v>0</v>
      </c>
      <c r="DE411" s="398"/>
      <c r="DF411" s="391">
        <f t="shared" si="608"/>
        <v>0</v>
      </c>
      <c r="DG411" s="391">
        <f t="shared" si="609"/>
        <v>0</v>
      </c>
      <c r="DH411" s="391">
        <f t="shared" si="610"/>
        <v>0</v>
      </c>
      <c r="DI411" s="391">
        <f t="shared" si="611"/>
        <v>0</v>
      </c>
      <c r="DJ411" s="391">
        <f t="shared" si="612"/>
        <v>0</v>
      </c>
      <c r="DK411" s="391">
        <f t="shared" si="613"/>
        <v>0</v>
      </c>
      <c r="DL411" s="391">
        <f t="shared" si="614"/>
        <v>0</v>
      </c>
      <c r="DM411" s="391">
        <f t="shared" si="615"/>
        <v>0</v>
      </c>
      <c r="DN411" s="391">
        <f t="shared" si="616"/>
        <v>0</v>
      </c>
      <c r="DO411" s="391">
        <f t="shared" si="617"/>
        <v>0</v>
      </c>
      <c r="DP411" s="391">
        <f t="shared" si="618"/>
        <v>0</v>
      </c>
      <c r="DQ411" s="398"/>
      <c r="DR411" s="391">
        <f t="shared" si="619"/>
        <v>0</v>
      </c>
      <c r="DS411" s="391">
        <f t="shared" si="620"/>
        <v>0</v>
      </c>
      <c r="DT411" s="391">
        <f t="shared" si="621"/>
        <v>0</v>
      </c>
      <c r="DU411" s="391">
        <f t="shared" si="622"/>
        <v>0</v>
      </c>
      <c r="DV411" s="391">
        <f t="shared" si="623"/>
        <v>0</v>
      </c>
      <c r="DW411" s="391">
        <f t="shared" si="624"/>
        <v>0</v>
      </c>
      <c r="DX411" s="391">
        <f t="shared" si="625"/>
        <v>0</v>
      </c>
      <c r="DY411" s="391">
        <f t="shared" si="626"/>
        <v>0</v>
      </c>
      <c r="DZ411" s="391">
        <f t="shared" si="627"/>
        <v>0</v>
      </c>
      <c r="EA411" s="391">
        <f t="shared" si="628"/>
        <v>0</v>
      </c>
      <c r="EB411" s="391">
        <f t="shared" si="629"/>
        <v>0</v>
      </c>
      <c r="EC411" s="398"/>
      <c r="ED411" s="391">
        <f t="shared" si="630"/>
        <v>0</v>
      </c>
      <c r="EE411" s="391">
        <f t="shared" si="631"/>
        <v>0</v>
      </c>
      <c r="EF411" s="391">
        <f t="shared" si="632"/>
        <v>0</v>
      </c>
      <c r="EG411" s="391">
        <f t="shared" si="633"/>
        <v>0</v>
      </c>
      <c r="EH411" s="391">
        <f t="shared" si="634"/>
        <v>0</v>
      </c>
      <c r="EI411" s="391">
        <f t="shared" si="635"/>
        <v>0</v>
      </c>
      <c r="EJ411" s="391">
        <f t="shared" si="636"/>
        <v>0</v>
      </c>
      <c r="EK411" s="391">
        <f t="shared" si="637"/>
        <v>0</v>
      </c>
      <c r="EL411" s="391">
        <f t="shared" si="638"/>
        <v>0</v>
      </c>
      <c r="EM411" s="391">
        <f t="shared" si="639"/>
        <v>0</v>
      </c>
      <c r="EN411" s="391">
        <f t="shared" si="640"/>
        <v>0</v>
      </c>
    </row>
    <row r="412" spans="1:144" s="391" customFormat="1" ht="13.5" hidden="1" thickBot="1" x14ac:dyDescent="0.25">
      <c r="A412" s="364" t="str">
        <f t="shared" si="646"/>
        <v>zzz</v>
      </c>
      <c r="B412" s="365" t="str">
        <f>IF((A412&lt;&gt;"ZZZ"),(IF((IFERROR((VLOOKUP(A412,'Standaard+voorstellen '!A$1:B$436,1,FALSE)),"ZZZ"))="ZZZ","v","")),"")</f>
        <v/>
      </c>
      <c r="C412" s="525" t="s">
        <v>1051</v>
      </c>
      <c r="D412" s="367" t="str">
        <f t="shared" si="560"/>
        <v/>
      </c>
      <c r="E412" s="368" t="str">
        <f>IFERROR((VLOOKUP(C412,'Standaard+voorstellen '!A$1:E$568,2,FALSE)),"Nog af te handelen AANVRAAG")</f>
        <v>Nog af te handelen AANVRAAG</v>
      </c>
      <c r="F412" s="369" t="str">
        <f>IFERROR((VLOOKUP(C412,'Standaard+voorstellen '!A$1:E$568,3,FALSE)),"")</f>
        <v/>
      </c>
      <c r="G412" s="370">
        <f t="shared" si="643"/>
        <v>0</v>
      </c>
      <c r="H412" s="371">
        <f t="shared" si="645"/>
        <v>0</v>
      </c>
      <c r="I412" s="372">
        <f t="shared" si="644"/>
        <v>0</v>
      </c>
      <c r="J412" s="367" t="str">
        <f t="shared" si="561"/>
        <v/>
      </c>
      <c r="K412" s="372">
        <f t="shared" si="562"/>
        <v>0</v>
      </c>
      <c r="L412" s="369" t="s">
        <v>1101</v>
      </c>
      <c r="M412" s="373"/>
      <c r="N412" s="374"/>
      <c r="O412" s="500"/>
      <c r="P412" s="376"/>
      <c r="Q412" s="377"/>
      <c r="R412" s="378"/>
      <c r="S412" s="379"/>
      <c r="T412" s="378"/>
      <c r="U412" s="378"/>
      <c r="V412" s="377"/>
      <c r="W412" s="378"/>
      <c r="X412" s="379"/>
      <c r="Y412" s="384"/>
      <c r="Z412" s="401"/>
      <c r="AA412" s="402"/>
      <c r="AB412" s="383"/>
      <c r="AC412" s="384"/>
      <c r="AD412" s="384"/>
      <c r="AE412" s="377"/>
      <c r="AF412" s="380"/>
      <c r="AG412" s="382"/>
      <c r="AH412" s="383"/>
      <c r="AI412" s="384"/>
      <c r="AJ412" s="385"/>
      <c r="AK412" s="384"/>
      <c r="AL412" s="384"/>
      <c r="AM412" s="384"/>
      <c r="AN412" s="383"/>
      <c r="AO412" s="384"/>
      <c r="AP412" s="385"/>
      <c r="AQ412" s="384"/>
      <c r="AR412" s="384"/>
      <c r="AS412" s="384"/>
      <c r="AT412" s="377"/>
      <c r="AU412" s="384"/>
      <c r="AV412" s="384"/>
      <c r="AW412" s="377"/>
      <c r="AX412" s="378"/>
      <c r="AY412" s="379"/>
      <c r="AZ412" s="403"/>
      <c r="BA412" s="387" t="str">
        <f t="shared" si="563"/>
        <v>zzz</v>
      </c>
      <c r="BB412" s="388" t="str">
        <f t="shared" si="564"/>
        <v/>
      </c>
      <c r="BC412" s="389" t="str">
        <f t="shared" si="565"/>
        <v/>
      </c>
      <c r="BD412" s="390" t="str">
        <f t="shared" ref="BD412:BD475" si="647">IF(($H412="m"),(IF(MID($C412,4,1)&gt;"-",MID($C412,4,4),MID($C412,5,3))),(MID($C412,($BE412+1),7)))</f>
        <v/>
      </c>
      <c r="BE412" s="391">
        <f t="shared" si="566"/>
        <v>4</v>
      </c>
      <c r="BF412" s="392" t="e">
        <f>VLOOKUP(C412,'Standaard+voorstellen '!A$1:E$568,1,FALSE)</f>
        <v>#N/A</v>
      </c>
      <c r="BG412" s="393" t="e">
        <f>VLOOKUP(P412,'Hulpblad Aantal per VrtgSrt &gt;=1'!B$4:C$688,1,FALSE)</f>
        <v>#N/A</v>
      </c>
      <c r="BH412" s="394"/>
      <c r="BI412" s="393" t="str">
        <f t="shared" si="567"/>
        <v>v</v>
      </c>
      <c r="BJ412" s="393" t="str">
        <f t="shared" si="568"/>
        <v/>
      </c>
      <c r="BK412" s="393" t="str">
        <f t="shared" si="569"/>
        <v/>
      </c>
      <c r="BL412" s="395" t="str">
        <f t="shared" si="570"/>
        <v/>
      </c>
      <c r="BM412" s="393" t="str">
        <f>IF((B412&gt;"a"),(VLOOKUP(A412,Afhankelijkheid!A$2:O$5530,2,FALSE)),"")</f>
        <v/>
      </c>
      <c r="BN412" s="396">
        <f>IFERROR(VLOOKUP(A412,'Hulpblad IZB en IZE'!A$2:B$750,2,FALSE),0)</f>
        <v>0</v>
      </c>
      <c r="BO412" s="397" t="str">
        <f t="shared" si="571"/>
        <v/>
      </c>
      <c r="BP412" s="370">
        <f t="shared" si="572"/>
        <v>0</v>
      </c>
      <c r="BQ412" s="371">
        <f t="shared" si="573"/>
        <v>0</v>
      </c>
      <c r="BR412" s="372">
        <f t="shared" si="641"/>
        <v>0</v>
      </c>
      <c r="BS412" s="372">
        <f t="shared" si="642"/>
        <v>0</v>
      </c>
      <c r="BT412" s="367">
        <f t="shared" si="574"/>
        <v>0</v>
      </c>
      <c r="BU412" s="398"/>
      <c r="BW412" s="393">
        <f t="shared" si="575"/>
        <v>0</v>
      </c>
      <c r="BX412" s="393">
        <f t="shared" si="576"/>
        <v>0</v>
      </c>
      <c r="BY412" s="393">
        <f t="shared" si="577"/>
        <v>0</v>
      </c>
      <c r="BZ412" s="393">
        <f t="shared" si="578"/>
        <v>0</v>
      </c>
      <c r="CA412" s="393">
        <f t="shared" si="579"/>
        <v>0</v>
      </c>
      <c r="CB412" s="393">
        <f t="shared" si="580"/>
        <v>0</v>
      </c>
      <c r="CC412" s="393">
        <f t="shared" si="581"/>
        <v>0</v>
      </c>
      <c r="CD412" s="393">
        <f t="shared" si="582"/>
        <v>0</v>
      </c>
      <c r="CE412" s="393">
        <f t="shared" si="583"/>
        <v>0</v>
      </c>
      <c r="CF412" s="393">
        <f t="shared" si="584"/>
        <v>0</v>
      </c>
      <c r="CG412" s="398"/>
      <c r="CH412" s="391">
        <f t="shared" si="585"/>
        <v>0</v>
      </c>
      <c r="CI412" s="391">
        <f t="shared" si="586"/>
        <v>0</v>
      </c>
      <c r="CJ412" s="391">
        <f t="shared" si="587"/>
        <v>0</v>
      </c>
      <c r="CK412" s="391">
        <f t="shared" si="588"/>
        <v>0</v>
      </c>
      <c r="CL412" s="391">
        <f t="shared" si="589"/>
        <v>0</v>
      </c>
      <c r="CM412" s="391">
        <f t="shared" si="590"/>
        <v>0</v>
      </c>
      <c r="CN412" s="391">
        <f t="shared" si="591"/>
        <v>0</v>
      </c>
      <c r="CO412" s="391">
        <f t="shared" si="592"/>
        <v>0</v>
      </c>
      <c r="CP412" s="391">
        <f t="shared" si="593"/>
        <v>0</v>
      </c>
      <c r="CQ412" s="391">
        <f t="shared" si="594"/>
        <v>0</v>
      </c>
      <c r="CR412" s="391">
        <f t="shared" si="595"/>
        <v>0</v>
      </c>
      <c r="CS412" s="393">
        <f t="shared" si="596"/>
        <v>0</v>
      </c>
      <c r="CT412" s="391">
        <f t="shared" si="597"/>
        <v>0</v>
      </c>
      <c r="CU412" s="391">
        <f t="shared" si="598"/>
        <v>0</v>
      </c>
      <c r="CV412" s="391">
        <f t="shared" si="599"/>
        <v>0</v>
      </c>
      <c r="CW412" s="391">
        <f t="shared" si="600"/>
        <v>0</v>
      </c>
      <c r="CX412" s="391">
        <f t="shared" si="601"/>
        <v>0</v>
      </c>
      <c r="CY412" s="391">
        <f t="shared" si="602"/>
        <v>0</v>
      </c>
      <c r="CZ412" s="391">
        <f t="shared" si="603"/>
        <v>0</v>
      </c>
      <c r="DA412" s="391">
        <f t="shared" si="604"/>
        <v>0</v>
      </c>
      <c r="DB412" s="391">
        <f t="shared" si="605"/>
        <v>0</v>
      </c>
      <c r="DC412" s="391">
        <f t="shared" si="606"/>
        <v>0</v>
      </c>
      <c r="DD412" s="391">
        <f t="shared" si="607"/>
        <v>0</v>
      </c>
      <c r="DE412" s="398"/>
      <c r="DF412" s="391">
        <f t="shared" si="608"/>
        <v>0</v>
      </c>
      <c r="DG412" s="391">
        <f t="shared" si="609"/>
        <v>0</v>
      </c>
      <c r="DH412" s="391">
        <f t="shared" si="610"/>
        <v>0</v>
      </c>
      <c r="DI412" s="391">
        <f t="shared" si="611"/>
        <v>0</v>
      </c>
      <c r="DJ412" s="391">
        <f t="shared" si="612"/>
        <v>0</v>
      </c>
      <c r="DK412" s="391">
        <f t="shared" si="613"/>
        <v>0</v>
      </c>
      <c r="DL412" s="391">
        <f t="shared" si="614"/>
        <v>0</v>
      </c>
      <c r="DM412" s="391">
        <f t="shared" si="615"/>
        <v>0</v>
      </c>
      <c r="DN412" s="391">
        <f t="shared" si="616"/>
        <v>0</v>
      </c>
      <c r="DO412" s="391">
        <f t="shared" si="617"/>
        <v>0</v>
      </c>
      <c r="DP412" s="391">
        <f t="shared" si="618"/>
        <v>0</v>
      </c>
      <c r="DQ412" s="398"/>
      <c r="DR412" s="391">
        <f t="shared" si="619"/>
        <v>0</v>
      </c>
      <c r="DS412" s="391">
        <f t="shared" si="620"/>
        <v>0</v>
      </c>
      <c r="DT412" s="391">
        <f t="shared" si="621"/>
        <v>0</v>
      </c>
      <c r="DU412" s="391">
        <f t="shared" si="622"/>
        <v>0</v>
      </c>
      <c r="DV412" s="391">
        <f t="shared" si="623"/>
        <v>0</v>
      </c>
      <c r="DW412" s="391">
        <f t="shared" si="624"/>
        <v>0</v>
      </c>
      <c r="DX412" s="391">
        <f t="shared" si="625"/>
        <v>0</v>
      </c>
      <c r="DY412" s="391">
        <f t="shared" si="626"/>
        <v>0</v>
      </c>
      <c r="DZ412" s="391">
        <f t="shared" si="627"/>
        <v>0</v>
      </c>
      <c r="EA412" s="391">
        <f t="shared" si="628"/>
        <v>0</v>
      </c>
      <c r="EB412" s="391">
        <f t="shared" si="629"/>
        <v>0</v>
      </c>
      <c r="EC412" s="398"/>
      <c r="ED412" s="391">
        <f t="shared" si="630"/>
        <v>0</v>
      </c>
      <c r="EE412" s="391">
        <f t="shared" si="631"/>
        <v>0</v>
      </c>
      <c r="EF412" s="391">
        <f t="shared" si="632"/>
        <v>0</v>
      </c>
      <c r="EG412" s="391">
        <f t="shared" si="633"/>
        <v>0</v>
      </c>
      <c r="EH412" s="391">
        <f t="shared" si="634"/>
        <v>0</v>
      </c>
      <c r="EI412" s="391">
        <f t="shared" si="635"/>
        <v>0</v>
      </c>
      <c r="EJ412" s="391">
        <f t="shared" si="636"/>
        <v>0</v>
      </c>
      <c r="EK412" s="391">
        <f t="shared" si="637"/>
        <v>0</v>
      </c>
      <c r="EL412" s="391">
        <f t="shared" si="638"/>
        <v>0</v>
      </c>
      <c r="EM412" s="391">
        <f t="shared" si="639"/>
        <v>0</v>
      </c>
      <c r="EN412" s="391">
        <f t="shared" si="640"/>
        <v>0</v>
      </c>
    </row>
    <row r="413" spans="1:144" s="391" customFormat="1" ht="13.5" hidden="1" thickBot="1" x14ac:dyDescent="0.25">
      <c r="A413" s="364" t="str">
        <f t="shared" si="646"/>
        <v>zzz</v>
      </c>
      <c r="B413" s="365" t="str">
        <f>IF((A413&lt;&gt;"ZZZ"),(IF((IFERROR((VLOOKUP(A413,'Standaard+voorstellen '!A$1:B$436,1,FALSE)),"ZZZ"))="ZZZ","v","")),"")</f>
        <v/>
      </c>
      <c r="C413" s="525" t="s">
        <v>1051</v>
      </c>
      <c r="D413" s="367" t="str">
        <f t="shared" si="560"/>
        <v/>
      </c>
      <c r="E413" s="368" t="str">
        <f>IFERROR((VLOOKUP(C413,'Standaard+voorstellen '!A$1:E$568,2,FALSE)),"Nog af te handelen AANVRAAG")</f>
        <v>Nog af te handelen AANVRAAG</v>
      </c>
      <c r="F413" s="369" t="str">
        <f>IFERROR((VLOOKUP(C413,'Standaard+voorstellen '!A$1:E$568,3,FALSE)),"")</f>
        <v/>
      </c>
      <c r="G413" s="370">
        <f t="shared" si="643"/>
        <v>0</v>
      </c>
      <c r="H413" s="371">
        <f t="shared" si="645"/>
        <v>0</v>
      </c>
      <c r="I413" s="372">
        <f t="shared" si="644"/>
        <v>0</v>
      </c>
      <c r="J413" s="367" t="str">
        <f t="shared" si="561"/>
        <v/>
      </c>
      <c r="K413" s="372">
        <f t="shared" si="562"/>
        <v>0</v>
      </c>
      <c r="L413" s="369" t="s">
        <v>1101</v>
      </c>
      <c r="M413" s="373"/>
      <c r="N413" s="374"/>
      <c r="O413" s="500"/>
      <c r="P413" s="376"/>
      <c r="Q413" s="377"/>
      <c r="R413" s="378"/>
      <c r="S413" s="379"/>
      <c r="T413" s="378"/>
      <c r="U413" s="378"/>
      <c r="V413" s="377"/>
      <c r="W413" s="378"/>
      <c r="X413" s="379"/>
      <c r="Y413" s="384"/>
      <c r="Z413" s="401"/>
      <c r="AA413" s="402"/>
      <c r="AB413" s="383"/>
      <c r="AC413" s="384"/>
      <c r="AD413" s="384"/>
      <c r="AE413" s="377"/>
      <c r="AF413" s="380"/>
      <c r="AG413" s="382"/>
      <c r="AH413" s="383"/>
      <c r="AI413" s="384"/>
      <c r="AJ413" s="385"/>
      <c r="AK413" s="384"/>
      <c r="AL413" s="384"/>
      <c r="AM413" s="384"/>
      <c r="AN413" s="383"/>
      <c r="AO413" s="384"/>
      <c r="AP413" s="385"/>
      <c r="AQ413" s="384"/>
      <c r="AR413" s="384"/>
      <c r="AS413" s="384"/>
      <c r="AT413" s="377"/>
      <c r="AU413" s="384"/>
      <c r="AV413" s="384"/>
      <c r="AW413" s="377"/>
      <c r="AX413" s="378"/>
      <c r="AY413" s="379"/>
      <c r="AZ413" s="403"/>
      <c r="BA413" s="387" t="str">
        <f t="shared" si="563"/>
        <v>zzz</v>
      </c>
      <c r="BB413" s="388" t="str">
        <f t="shared" si="564"/>
        <v/>
      </c>
      <c r="BC413" s="389" t="str">
        <f t="shared" si="565"/>
        <v/>
      </c>
      <c r="BD413" s="390" t="str">
        <f t="shared" si="647"/>
        <v/>
      </c>
      <c r="BE413" s="391">
        <f t="shared" si="566"/>
        <v>4</v>
      </c>
      <c r="BF413" s="392" t="e">
        <f>VLOOKUP(C413,'Standaard+voorstellen '!A$1:E$568,1,FALSE)</f>
        <v>#N/A</v>
      </c>
      <c r="BG413" s="393" t="e">
        <f>VLOOKUP(P413,'Hulpblad Aantal per VrtgSrt &gt;=1'!B$4:C$688,1,FALSE)</f>
        <v>#N/A</v>
      </c>
      <c r="BH413" s="394"/>
      <c r="BI413" s="393" t="str">
        <f t="shared" si="567"/>
        <v>v</v>
      </c>
      <c r="BJ413" s="393" t="str">
        <f t="shared" si="568"/>
        <v/>
      </c>
      <c r="BK413" s="393" t="str">
        <f t="shared" si="569"/>
        <v/>
      </c>
      <c r="BL413" s="395" t="str">
        <f t="shared" si="570"/>
        <v/>
      </c>
      <c r="BM413" s="393" t="str">
        <f>IF((B413&gt;"a"),(VLOOKUP(A413,Afhankelijkheid!A$2:O$5530,2,FALSE)),"")</f>
        <v/>
      </c>
      <c r="BN413" s="396">
        <f>IFERROR(VLOOKUP(A413,'Hulpblad IZB en IZE'!A$2:B$750,2,FALSE),0)</f>
        <v>0</v>
      </c>
      <c r="BO413" s="397" t="str">
        <f t="shared" si="571"/>
        <v/>
      </c>
      <c r="BP413" s="370">
        <f t="shared" si="572"/>
        <v>0</v>
      </c>
      <c r="BQ413" s="371">
        <f t="shared" si="573"/>
        <v>0</v>
      </c>
      <c r="BR413" s="372">
        <f t="shared" si="641"/>
        <v>0</v>
      </c>
      <c r="BS413" s="372">
        <f t="shared" si="642"/>
        <v>0</v>
      </c>
      <c r="BT413" s="367">
        <f t="shared" si="574"/>
        <v>0</v>
      </c>
      <c r="BU413" s="398"/>
      <c r="BW413" s="393">
        <f t="shared" si="575"/>
        <v>0</v>
      </c>
      <c r="BX413" s="393">
        <f t="shared" si="576"/>
        <v>0</v>
      </c>
      <c r="BY413" s="393">
        <f t="shared" si="577"/>
        <v>0</v>
      </c>
      <c r="BZ413" s="393">
        <f t="shared" si="578"/>
        <v>0</v>
      </c>
      <c r="CA413" s="393">
        <f t="shared" si="579"/>
        <v>0</v>
      </c>
      <c r="CB413" s="393">
        <f t="shared" si="580"/>
        <v>0</v>
      </c>
      <c r="CC413" s="393">
        <f t="shared" si="581"/>
        <v>0</v>
      </c>
      <c r="CD413" s="393">
        <f t="shared" si="582"/>
        <v>0</v>
      </c>
      <c r="CE413" s="393">
        <f t="shared" si="583"/>
        <v>0</v>
      </c>
      <c r="CF413" s="393">
        <f t="shared" si="584"/>
        <v>0</v>
      </c>
      <c r="CG413" s="398"/>
      <c r="CH413" s="391">
        <f t="shared" si="585"/>
        <v>0</v>
      </c>
      <c r="CI413" s="391">
        <f t="shared" si="586"/>
        <v>0</v>
      </c>
      <c r="CJ413" s="391">
        <f t="shared" si="587"/>
        <v>0</v>
      </c>
      <c r="CK413" s="391">
        <f t="shared" si="588"/>
        <v>0</v>
      </c>
      <c r="CL413" s="391">
        <f t="shared" si="589"/>
        <v>0</v>
      </c>
      <c r="CM413" s="391">
        <f t="shared" si="590"/>
        <v>0</v>
      </c>
      <c r="CN413" s="391">
        <f t="shared" si="591"/>
        <v>0</v>
      </c>
      <c r="CO413" s="391">
        <f t="shared" si="592"/>
        <v>0</v>
      </c>
      <c r="CP413" s="391">
        <f t="shared" si="593"/>
        <v>0</v>
      </c>
      <c r="CQ413" s="391">
        <f t="shared" si="594"/>
        <v>0</v>
      </c>
      <c r="CR413" s="391">
        <f t="shared" si="595"/>
        <v>0</v>
      </c>
      <c r="CS413" s="393">
        <f t="shared" si="596"/>
        <v>0</v>
      </c>
      <c r="CT413" s="391">
        <f t="shared" si="597"/>
        <v>0</v>
      </c>
      <c r="CU413" s="391">
        <f t="shared" si="598"/>
        <v>0</v>
      </c>
      <c r="CV413" s="391">
        <f t="shared" si="599"/>
        <v>0</v>
      </c>
      <c r="CW413" s="391">
        <f t="shared" si="600"/>
        <v>0</v>
      </c>
      <c r="CX413" s="391">
        <f t="shared" si="601"/>
        <v>0</v>
      </c>
      <c r="CY413" s="391">
        <f t="shared" si="602"/>
        <v>0</v>
      </c>
      <c r="CZ413" s="391">
        <f t="shared" si="603"/>
        <v>0</v>
      </c>
      <c r="DA413" s="391">
        <f t="shared" si="604"/>
        <v>0</v>
      </c>
      <c r="DB413" s="391">
        <f t="shared" si="605"/>
        <v>0</v>
      </c>
      <c r="DC413" s="391">
        <f t="shared" si="606"/>
        <v>0</v>
      </c>
      <c r="DD413" s="391">
        <f t="shared" si="607"/>
        <v>0</v>
      </c>
      <c r="DE413" s="398"/>
      <c r="DF413" s="391">
        <f t="shared" si="608"/>
        <v>0</v>
      </c>
      <c r="DG413" s="391">
        <f t="shared" si="609"/>
        <v>0</v>
      </c>
      <c r="DH413" s="391">
        <f t="shared" si="610"/>
        <v>0</v>
      </c>
      <c r="DI413" s="391">
        <f t="shared" si="611"/>
        <v>0</v>
      </c>
      <c r="DJ413" s="391">
        <f t="shared" si="612"/>
        <v>0</v>
      </c>
      <c r="DK413" s="391">
        <f t="shared" si="613"/>
        <v>0</v>
      </c>
      <c r="DL413" s="391">
        <f t="shared" si="614"/>
        <v>0</v>
      </c>
      <c r="DM413" s="391">
        <f t="shared" si="615"/>
        <v>0</v>
      </c>
      <c r="DN413" s="391">
        <f t="shared" si="616"/>
        <v>0</v>
      </c>
      <c r="DO413" s="391">
        <f t="shared" si="617"/>
        <v>0</v>
      </c>
      <c r="DP413" s="391">
        <f t="shared" si="618"/>
        <v>0</v>
      </c>
      <c r="DQ413" s="398"/>
      <c r="DR413" s="391">
        <f t="shared" si="619"/>
        <v>0</v>
      </c>
      <c r="DS413" s="391">
        <f t="shared" si="620"/>
        <v>0</v>
      </c>
      <c r="DT413" s="391">
        <f t="shared" si="621"/>
        <v>0</v>
      </c>
      <c r="DU413" s="391">
        <f t="shared" si="622"/>
        <v>0</v>
      </c>
      <c r="DV413" s="391">
        <f t="shared" si="623"/>
        <v>0</v>
      </c>
      <c r="DW413" s="391">
        <f t="shared" si="624"/>
        <v>0</v>
      </c>
      <c r="DX413" s="391">
        <f t="shared" si="625"/>
        <v>0</v>
      </c>
      <c r="DY413" s="391">
        <f t="shared" si="626"/>
        <v>0</v>
      </c>
      <c r="DZ413" s="391">
        <f t="shared" si="627"/>
        <v>0</v>
      </c>
      <c r="EA413" s="391">
        <f t="shared" si="628"/>
        <v>0</v>
      </c>
      <c r="EB413" s="391">
        <f t="shared" si="629"/>
        <v>0</v>
      </c>
      <c r="EC413" s="398"/>
      <c r="ED413" s="391">
        <f t="shared" si="630"/>
        <v>0</v>
      </c>
      <c r="EE413" s="391">
        <f t="shared" si="631"/>
        <v>0</v>
      </c>
      <c r="EF413" s="391">
        <f t="shared" si="632"/>
        <v>0</v>
      </c>
      <c r="EG413" s="391">
        <f t="shared" si="633"/>
        <v>0</v>
      </c>
      <c r="EH413" s="391">
        <f t="shared" si="634"/>
        <v>0</v>
      </c>
      <c r="EI413" s="391">
        <f t="shared" si="635"/>
        <v>0</v>
      </c>
      <c r="EJ413" s="391">
        <f t="shared" si="636"/>
        <v>0</v>
      </c>
      <c r="EK413" s="391">
        <f t="shared" si="637"/>
        <v>0</v>
      </c>
      <c r="EL413" s="391">
        <f t="shared" si="638"/>
        <v>0</v>
      </c>
      <c r="EM413" s="391">
        <f t="shared" si="639"/>
        <v>0</v>
      </c>
      <c r="EN413" s="391">
        <f t="shared" si="640"/>
        <v>0</v>
      </c>
    </row>
    <row r="414" spans="1:144" s="391" customFormat="1" ht="13.5" hidden="1" thickBot="1" x14ac:dyDescent="0.25">
      <c r="A414" s="364" t="str">
        <f t="shared" si="646"/>
        <v>zzz</v>
      </c>
      <c r="B414" s="365" t="str">
        <f>IF((A414&lt;&gt;"ZZZ"),(IF((IFERROR((VLOOKUP(A414,'Standaard+voorstellen '!A$1:B$436,1,FALSE)),"ZZZ"))="ZZZ","v","")),"")</f>
        <v/>
      </c>
      <c r="C414" s="525" t="s">
        <v>1051</v>
      </c>
      <c r="D414" s="367" t="str">
        <f t="shared" si="560"/>
        <v/>
      </c>
      <c r="E414" s="368" t="str">
        <f>IFERROR((VLOOKUP(C414,'Standaard+voorstellen '!A$1:E$568,2,FALSE)),"Nog af te handelen AANVRAAG")</f>
        <v>Nog af te handelen AANVRAAG</v>
      </c>
      <c r="F414" s="369" t="str">
        <f>IFERROR((VLOOKUP(C414,'Standaard+voorstellen '!A$1:E$568,3,FALSE)),"")</f>
        <v/>
      </c>
      <c r="G414" s="370">
        <f t="shared" si="643"/>
        <v>0</v>
      </c>
      <c r="H414" s="371">
        <f t="shared" si="645"/>
        <v>0</v>
      </c>
      <c r="I414" s="372">
        <f t="shared" si="644"/>
        <v>0</v>
      </c>
      <c r="J414" s="367" t="str">
        <f t="shared" si="561"/>
        <v/>
      </c>
      <c r="K414" s="372">
        <f t="shared" si="562"/>
        <v>0</v>
      </c>
      <c r="L414" s="369" t="s">
        <v>1101</v>
      </c>
      <c r="M414" s="373"/>
      <c r="N414" s="374"/>
      <c r="O414" s="500"/>
      <c r="P414" s="376"/>
      <c r="Q414" s="377"/>
      <c r="R414" s="378"/>
      <c r="S414" s="379"/>
      <c r="T414" s="378"/>
      <c r="U414" s="378"/>
      <c r="V414" s="377"/>
      <c r="W414" s="378"/>
      <c r="X414" s="379"/>
      <c r="Y414" s="384"/>
      <c r="Z414" s="401"/>
      <c r="AA414" s="402"/>
      <c r="AB414" s="383"/>
      <c r="AC414" s="384"/>
      <c r="AD414" s="384"/>
      <c r="AE414" s="377"/>
      <c r="AF414" s="380"/>
      <c r="AG414" s="382"/>
      <c r="AH414" s="383"/>
      <c r="AI414" s="384"/>
      <c r="AJ414" s="385"/>
      <c r="AK414" s="384"/>
      <c r="AL414" s="384"/>
      <c r="AM414" s="384"/>
      <c r="AN414" s="383"/>
      <c r="AO414" s="384"/>
      <c r="AP414" s="385"/>
      <c r="AQ414" s="384"/>
      <c r="AR414" s="384"/>
      <c r="AS414" s="384"/>
      <c r="AT414" s="377"/>
      <c r="AU414" s="384"/>
      <c r="AV414" s="384"/>
      <c r="AW414" s="377"/>
      <c r="AX414" s="378"/>
      <c r="AY414" s="379"/>
      <c r="AZ414" s="403"/>
      <c r="BA414" s="387" t="str">
        <f t="shared" si="563"/>
        <v>zzz</v>
      </c>
      <c r="BB414" s="388" t="str">
        <f t="shared" si="564"/>
        <v/>
      </c>
      <c r="BC414" s="389" t="str">
        <f t="shared" si="565"/>
        <v/>
      </c>
      <c r="BD414" s="390" t="str">
        <f t="shared" si="647"/>
        <v/>
      </c>
      <c r="BE414" s="391">
        <f t="shared" si="566"/>
        <v>4</v>
      </c>
      <c r="BF414" s="392" t="e">
        <f>VLOOKUP(C414,'Standaard+voorstellen '!A$1:E$568,1,FALSE)</f>
        <v>#N/A</v>
      </c>
      <c r="BG414" s="393" t="e">
        <f>VLOOKUP(P414,'Hulpblad Aantal per VrtgSrt &gt;=1'!B$4:C$688,1,FALSE)</f>
        <v>#N/A</v>
      </c>
      <c r="BH414" s="394"/>
      <c r="BI414" s="393" t="str">
        <f t="shared" si="567"/>
        <v>v</v>
      </c>
      <c r="BJ414" s="393" t="str">
        <f t="shared" si="568"/>
        <v/>
      </c>
      <c r="BK414" s="393" t="str">
        <f t="shared" si="569"/>
        <v/>
      </c>
      <c r="BL414" s="395" t="str">
        <f t="shared" si="570"/>
        <v/>
      </c>
      <c r="BM414" s="393" t="str">
        <f>IF((B414&gt;"a"),(VLOOKUP(A414,Afhankelijkheid!A$2:O$5530,2,FALSE)),"")</f>
        <v/>
      </c>
      <c r="BN414" s="396">
        <f>IFERROR(VLOOKUP(A414,'Hulpblad IZB en IZE'!A$2:B$750,2,FALSE),0)</f>
        <v>0</v>
      </c>
      <c r="BO414" s="397" t="str">
        <f t="shared" si="571"/>
        <v/>
      </c>
      <c r="BP414" s="370">
        <f t="shared" si="572"/>
        <v>0</v>
      </c>
      <c r="BQ414" s="371">
        <f t="shared" si="573"/>
        <v>0</v>
      </c>
      <c r="BR414" s="372">
        <f t="shared" si="641"/>
        <v>0</v>
      </c>
      <c r="BS414" s="372">
        <f t="shared" si="642"/>
        <v>0</v>
      </c>
      <c r="BT414" s="367">
        <f t="shared" si="574"/>
        <v>0</v>
      </c>
      <c r="BU414" s="398"/>
      <c r="BW414" s="393">
        <f t="shared" si="575"/>
        <v>0</v>
      </c>
      <c r="BX414" s="393">
        <f t="shared" si="576"/>
        <v>0</v>
      </c>
      <c r="BY414" s="393">
        <f t="shared" si="577"/>
        <v>0</v>
      </c>
      <c r="BZ414" s="393">
        <f t="shared" si="578"/>
        <v>0</v>
      </c>
      <c r="CA414" s="393">
        <f t="shared" si="579"/>
        <v>0</v>
      </c>
      <c r="CB414" s="393">
        <f t="shared" si="580"/>
        <v>0</v>
      </c>
      <c r="CC414" s="393">
        <f t="shared" si="581"/>
        <v>0</v>
      </c>
      <c r="CD414" s="393">
        <f t="shared" si="582"/>
        <v>0</v>
      </c>
      <c r="CE414" s="393">
        <f t="shared" si="583"/>
        <v>0</v>
      </c>
      <c r="CF414" s="393">
        <f t="shared" si="584"/>
        <v>0</v>
      </c>
      <c r="CG414" s="398"/>
      <c r="CH414" s="391">
        <f t="shared" si="585"/>
        <v>0</v>
      </c>
      <c r="CI414" s="391">
        <f t="shared" si="586"/>
        <v>0</v>
      </c>
      <c r="CJ414" s="391">
        <f t="shared" si="587"/>
        <v>0</v>
      </c>
      <c r="CK414" s="391">
        <f t="shared" si="588"/>
        <v>0</v>
      </c>
      <c r="CL414" s="391">
        <f t="shared" si="589"/>
        <v>0</v>
      </c>
      <c r="CM414" s="391">
        <f t="shared" si="590"/>
        <v>0</v>
      </c>
      <c r="CN414" s="391">
        <f t="shared" si="591"/>
        <v>0</v>
      </c>
      <c r="CO414" s="391">
        <f t="shared" si="592"/>
        <v>0</v>
      </c>
      <c r="CP414" s="391">
        <f t="shared" si="593"/>
        <v>0</v>
      </c>
      <c r="CQ414" s="391">
        <f t="shared" si="594"/>
        <v>0</v>
      </c>
      <c r="CR414" s="391">
        <f t="shared" si="595"/>
        <v>0</v>
      </c>
      <c r="CS414" s="393">
        <f t="shared" si="596"/>
        <v>0</v>
      </c>
      <c r="CT414" s="391">
        <f t="shared" si="597"/>
        <v>0</v>
      </c>
      <c r="CU414" s="391">
        <f t="shared" si="598"/>
        <v>0</v>
      </c>
      <c r="CV414" s="391">
        <f t="shared" si="599"/>
        <v>0</v>
      </c>
      <c r="CW414" s="391">
        <f t="shared" si="600"/>
        <v>0</v>
      </c>
      <c r="CX414" s="391">
        <f t="shared" si="601"/>
        <v>0</v>
      </c>
      <c r="CY414" s="391">
        <f t="shared" si="602"/>
        <v>0</v>
      </c>
      <c r="CZ414" s="391">
        <f t="shared" si="603"/>
        <v>0</v>
      </c>
      <c r="DA414" s="391">
        <f t="shared" si="604"/>
        <v>0</v>
      </c>
      <c r="DB414" s="391">
        <f t="shared" si="605"/>
        <v>0</v>
      </c>
      <c r="DC414" s="391">
        <f t="shared" si="606"/>
        <v>0</v>
      </c>
      <c r="DD414" s="391">
        <f t="shared" si="607"/>
        <v>0</v>
      </c>
      <c r="DE414" s="398"/>
      <c r="DF414" s="391">
        <f t="shared" si="608"/>
        <v>0</v>
      </c>
      <c r="DG414" s="391">
        <f t="shared" si="609"/>
        <v>0</v>
      </c>
      <c r="DH414" s="391">
        <f t="shared" si="610"/>
        <v>0</v>
      </c>
      <c r="DI414" s="391">
        <f t="shared" si="611"/>
        <v>0</v>
      </c>
      <c r="DJ414" s="391">
        <f t="shared" si="612"/>
        <v>0</v>
      </c>
      <c r="DK414" s="391">
        <f t="shared" si="613"/>
        <v>0</v>
      </c>
      <c r="DL414" s="391">
        <f t="shared" si="614"/>
        <v>0</v>
      </c>
      <c r="DM414" s="391">
        <f t="shared" si="615"/>
        <v>0</v>
      </c>
      <c r="DN414" s="391">
        <f t="shared" si="616"/>
        <v>0</v>
      </c>
      <c r="DO414" s="391">
        <f t="shared" si="617"/>
        <v>0</v>
      </c>
      <c r="DP414" s="391">
        <f t="shared" si="618"/>
        <v>0</v>
      </c>
      <c r="DQ414" s="398"/>
      <c r="DR414" s="391">
        <f t="shared" si="619"/>
        <v>0</v>
      </c>
      <c r="DS414" s="391">
        <f t="shared" si="620"/>
        <v>0</v>
      </c>
      <c r="DT414" s="391">
        <f t="shared" si="621"/>
        <v>0</v>
      </c>
      <c r="DU414" s="391">
        <f t="shared" si="622"/>
        <v>0</v>
      </c>
      <c r="DV414" s="391">
        <f t="shared" si="623"/>
        <v>0</v>
      </c>
      <c r="DW414" s="391">
        <f t="shared" si="624"/>
        <v>0</v>
      </c>
      <c r="DX414" s="391">
        <f t="shared" si="625"/>
        <v>0</v>
      </c>
      <c r="DY414" s="391">
        <f t="shared" si="626"/>
        <v>0</v>
      </c>
      <c r="DZ414" s="391">
        <f t="shared" si="627"/>
        <v>0</v>
      </c>
      <c r="EA414" s="391">
        <f t="shared" si="628"/>
        <v>0</v>
      </c>
      <c r="EB414" s="391">
        <f t="shared" si="629"/>
        <v>0</v>
      </c>
      <c r="EC414" s="398"/>
      <c r="ED414" s="391">
        <f t="shared" si="630"/>
        <v>0</v>
      </c>
      <c r="EE414" s="391">
        <f t="shared" si="631"/>
        <v>0</v>
      </c>
      <c r="EF414" s="391">
        <f t="shared" si="632"/>
        <v>0</v>
      </c>
      <c r="EG414" s="391">
        <f t="shared" si="633"/>
        <v>0</v>
      </c>
      <c r="EH414" s="391">
        <f t="shared" si="634"/>
        <v>0</v>
      </c>
      <c r="EI414" s="391">
        <f t="shared" si="635"/>
        <v>0</v>
      </c>
      <c r="EJ414" s="391">
        <f t="shared" si="636"/>
        <v>0</v>
      </c>
      <c r="EK414" s="391">
        <f t="shared" si="637"/>
        <v>0</v>
      </c>
      <c r="EL414" s="391">
        <f t="shared" si="638"/>
        <v>0</v>
      </c>
      <c r="EM414" s="391">
        <f t="shared" si="639"/>
        <v>0</v>
      </c>
      <c r="EN414" s="391">
        <f t="shared" si="640"/>
        <v>0</v>
      </c>
    </row>
    <row r="415" spans="1:144" s="391" customFormat="1" ht="13.5" hidden="1" thickBot="1" x14ac:dyDescent="0.25">
      <c r="A415" s="364" t="str">
        <f t="shared" si="646"/>
        <v>zzz</v>
      </c>
      <c r="B415" s="365" t="str">
        <f>IF((A415&lt;&gt;"ZZZ"),(IF((IFERROR((VLOOKUP(A415,'Standaard+voorstellen '!A$1:B$436,1,FALSE)),"ZZZ"))="ZZZ","v","")),"")</f>
        <v/>
      </c>
      <c r="C415" s="525" t="s">
        <v>1051</v>
      </c>
      <c r="D415" s="367" t="str">
        <f t="shared" si="560"/>
        <v/>
      </c>
      <c r="E415" s="368" t="str">
        <f>IFERROR((VLOOKUP(C415,'Standaard+voorstellen '!A$1:E$568,2,FALSE)),"Nog af te handelen AANVRAAG")</f>
        <v>Nog af te handelen AANVRAAG</v>
      </c>
      <c r="F415" s="369" t="str">
        <f>IFERROR((VLOOKUP(C415,'Standaard+voorstellen '!A$1:E$568,3,FALSE)),"")</f>
        <v/>
      </c>
      <c r="G415" s="370">
        <f t="shared" si="643"/>
        <v>0</v>
      </c>
      <c r="H415" s="371">
        <f t="shared" si="645"/>
        <v>0</v>
      </c>
      <c r="I415" s="372">
        <f t="shared" si="644"/>
        <v>0</v>
      </c>
      <c r="J415" s="367" t="str">
        <f t="shared" si="561"/>
        <v/>
      </c>
      <c r="K415" s="372">
        <f t="shared" si="562"/>
        <v>0</v>
      </c>
      <c r="L415" s="369" t="s">
        <v>1101</v>
      </c>
      <c r="M415" s="373"/>
      <c r="N415" s="374"/>
      <c r="O415" s="500"/>
      <c r="P415" s="376"/>
      <c r="Q415" s="377"/>
      <c r="R415" s="378"/>
      <c r="S415" s="379"/>
      <c r="T415" s="378"/>
      <c r="U415" s="378"/>
      <c r="V415" s="377"/>
      <c r="W415" s="378"/>
      <c r="X415" s="379"/>
      <c r="Y415" s="384"/>
      <c r="Z415" s="401"/>
      <c r="AA415" s="402"/>
      <c r="AB415" s="383"/>
      <c r="AC415" s="384"/>
      <c r="AD415" s="384"/>
      <c r="AE415" s="377"/>
      <c r="AF415" s="380"/>
      <c r="AG415" s="382"/>
      <c r="AH415" s="383"/>
      <c r="AI415" s="384"/>
      <c r="AJ415" s="385"/>
      <c r="AK415" s="384"/>
      <c r="AL415" s="384"/>
      <c r="AM415" s="384"/>
      <c r="AN415" s="383"/>
      <c r="AO415" s="384"/>
      <c r="AP415" s="385"/>
      <c r="AQ415" s="384"/>
      <c r="AR415" s="384"/>
      <c r="AS415" s="384"/>
      <c r="AT415" s="377"/>
      <c r="AU415" s="384"/>
      <c r="AV415" s="384"/>
      <c r="AW415" s="377"/>
      <c r="AX415" s="378"/>
      <c r="AY415" s="379"/>
      <c r="AZ415" s="403"/>
      <c r="BA415" s="387" t="str">
        <f t="shared" si="563"/>
        <v>zzz</v>
      </c>
      <c r="BB415" s="388" t="str">
        <f t="shared" si="564"/>
        <v/>
      </c>
      <c r="BC415" s="389" t="str">
        <f t="shared" si="565"/>
        <v/>
      </c>
      <c r="BD415" s="390" t="str">
        <f t="shared" si="647"/>
        <v/>
      </c>
      <c r="BE415" s="391">
        <f t="shared" si="566"/>
        <v>4</v>
      </c>
      <c r="BF415" s="392" t="e">
        <f>VLOOKUP(C415,'Standaard+voorstellen '!A$1:E$568,1,FALSE)</f>
        <v>#N/A</v>
      </c>
      <c r="BG415" s="393" t="e">
        <f>VLOOKUP(P415,'Hulpblad Aantal per VrtgSrt &gt;=1'!B$4:C$688,1,FALSE)</f>
        <v>#N/A</v>
      </c>
      <c r="BH415" s="394"/>
      <c r="BI415" s="393" t="str">
        <f t="shared" si="567"/>
        <v>v</v>
      </c>
      <c r="BJ415" s="393" t="str">
        <f t="shared" si="568"/>
        <v/>
      </c>
      <c r="BK415" s="393" t="str">
        <f t="shared" si="569"/>
        <v/>
      </c>
      <c r="BL415" s="395" t="str">
        <f t="shared" si="570"/>
        <v/>
      </c>
      <c r="BM415" s="393" t="str">
        <f>IF((B415&gt;"a"),(VLOOKUP(A415,Afhankelijkheid!A$2:O$5530,2,FALSE)),"")</f>
        <v/>
      </c>
      <c r="BN415" s="396">
        <f>IFERROR(VLOOKUP(A415,'Hulpblad IZB en IZE'!A$2:B$750,2,FALSE),0)</f>
        <v>0</v>
      </c>
      <c r="BO415" s="397" t="str">
        <f t="shared" si="571"/>
        <v/>
      </c>
      <c r="BP415" s="370">
        <f t="shared" si="572"/>
        <v>0</v>
      </c>
      <c r="BQ415" s="371">
        <f t="shared" si="573"/>
        <v>0</v>
      </c>
      <c r="BR415" s="372">
        <f t="shared" si="641"/>
        <v>0</v>
      </c>
      <c r="BS415" s="372">
        <f t="shared" si="642"/>
        <v>0</v>
      </c>
      <c r="BT415" s="367">
        <f t="shared" si="574"/>
        <v>0</v>
      </c>
      <c r="BU415" s="398"/>
      <c r="BW415" s="393">
        <f t="shared" si="575"/>
        <v>0</v>
      </c>
      <c r="BX415" s="393">
        <f t="shared" si="576"/>
        <v>0</v>
      </c>
      <c r="BY415" s="393">
        <f t="shared" si="577"/>
        <v>0</v>
      </c>
      <c r="BZ415" s="393">
        <f t="shared" si="578"/>
        <v>0</v>
      </c>
      <c r="CA415" s="393">
        <f t="shared" si="579"/>
        <v>0</v>
      </c>
      <c r="CB415" s="393">
        <f t="shared" si="580"/>
        <v>0</v>
      </c>
      <c r="CC415" s="393">
        <f t="shared" si="581"/>
        <v>0</v>
      </c>
      <c r="CD415" s="393">
        <f t="shared" si="582"/>
        <v>0</v>
      </c>
      <c r="CE415" s="393">
        <f t="shared" si="583"/>
        <v>0</v>
      </c>
      <c r="CF415" s="393">
        <f t="shared" si="584"/>
        <v>0</v>
      </c>
      <c r="CG415" s="398"/>
      <c r="CH415" s="391">
        <f t="shared" si="585"/>
        <v>0</v>
      </c>
      <c r="CI415" s="391">
        <f t="shared" si="586"/>
        <v>0</v>
      </c>
      <c r="CJ415" s="391">
        <f t="shared" si="587"/>
        <v>0</v>
      </c>
      <c r="CK415" s="391">
        <f t="shared" si="588"/>
        <v>0</v>
      </c>
      <c r="CL415" s="391">
        <f t="shared" si="589"/>
        <v>0</v>
      </c>
      <c r="CM415" s="391">
        <f t="shared" si="590"/>
        <v>0</v>
      </c>
      <c r="CN415" s="391">
        <f t="shared" si="591"/>
        <v>0</v>
      </c>
      <c r="CO415" s="391">
        <f t="shared" si="592"/>
        <v>0</v>
      </c>
      <c r="CP415" s="391">
        <f t="shared" si="593"/>
        <v>0</v>
      </c>
      <c r="CQ415" s="391">
        <f t="shared" si="594"/>
        <v>0</v>
      </c>
      <c r="CR415" s="391">
        <f t="shared" si="595"/>
        <v>0</v>
      </c>
      <c r="CS415" s="393">
        <f t="shared" si="596"/>
        <v>0</v>
      </c>
      <c r="CT415" s="391">
        <f t="shared" si="597"/>
        <v>0</v>
      </c>
      <c r="CU415" s="391">
        <f t="shared" si="598"/>
        <v>0</v>
      </c>
      <c r="CV415" s="391">
        <f t="shared" si="599"/>
        <v>0</v>
      </c>
      <c r="CW415" s="391">
        <f t="shared" si="600"/>
        <v>0</v>
      </c>
      <c r="CX415" s="391">
        <f t="shared" si="601"/>
        <v>0</v>
      </c>
      <c r="CY415" s="391">
        <f t="shared" si="602"/>
        <v>0</v>
      </c>
      <c r="CZ415" s="391">
        <f t="shared" si="603"/>
        <v>0</v>
      </c>
      <c r="DA415" s="391">
        <f t="shared" si="604"/>
        <v>0</v>
      </c>
      <c r="DB415" s="391">
        <f t="shared" si="605"/>
        <v>0</v>
      </c>
      <c r="DC415" s="391">
        <f t="shared" si="606"/>
        <v>0</v>
      </c>
      <c r="DD415" s="391">
        <f t="shared" si="607"/>
        <v>0</v>
      </c>
      <c r="DE415" s="398"/>
      <c r="DF415" s="391">
        <f t="shared" si="608"/>
        <v>0</v>
      </c>
      <c r="DG415" s="391">
        <f t="shared" si="609"/>
        <v>0</v>
      </c>
      <c r="DH415" s="391">
        <f t="shared" si="610"/>
        <v>0</v>
      </c>
      <c r="DI415" s="391">
        <f t="shared" si="611"/>
        <v>0</v>
      </c>
      <c r="DJ415" s="391">
        <f t="shared" si="612"/>
        <v>0</v>
      </c>
      <c r="DK415" s="391">
        <f t="shared" si="613"/>
        <v>0</v>
      </c>
      <c r="DL415" s="391">
        <f t="shared" si="614"/>
        <v>0</v>
      </c>
      <c r="DM415" s="391">
        <f t="shared" si="615"/>
        <v>0</v>
      </c>
      <c r="DN415" s="391">
        <f t="shared" si="616"/>
        <v>0</v>
      </c>
      <c r="DO415" s="391">
        <f t="shared" si="617"/>
        <v>0</v>
      </c>
      <c r="DP415" s="391">
        <f t="shared" si="618"/>
        <v>0</v>
      </c>
      <c r="DQ415" s="398"/>
      <c r="DR415" s="391">
        <f t="shared" si="619"/>
        <v>0</v>
      </c>
      <c r="DS415" s="391">
        <f t="shared" si="620"/>
        <v>0</v>
      </c>
      <c r="DT415" s="391">
        <f t="shared" si="621"/>
        <v>0</v>
      </c>
      <c r="DU415" s="391">
        <f t="shared" si="622"/>
        <v>0</v>
      </c>
      <c r="DV415" s="391">
        <f t="shared" si="623"/>
        <v>0</v>
      </c>
      <c r="DW415" s="391">
        <f t="shared" si="624"/>
        <v>0</v>
      </c>
      <c r="DX415" s="391">
        <f t="shared" si="625"/>
        <v>0</v>
      </c>
      <c r="DY415" s="391">
        <f t="shared" si="626"/>
        <v>0</v>
      </c>
      <c r="DZ415" s="391">
        <f t="shared" si="627"/>
        <v>0</v>
      </c>
      <c r="EA415" s="391">
        <f t="shared" si="628"/>
        <v>0</v>
      </c>
      <c r="EB415" s="391">
        <f t="shared" si="629"/>
        <v>0</v>
      </c>
      <c r="EC415" s="398"/>
      <c r="ED415" s="391">
        <f t="shared" si="630"/>
        <v>0</v>
      </c>
      <c r="EE415" s="391">
        <f t="shared" si="631"/>
        <v>0</v>
      </c>
      <c r="EF415" s="391">
        <f t="shared" si="632"/>
        <v>0</v>
      </c>
      <c r="EG415" s="391">
        <f t="shared" si="633"/>
        <v>0</v>
      </c>
      <c r="EH415" s="391">
        <f t="shared" si="634"/>
        <v>0</v>
      </c>
      <c r="EI415" s="391">
        <f t="shared" si="635"/>
        <v>0</v>
      </c>
      <c r="EJ415" s="391">
        <f t="shared" si="636"/>
        <v>0</v>
      </c>
      <c r="EK415" s="391">
        <f t="shared" si="637"/>
        <v>0</v>
      </c>
      <c r="EL415" s="391">
        <f t="shared" si="638"/>
        <v>0</v>
      </c>
      <c r="EM415" s="391">
        <f t="shared" si="639"/>
        <v>0</v>
      </c>
      <c r="EN415" s="391">
        <f t="shared" si="640"/>
        <v>0</v>
      </c>
    </row>
    <row r="416" spans="1:144" s="391" customFormat="1" ht="13.5" hidden="1" thickBot="1" x14ac:dyDescent="0.25">
      <c r="A416" s="364" t="str">
        <f t="shared" si="646"/>
        <v>zzz</v>
      </c>
      <c r="B416" s="365" t="str">
        <f>IF((A416&lt;&gt;"ZZZ"),(IF((IFERROR((VLOOKUP(A416,'Standaard+voorstellen '!A$1:B$436,1,FALSE)),"ZZZ"))="ZZZ","v","")),"")</f>
        <v/>
      </c>
      <c r="C416" s="525" t="s">
        <v>1051</v>
      </c>
      <c r="D416" s="367" t="str">
        <f t="shared" si="560"/>
        <v/>
      </c>
      <c r="E416" s="368" t="str">
        <f>IFERROR((VLOOKUP(C416,'Standaard+voorstellen '!A$1:E$568,2,FALSE)),"Nog af te handelen AANVRAAG")</f>
        <v>Nog af te handelen AANVRAAG</v>
      </c>
      <c r="F416" s="369" t="str">
        <f>IFERROR((VLOOKUP(C416,'Standaard+voorstellen '!A$1:E$568,3,FALSE)),"")</f>
        <v/>
      </c>
      <c r="G416" s="370">
        <f t="shared" si="643"/>
        <v>0</v>
      </c>
      <c r="H416" s="371">
        <f t="shared" si="645"/>
        <v>0</v>
      </c>
      <c r="I416" s="372">
        <f t="shared" si="644"/>
        <v>0</v>
      </c>
      <c r="J416" s="367" t="str">
        <f t="shared" si="561"/>
        <v/>
      </c>
      <c r="K416" s="372">
        <f t="shared" si="562"/>
        <v>0</v>
      </c>
      <c r="L416" s="369" t="s">
        <v>1101</v>
      </c>
      <c r="M416" s="373"/>
      <c r="N416" s="374"/>
      <c r="O416" s="500"/>
      <c r="P416" s="376"/>
      <c r="Q416" s="377"/>
      <c r="R416" s="378"/>
      <c r="S416" s="379"/>
      <c r="T416" s="378"/>
      <c r="U416" s="378"/>
      <c r="V416" s="377"/>
      <c r="W416" s="378"/>
      <c r="X416" s="379"/>
      <c r="Y416" s="384"/>
      <c r="Z416" s="401"/>
      <c r="AA416" s="402"/>
      <c r="AB416" s="383"/>
      <c r="AC416" s="384"/>
      <c r="AD416" s="384"/>
      <c r="AE416" s="377"/>
      <c r="AF416" s="380"/>
      <c r="AG416" s="382"/>
      <c r="AH416" s="383"/>
      <c r="AI416" s="384"/>
      <c r="AJ416" s="385"/>
      <c r="AK416" s="384"/>
      <c r="AL416" s="384"/>
      <c r="AM416" s="384"/>
      <c r="AN416" s="383"/>
      <c r="AO416" s="384"/>
      <c r="AP416" s="385"/>
      <c r="AQ416" s="384"/>
      <c r="AR416" s="384"/>
      <c r="AS416" s="384"/>
      <c r="AT416" s="377"/>
      <c r="AU416" s="384"/>
      <c r="AV416" s="384"/>
      <c r="AW416" s="377"/>
      <c r="AX416" s="378"/>
      <c r="AY416" s="379"/>
      <c r="AZ416" s="403"/>
      <c r="BA416" s="387" t="str">
        <f t="shared" si="563"/>
        <v>zzz</v>
      </c>
      <c r="BB416" s="388" t="str">
        <f t="shared" si="564"/>
        <v/>
      </c>
      <c r="BC416" s="389" t="str">
        <f t="shared" si="565"/>
        <v/>
      </c>
      <c r="BD416" s="390" t="str">
        <f t="shared" si="647"/>
        <v/>
      </c>
      <c r="BE416" s="391">
        <f t="shared" si="566"/>
        <v>4</v>
      </c>
      <c r="BF416" s="392" t="e">
        <f>VLOOKUP(C416,'Standaard+voorstellen '!A$1:E$568,1,FALSE)</f>
        <v>#N/A</v>
      </c>
      <c r="BG416" s="393" t="e">
        <f>VLOOKUP(P416,'Hulpblad Aantal per VrtgSrt &gt;=1'!B$4:C$688,1,FALSE)</f>
        <v>#N/A</v>
      </c>
      <c r="BH416" s="394"/>
      <c r="BI416" s="393" t="str">
        <f t="shared" si="567"/>
        <v>v</v>
      </c>
      <c r="BJ416" s="393" t="str">
        <f t="shared" si="568"/>
        <v/>
      </c>
      <c r="BK416" s="393" t="str">
        <f t="shared" si="569"/>
        <v/>
      </c>
      <c r="BL416" s="395" t="str">
        <f t="shared" si="570"/>
        <v/>
      </c>
      <c r="BM416" s="393" t="str">
        <f>IF((B416&gt;"a"),(VLOOKUP(A416,Afhankelijkheid!A$2:O$5530,2,FALSE)),"")</f>
        <v/>
      </c>
      <c r="BN416" s="396">
        <f>IFERROR(VLOOKUP(A416,'Hulpblad IZB en IZE'!A$2:B$750,2,FALSE),0)</f>
        <v>0</v>
      </c>
      <c r="BO416" s="397" t="str">
        <f t="shared" si="571"/>
        <v/>
      </c>
      <c r="BP416" s="370">
        <f t="shared" si="572"/>
        <v>0</v>
      </c>
      <c r="BQ416" s="371">
        <f t="shared" si="573"/>
        <v>0</v>
      </c>
      <c r="BR416" s="372">
        <f t="shared" si="641"/>
        <v>0</v>
      </c>
      <c r="BS416" s="372">
        <f t="shared" si="642"/>
        <v>0</v>
      </c>
      <c r="BT416" s="367">
        <f t="shared" si="574"/>
        <v>0</v>
      </c>
      <c r="BU416" s="398"/>
      <c r="BW416" s="393">
        <f t="shared" si="575"/>
        <v>0</v>
      </c>
      <c r="BX416" s="393">
        <f t="shared" si="576"/>
        <v>0</v>
      </c>
      <c r="BY416" s="393">
        <f t="shared" si="577"/>
        <v>0</v>
      </c>
      <c r="BZ416" s="393">
        <f t="shared" si="578"/>
        <v>0</v>
      </c>
      <c r="CA416" s="393">
        <f t="shared" si="579"/>
        <v>0</v>
      </c>
      <c r="CB416" s="393">
        <f t="shared" si="580"/>
        <v>0</v>
      </c>
      <c r="CC416" s="393">
        <f t="shared" si="581"/>
        <v>0</v>
      </c>
      <c r="CD416" s="393">
        <f t="shared" si="582"/>
        <v>0</v>
      </c>
      <c r="CE416" s="393">
        <f t="shared" si="583"/>
        <v>0</v>
      </c>
      <c r="CF416" s="393">
        <f t="shared" si="584"/>
        <v>0</v>
      </c>
      <c r="CG416" s="398"/>
      <c r="CH416" s="391">
        <f t="shared" si="585"/>
        <v>0</v>
      </c>
      <c r="CI416" s="391">
        <f t="shared" si="586"/>
        <v>0</v>
      </c>
      <c r="CJ416" s="391">
        <f t="shared" si="587"/>
        <v>0</v>
      </c>
      <c r="CK416" s="391">
        <f t="shared" si="588"/>
        <v>0</v>
      </c>
      <c r="CL416" s="391">
        <f t="shared" si="589"/>
        <v>0</v>
      </c>
      <c r="CM416" s="391">
        <f t="shared" si="590"/>
        <v>0</v>
      </c>
      <c r="CN416" s="391">
        <f t="shared" si="591"/>
        <v>0</v>
      </c>
      <c r="CO416" s="391">
        <f t="shared" si="592"/>
        <v>0</v>
      </c>
      <c r="CP416" s="391">
        <f t="shared" si="593"/>
        <v>0</v>
      </c>
      <c r="CQ416" s="391">
        <f t="shared" si="594"/>
        <v>0</v>
      </c>
      <c r="CR416" s="391">
        <f t="shared" si="595"/>
        <v>0</v>
      </c>
      <c r="CS416" s="393">
        <f t="shared" si="596"/>
        <v>0</v>
      </c>
      <c r="CT416" s="391">
        <f t="shared" si="597"/>
        <v>0</v>
      </c>
      <c r="CU416" s="391">
        <f t="shared" si="598"/>
        <v>0</v>
      </c>
      <c r="CV416" s="391">
        <f t="shared" si="599"/>
        <v>0</v>
      </c>
      <c r="CW416" s="391">
        <f t="shared" si="600"/>
        <v>0</v>
      </c>
      <c r="CX416" s="391">
        <f t="shared" si="601"/>
        <v>0</v>
      </c>
      <c r="CY416" s="391">
        <f t="shared" si="602"/>
        <v>0</v>
      </c>
      <c r="CZ416" s="391">
        <f t="shared" si="603"/>
        <v>0</v>
      </c>
      <c r="DA416" s="391">
        <f t="shared" si="604"/>
        <v>0</v>
      </c>
      <c r="DB416" s="391">
        <f t="shared" si="605"/>
        <v>0</v>
      </c>
      <c r="DC416" s="391">
        <f t="shared" si="606"/>
        <v>0</v>
      </c>
      <c r="DD416" s="391">
        <f t="shared" si="607"/>
        <v>0</v>
      </c>
      <c r="DE416" s="398"/>
      <c r="DF416" s="391">
        <f t="shared" si="608"/>
        <v>0</v>
      </c>
      <c r="DG416" s="391">
        <f t="shared" si="609"/>
        <v>0</v>
      </c>
      <c r="DH416" s="391">
        <f t="shared" si="610"/>
        <v>0</v>
      </c>
      <c r="DI416" s="391">
        <f t="shared" si="611"/>
        <v>0</v>
      </c>
      <c r="DJ416" s="391">
        <f t="shared" si="612"/>
        <v>0</v>
      </c>
      <c r="DK416" s="391">
        <f t="shared" si="613"/>
        <v>0</v>
      </c>
      <c r="DL416" s="391">
        <f t="shared" si="614"/>
        <v>0</v>
      </c>
      <c r="DM416" s="391">
        <f t="shared" si="615"/>
        <v>0</v>
      </c>
      <c r="DN416" s="391">
        <f t="shared" si="616"/>
        <v>0</v>
      </c>
      <c r="DO416" s="391">
        <f t="shared" si="617"/>
        <v>0</v>
      </c>
      <c r="DP416" s="391">
        <f t="shared" si="618"/>
        <v>0</v>
      </c>
      <c r="DQ416" s="398"/>
      <c r="DR416" s="391">
        <f t="shared" si="619"/>
        <v>0</v>
      </c>
      <c r="DS416" s="391">
        <f t="shared" si="620"/>
        <v>0</v>
      </c>
      <c r="DT416" s="391">
        <f t="shared" si="621"/>
        <v>0</v>
      </c>
      <c r="DU416" s="391">
        <f t="shared" si="622"/>
        <v>0</v>
      </c>
      <c r="DV416" s="391">
        <f t="shared" si="623"/>
        <v>0</v>
      </c>
      <c r="DW416" s="391">
        <f t="shared" si="624"/>
        <v>0</v>
      </c>
      <c r="DX416" s="391">
        <f t="shared" si="625"/>
        <v>0</v>
      </c>
      <c r="DY416" s="391">
        <f t="shared" si="626"/>
        <v>0</v>
      </c>
      <c r="DZ416" s="391">
        <f t="shared" si="627"/>
        <v>0</v>
      </c>
      <c r="EA416" s="391">
        <f t="shared" si="628"/>
        <v>0</v>
      </c>
      <c r="EB416" s="391">
        <f t="shared" si="629"/>
        <v>0</v>
      </c>
      <c r="EC416" s="398"/>
      <c r="ED416" s="391">
        <f t="shared" si="630"/>
        <v>0</v>
      </c>
      <c r="EE416" s="391">
        <f t="shared" si="631"/>
        <v>0</v>
      </c>
      <c r="EF416" s="391">
        <f t="shared" si="632"/>
        <v>0</v>
      </c>
      <c r="EG416" s="391">
        <f t="shared" si="633"/>
        <v>0</v>
      </c>
      <c r="EH416" s="391">
        <f t="shared" si="634"/>
        <v>0</v>
      </c>
      <c r="EI416" s="391">
        <f t="shared" si="635"/>
        <v>0</v>
      </c>
      <c r="EJ416" s="391">
        <f t="shared" si="636"/>
        <v>0</v>
      </c>
      <c r="EK416" s="391">
        <f t="shared" si="637"/>
        <v>0</v>
      </c>
      <c r="EL416" s="391">
        <f t="shared" si="638"/>
        <v>0</v>
      </c>
      <c r="EM416" s="391">
        <f t="shared" si="639"/>
        <v>0</v>
      </c>
      <c r="EN416" s="391">
        <f t="shared" si="640"/>
        <v>0</v>
      </c>
    </row>
    <row r="417" spans="1:145" s="391" customFormat="1" ht="13.5" hidden="1" thickBot="1" x14ac:dyDescent="0.25">
      <c r="A417" s="364" t="str">
        <f t="shared" si="646"/>
        <v>zzz</v>
      </c>
      <c r="B417" s="365" t="str">
        <f>IF((A417&lt;&gt;"ZZZ"),(IF((IFERROR((VLOOKUP(A417,'Standaard+voorstellen '!A$1:B$436,1,FALSE)),"ZZZ"))="ZZZ","v","")),"")</f>
        <v/>
      </c>
      <c r="C417" s="525" t="s">
        <v>1051</v>
      </c>
      <c r="D417" s="367" t="str">
        <f t="shared" si="560"/>
        <v/>
      </c>
      <c r="E417" s="368" t="str">
        <f>IFERROR((VLOOKUP(C417,'Standaard+voorstellen '!A$1:E$568,2,FALSE)),"Nog af te handelen AANVRAAG")</f>
        <v>Nog af te handelen AANVRAAG</v>
      </c>
      <c r="F417" s="369" t="str">
        <f>IFERROR((VLOOKUP(C417,'Standaard+voorstellen '!A$1:E$568,3,FALSE)),"")</f>
        <v/>
      </c>
      <c r="G417" s="370">
        <f t="shared" si="643"/>
        <v>0</v>
      </c>
      <c r="H417" s="371">
        <f t="shared" si="645"/>
        <v>0</v>
      </c>
      <c r="I417" s="372">
        <f t="shared" si="644"/>
        <v>0</v>
      </c>
      <c r="J417" s="367" t="str">
        <f t="shared" si="561"/>
        <v/>
      </c>
      <c r="K417" s="372">
        <f t="shared" si="562"/>
        <v>0</v>
      </c>
      <c r="L417" s="369" t="s">
        <v>1101</v>
      </c>
      <c r="M417" s="373"/>
      <c r="N417" s="374"/>
      <c r="O417" s="500"/>
      <c r="P417" s="376"/>
      <c r="Q417" s="377"/>
      <c r="R417" s="378"/>
      <c r="S417" s="379"/>
      <c r="T417" s="378"/>
      <c r="U417" s="378"/>
      <c r="V417" s="377"/>
      <c r="W417" s="378"/>
      <c r="X417" s="379"/>
      <c r="Y417" s="384"/>
      <c r="Z417" s="401"/>
      <c r="AA417" s="402"/>
      <c r="AB417" s="383"/>
      <c r="AC417" s="384"/>
      <c r="AD417" s="384"/>
      <c r="AE417" s="377"/>
      <c r="AF417" s="380"/>
      <c r="AG417" s="382"/>
      <c r="AH417" s="383"/>
      <c r="AI417" s="384"/>
      <c r="AJ417" s="385"/>
      <c r="AK417" s="384"/>
      <c r="AL417" s="384"/>
      <c r="AM417" s="384"/>
      <c r="AN417" s="383"/>
      <c r="AO417" s="384"/>
      <c r="AP417" s="385"/>
      <c r="AQ417" s="384"/>
      <c r="AR417" s="384"/>
      <c r="AS417" s="384"/>
      <c r="AT417" s="377"/>
      <c r="AU417" s="384"/>
      <c r="AV417" s="384"/>
      <c r="AW417" s="377"/>
      <c r="AX417" s="378"/>
      <c r="AY417" s="379"/>
      <c r="AZ417" s="403"/>
      <c r="BA417" s="387" t="str">
        <f t="shared" si="563"/>
        <v>zzz</v>
      </c>
      <c r="BB417" s="388" t="str">
        <f t="shared" si="564"/>
        <v/>
      </c>
      <c r="BC417" s="389" t="str">
        <f t="shared" si="565"/>
        <v/>
      </c>
      <c r="BD417" s="390" t="str">
        <f t="shared" si="647"/>
        <v/>
      </c>
      <c r="BE417" s="391">
        <f t="shared" si="566"/>
        <v>4</v>
      </c>
      <c r="BF417" s="392" t="e">
        <f>VLOOKUP(C417,'Standaard+voorstellen '!A$1:E$568,1,FALSE)</f>
        <v>#N/A</v>
      </c>
      <c r="BG417" s="393" t="e">
        <f>VLOOKUP(P417,'Hulpblad Aantal per VrtgSrt &gt;=1'!B$4:C$688,1,FALSE)</f>
        <v>#N/A</v>
      </c>
      <c r="BH417" s="394"/>
      <c r="BI417" s="393" t="str">
        <f t="shared" si="567"/>
        <v>v</v>
      </c>
      <c r="BJ417" s="393" t="str">
        <f t="shared" si="568"/>
        <v/>
      </c>
      <c r="BK417" s="393" t="str">
        <f t="shared" si="569"/>
        <v/>
      </c>
      <c r="BL417" s="395" t="str">
        <f t="shared" si="570"/>
        <v/>
      </c>
      <c r="BM417" s="393" t="str">
        <f>IF((B417&gt;"a"),(VLOOKUP(A417,Afhankelijkheid!A$2:O$5530,2,FALSE)),"")</f>
        <v/>
      </c>
      <c r="BN417" s="396">
        <f>IFERROR(VLOOKUP(A417,'Hulpblad IZB en IZE'!A$2:B$750,2,FALSE),0)</f>
        <v>0</v>
      </c>
      <c r="BO417" s="397" t="str">
        <f t="shared" si="571"/>
        <v/>
      </c>
      <c r="BP417" s="370">
        <f t="shared" si="572"/>
        <v>0</v>
      </c>
      <c r="BQ417" s="371">
        <f t="shared" si="573"/>
        <v>0</v>
      </c>
      <c r="BR417" s="372">
        <f t="shared" si="641"/>
        <v>0</v>
      </c>
      <c r="BS417" s="372">
        <f t="shared" si="642"/>
        <v>0</v>
      </c>
      <c r="BT417" s="367">
        <f t="shared" si="574"/>
        <v>0</v>
      </c>
      <c r="BU417" s="398"/>
      <c r="BW417" s="393">
        <f t="shared" si="575"/>
        <v>0</v>
      </c>
      <c r="BX417" s="393">
        <f t="shared" si="576"/>
        <v>0</v>
      </c>
      <c r="BY417" s="393">
        <f t="shared" si="577"/>
        <v>0</v>
      </c>
      <c r="BZ417" s="393">
        <f t="shared" si="578"/>
        <v>0</v>
      </c>
      <c r="CA417" s="393">
        <f t="shared" si="579"/>
        <v>0</v>
      </c>
      <c r="CB417" s="393">
        <f t="shared" si="580"/>
        <v>0</v>
      </c>
      <c r="CC417" s="393">
        <f t="shared" si="581"/>
        <v>0</v>
      </c>
      <c r="CD417" s="393">
        <f t="shared" si="582"/>
        <v>0</v>
      </c>
      <c r="CE417" s="393">
        <f t="shared" si="583"/>
        <v>0</v>
      </c>
      <c r="CF417" s="393">
        <f t="shared" si="584"/>
        <v>0</v>
      </c>
      <c r="CG417" s="398"/>
      <c r="CH417" s="391">
        <f t="shared" si="585"/>
        <v>0</v>
      </c>
      <c r="CI417" s="391">
        <f t="shared" si="586"/>
        <v>0</v>
      </c>
      <c r="CJ417" s="391">
        <f t="shared" si="587"/>
        <v>0</v>
      </c>
      <c r="CK417" s="391">
        <f t="shared" si="588"/>
        <v>0</v>
      </c>
      <c r="CL417" s="391">
        <f t="shared" si="589"/>
        <v>0</v>
      </c>
      <c r="CM417" s="391">
        <f t="shared" si="590"/>
        <v>0</v>
      </c>
      <c r="CN417" s="391">
        <f t="shared" si="591"/>
        <v>0</v>
      </c>
      <c r="CO417" s="391">
        <f t="shared" si="592"/>
        <v>0</v>
      </c>
      <c r="CP417" s="391">
        <f t="shared" si="593"/>
        <v>0</v>
      </c>
      <c r="CQ417" s="391">
        <f t="shared" si="594"/>
        <v>0</v>
      </c>
      <c r="CR417" s="391">
        <f t="shared" si="595"/>
        <v>0</v>
      </c>
      <c r="CS417" s="393">
        <f t="shared" si="596"/>
        <v>0</v>
      </c>
      <c r="CT417" s="391">
        <f t="shared" si="597"/>
        <v>0</v>
      </c>
      <c r="CU417" s="391">
        <f t="shared" si="598"/>
        <v>0</v>
      </c>
      <c r="CV417" s="391">
        <f t="shared" si="599"/>
        <v>0</v>
      </c>
      <c r="CW417" s="391">
        <f t="shared" si="600"/>
        <v>0</v>
      </c>
      <c r="CX417" s="391">
        <f t="shared" si="601"/>
        <v>0</v>
      </c>
      <c r="CY417" s="391">
        <f t="shared" si="602"/>
        <v>0</v>
      </c>
      <c r="CZ417" s="391">
        <f t="shared" si="603"/>
        <v>0</v>
      </c>
      <c r="DA417" s="391">
        <f t="shared" si="604"/>
        <v>0</v>
      </c>
      <c r="DB417" s="391">
        <f t="shared" si="605"/>
        <v>0</v>
      </c>
      <c r="DC417" s="391">
        <f t="shared" si="606"/>
        <v>0</v>
      </c>
      <c r="DD417" s="391">
        <f t="shared" si="607"/>
        <v>0</v>
      </c>
      <c r="DE417" s="398"/>
      <c r="DF417" s="391">
        <f t="shared" si="608"/>
        <v>0</v>
      </c>
      <c r="DG417" s="391">
        <f t="shared" si="609"/>
        <v>0</v>
      </c>
      <c r="DH417" s="391">
        <f t="shared" si="610"/>
        <v>0</v>
      </c>
      <c r="DI417" s="391">
        <f t="shared" si="611"/>
        <v>0</v>
      </c>
      <c r="DJ417" s="391">
        <f t="shared" si="612"/>
        <v>0</v>
      </c>
      <c r="DK417" s="391">
        <f t="shared" si="613"/>
        <v>0</v>
      </c>
      <c r="DL417" s="391">
        <f t="shared" si="614"/>
        <v>0</v>
      </c>
      <c r="DM417" s="391">
        <f t="shared" si="615"/>
        <v>0</v>
      </c>
      <c r="DN417" s="391">
        <f t="shared" si="616"/>
        <v>0</v>
      </c>
      <c r="DO417" s="391">
        <f t="shared" si="617"/>
        <v>0</v>
      </c>
      <c r="DP417" s="391">
        <f t="shared" si="618"/>
        <v>0</v>
      </c>
      <c r="DQ417" s="398"/>
      <c r="DR417" s="391">
        <f t="shared" si="619"/>
        <v>0</v>
      </c>
      <c r="DS417" s="391">
        <f t="shared" si="620"/>
        <v>0</v>
      </c>
      <c r="DT417" s="391">
        <f t="shared" si="621"/>
        <v>0</v>
      </c>
      <c r="DU417" s="391">
        <f t="shared" si="622"/>
        <v>0</v>
      </c>
      <c r="DV417" s="391">
        <f t="shared" si="623"/>
        <v>0</v>
      </c>
      <c r="DW417" s="391">
        <f t="shared" si="624"/>
        <v>0</v>
      </c>
      <c r="DX417" s="391">
        <f t="shared" si="625"/>
        <v>0</v>
      </c>
      <c r="DY417" s="391">
        <f t="shared" si="626"/>
        <v>0</v>
      </c>
      <c r="DZ417" s="391">
        <f t="shared" si="627"/>
        <v>0</v>
      </c>
      <c r="EA417" s="391">
        <f t="shared" si="628"/>
        <v>0</v>
      </c>
      <c r="EB417" s="391">
        <f t="shared" si="629"/>
        <v>0</v>
      </c>
      <c r="EC417" s="398"/>
      <c r="ED417" s="391">
        <f t="shared" si="630"/>
        <v>0</v>
      </c>
      <c r="EE417" s="391">
        <f t="shared" si="631"/>
        <v>0</v>
      </c>
      <c r="EF417" s="391">
        <f t="shared" si="632"/>
        <v>0</v>
      </c>
      <c r="EG417" s="391">
        <f t="shared" si="633"/>
        <v>0</v>
      </c>
      <c r="EH417" s="391">
        <f t="shared" si="634"/>
        <v>0</v>
      </c>
      <c r="EI417" s="391">
        <f t="shared" si="635"/>
        <v>0</v>
      </c>
      <c r="EJ417" s="391">
        <f t="shared" si="636"/>
        <v>0</v>
      </c>
      <c r="EK417" s="391">
        <f t="shared" si="637"/>
        <v>0</v>
      </c>
      <c r="EL417" s="391">
        <f t="shared" si="638"/>
        <v>0</v>
      </c>
      <c r="EM417" s="391">
        <f t="shared" si="639"/>
        <v>0</v>
      </c>
      <c r="EN417" s="391">
        <f t="shared" si="640"/>
        <v>0</v>
      </c>
    </row>
    <row r="418" spans="1:145" s="391" customFormat="1" ht="13.5" hidden="1" thickBot="1" x14ac:dyDescent="0.25">
      <c r="A418" s="364" t="str">
        <f t="shared" si="646"/>
        <v>zzz</v>
      </c>
      <c r="B418" s="365" t="str">
        <f>IF((A418&lt;&gt;"ZZZ"),(IF((IFERROR((VLOOKUP(A418,'Standaard+voorstellen '!A$1:B$436,1,FALSE)),"ZZZ"))="ZZZ","v","")),"")</f>
        <v/>
      </c>
      <c r="C418" s="525" t="s">
        <v>1051</v>
      </c>
      <c r="D418" s="367" t="str">
        <f t="shared" si="560"/>
        <v/>
      </c>
      <c r="E418" s="368" t="str">
        <f>IFERROR((VLOOKUP(C418,'Standaard+voorstellen '!A$1:E$568,2,FALSE)),"Nog af te handelen AANVRAAG")</f>
        <v>Nog af te handelen AANVRAAG</v>
      </c>
      <c r="F418" s="369" t="str">
        <f>IFERROR((VLOOKUP(C418,'Standaard+voorstellen '!A$1:E$568,3,FALSE)),"")</f>
        <v/>
      </c>
      <c r="G418" s="370">
        <f t="shared" si="643"/>
        <v>0</v>
      </c>
      <c r="H418" s="371">
        <f t="shared" si="645"/>
        <v>0</v>
      </c>
      <c r="I418" s="372">
        <f t="shared" si="644"/>
        <v>0</v>
      </c>
      <c r="J418" s="367" t="str">
        <f t="shared" si="561"/>
        <v/>
      </c>
      <c r="K418" s="372">
        <f t="shared" si="562"/>
        <v>0</v>
      </c>
      <c r="L418" s="369" t="s">
        <v>1101</v>
      </c>
      <c r="M418" s="373"/>
      <c r="N418" s="374"/>
      <c r="O418" s="500"/>
      <c r="P418" s="376"/>
      <c r="Q418" s="377"/>
      <c r="R418" s="378"/>
      <c r="S418" s="379"/>
      <c r="T418" s="378"/>
      <c r="U418" s="378"/>
      <c r="V418" s="377"/>
      <c r="W418" s="378"/>
      <c r="X418" s="379"/>
      <c r="Y418" s="384"/>
      <c r="Z418" s="401"/>
      <c r="AA418" s="402"/>
      <c r="AB418" s="383"/>
      <c r="AC418" s="384"/>
      <c r="AD418" s="384"/>
      <c r="AE418" s="377"/>
      <c r="AF418" s="380"/>
      <c r="AG418" s="382"/>
      <c r="AH418" s="383"/>
      <c r="AI418" s="384"/>
      <c r="AJ418" s="385"/>
      <c r="AK418" s="384"/>
      <c r="AL418" s="384"/>
      <c r="AM418" s="384"/>
      <c r="AN418" s="383"/>
      <c r="AO418" s="384"/>
      <c r="AP418" s="385"/>
      <c r="AQ418" s="384"/>
      <c r="AR418" s="384"/>
      <c r="AS418" s="384"/>
      <c r="AT418" s="377"/>
      <c r="AU418" s="384"/>
      <c r="AV418" s="384"/>
      <c r="AW418" s="377"/>
      <c r="AX418" s="378"/>
      <c r="AY418" s="379"/>
      <c r="AZ418" s="403"/>
      <c r="BA418" s="387" t="str">
        <f t="shared" si="563"/>
        <v>zzz</v>
      </c>
      <c r="BB418" s="388" t="str">
        <f t="shared" si="564"/>
        <v/>
      </c>
      <c r="BC418" s="389" t="str">
        <f t="shared" si="565"/>
        <v/>
      </c>
      <c r="BD418" s="390" t="str">
        <f t="shared" si="647"/>
        <v/>
      </c>
      <c r="BE418" s="391">
        <f t="shared" si="566"/>
        <v>4</v>
      </c>
      <c r="BF418" s="392" t="e">
        <f>VLOOKUP(C418,'Standaard+voorstellen '!A$1:E$568,1,FALSE)</f>
        <v>#N/A</v>
      </c>
      <c r="BG418" s="393" t="e">
        <f>VLOOKUP(P418,'Hulpblad Aantal per VrtgSrt &gt;=1'!B$4:C$688,1,FALSE)</f>
        <v>#N/A</v>
      </c>
      <c r="BH418" s="394"/>
      <c r="BI418" s="393" t="str">
        <f t="shared" si="567"/>
        <v>v</v>
      </c>
      <c r="BJ418" s="393" t="str">
        <f t="shared" si="568"/>
        <v/>
      </c>
      <c r="BK418" s="393" t="str">
        <f t="shared" si="569"/>
        <v/>
      </c>
      <c r="BL418" s="395" t="str">
        <f t="shared" si="570"/>
        <v/>
      </c>
      <c r="BM418" s="393" t="str">
        <f>IF((B418&gt;"a"),(VLOOKUP(A418,Afhankelijkheid!A$2:O$5530,2,FALSE)),"")</f>
        <v/>
      </c>
      <c r="BN418" s="396">
        <f>IFERROR(VLOOKUP(A418,'Hulpblad IZB en IZE'!A$2:B$750,2,FALSE),0)</f>
        <v>0</v>
      </c>
      <c r="BO418" s="397" t="str">
        <f t="shared" si="571"/>
        <v/>
      </c>
      <c r="BP418" s="370">
        <f t="shared" si="572"/>
        <v>0</v>
      </c>
      <c r="BQ418" s="371">
        <f t="shared" si="573"/>
        <v>0</v>
      </c>
      <c r="BR418" s="372">
        <f t="shared" si="641"/>
        <v>0</v>
      </c>
      <c r="BS418" s="372">
        <f t="shared" si="642"/>
        <v>0</v>
      </c>
      <c r="BT418" s="367">
        <f t="shared" si="574"/>
        <v>0</v>
      </c>
      <c r="BU418" s="398"/>
      <c r="BW418" s="393">
        <f t="shared" si="575"/>
        <v>0</v>
      </c>
      <c r="BX418" s="393">
        <f t="shared" si="576"/>
        <v>0</v>
      </c>
      <c r="BY418" s="393">
        <f t="shared" si="577"/>
        <v>0</v>
      </c>
      <c r="BZ418" s="393">
        <f t="shared" si="578"/>
        <v>0</v>
      </c>
      <c r="CA418" s="393">
        <f t="shared" si="579"/>
        <v>0</v>
      </c>
      <c r="CB418" s="393">
        <f t="shared" si="580"/>
        <v>0</v>
      </c>
      <c r="CC418" s="393">
        <f t="shared" si="581"/>
        <v>0</v>
      </c>
      <c r="CD418" s="393">
        <f t="shared" si="582"/>
        <v>0</v>
      </c>
      <c r="CE418" s="393">
        <f t="shared" si="583"/>
        <v>0</v>
      </c>
      <c r="CF418" s="393">
        <f t="shared" si="584"/>
        <v>0</v>
      </c>
      <c r="CG418" s="398"/>
      <c r="CH418" s="391">
        <f t="shared" si="585"/>
        <v>0</v>
      </c>
      <c r="CI418" s="391">
        <f t="shared" si="586"/>
        <v>0</v>
      </c>
      <c r="CJ418" s="391">
        <f t="shared" si="587"/>
        <v>0</v>
      </c>
      <c r="CK418" s="391">
        <f t="shared" si="588"/>
        <v>0</v>
      </c>
      <c r="CL418" s="391">
        <f t="shared" si="589"/>
        <v>0</v>
      </c>
      <c r="CM418" s="391">
        <f t="shared" si="590"/>
        <v>0</v>
      </c>
      <c r="CN418" s="391">
        <f t="shared" si="591"/>
        <v>0</v>
      </c>
      <c r="CO418" s="391">
        <f t="shared" si="592"/>
        <v>0</v>
      </c>
      <c r="CP418" s="391">
        <f t="shared" si="593"/>
        <v>0</v>
      </c>
      <c r="CQ418" s="391">
        <f t="shared" si="594"/>
        <v>0</v>
      </c>
      <c r="CR418" s="391">
        <f t="shared" si="595"/>
        <v>0</v>
      </c>
      <c r="CS418" s="393">
        <f t="shared" si="596"/>
        <v>0</v>
      </c>
      <c r="CT418" s="391">
        <f t="shared" si="597"/>
        <v>0</v>
      </c>
      <c r="CU418" s="391">
        <f t="shared" si="598"/>
        <v>0</v>
      </c>
      <c r="CV418" s="391">
        <f t="shared" si="599"/>
        <v>0</v>
      </c>
      <c r="CW418" s="391">
        <f t="shared" si="600"/>
        <v>0</v>
      </c>
      <c r="CX418" s="391">
        <f t="shared" si="601"/>
        <v>0</v>
      </c>
      <c r="CY418" s="391">
        <f t="shared" si="602"/>
        <v>0</v>
      </c>
      <c r="CZ418" s="391">
        <f t="shared" si="603"/>
        <v>0</v>
      </c>
      <c r="DA418" s="391">
        <f t="shared" si="604"/>
        <v>0</v>
      </c>
      <c r="DB418" s="391">
        <f t="shared" si="605"/>
        <v>0</v>
      </c>
      <c r="DC418" s="391">
        <f t="shared" si="606"/>
        <v>0</v>
      </c>
      <c r="DD418" s="391">
        <f t="shared" si="607"/>
        <v>0</v>
      </c>
      <c r="DE418" s="398"/>
      <c r="DF418" s="391">
        <f t="shared" si="608"/>
        <v>0</v>
      </c>
      <c r="DG418" s="391">
        <f t="shared" si="609"/>
        <v>0</v>
      </c>
      <c r="DH418" s="391">
        <f t="shared" si="610"/>
        <v>0</v>
      </c>
      <c r="DI418" s="391">
        <f t="shared" si="611"/>
        <v>0</v>
      </c>
      <c r="DJ418" s="391">
        <f t="shared" si="612"/>
        <v>0</v>
      </c>
      <c r="DK418" s="391">
        <f t="shared" si="613"/>
        <v>0</v>
      </c>
      <c r="DL418" s="391">
        <f t="shared" si="614"/>
        <v>0</v>
      </c>
      <c r="DM418" s="391">
        <f t="shared" si="615"/>
        <v>0</v>
      </c>
      <c r="DN418" s="391">
        <f t="shared" si="616"/>
        <v>0</v>
      </c>
      <c r="DO418" s="391">
        <f t="shared" si="617"/>
        <v>0</v>
      </c>
      <c r="DP418" s="391">
        <f t="shared" si="618"/>
        <v>0</v>
      </c>
      <c r="DQ418" s="398"/>
      <c r="DR418" s="391">
        <f t="shared" si="619"/>
        <v>0</v>
      </c>
      <c r="DS418" s="391">
        <f t="shared" si="620"/>
        <v>0</v>
      </c>
      <c r="DT418" s="391">
        <f t="shared" si="621"/>
        <v>0</v>
      </c>
      <c r="DU418" s="391">
        <f t="shared" si="622"/>
        <v>0</v>
      </c>
      <c r="DV418" s="391">
        <f t="shared" si="623"/>
        <v>0</v>
      </c>
      <c r="DW418" s="391">
        <f t="shared" si="624"/>
        <v>0</v>
      </c>
      <c r="DX418" s="391">
        <f t="shared" si="625"/>
        <v>0</v>
      </c>
      <c r="DY418" s="391">
        <f t="shared" si="626"/>
        <v>0</v>
      </c>
      <c r="DZ418" s="391">
        <f t="shared" si="627"/>
        <v>0</v>
      </c>
      <c r="EA418" s="391">
        <f t="shared" si="628"/>
        <v>0</v>
      </c>
      <c r="EB418" s="391">
        <f t="shared" si="629"/>
        <v>0</v>
      </c>
      <c r="EC418" s="398"/>
      <c r="ED418" s="391">
        <f t="shared" si="630"/>
        <v>0</v>
      </c>
      <c r="EE418" s="391">
        <f t="shared" si="631"/>
        <v>0</v>
      </c>
      <c r="EF418" s="391">
        <f t="shared" si="632"/>
        <v>0</v>
      </c>
      <c r="EG418" s="391">
        <f t="shared" si="633"/>
        <v>0</v>
      </c>
      <c r="EH418" s="391">
        <f t="shared" si="634"/>
        <v>0</v>
      </c>
      <c r="EI418" s="391">
        <f t="shared" si="635"/>
        <v>0</v>
      </c>
      <c r="EJ418" s="391">
        <f t="shared" si="636"/>
        <v>0</v>
      </c>
      <c r="EK418" s="391">
        <f t="shared" si="637"/>
        <v>0</v>
      </c>
      <c r="EL418" s="391">
        <f t="shared" si="638"/>
        <v>0</v>
      </c>
      <c r="EM418" s="391">
        <f t="shared" si="639"/>
        <v>0</v>
      </c>
      <c r="EN418" s="391">
        <f t="shared" si="640"/>
        <v>0</v>
      </c>
    </row>
    <row r="419" spans="1:145" s="391" customFormat="1" ht="13.5" hidden="1" thickBot="1" x14ac:dyDescent="0.25">
      <c r="A419" s="364" t="str">
        <f t="shared" si="646"/>
        <v>zzz</v>
      </c>
      <c r="B419" s="365" t="str">
        <f>IF((A419&lt;&gt;"ZZZ"),(IF((IFERROR((VLOOKUP(A419,'Standaard+voorstellen '!A$1:B$436,1,FALSE)),"ZZZ"))="ZZZ","v","")),"")</f>
        <v/>
      </c>
      <c r="C419" s="525" t="s">
        <v>1051</v>
      </c>
      <c r="D419" s="367" t="str">
        <f t="shared" si="560"/>
        <v/>
      </c>
      <c r="E419" s="368" t="str">
        <f>IFERROR((VLOOKUP(C419,'Standaard+voorstellen '!A$1:E$568,2,FALSE)),"Nog af te handelen AANVRAAG")</f>
        <v>Nog af te handelen AANVRAAG</v>
      </c>
      <c r="F419" s="369" t="str">
        <f>IFERROR((VLOOKUP(C419,'Standaard+voorstellen '!A$1:E$568,3,FALSE)),"")</f>
        <v/>
      </c>
      <c r="G419" s="370">
        <f t="shared" si="643"/>
        <v>0</v>
      </c>
      <c r="H419" s="371">
        <f t="shared" si="645"/>
        <v>0</v>
      </c>
      <c r="I419" s="372">
        <f t="shared" si="644"/>
        <v>0</v>
      </c>
      <c r="J419" s="367" t="str">
        <f t="shared" si="561"/>
        <v/>
      </c>
      <c r="K419" s="372">
        <f t="shared" si="562"/>
        <v>0</v>
      </c>
      <c r="L419" s="369" t="s">
        <v>1101</v>
      </c>
      <c r="M419" s="373"/>
      <c r="N419" s="374"/>
      <c r="O419" s="500"/>
      <c r="P419" s="376"/>
      <c r="Q419" s="377"/>
      <c r="R419" s="378"/>
      <c r="S419" s="379"/>
      <c r="T419" s="378"/>
      <c r="U419" s="378"/>
      <c r="V419" s="377"/>
      <c r="W419" s="378"/>
      <c r="X419" s="379"/>
      <c r="Y419" s="384"/>
      <c r="Z419" s="401"/>
      <c r="AA419" s="402"/>
      <c r="AB419" s="383"/>
      <c r="AC419" s="384"/>
      <c r="AD419" s="384"/>
      <c r="AE419" s="377"/>
      <c r="AF419" s="380"/>
      <c r="AG419" s="382"/>
      <c r="AH419" s="383"/>
      <c r="AI419" s="384"/>
      <c r="AJ419" s="385"/>
      <c r="AK419" s="384"/>
      <c r="AL419" s="384"/>
      <c r="AM419" s="384"/>
      <c r="AN419" s="383"/>
      <c r="AO419" s="384"/>
      <c r="AP419" s="385"/>
      <c r="AQ419" s="384"/>
      <c r="AR419" s="384"/>
      <c r="AS419" s="384"/>
      <c r="AT419" s="377"/>
      <c r="AU419" s="384"/>
      <c r="AV419" s="384"/>
      <c r="AW419" s="377"/>
      <c r="AX419" s="378"/>
      <c r="AY419" s="379"/>
      <c r="AZ419" s="403"/>
      <c r="BA419" s="387" t="str">
        <f t="shared" si="563"/>
        <v>zzz</v>
      </c>
      <c r="BB419" s="388" t="str">
        <f t="shared" si="564"/>
        <v/>
      </c>
      <c r="BC419" s="389" t="str">
        <f t="shared" si="565"/>
        <v/>
      </c>
      <c r="BD419" s="390" t="str">
        <f t="shared" si="647"/>
        <v/>
      </c>
      <c r="BE419" s="391">
        <f t="shared" si="566"/>
        <v>4</v>
      </c>
      <c r="BF419" s="392" t="e">
        <f>VLOOKUP(C419,'Standaard+voorstellen '!A$1:E$568,1,FALSE)</f>
        <v>#N/A</v>
      </c>
      <c r="BG419" s="393" t="e">
        <f>VLOOKUP(P419,'Hulpblad Aantal per VrtgSrt &gt;=1'!B$4:C$688,1,FALSE)</f>
        <v>#N/A</v>
      </c>
      <c r="BH419" s="394"/>
      <c r="BI419" s="393" t="str">
        <f t="shared" si="567"/>
        <v>v</v>
      </c>
      <c r="BJ419" s="393" t="str">
        <f t="shared" si="568"/>
        <v/>
      </c>
      <c r="BK419" s="393" t="str">
        <f t="shared" si="569"/>
        <v/>
      </c>
      <c r="BL419" s="395" t="str">
        <f t="shared" si="570"/>
        <v/>
      </c>
      <c r="BM419" s="393" t="str">
        <f>IF((B419&gt;"a"),(VLOOKUP(A419,Afhankelijkheid!A$2:O$5530,2,FALSE)),"")</f>
        <v/>
      </c>
      <c r="BN419" s="396">
        <f>IFERROR(VLOOKUP(A419,'Hulpblad IZB en IZE'!A$2:B$750,2,FALSE),0)</f>
        <v>0</v>
      </c>
      <c r="BO419" s="397" t="str">
        <f t="shared" si="571"/>
        <v/>
      </c>
      <c r="BP419" s="370">
        <f t="shared" si="572"/>
        <v>0</v>
      </c>
      <c r="BQ419" s="371">
        <f t="shared" si="573"/>
        <v>0</v>
      </c>
      <c r="BR419" s="372">
        <f t="shared" si="641"/>
        <v>0</v>
      </c>
      <c r="BS419" s="372">
        <f t="shared" si="642"/>
        <v>0</v>
      </c>
      <c r="BT419" s="367">
        <f t="shared" si="574"/>
        <v>0</v>
      </c>
      <c r="BU419" s="398"/>
      <c r="BW419" s="393">
        <f t="shared" si="575"/>
        <v>0</v>
      </c>
      <c r="BX419" s="393">
        <f t="shared" si="576"/>
        <v>0</v>
      </c>
      <c r="BY419" s="393">
        <f t="shared" si="577"/>
        <v>0</v>
      </c>
      <c r="BZ419" s="393">
        <f t="shared" si="578"/>
        <v>0</v>
      </c>
      <c r="CA419" s="393">
        <f t="shared" si="579"/>
        <v>0</v>
      </c>
      <c r="CB419" s="393">
        <f t="shared" si="580"/>
        <v>0</v>
      </c>
      <c r="CC419" s="393">
        <f t="shared" si="581"/>
        <v>0</v>
      </c>
      <c r="CD419" s="393">
        <f t="shared" si="582"/>
        <v>0</v>
      </c>
      <c r="CE419" s="393">
        <f t="shared" si="583"/>
        <v>0</v>
      </c>
      <c r="CF419" s="393">
        <f t="shared" si="584"/>
        <v>0</v>
      </c>
      <c r="CG419" s="398"/>
      <c r="CH419" s="391">
        <f t="shared" si="585"/>
        <v>0</v>
      </c>
      <c r="CI419" s="391">
        <f t="shared" si="586"/>
        <v>0</v>
      </c>
      <c r="CJ419" s="391">
        <f t="shared" si="587"/>
        <v>0</v>
      </c>
      <c r="CK419" s="391">
        <f t="shared" si="588"/>
        <v>0</v>
      </c>
      <c r="CL419" s="391">
        <f t="shared" si="589"/>
        <v>0</v>
      </c>
      <c r="CM419" s="391">
        <f t="shared" si="590"/>
        <v>0</v>
      </c>
      <c r="CN419" s="391">
        <f t="shared" si="591"/>
        <v>0</v>
      </c>
      <c r="CO419" s="391">
        <f t="shared" si="592"/>
        <v>0</v>
      </c>
      <c r="CP419" s="391">
        <f t="shared" si="593"/>
        <v>0</v>
      </c>
      <c r="CQ419" s="391">
        <f t="shared" si="594"/>
        <v>0</v>
      </c>
      <c r="CR419" s="391">
        <f t="shared" si="595"/>
        <v>0</v>
      </c>
      <c r="CS419" s="393">
        <f t="shared" si="596"/>
        <v>0</v>
      </c>
      <c r="CT419" s="391">
        <f t="shared" si="597"/>
        <v>0</v>
      </c>
      <c r="CU419" s="391">
        <f t="shared" si="598"/>
        <v>0</v>
      </c>
      <c r="CV419" s="391">
        <f t="shared" si="599"/>
        <v>0</v>
      </c>
      <c r="CW419" s="391">
        <f t="shared" si="600"/>
        <v>0</v>
      </c>
      <c r="CX419" s="391">
        <f t="shared" si="601"/>
        <v>0</v>
      </c>
      <c r="CY419" s="391">
        <f t="shared" si="602"/>
        <v>0</v>
      </c>
      <c r="CZ419" s="391">
        <f t="shared" si="603"/>
        <v>0</v>
      </c>
      <c r="DA419" s="391">
        <f t="shared" si="604"/>
        <v>0</v>
      </c>
      <c r="DB419" s="391">
        <f t="shared" si="605"/>
        <v>0</v>
      </c>
      <c r="DC419" s="391">
        <f t="shared" si="606"/>
        <v>0</v>
      </c>
      <c r="DD419" s="391">
        <f t="shared" si="607"/>
        <v>0</v>
      </c>
      <c r="DE419" s="398"/>
      <c r="DF419" s="391">
        <f t="shared" si="608"/>
        <v>0</v>
      </c>
      <c r="DG419" s="391">
        <f t="shared" si="609"/>
        <v>0</v>
      </c>
      <c r="DH419" s="391">
        <f t="shared" si="610"/>
        <v>0</v>
      </c>
      <c r="DI419" s="391">
        <f t="shared" si="611"/>
        <v>0</v>
      </c>
      <c r="DJ419" s="391">
        <f t="shared" si="612"/>
        <v>0</v>
      </c>
      <c r="DK419" s="391">
        <f t="shared" si="613"/>
        <v>0</v>
      </c>
      <c r="DL419" s="391">
        <f t="shared" si="614"/>
        <v>0</v>
      </c>
      <c r="DM419" s="391">
        <f t="shared" si="615"/>
        <v>0</v>
      </c>
      <c r="DN419" s="391">
        <f t="shared" si="616"/>
        <v>0</v>
      </c>
      <c r="DO419" s="391">
        <f t="shared" si="617"/>
        <v>0</v>
      </c>
      <c r="DP419" s="391">
        <f t="shared" si="618"/>
        <v>0</v>
      </c>
      <c r="DQ419" s="398"/>
      <c r="DR419" s="391">
        <f t="shared" si="619"/>
        <v>0</v>
      </c>
      <c r="DS419" s="391">
        <f t="shared" si="620"/>
        <v>0</v>
      </c>
      <c r="DT419" s="391">
        <f t="shared" si="621"/>
        <v>0</v>
      </c>
      <c r="DU419" s="391">
        <f t="shared" si="622"/>
        <v>0</v>
      </c>
      <c r="DV419" s="391">
        <f t="shared" si="623"/>
        <v>0</v>
      </c>
      <c r="DW419" s="391">
        <f t="shared" si="624"/>
        <v>0</v>
      </c>
      <c r="DX419" s="391">
        <f t="shared" si="625"/>
        <v>0</v>
      </c>
      <c r="DY419" s="391">
        <f t="shared" si="626"/>
        <v>0</v>
      </c>
      <c r="DZ419" s="391">
        <f t="shared" si="627"/>
        <v>0</v>
      </c>
      <c r="EA419" s="391">
        <f t="shared" si="628"/>
        <v>0</v>
      </c>
      <c r="EB419" s="391">
        <f t="shared" si="629"/>
        <v>0</v>
      </c>
      <c r="EC419" s="398"/>
      <c r="ED419" s="391">
        <f t="shared" si="630"/>
        <v>0</v>
      </c>
      <c r="EE419" s="391">
        <f t="shared" si="631"/>
        <v>0</v>
      </c>
      <c r="EF419" s="391">
        <f t="shared" si="632"/>
        <v>0</v>
      </c>
      <c r="EG419" s="391">
        <f t="shared" si="633"/>
        <v>0</v>
      </c>
      <c r="EH419" s="391">
        <f t="shared" si="634"/>
        <v>0</v>
      </c>
      <c r="EI419" s="391">
        <f t="shared" si="635"/>
        <v>0</v>
      </c>
      <c r="EJ419" s="391">
        <f t="shared" si="636"/>
        <v>0</v>
      </c>
      <c r="EK419" s="391">
        <f t="shared" si="637"/>
        <v>0</v>
      </c>
      <c r="EL419" s="391">
        <f t="shared" si="638"/>
        <v>0</v>
      </c>
      <c r="EM419" s="391">
        <f t="shared" si="639"/>
        <v>0</v>
      </c>
      <c r="EN419" s="391">
        <f t="shared" si="640"/>
        <v>0</v>
      </c>
    </row>
    <row r="420" spans="1:145" s="391" customFormat="1" ht="18.75" hidden="1" thickBot="1" x14ac:dyDescent="0.25">
      <c r="A420" s="364" t="str">
        <f t="shared" si="646"/>
        <v>zzz</v>
      </c>
      <c r="B420" s="365" t="str">
        <f>IF((A420&lt;&gt;"ZZZ"),(IF((IFERROR((VLOOKUP(A420,'Standaard+voorstellen '!A$1:B$436,1,FALSE)),"ZZZ"))="ZZZ","v","")),"")</f>
        <v/>
      </c>
      <c r="C420" s="525" t="s">
        <v>1051</v>
      </c>
      <c r="D420" s="367" t="str">
        <f t="shared" si="560"/>
        <v/>
      </c>
      <c r="E420" s="368" t="str">
        <f>IFERROR((VLOOKUP(C420,'Standaard+voorstellen '!A$1:E$568,2,FALSE)),"Nog af te handelen AANVRAAG")</f>
        <v>Nog af te handelen AANVRAAG</v>
      </c>
      <c r="F420" s="369" t="str">
        <f>IFERROR((VLOOKUP(C420,'Standaard+voorstellen '!A$1:E$568,3,FALSE)),"")</f>
        <v/>
      </c>
      <c r="G420" s="370">
        <f t="shared" si="643"/>
        <v>0</v>
      </c>
      <c r="H420" s="371">
        <f t="shared" si="645"/>
        <v>0</v>
      </c>
      <c r="I420" s="372">
        <f t="shared" si="644"/>
        <v>0</v>
      </c>
      <c r="J420" s="367" t="str">
        <f t="shared" si="561"/>
        <v/>
      </c>
      <c r="K420" s="372">
        <f t="shared" si="562"/>
        <v>0</v>
      </c>
      <c r="L420" s="369" t="s">
        <v>1101</v>
      </c>
      <c r="M420" s="373"/>
      <c r="N420" s="374"/>
      <c r="O420" s="500"/>
      <c r="P420" s="376"/>
      <c r="Q420" s="377"/>
      <c r="R420" s="378"/>
      <c r="S420" s="379"/>
      <c r="T420" s="378"/>
      <c r="U420" s="378"/>
      <c r="V420" s="377"/>
      <c r="W420" s="378"/>
      <c r="X420" s="379"/>
      <c r="Y420" s="384"/>
      <c r="Z420" s="401"/>
      <c r="AA420" s="402"/>
      <c r="AB420" s="383"/>
      <c r="AC420" s="384"/>
      <c r="AD420" s="384"/>
      <c r="AE420" s="377"/>
      <c r="AF420" s="380"/>
      <c r="AG420" s="382"/>
      <c r="AH420" s="383"/>
      <c r="AI420" s="384"/>
      <c r="AJ420" s="385"/>
      <c r="AK420" s="384"/>
      <c r="AL420" s="384"/>
      <c r="AM420" s="384"/>
      <c r="AN420" s="383"/>
      <c r="AO420" s="384"/>
      <c r="AP420" s="385"/>
      <c r="AQ420" s="384"/>
      <c r="AR420" s="384"/>
      <c r="AS420" s="384"/>
      <c r="AT420" s="377"/>
      <c r="AU420" s="384"/>
      <c r="AV420" s="384"/>
      <c r="AW420" s="377"/>
      <c r="AX420" s="378"/>
      <c r="AY420" s="379"/>
      <c r="AZ420" s="403"/>
      <c r="BA420" s="387" t="str">
        <f t="shared" si="563"/>
        <v>zzz</v>
      </c>
      <c r="BB420" s="388" t="str">
        <f t="shared" si="564"/>
        <v/>
      </c>
      <c r="BC420" s="389" t="str">
        <f t="shared" si="565"/>
        <v/>
      </c>
      <c r="BD420" s="390" t="str">
        <f t="shared" si="647"/>
        <v/>
      </c>
      <c r="BE420" s="391">
        <f t="shared" si="566"/>
        <v>4</v>
      </c>
      <c r="BF420" s="392" t="e">
        <f>VLOOKUP(C420,'Standaard+voorstellen '!A$1:E$568,1,FALSE)</f>
        <v>#N/A</v>
      </c>
      <c r="BG420" s="393" t="e">
        <f>VLOOKUP(P420,'Hulpblad Aantal per VrtgSrt &gt;=1'!B$4:C$688,1,FALSE)</f>
        <v>#N/A</v>
      </c>
      <c r="BH420" s="394"/>
      <c r="BI420" s="393" t="str">
        <f t="shared" si="567"/>
        <v>v</v>
      </c>
      <c r="BJ420" s="393" t="str">
        <f t="shared" si="568"/>
        <v/>
      </c>
      <c r="BK420" s="393" t="str">
        <f t="shared" si="569"/>
        <v/>
      </c>
      <c r="BL420" s="395" t="str">
        <f t="shared" si="570"/>
        <v/>
      </c>
      <c r="BM420" s="393" t="str">
        <f>IF((B420&gt;"a"),(VLOOKUP(A420,Afhankelijkheid!A$2:O$5530,2,FALSE)),"")</f>
        <v/>
      </c>
      <c r="BN420" s="396">
        <f>IFERROR(VLOOKUP(A420,'Hulpblad IZB en IZE'!A$2:B$750,2,FALSE),0)</f>
        <v>0</v>
      </c>
      <c r="BO420" s="397" t="str">
        <f t="shared" si="571"/>
        <v/>
      </c>
      <c r="BP420" s="370">
        <f t="shared" si="572"/>
        <v>0</v>
      </c>
      <c r="BQ420" s="371">
        <f t="shared" si="573"/>
        <v>0</v>
      </c>
      <c r="BR420" s="372">
        <f t="shared" si="641"/>
        <v>0</v>
      </c>
      <c r="BS420" s="372">
        <f t="shared" si="642"/>
        <v>0</v>
      </c>
      <c r="BT420" s="367">
        <f t="shared" si="574"/>
        <v>0</v>
      </c>
      <c r="BU420" s="398"/>
      <c r="BW420" s="393">
        <f t="shared" si="575"/>
        <v>0</v>
      </c>
      <c r="BX420" s="393">
        <f t="shared" si="576"/>
        <v>0</v>
      </c>
      <c r="BY420" s="393">
        <f t="shared" si="577"/>
        <v>0</v>
      </c>
      <c r="BZ420" s="393">
        <f t="shared" si="578"/>
        <v>0</v>
      </c>
      <c r="CA420" s="393">
        <f t="shared" si="579"/>
        <v>0</v>
      </c>
      <c r="CB420" s="393">
        <f t="shared" si="580"/>
        <v>0</v>
      </c>
      <c r="CC420" s="393">
        <f t="shared" si="581"/>
        <v>0</v>
      </c>
      <c r="CD420" s="393">
        <f t="shared" si="582"/>
        <v>0</v>
      </c>
      <c r="CE420" s="393">
        <f t="shared" si="583"/>
        <v>0</v>
      </c>
      <c r="CF420" s="393">
        <f t="shared" si="584"/>
        <v>0</v>
      </c>
      <c r="CG420" s="398"/>
      <c r="CH420" s="391">
        <f t="shared" si="585"/>
        <v>0</v>
      </c>
      <c r="CI420" s="391">
        <f t="shared" si="586"/>
        <v>0</v>
      </c>
      <c r="CJ420" s="391">
        <f t="shared" si="587"/>
        <v>0</v>
      </c>
      <c r="CK420" s="391">
        <f t="shared" si="588"/>
        <v>0</v>
      </c>
      <c r="CL420" s="391">
        <f t="shared" si="589"/>
        <v>0</v>
      </c>
      <c r="CM420" s="391">
        <f t="shared" si="590"/>
        <v>0</v>
      </c>
      <c r="CN420" s="391">
        <f t="shared" si="591"/>
        <v>0</v>
      </c>
      <c r="CO420" s="391">
        <f t="shared" si="592"/>
        <v>0</v>
      </c>
      <c r="CP420" s="391">
        <f t="shared" si="593"/>
        <v>0</v>
      </c>
      <c r="CQ420" s="391">
        <f t="shared" si="594"/>
        <v>0</v>
      </c>
      <c r="CR420" s="391">
        <f t="shared" si="595"/>
        <v>0</v>
      </c>
      <c r="CS420" s="393">
        <f t="shared" si="596"/>
        <v>0</v>
      </c>
      <c r="CT420" s="391">
        <f t="shared" si="597"/>
        <v>0</v>
      </c>
      <c r="CU420" s="391">
        <f t="shared" si="598"/>
        <v>0</v>
      </c>
      <c r="CV420" s="391">
        <f t="shared" si="599"/>
        <v>0</v>
      </c>
      <c r="CW420" s="391">
        <f t="shared" si="600"/>
        <v>0</v>
      </c>
      <c r="CX420" s="391">
        <f t="shared" si="601"/>
        <v>0</v>
      </c>
      <c r="CY420" s="391">
        <f t="shared" si="602"/>
        <v>0</v>
      </c>
      <c r="CZ420" s="391">
        <f t="shared" si="603"/>
        <v>0</v>
      </c>
      <c r="DA420" s="391">
        <f t="shared" si="604"/>
        <v>0</v>
      </c>
      <c r="DB420" s="391">
        <f t="shared" si="605"/>
        <v>0</v>
      </c>
      <c r="DC420" s="391">
        <f t="shared" si="606"/>
        <v>0</v>
      </c>
      <c r="DD420" s="391">
        <f t="shared" si="607"/>
        <v>0</v>
      </c>
      <c r="DE420" s="398"/>
      <c r="DF420" s="391">
        <f t="shared" si="608"/>
        <v>0</v>
      </c>
      <c r="DG420" s="391">
        <f t="shared" si="609"/>
        <v>0</v>
      </c>
      <c r="DH420" s="391">
        <f t="shared" si="610"/>
        <v>0</v>
      </c>
      <c r="DI420" s="391">
        <f t="shared" si="611"/>
        <v>0</v>
      </c>
      <c r="DJ420" s="391">
        <f t="shared" si="612"/>
        <v>0</v>
      </c>
      <c r="DK420" s="391">
        <f t="shared" si="613"/>
        <v>0</v>
      </c>
      <c r="DL420" s="391">
        <f t="shared" si="614"/>
        <v>0</v>
      </c>
      <c r="DM420" s="391">
        <f t="shared" si="615"/>
        <v>0</v>
      </c>
      <c r="DN420" s="391">
        <f t="shared" si="616"/>
        <v>0</v>
      </c>
      <c r="DO420" s="391">
        <f t="shared" si="617"/>
        <v>0</v>
      </c>
      <c r="DP420" s="391">
        <f t="shared" si="618"/>
        <v>0</v>
      </c>
      <c r="DQ420" s="398"/>
      <c r="DR420" s="391">
        <f t="shared" si="619"/>
        <v>0</v>
      </c>
      <c r="DS420" s="391">
        <f t="shared" si="620"/>
        <v>0</v>
      </c>
      <c r="DT420" s="391">
        <f t="shared" si="621"/>
        <v>0</v>
      </c>
      <c r="DU420" s="391">
        <f t="shared" si="622"/>
        <v>0</v>
      </c>
      <c r="DV420" s="391">
        <f t="shared" si="623"/>
        <v>0</v>
      </c>
      <c r="DW420" s="391">
        <f t="shared" si="624"/>
        <v>0</v>
      </c>
      <c r="DX420" s="391">
        <f t="shared" si="625"/>
        <v>0</v>
      </c>
      <c r="DY420" s="391">
        <f t="shared" si="626"/>
        <v>0</v>
      </c>
      <c r="DZ420" s="391">
        <f t="shared" si="627"/>
        <v>0</v>
      </c>
      <c r="EA420" s="391">
        <f t="shared" si="628"/>
        <v>0</v>
      </c>
      <c r="EB420" s="391">
        <f t="shared" si="629"/>
        <v>0</v>
      </c>
      <c r="EC420" s="398"/>
      <c r="ED420" s="391">
        <f t="shared" si="630"/>
        <v>0</v>
      </c>
      <c r="EE420" s="391">
        <f t="shared" si="631"/>
        <v>0</v>
      </c>
      <c r="EF420" s="391">
        <f t="shared" si="632"/>
        <v>0</v>
      </c>
      <c r="EG420" s="391">
        <f t="shared" si="633"/>
        <v>0</v>
      </c>
      <c r="EH420" s="391">
        <f t="shared" si="634"/>
        <v>0</v>
      </c>
      <c r="EI420" s="391">
        <f t="shared" si="635"/>
        <v>0</v>
      </c>
      <c r="EJ420" s="391">
        <f t="shared" si="636"/>
        <v>0</v>
      </c>
      <c r="EK420" s="391">
        <f t="shared" si="637"/>
        <v>0</v>
      </c>
      <c r="EL420" s="391">
        <f t="shared" si="638"/>
        <v>0</v>
      </c>
      <c r="EM420" s="391">
        <f t="shared" si="639"/>
        <v>0</v>
      </c>
      <c r="EN420" s="391">
        <f t="shared" si="640"/>
        <v>0</v>
      </c>
      <c r="EO420" s="399"/>
    </row>
    <row r="421" spans="1:145" s="391" customFormat="1" ht="13.5" hidden="1" thickBot="1" x14ac:dyDescent="0.25">
      <c r="A421" s="364" t="str">
        <f t="shared" si="646"/>
        <v>zzz</v>
      </c>
      <c r="B421" s="365" t="str">
        <f>IF((A421&lt;&gt;"ZZZ"),(IF((IFERROR((VLOOKUP(A421,'Standaard+voorstellen '!A$1:B$436,1,FALSE)),"ZZZ"))="ZZZ","v","")),"")</f>
        <v/>
      </c>
      <c r="C421" s="525" t="s">
        <v>1051</v>
      </c>
      <c r="D421" s="367" t="str">
        <f t="shared" si="560"/>
        <v/>
      </c>
      <c r="E421" s="368" t="str">
        <f>IFERROR((VLOOKUP(C421,'Standaard+voorstellen '!A$1:E$568,2,FALSE)),"Nog af te handelen AANVRAAG")</f>
        <v>Nog af te handelen AANVRAAG</v>
      </c>
      <c r="F421" s="369" t="str">
        <f>IFERROR((VLOOKUP(C421,'Standaard+voorstellen '!A$1:E$568,3,FALSE)),"")</f>
        <v/>
      </c>
      <c r="G421" s="370">
        <f t="shared" si="643"/>
        <v>0</v>
      </c>
      <c r="H421" s="371">
        <f t="shared" si="645"/>
        <v>0</v>
      </c>
      <c r="I421" s="372">
        <f t="shared" si="644"/>
        <v>0</v>
      </c>
      <c r="J421" s="367" t="str">
        <f t="shared" si="561"/>
        <v/>
      </c>
      <c r="K421" s="372">
        <f t="shared" si="562"/>
        <v>0</v>
      </c>
      <c r="L421" s="369" t="s">
        <v>1101</v>
      </c>
      <c r="M421" s="373"/>
      <c r="N421" s="374"/>
      <c r="O421" s="500"/>
      <c r="P421" s="376"/>
      <c r="Q421" s="377"/>
      <c r="R421" s="378"/>
      <c r="S421" s="379"/>
      <c r="T421" s="378"/>
      <c r="U421" s="378"/>
      <c r="V421" s="377"/>
      <c r="W421" s="378"/>
      <c r="X421" s="379"/>
      <c r="Y421" s="384"/>
      <c r="Z421" s="401"/>
      <c r="AA421" s="402"/>
      <c r="AB421" s="383"/>
      <c r="AC421" s="384"/>
      <c r="AD421" s="384"/>
      <c r="AE421" s="377"/>
      <c r="AF421" s="380"/>
      <c r="AG421" s="382"/>
      <c r="AH421" s="383"/>
      <c r="AI421" s="384"/>
      <c r="AJ421" s="385"/>
      <c r="AK421" s="384"/>
      <c r="AL421" s="384"/>
      <c r="AM421" s="384"/>
      <c r="AN421" s="383"/>
      <c r="AO421" s="384"/>
      <c r="AP421" s="385"/>
      <c r="AQ421" s="384"/>
      <c r="AR421" s="384"/>
      <c r="AS421" s="384"/>
      <c r="AT421" s="377"/>
      <c r="AU421" s="384"/>
      <c r="AV421" s="384"/>
      <c r="AW421" s="377"/>
      <c r="AX421" s="378"/>
      <c r="AY421" s="379"/>
      <c r="AZ421" s="403"/>
      <c r="BA421" s="387" t="str">
        <f t="shared" si="563"/>
        <v>zzz</v>
      </c>
      <c r="BB421" s="388" t="str">
        <f t="shared" si="564"/>
        <v/>
      </c>
      <c r="BC421" s="389" t="str">
        <f t="shared" si="565"/>
        <v/>
      </c>
      <c r="BD421" s="390" t="str">
        <f t="shared" si="647"/>
        <v/>
      </c>
      <c r="BE421" s="391">
        <f t="shared" si="566"/>
        <v>4</v>
      </c>
      <c r="BF421" s="392" t="e">
        <f>VLOOKUP(C421,'Standaard+voorstellen '!A$1:E$568,1,FALSE)</f>
        <v>#N/A</v>
      </c>
      <c r="BG421" s="393" t="e">
        <f>VLOOKUP(P421,'Hulpblad Aantal per VrtgSrt &gt;=1'!B$4:C$688,1,FALSE)</f>
        <v>#N/A</v>
      </c>
      <c r="BH421" s="394"/>
      <c r="BI421" s="393" t="str">
        <f t="shared" si="567"/>
        <v>v</v>
      </c>
      <c r="BJ421" s="393" t="str">
        <f t="shared" si="568"/>
        <v/>
      </c>
      <c r="BK421" s="393" t="str">
        <f t="shared" si="569"/>
        <v/>
      </c>
      <c r="BL421" s="395" t="str">
        <f t="shared" si="570"/>
        <v/>
      </c>
      <c r="BM421" s="393" t="str">
        <f>IF((B421&gt;"a"),(VLOOKUP(A421,Afhankelijkheid!A$2:O$5530,2,FALSE)),"")</f>
        <v/>
      </c>
      <c r="BN421" s="396">
        <f>IFERROR(VLOOKUP(A421,'Hulpblad IZB en IZE'!A$2:B$750,2,FALSE),0)</f>
        <v>0</v>
      </c>
      <c r="BO421" s="397" t="str">
        <f t="shared" si="571"/>
        <v/>
      </c>
      <c r="BP421" s="370">
        <f t="shared" si="572"/>
        <v>0</v>
      </c>
      <c r="BQ421" s="371">
        <f t="shared" si="573"/>
        <v>0</v>
      </c>
      <c r="BR421" s="372">
        <f t="shared" si="641"/>
        <v>0</v>
      </c>
      <c r="BS421" s="372">
        <f t="shared" si="642"/>
        <v>0</v>
      </c>
      <c r="BT421" s="367">
        <f t="shared" si="574"/>
        <v>0</v>
      </c>
      <c r="BU421" s="398"/>
      <c r="BW421" s="393">
        <f t="shared" si="575"/>
        <v>0</v>
      </c>
      <c r="BX421" s="393">
        <f t="shared" si="576"/>
        <v>0</v>
      </c>
      <c r="BY421" s="393">
        <f t="shared" si="577"/>
        <v>0</v>
      </c>
      <c r="BZ421" s="393">
        <f t="shared" si="578"/>
        <v>0</v>
      </c>
      <c r="CA421" s="393">
        <f t="shared" si="579"/>
        <v>0</v>
      </c>
      <c r="CB421" s="393">
        <f t="shared" si="580"/>
        <v>0</v>
      </c>
      <c r="CC421" s="393">
        <f t="shared" si="581"/>
        <v>0</v>
      </c>
      <c r="CD421" s="393">
        <f t="shared" si="582"/>
        <v>0</v>
      </c>
      <c r="CE421" s="393">
        <f t="shared" si="583"/>
        <v>0</v>
      </c>
      <c r="CF421" s="393">
        <f t="shared" si="584"/>
        <v>0</v>
      </c>
      <c r="CG421" s="398"/>
      <c r="CH421" s="391">
        <f t="shared" si="585"/>
        <v>0</v>
      </c>
      <c r="CI421" s="391">
        <f t="shared" si="586"/>
        <v>0</v>
      </c>
      <c r="CJ421" s="391">
        <f t="shared" si="587"/>
        <v>0</v>
      </c>
      <c r="CK421" s="391">
        <f t="shared" si="588"/>
        <v>0</v>
      </c>
      <c r="CL421" s="391">
        <f t="shared" si="589"/>
        <v>0</v>
      </c>
      <c r="CM421" s="391">
        <f t="shared" si="590"/>
        <v>0</v>
      </c>
      <c r="CN421" s="391">
        <f t="shared" si="591"/>
        <v>0</v>
      </c>
      <c r="CO421" s="391">
        <f t="shared" si="592"/>
        <v>0</v>
      </c>
      <c r="CP421" s="391">
        <f t="shared" si="593"/>
        <v>0</v>
      </c>
      <c r="CQ421" s="391">
        <f t="shared" si="594"/>
        <v>0</v>
      </c>
      <c r="CR421" s="391">
        <f t="shared" si="595"/>
        <v>0</v>
      </c>
      <c r="CS421" s="393">
        <f t="shared" si="596"/>
        <v>0</v>
      </c>
      <c r="CT421" s="391">
        <f t="shared" si="597"/>
        <v>0</v>
      </c>
      <c r="CU421" s="391">
        <f t="shared" si="598"/>
        <v>0</v>
      </c>
      <c r="CV421" s="391">
        <f t="shared" si="599"/>
        <v>0</v>
      </c>
      <c r="CW421" s="391">
        <f t="shared" si="600"/>
        <v>0</v>
      </c>
      <c r="CX421" s="391">
        <f t="shared" si="601"/>
        <v>0</v>
      </c>
      <c r="CY421" s="391">
        <f t="shared" si="602"/>
        <v>0</v>
      </c>
      <c r="CZ421" s="391">
        <f t="shared" si="603"/>
        <v>0</v>
      </c>
      <c r="DA421" s="391">
        <f t="shared" si="604"/>
        <v>0</v>
      </c>
      <c r="DB421" s="391">
        <f t="shared" si="605"/>
        <v>0</v>
      </c>
      <c r="DC421" s="391">
        <f t="shared" si="606"/>
        <v>0</v>
      </c>
      <c r="DD421" s="391">
        <f t="shared" si="607"/>
        <v>0</v>
      </c>
      <c r="DE421" s="398"/>
      <c r="DF421" s="391">
        <f t="shared" si="608"/>
        <v>0</v>
      </c>
      <c r="DG421" s="391">
        <f t="shared" si="609"/>
        <v>0</v>
      </c>
      <c r="DH421" s="391">
        <f t="shared" si="610"/>
        <v>0</v>
      </c>
      <c r="DI421" s="391">
        <f t="shared" si="611"/>
        <v>0</v>
      </c>
      <c r="DJ421" s="391">
        <f t="shared" si="612"/>
        <v>0</v>
      </c>
      <c r="DK421" s="391">
        <f t="shared" si="613"/>
        <v>0</v>
      </c>
      <c r="DL421" s="391">
        <f t="shared" si="614"/>
        <v>0</v>
      </c>
      <c r="DM421" s="391">
        <f t="shared" si="615"/>
        <v>0</v>
      </c>
      <c r="DN421" s="391">
        <f t="shared" si="616"/>
        <v>0</v>
      </c>
      <c r="DO421" s="391">
        <f t="shared" si="617"/>
        <v>0</v>
      </c>
      <c r="DP421" s="391">
        <f t="shared" si="618"/>
        <v>0</v>
      </c>
      <c r="DQ421" s="398"/>
      <c r="DR421" s="391">
        <f t="shared" si="619"/>
        <v>0</v>
      </c>
      <c r="DS421" s="391">
        <f t="shared" si="620"/>
        <v>0</v>
      </c>
      <c r="DT421" s="391">
        <f t="shared" si="621"/>
        <v>0</v>
      </c>
      <c r="DU421" s="391">
        <f t="shared" si="622"/>
        <v>0</v>
      </c>
      <c r="DV421" s="391">
        <f t="shared" si="623"/>
        <v>0</v>
      </c>
      <c r="DW421" s="391">
        <f t="shared" si="624"/>
        <v>0</v>
      </c>
      <c r="DX421" s="391">
        <f t="shared" si="625"/>
        <v>0</v>
      </c>
      <c r="DY421" s="391">
        <f t="shared" si="626"/>
        <v>0</v>
      </c>
      <c r="DZ421" s="391">
        <f t="shared" si="627"/>
        <v>0</v>
      </c>
      <c r="EA421" s="391">
        <f t="shared" si="628"/>
        <v>0</v>
      </c>
      <c r="EB421" s="391">
        <f t="shared" si="629"/>
        <v>0</v>
      </c>
      <c r="EC421" s="398"/>
      <c r="ED421" s="391">
        <f t="shared" si="630"/>
        <v>0</v>
      </c>
      <c r="EE421" s="391">
        <f t="shared" si="631"/>
        <v>0</v>
      </c>
      <c r="EF421" s="391">
        <f t="shared" si="632"/>
        <v>0</v>
      </c>
      <c r="EG421" s="391">
        <f t="shared" si="633"/>
        <v>0</v>
      </c>
      <c r="EH421" s="391">
        <f t="shared" si="634"/>
        <v>0</v>
      </c>
      <c r="EI421" s="391">
        <f t="shared" si="635"/>
        <v>0</v>
      </c>
      <c r="EJ421" s="391">
        <f t="shared" si="636"/>
        <v>0</v>
      </c>
      <c r="EK421" s="391">
        <f t="shared" si="637"/>
        <v>0</v>
      </c>
      <c r="EL421" s="391">
        <f t="shared" si="638"/>
        <v>0</v>
      </c>
      <c r="EM421" s="391">
        <f t="shared" si="639"/>
        <v>0</v>
      </c>
      <c r="EN421" s="391">
        <f t="shared" si="640"/>
        <v>0</v>
      </c>
    </row>
    <row r="422" spans="1:145" s="391" customFormat="1" ht="13.5" hidden="1" thickBot="1" x14ac:dyDescent="0.25">
      <c r="A422" s="364" t="str">
        <f t="shared" si="646"/>
        <v>zzz</v>
      </c>
      <c r="B422" s="365" t="str">
        <f>IF((A422&lt;&gt;"ZZZ"),(IF((IFERROR((VLOOKUP(A422,'Standaard+voorstellen '!A$1:B$436,1,FALSE)),"ZZZ"))="ZZZ","v","")),"")</f>
        <v/>
      </c>
      <c r="C422" s="525" t="s">
        <v>1051</v>
      </c>
      <c r="D422" s="367" t="str">
        <f t="shared" si="560"/>
        <v/>
      </c>
      <c r="E422" s="368" t="str">
        <f>IFERROR((VLOOKUP(C422,'Standaard+voorstellen '!A$1:E$568,2,FALSE)),"Nog af te handelen AANVRAAG")</f>
        <v>Nog af te handelen AANVRAAG</v>
      </c>
      <c r="F422" s="369" t="str">
        <f>IFERROR((VLOOKUP(C422,'Standaard+voorstellen '!A$1:E$568,3,FALSE)),"")</f>
        <v/>
      </c>
      <c r="G422" s="370">
        <f t="shared" si="643"/>
        <v>0</v>
      </c>
      <c r="H422" s="371">
        <f t="shared" si="645"/>
        <v>0</v>
      </c>
      <c r="I422" s="372">
        <f t="shared" si="644"/>
        <v>0</v>
      </c>
      <c r="J422" s="367" t="str">
        <f t="shared" si="561"/>
        <v/>
      </c>
      <c r="K422" s="372">
        <f t="shared" si="562"/>
        <v>0</v>
      </c>
      <c r="L422" s="369" t="s">
        <v>1101</v>
      </c>
      <c r="M422" s="373"/>
      <c r="N422" s="374"/>
      <c r="O422" s="500"/>
      <c r="P422" s="376"/>
      <c r="Q422" s="377"/>
      <c r="R422" s="378"/>
      <c r="S422" s="379"/>
      <c r="T422" s="378"/>
      <c r="U422" s="378"/>
      <c r="V422" s="377"/>
      <c r="W422" s="378"/>
      <c r="X422" s="379"/>
      <c r="Y422" s="384"/>
      <c r="Z422" s="401"/>
      <c r="AA422" s="402"/>
      <c r="AB422" s="383"/>
      <c r="AC422" s="384"/>
      <c r="AD422" s="384"/>
      <c r="AE422" s="377"/>
      <c r="AF422" s="380"/>
      <c r="AG422" s="382"/>
      <c r="AH422" s="383"/>
      <c r="AI422" s="384"/>
      <c r="AJ422" s="385"/>
      <c r="AK422" s="384"/>
      <c r="AL422" s="384"/>
      <c r="AM422" s="384"/>
      <c r="AN422" s="383"/>
      <c r="AO422" s="384"/>
      <c r="AP422" s="385"/>
      <c r="AQ422" s="384"/>
      <c r="AR422" s="384"/>
      <c r="AS422" s="384"/>
      <c r="AT422" s="377"/>
      <c r="AU422" s="384"/>
      <c r="AV422" s="384"/>
      <c r="AW422" s="377"/>
      <c r="AX422" s="378"/>
      <c r="AY422" s="379"/>
      <c r="AZ422" s="403"/>
      <c r="BA422" s="387" t="str">
        <f t="shared" si="563"/>
        <v>zzz</v>
      </c>
      <c r="BB422" s="388" t="str">
        <f t="shared" si="564"/>
        <v/>
      </c>
      <c r="BC422" s="389" t="str">
        <f t="shared" si="565"/>
        <v/>
      </c>
      <c r="BD422" s="390" t="str">
        <f t="shared" si="647"/>
        <v/>
      </c>
      <c r="BE422" s="391">
        <f t="shared" si="566"/>
        <v>4</v>
      </c>
      <c r="BF422" s="392" t="e">
        <f>VLOOKUP(C422,'Standaard+voorstellen '!A$1:E$568,1,FALSE)</f>
        <v>#N/A</v>
      </c>
      <c r="BG422" s="393" t="e">
        <f>VLOOKUP(P422,'Hulpblad Aantal per VrtgSrt &gt;=1'!B$4:C$688,1,FALSE)</f>
        <v>#N/A</v>
      </c>
      <c r="BH422" s="394"/>
      <c r="BI422" s="393" t="str">
        <f t="shared" si="567"/>
        <v>v</v>
      </c>
      <c r="BJ422" s="393" t="str">
        <f t="shared" si="568"/>
        <v/>
      </c>
      <c r="BK422" s="393" t="str">
        <f t="shared" si="569"/>
        <v/>
      </c>
      <c r="BL422" s="395" t="str">
        <f t="shared" si="570"/>
        <v/>
      </c>
      <c r="BM422" s="393" t="str">
        <f>IF((B422&gt;"a"),(VLOOKUP(A422,Afhankelijkheid!A$2:O$5530,2,FALSE)),"")</f>
        <v/>
      </c>
      <c r="BN422" s="396">
        <f>IFERROR(VLOOKUP(A422,'Hulpblad IZB en IZE'!A$2:B$750,2,FALSE),0)</f>
        <v>0</v>
      </c>
      <c r="BO422" s="397" t="str">
        <f t="shared" si="571"/>
        <v/>
      </c>
      <c r="BP422" s="370">
        <f t="shared" si="572"/>
        <v>0</v>
      </c>
      <c r="BQ422" s="371">
        <f t="shared" si="573"/>
        <v>0</v>
      </c>
      <c r="BR422" s="372">
        <f t="shared" si="641"/>
        <v>0</v>
      </c>
      <c r="BS422" s="372">
        <f t="shared" si="642"/>
        <v>0</v>
      </c>
      <c r="BT422" s="367">
        <f t="shared" si="574"/>
        <v>0</v>
      </c>
      <c r="BU422" s="398"/>
      <c r="BW422" s="393">
        <f t="shared" si="575"/>
        <v>0</v>
      </c>
      <c r="BX422" s="393">
        <f t="shared" si="576"/>
        <v>0</v>
      </c>
      <c r="BY422" s="393">
        <f t="shared" si="577"/>
        <v>0</v>
      </c>
      <c r="BZ422" s="393">
        <f t="shared" si="578"/>
        <v>0</v>
      </c>
      <c r="CA422" s="393">
        <f t="shared" si="579"/>
        <v>0</v>
      </c>
      <c r="CB422" s="393">
        <f t="shared" si="580"/>
        <v>0</v>
      </c>
      <c r="CC422" s="393">
        <f t="shared" si="581"/>
        <v>0</v>
      </c>
      <c r="CD422" s="393">
        <f t="shared" si="582"/>
        <v>0</v>
      </c>
      <c r="CE422" s="393">
        <f t="shared" si="583"/>
        <v>0</v>
      </c>
      <c r="CF422" s="393">
        <f t="shared" si="584"/>
        <v>0</v>
      </c>
      <c r="CG422" s="398"/>
      <c r="CH422" s="391">
        <f t="shared" si="585"/>
        <v>0</v>
      </c>
      <c r="CI422" s="391">
        <f t="shared" si="586"/>
        <v>0</v>
      </c>
      <c r="CJ422" s="391">
        <f t="shared" si="587"/>
        <v>0</v>
      </c>
      <c r="CK422" s="391">
        <f t="shared" si="588"/>
        <v>0</v>
      </c>
      <c r="CL422" s="391">
        <f t="shared" si="589"/>
        <v>0</v>
      </c>
      <c r="CM422" s="391">
        <f t="shared" si="590"/>
        <v>0</v>
      </c>
      <c r="CN422" s="391">
        <f t="shared" si="591"/>
        <v>0</v>
      </c>
      <c r="CO422" s="391">
        <f t="shared" si="592"/>
        <v>0</v>
      </c>
      <c r="CP422" s="391">
        <f t="shared" si="593"/>
        <v>0</v>
      </c>
      <c r="CQ422" s="391">
        <f t="shared" si="594"/>
        <v>0</v>
      </c>
      <c r="CR422" s="391">
        <f t="shared" si="595"/>
        <v>0</v>
      </c>
      <c r="CS422" s="393">
        <f t="shared" si="596"/>
        <v>0</v>
      </c>
      <c r="CT422" s="391">
        <f t="shared" si="597"/>
        <v>0</v>
      </c>
      <c r="CU422" s="391">
        <f t="shared" si="598"/>
        <v>0</v>
      </c>
      <c r="CV422" s="391">
        <f t="shared" si="599"/>
        <v>0</v>
      </c>
      <c r="CW422" s="391">
        <f t="shared" si="600"/>
        <v>0</v>
      </c>
      <c r="CX422" s="391">
        <f t="shared" si="601"/>
        <v>0</v>
      </c>
      <c r="CY422" s="391">
        <f t="shared" si="602"/>
        <v>0</v>
      </c>
      <c r="CZ422" s="391">
        <f t="shared" si="603"/>
        <v>0</v>
      </c>
      <c r="DA422" s="391">
        <f t="shared" si="604"/>
        <v>0</v>
      </c>
      <c r="DB422" s="391">
        <f t="shared" si="605"/>
        <v>0</v>
      </c>
      <c r="DC422" s="391">
        <f t="shared" si="606"/>
        <v>0</v>
      </c>
      <c r="DD422" s="391">
        <f t="shared" si="607"/>
        <v>0</v>
      </c>
      <c r="DE422" s="398"/>
      <c r="DF422" s="391">
        <f t="shared" si="608"/>
        <v>0</v>
      </c>
      <c r="DG422" s="391">
        <f t="shared" si="609"/>
        <v>0</v>
      </c>
      <c r="DH422" s="391">
        <f t="shared" si="610"/>
        <v>0</v>
      </c>
      <c r="DI422" s="391">
        <f t="shared" si="611"/>
        <v>0</v>
      </c>
      <c r="DJ422" s="391">
        <f t="shared" si="612"/>
        <v>0</v>
      </c>
      <c r="DK422" s="391">
        <f t="shared" si="613"/>
        <v>0</v>
      </c>
      <c r="DL422" s="391">
        <f t="shared" si="614"/>
        <v>0</v>
      </c>
      <c r="DM422" s="391">
        <f t="shared" si="615"/>
        <v>0</v>
      </c>
      <c r="DN422" s="391">
        <f t="shared" si="616"/>
        <v>0</v>
      </c>
      <c r="DO422" s="391">
        <f t="shared" si="617"/>
        <v>0</v>
      </c>
      <c r="DP422" s="391">
        <f t="shared" si="618"/>
        <v>0</v>
      </c>
      <c r="DQ422" s="398"/>
      <c r="DR422" s="391">
        <f t="shared" si="619"/>
        <v>0</v>
      </c>
      <c r="DS422" s="391">
        <f t="shared" si="620"/>
        <v>0</v>
      </c>
      <c r="DT422" s="391">
        <f t="shared" si="621"/>
        <v>0</v>
      </c>
      <c r="DU422" s="391">
        <f t="shared" si="622"/>
        <v>0</v>
      </c>
      <c r="DV422" s="391">
        <f t="shared" si="623"/>
        <v>0</v>
      </c>
      <c r="DW422" s="391">
        <f t="shared" si="624"/>
        <v>0</v>
      </c>
      <c r="DX422" s="391">
        <f t="shared" si="625"/>
        <v>0</v>
      </c>
      <c r="DY422" s="391">
        <f t="shared" si="626"/>
        <v>0</v>
      </c>
      <c r="DZ422" s="391">
        <f t="shared" si="627"/>
        <v>0</v>
      </c>
      <c r="EA422" s="391">
        <f t="shared" si="628"/>
        <v>0</v>
      </c>
      <c r="EB422" s="391">
        <f t="shared" si="629"/>
        <v>0</v>
      </c>
      <c r="EC422" s="398"/>
      <c r="ED422" s="391">
        <f t="shared" si="630"/>
        <v>0</v>
      </c>
      <c r="EE422" s="391">
        <f t="shared" si="631"/>
        <v>0</v>
      </c>
      <c r="EF422" s="391">
        <f t="shared" si="632"/>
        <v>0</v>
      </c>
      <c r="EG422" s="391">
        <f t="shared" si="633"/>
        <v>0</v>
      </c>
      <c r="EH422" s="391">
        <f t="shared" si="634"/>
        <v>0</v>
      </c>
      <c r="EI422" s="391">
        <f t="shared" si="635"/>
        <v>0</v>
      </c>
      <c r="EJ422" s="391">
        <f t="shared" si="636"/>
        <v>0</v>
      </c>
      <c r="EK422" s="391">
        <f t="shared" si="637"/>
        <v>0</v>
      </c>
      <c r="EL422" s="391">
        <f t="shared" si="638"/>
        <v>0</v>
      </c>
      <c r="EM422" s="391">
        <f t="shared" si="639"/>
        <v>0</v>
      </c>
      <c r="EN422" s="391">
        <f t="shared" si="640"/>
        <v>0</v>
      </c>
    </row>
    <row r="423" spans="1:145" s="391" customFormat="1" ht="13.5" hidden="1" thickBot="1" x14ac:dyDescent="0.25">
      <c r="A423" s="364" t="str">
        <f t="shared" si="646"/>
        <v>zzz</v>
      </c>
      <c r="B423" s="365" t="str">
        <f>IF((A423&lt;&gt;"ZZZ"),(IF((IFERROR((VLOOKUP(A423,'Standaard+voorstellen '!A$1:B$436,1,FALSE)),"ZZZ"))="ZZZ","v","")),"")</f>
        <v/>
      </c>
      <c r="C423" s="525" t="s">
        <v>1051</v>
      </c>
      <c r="D423" s="367" t="str">
        <f t="shared" si="560"/>
        <v/>
      </c>
      <c r="E423" s="368" t="str">
        <f>IFERROR((VLOOKUP(C423,'Standaard+voorstellen '!A$1:E$568,2,FALSE)),"Nog af te handelen AANVRAAG")</f>
        <v>Nog af te handelen AANVRAAG</v>
      </c>
      <c r="F423" s="369" t="str">
        <f>IFERROR((VLOOKUP(C423,'Standaard+voorstellen '!A$1:E$568,3,FALSE)),"")</f>
        <v/>
      </c>
      <c r="G423" s="370">
        <f t="shared" si="643"/>
        <v>0</v>
      </c>
      <c r="H423" s="371">
        <f t="shared" si="645"/>
        <v>0</v>
      </c>
      <c r="I423" s="372">
        <f t="shared" si="644"/>
        <v>0</v>
      </c>
      <c r="J423" s="367" t="str">
        <f t="shared" si="561"/>
        <v/>
      </c>
      <c r="K423" s="372">
        <f t="shared" si="562"/>
        <v>0</v>
      </c>
      <c r="L423" s="369" t="s">
        <v>1101</v>
      </c>
      <c r="M423" s="373"/>
      <c r="N423" s="374"/>
      <c r="O423" s="500"/>
      <c r="P423" s="376"/>
      <c r="Q423" s="377"/>
      <c r="R423" s="378"/>
      <c r="S423" s="379"/>
      <c r="T423" s="378"/>
      <c r="U423" s="378"/>
      <c r="V423" s="377"/>
      <c r="W423" s="378"/>
      <c r="X423" s="379"/>
      <c r="Y423" s="384"/>
      <c r="Z423" s="401"/>
      <c r="AA423" s="402"/>
      <c r="AB423" s="383"/>
      <c r="AC423" s="384"/>
      <c r="AD423" s="384"/>
      <c r="AE423" s="377"/>
      <c r="AF423" s="380"/>
      <c r="AG423" s="382"/>
      <c r="AH423" s="383"/>
      <c r="AI423" s="384"/>
      <c r="AJ423" s="385"/>
      <c r="AK423" s="384"/>
      <c r="AL423" s="384"/>
      <c r="AM423" s="384"/>
      <c r="AN423" s="383"/>
      <c r="AO423" s="384"/>
      <c r="AP423" s="385"/>
      <c r="AQ423" s="384"/>
      <c r="AR423" s="384"/>
      <c r="AS423" s="384"/>
      <c r="AT423" s="377"/>
      <c r="AU423" s="384"/>
      <c r="AV423" s="384"/>
      <c r="AW423" s="377"/>
      <c r="AX423" s="378"/>
      <c r="AY423" s="379"/>
      <c r="AZ423" s="403"/>
      <c r="BA423" s="387" t="str">
        <f t="shared" si="563"/>
        <v>zzz</v>
      </c>
      <c r="BB423" s="388" t="str">
        <f t="shared" si="564"/>
        <v/>
      </c>
      <c r="BC423" s="389" t="str">
        <f t="shared" si="565"/>
        <v/>
      </c>
      <c r="BD423" s="390" t="str">
        <f t="shared" si="647"/>
        <v/>
      </c>
      <c r="BE423" s="391">
        <f t="shared" si="566"/>
        <v>4</v>
      </c>
      <c r="BF423" s="392" t="e">
        <f>VLOOKUP(C423,'Standaard+voorstellen '!A$1:E$568,1,FALSE)</f>
        <v>#N/A</v>
      </c>
      <c r="BG423" s="393" t="e">
        <f>VLOOKUP(P423,'Hulpblad Aantal per VrtgSrt &gt;=1'!B$4:C$688,1,FALSE)</f>
        <v>#N/A</v>
      </c>
      <c r="BH423" s="394"/>
      <c r="BI423" s="393" t="str">
        <f t="shared" si="567"/>
        <v>v</v>
      </c>
      <c r="BJ423" s="393" t="str">
        <f t="shared" si="568"/>
        <v/>
      </c>
      <c r="BK423" s="393" t="str">
        <f t="shared" si="569"/>
        <v/>
      </c>
      <c r="BL423" s="395" t="str">
        <f t="shared" si="570"/>
        <v/>
      </c>
      <c r="BM423" s="393" t="str">
        <f>IF((B423&gt;"a"),(VLOOKUP(A423,Afhankelijkheid!A$2:O$5530,2,FALSE)),"")</f>
        <v/>
      </c>
      <c r="BN423" s="396">
        <f>IFERROR(VLOOKUP(A423,'Hulpblad IZB en IZE'!A$2:B$750,2,FALSE),0)</f>
        <v>0</v>
      </c>
      <c r="BO423" s="397" t="str">
        <f t="shared" si="571"/>
        <v/>
      </c>
      <c r="BP423" s="370">
        <f t="shared" si="572"/>
        <v>0</v>
      </c>
      <c r="BQ423" s="371">
        <f t="shared" si="573"/>
        <v>0</v>
      </c>
      <c r="BR423" s="372">
        <f t="shared" si="641"/>
        <v>0</v>
      </c>
      <c r="BS423" s="372">
        <f t="shared" si="642"/>
        <v>0</v>
      </c>
      <c r="BT423" s="367">
        <f t="shared" si="574"/>
        <v>0</v>
      </c>
      <c r="BU423" s="398"/>
      <c r="BW423" s="393">
        <f t="shared" si="575"/>
        <v>0</v>
      </c>
      <c r="BX423" s="393">
        <f t="shared" si="576"/>
        <v>0</v>
      </c>
      <c r="BY423" s="393">
        <f t="shared" si="577"/>
        <v>0</v>
      </c>
      <c r="BZ423" s="393">
        <f t="shared" si="578"/>
        <v>0</v>
      </c>
      <c r="CA423" s="393">
        <f t="shared" si="579"/>
        <v>0</v>
      </c>
      <c r="CB423" s="393">
        <f t="shared" si="580"/>
        <v>0</v>
      </c>
      <c r="CC423" s="393">
        <f t="shared" si="581"/>
        <v>0</v>
      </c>
      <c r="CD423" s="393">
        <f t="shared" si="582"/>
        <v>0</v>
      </c>
      <c r="CE423" s="393">
        <f t="shared" si="583"/>
        <v>0</v>
      </c>
      <c r="CF423" s="393">
        <f t="shared" si="584"/>
        <v>0</v>
      </c>
      <c r="CG423" s="398"/>
      <c r="CH423" s="391">
        <f t="shared" si="585"/>
        <v>0</v>
      </c>
      <c r="CI423" s="391">
        <f t="shared" si="586"/>
        <v>0</v>
      </c>
      <c r="CJ423" s="391">
        <f t="shared" si="587"/>
        <v>0</v>
      </c>
      <c r="CK423" s="391">
        <f t="shared" si="588"/>
        <v>0</v>
      </c>
      <c r="CL423" s="391">
        <f t="shared" si="589"/>
        <v>0</v>
      </c>
      <c r="CM423" s="391">
        <f t="shared" si="590"/>
        <v>0</v>
      </c>
      <c r="CN423" s="391">
        <f t="shared" si="591"/>
        <v>0</v>
      </c>
      <c r="CO423" s="391">
        <f t="shared" si="592"/>
        <v>0</v>
      </c>
      <c r="CP423" s="391">
        <f t="shared" si="593"/>
        <v>0</v>
      </c>
      <c r="CQ423" s="391">
        <f t="shared" si="594"/>
        <v>0</v>
      </c>
      <c r="CR423" s="391">
        <f t="shared" si="595"/>
        <v>0</v>
      </c>
      <c r="CS423" s="393">
        <f t="shared" si="596"/>
        <v>0</v>
      </c>
      <c r="CT423" s="391">
        <f t="shared" si="597"/>
        <v>0</v>
      </c>
      <c r="CU423" s="391">
        <f t="shared" si="598"/>
        <v>0</v>
      </c>
      <c r="CV423" s="391">
        <f t="shared" si="599"/>
        <v>0</v>
      </c>
      <c r="CW423" s="391">
        <f t="shared" si="600"/>
        <v>0</v>
      </c>
      <c r="CX423" s="391">
        <f t="shared" si="601"/>
        <v>0</v>
      </c>
      <c r="CY423" s="391">
        <f t="shared" si="602"/>
        <v>0</v>
      </c>
      <c r="CZ423" s="391">
        <f t="shared" si="603"/>
        <v>0</v>
      </c>
      <c r="DA423" s="391">
        <f t="shared" si="604"/>
        <v>0</v>
      </c>
      <c r="DB423" s="391">
        <f t="shared" si="605"/>
        <v>0</v>
      </c>
      <c r="DC423" s="391">
        <f t="shared" si="606"/>
        <v>0</v>
      </c>
      <c r="DD423" s="391">
        <f t="shared" si="607"/>
        <v>0</v>
      </c>
      <c r="DE423" s="398"/>
      <c r="DF423" s="391">
        <f t="shared" si="608"/>
        <v>0</v>
      </c>
      <c r="DG423" s="391">
        <f t="shared" si="609"/>
        <v>0</v>
      </c>
      <c r="DH423" s="391">
        <f t="shared" si="610"/>
        <v>0</v>
      </c>
      <c r="DI423" s="391">
        <f t="shared" si="611"/>
        <v>0</v>
      </c>
      <c r="DJ423" s="391">
        <f t="shared" si="612"/>
        <v>0</v>
      </c>
      <c r="DK423" s="391">
        <f t="shared" si="613"/>
        <v>0</v>
      </c>
      <c r="DL423" s="391">
        <f t="shared" si="614"/>
        <v>0</v>
      </c>
      <c r="DM423" s="391">
        <f t="shared" si="615"/>
        <v>0</v>
      </c>
      <c r="DN423" s="391">
        <f t="shared" si="616"/>
        <v>0</v>
      </c>
      <c r="DO423" s="391">
        <f t="shared" si="617"/>
        <v>0</v>
      </c>
      <c r="DP423" s="391">
        <f t="shared" si="618"/>
        <v>0</v>
      </c>
      <c r="DQ423" s="398"/>
      <c r="DR423" s="391">
        <f t="shared" si="619"/>
        <v>0</v>
      </c>
      <c r="DS423" s="391">
        <f t="shared" si="620"/>
        <v>0</v>
      </c>
      <c r="DT423" s="391">
        <f t="shared" si="621"/>
        <v>0</v>
      </c>
      <c r="DU423" s="391">
        <f t="shared" si="622"/>
        <v>0</v>
      </c>
      <c r="DV423" s="391">
        <f t="shared" si="623"/>
        <v>0</v>
      </c>
      <c r="DW423" s="391">
        <f t="shared" si="624"/>
        <v>0</v>
      </c>
      <c r="DX423" s="391">
        <f t="shared" si="625"/>
        <v>0</v>
      </c>
      <c r="DY423" s="391">
        <f t="shared" si="626"/>
        <v>0</v>
      </c>
      <c r="DZ423" s="391">
        <f t="shared" si="627"/>
        <v>0</v>
      </c>
      <c r="EA423" s="391">
        <f t="shared" si="628"/>
        <v>0</v>
      </c>
      <c r="EB423" s="391">
        <f t="shared" si="629"/>
        <v>0</v>
      </c>
      <c r="EC423" s="398"/>
      <c r="ED423" s="391">
        <f t="shared" si="630"/>
        <v>0</v>
      </c>
      <c r="EE423" s="391">
        <f t="shared" si="631"/>
        <v>0</v>
      </c>
      <c r="EF423" s="391">
        <f t="shared" si="632"/>
        <v>0</v>
      </c>
      <c r="EG423" s="391">
        <f t="shared" si="633"/>
        <v>0</v>
      </c>
      <c r="EH423" s="391">
        <f t="shared" si="634"/>
        <v>0</v>
      </c>
      <c r="EI423" s="391">
        <f t="shared" si="635"/>
        <v>0</v>
      </c>
      <c r="EJ423" s="391">
        <f t="shared" si="636"/>
        <v>0</v>
      </c>
      <c r="EK423" s="391">
        <f t="shared" si="637"/>
        <v>0</v>
      </c>
      <c r="EL423" s="391">
        <f t="shared" si="638"/>
        <v>0</v>
      </c>
      <c r="EM423" s="391">
        <f t="shared" si="639"/>
        <v>0</v>
      </c>
      <c r="EN423" s="391">
        <f t="shared" si="640"/>
        <v>0</v>
      </c>
    </row>
    <row r="424" spans="1:145" s="391" customFormat="1" ht="13.5" hidden="1" thickBot="1" x14ac:dyDescent="0.25">
      <c r="A424" s="364" t="str">
        <f t="shared" si="646"/>
        <v>zzz</v>
      </c>
      <c r="B424" s="365" t="str">
        <f>IF((A424&lt;&gt;"ZZZ"),(IF((IFERROR((VLOOKUP(A424,'Standaard+voorstellen '!A$1:B$436,1,FALSE)),"ZZZ"))="ZZZ","v","")),"")</f>
        <v/>
      </c>
      <c r="C424" s="525" t="s">
        <v>1051</v>
      </c>
      <c r="D424" s="367" t="str">
        <f t="shared" si="560"/>
        <v/>
      </c>
      <c r="E424" s="368" t="str">
        <f>IFERROR((VLOOKUP(C424,'Standaard+voorstellen '!A$1:E$568,2,FALSE)),"Nog af te handelen AANVRAAG")</f>
        <v>Nog af te handelen AANVRAAG</v>
      </c>
      <c r="F424" s="369" t="str">
        <f>IFERROR((VLOOKUP(C424,'Standaard+voorstellen '!A$1:E$568,3,FALSE)),"")</f>
        <v/>
      </c>
      <c r="G424" s="370">
        <f t="shared" si="643"/>
        <v>0</v>
      </c>
      <c r="H424" s="371">
        <f t="shared" si="645"/>
        <v>0</v>
      </c>
      <c r="I424" s="372">
        <f t="shared" si="644"/>
        <v>0</v>
      </c>
      <c r="J424" s="367" t="str">
        <f t="shared" si="561"/>
        <v/>
      </c>
      <c r="K424" s="372">
        <f t="shared" si="562"/>
        <v>0</v>
      </c>
      <c r="L424" s="369" t="s">
        <v>1101</v>
      </c>
      <c r="M424" s="373"/>
      <c r="N424" s="374"/>
      <c r="O424" s="500"/>
      <c r="P424" s="376"/>
      <c r="Q424" s="377"/>
      <c r="R424" s="378"/>
      <c r="S424" s="379"/>
      <c r="T424" s="378"/>
      <c r="U424" s="378"/>
      <c r="V424" s="377"/>
      <c r="W424" s="378"/>
      <c r="X424" s="379"/>
      <c r="Y424" s="384"/>
      <c r="Z424" s="401"/>
      <c r="AA424" s="402"/>
      <c r="AB424" s="383"/>
      <c r="AC424" s="384"/>
      <c r="AD424" s="384"/>
      <c r="AE424" s="377"/>
      <c r="AF424" s="380"/>
      <c r="AG424" s="382"/>
      <c r="AH424" s="383"/>
      <c r="AI424" s="384"/>
      <c r="AJ424" s="385"/>
      <c r="AK424" s="384"/>
      <c r="AL424" s="384"/>
      <c r="AM424" s="384"/>
      <c r="AN424" s="383"/>
      <c r="AO424" s="384"/>
      <c r="AP424" s="385"/>
      <c r="AQ424" s="384"/>
      <c r="AR424" s="384"/>
      <c r="AS424" s="384"/>
      <c r="AT424" s="377"/>
      <c r="AU424" s="384"/>
      <c r="AV424" s="384"/>
      <c r="AW424" s="377"/>
      <c r="AX424" s="378"/>
      <c r="AY424" s="379"/>
      <c r="AZ424" s="403"/>
      <c r="BA424" s="387" t="str">
        <f t="shared" si="563"/>
        <v>zzz</v>
      </c>
      <c r="BB424" s="388" t="str">
        <f t="shared" si="564"/>
        <v/>
      </c>
      <c r="BC424" s="389" t="str">
        <f t="shared" si="565"/>
        <v/>
      </c>
      <c r="BD424" s="390" t="str">
        <f t="shared" si="647"/>
        <v/>
      </c>
      <c r="BE424" s="391">
        <f t="shared" si="566"/>
        <v>4</v>
      </c>
      <c r="BF424" s="392" t="e">
        <f>VLOOKUP(C424,'Standaard+voorstellen '!A$1:E$568,1,FALSE)</f>
        <v>#N/A</v>
      </c>
      <c r="BG424" s="393" t="e">
        <f>VLOOKUP(P424,'Hulpblad Aantal per VrtgSrt &gt;=1'!B$4:C$688,1,FALSE)</f>
        <v>#N/A</v>
      </c>
      <c r="BH424" s="394"/>
      <c r="BI424" s="393" t="str">
        <f t="shared" si="567"/>
        <v>v</v>
      </c>
      <c r="BJ424" s="393" t="str">
        <f t="shared" si="568"/>
        <v/>
      </c>
      <c r="BK424" s="393" t="str">
        <f t="shared" si="569"/>
        <v/>
      </c>
      <c r="BL424" s="395" t="str">
        <f t="shared" si="570"/>
        <v/>
      </c>
      <c r="BM424" s="393" t="str">
        <f>IF((B424&gt;"a"),(VLOOKUP(A424,Afhankelijkheid!A$2:O$5530,2,FALSE)),"")</f>
        <v/>
      </c>
      <c r="BN424" s="396">
        <f>IFERROR(VLOOKUP(A424,'Hulpblad IZB en IZE'!A$2:B$750,2,FALSE),0)</f>
        <v>0</v>
      </c>
      <c r="BO424" s="397" t="str">
        <f t="shared" si="571"/>
        <v/>
      </c>
      <c r="BP424" s="370">
        <f t="shared" si="572"/>
        <v>0</v>
      </c>
      <c r="BQ424" s="371">
        <f t="shared" si="573"/>
        <v>0</v>
      </c>
      <c r="BR424" s="372">
        <f t="shared" si="641"/>
        <v>0</v>
      </c>
      <c r="BS424" s="372">
        <f t="shared" si="642"/>
        <v>0</v>
      </c>
      <c r="BT424" s="367">
        <f t="shared" si="574"/>
        <v>0</v>
      </c>
      <c r="BU424" s="398"/>
      <c r="BW424" s="393">
        <f t="shared" si="575"/>
        <v>0</v>
      </c>
      <c r="BX424" s="393">
        <f t="shared" si="576"/>
        <v>0</v>
      </c>
      <c r="BY424" s="393">
        <f t="shared" si="577"/>
        <v>0</v>
      </c>
      <c r="BZ424" s="393">
        <f t="shared" si="578"/>
        <v>0</v>
      </c>
      <c r="CA424" s="393">
        <f t="shared" si="579"/>
        <v>0</v>
      </c>
      <c r="CB424" s="393">
        <f t="shared" si="580"/>
        <v>0</v>
      </c>
      <c r="CC424" s="393">
        <f t="shared" si="581"/>
        <v>0</v>
      </c>
      <c r="CD424" s="393">
        <f t="shared" si="582"/>
        <v>0</v>
      </c>
      <c r="CE424" s="393">
        <f t="shared" si="583"/>
        <v>0</v>
      </c>
      <c r="CF424" s="393">
        <f t="shared" si="584"/>
        <v>0</v>
      </c>
      <c r="CG424" s="398"/>
      <c r="CH424" s="391">
        <f t="shared" si="585"/>
        <v>0</v>
      </c>
      <c r="CI424" s="391">
        <f t="shared" si="586"/>
        <v>0</v>
      </c>
      <c r="CJ424" s="391">
        <f t="shared" si="587"/>
        <v>0</v>
      </c>
      <c r="CK424" s="391">
        <f t="shared" si="588"/>
        <v>0</v>
      </c>
      <c r="CL424" s="391">
        <f t="shared" si="589"/>
        <v>0</v>
      </c>
      <c r="CM424" s="391">
        <f t="shared" si="590"/>
        <v>0</v>
      </c>
      <c r="CN424" s="391">
        <f t="shared" si="591"/>
        <v>0</v>
      </c>
      <c r="CO424" s="391">
        <f t="shared" si="592"/>
        <v>0</v>
      </c>
      <c r="CP424" s="391">
        <f t="shared" si="593"/>
        <v>0</v>
      </c>
      <c r="CQ424" s="391">
        <f t="shared" si="594"/>
        <v>0</v>
      </c>
      <c r="CR424" s="391">
        <f t="shared" si="595"/>
        <v>0</v>
      </c>
      <c r="CS424" s="393">
        <f t="shared" si="596"/>
        <v>0</v>
      </c>
      <c r="CT424" s="391">
        <f t="shared" si="597"/>
        <v>0</v>
      </c>
      <c r="CU424" s="391">
        <f t="shared" si="598"/>
        <v>0</v>
      </c>
      <c r="CV424" s="391">
        <f t="shared" si="599"/>
        <v>0</v>
      </c>
      <c r="CW424" s="391">
        <f t="shared" si="600"/>
        <v>0</v>
      </c>
      <c r="CX424" s="391">
        <f t="shared" si="601"/>
        <v>0</v>
      </c>
      <c r="CY424" s="391">
        <f t="shared" si="602"/>
        <v>0</v>
      </c>
      <c r="CZ424" s="391">
        <f t="shared" si="603"/>
        <v>0</v>
      </c>
      <c r="DA424" s="391">
        <f t="shared" si="604"/>
        <v>0</v>
      </c>
      <c r="DB424" s="391">
        <f t="shared" si="605"/>
        <v>0</v>
      </c>
      <c r="DC424" s="391">
        <f t="shared" si="606"/>
        <v>0</v>
      </c>
      <c r="DD424" s="391">
        <f t="shared" si="607"/>
        <v>0</v>
      </c>
      <c r="DE424" s="398"/>
      <c r="DF424" s="391">
        <f t="shared" si="608"/>
        <v>0</v>
      </c>
      <c r="DG424" s="391">
        <f t="shared" si="609"/>
        <v>0</v>
      </c>
      <c r="DH424" s="391">
        <f t="shared" si="610"/>
        <v>0</v>
      </c>
      <c r="DI424" s="391">
        <f t="shared" si="611"/>
        <v>0</v>
      </c>
      <c r="DJ424" s="391">
        <f t="shared" si="612"/>
        <v>0</v>
      </c>
      <c r="DK424" s="391">
        <f t="shared" si="613"/>
        <v>0</v>
      </c>
      <c r="DL424" s="391">
        <f t="shared" si="614"/>
        <v>0</v>
      </c>
      <c r="DM424" s="391">
        <f t="shared" si="615"/>
        <v>0</v>
      </c>
      <c r="DN424" s="391">
        <f t="shared" si="616"/>
        <v>0</v>
      </c>
      <c r="DO424" s="391">
        <f t="shared" si="617"/>
        <v>0</v>
      </c>
      <c r="DP424" s="391">
        <f t="shared" si="618"/>
        <v>0</v>
      </c>
      <c r="DQ424" s="398"/>
      <c r="DR424" s="391">
        <f t="shared" si="619"/>
        <v>0</v>
      </c>
      <c r="DS424" s="391">
        <f t="shared" si="620"/>
        <v>0</v>
      </c>
      <c r="DT424" s="391">
        <f t="shared" si="621"/>
        <v>0</v>
      </c>
      <c r="DU424" s="391">
        <f t="shared" si="622"/>
        <v>0</v>
      </c>
      <c r="DV424" s="391">
        <f t="shared" si="623"/>
        <v>0</v>
      </c>
      <c r="DW424" s="391">
        <f t="shared" si="624"/>
        <v>0</v>
      </c>
      <c r="DX424" s="391">
        <f t="shared" si="625"/>
        <v>0</v>
      </c>
      <c r="DY424" s="391">
        <f t="shared" si="626"/>
        <v>0</v>
      </c>
      <c r="DZ424" s="391">
        <f t="shared" si="627"/>
        <v>0</v>
      </c>
      <c r="EA424" s="391">
        <f t="shared" si="628"/>
        <v>0</v>
      </c>
      <c r="EB424" s="391">
        <f t="shared" si="629"/>
        <v>0</v>
      </c>
      <c r="EC424" s="398"/>
      <c r="ED424" s="391">
        <f t="shared" si="630"/>
        <v>0</v>
      </c>
      <c r="EE424" s="391">
        <f t="shared" si="631"/>
        <v>0</v>
      </c>
      <c r="EF424" s="391">
        <f t="shared" si="632"/>
        <v>0</v>
      </c>
      <c r="EG424" s="391">
        <f t="shared" si="633"/>
        <v>0</v>
      </c>
      <c r="EH424" s="391">
        <f t="shared" si="634"/>
        <v>0</v>
      </c>
      <c r="EI424" s="391">
        <f t="shared" si="635"/>
        <v>0</v>
      </c>
      <c r="EJ424" s="391">
        <f t="shared" si="636"/>
        <v>0</v>
      </c>
      <c r="EK424" s="391">
        <f t="shared" si="637"/>
        <v>0</v>
      </c>
      <c r="EL424" s="391">
        <f t="shared" si="638"/>
        <v>0</v>
      </c>
      <c r="EM424" s="391">
        <f t="shared" si="639"/>
        <v>0</v>
      </c>
      <c r="EN424" s="391">
        <f t="shared" si="640"/>
        <v>0</v>
      </c>
    </row>
    <row r="425" spans="1:145" s="391" customFormat="1" ht="13.5" hidden="1" thickBot="1" x14ac:dyDescent="0.25">
      <c r="A425" s="364" t="str">
        <f t="shared" si="646"/>
        <v>zzz</v>
      </c>
      <c r="B425" s="365" t="str">
        <f>IF((A425&lt;&gt;"ZZZ"),(IF((IFERROR((VLOOKUP(A425,'Standaard+voorstellen '!A$1:B$436,1,FALSE)),"ZZZ"))="ZZZ","v","")),"")</f>
        <v/>
      </c>
      <c r="C425" s="525" t="s">
        <v>1051</v>
      </c>
      <c r="D425" s="367" t="str">
        <f t="shared" si="560"/>
        <v/>
      </c>
      <c r="E425" s="368" t="str">
        <f>IFERROR((VLOOKUP(C425,'Standaard+voorstellen '!A$1:E$568,2,FALSE)),"Nog af te handelen AANVRAAG")</f>
        <v>Nog af te handelen AANVRAAG</v>
      </c>
      <c r="F425" s="369" t="str">
        <f>IFERROR((VLOOKUP(C425,'Standaard+voorstellen '!A$1:E$568,3,FALSE)),"")</f>
        <v/>
      </c>
      <c r="G425" s="370">
        <f t="shared" si="643"/>
        <v>0</v>
      </c>
      <c r="H425" s="371">
        <f t="shared" si="645"/>
        <v>0</v>
      </c>
      <c r="I425" s="372">
        <f t="shared" si="644"/>
        <v>0</v>
      </c>
      <c r="J425" s="367" t="str">
        <f t="shared" si="561"/>
        <v/>
      </c>
      <c r="K425" s="372">
        <f t="shared" si="562"/>
        <v>0</v>
      </c>
      <c r="L425" s="369" t="s">
        <v>1101</v>
      </c>
      <c r="M425" s="373"/>
      <c r="N425" s="374"/>
      <c r="O425" s="500"/>
      <c r="P425" s="376"/>
      <c r="Q425" s="377"/>
      <c r="R425" s="378"/>
      <c r="S425" s="379"/>
      <c r="T425" s="378"/>
      <c r="U425" s="378"/>
      <c r="V425" s="377"/>
      <c r="W425" s="378"/>
      <c r="X425" s="379"/>
      <c r="Y425" s="384"/>
      <c r="Z425" s="401"/>
      <c r="AA425" s="402"/>
      <c r="AB425" s="383"/>
      <c r="AC425" s="384"/>
      <c r="AD425" s="384"/>
      <c r="AE425" s="377"/>
      <c r="AF425" s="380"/>
      <c r="AG425" s="382"/>
      <c r="AH425" s="383"/>
      <c r="AI425" s="384"/>
      <c r="AJ425" s="385"/>
      <c r="AK425" s="384"/>
      <c r="AL425" s="384"/>
      <c r="AM425" s="384"/>
      <c r="AN425" s="383"/>
      <c r="AO425" s="384"/>
      <c r="AP425" s="385"/>
      <c r="AQ425" s="384"/>
      <c r="AR425" s="384"/>
      <c r="AS425" s="384"/>
      <c r="AT425" s="377"/>
      <c r="AU425" s="384"/>
      <c r="AV425" s="384"/>
      <c r="AW425" s="377"/>
      <c r="AX425" s="378"/>
      <c r="AY425" s="379"/>
      <c r="AZ425" s="403"/>
      <c r="BA425" s="387" t="str">
        <f t="shared" si="563"/>
        <v>zzz</v>
      </c>
      <c r="BB425" s="388" t="str">
        <f t="shared" si="564"/>
        <v/>
      </c>
      <c r="BC425" s="389" t="str">
        <f t="shared" si="565"/>
        <v/>
      </c>
      <c r="BD425" s="390" t="str">
        <f t="shared" si="647"/>
        <v/>
      </c>
      <c r="BE425" s="391">
        <f t="shared" si="566"/>
        <v>4</v>
      </c>
      <c r="BF425" s="392" t="e">
        <f>VLOOKUP(C425,'Standaard+voorstellen '!A$1:E$568,1,FALSE)</f>
        <v>#N/A</v>
      </c>
      <c r="BG425" s="393" t="e">
        <f>VLOOKUP(P425,'Hulpblad Aantal per VrtgSrt &gt;=1'!B$4:C$688,1,FALSE)</f>
        <v>#N/A</v>
      </c>
      <c r="BH425" s="394"/>
      <c r="BI425" s="393" t="str">
        <f t="shared" si="567"/>
        <v>v</v>
      </c>
      <c r="BJ425" s="393" t="str">
        <f t="shared" si="568"/>
        <v/>
      </c>
      <c r="BK425" s="393" t="str">
        <f t="shared" si="569"/>
        <v/>
      </c>
      <c r="BL425" s="395" t="str">
        <f t="shared" si="570"/>
        <v/>
      </c>
      <c r="BM425" s="393" t="str">
        <f>IF((B425&gt;"a"),(VLOOKUP(A425,Afhankelijkheid!A$2:O$5530,2,FALSE)),"")</f>
        <v/>
      </c>
      <c r="BN425" s="396">
        <f>IFERROR(VLOOKUP(A425,'Hulpblad IZB en IZE'!A$2:B$750,2,FALSE),0)</f>
        <v>0</v>
      </c>
      <c r="BO425" s="397" t="str">
        <f t="shared" si="571"/>
        <v/>
      </c>
      <c r="BP425" s="370">
        <f t="shared" si="572"/>
        <v>0</v>
      </c>
      <c r="BQ425" s="371">
        <f t="shared" si="573"/>
        <v>0</v>
      </c>
      <c r="BR425" s="372">
        <f t="shared" si="641"/>
        <v>0</v>
      </c>
      <c r="BS425" s="372">
        <f t="shared" si="642"/>
        <v>0</v>
      </c>
      <c r="BT425" s="367">
        <f t="shared" si="574"/>
        <v>0</v>
      </c>
      <c r="BU425" s="398"/>
      <c r="BW425" s="393">
        <f t="shared" si="575"/>
        <v>0</v>
      </c>
      <c r="BX425" s="393">
        <f t="shared" si="576"/>
        <v>0</v>
      </c>
      <c r="BY425" s="393">
        <f t="shared" si="577"/>
        <v>0</v>
      </c>
      <c r="BZ425" s="393">
        <f t="shared" si="578"/>
        <v>0</v>
      </c>
      <c r="CA425" s="393">
        <f t="shared" si="579"/>
        <v>0</v>
      </c>
      <c r="CB425" s="393">
        <f t="shared" si="580"/>
        <v>0</v>
      </c>
      <c r="CC425" s="393">
        <f t="shared" si="581"/>
        <v>0</v>
      </c>
      <c r="CD425" s="393">
        <f t="shared" si="582"/>
        <v>0</v>
      </c>
      <c r="CE425" s="393">
        <f t="shared" si="583"/>
        <v>0</v>
      </c>
      <c r="CF425" s="393">
        <f t="shared" si="584"/>
        <v>0</v>
      </c>
      <c r="CG425" s="398"/>
      <c r="CH425" s="391">
        <f t="shared" si="585"/>
        <v>0</v>
      </c>
      <c r="CI425" s="391">
        <f t="shared" si="586"/>
        <v>0</v>
      </c>
      <c r="CJ425" s="391">
        <f t="shared" si="587"/>
        <v>0</v>
      </c>
      <c r="CK425" s="391">
        <f t="shared" si="588"/>
        <v>0</v>
      </c>
      <c r="CL425" s="391">
        <f t="shared" si="589"/>
        <v>0</v>
      </c>
      <c r="CM425" s="391">
        <f t="shared" si="590"/>
        <v>0</v>
      </c>
      <c r="CN425" s="391">
        <f t="shared" si="591"/>
        <v>0</v>
      </c>
      <c r="CO425" s="391">
        <f t="shared" si="592"/>
        <v>0</v>
      </c>
      <c r="CP425" s="391">
        <f t="shared" si="593"/>
        <v>0</v>
      </c>
      <c r="CQ425" s="391">
        <f t="shared" si="594"/>
        <v>0</v>
      </c>
      <c r="CR425" s="391">
        <f t="shared" si="595"/>
        <v>0</v>
      </c>
      <c r="CS425" s="393">
        <f t="shared" si="596"/>
        <v>0</v>
      </c>
      <c r="CT425" s="391">
        <f t="shared" si="597"/>
        <v>0</v>
      </c>
      <c r="CU425" s="391">
        <f t="shared" si="598"/>
        <v>0</v>
      </c>
      <c r="CV425" s="391">
        <f t="shared" si="599"/>
        <v>0</v>
      </c>
      <c r="CW425" s="391">
        <f t="shared" si="600"/>
        <v>0</v>
      </c>
      <c r="CX425" s="391">
        <f t="shared" si="601"/>
        <v>0</v>
      </c>
      <c r="CY425" s="391">
        <f t="shared" si="602"/>
        <v>0</v>
      </c>
      <c r="CZ425" s="391">
        <f t="shared" si="603"/>
        <v>0</v>
      </c>
      <c r="DA425" s="391">
        <f t="shared" si="604"/>
        <v>0</v>
      </c>
      <c r="DB425" s="391">
        <f t="shared" si="605"/>
        <v>0</v>
      </c>
      <c r="DC425" s="391">
        <f t="shared" si="606"/>
        <v>0</v>
      </c>
      <c r="DD425" s="391">
        <f t="shared" si="607"/>
        <v>0</v>
      </c>
      <c r="DE425" s="398"/>
      <c r="DF425" s="391">
        <f t="shared" si="608"/>
        <v>0</v>
      </c>
      <c r="DG425" s="391">
        <f t="shared" si="609"/>
        <v>0</v>
      </c>
      <c r="DH425" s="391">
        <f t="shared" si="610"/>
        <v>0</v>
      </c>
      <c r="DI425" s="391">
        <f t="shared" si="611"/>
        <v>0</v>
      </c>
      <c r="DJ425" s="391">
        <f t="shared" si="612"/>
        <v>0</v>
      </c>
      <c r="DK425" s="391">
        <f t="shared" si="613"/>
        <v>0</v>
      </c>
      <c r="DL425" s="391">
        <f t="shared" si="614"/>
        <v>0</v>
      </c>
      <c r="DM425" s="391">
        <f t="shared" si="615"/>
        <v>0</v>
      </c>
      <c r="DN425" s="391">
        <f t="shared" si="616"/>
        <v>0</v>
      </c>
      <c r="DO425" s="391">
        <f t="shared" si="617"/>
        <v>0</v>
      </c>
      <c r="DP425" s="391">
        <f t="shared" si="618"/>
        <v>0</v>
      </c>
      <c r="DQ425" s="398"/>
      <c r="DR425" s="391">
        <f t="shared" si="619"/>
        <v>0</v>
      </c>
      <c r="DS425" s="391">
        <f t="shared" si="620"/>
        <v>0</v>
      </c>
      <c r="DT425" s="391">
        <f t="shared" si="621"/>
        <v>0</v>
      </c>
      <c r="DU425" s="391">
        <f t="shared" si="622"/>
        <v>0</v>
      </c>
      <c r="DV425" s="391">
        <f t="shared" si="623"/>
        <v>0</v>
      </c>
      <c r="DW425" s="391">
        <f t="shared" si="624"/>
        <v>0</v>
      </c>
      <c r="DX425" s="391">
        <f t="shared" si="625"/>
        <v>0</v>
      </c>
      <c r="DY425" s="391">
        <f t="shared" si="626"/>
        <v>0</v>
      </c>
      <c r="DZ425" s="391">
        <f t="shared" si="627"/>
        <v>0</v>
      </c>
      <c r="EA425" s="391">
        <f t="shared" si="628"/>
        <v>0</v>
      </c>
      <c r="EB425" s="391">
        <f t="shared" si="629"/>
        <v>0</v>
      </c>
      <c r="EC425" s="398"/>
      <c r="ED425" s="391">
        <f t="shared" si="630"/>
        <v>0</v>
      </c>
      <c r="EE425" s="391">
        <f t="shared" si="631"/>
        <v>0</v>
      </c>
      <c r="EF425" s="391">
        <f t="shared" si="632"/>
        <v>0</v>
      </c>
      <c r="EG425" s="391">
        <f t="shared" si="633"/>
        <v>0</v>
      </c>
      <c r="EH425" s="391">
        <f t="shared" si="634"/>
        <v>0</v>
      </c>
      <c r="EI425" s="391">
        <f t="shared" si="635"/>
        <v>0</v>
      </c>
      <c r="EJ425" s="391">
        <f t="shared" si="636"/>
        <v>0</v>
      </c>
      <c r="EK425" s="391">
        <f t="shared" si="637"/>
        <v>0</v>
      </c>
      <c r="EL425" s="391">
        <f t="shared" si="638"/>
        <v>0</v>
      </c>
      <c r="EM425" s="391">
        <f t="shared" si="639"/>
        <v>0</v>
      </c>
      <c r="EN425" s="391">
        <f t="shared" si="640"/>
        <v>0</v>
      </c>
    </row>
    <row r="426" spans="1:145" s="391" customFormat="1" ht="13.5" hidden="1" thickBot="1" x14ac:dyDescent="0.25">
      <c r="A426" s="364" t="str">
        <f t="shared" si="646"/>
        <v>zzz</v>
      </c>
      <c r="B426" s="365" t="str">
        <f>IF((A426&lt;&gt;"ZZZ"),(IF((IFERROR((VLOOKUP(A426,'Standaard+voorstellen '!A$1:B$436,1,FALSE)),"ZZZ"))="ZZZ","v","")),"")</f>
        <v/>
      </c>
      <c r="C426" s="525" t="s">
        <v>1051</v>
      </c>
      <c r="D426" s="367" t="str">
        <f t="shared" si="560"/>
        <v/>
      </c>
      <c r="E426" s="368" t="str">
        <f>IFERROR((VLOOKUP(C426,'Standaard+voorstellen '!A$1:E$568,2,FALSE)),"Nog af te handelen AANVRAAG")</f>
        <v>Nog af te handelen AANVRAAG</v>
      </c>
      <c r="F426" s="369" t="str">
        <f>IFERROR((VLOOKUP(C426,'Standaard+voorstellen '!A$1:E$568,3,FALSE)),"")</f>
        <v/>
      </c>
      <c r="G426" s="370">
        <f t="shared" si="643"/>
        <v>0</v>
      </c>
      <c r="H426" s="371">
        <f t="shared" si="645"/>
        <v>0</v>
      </c>
      <c r="I426" s="372">
        <f t="shared" si="644"/>
        <v>0</v>
      </c>
      <c r="J426" s="367" t="str">
        <f t="shared" si="561"/>
        <v/>
      </c>
      <c r="K426" s="372">
        <f t="shared" si="562"/>
        <v>0</v>
      </c>
      <c r="L426" s="369" t="s">
        <v>1101</v>
      </c>
      <c r="M426" s="373"/>
      <c r="N426" s="374"/>
      <c r="O426" s="500"/>
      <c r="P426" s="376"/>
      <c r="Q426" s="377"/>
      <c r="R426" s="378"/>
      <c r="S426" s="379"/>
      <c r="T426" s="378"/>
      <c r="U426" s="378"/>
      <c r="V426" s="377"/>
      <c r="W426" s="378"/>
      <c r="X426" s="379"/>
      <c r="Y426" s="384"/>
      <c r="Z426" s="401"/>
      <c r="AA426" s="402"/>
      <c r="AB426" s="383"/>
      <c r="AC426" s="384"/>
      <c r="AD426" s="384"/>
      <c r="AE426" s="377"/>
      <c r="AF426" s="380"/>
      <c r="AG426" s="382"/>
      <c r="AH426" s="383"/>
      <c r="AI426" s="384"/>
      <c r="AJ426" s="385"/>
      <c r="AK426" s="384"/>
      <c r="AL426" s="384"/>
      <c r="AM426" s="384"/>
      <c r="AN426" s="383"/>
      <c r="AO426" s="384"/>
      <c r="AP426" s="385"/>
      <c r="AQ426" s="384"/>
      <c r="AR426" s="384"/>
      <c r="AS426" s="384"/>
      <c r="AT426" s="377"/>
      <c r="AU426" s="384"/>
      <c r="AV426" s="384"/>
      <c r="AW426" s="377"/>
      <c r="AX426" s="378"/>
      <c r="AY426" s="379"/>
      <c r="AZ426" s="403"/>
      <c r="BA426" s="387" t="str">
        <f t="shared" si="563"/>
        <v>zzz</v>
      </c>
      <c r="BB426" s="388" t="str">
        <f t="shared" si="564"/>
        <v/>
      </c>
      <c r="BC426" s="389" t="str">
        <f t="shared" si="565"/>
        <v/>
      </c>
      <c r="BD426" s="390" t="str">
        <f t="shared" si="647"/>
        <v/>
      </c>
      <c r="BE426" s="391">
        <f t="shared" si="566"/>
        <v>4</v>
      </c>
      <c r="BF426" s="392" t="e">
        <f>VLOOKUP(C426,'Standaard+voorstellen '!A$1:E$568,1,FALSE)</f>
        <v>#N/A</v>
      </c>
      <c r="BG426" s="393" t="e">
        <f>VLOOKUP(P426,'Hulpblad Aantal per VrtgSrt &gt;=1'!B$4:C$688,1,FALSE)</f>
        <v>#N/A</v>
      </c>
      <c r="BH426" s="394"/>
      <c r="BI426" s="393" t="str">
        <f t="shared" si="567"/>
        <v>v</v>
      </c>
      <c r="BJ426" s="393" t="str">
        <f t="shared" si="568"/>
        <v/>
      </c>
      <c r="BK426" s="393" t="str">
        <f t="shared" si="569"/>
        <v/>
      </c>
      <c r="BL426" s="395" t="str">
        <f t="shared" si="570"/>
        <v/>
      </c>
      <c r="BM426" s="393" t="str">
        <f>IF((B426&gt;"a"),(VLOOKUP(A426,Afhankelijkheid!A$2:O$5530,2,FALSE)),"")</f>
        <v/>
      </c>
      <c r="BN426" s="396">
        <f>IFERROR(VLOOKUP(A426,'Hulpblad IZB en IZE'!A$2:B$750,2,FALSE),0)</f>
        <v>0</v>
      </c>
      <c r="BO426" s="397" t="str">
        <f t="shared" si="571"/>
        <v/>
      </c>
      <c r="BP426" s="370">
        <f t="shared" si="572"/>
        <v>0</v>
      </c>
      <c r="BQ426" s="371">
        <f t="shared" si="573"/>
        <v>0</v>
      </c>
      <c r="BR426" s="372">
        <f t="shared" si="641"/>
        <v>0</v>
      </c>
      <c r="BS426" s="372">
        <f t="shared" si="642"/>
        <v>0</v>
      </c>
      <c r="BT426" s="367">
        <f t="shared" si="574"/>
        <v>0</v>
      </c>
      <c r="BU426" s="398"/>
      <c r="BW426" s="393">
        <f t="shared" si="575"/>
        <v>0</v>
      </c>
      <c r="BX426" s="393">
        <f t="shared" si="576"/>
        <v>0</v>
      </c>
      <c r="BY426" s="393">
        <f t="shared" si="577"/>
        <v>0</v>
      </c>
      <c r="BZ426" s="393">
        <f t="shared" si="578"/>
        <v>0</v>
      </c>
      <c r="CA426" s="393">
        <f t="shared" si="579"/>
        <v>0</v>
      </c>
      <c r="CB426" s="393">
        <f t="shared" si="580"/>
        <v>0</v>
      </c>
      <c r="CC426" s="393">
        <f t="shared" si="581"/>
        <v>0</v>
      </c>
      <c r="CD426" s="393">
        <f t="shared" si="582"/>
        <v>0</v>
      </c>
      <c r="CE426" s="393">
        <f t="shared" si="583"/>
        <v>0</v>
      </c>
      <c r="CF426" s="393">
        <f t="shared" si="584"/>
        <v>0</v>
      </c>
      <c r="CG426" s="398"/>
      <c r="CH426" s="391">
        <f t="shared" si="585"/>
        <v>0</v>
      </c>
      <c r="CI426" s="391">
        <f t="shared" si="586"/>
        <v>0</v>
      </c>
      <c r="CJ426" s="391">
        <f t="shared" si="587"/>
        <v>0</v>
      </c>
      <c r="CK426" s="391">
        <f t="shared" si="588"/>
        <v>0</v>
      </c>
      <c r="CL426" s="391">
        <f t="shared" si="589"/>
        <v>0</v>
      </c>
      <c r="CM426" s="391">
        <f t="shared" si="590"/>
        <v>0</v>
      </c>
      <c r="CN426" s="391">
        <f t="shared" si="591"/>
        <v>0</v>
      </c>
      <c r="CO426" s="391">
        <f t="shared" si="592"/>
        <v>0</v>
      </c>
      <c r="CP426" s="391">
        <f t="shared" si="593"/>
        <v>0</v>
      </c>
      <c r="CQ426" s="391">
        <f t="shared" si="594"/>
        <v>0</v>
      </c>
      <c r="CR426" s="391">
        <f t="shared" si="595"/>
        <v>0</v>
      </c>
      <c r="CS426" s="393">
        <f t="shared" si="596"/>
        <v>0</v>
      </c>
      <c r="CT426" s="391">
        <f t="shared" si="597"/>
        <v>0</v>
      </c>
      <c r="CU426" s="391">
        <f t="shared" si="598"/>
        <v>0</v>
      </c>
      <c r="CV426" s="391">
        <f t="shared" si="599"/>
        <v>0</v>
      </c>
      <c r="CW426" s="391">
        <f t="shared" si="600"/>
        <v>0</v>
      </c>
      <c r="CX426" s="391">
        <f t="shared" si="601"/>
        <v>0</v>
      </c>
      <c r="CY426" s="391">
        <f t="shared" si="602"/>
        <v>0</v>
      </c>
      <c r="CZ426" s="391">
        <f t="shared" si="603"/>
        <v>0</v>
      </c>
      <c r="DA426" s="391">
        <f t="shared" si="604"/>
        <v>0</v>
      </c>
      <c r="DB426" s="391">
        <f t="shared" si="605"/>
        <v>0</v>
      </c>
      <c r="DC426" s="391">
        <f t="shared" si="606"/>
        <v>0</v>
      </c>
      <c r="DD426" s="391">
        <f t="shared" si="607"/>
        <v>0</v>
      </c>
      <c r="DE426" s="398"/>
      <c r="DF426" s="391">
        <f t="shared" si="608"/>
        <v>0</v>
      </c>
      <c r="DG426" s="391">
        <f t="shared" si="609"/>
        <v>0</v>
      </c>
      <c r="DH426" s="391">
        <f t="shared" si="610"/>
        <v>0</v>
      </c>
      <c r="DI426" s="391">
        <f t="shared" si="611"/>
        <v>0</v>
      </c>
      <c r="DJ426" s="391">
        <f t="shared" si="612"/>
        <v>0</v>
      </c>
      <c r="DK426" s="391">
        <f t="shared" si="613"/>
        <v>0</v>
      </c>
      <c r="DL426" s="391">
        <f t="shared" si="614"/>
        <v>0</v>
      </c>
      <c r="DM426" s="391">
        <f t="shared" si="615"/>
        <v>0</v>
      </c>
      <c r="DN426" s="391">
        <f t="shared" si="616"/>
        <v>0</v>
      </c>
      <c r="DO426" s="391">
        <f t="shared" si="617"/>
        <v>0</v>
      </c>
      <c r="DP426" s="391">
        <f t="shared" si="618"/>
        <v>0</v>
      </c>
      <c r="DQ426" s="398"/>
      <c r="DR426" s="391">
        <f t="shared" si="619"/>
        <v>0</v>
      </c>
      <c r="DS426" s="391">
        <f t="shared" si="620"/>
        <v>0</v>
      </c>
      <c r="DT426" s="391">
        <f t="shared" si="621"/>
        <v>0</v>
      </c>
      <c r="DU426" s="391">
        <f t="shared" si="622"/>
        <v>0</v>
      </c>
      <c r="DV426" s="391">
        <f t="shared" si="623"/>
        <v>0</v>
      </c>
      <c r="DW426" s="391">
        <f t="shared" si="624"/>
        <v>0</v>
      </c>
      <c r="DX426" s="391">
        <f t="shared" si="625"/>
        <v>0</v>
      </c>
      <c r="DY426" s="391">
        <f t="shared" si="626"/>
        <v>0</v>
      </c>
      <c r="DZ426" s="391">
        <f t="shared" si="627"/>
        <v>0</v>
      </c>
      <c r="EA426" s="391">
        <f t="shared" si="628"/>
        <v>0</v>
      </c>
      <c r="EB426" s="391">
        <f t="shared" si="629"/>
        <v>0</v>
      </c>
      <c r="EC426" s="398"/>
      <c r="ED426" s="391">
        <f t="shared" si="630"/>
        <v>0</v>
      </c>
      <c r="EE426" s="391">
        <f t="shared" si="631"/>
        <v>0</v>
      </c>
      <c r="EF426" s="391">
        <f t="shared" si="632"/>
        <v>0</v>
      </c>
      <c r="EG426" s="391">
        <f t="shared" si="633"/>
        <v>0</v>
      </c>
      <c r="EH426" s="391">
        <f t="shared" si="634"/>
        <v>0</v>
      </c>
      <c r="EI426" s="391">
        <f t="shared" si="635"/>
        <v>0</v>
      </c>
      <c r="EJ426" s="391">
        <f t="shared" si="636"/>
        <v>0</v>
      </c>
      <c r="EK426" s="391">
        <f t="shared" si="637"/>
        <v>0</v>
      </c>
      <c r="EL426" s="391">
        <f t="shared" si="638"/>
        <v>0</v>
      </c>
      <c r="EM426" s="391">
        <f t="shared" si="639"/>
        <v>0</v>
      </c>
      <c r="EN426" s="391">
        <f t="shared" si="640"/>
        <v>0</v>
      </c>
    </row>
    <row r="427" spans="1:145" s="391" customFormat="1" ht="13.5" hidden="1" thickBot="1" x14ac:dyDescent="0.25">
      <c r="A427" s="364" t="str">
        <f t="shared" si="646"/>
        <v>zzz</v>
      </c>
      <c r="B427" s="365" t="str">
        <f>IF((A427&lt;&gt;"ZZZ"),(IF((IFERROR((VLOOKUP(A427,'Standaard+voorstellen '!A$1:B$436,1,FALSE)),"ZZZ"))="ZZZ","v","")),"")</f>
        <v/>
      </c>
      <c r="C427" s="525" t="s">
        <v>1051</v>
      </c>
      <c r="D427" s="367" t="str">
        <f t="shared" si="560"/>
        <v/>
      </c>
      <c r="E427" s="368" t="str">
        <f>IFERROR((VLOOKUP(C427,'Standaard+voorstellen '!A$1:E$568,2,FALSE)),"Nog af te handelen AANVRAAG")</f>
        <v>Nog af te handelen AANVRAAG</v>
      </c>
      <c r="F427" s="369" t="str">
        <f>IFERROR((VLOOKUP(C427,'Standaard+voorstellen '!A$1:E$568,3,FALSE)),"")</f>
        <v/>
      </c>
      <c r="G427" s="370">
        <f t="shared" si="643"/>
        <v>0</v>
      </c>
      <c r="H427" s="371">
        <f t="shared" si="645"/>
        <v>0</v>
      </c>
      <c r="I427" s="372">
        <f t="shared" si="644"/>
        <v>0</v>
      </c>
      <c r="J427" s="367" t="str">
        <f t="shared" si="561"/>
        <v/>
      </c>
      <c r="K427" s="372">
        <f t="shared" si="562"/>
        <v>0</v>
      </c>
      <c r="L427" s="369" t="s">
        <v>1101</v>
      </c>
      <c r="M427" s="373"/>
      <c r="N427" s="374"/>
      <c r="O427" s="500"/>
      <c r="P427" s="376"/>
      <c r="Q427" s="377"/>
      <c r="R427" s="378"/>
      <c r="S427" s="379"/>
      <c r="T427" s="378"/>
      <c r="U427" s="378"/>
      <c r="V427" s="377"/>
      <c r="W427" s="378"/>
      <c r="X427" s="379"/>
      <c r="Y427" s="384"/>
      <c r="Z427" s="401"/>
      <c r="AA427" s="402"/>
      <c r="AB427" s="383"/>
      <c r="AC427" s="384"/>
      <c r="AD427" s="384"/>
      <c r="AE427" s="377"/>
      <c r="AF427" s="380"/>
      <c r="AG427" s="382"/>
      <c r="AH427" s="383"/>
      <c r="AI427" s="384"/>
      <c r="AJ427" s="385"/>
      <c r="AK427" s="384"/>
      <c r="AL427" s="384"/>
      <c r="AM427" s="384"/>
      <c r="AN427" s="383"/>
      <c r="AO427" s="384"/>
      <c r="AP427" s="385"/>
      <c r="AQ427" s="384"/>
      <c r="AR427" s="384"/>
      <c r="AS427" s="384"/>
      <c r="AT427" s="377"/>
      <c r="AU427" s="384"/>
      <c r="AV427" s="384"/>
      <c r="AW427" s="377"/>
      <c r="AX427" s="378"/>
      <c r="AY427" s="379"/>
      <c r="AZ427" s="403"/>
      <c r="BA427" s="387" t="str">
        <f t="shared" si="563"/>
        <v>zzz</v>
      </c>
      <c r="BB427" s="388" t="str">
        <f t="shared" si="564"/>
        <v/>
      </c>
      <c r="BC427" s="389" t="str">
        <f t="shared" si="565"/>
        <v/>
      </c>
      <c r="BD427" s="390" t="str">
        <f t="shared" si="647"/>
        <v/>
      </c>
      <c r="BE427" s="391">
        <f t="shared" si="566"/>
        <v>4</v>
      </c>
      <c r="BF427" s="392" t="e">
        <f>VLOOKUP(C427,'Standaard+voorstellen '!A$1:E$568,1,FALSE)</f>
        <v>#N/A</v>
      </c>
      <c r="BG427" s="393" t="e">
        <f>VLOOKUP(P427,'Hulpblad Aantal per VrtgSrt &gt;=1'!B$4:C$688,1,FALSE)</f>
        <v>#N/A</v>
      </c>
      <c r="BH427" s="394"/>
      <c r="BI427" s="393" t="str">
        <f t="shared" si="567"/>
        <v>v</v>
      </c>
      <c r="BJ427" s="393" t="str">
        <f t="shared" si="568"/>
        <v/>
      </c>
      <c r="BK427" s="393" t="str">
        <f t="shared" si="569"/>
        <v/>
      </c>
      <c r="BL427" s="395" t="str">
        <f t="shared" si="570"/>
        <v/>
      </c>
      <c r="BM427" s="393" t="str">
        <f>IF((B427&gt;"a"),(VLOOKUP(A427,Afhankelijkheid!A$2:O$5530,2,FALSE)),"")</f>
        <v/>
      </c>
      <c r="BN427" s="396">
        <f>IFERROR(VLOOKUP(A427,'Hulpblad IZB en IZE'!A$2:B$750,2,FALSE),0)</f>
        <v>0</v>
      </c>
      <c r="BO427" s="397" t="str">
        <f t="shared" si="571"/>
        <v/>
      </c>
      <c r="BP427" s="370">
        <f t="shared" si="572"/>
        <v>0</v>
      </c>
      <c r="BQ427" s="371">
        <f t="shared" si="573"/>
        <v>0</v>
      </c>
      <c r="BR427" s="372">
        <f t="shared" si="641"/>
        <v>0</v>
      </c>
      <c r="BS427" s="372">
        <f t="shared" si="642"/>
        <v>0</v>
      </c>
      <c r="BT427" s="367">
        <f t="shared" si="574"/>
        <v>0</v>
      </c>
      <c r="BU427" s="398"/>
      <c r="BW427" s="393">
        <f t="shared" si="575"/>
        <v>0</v>
      </c>
      <c r="BX427" s="393">
        <f t="shared" si="576"/>
        <v>0</v>
      </c>
      <c r="BY427" s="393">
        <f t="shared" si="577"/>
        <v>0</v>
      </c>
      <c r="BZ427" s="393">
        <f t="shared" si="578"/>
        <v>0</v>
      </c>
      <c r="CA427" s="393">
        <f t="shared" si="579"/>
        <v>0</v>
      </c>
      <c r="CB427" s="393">
        <f t="shared" si="580"/>
        <v>0</v>
      </c>
      <c r="CC427" s="393">
        <f t="shared" si="581"/>
        <v>0</v>
      </c>
      <c r="CD427" s="393">
        <f t="shared" si="582"/>
        <v>0</v>
      </c>
      <c r="CE427" s="393">
        <f t="shared" si="583"/>
        <v>0</v>
      </c>
      <c r="CF427" s="393">
        <f t="shared" si="584"/>
        <v>0</v>
      </c>
      <c r="CG427" s="398"/>
      <c r="CH427" s="391">
        <f t="shared" si="585"/>
        <v>0</v>
      </c>
      <c r="CI427" s="391">
        <f t="shared" si="586"/>
        <v>0</v>
      </c>
      <c r="CJ427" s="391">
        <f t="shared" si="587"/>
        <v>0</v>
      </c>
      <c r="CK427" s="391">
        <f t="shared" si="588"/>
        <v>0</v>
      </c>
      <c r="CL427" s="391">
        <f t="shared" si="589"/>
        <v>0</v>
      </c>
      <c r="CM427" s="391">
        <f t="shared" si="590"/>
        <v>0</v>
      </c>
      <c r="CN427" s="391">
        <f t="shared" si="591"/>
        <v>0</v>
      </c>
      <c r="CO427" s="391">
        <f t="shared" si="592"/>
        <v>0</v>
      </c>
      <c r="CP427" s="391">
        <f t="shared" si="593"/>
        <v>0</v>
      </c>
      <c r="CQ427" s="391">
        <f t="shared" si="594"/>
        <v>0</v>
      </c>
      <c r="CR427" s="391">
        <f t="shared" si="595"/>
        <v>0</v>
      </c>
      <c r="CS427" s="393">
        <f t="shared" si="596"/>
        <v>0</v>
      </c>
      <c r="CT427" s="391">
        <f t="shared" si="597"/>
        <v>0</v>
      </c>
      <c r="CU427" s="391">
        <f t="shared" si="598"/>
        <v>0</v>
      </c>
      <c r="CV427" s="391">
        <f t="shared" si="599"/>
        <v>0</v>
      </c>
      <c r="CW427" s="391">
        <f t="shared" si="600"/>
        <v>0</v>
      </c>
      <c r="CX427" s="391">
        <f t="shared" si="601"/>
        <v>0</v>
      </c>
      <c r="CY427" s="391">
        <f t="shared" si="602"/>
        <v>0</v>
      </c>
      <c r="CZ427" s="391">
        <f t="shared" si="603"/>
        <v>0</v>
      </c>
      <c r="DA427" s="391">
        <f t="shared" si="604"/>
        <v>0</v>
      </c>
      <c r="DB427" s="391">
        <f t="shared" si="605"/>
        <v>0</v>
      </c>
      <c r="DC427" s="391">
        <f t="shared" si="606"/>
        <v>0</v>
      </c>
      <c r="DD427" s="391">
        <f t="shared" si="607"/>
        <v>0</v>
      </c>
      <c r="DE427" s="398"/>
      <c r="DF427" s="391">
        <f t="shared" si="608"/>
        <v>0</v>
      </c>
      <c r="DG427" s="391">
        <f t="shared" si="609"/>
        <v>0</v>
      </c>
      <c r="DH427" s="391">
        <f t="shared" si="610"/>
        <v>0</v>
      </c>
      <c r="DI427" s="391">
        <f t="shared" si="611"/>
        <v>0</v>
      </c>
      <c r="DJ427" s="391">
        <f t="shared" si="612"/>
        <v>0</v>
      </c>
      <c r="DK427" s="391">
        <f t="shared" si="613"/>
        <v>0</v>
      </c>
      <c r="DL427" s="391">
        <f t="shared" si="614"/>
        <v>0</v>
      </c>
      <c r="DM427" s="391">
        <f t="shared" si="615"/>
        <v>0</v>
      </c>
      <c r="DN427" s="391">
        <f t="shared" si="616"/>
        <v>0</v>
      </c>
      <c r="DO427" s="391">
        <f t="shared" si="617"/>
        <v>0</v>
      </c>
      <c r="DP427" s="391">
        <f t="shared" si="618"/>
        <v>0</v>
      </c>
      <c r="DQ427" s="398"/>
      <c r="DR427" s="391">
        <f t="shared" si="619"/>
        <v>0</v>
      </c>
      <c r="DS427" s="391">
        <f t="shared" si="620"/>
        <v>0</v>
      </c>
      <c r="DT427" s="391">
        <f t="shared" si="621"/>
        <v>0</v>
      </c>
      <c r="DU427" s="391">
        <f t="shared" si="622"/>
        <v>0</v>
      </c>
      <c r="DV427" s="391">
        <f t="shared" si="623"/>
        <v>0</v>
      </c>
      <c r="DW427" s="391">
        <f t="shared" si="624"/>
        <v>0</v>
      </c>
      <c r="DX427" s="391">
        <f t="shared" si="625"/>
        <v>0</v>
      </c>
      <c r="DY427" s="391">
        <f t="shared" si="626"/>
        <v>0</v>
      </c>
      <c r="DZ427" s="391">
        <f t="shared" si="627"/>
        <v>0</v>
      </c>
      <c r="EA427" s="391">
        <f t="shared" si="628"/>
        <v>0</v>
      </c>
      <c r="EB427" s="391">
        <f t="shared" si="629"/>
        <v>0</v>
      </c>
      <c r="EC427" s="398"/>
      <c r="ED427" s="391">
        <f t="shared" si="630"/>
        <v>0</v>
      </c>
      <c r="EE427" s="391">
        <f t="shared" si="631"/>
        <v>0</v>
      </c>
      <c r="EF427" s="391">
        <f t="shared" si="632"/>
        <v>0</v>
      </c>
      <c r="EG427" s="391">
        <f t="shared" si="633"/>
        <v>0</v>
      </c>
      <c r="EH427" s="391">
        <f t="shared" si="634"/>
        <v>0</v>
      </c>
      <c r="EI427" s="391">
        <f t="shared" si="635"/>
        <v>0</v>
      </c>
      <c r="EJ427" s="391">
        <f t="shared" si="636"/>
        <v>0</v>
      </c>
      <c r="EK427" s="391">
        <f t="shared" si="637"/>
        <v>0</v>
      </c>
      <c r="EL427" s="391">
        <f t="shared" si="638"/>
        <v>0</v>
      </c>
      <c r="EM427" s="391">
        <f t="shared" si="639"/>
        <v>0</v>
      </c>
      <c r="EN427" s="391">
        <f t="shared" si="640"/>
        <v>0</v>
      </c>
    </row>
    <row r="428" spans="1:145" s="391" customFormat="1" ht="13.5" hidden="1" thickBot="1" x14ac:dyDescent="0.25">
      <c r="A428" s="364" t="str">
        <f t="shared" si="646"/>
        <v>zzz</v>
      </c>
      <c r="B428" s="365" t="str">
        <f>IF((A428&lt;&gt;"ZZZ"),(IF((IFERROR((VLOOKUP(A428,'Standaard+voorstellen '!A$1:B$436,1,FALSE)),"ZZZ"))="ZZZ","v","")),"")</f>
        <v/>
      </c>
      <c r="C428" s="525" t="s">
        <v>1051</v>
      </c>
      <c r="D428" s="367" t="str">
        <f t="shared" si="560"/>
        <v/>
      </c>
      <c r="E428" s="368" t="str">
        <f>IFERROR((VLOOKUP(C428,'Standaard+voorstellen '!A$1:E$568,2,FALSE)),"Nog af te handelen AANVRAAG")</f>
        <v>Nog af te handelen AANVRAAG</v>
      </c>
      <c r="F428" s="369" t="str">
        <f>IFERROR((VLOOKUP(C428,'Standaard+voorstellen '!A$1:E$568,3,FALSE)),"")</f>
        <v/>
      </c>
      <c r="G428" s="370">
        <f t="shared" si="643"/>
        <v>0</v>
      </c>
      <c r="H428" s="371">
        <f t="shared" si="645"/>
        <v>0</v>
      </c>
      <c r="I428" s="372">
        <f t="shared" si="644"/>
        <v>0</v>
      </c>
      <c r="J428" s="367" t="str">
        <f t="shared" si="561"/>
        <v/>
      </c>
      <c r="K428" s="372">
        <f t="shared" si="562"/>
        <v>0</v>
      </c>
      <c r="L428" s="369" t="s">
        <v>1101</v>
      </c>
      <c r="M428" s="373"/>
      <c r="N428" s="374"/>
      <c r="O428" s="500"/>
      <c r="P428" s="376"/>
      <c r="Q428" s="377"/>
      <c r="R428" s="378"/>
      <c r="S428" s="379"/>
      <c r="T428" s="378"/>
      <c r="U428" s="378"/>
      <c r="V428" s="377"/>
      <c r="W428" s="378"/>
      <c r="X428" s="379"/>
      <c r="Y428" s="384"/>
      <c r="Z428" s="401"/>
      <c r="AA428" s="402"/>
      <c r="AB428" s="383"/>
      <c r="AC428" s="384"/>
      <c r="AD428" s="384"/>
      <c r="AE428" s="377"/>
      <c r="AF428" s="380"/>
      <c r="AG428" s="382"/>
      <c r="AH428" s="383"/>
      <c r="AI428" s="384"/>
      <c r="AJ428" s="385"/>
      <c r="AK428" s="384"/>
      <c r="AL428" s="384"/>
      <c r="AM428" s="384"/>
      <c r="AN428" s="383"/>
      <c r="AO428" s="384"/>
      <c r="AP428" s="385"/>
      <c r="AQ428" s="384"/>
      <c r="AR428" s="384"/>
      <c r="AS428" s="384"/>
      <c r="AT428" s="377"/>
      <c r="AU428" s="384"/>
      <c r="AV428" s="384"/>
      <c r="AW428" s="377"/>
      <c r="AX428" s="378"/>
      <c r="AY428" s="379"/>
      <c r="AZ428" s="403"/>
      <c r="BA428" s="387" t="str">
        <f t="shared" si="563"/>
        <v>zzz</v>
      </c>
      <c r="BB428" s="388" t="str">
        <f t="shared" si="564"/>
        <v/>
      </c>
      <c r="BC428" s="389" t="str">
        <f t="shared" si="565"/>
        <v/>
      </c>
      <c r="BD428" s="390" t="str">
        <f t="shared" si="647"/>
        <v/>
      </c>
      <c r="BE428" s="391">
        <f t="shared" si="566"/>
        <v>4</v>
      </c>
      <c r="BF428" s="392" t="e">
        <f>VLOOKUP(C428,'Standaard+voorstellen '!A$1:E$568,1,FALSE)</f>
        <v>#N/A</v>
      </c>
      <c r="BG428" s="393" t="e">
        <f>VLOOKUP(P428,'Hulpblad Aantal per VrtgSrt &gt;=1'!B$4:C$688,1,FALSE)</f>
        <v>#N/A</v>
      </c>
      <c r="BH428" s="394"/>
      <c r="BI428" s="393" t="str">
        <f t="shared" si="567"/>
        <v>v</v>
      </c>
      <c r="BJ428" s="393" t="str">
        <f t="shared" si="568"/>
        <v/>
      </c>
      <c r="BK428" s="393" t="str">
        <f t="shared" si="569"/>
        <v/>
      </c>
      <c r="BL428" s="395" t="str">
        <f t="shared" si="570"/>
        <v/>
      </c>
      <c r="BM428" s="393" t="str">
        <f>IF((B428&gt;"a"),(VLOOKUP(A428,Afhankelijkheid!A$2:O$5530,2,FALSE)),"")</f>
        <v/>
      </c>
      <c r="BN428" s="396">
        <f>IFERROR(VLOOKUP(A428,'Hulpblad IZB en IZE'!A$2:B$750,2,FALSE),0)</f>
        <v>0</v>
      </c>
      <c r="BO428" s="397" t="str">
        <f t="shared" si="571"/>
        <v/>
      </c>
      <c r="BP428" s="370">
        <f t="shared" si="572"/>
        <v>0</v>
      </c>
      <c r="BQ428" s="371">
        <f t="shared" si="573"/>
        <v>0</v>
      </c>
      <c r="BR428" s="372">
        <f t="shared" si="641"/>
        <v>0</v>
      </c>
      <c r="BS428" s="372">
        <f t="shared" si="642"/>
        <v>0</v>
      </c>
      <c r="BT428" s="367">
        <f t="shared" si="574"/>
        <v>0</v>
      </c>
      <c r="BU428" s="398"/>
      <c r="BW428" s="393">
        <f t="shared" si="575"/>
        <v>0</v>
      </c>
      <c r="BX428" s="393">
        <f t="shared" si="576"/>
        <v>0</v>
      </c>
      <c r="BY428" s="393">
        <f t="shared" si="577"/>
        <v>0</v>
      </c>
      <c r="BZ428" s="393">
        <f t="shared" si="578"/>
        <v>0</v>
      </c>
      <c r="CA428" s="393">
        <f t="shared" si="579"/>
        <v>0</v>
      </c>
      <c r="CB428" s="393">
        <f t="shared" si="580"/>
        <v>0</v>
      </c>
      <c r="CC428" s="393">
        <f t="shared" si="581"/>
        <v>0</v>
      </c>
      <c r="CD428" s="393">
        <f t="shared" si="582"/>
        <v>0</v>
      </c>
      <c r="CE428" s="393">
        <f t="shared" si="583"/>
        <v>0</v>
      </c>
      <c r="CF428" s="393">
        <f t="shared" si="584"/>
        <v>0</v>
      </c>
      <c r="CG428" s="398"/>
      <c r="CH428" s="391">
        <f t="shared" si="585"/>
        <v>0</v>
      </c>
      <c r="CI428" s="391">
        <f t="shared" si="586"/>
        <v>0</v>
      </c>
      <c r="CJ428" s="391">
        <f t="shared" si="587"/>
        <v>0</v>
      </c>
      <c r="CK428" s="391">
        <f t="shared" si="588"/>
        <v>0</v>
      </c>
      <c r="CL428" s="391">
        <f t="shared" si="589"/>
        <v>0</v>
      </c>
      <c r="CM428" s="391">
        <f t="shared" si="590"/>
        <v>0</v>
      </c>
      <c r="CN428" s="391">
        <f t="shared" si="591"/>
        <v>0</v>
      </c>
      <c r="CO428" s="391">
        <f t="shared" si="592"/>
        <v>0</v>
      </c>
      <c r="CP428" s="391">
        <f t="shared" si="593"/>
        <v>0</v>
      </c>
      <c r="CQ428" s="391">
        <f t="shared" si="594"/>
        <v>0</v>
      </c>
      <c r="CR428" s="391">
        <f t="shared" si="595"/>
        <v>0</v>
      </c>
      <c r="CS428" s="393">
        <f t="shared" si="596"/>
        <v>0</v>
      </c>
      <c r="CT428" s="391">
        <f t="shared" si="597"/>
        <v>0</v>
      </c>
      <c r="CU428" s="391">
        <f t="shared" si="598"/>
        <v>0</v>
      </c>
      <c r="CV428" s="391">
        <f t="shared" si="599"/>
        <v>0</v>
      </c>
      <c r="CW428" s="391">
        <f t="shared" si="600"/>
        <v>0</v>
      </c>
      <c r="CX428" s="391">
        <f t="shared" si="601"/>
        <v>0</v>
      </c>
      <c r="CY428" s="391">
        <f t="shared" si="602"/>
        <v>0</v>
      </c>
      <c r="CZ428" s="391">
        <f t="shared" si="603"/>
        <v>0</v>
      </c>
      <c r="DA428" s="391">
        <f t="shared" si="604"/>
        <v>0</v>
      </c>
      <c r="DB428" s="391">
        <f t="shared" si="605"/>
        <v>0</v>
      </c>
      <c r="DC428" s="391">
        <f t="shared" si="606"/>
        <v>0</v>
      </c>
      <c r="DD428" s="391">
        <f t="shared" si="607"/>
        <v>0</v>
      </c>
      <c r="DE428" s="398"/>
      <c r="DF428" s="391">
        <f t="shared" si="608"/>
        <v>0</v>
      </c>
      <c r="DG428" s="391">
        <f t="shared" si="609"/>
        <v>0</v>
      </c>
      <c r="DH428" s="391">
        <f t="shared" si="610"/>
        <v>0</v>
      </c>
      <c r="DI428" s="391">
        <f t="shared" si="611"/>
        <v>0</v>
      </c>
      <c r="DJ428" s="391">
        <f t="shared" si="612"/>
        <v>0</v>
      </c>
      <c r="DK428" s="391">
        <f t="shared" si="613"/>
        <v>0</v>
      </c>
      <c r="DL428" s="391">
        <f t="shared" si="614"/>
        <v>0</v>
      </c>
      <c r="DM428" s="391">
        <f t="shared" si="615"/>
        <v>0</v>
      </c>
      <c r="DN428" s="391">
        <f t="shared" si="616"/>
        <v>0</v>
      </c>
      <c r="DO428" s="391">
        <f t="shared" si="617"/>
        <v>0</v>
      </c>
      <c r="DP428" s="391">
        <f t="shared" si="618"/>
        <v>0</v>
      </c>
      <c r="DQ428" s="398"/>
      <c r="DR428" s="391">
        <f t="shared" si="619"/>
        <v>0</v>
      </c>
      <c r="DS428" s="391">
        <f t="shared" si="620"/>
        <v>0</v>
      </c>
      <c r="DT428" s="391">
        <f t="shared" si="621"/>
        <v>0</v>
      </c>
      <c r="DU428" s="391">
        <f t="shared" si="622"/>
        <v>0</v>
      </c>
      <c r="DV428" s="391">
        <f t="shared" si="623"/>
        <v>0</v>
      </c>
      <c r="DW428" s="391">
        <f t="shared" si="624"/>
        <v>0</v>
      </c>
      <c r="DX428" s="391">
        <f t="shared" si="625"/>
        <v>0</v>
      </c>
      <c r="DY428" s="391">
        <f t="shared" si="626"/>
        <v>0</v>
      </c>
      <c r="DZ428" s="391">
        <f t="shared" si="627"/>
        <v>0</v>
      </c>
      <c r="EA428" s="391">
        <f t="shared" si="628"/>
        <v>0</v>
      </c>
      <c r="EB428" s="391">
        <f t="shared" si="629"/>
        <v>0</v>
      </c>
      <c r="EC428" s="398"/>
      <c r="ED428" s="391">
        <f t="shared" si="630"/>
        <v>0</v>
      </c>
      <c r="EE428" s="391">
        <f t="shared" si="631"/>
        <v>0</v>
      </c>
      <c r="EF428" s="391">
        <f t="shared" si="632"/>
        <v>0</v>
      </c>
      <c r="EG428" s="391">
        <f t="shared" si="633"/>
        <v>0</v>
      </c>
      <c r="EH428" s="391">
        <f t="shared" si="634"/>
        <v>0</v>
      </c>
      <c r="EI428" s="391">
        <f t="shared" si="635"/>
        <v>0</v>
      </c>
      <c r="EJ428" s="391">
        <f t="shared" si="636"/>
        <v>0</v>
      </c>
      <c r="EK428" s="391">
        <f t="shared" si="637"/>
        <v>0</v>
      </c>
      <c r="EL428" s="391">
        <f t="shared" si="638"/>
        <v>0</v>
      </c>
      <c r="EM428" s="391">
        <f t="shared" si="639"/>
        <v>0</v>
      </c>
      <c r="EN428" s="391">
        <f t="shared" si="640"/>
        <v>0</v>
      </c>
    </row>
    <row r="429" spans="1:145" s="391" customFormat="1" ht="18.75" hidden="1" thickBot="1" x14ac:dyDescent="0.25">
      <c r="A429" s="364" t="str">
        <f t="shared" si="646"/>
        <v>zzz</v>
      </c>
      <c r="B429" s="365" t="str">
        <f>IF((A429&lt;&gt;"ZZZ"),(IF((IFERROR((VLOOKUP(A429,'Standaard+voorstellen '!A$1:B$436,1,FALSE)),"ZZZ"))="ZZZ","v","")),"")</f>
        <v/>
      </c>
      <c r="C429" s="525" t="s">
        <v>1051</v>
      </c>
      <c r="D429" s="367" t="str">
        <f t="shared" si="560"/>
        <v/>
      </c>
      <c r="E429" s="368" t="str">
        <f>IFERROR((VLOOKUP(C429,'Standaard+voorstellen '!A$1:E$568,2,FALSE)),"Nog af te handelen AANVRAAG")</f>
        <v>Nog af te handelen AANVRAAG</v>
      </c>
      <c r="F429" s="369" t="str">
        <f>IFERROR((VLOOKUP(C429,'Standaard+voorstellen '!A$1:E$568,3,FALSE)),"")</f>
        <v/>
      </c>
      <c r="G429" s="370">
        <f t="shared" si="643"/>
        <v>0</v>
      </c>
      <c r="H429" s="371">
        <f t="shared" si="645"/>
        <v>0</v>
      </c>
      <c r="I429" s="372">
        <f t="shared" si="644"/>
        <v>0</v>
      </c>
      <c r="J429" s="367" t="str">
        <f t="shared" si="561"/>
        <v/>
      </c>
      <c r="K429" s="372">
        <f t="shared" si="562"/>
        <v>0</v>
      </c>
      <c r="L429" s="369" t="s">
        <v>1101</v>
      </c>
      <c r="M429" s="373"/>
      <c r="N429" s="374"/>
      <c r="O429" s="500"/>
      <c r="P429" s="376"/>
      <c r="Q429" s="377"/>
      <c r="R429" s="378"/>
      <c r="S429" s="379"/>
      <c r="T429" s="378"/>
      <c r="U429" s="378"/>
      <c r="V429" s="377"/>
      <c r="W429" s="378"/>
      <c r="X429" s="379"/>
      <c r="Y429" s="384"/>
      <c r="Z429" s="401"/>
      <c r="AA429" s="402"/>
      <c r="AB429" s="383"/>
      <c r="AC429" s="384"/>
      <c r="AD429" s="384"/>
      <c r="AE429" s="377"/>
      <c r="AF429" s="380"/>
      <c r="AG429" s="382"/>
      <c r="AH429" s="383"/>
      <c r="AI429" s="384"/>
      <c r="AJ429" s="385"/>
      <c r="AK429" s="384"/>
      <c r="AL429" s="384"/>
      <c r="AM429" s="384"/>
      <c r="AN429" s="383"/>
      <c r="AO429" s="384"/>
      <c r="AP429" s="385"/>
      <c r="AQ429" s="384"/>
      <c r="AR429" s="384"/>
      <c r="AS429" s="384"/>
      <c r="AT429" s="377"/>
      <c r="AU429" s="384"/>
      <c r="AV429" s="384"/>
      <c r="AW429" s="377"/>
      <c r="AX429" s="378"/>
      <c r="AY429" s="379"/>
      <c r="AZ429" s="403"/>
      <c r="BA429" s="387" t="str">
        <f t="shared" si="563"/>
        <v>zzz</v>
      </c>
      <c r="BB429" s="388" t="str">
        <f t="shared" si="564"/>
        <v/>
      </c>
      <c r="BC429" s="389" t="str">
        <f t="shared" si="565"/>
        <v/>
      </c>
      <c r="BD429" s="390" t="str">
        <f t="shared" si="647"/>
        <v/>
      </c>
      <c r="BE429" s="391">
        <f t="shared" si="566"/>
        <v>4</v>
      </c>
      <c r="BF429" s="392" t="e">
        <f>VLOOKUP(C429,'Standaard+voorstellen '!A$1:E$568,1,FALSE)</f>
        <v>#N/A</v>
      </c>
      <c r="BG429" s="393" t="e">
        <f>VLOOKUP(P429,'Hulpblad Aantal per VrtgSrt &gt;=1'!B$4:C$688,1,FALSE)</f>
        <v>#N/A</v>
      </c>
      <c r="BH429" s="394"/>
      <c r="BI429" s="393" t="str">
        <f t="shared" si="567"/>
        <v>v</v>
      </c>
      <c r="BJ429" s="393" t="str">
        <f t="shared" si="568"/>
        <v/>
      </c>
      <c r="BK429" s="393" t="str">
        <f t="shared" si="569"/>
        <v/>
      </c>
      <c r="BL429" s="395" t="str">
        <f t="shared" si="570"/>
        <v/>
      </c>
      <c r="BM429" s="393" t="str">
        <f>IF((B429&gt;"a"),(VLOOKUP(A429,Afhankelijkheid!A$2:O$5530,2,FALSE)),"")</f>
        <v/>
      </c>
      <c r="BN429" s="396">
        <f>IFERROR(VLOOKUP(A429,'Hulpblad IZB en IZE'!A$2:B$750,2,FALSE),0)</f>
        <v>0</v>
      </c>
      <c r="BO429" s="397" t="str">
        <f t="shared" si="571"/>
        <v/>
      </c>
      <c r="BP429" s="370">
        <f t="shared" si="572"/>
        <v>0</v>
      </c>
      <c r="BQ429" s="371">
        <f t="shared" si="573"/>
        <v>0</v>
      </c>
      <c r="BR429" s="372">
        <f t="shared" si="641"/>
        <v>0</v>
      </c>
      <c r="BS429" s="372">
        <f t="shared" si="642"/>
        <v>0</v>
      </c>
      <c r="BT429" s="367">
        <f t="shared" si="574"/>
        <v>0</v>
      </c>
      <c r="BU429" s="398"/>
      <c r="BW429" s="393">
        <f t="shared" si="575"/>
        <v>0</v>
      </c>
      <c r="BX429" s="393">
        <f t="shared" si="576"/>
        <v>0</v>
      </c>
      <c r="BY429" s="393">
        <f t="shared" si="577"/>
        <v>0</v>
      </c>
      <c r="BZ429" s="393">
        <f t="shared" si="578"/>
        <v>0</v>
      </c>
      <c r="CA429" s="393">
        <f t="shared" si="579"/>
        <v>0</v>
      </c>
      <c r="CB429" s="393">
        <f t="shared" si="580"/>
        <v>0</v>
      </c>
      <c r="CC429" s="393">
        <f t="shared" si="581"/>
        <v>0</v>
      </c>
      <c r="CD429" s="393">
        <f t="shared" si="582"/>
        <v>0</v>
      </c>
      <c r="CE429" s="393">
        <f t="shared" si="583"/>
        <v>0</v>
      </c>
      <c r="CF429" s="393">
        <f t="shared" si="584"/>
        <v>0</v>
      </c>
      <c r="CG429" s="398"/>
      <c r="CH429" s="391">
        <f t="shared" si="585"/>
        <v>0</v>
      </c>
      <c r="CI429" s="391">
        <f t="shared" si="586"/>
        <v>0</v>
      </c>
      <c r="CJ429" s="391">
        <f t="shared" si="587"/>
        <v>0</v>
      </c>
      <c r="CK429" s="391">
        <f t="shared" si="588"/>
        <v>0</v>
      </c>
      <c r="CL429" s="391">
        <f t="shared" si="589"/>
        <v>0</v>
      </c>
      <c r="CM429" s="391">
        <f t="shared" si="590"/>
        <v>0</v>
      </c>
      <c r="CN429" s="391">
        <f t="shared" si="591"/>
        <v>0</v>
      </c>
      <c r="CO429" s="391">
        <f t="shared" si="592"/>
        <v>0</v>
      </c>
      <c r="CP429" s="391">
        <f t="shared" si="593"/>
        <v>0</v>
      </c>
      <c r="CQ429" s="391">
        <f t="shared" si="594"/>
        <v>0</v>
      </c>
      <c r="CR429" s="391">
        <f t="shared" si="595"/>
        <v>0</v>
      </c>
      <c r="CS429" s="393">
        <f t="shared" si="596"/>
        <v>0</v>
      </c>
      <c r="CT429" s="391">
        <f t="shared" si="597"/>
        <v>0</v>
      </c>
      <c r="CU429" s="391">
        <f t="shared" si="598"/>
        <v>0</v>
      </c>
      <c r="CV429" s="391">
        <f t="shared" si="599"/>
        <v>0</v>
      </c>
      <c r="CW429" s="391">
        <f t="shared" si="600"/>
        <v>0</v>
      </c>
      <c r="CX429" s="391">
        <f t="shared" si="601"/>
        <v>0</v>
      </c>
      <c r="CY429" s="391">
        <f t="shared" si="602"/>
        <v>0</v>
      </c>
      <c r="CZ429" s="391">
        <f t="shared" si="603"/>
        <v>0</v>
      </c>
      <c r="DA429" s="391">
        <f t="shared" si="604"/>
        <v>0</v>
      </c>
      <c r="DB429" s="391">
        <f t="shared" si="605"/>
        <v>0</v>
      </c>
      <c r="DC429" s="391">
        <f t="shared" si="606"/>
        <v>0</v>
      </c>
      <c r="DD429" s="391">
        <f t="shared" si="607"/>
        <v>0</v>
      </c>
      <c r="DE429" s="398"/>
      <c r="DF429" s="391">
        <f t="shared" si="608"/>
        <v>0</v>
      </c>
      <c r="DG429" s="391">
        <f t="shared" si="609"/>
        <v>0</v>
      </c>
      <c r="DH429" s="391">
        <f t="shared" si="610"/>
        <v>0</v>
      </c>
      <c r="DI429" s="391">
        <f t="shared" si="611"/>
        <v>0</v>
      </c>
      <c r="DJ429" s="391">
        <f t="shared" si="612"/>
        <v>0</v>
      </c>
      <c r="DK429" s="391">
        <f t="shared" si="613"/>
        <v>0</v>
      </c>
      <c r="DL429" s="391">
        <f t="shared" si="614"/>
        <v>0</v>
      </c>
      <c r="DM429" s="391">
        <f t="shared" si="615"/>
        <v>0</v>
      </c>
      <c r="DN429" s="391">
        <f t="shared" si="616"/>
        <v>0</v>
      </c>
      <c r="DO429" s="391">
        <f t="shared" si="617"/>
        <v>0</v>
      </c>
      <c r="DP429" s="391">
        <f t="shared" si="618"/>
        <v>0</v>
      </c>
      <c r="DQ429" s="398"/>
      <c r="DR429" s="391">
        <f t="shared" si="619"/>
        <v>0</v>
      </c>
      <c r="DS429" s="391">
        <f t="shared" si="620"/>
        <v>0</v>
      </c>
      <c r="DT429" s="391">
        <f t="shared" si="621"/>
        <v>0</v>
      </c>
      <c r="DU429" s="391">
        <f t="shared" si="622"/>
        <v>0</v>
      </c>
      <c r="DV429" s="391">
        <f t="shared" si="623"/>
        <v>0</v>
      </c>
      <c r="DW429" s="391">
        <f t="shared" si="624"/>
        <v>0</v>
      </c>
      <c r="DX429" s="391">
        <f t="shared" si="625"/>
        <v>0</v>
      </c>
      <c r="DY429" s="391">
        <f t="shared" si="626"/>
        <v>0</v>
      </c>
      <c r="DZ429" s="391">
        <f t="shared" si="627"/>
        <v>0</v>
      </c>
      <c r="EA429" s="391">
        <f t="shared" si="628"/>
        <v>0</v>
      </c>
      <c r="EB429" s="391">
        <f t="shared" si="629"/>
        <v>0</v>
      </c>
      <c r="EC429" s="398"/>
      <c r="ED429" s="391">
        <f t="shared" si="630"/>
        <v>0</v>
      </c>
      <c r="EE429" s="391">
        <f t="shared" si="631"/>
        <v>0</v>
      </c>
      <c r="EF429" s="391">
        <f t="shared" si="632"/>
        <v>0</v>
      </c>
      <c r="EG429" s="391">
        <f t="shared" si="633"/>
        <v>0</v>
      </c>
      <c r="EH429" s="391">
        <f t="shared" si="634"/>
        <v>0</v>
      </c>
      <c r="EI429" s="391">
        <f t="shared" si="635"/>
        <v>0</v>
      </c>
      <c r="EJ429" s="391">
        <f t="shared" si="636"/>
        <v>0</v>
      </c>
      <c r="EK429" s="391">
        <f t="shared" si="637"/>
        <v>0</v>
      </c>
      <c r="EL429" s="391">
        <f t="shared" si="638"/>
        <v>0</v>
      </c>
      <c r="EM429" s="391">
        <f t="shared" si="639"/>
        <v>0</v>
      </c>
      <c r="EN429" s="391">
        <f t="shared" si="640"/>
        <v>0</v>
      </c>
      <c r="EO429" s="399"/>
    </row>
    <row r="430" spans="1:145" s="391" customFormat="1" ht="13.5" hidden="1" thickBot="1" x14ac:dyDescent="0.25">
      <c r="A430" s="364" t="str">
        <f t="shared" si="646"/>
        <v>zzz</v>
      </c>
      <c r="B430" s="365" t="str">
        <f>IF((A430&lt;&gt;"ZZZ"),(IF((IFERROR((VLOOKUP(A430,'Standaard+voorstellen '!A$1:B$436,1,FALSE)),"ZZZ"))="ZZZ","v","")),"")</f>
        <v/>
      </c>
      <c r="C430" s="525" t="s">
        <v>1051</v>
      </c>
      <c r="D430" s="367" t="str">
        <f t="shared" si="560"/>
        <v/>
      </c>
      <c r="E430" s="368" t="str">
        <f>IFERROR((VLOOKUP(C430,'Standaard+voorstellen '!A$1:E$568,2,FALSE)),"Nog af te handelen AANVRAAG")</f>
        <v>Nog af te handelen AANVRAAG</v>
      </c>
      <c r="F430" s="369" t="str">
        <f>IFERROR((VLOOKUP(C430,'Standaard+voorstellen '!A$1:E$568,3,FALSE)),"")</f>
        <v/>
      </c>
      <c r="G430" s="370">
        <f t="shared" si="643"/>
        <v>0</v>
      </c>
      <c r="H430" s="371">
        <f t="shared" si="645"/>
        <v>0</v>
      </c>
      <c r="I430" s="372">
        <f t="shared" si="644"/>
        <v>0</v>
      </c>
      <c r="J430" s="367" t="str">
        <f t="shared" si="561"/>
        <v/>
      </c>
      <c r="K430" s="372">
        <f t="shared" si="562"/>
        <v>0</v>
      </c>
      <c r="L430" s="369" t="s">
        <v>1101</v>
      </c>
      <c r="M430" s="373"/>
      <c r="N430" s="374"/>
      <c r="O430" s="500"/>
      <c r="P430" s="376"/>
      <c r="Q430" s="377"/>
      <c r="R430" s="378"/>
      <c r="S430" s="379"/>
      <c r="T430" s="378"/>
      <c r="U430" s="378"/>
      <c r="V430" s="377"/>
      <c r="W430" s="378"/>
      <c r="X430" s="379"/>
      <c r="Y430" s="384"/>
      <c r="Z430" s="401"/>
      <c r="AA430" s="402"/>
      <c r="AB430" s="383"/>
      <c r="AC430" s="384"/>
      <c r="AD430" s="384"/>
      <c r="AE430" s="377"/>
      <c r="AF430" s="380"/>
      <c r="AG430" s="382"/>
      <c r="AH430" s="383"/>
      <c r="AI430" s="384"/>
      <c r="AJ430" s="385"/>
      <c r="AK430" s="384"/>
      <c r="AL430" s="384"/>
      <c r="AM430" s="384"/>
      <c r="AN430" s="383"/>
      <c r="AO430" s="384"/>
      <c r="AP430" s="385"/>
      <c r="AQ430" s="384"/>
      <c r="AR430" s="384"/>
      <c r="AS430" s="384"/>
      <c r="AT430" s="377"/>
      <c r="AU430" s="384"/>
      <c r="AV430" s="384"/>
      <c r="AW430" s="377"/>
      <c r="AX430" s="378"/>
      <c r="AY430" s="379"/>
      <c r="AZ430" s="403"/>
      <c r="BA430" s="387" t="str">
        <f t="shared" si="563"/>
        <v>zzz</v>
      </c>
      <c r="BB430" s="388" t="str">
        <f t="shared" si="564"/>
        <v/>
      </c>
      <c r="BC430" s="389" t="str">
        <f t="shared" si="565"/>
        <v/>
      </c>
      <c r="BD430" s="390" t="str">
        <f t="shared" si="647"/>
        <v/>
      </c>
      <c r="BE430" s="391">
        <f t="shared" si="566"/>
        <v>4</v>
      </c>
      <c r="BF430" s="392" t="e">
        <f>VLOOKUP(C430,'Standaard+voorstellen '!A$1:E$568,1,FALSE)</f>
        <v>#N/A</v>
      </c>
      <c r="BG430" s="393" t="e">
        <f>VLOOKUP(P430,'Hulpblad Aantal per VrtgSrt &gt;=1'!B$4:C$688,1,FALSE)</f>
        <v>#N/A</v>
      </c>
      <c r="BH430" s="394"/>
      <c r="BI430" s="393" t="str">
        <f t="shared" si="567"/>
        <v>v</v>
      </c>
      <c r="BJ430" s="393" t="str">
        <f t="shared" si="568"/>
        <v/>
      </c>
      <c r="BK430" s="393" t="str">
        <f t="shared" si="569"/>
        <v/>
      </c>
      <c r="BL430" s="395" t="str">
        <f t="shared" si="570"/>
        <v/>
      </c>
      <c r="BM430" s="393" t="str">
        <f>IF((B430&gt;"a"),(VLOOKUP(A430,Afhankelijkheid!A$2:O$5530,2,FALSE)),"")</f>
        <v/>
      </c>
      <c r="BN430" s="396">
        <f>IFERROR(VLOOKUP(A430,'Hulpblad IZB en IZE'!A$2:B$750,2,FALSE),0)</f>
        <v>0</v>
      </c>
      <c r="BO430" s="397" t="str">
        <f t="shared" si="571"/>
        <v/>
      </c>
      <c r="BP430" s="370">
        <f t="shared" si="572"/>
        <v>0</v>
      </c>
      <c r="BQ430" s="371">
        <f t="shared" si="573"/>
        <v>0</v>
      </c>
      <c r="BR430" s="372">
        <f t="shared" si="641"/>
        <v>0</v>
      </c>
      <c r="BS430" s="372">
        <f t="shared" si="642"/>
        <v>0</v>
      </c>
      <c r="BT430" s="367">
        <f t="shared" si="574"/>
        <v>0</v>
      </c>
      <c r="BU430" s="398"/>
      <c r="BW430" s="393">
        <f t="shared" si="575"/>
        <v>0</v>
      </c>
      <c r="BX430" s="393">
        <f t="shared" si="576"/>
        <v>0</v>
      </c>
      <c r="BY430" s="393">
        <f t="shared" si="577"/>
        <v>0</v>
      </c>
      <c r="BZ430" s="393">
        <f t="shared" si="578"/>
        <v>0</v>
      </c>
      <c r="CA430" s="393">
        <f t="shared" si="579"/>
        <v>0</v>
      </c>
      <c r="CB430" s="393">
        <f t="shared" si="580"/>
        <v>0</v>
      </c>
      <c r="CC430" s="393">
        <f t="shared" si="581"/>
        <v>0</v>
      </c>
      <c r="CD430" s="393">
        <f t="shared" si="582"/>
        <v>0</v>
      </c>
      <c r="CE430" s="393">
        <f t="shared" si="583"/>
        <v>0</v>
      </c>
      <c r="CF430" s="393">
        <f t="shared" si="584"/>
        <v>0</v>
      </c>
      <c r="CG430" s="398"/>
      <c r="CH430" s="391">
        <f t="shared" si="585"/>
        <v>0</v>
      </c>
      <c r="CI430" s="391">
        <f t="shared" si="586"/>
        <v>0</v>
      </c>
      <c r="CJ430" s="391">
        <f t="shared" si="587"/>
        <v>0</v>
      </c>
      <c r="CK430" s="391">
        <f t="shared" si="588"/>
        <v>0</v>
      </c>
      <c r="CL430" s="391">
        <f t="shared" si="589"/>
        <v>0</v>
      </c>
      <c r="CM430" s="391">
        <f t="shared" si="590"/>
        <v>0</v>
      </c>
      <c r="CN430" s="391">
        <f t="shared" si="591"/>
        <v>0</v>
      </c>
      <c r="CO430" s="391">
        <f t="shared" si="592"/>
        <v>0</v>
      </c>
      <c r="CP430" s="391">
        <f t="shared" si="593"/>
        <v>0</v>
      </c>
      <c r="CQ430" s="391">
        <f t="shared" si="594"/>
        <v>0</v>
      </c>
      <c r="CR430" s="391">
        <f t="shared" si="595"/>
        <v>0</v>
      </c>
      <c r="CS430" s="393">
        <f t="shared" si="596"/>
        <v>0</v>
      </c>
      <c r="CT430" s="391">
        <f t="shared" si="597"/>
        <v>0</v>
      </c>
      <c r="CU430" s="391">
        <f t="shared" si="598"/>
        <v>0</v>
      </c>
      <c r="CV430" s="391">
        <f t="shared" si="599"/>
        <v>0</v>
      </c>
      <c r="CW430" s="391">
        <f t="shared" si="600"/>
        <v>0</v>
      </c>
      <c r="CX430" s="391">
        <f t="shared" si="601"/>
        <v>0</v>
      </c>
      <c r="CY430" s="391">
        <f t="shared" si="602"/>
        <v>0</v>
      </c>
      <c r="CZ430" s="391">
        <f t="shared" si="603"/>
        <v>0</v>
      </c>
      <c r="DA430" s="391">
        <f t="shared" si="604"/>
        <v>0</v>
      </c>
      <c r="DB430" s="391">
        <f t="shared" si="605"/>
        <v>0</v>
      </c>
      <c r="DC430" s="391">
        <f t="shared" si="606"/>
        <v>0</v>
      </c>
      <c r="DD430" s="391">
        <f t="shared" si="607"/>
        <v>0</v>
      </c>
      <c r="DE430" s="398"/>
      <c r="DF430" s="391">
        <f t="shared" si="608"/>
        <v>0</v>
      </c>
      <c r="DG430" s="391">
        <f t="shared" si="609"/>
        <v>0</v>
      </c>
      <c r="DH430" s="391">
        <f t="shared" si="610"/>
        <v>0</v>
      </c>
      <c r="DI430" s="391">
        <f t="shared" si="611"/>
        <v>0</v>
      </c>
      <c r="DJ430" s="391">
        <f t="shared" si="612"/>
        <v>0</v>
      </c>
      <c r="DK430" s="391">
        <f t="shared" si="613"/>
        <v>0</v>
      </c>
      <c r="DL430" s="391">
        <f t="shared" si="614"/>
        <v>0</v>
      </c>
      <c r="DM430" s="391">
        <f t="shared" si="615"/>
        <v>0</v>
      </c>
      <c r="DN430" s="391">
        <f t="shared" si="616"/>
        <v>0</v>
      </c>
      <c r="DO430" s="391">
        <f t="shared" si="617"/>
        <v>0</v>
      </c>
      <c r="DP430" s="391">
        <f t="shared" si="618"/>
        <v>0</v>
      </c>
      <c r="DQ430" s="398"/>
      <c r="DR430" s="391">
        <f t="shared" si="619"/>
        <v>0</v>
      </c>
      <c r="DS430" s="391">
        <f t="shared" si="620"/>
        <v>0</v>
      </c>
      <c r="DT430" s="391">
        <f t="shared" si="621"/>
        <v>0</v>
      </c>
      <c r="DU430" s="391">
        <f t="shared" si="622"/>
        <v>0</v>
      </c>
      <c r="DV430" s="391">
        <f t="shared" si="623"/>
        <v>0</v>
      </c>
      <c r="DW430" s="391">
        <f t="shared" si="624"/>
        <v>0</v>
      </c>
      <c r="DX430" s="391">
        <f t="shared" si="625"/>
        <v>0</v>
      </c>
      <c r="DY430" s="391">
        <f t="shared" si="626"/>
        <v>0</v>
      </c>
      <c r="DZ430" s="391">
        <f t="shared" si="627"/>
        <v>0</v>
      </c>
      <c r="EA430" s="391">
        <f t="shared" si="628"/>
        <v>0</v>
      </c>
      <c r="EB430" s="391">
        <f t="shared" si="629"/>
        <v>0</v>
      </c>
      <c r="EC430" s="398"/>
      <c r="ED430" s="391">
        <f t="shared" si="630"/>
        <v>0</v>
      </c>
      <c r="EE430" s="391">
        <f t="shared" si="631"/>
        <v>0</v>
      </c>
      <c r="EF430" s="391">
        <f t="shared" si="632"/>
        <v>0</v>
      </c>
      <c r="EG430" s="391">
        <f t="shared" si="633"/>
        <v>0</v>
      </c>
      <c r="EH430" s="391">
        <f t="shared" si="634"/>
        <v>0</v>
      </c>
      <c r="EI430" s="391">
        <f t="shared" si="635"/>
        <v>0</v>
      </c>
      <c r="EJ430" s="391">
        <f t="shared" si="636"/>
        <v>0</v>
      </c>
      <c r="EK430" s="391">
        <f t="shared" si="637"/>
        <v>0</v>
      </c>
      <c r="EL430" s="391">
        <f t="shared" si="638"/>
        <v>0</v>
      </c>
      <c r="EM430" s="391">
        <f t="shared" si="639"/>
        <v>0</v>
      </c>
      <c r="EN430" s="391">
        <f t="shared" si="640"/>
        <v>0</v>
      </c>
    </row>
    <row r="431" spans="1:145" s="391" customFormat="1" ht="13.5" hidden="1" thickBot="1" x14ac:dyDescent="0.25">
      <c r="A431" s="364" t="str">
        <f t="shared" si="646"/>
        <v>zzz</v>
      </c>
      <c r="B431" s="365" t="str">
        <f>IF((A431&lt;&gt;"ZZZ"),(IF((IFERROR((VLOOKUP(A431,'Standaard+voorstellen '!A$1:B$436,1,FALSE)),"ZZZ"))="ZZZ","v","")),"")</f>
        <v/>
      </c>
      <c r="C431" s="396" t="s">
        <v>1051</v>
      </c>
      <c r="D431" s="367" t="str">
        <f t="shared" si="560"/>
        <v/>
      </c>
      <c r="E431" s="368" t="str">
        <f>IFERROR((VLOOKUP(C431,'Standaard+voorstellen '!A$1:E$568,2,FALSE)),"Nog af te handelen AANVRAAG")</f>
        <v>Nog af te handelen AANVRAAG</v>
      </c>
      <c r="F431" s="369" t="str">
        <f>IFERROR((VLOOKUP(C431,'Standaard+voorstellen '!A$1:E$568,3,FALSE)),"")</f>
        <v/>
      </c>
      <c r="G431" s="370">
        <f t="shared" si="643"/>
        <v>0</v>
      </c>
      <c r="H431" s="371">
        <f t="shared" si="645"/>
        <v>0</v>
      </c>
      <c r="I431" s="372">
        <f t="shared" si="644"/>
        <v>0</v>
      </c>
      <c r="J431" s="367" t="str">
        <f t="shared" si="561"/>
        <v/>
      </c>
      <c r="K431" s="372">
        <f t="shared" si="562"/>
        <v>0</v>
      </c>
      <c r="L431" s="506" t="s">
        <v>1101</v>
      </c>
      <c r="M431" s="373"/>
      <c r="N431" s="374"/>
      <c r="O431" s="458"/>
      <c r="P431" s="376"/>
      <c r="Q431" s="377"/>
      <c r="R431" s="378"/>
      <c r="S431" s="379"/>
      <c r="T431" s="378"/>
      <c r="U431" s="378"/>
      <c r="V431" s="377"/>
      <c r="W431" s="378"/>
      <c r="X431" s="379"/>
      <c r="Y431" s="378"/>
      <c r="Z431" s="380"/>
      <c r="AA431" s="381"/>
      <c r="AB431" s="377"/>
      <c r="AC431" s="378"/>
      <c r="AD431" s="378"/>
      <c r="AE431" s="377"/>
      <c r="AF431" s="380"/>
      <c r="AG431" s="382"/>
      <c r="AH431" s="383"/>
      <c r="AI431" s="384"/>
      <c r="AJ431" s="385"/>
      <c r="AK431" s="378"/>
      <c r="AL431" s="378"/>
      <c r="AM431" s="378"/>
      <c r="AN431" s="383"/>
      <c r="AO431" s="384"/>
      <c r="AP431" s="385"/>
      <c r="AQ431" s="378"/>
      <c r="AR431" s="378"/>
      <c r="AS431" s="378"/>
      <c r="AT431" s="383"/>
      <c r="AU431" s="378"/>
      <c r="AV431" s="378"/>
      <c r="AW431" s="383"/>
      <c r="AX431" s="384"/>
      <c r="AY431" s="379"/>
      <c r="AZ431" s="403"/>
      <c r="BA431" s="387" t="str">
        <f t="shared" si="563"/>
        <v>zzz</v>
      </c>
      <c r="BB431" s="388" t="str">
        <f t="shared" si="564"/>
        <v/>
      </c>
      <c r="BC431" s="389" t="str">
        <f t="shared" si="565"/>
        <v/>
      </c>
      <c r="BD431" s="390" t="str">
        <f t="shared" si="647"/>
        <v/>
      </c>
      <c r="BE431" s="391">
        <f t="shared" si="566"/>
        <v>4</v>
      </c>
      <c r="BF431" s="392" t="e">
        <f>VLOOKUP(C431,'Standaard+voorstellen '!A$1:E$568,1,FALSE)</f>
        <v>#N/A</v>
      </c>
      <c r="BG431" s="393" t="e">
        <f>VLOOKUP(P431,'Hulpblad Aantal per VrtgSrt &gt;=1'!B$4:C$688,1,FALSE)</f>
        <v>#N/A</v>
      </c>
      <c r="BH431" s="394"/>
      <c r="BI431" s="393" t="str">
        <f t="shared" si="567"/>
        <v>v</v>
      </c>
      <c r="BJ431" s="393" t="str">
        <f t="shared" si="568"/>
        <v/>
      </c>
      <c r="BK431" s="393" t="str">
        <f t="shared" si="569"/>
        <v/>
      </c>
      <c r="BL431" s="395" t="str">
        <f t="shared" si="570"/>
        <v/>
      </c>
      <c r="BM431" s="393" t="str">
        <f>IF((B431&gt;"a"),(VLOOKUP(A431,Afhankelijkheid!A$2:O$5530,2,FALSE)),"")</f>
        <v/>
      </c>
      <c r="BN431" s="396">
        <f>IFERROR(VLOOKUP(A431,'Hulpblad IZB en IZE'!A$2:B$750,2,FALSE),0)</f>
        <v>0</v>
      </c>
      <c r="BO431" s="397" t="str">
        <f t="shared" si="571"/>
        <v/>
      </c>
      <c r="BP431" s="370">
        <f t="shared" si="572"/>
        <v>0</v>
      </c>
      <c r="BQ431" s="371">
        <f t="shared" si="573"/>
        <v>0</v>
      </c>
      <c r="BR431" s="372">
        <f t="shared" si="641"/>
        <v>0</v>
      </c>
      <c r="BS431" s="372">
        <f t="shared" si="642"/>
        <v>0</v>
      </c>
      <c r="BT431" s="367">
        <f t="shared" si="574"/>
        <v>0</v>
      </c>
      <c r="BU431" s="398"/>
      <c r="BW431" s="393">
        <f t="shared" si="575"/>
        <v>0</v>
      </c>
      <c r="BX431" s="393">
        <f t="shared" si="576"/>
        <v>0</v>
      </c>
      <c r="BY431" s="393">
        <f t="shared" si="577"/>
        <v>0</v>
      </c>
      <c r="BZ431" s="393">
        <f t="shared" si="578"/>
        <v>0</v>
      </c>
      <c r="CA431" s="393">
        <f t="shared" si="579"/>
        <v>0</v>
      </c>
      <c r="CB431" s="393">
        <f t="shared" si="580"/>
        <v>0</v>
      </c>
      <c r="CC431" s="393">
        <f t="shared" si="581"/>
        <v>0</v>
      </c>
      <c r="CD431" s="393">
        <f t="shared" si="582"/>
        <v>0</v>
      </c>
      <c r="CE431" s="393">
        <f t="shared" si="583"/>
        <v>0</v>
      </c>
      <c r="CF431" s="393">
        <f t="shared" si="584"/>
        <v>0</v>
      </c>
      <c r="CG431" s="398"/>
      <c r="CH431" s="391">
        <f t="shared" si="585"/>
        <v>0</v>
      </c>
      <c r="CI431" s="391">
        <f t="shared" si="586"/>
        <v>0</v>
      </c>
      <c r="CJ431" s="391">
        <f t="shared" si="587"/>
        <v>0</v>
      </c>
      <c r="CK431" s="391">
        <f t="shared" si="588"/>
        <v>0</v>
      </c>
      <c r="CL431" s="391">
        <f t="shared" si="589"/>
        <v>0</v>
      </c>
      <c r="CM431" s="391">
        <f t="shared" si="590"/>
        <v>0</v>
      </c>
      <c r="CN431" s="391">
        <f t="shared" si="591"/>
        <v>0</v>
      </c>
      <c r="CO431" s="391">
        <f t="shared" si="592"/>
        <v>0</v>
      </c>
      <c r="CP431" s="391">
        <f t="shared" si="593"/>
        <v>0</v>
      </c>
      <c r="CQ431" s="391">
        <f t="shared" si="594"/>
        <v>0</v>
      </c>
      <c r="CR431" s="391">
        <f t="shared" si="595"/>
        <v>0</v>
      </c>
      <c r="CS431" s="393">
        <f t="shared" si="596"/>
        <v>0</v>
      </c>
      <c r="CT431" s="391">
        <f t="shared" si="597"/>
        <v>0</v>
      </c>
      <c r="CU431" s="391">
        <f t="shared" si="598"/>
        <v>0</v>
      </c>
      <c r="CV431" s="391">
        <f t="shared" si="599"/>
        <v>0</v>
      </c>
      <c r="CW431" s="391">
        <f t="shared" si="600"/>
        <v>0</v>
      </c>
      <c r="CX431" s="391">
        <f t="shared" si="601"/>
        <v>0</v>
      </c>
      <c r="CY431" s="391">
        <f t="shared" si="602"/>
        <v>0</v>
      </c>
      <c r="CZ431" s="391">
        <f t="shared" si="603"/>
        <v>0</v>
      </c>
      <c r="DA431" s="391">
        <f t="shared" si="604"/>
        <v>0</v>
      </c>
      <c r="DB431" s="391">
        <f t="shared" si="605"/>
        <v>0</v>
      </c>
      <c r="DC431" s="391">
        <f t="shared" si="606"/>
        <v>0</v>
      </c>
      <c r="DD431" s="391">
        <f t="shared" si="607"/>
        <v>0</v>
      </c>
      <c r="DE431" s="398"/>
      <c r="DF431" s="391">
        <f t="shared" si="608"/>
        <v>0</v>
      </c>
      <c r="DG431" s="391">
        <f t="shared" si="609"/>
        <v>0</v>
      </c>
      <c r="DH431" s="391">
        <f t="shared" si="610"/>
        <v>0</v>
      </c>
      <c r="DI431" s="391">
        <f t="shared" si="611"/>
        <v>0</v>
      </c>
      <c r="DJ431" s="391">
        <f t="shared" si="612"/>
        <v>0</v>
      </c>
      <c r="DK431" s="391">
        <f t="shared" si="613"/>
        <v>0</v>
      </c>
      <c r="DL431" s="391">
        <f t="shared" si="614"/>
        <v>0</v>
      </c>
      <c r="DM431" s="391">
        <f t="shared" si="615"/>
        <v>0</v>
      </c>
      <c r="DN431" s="391">
        <f t="shared" si="616"/>
        <v>0</v>
      </c>
      <c r="DO431" s="391">
        <f t="shared" si="617"/>
        <v>0</v>
      </c>
      <c r="DP431" s="391">
        <f t="shared" si="618"/>
        <v>0</v>
      </c>
      <c r="DQ431" s="398"/>
      <c r="DR431" s="391">
        <f t="shared" si="619"/>
        <v>0</v>
      </c>
      <c r="DS431" s="391">
        <f t="shared" si="620"/>
        <v>0</v>
      </c>
      <c r="DT431" s="391">
        <f t="shared" si="621"/>
        <v>0</v>
      </c>
      <c r="DU431" s="391">
        <f t="shared" si="622"/>
        <v>0</v>
      </c>
      <c r="DV431" s="391">
        <f t="shared" si="623"/>
        <v>0</v>
      </c>
      <c r="DW431" s="391">
        <f t="shared" si="624"/>
        <v>0</v>
      </c>
      <c r="DX431" s="391">
        <f t="shared" si="625"/>
        <v>0</v>
      </c>
      <c r="DY431" s="391">
        <f t="shared" si="626"/>
        <v>0</v>
      </c>
      <c r="DZ431" s="391">
        <f t="shared" si="627"/>
        <v>0</v>
      </c>
      <c r="EA431" s="391">
        <f t="shared" si="628"/>
        <v>0</v>
      </c>
      <c r="EB431" s="391">
        <f t="shared" si="629"/>
        <v>0</v>
      </c>
      <c r="EC431" s="398"/>
      <c r="ED431" s="391">
        <f t="shared" si="630"/>
        <v>0</v>
      </c>
      <c r="EE431" s="391">
        <f t="shared" si="631"/>
        <v>0</v>
      </c>
      <c r="EF431" s="391">
        <f t="shared" si="632"/>
        <v>0</v>
      </c>
      <c r="EG431" s="391">
        <f t="shared" si="633"/>
        <v>0</v>
      </c>
      <c r="EH431" s="391">
        <f t="shared" si="634"/>
        <v>0</v>
      </c>
      <c r="EI431" s="391">
        <f t="shared" si="635"/>
        <v>0</v>
      </c>
      <c r="EJ431" s="391">
        <f t="shared" si="636"/>
        <v>0</v>
      </c>
      <c r="EK431" s="391">
        <f t="shared" si="637"/>
        <v>0</v>
      </c>
      <c r="EL431" s="391">
        <f t="shared" si="638"/>
        <v>0</v>
      </c>
      <c r="EM431" s="391">
        <f t="shared" si="639"/>
        <v>0</v>
      </c>
      <c r="EN431" s="391">
        <f t="shared" si="640"/>
        <v>0</v>
      </c>
    </row>
    <row r="432" spans="1:145" s="391" customFormat="1" ht="13.5" hidden="1" thickBot="1" x14ac:dyDescent="0.25">
      <c r="A432" s="364" t="str">
        <f t="shared" si="646"/>
        <v>zzz</v>
      </c>
      <c r="B432" s="365" t="str">
        <f>IF((A432&lt;&gt;"ZZZ"),(IF((IFERROR((VLOOKUP(A432,'Standaard+voorstellen '!A$1:B$436,1,FALSE)),"ZZZ"))="ZZZ","v","")),"")</f>
        <v/>
      </c>
      <c r="C432" s="413" t="s">
        <v>1051</v>
      </c>
      <c r="D432" s="367" t="str">
        <f t="shared" si="560"/>
        <v/>
      </c>
      <c r="E432" s="368" t="str">
        <f>IFERROR((VLOOKUP(C432,'Standaard+voorstellen '!A$1:E$568,2,FALSE)),"Nog af te handelen AANVRAAG")</f>
        <v>Nog af te handelen AANVRAAG</v>
      </c>
      <c r="F432" s="369" t="str">
        <f>IFERROR((VLOOKUP(C432,'Standaard+voorstellen '!A$1:E$568,3,FALSE)),"")</f>
        <v/>
      </c>
      <c r="G432" s="370">
        <f t="shared" si="643"/>
        <v>0</v>
      </c>
      <c r="H432" s="371">
        <f t="shared" si="645"/>
        <v>0</v>
      </c>
      <c r="I432" s="372">
        <f t="shared" si="644"/>
        <v>0</v>
      </c>
      <c r="J432" s="367" t="str">
        <f t="shared" si="561"/>
        <v/>
      </c>
      <c r="K432" s="372">
        <f t="shared" si="562"/>
        <v>0</v>
      </c>
      <c r="L432" s="414" t="s">
        <v>1101</v>
      </c>
      <c r="M432" s="373"/>
      <c r="N432" s="374"/>
      <c r="O432" s="500"/>
      <c r="P432" s="376"/>
      <c r="Q432" s="377"/>
      <c r="R432" s="378"/>
      <c r="S432" s="379"/>
      <c r="T432" s="378"/>
      <c r="U432" s="378"/>
      <c r="V432" s="383"/>
      <c r="W432" s="384"/>
      <c r="X432" s="385"/>
      <c r="Y432" s="378"/>
      <c r="Z432" s="380"/>
      <c r="AA432" s="381"/>
      <c r="AB432" s="383"/>
      <c r="AC432" s="384"/>
      <c r="AD432" s="384"/>
      <c r="AE432" s="383"/>
      <c r="AF432" s="401"/>
      <c r="AG432" s="406"/>
      <c r="AH432" s="383"/>
      <c r="AI432" s="384"/>
      <c r="AJ432" s="385"/>
      <c r="AK432" s="384"/>
      <c r="AL432" s="384"/>
      <c r="AM432" s="384"/>
      <c r="AN432" s="383"/>
      <c r="AO432" s="384"/>
      <c r="AP432" s="385"/>
      <c r="AQ432" s="384"/>
      <c r="AR432" s="384"/>
      <c r="AS432" s="384"/>
      <c r="AT432" s="383"/>
      <c r="AU432" s="384"/>
      <c r="AV432" s="385"/>
      <c r="AW432" s="384"/>
      <c r="AX432" s="384"/>
      <c r="AY432" s="385"/>
      <c r="AZ432" s="403"/>
      <c r="BA432" s="387" t="str">
        <f t="shared" si="563"/>
        <v>zzz</v>
      </c>
      <c r="BB432" s="388" t="str">
        <f t="shared" si="564"/>
        <v/>
      </c>
      <c r="BC432" s="389" t="str">
        <f t="shared" si="565"/>
        <v/>
      </c>
      <c r="BD432" s="390" t="str">
        <f t="shared" si="647"/>
        <v/>
      </c>
      <c r="BE432" s="391">
        <f t="shared" si="566"/>
        <v>4</v>
      </c>
      <c r="BF432" s="392" t="e">
        <f>VLOOKUP(C432,'Standaard+voorstellen '!A$1:E$568,1,FALSE)</f>
        <v>#N/A</v>
      </c>
      <c r="BG432" s="393" t="e">
        <f>VLOOKUP(P432,'Hulpblad Aantal per VrtgSrt &gt;=1'!B$4:C$688,1,FALSE)</f>
        <v>#N/A</v>
      </c>
      <c r="BH432" s="394"/>
      <c r="BI432" s="393" t="str">
        <f t="shared" si="567"/>
        <v>v</v>
      </c>
      <c r="BJ432" s="393" t="str">
        <f t="shared" si="568"/>
        <v/>
      </c>
      <c r="BK432" s="393" t="str">
        <f t="shared" si="569"/>
        <v/>
      </c>
      <c r="BL432" s="395" t="str">
        <f t="shared" si="570"/>
        <v/>
      </c>
      <c r="BM432" s="393" t="str">
        <f>IF((B432&gt;"a"),(VLOOKUP(A432,Afhankelijkheid!A$2:O$5530,2,FALSE)),"")</f>
        <v/>
      </c>
      <c r="BN432" s="396">
        <f>IFERROR(VLOOKUP(A432,'Hulpblad IZB en IZE'!A$2:B$750,2,FALSE),0)</f>
        <v>0</v>
      </c>
      <c r="BO432" s="397" t="str">
        <f t="shared" si="571"/>
        <v/>
      </c>
      <c r="BP432" s="370">
        <f t="shared" si="572"/>
        <v>0</v>
      </c>
      <c r="BQ432" s="371">
        <f t="shared" si="573"/>
        <v>0</v>
      </c>
      <c r="BR432" s="372">
        <f t="shared" si="641"/>
        <v>0</v>
      </c>
      <c r="BS432" s="372">
        <f t="shared" si="642"/>
        <v>0</v>
      </c>
      <c r="BT432" s="367">
        <f t="shared" si="574"/>
        <v>0</v>
      </c>
      <c r="BU432" s="398"/>
      <c r="BW432" s="393">
        <f t="shared" si="575"/>
        <v>0</v>
      </c>
      <c r="BX432" s="393">
        <f t="shared" si="576"/>
        <v>0</v>
      </c>
      <c r="BY432" s="393">
        <f t="shared" si="577"/>
        <v>0</v>
      </c>
      <c r="BZ432" s="393">
        <f t="shared" si="578"/>
        <v>0</v>
      </c>
      <c r="CA432" s="393">
        <f t="shared" si="579"/>
        <v>0</v>
      </c>
      <c r="CB432" s="393">
        <f t="shared" si="580"/>
        <v>0</v>
      </c>
      <c r="CC432" s="393">
        <f t="shared" si="581"/>
        <v>0</v>
      </c>
      <c r="CD432" s="393">
        <f t="shared" si="582"/>
        <v>0</v>
      </c>
      <c r="CE432" s="393">
        <f t="shared" si="583"/>
        <v>0</v>
      </c>
      <c r="CF432" s="393">
        <f t="shared" si="584"/>
        <v>0</v>
      </c>
      <c r="CG432" s="398"/>
      <c r="CH432" s="391">
        <f t="shared" si="585"/>
        <v>0</v>
      </c>
      <c r="CI432" s="391">
        <f t="shared" si="586"/>
        <v>0</v>
      </c>
      <c r="CJ432" s="391">
        <f t="shared" si="587"/>
        <v>0</v>
      </c>
      <c r="CK432" s="391">
        <f t="shared" si="588"/>
        <v>0</v>
      </c>
      <c r="CL432" s="391">
        <f t="shared" si="589"/>
        <v>0</v>
      </c>
      <c r="CM432" s="391">
        <f t="shared" si="590"/>
        <v>0</v>
      </c>
      <c r="CN432" s="391">
        <f t="shared" si="591"/>
        <v>0</v>
      </c>
      <c r="CO432" s="391">
        <f t="shared" si="592"/>
        <v>0</v>
      </c>
      <c r="CP432" s="391">
        <f t="shared" si="593"/>
        <v>0</v>
      </c>
      <c r="CQ432" s="391">
        <f t="shared" si="594"/>
        <v>0</v>
      </c>
      <c r="CR432" s="391">
        <f t="shared" si="595"/>
        <v>0</v>
      </c>
      <c r="CS432" s="393">
        <f t="shared" si="596"/>
        <v>0</v>
      </c>
      <c r="CT432" s="391">
        <f t="shared" si="597"/>
        <v>0</v>
      </c>
      <c r="CU432" s="391">
        <f t="shared" si="598"/>
        <v>0</v>
      </c>
      <c r="CV432" s="391">
        <f t="shared" si="599"/>
        <v>0</v>
      </c>
      <c r="CW432" s="391">
        <f t="shared" si="600"/>
        <v>0</v>
      </c>
      <c r="CX432" s="391">
        <f t="shared" si="601"/>
        <v>0</v>
      </c>
      <c r="CY432" s="391">
        <f t="shared" si="602"/>
        <v>0</v>
      </c>
      <c r="CZ432" s="391">
        <f t="shared" si="603"/>
        <v>0</v>
      </c>
      <c r="DA432" s="391">
        <f t="shared" si="604"/>
        <v>0</v>
      </c>
      <c r="DB432" s="391">
        <f t="shared" si="605"/>
        <v>0</v>
      </c>
      <c r="DC432" s="391">
        <f t="shared" si="606"/>
        <v>0</v>
      </c>
      <c r="DD432" s="391">
        <f t="shared" si="607"/>
        <v>0</v>
      </c>
      <c r="DE432" s="398"/>
      <c r="DF432" s="391">
        <f t="shared" si="608"/>
        <v>0</v>
      </c>
      <c r="DG432" s="391">
        <f t="shared" si="609"/>
        <v>0</v>
      </c>
      <c r="DH432" s="391">
        <f t="shared" si="610"/>
        <v>0</v>
      </c>
      <c r="DI432" s="391">
        <f t="shared" si="611"/>
        <v>0</v>
      </c>
      <c r="DJ432" s="391">
        <f t="shared" si="612"/>
        <v>0</v>
      </c>
      <c r="DK432" s="391">
        <f t="shared" si="613"/>
        <v>0</v>
      </c>
      <c r="DL432" s="391">
        <f t="shared" si="614"/>
        <v>0</v>
      </c>
      <c r="DM432" s="391">
        <f t="shared" si="615"/>
        <v>0</v>
      </c>
      <c r="DN432" s="391">
        <f t="shared" si="616"/>
        <v>0</v>
      </c>
      <c r="DO432" s="391">
        <f t="shared" si="617"/>
        <v>0</v>
      </c>
      <c r="DP432" s="391">
        <f t="shared" si="618"/>
        <v>0</v>
      </c>
      <c r="DQ432" s="398"/>
      <c r="DR432" s="391">
        <f t="shared" si="619"/>
        <v>0</v>
      </c>
      <c r="DS432" s="391">
        <f t="shared" si="620"/>
        <v>0</v>
      </c>
      <c r="DT432" s="391">
        <f t="shared" si="621"/>
        <v>0</v>
      </c>
      <c r="DU432" s="391">
        <f t="shared" si="622"/>
        <v>0</v>
      </c>
      <c r="DV432" s="391">
        <f t="shared" si="623"/>
        <v>0</v>
      </c>
      <c r="DW432" s="391">
        <f t="shared" si="624"/>
        <v>0</v>
      </c>
      <c r="DX432" s="391">
        <f t="shared" si="625"/>
        <v>0</v>
      </c>
      <c r="DY432" s="391">
        <f t="shared" si="626"/>
        <v>0</v>
      </c>
      <c r="DZ432" s="391">
        <f t="shared" si="627"/>
        <v>0</v>
      </c>
      <c r="EA432" s="391">
        <f t="shared" si="628"/>
        <v>0</v>
      </c>
      <c r="EB432" s="391">
        <f t="shared" si="629"/>
        <v>0</v>
      </c>
      <c r="EC432" s="398"/>
      <c r="ED432" s="391">
        <f t="shared" si="630"/>
        <v>0</v>
      </c>
      <c r="EE432" s="391">
        <f t="shared" si="631"/>
        <v>0</v>
      </c>
      <c r="EF432" s="391">
        <f t="shared" si="632"/>
        <v>0</v>
      </c>
      <c r="EG432" s="391">
        <f t="shared" si="633"/>
        <v>0</v>
      </c>
      <c r="EH432" s="391">
        <f t="shared" si="634"/>
        <v>0</v>
      </c>
      <c r="EI432" s="391">
        <f t="shared" si="635"/>
        <v>0</v>
      </c>
      <c r="EJ432" s="391">
        <f t="shared" si="636"/>
        <v>0</v>
      </c>
      <c r="EK432" s="391">
        <f t="shared" si="637"/>
        <v>0</v>
      </c>
      <c r="EL432" s="391">
        <f t="shared" si="638"/>
        <v>0</v>
      </c>
      <c r="EM432" s="391">
        <f t="shared" si="639"/>
        <v>0</v>
      </c>
      <c r="EN432" s="391">
        <f t="shared" si="640"/>
        <v>0</v>
      </c>
    </row>
    <row r="433" spans="1:144" s="391" customFormat="1" ht="13.5" hidden="1" thickBot="1" x14ac:dyDescent="0.25">
      <c r="A433" s="364" t="str">
        <f t="shared" si="646"/>
        <v>zzz</v>
      </c>
      <c r="B433" s="365" t="str">
        <f>IF((A433&lt;&gt;"ZZZ"),(IF((IFERROR((VLOOKUP(A433,'Standaard+voorstellen '!A$1:B$436,1,FALSE)),"ZZZ"))="ZZZ","v","")),"")</f>
        <v/>
      </c>
      <c r="C433" s="413" t="s">
        <v>1051</v>
      </c>
      <c r="D433" s="367" t="str">
        <f t="shared" si="560"/>
        <v/>
      </c>
      <c r="E433" s="368" t="str">
        <f>IFERROR((VLOOKUP(C433,'Standaard+voorstellen '!A$1:E$568,2,FALSE)),"Nog af te handelen AANVRAAG")</f>
        <v>Nog af te handelen AANVRAAG</v>
      </c>
      <c r="F433" s="369" t="str">
        <f>IFERROR((VLOOKUP(C433,'Standaard+voorstellen '!A$1:E$568,3,FALSE)),"")</f>
        <v/>
      </c>
      <c r="G433" s="370">
        <f t="shared" si="643"/>
        <v>0</v>
      </c>
      <c r="H433" s="371">
        <f t="shared" si="645"/>
        <v>0</v>
      </c>
      <c r="I433" s="372">
        <f t="shared" si="644"/>
        <v>0</v>
      </c>
      <c r="J433" s="367" t="str">
        <f t="shared" si="561"/>
        <v/>
      </c>
      <c r="K433" s="372">
        <f t="shared" si="562"/>
        <v>0</v>
      </c>
      <c r="L433" s="414" t="s">
        <v>1101</v>
      </c>
      <c r="M433" s="373"/>
      <c r="N433" s="374"/>
      <c r="O433" s="500"/>
      <c r="P433" s="376"/>
      <c r="Q433" s="377"/>
      <c r="R433" s="378"/>
      <c r="S433" s="379"/>
      <c r="T433" s="378"/>
      <c r="U433" s="378"/>
      <c r="V433" s="383"/>
      <c r="W433" s="384"/>
      <c r="X433" s="385"/>
      <c r="Y433" s="378"/>
      <c r="Z433" s="380"/>
      <c r="AA433" s="381"/>
      <c r="AB433" s="377"/>
      <c r="AC433" s="378"/>
      <c r="AD433" s="378"/>
      <c r="AE433" s="377"/>
      <c r="AF433" s="380"/>
      <c r="AG433" s="382"/>
      <c r="AH433" s="377"/>
      <c r="AI433" s="378"/>
      <c r="AJ433" s="379"/>
      <c r="AK433" s="378"/>
      <c r="AL433" s="378"/>
      <c r="AM433" s="378"/>
      <c r="AN433" s="377"/>
      <c r="AO433" s="378"/>
      <c r="AP433" s="379"/>
      <c r="AQ433" s="378"/>
      <c r="AR433" s="378"/>
      <c r="AS433" s="378"/>
      <c r="AT433" s="383"/>
      <c r="AU433" s="378"/>
      <c r="AV433" s="378"/>
      <c r="AW433" s="383"/>
      <c r="AX433" s="384"/>
      <c r="AY433" s="385"/>
      <c r="AZ433" s="403"/>
      <c r="BA433" s="387" t="str">
        <f t="shared" si="563"/>
        <v>zzz</v>
      </c>
      <c r="BB433" s="388" t="str">
        <f t="shared" si="564"/>
        <v/>
      </c>
      <c r="BC433" s="389" t="str">
        <f t="shared" si="565"/>
        <v/>
      </c>
      <c r="BD433" s="390" t="str">
        <f t="shared" si="647"/>
        <v/>
      </c>
      <c r="BE433" s="391">
        <f t="shared" si="566"/>
        <v>4</v>
      </c>
      <c r="BF433" s="392" t="e">
        <f>VLOOKUP(C433,'Standaard+voorstellen '!A$1:E$568,1,FALSE)</f>
        <v>#N/A</v>
      </c>
      <c r="BG433" s="393" t="e">
        <f>VLOOKUP(P433,'Hulpblad Aantal per VrtgSrt &gt;=1'!B$4:C$688,1,FALSE)</f>
        <v>#N/A</v>
      </c>
      <c r="BH433" s="394"/>
      <c r="BI433" s="393" t="str">
        <f t="shared" si="567"/>
        <v>v</v>
      </c>
      <c r="BJ433" s="393" t="str">
        <f t="shared" si="568"/>
        <v/>
      </c>
      <c r="BK433" s="393" t="str">
        <f t="shared" si="569"/>
        <v/>
      </c>
      <c r="BL433" s="395" t="str">
        <f t="shared" si="570"/>
        <v/>
      </c>
      <c r="BM433" s="393" t="str">
        <f>IF((B433&gt;"a"),(VLOOKUP(A433,Afhankelijkheid!A$2:O$5530,2,FALSE)),"")</f>
        <v/>
      </c>
      <c r="BN433" s="396">
        <f>IFERROR(VLOOKUP(A433,'Hulpblad IZB en IZE'!A$2:B$750,2,FALSE),0)</f>
        <v>0</v>
      </c>
      <c r="BO433" s="397" t="str">
        <f t="shared" si="571"/>
        <v/>
      </c>
      <c r="BP433" s="370">
        <f t="shared" si="572"/>
        <v>0</v>
      </c>
      <c r="BQ433" s="371">
        <f t="shared" si="573"/>
        <v>0</v>
      </c>
      <c r="BR433" s="372">
        <f t="shared" si="641"/>
        <v>0</v>
      </c>
      <c r="BS433" s="372">
        <f t="shared" si="642"/>
        <v>0</v>
      </c>
      <c r="BT433" s="367">
        <f t="shared" si="574"/>
        <v>0</v>
      </c>
      <c r="BU433" s="398"/>
      <c r="BW433" s="393">
        <f t="shared" si="575"/>
        <v>0</v>
      </c>
      <c r="BX433" s="393">
        <f t="shared" si="576"/>
        <v>0</v>
      </c>
      <c r="BY433" s="393">
        <f t="shared" si="577"/>
        <v>0</v>
      </c>
      <c r="BZ433" s="393">
        <f t="shared" si="578"/>
        <v>0</v>
      </c>
      <c r="CA433" s="393">
        <f t="shared" si="579"/>
        <v>0</v>
      </c>
      <c r="CB433" s="393">
        <f t="shared" si="580"/>
        <v>0</v>
      </c>
      <c r="CC433" s="393">
        <f t="shared" si="581"/>
        <v>0</v>
      </c>
      <c r="CD433" s="393">
        <f t="shared" si="582"/>
        <v>0</v>
      </c>
      <c r="CE433" s="393">
        <f t="shared" si="583"/>
        <v>0</v>
      </c>
      <c r="CF433" s="393">
        <f t="shared" si="584"/>
        <v>0</v>
      </c>
      <c r="CG433" s="398"/>
      <c r="CH433" s="391">
        <f t="shared" si="585"/>
        <v>0</v>
      </c>
      <c r="CI433" s="391">
        <f t="shared" si="586"/>
        <v>0</v>
      </c>
      <c r="CJ433" s="391">
        <f t="shared" si="587"/>
        <v>0</v>
      </c>
      <c r="CK433" s="391">
        <f t="shared" si="588"/>
        <v>0</v>
      </c>
      <c r="CL433" s="391">
        <f t="shared" si="589"/>
        <v>0</v>
      </c>
      <c r="CM433" s="391">
        <f t="shared" si="590"/>
        <v>0</v>
      </c>
      <c r="CN433" s="391">
        <f t="shared" si="591"/>
        <v>0</v>
      </c>
      <c r="CO433" s="391">
        <f t="shared" si="592"/>
        <v>0</v>
      </c>
      <c r="CP433" s="391">
        <f t="shared" si="593"/>
        <v>0</v>
      </c>
      <c r="CQ433" s="391">
        <f t="shared" si="594"/>
        <v>0</v>
      </c>
      <c r="CR433" s="391">
        <f t="shared" si="595"/>
        <v>0</v>
      </c>
      <c r="CS433" s="393">
        <f t="shared" si="596"/>
        <v>0</v>
      </c>
      <c r="CT433" s="391">
        <f t="shared" si="597"/>
        <v>0</v>
      </c>
      <c r="CU433" s="391">
        <f t="shared" si="598"/>
        <v>0</v>
      </c>
      <c r="CV433" s="391">
        <f t="shared" si="599"/>
        <v>0</v>
      </c>
      <c r="CW433" s="391">
        <f t="shared" si="600"/>
        <v>0</v>
      </c>
      <c r="CX433" s="391">
        <f t="shared" si="601"/>
        <v>0</v>
      </c>
      <c r="CY433" s="391">
        <f t="shared" si="602"/>
        <v>0</v>
      </c>
      <c r="CZ433" s="391">
        <f t="shared" si="603"/>
        <v>0</v>
      </c>
      <c r="DA433" s="391">
        <f t="shared" si="604"/>
        <v>0</v>
      </c>
      <c r="DB433" s="391">
        <f t="shared" si="605"/>
        <v>0</v>
      </c>
      <c r="DC433" s="391">
        <f t="shared" si="606"/>
        <v>0</v>
      </c>
      <c r="DD433" s="391">
        <f t="shared" si="607"/>
        <v>0</v>
      </c>
      <c r="DE433" s="398"/>
      <c r="DF433" s="391">
        <f t="shared" si="608"/>
        <v>0</v>
      </c>
      <c r="DG433" s="391">
        <f t="shared" si="609"/>
        <v>0</v>
      </c>
      <c r="DH433" s="391">
        <f t="shared" si="610"/>
        <v>0</v>
      </c>
      <c r="DI433" s="391">
        <f t="shared" si="611"/>
        <v>0</v>
      </c>
      <c r="DJ433" s="391">
        <f t="shared" si="612"/>
        <v>0</v>
      </c>
      <c r="DK433" s="391">
        <f t="shared" si="613"/>
        <v>0</v>
      </c>
      <c r="DL433" s="391">
        <f t="shared" si="614"/>
        <v>0</v>
      </c>
      <c r="DM433" s="391">
        <f t="shared" si="615"/>
        <v>0</v>
      </c>
      <c r="DN433" s="391">
        <f t="shared" si="616"/>
        <v>0</v>
      </c>
      <c r="DO433" s="391">
        <f t="shared" si="617"/>
        <v>0</v>
      </c>
      <c r="DP433" s="391">
        <f t="shared" si="618"/>
        <v>0</v>
      </c>
      <c r="DQ433" s="398"/>
      <c r="DR433" s="391">
        <f t="shared" si="619"/>
        <v>0</v>
      </c>
      <c r="DS433" s="391">
        <f t="shared" si="620"/>
        <v>0</v>
      </c>
      <c r="DT433" s="391">
        <f t="shared" si="621"/>
        <v>0</v>
      </c>
      <c r="DU433" s="391">
        <f t="shared" si="622"/>
        <v>0</v>
      </c>
      <c r="DV433" s="391">
        <f t="shared" si="623"/>
        <v>0</v>
      </c>
      <c r="DW433" s="391">
        <f t="shared" si="624"/>
        <v>0</v>
      </c>
      <c r="DX433" s="391">
        <f t="shared" si="625"/>
        <v>0</v>
      </c>
      <c r="DY433" s="391">
        <f t="shared" si="626"/>
        <v>0</v>
      </c>
      <c r="DZ433" s="391">
        <f t="shared" si="627"/>
        <v>0</v>
      </c>
      <c r="EA433" s="391">
        <f t="shared" si="628"/>
        <v>0</v>
      </c>
      <c r="EB433" s="391">
        <f t="shared" si="629"/>
        <v>0</v>
      </c>
      <c r="EC433" s="398"/>
      <c r="ED433" s="391">
        <f t="shared" si="630"/>
        <v>0</v>
      </c>
      <c r="EE433" s="391">
        <f t="shared" si="631"/>
        <v>0</v>
      </c>
      <c r="EF433" s="391">
        <f t="shared" si="632"/>
        <v>0</v>
      </c>
      <c r="EG433" s="391">
        <f t="shared" si="633"/>
        <v>0</v>
      </c>
      <c r="EH433" s="391">
        <f t="shared" si="634"/>
        <v>0</v>
      </c>
      <c r="EI433" s="391">
        <f t="shared" si="635"/>
        <v>0</v>
      </c>
      <c r="EJ433" s="391">
        <f t="shared" si="636"/>
        <v>0</v>
      </c>
      <c r="EK433" s="391">
        <f t="shared" si="637"/>
        <v>0</v>
      </c>
      <c r="EL433" s="391">
        <f t="shared" si="638"/>
        <v>0</v>
      </c>
      <c r="EM433" s="391">
        <f t="shared" si="639"/>
        <v>0</v>
      </c>
      <c r="EN433" s="391">
        <f t="shared" si="640"/>
        <v>0</v>
      </c>
    </row>
    <row r="434" spans="1:144" s="391" customFormat="1" ht="13.5" hidden="1" thickBot="1" x14ac:dyDescent="0.25">
      <c r="A434" s="364" t="str">
        <f t="shared" si="646"/>
        <v>zzz</v>
      </c>
      <c r="B434" s="365" t="str">
        <f>IF((A434&lt;&gt;"ZZZ"),(IF((IFERROR((VLOOKUP(A434,'Standaard+voorstellen '!A$1:B$436,1,FALSE)),"ZZZ"))="ZZZ","v","")),"")</f>
        <v/>
      </c>
      <c r="C434" s="396" t="s">
        <v>1051</v>
      </c>
      <c r="D434" s="367" t="str">
        <f t="shared" si="560"/>
        <v/>
      </c>
      <c r="E434" s="368" t="str">
        <f>IFERROR((VLOOKUP(C434,'Standaard+voorstellen '!A$1:E$568,2,FALSE)),"Nog af te handelen AANVRAAG")</f>
        <v>Nog af te handelen AANVRAAG</v>
      </c>
      <c r="F434" s="369" t="str">
        <f>IFERROR((VLOOKUP(C434,'Standaard+voorstellen '!A$1:E$568,3,FALSE)),"")</f>
        <v/>
      </c>
      <c r="G434" s="370">
        <f t="shared" si="643"/>
        <v>0</v>
      </c>
      <c r="H434" s="371">
        <f t="shared" si="645"/>
        <v>0</v>
      </c>
      <c r="I434" s="372">
        <f t="shared" si="644"/>
        <v>0</v>
      </c>
      <c r="J434" s="367" t="str">
        <f t="shared" si="561"/>
        <v/>
      </c>
      <c r="K434" s="372">
        <f t="shared" si="562"/>
        <v>0</v>
      </c>
      <c r="L434" s="506" t="s">
        <v>1101</v>
      </c>
      <c r="M434" s="373"/>
      <c r="N434" s="374"/>
      <c r="O434" s="500"/>
      <c r="P434" s="376"/>
      <c r="Q434" s="377"/>
      <c r="R434" s="378"/>
      <c r="S434" s="379"/>
      <c r="T434" s="378"/>
      <c r="U434" s="378"/>
      <c r="V434" s="383"/>
      <c r="W434" s="384"/>
      <c r="X434" s="385"/>
      <c r="Y434" s="378"/>
      <c r="Z434" s="380"/>
      <c r="AA434" s="381"/>
      <c r="AB434" s="383"/>
      <c r="AC434" s="384"/>
      <c r="AD434" s="384"/>
      <c r="AE434" s="383"/>
      <c r="AF434" s="401"/>
      <c r="AG434" s="406"/>
      <c r="AH434" s="383"/>
      <c r="AI434" s="384"/>
      <c r="AJ434" s="385"/>
      <c r="AK434" s="384"/>
      <c r="AL434" s="384"/>
      <c r="AM434" s="384"/>
      <c r="AN434" s="383"/>
      <c r="AO434" s="384"/>
      <c r="AP434" s="385"/>
      <c r="AQ434" s="384"/>
      <c r="AR434" s="384"/>
      <c r="AS434" s="384"/>
      <c r="AT434" s="383"/>
      <c r="AU434" s="384"/>
      <c r="AV434" s="384"/>
      <c r="AW434" s="383"/>
      <c r="AX434" s="384"/>
      <c r="AY434" s="385"/>
      <c r="AZ434" s="403"/>
      <c r="BA434" s="387" t="str">
        <f t="shared" si="563"/>
        <v>zzz</v>
      </c>
      <c r="BB434" s="388" t="str">
        <f t="shared" si="564"/>
        <v/>
      </c>
      <c r="BC434" s="389" t="str">
        <f t="shared" si="565"/>
        <v/>
      </c>
      <c r="BD434" s="390" t="str">
        <f t="shared" si="647"/>
        <v/>
      </c>
      <c r="BE434" s="391">
        <f t="shared" si="566"/>
        <v>4</v>
      </c>
      <c r="BF434" s="392" t="e">
        <f>VLOOKUP(C434,'Standaard+voorstellen '!A$1:E$568,1,FALSE)</f>
        <v>#N/A</v>
      </c>
      <c r="BG434" s="393" t="e">
        <f>VLOOKUP(P434,'Hulpblad Aantal per VrtgSrt &gt;=1'!B$4:C$688,1,FALSE)</f>
        <v>#N/A</v>
      </c>
      <c r="BH434" s="394"/>
      <c r="BI434" s="393" t="str">
        <f t="shared" si="567"/>
        <v>v</v>
      </c>
      <c r="BJ434" s="393" t="str">
        <f t="shared" si="568"/>
        <v/>
      </c>
      <c r="BK434" s="393" t="str">
        <f t="shared" si="569"/>
        <v/>
      </c>
      <c r="BL434" s="395" t="str">
        <f t="shared" si="570"/>
        <v/>
      </c>
      <c r="BM434" s="393" t="str">
        <f>IF((B434&gt;"a"),(VLOOKUP(A434,Afhankelijkheid!A$2:O$5530,2,FALSE)),"")</f>
        <v/>
      </c>
      <c r="BN434" s="396">
        <f>IFERROR(VLOOKUP(A434,'Hulpblad IZB en IZE'!A$2:B$750,2,FALSE),0)</f>
        <v>0</v>
      </c>
      <c r="BO434" s="397" t="str">
        <f t="shared" si="571"/>
        <v/>
      </c>
      <c r="BP434" s="370">
        <f t="shared" si="572"/>
        <v>0</v>
      </c>
      <c r="BQ434" s="371">
        <f t="shared" si="573"/>
        <v>0</v>
      </c>
      <c r="BR434" s="372">
        <f t="shared" si="641"/>
        <v>0</v>
      </c>
      <c r="BS434" s="372">
        <f t="shared" si="642"/>
        <v>0</v>
      </c>
      <c r="BT434" s="367">
        <f t="shared" si="574"/>
        <v>0</v>
      </c>
      <c r="BU434" s="398"/>
      <c r="BW434" s="393">
        <f t="shared" si="575"/>
        <v>0</v>
      </c>
      <c r="BX434" s="393">
        <f t="shared" si="576"/>
        <v>0</v>
      </c>
      <c r="BY434" s="393">
        <f t="shared" si="577"/>
        <v>0</v>
      </c>
      <c r="BZ434" s="393">
        <f t="shared" si="578"/>
        <v>0</v>
      </c>
      <c r="CA434" s="393">
        <f t="shared" si="579"/>
        <v>0</v>
      </c>
      <c r="CB434" s="393">
        <f t="shared" si="580"/>
        <v>0</v>
      </c>
      <c r="CC434" s="393">
        <f t="shared" si="581"/>
        <v>0</v>
      </c>
      <c r="CD434" s="393">
        <f t="shared" si="582"/>
        <v>0</v>
      </c>
      <c r="CE434" s="393">
        <f t="shared" si="583"/>
        <v>0</v>
      </c>
      <c r="CF434" s="393">
        <f t="shared" si="584"/>
        <v>0</v>
      </c>
      <c r="CG434" s="398"/>
      <c r="CH434" s="391">
        <f t="shared" si="585"/>
        <v>0</v>
      </c>
      <c r="CI434" s="391">
        <f t="shared" si="586"/>
        <v>0</v>
      </c>
      <c r="CJ434" s="391">
        <f t="shared" si="587"/>
        <v>0</v>
      </c>
      <c r="CK434" s="391">
        <f t="shared" si="588"/>
        <v>0</v>
      </c>
      <c r="CL434" s="391">
        <f t="shared" si="589"/>
        <v>0</v>
      </c>
      <c r="CM434" s="391">
        <f t="shared" si="590"/>
        <v>0</v>
      </c>
      <c r="CN434" s="391">
        <f t="shared" si="591"/>
        <v>0</v>
      </c>
      <c r="CO434" s="391">
        <f t="shared" si="592"/>
        <v>0</v>
      </c>
      <c r="CP434" s="391">
        <f t="shared" si="593"/>
        <v>0</v>
      </c>
      <c r="CQ434" s="391">
        <f t="shared" si="594"/>
        <v>0</v>
      </c>
      <c r="CR434" s="391">
        <f t="shared" si="595"/>
        <v>0</v>
      </c>
      <c r="CS434" s="393">
        <f t="shared" si="596"/>
        <v>0</v>
      </c>
      <c r="CT434" s="391">
        <f t="shared" si="597"/>
        <v>0</v>
      </c>
      <c r="CU434" s="391">
        <f t="shared" si="598"/>
        <v>0</v>
      </c>
      <c r="CV434" s="391">
        <f t="shared" si="599"/>
        <v>0</v>
      </c>
      <c r="CW434" s="391">
        <f t="shared" si="600"/>
        <v>0</v>
      </c>
      <c r="CX434" s="391">
        <f t="shared" si="601"/>
        <v>0</v>
      </c>
      <c r="CY434" s="391">
        <f t="shared" si="602"/>
        <v>0</v>
      </c>
      <c r="CZ434" s="391">
        <f t="shared" si="603"/>
        <v>0</v>
      </c>
      <c r="DA434" s="391">
        <f t="shared" si="604"/>
        <v>0</v>
      </c>
      <c r="DB434" s="391">
        <f t="shared" si="605"/>
        <v>0</v>
      </c>
      <c r="DC434" s="391">
        <f t="shared" si="606"/>
        <v>0</v>
      </c>
      <c r="DD434" s="391">
        <f t="shared" si="607"/>
        <v>0</v>
      </c>
      <c r="DE434" s="398"/>
      <c r="DF434" s="391">
        <f t="shared" si="608"/>
        <v>0</v>
      </c>
      <c r="DG434" s="391">
        <f t="shared" si="609"/>
        <v>0</v>
      </c>
      <c r="DH434" s="391">
        <f t="shared" si="610"/>
        <v>0</v>
      </c>
      <c r="DI434" s="391">
        <f t="shared" si="611"/>
        <v>0</v>
      </c>
      <c r="DJ434" s="391">
        <f t="shared" si="612"/>
        <v>0</v>
      </c>
      <c r="DK434" s="391">
        <f t="shared" si="613"/>
        <v>0</v>
      </c>
      <c r="DL434" s="391">
        <f t="shared" si="614"/>
        <v>0</v>
      </c>
      <c r="DM434" s="391">
        <f t="shared" si="615"/>
        <v>0</v>
      </c>
      <c r="DN434" s="391">
        <f t="shared" si="616"/>
        <v>0</v>
      </c>
      <c r="DO434" s="391">
        <f t="shared" si="617"/>
        <v>0</v>
      </c>
      <c r="DP434" s="391">
        <f t="shared" si="618"/>
        <v>0</v>
      </c>
      <c r="DQ434" s="398"/>
      <c r="DR434" s="391">
        <f t="shared" si="619"/>
        <v>0</v>
      </c>
      <c r="DS434" s="391">
        <f t="shared" si="620"/>
        <v>0</v>
      </c>
      <c r="DT434" s="391">
        <f t="shared" si="621"/>
        <v>0</v>
      </c>
      <c r="DU434" s="391">
        <f t="shared" si="622"/>
        <v>0</v>
      </c>
      <c r="DV434" s="391">
        <f t="shared" si="623"/>
        <v>0</v>
      </c>
      <c r="DW434" s="391">
        <f t="shared" si="624"/>
        <v>0</v>
      </c>
      <c r="DX434" s="391">
        <f t="shared" si="625"/>
        <v>0</v>
      </c>
      <c r="DY434" s="391">
        <f t="shared" si="626"/>
        <v>0</v>
      </c>
      <c r="DZ434" s="391">
        <f t="shared" si="627"/>
        <v>0</v>
      </c>
      <c r="EA434" s="391">
        <f t="shared" si="628"/>
        <v>0</v>
      </c>
      <c r="EB434" s="391">
        <f t="shared" si="629"/>
        <v>0</v>
      </c>
      <c r="EC434" s="398"/>
      <c r="ED434" s="391">
        <f t="shared" si="630"/>
        <v>0</v>
      </c>
      <c r="EE434" s="391">
        <f t="shared" si="631"/>
        <v>0</v>
      </c>
      <c r="EF434" s="391">
        <f t="shared" si="632"/>
        <v>0</v>
      </c>
      <c r="EG434" s="391">
        <f t="shared" si="633"/>
        <v>0</v>
      </c>
      <c r="EH434" s="391">
        <f t="shared" si="634"/>
        <v>0</v>
      </c>
      <c r="EI434" s="391">
        <f t="shared" si="635"/>
        <v>0</v>
      </c>
      <c r="EJ434" s="391">
        <f t="shared" si="636"/>
        <v>0</v>
      </c>
      <c r="EK434" s="391">
        <f t="shared" si="637"/>
        <v>0</v>
      </c>
      <c r="EL434" s="391">
        <f t="shared" si="638"/>
        <v>0</v>
      </c>
      <c r="EM434" s="391">
        <f t="shared" si="639"/>
        <v>0</v>
      </c>
      <c r="EN434" s="391">
        <f t="shared" si="640"/>
        <v>0</v>
      </c>
    </row>
    <row r="435" spans="1:144" s="391" customFormat="1" ht="13.5" hidden="1" thickBot="1" x14ac:dyDescent="0.25">
      <c r="A435" s="364" t="str">
        <f t="shared" si="646"/>
        <v>zzz</v>
      </c>
      <c r="B435" s="365" t="str">
        <f>IF((A435&lt;&gt;"ZZZ"),(IF((IFERROR((VLOOKUP(A435,'Standaard+voorstellen '!A$1:B$436,1,FALSE)),"ZZZ"))="ZZZ","v","")),"")</f>
        <v/>
      </c>
      <c r="C435" s="396" t="s">
        <v>1051</v>
      </c>
      <c r="D435" s="367" t="str">
        <f t="shared" si="560"/>
        <v/>
      </c>
      <c r="E435" s="368" t="str">
        <f>IFERROR((VLOOKUP(C435,'Standaard+voorstellen '!A$1:E$568,2,FALSE)),"Nog af te handelen AANVRAAG")</f>
        <v>Nog af te handelen AANVRAAG</v>
      </c>
      <c r="F435" s="369" t="str">
        <f>IFERROR((VLOOKUP(C435,'Standaard+voorstellen '!A$1:E$568,3,FALSE)),"")</f>
        <v/>
      </c>
      <c r="G435" s="370">
        <f t="shared" si="643"/>
        <v>0</v>
      </c>
      <c r="H435" s="371">
        <f t="shared" si="645"/>
        <v>0</v>
      </c>
      <c r="I435" s="372">
        <f t="shared" si="644"/>
        <v>0</v>
      </c>
      <c r="J435" s="367" t="str">
        <f t="shared" si="561"/>
        <v/>
      </c>
      <c r="K435" s="372">
        <f t="shared" si="562"/>
        <v>0</v>
      </c>
      <c r="L435" s="506" t="s">
        <v>1101</v>
      </c>
      <c r="M435" s="373"/>
      <c r="N435" s="374"/>
      <c r="O435" s="500"/>
      <c r="P435" s="376"/>
      <c r="Q435" s="377"/>
      <c r="R435" s="378"/>
      <c r="S435" s="379"/>
      <c r="T435" s="378"/>
      <c r="U435" s="378"/>
      <c r="V435" s="383"/>
      <c r="W435" s="384"/>
      <c r="X435" s="385"/>
      <c r="Y435" s="378"/>
      <c r="Z435" s="380"/>
      <c r="AA435" s="381"/>
      <c r="AB435" s="383"/>
      <c r="AC435" s="384"/>
      <c r="AD435" s="384"/>
      <c r="AE435" s="377"/>
      <c r="AF435" s="380"/>
      <c r="AG435" s="382"/>
      <c r="AH435" s="383"/>
      <c r="AI435" s="384"/>
      <c r="AJ435" s="385"/>
      <c r="AK435" s="378"/>
      <c r="AL435" s="378"/>
      <c r="AM435" s="378"/>
      <c r="AN435" s="383"/>
      <c r="AO435" s="384"/>
      <c r="AP435" s="385"/>
      <c r="AQ435" s="378"/>
      <c r="AR435" s="378"/>
      <c r="AS435" s="378"/>
      <c r="AT435" s="383"/>
      <c r="AU435" s="378"/>
      <c r="AV435" s="378"/>
      <c r="AW435" s="383"/>
      <c r="AX435" s="384"/>
      <c r="AY435" s="385"/>
      <c r="AZ435" s="403"/>
      <c r="BA435" s="387" t="str">
        <f t="shared" si="563"/>
        <v>zzz</v>
      </c>
      <c r="BB435" s="388" t="str">
        <f t="shared" si="564"/>
        <v/>
      </c>
      <c r="BC435" s="389" t="str">
        <f t="shared" si="565"/>
        <v/>
      </c>
      <c r="BD435" s="390" t="str">
        <f t="shared" si="647"/>
        <v/>
      </c>
      <c r="BE435" s="391">
        <f t="shared" si="566"/>
        <v>4</v>
      </c>
      <c r="BF435" s="392" t="e">
        <f>VLOOKUP(C435,'Standaard+voorstellen '!A$1:E$568,1,FALSE)</f>
        <v>#N/A</v>
      </c>
      <c r="BG435" s="393" t="e">
        <f>VLOOKUP(P435,'Hulpblad Aantal per VrtgSrt &gt;=1'!B$4:C$688,1,FALSE)</f>
        <v>#N/A</v>
      </c>
      <c r="BH435" s="394"/>
      <c r="BI435" s="393" t="str">
        <f t="shared" si="567"/>
        <v>v</v>
      </c>
      <c r="BJ435" s="393" t="str">
        <f t="shared" si="568"/>
        <v/>
      </c>
      <c r="BK435" s="393" t="str">
        <f t="shared" si="569"/>
        <v/>
      </c>
      <c r="BL435" s="395" t="str">
        <f t="shared" si="570"/>
        <v/>
      </c>
      <c r="BM435" s="393" t="str">
        <f>IF((B435&gt;"a"),(VLOOKUP(A435,Afhankelijkheid!A$2:O$5530,2,FALSE)),"")</f>
        <v/>
      </c>
      <c r="BN435" s="396">
        <f>IFERROR(VLOOKUP(A435,'Hulpblad IZB en IZE'!A$2:B$750,2,FALSE),0)</f>
        <v>0</v>
      </c>
      <c r="BO435" s="397" t="str">
        <f t="shared" si="571"/>
        <v/>
      </c>
      <c r="BP435" s="370">
        <f t="shared" si="572"/>
        <v>0</v>
      </c>
      <c r="BQ435" s="371">
        <f t="shared" si="573"/>
        <v>0</v>
      </c>
      <c r="BR435" s="372">
        <f t="shared" si="641"/>
        <v>0</v>
      </c>
      <c r="BS435" s="372">
        <f t="shared" si="642"/>
        <v>0</v>
      </c>
      <c r="BT435" s="367">
        <f t="shared" si="574"/>
        <v>0</v>
      </c>
      <c r="BU435" s="398"/>
      <c r="BW435" s="393">
        <f t="shared" si="575"/>
        <v>0</v>
      </c>
      <c r="BX435" s="393">
        <f t="shared" si="576"/>
        <v>0</v>
      </c>
      <c r="BY435" s="393">
        <f t="shared" si="577"/>
        <v>0</v>
      </c>
      <c r="BZ435" s="393">
        <f t="shared" si="578"/>
        <v>0</v>
      </c>
      <c r="CA435" s="393">
        <f t="shared" si="579"/>
        <v>0</v>
      </c>
      <c r="CB435" s="393">
        <f t="shared" si="580"/>
        <v>0</v>
      </c>
      <c r="CC435" s="393">
        <f t="shared" si="581"/>
        <v>0</v>
      </c>
      <c r="CD435" s="393">
        <f t="shared" si="582"/>
        <v>0</v>
      </c>
      <c r="CE435" s="393">
        <f t="shared" si="583"/>
        <v>0</v>
      </c>
      <c r="CF435" s="393">
        <f t="shared" si="584"/>
        <v>0</v>
      </c>
      <c r="CG435" s="398"/>
      <c r="CH435" s="391">
        <f t="shared" si="585"/>
        <v>0</v>
      </c>
      <c r="CI435" s="391">
        <f t="shared" si="586"/>
        <v>0</v>
      </c>
      <c r="CJ435" s="391">
        <f t="shared" si="587"/>
        <v>0</v>
      </c>
      <c r="CK435" s="391">
        <f t="shared" si="588"/>
        <v>0</v>
      </c>
      <c r="CL435" s="391">
        <f t="shared" si="589"/>
        <v>0</v>
      </c>
      <c r="CM435" s="391">
        <f t="shared" si="590"/>
        <v>0</v>
      </c>
      <c r="CN435" s="391">
        <f t="shared" si="591"/>
        <v>0</v>
      </c>
      <c r="CO435" s="391">
        <f t="shared" si="592"/>
        <v>0</v>
      </c>
      <c r="CP435" s="391">
        <f t="shared" si="593"/>
        <v>0</v>
      </c>
      <c r="CQ435" s="391">
        <f t="shared" si="594"/>
        <v>0</v>
      </c>
      <c r="CR435" s="391">
        <f t="shared" si="595"/>
        <v>0</v>
      </c>
      <c r="CS435" s="393">
        <f t="shared" si="596"/>
        <v>0</v>
      </c>
      <c r="CT435" s="391">
        <f t="shared" si="597"/>
        <v>0</v>
      </c>
      <c r="CU435" s="391">
        <f t="shared" si="598"/>
        <v>0</v>
      </c>
      <c r="CV435" s="391">
        <f t="shared" si="599"/>
        <v>0</v>
      </c>
      <c r="CW435" s="391">
        <f t="shared" si="600"/>
        <v>0</v>
      </c>
      <c r="CX435" s="391">
        <f t="shared" si="601"/>
        <v>0</v>
      </c>
      <c r="CY435" s="391">
        <f t="shared" si="602"/>
        <v>0</v>
      </c>
      <c r="CZ435" s="391">
        <f t="shared" si="603"/>
        <v>0</v>
      </c>
      <c r="DA435" s="391">
        <f t="shared" si="604"/>
        <v>0</v>
      </c>
      <c r="DB435" s="391">
        <f t="shared" si="605"/>
        <v>0</v>
      </c>
      <c r="DC435" s="391">
        <f t="shared" si="606"/>
        <v>0</v>
      </c>
      <c r="DD435" s="391">
        <f t="shared" si="607"/>
        <v>0</v>
      </c>
      <c r="DE435" s="398"/>
      <c r="DF435" s="391">
        <f t="shared" si="608"/>
        <v>0</v>
      </c>
      <c r="DG435" s="391">
        <f t="shared" si="609"/>
        <v>0</v>
      </c>
      <c r="DH435" s="391">
        <f t="shared" si="610"/>
        <v>0</v>
      </c>
      <c r="DI435" s="391">
        <f t="shared" si="611"/>
        <v>0</v>
      </c>
      <c r="DJ435" s="391">
        <f t="shared" si="612"/>
        <v>0</v>
      </c>
      <c r="DK435" s="391">
        <f t="shared" si="613"/>
        <v>0</v>
      </c>
      <c r="DL435" s="391">
        <f t="shared" si="614"/>
        <v>0</v>
      </c>
      <c r="DM435" s="391">
        <f t="shared" si="615"/>
        <v>0</v>
      </c>
      <c r="DN435" s="391">
        <f t="shared" si="616"/>
        <v>0</v>
      </c>
      <c r="DO435" s="391">
        <f t="shared" si="617"/>
        <v>0</v>
      </c>
      <c r="DP435" s="391">
        <f t="shared" si="618"/>
        <v>0</v>
      </c>
      <c r="DQ435" s="398"/>
      <c r="DR435" s="391">
        <f t="shared" si="619"/>
        <v>0</v>
      </c>
      <c r="DS435" s="391">
        <f t="shared" si="620"/>
        <v>0</v>
      </c>
      <c r="DT435" s="391">
        <f t="shared" si="621"/>
        <v>0</v>
      </c>
      <c r="DU435" s="391">
        <f t="shared" si="622"/>
        <v>0</v>
      </c>
      <c r="DV435" s="391">
        <f t="shared" si="623"/>
        <v>0</v>
      </c>
      <c r="DW435" s="391">
        <f t="shared" si="624"/>
        <v>0</v>
      </c>
      <c r="DX435" s="391">
        <f t="shared" si="625"/>
        <v>0</v>
      </c>
      <c r="DY435" s="391">
        <f t="shared" si="626"/>
        <v>0</v>
      </c>
      <c r="DZ435" s="391">
        <f t="shared" si="627"/>
        <v>0</v>
      </c>
      <c r="EA435" s="391">
        <f t="shared" si="628"/>
        <v>0</v>
      </c>
      <c r="EB435" s="391">
        <f t="shared" si="629"/>
        <v>0</v>
      </c>
      <c r="EC435" s="398"/>
      <c r="ED435" s="391">
        <f t="shared" si="630"/>
        <v>0</v>
      </c>
      <c r="EE435" s="391">
        <f t="shared" si="631"/>
        <v>0</v>
      </c>
      <c r="EF435" s="391">
        <f t="shared" si="632"/>
        <v>0</v>
      </c>
      <c r="EG435" s="391">
        <f t="shared" si="633"/>
        <v>0</v>
      </c>
      <c r="EH435" s="391">
        <f t="shared" si="634"/>
        <v>0</v>
      </c>
      <c r="EI435" s="391">
        <f t="shared" si="635"/>
        <v>0</v>
      </c>
      <c r="EJ435" s="391">
        <f t="shared" si="636"/>
        <v>0</v>
      </c>
      <c r="EK435" s="391">
        <f t="shared" si="637"/>
        <v>0</v>
      </c>
      <c r="EL435" s="391">
        <f t="shared" si="638"/>
        <v>0</v>
      </c>
      <c r="EM435" s="391">
        <f t="shared" si="639"/>
        <v>0</v>
      </c>
      <c r="EN435" s="391">
        <f t="shared" si="640"/>
        <v>0</v>
      </c>
    </row>
    <row r="436" spans="1:144" s="391" customFormat="1" ht="13.5" hidden="1" thickBot="1" x14ac:dyDescent="0.25">
      <c r="A436" s="364" t="str">
        <f t="shared" ref="A436:A467" si="648">IF((P436&gt;"a"),P436,"zzz")</f>
        <v>zzz</v>
      </c>
      <c r="B436" s="365" t="str">
        <f>IF((A436&lt;&gt;"ZZZ"),(IF((IFERROR((VLOOKUP(A436,'Standaard+voorstellen '!A$1:B$436,1,FALSE)),"ZZZ"))="ZZZ","v","")),"")</f>
        <v/>
      </c>
      <c r="C436" s="396" t="s">
        <v>1051</v>
      </c>
      <c r="D436" s="367" t="str">
        <f t="shared" si="560"/>
        <v/>
      </c>
      <c r="E436" s="368" t="str">
        <f>IFERROR((VLOOKUP(C436,'Standaard+voorstellen '!A$1:E$568,2,FALSE)),"Nog af te handelen AANVRAAG")</f>
        <v>Nog af te handelen AANVRAAG</v>
      </c>
      <c r="F436" s="369" t="str">
        <f>IFERROR((VLOOKUP(C436,'Standaard+voorstellen '!A$1:E$568,3,FALSE)),"")</f>
        <v/>
      </c>
      <c r="G436" s="370">
        <f t="shared" si="643"/>
        <v>0</v>
      </c>
      <c r="H436" s="371">
        <f t="shared" si="645"/>
        <v>0</v>
      </c>
      <c r="I436" s="372">
        <f t="shared" si="644"/>
        <v>0</v>
      </c>
      <c r="J436" s="367" t="str">
        <f t="shared" si="561"/>
        <v/>
      </c>
      <c r="K436" s="372">
        <f t="shared" si="562"/>
        <v>0</v>
      </c>
      <c r="L436" s="506" t="s">
        <v>1101</v>
      </c>
      <c r="M436" s="373"/>
      <c r="N436" s="374"/>
      <c r="O436" s="500"/>
      <c r="P436" s="376"/>
      <c r="Q436" s="377"/>
      <c r="R436" s="378"/>
      <c r="S436" s="379"/>
      <c r="T436" s="378"/>
      <c r="U436" s="378"/>
      <c r="V436" s="377"/>
      <c r="W436" s="378"/>
      <c r="X436" s="379"/>
      <c r="Y436" s="378"/>
      <c r="Z436" s="380"/>
      <c r="AA436" s="381"/>
      <c r="AB436" s="383"/>
      <c r="AC436" s="384"/>
      <c r="AD436" s="384"/>
      <c r="AE436" s="377"/>
      <c r="AF436" s="380"/>
      <c r="AG436" s="382"/>
      <c r="AH436" s="383"/>
      <c r="AI436" s="384"/>
      <c r="AJ436" s="385"/>
      <c r="AK436" s="378"/>
      <c r="AL436" s="378"/>
      <c r="AM436" s="378"/>
      <c r="AN436" s="383"/>
      <c r="AO436" s="384"/>
      <c r="AP436" s="385"/>
      <c r="AQ436" s="378"/>
      <c r="AR436" s="378"/>
      <c r="AS436" s="378"/>
      <c r="AT436" s="383"/>
      <c r="AU436" s="378"/>
      <c r="AV436" s="378"/>
      <c r="AW436" s="383"/>
      <c r="AX436" s="384"/>
      <c r="AY436" s="385"/>
      <c r="AZ436" s="403"/>
      <c r="BA436" s="387" t="str">
        <f t="shared" si="563"/>
        <v>zzz</v>
      </c>
      <c r="BB436" s="388" t="str">
        <f t="shared" si="564"/>
        <v/>
      </c>
      <c r="BC436" s="389" t="str">
        <f t="shared" si="565"/>
        <v/>
      </c>
      <c r="BD436" s="390" t="str">
        <f t="shared" si="647"/>
        <v/>
      </c>
      <c r="BE436" s="391">
        <f t="shared" si="566"/>
        <v>4</v>
      </c>
      <c r="BF436" s="392" t="e">
        <f>VLOOKUP(C436,'Standaard+voorstellen '!A$1:E$568,1,FALSE)</f>
        <v>#N/A</v>
      </c>
      <c r="BG436" s="393" t="e">
        <f>VLOOKUP(P436,'Hulpblad Aantal per VrtgSrt &gt;=1'!B$4:C$688,1,FALSE)</f>
        <v>#N/A</v>
      </c>
      <c r="BH436" s="394"/>
      <c r="BI436" s="393" t="str">
        <f t="shared" si="567"/>
        <v>v</v>
      </c>
      <c r="BJ436" s="393" t="str">
        <f t="shared" si="568"/>
        <v/>
      </c>
      <c r="BK436" s="393" t="str">
        <f t="shared" si="569"/>
        <v/>
      </c>
      <c r="BL436" s="395" t="str">
        <f t="shared" si="570"/>
        <v/>
      </c>
      <c r="BM436" s="393" t="str">
        <f>IF((B436&gt;"a"),(VLOOKUP(A436,Afhankelijkheid!A$2:O$5530,2,FALSE)),"")</f>
        <v/>
      </c>
      <c r="BN436" s="396">
        <f>IFERROR(VLOOKUP(A436,'Hulpblad IZB en IZE'!A$2:B$750,2,FALSE),0)</f>
        <v>0</v>
      </c>
      <c r="BO436" s="397" t="str">
        <f t="shared" si="571"/>
        <v/>
      </c>
      <c r="BP436" s="370">
        <f t="shared" si="572"/>
        <v>0</v>
      </c>
      <c r="BQ436" s="371">
        <f t="shared" si="573"/>
        <v>0</v>
      </c>
      <c r="BR436" s="372">
        <f t="shared" si="641"/>
        <v>0</v>
      </c>
      <c r="BS436" s="372">
        <f t="shared" si="642"/>
        <v>0</v>
      </c>
      <c r="BT436" s="367">
        <f t="shared" si="574"/>
        <v>0</v>
      </c>
      <c r="BU436" s="398"/>
      <c r="BW436" s="393">
        <f t="shared" si="575"/>
        <v>0</v>
      </c>
      <c r="BX436" s="393">
        <f t="shared" si="576"/>
        <v>0</v>
      </c>
      <c r="BY436" s="393">
        <f t="shared" si="577"/>
        <v>0</v>
      </c>
      <c r="BZ436" s="393">
        <f t="shared" si="578"/>
        <v>0</v>
      </c>
      <c r="CA436" s="393">
        <f t="shared" si="579"/>
        <v>0</v>
      </c>
      <c r="CB436" s="393">
        <f t="shared" si="580"/>
        <v>0</v>
      </c>
      <c r="CC436" s="393">
        <f t="shared" si="581"/>
        <v>0</v>
      </c>
      <c r="CD436" s="393">
        <f t="shared" si="582"/>
        <v>0</v>
      </c>
      <c r="CE436" s="393">
        <f t="shared" si="583"/>
        <v>0</v>
      </c>
      <c r="CF436" s="393">
        <f t="shared" si="584"/>
        <v>0</v>
      </c>
      <c r="CG436" s="398"/>
      <c r="CH436" s="391">
        <f t="shared" si="585"/>
        <v>0</v>
      </c>
      <c r="CI436" s="391">
        <f t="shared" si="586"/>
        <v>0</v>
      </c>
      <c r="CJ436" s="391">
        <f t="shared" si="587"/>
        <v>0</v>
      </c>
      <c r="CK436" s="391">
        <f t="shared" si="588"/>
        <v>0</v>
      </c>
      <c r="CL436" s="391">
        <f t="shared" si="589"/>
        <v>0</v>
      </c>
      <c r="CM436" s="391">
        <f t="shared" si="590"/>
        <v>0</v>
      </c>
      <c r="CN436" s="391">
        <f t="shared" si="591"/>
        <v>0</v>
      </c>
      <c r="CO436" s="391">
        <f t="shared" si="592"/>
        <v>0</v>
      </c>
      <c r="CP436" s="391">
        <f t="shared" si="593"/>
        <v>0</v>
      </c>
      <c r="CQ436" s="391">
        <f t="shared" si="594"/>
        <v>0</v>
      </c>
      <c r="CR436" s="391">
        <f t="shared" si="595"/>
        <v>0</v>
      </c>
      <c r="CS436" s="393">
        <f t="shared" si="596"/>
        <v>0</v>
      </c>
      <c r="CT436" s="391">
        <f t="shared" si="597"/>
        <v>0</v>
      </c>
      <c r="CU436" s="391">
        <f t="shared" si="598"/>
        <v>0</v>
      </c>
      <c r="CV436" s="391">
        <f t="shared" si="599"/>
        <v>0</v>
      </c>
      <c r="CW436" s="391">
        <f t="shared" si="600"/>
        <v>0</v>
      </c>
      <c r="CX436" s="391">
        <f t="shared" si="601"/>
        <v>0</v>
      </c>
      <c r="CY436" s="391">
        <f t="shared" si="602"/>
        <v>0</v>
      </c>
      <c r="CZ436" s="391">
        <f t="shared" si="603"/>
        <v>0</v>
      </c>
      <c r="DA436" s="391">
        <f t="shared" si="604"/>
        <v>0</v>
      </c>
      <c r="DB436" s="391">
        <f t="shared" si="605"/>
        <v>0</v>
      </c>
      <c r="DC436" s="391">
        <f t="shared" si="606"/>
        <v>0</v>
      </c>
      <c r="DD436" s="391">
        <f t="shared" si="607"/>
        <v>0</v>
      </c>
      <c r="DE436" s="398"/>
      <c r="DF436" s="391">
        <f t="shared" si="608"/>
        <v>0</v>
      </c>
      <c r="DG436" s="391">
        <f t="shared" si="609"/>
        <v>0</v>
      </c>
      <c r="DH436" s="391">
        <f t="shared" si="610"/>
        <v>0</v>
      </c>
      <c r="DI436" s="391">
        <f t="shared" si="611"/>
        <v>0</v>
      </c>
      <c r="DJ436" s="391">
        <f t="shared" si="612"/>
        <v>0</v>
      </c>
      <c r="DK436" s="391">
        <f t="shared" si="613"/>
        <v>0</v>
      </c>
      <c r="DL436" s="391">
        <f t="shared" si="614"/>
        <v>0</v>
      </c>
      <c r="DM436" s="391">
        <f t="shared" si="615"/>
        <v>0</v>
      </c>
      <c r="DN436" s="391">
        <f t="shared" si="616"/>
        <v>0</v>
      </c>
      <c r="DO436" s="391">
        <f t="shared" si="617"/>
        <v>0</v>
      </c>
      <c r="DP436" s="391">
        <f t="shared" si="618"/>
        <v>0</v>
      </c>
      <c r="DQ436" s="398"/>
      <c r="DR436" s="391">
        <f t="shared" si="619"/>
        <v>0</v>
      </c>
      <c r="DS436" s="391">
        <f t="shared" si="620"/>
        <v>0</v>
      </c>
      <c r="DT436" s="391">
        <f t="shared" si="621"/>
        <v>0</v>
      </c>
      <c r="DU436" s="391">
        <f t="shared" si="622"/>
        <v>0</v>
      </c>
      <c r="DV436" s="391">
        <f t="shared" si="623"/>
        <v>0</v>
      </c>
      <c r="DW436" s="391">
        <f t="shared" si="624"/>
        <v>0</v>
      </c>
      <c r="DX436" s="391">
        <f t="shared" si="625"/>
        <v>0</v>
      </c>
      <c r="DY436" s="391">
        <f t="shared" si="626"/>
        <v>0</v>
      </c>
      <c r="DZ436" s="391">
        <f t="shared" si="627"/>
        <v>0</v>
      </c>
      <c r="EA436" s="391">
        <f t="shared" si="628"/>
        <v>0</v>
      </c>
      <c r="EB436" s="391">
        <f t="shared" si="629"/>
        <v>0</v>
      </c>
      <c r="EC436" s="398"/>
      <c r="ED436" s="391">
        <f t="shared" si="630"/>
        <v>0</v>
      </c>
      <c r="EE436" s="391">
        <f t="shared" si="631"/>
        <v>0</v>
      </c>
      <c r="EF436" s="391">
        <f t="shared" si="632"/>
        <v>0</v>
      </c>
      <c r="EG436" s="391">
        <f t="shared" si="633"/>
        <v>0</v>
      </c>
      <c r="EH436" s="391">
        <f t="shared" si="634"/>
        <v>0</v>
      </c>
      <c r="EI436" s="391">
        <f t="shared" si="635"/>
        <v>0</v>
      </c>
      <c r="EJ436" s="391">
        <f t="shared" si="636"/>
        <v>0</v>
      </c>
      <c r="EK436" s="391">
        <f t="shared" si="637"/>
        <v>0</v>
      </c>
      <c r="EL436" s="391">
        <f t="shared" si="638"/>
        <v>0</v>
      </c>
      <c r="EM436" s="391">
        <f t="shared" si="639"/>
        <v>0</v>
      </c>
      <c r="EN436" s="391">
        <f t="shared" si="640"/>
        <v>0</v>
      </c>
    </row>
    <row r="437" spans="1:144" s="391" customFormat="1" ht="18.75" hidden="1" thickBot="1" x14ac:dyDescent="0.25">
      <c r="A437" s="364" t="str">
        <f t="shared" si="648"/>
        <v>zzz</v>
      </c>
      <c r="B437" s="365" t="str">
        <f>IF((A437&lt;&gt;"ZZZ"),(IF((IFERROR((VLOOKUP(A437,'Standaard+voorstellen '!A$1:B$436,1,FALSE)),"ZZZ"))="ZZZ","v","")),"")</f>
        <v/>
      </c>
      <c r="C437" s="413" t="s">
        <v>1051</v>
      </c>
      <c r="D437" s="367" t="str">
        <f t="shared" si="560"/>
        <v/>
      </c>
      <c r="E437" s="368" t="str">
        <f>IFERROR((VLOOKUP(C437,'Standaard+voorstellen '!A$1:E$568,2,FALSE)),"Nog af te handelen AANVRAAG")</f>
        <v>Nog af te handelen AANVRAAG</v>
      </c>
      <c r="F437" s="369" t="str">
        <f>IFERROR((VLOOKUP(C437,'Standaard+voorstellen '!A$1:E$568,3,FALSE)),"")</f>
        <v/>
      </c>
      <c r="G437" s="370">
        <f t="shared" si="643"/>
        <v>0</v>
      </c>
      <c r="H437" s="371">
        <f t="shared" si="645"/>
        <v>0</v>
      </c>
      <c r="I437" s="372">
        <f t="shared" si="644"/>
        <v>0</v>
      </c>
      <c r="J437" s="367" t="str">
        <f t="shared" si="561"/>
        <v/>
      </c>
      <c r="K437" s="372">
        <f t="shared" si="562"/>
        <v>0</v>
      </c>
      <c r="L437" s="369" t="s">
        <v>1101</v>
      </c>
      <c r="M437" s="373"/>
      <c r="N437" s="374"/>
      <c r="O437" s="500"/>
      <c r="P437" s="376"/>
      <c r="Q437" s="377"/>
      <c r="R437" s="378"/>
      <c r="S437" s="379"/>
      <c r="T437" s="378"/>
      <c r="U437" s="378"/>
      <c r="V437" s="383"/>
      <c r="W437" s="384"/>
      <c r="X437" s="385"/>
      <c r="Y437" s="384"/>
      <c r="Z437" s="401"/>
      <c r="AA437" s="402"/>
      <c r="AB437" s="383"/>
      <c r="AC437" s="384"/>
      <c r="AD437" s="384"/>
      <c r="AE437" s="383"/>
      <c r="AF437" s="401"/>
      <c r="AG437" s="406"/>
      <c r="AH437" s="383"/>
      <c r="AI437" s="384"/>
      <c r="AJ437" s="385"/>
      <c r="AK437" s="384"/>
      <c r="AL437" s="384"/>
      <c r="AM437" s="384"/>
      <c r="AN437" s="383"/>
      <c r="AO437" s="384"/>
      <c r="AP437" s="385"/>
      <c r="AQ437" s="384"/>
      <c r="AR437" s="384"/>
      <c r="AS437" s="384"/>
      <c r="AT437" s="377"/>
      <c r="AU437" s="384"/>
      <c r="AV437" s="384"/>
      <c r="AW437" s="377"/>
      <c r="AX437" s="378"/>
      <c r="AY437" s="385"/>
      <c r="AZ437" s="386"/>
      <c r="BA437" s="387" t="str">
        <f t="shared" si="563"/>
        <v>zzz</v>
      </c>
      <c r="BB437" s="388" t="str">
        <f t="shared" si="564"/>
        <v/>
      </c>
      <c r="BC437" s="389" t="str">
        <f t="shared" si="565"/>
        <v/>
      </c>
      <c r="BD437" s="390" t="str">
        <f t="shared" si="647"/>
        <v/>
      </c>
      <c r="BE437" s="391">
        <f t="shared" si="566"/>
        <v>4</v>
      </c>
      <c r="BF437" s="392" t="e">
        <f>VLOOKUP(C437,'Standaard+voorstellen '!A$1:E$568,1,FALSE)</f>
        <v>#N/A</v>
      </c>
      <c r="BG437" s="393" t="e">
        <f>VLOOKUP(P437,'Hulpblad Aantal per VrtgSrt &gt;=1'!B$4:C$688,1,FALSE)</f>
        <v>#N/A</v>
      </c>
      <c r="BH437" s="394"/>
      <c r="BI437" s="393" t="str">
        <f t="shared" si="567"/>
        <v>v</v>
      </c>
      <c r="BJ437" s="393" t="str">
        <f t="shared" si="568"/>
        <v/>
      </c>
      <c r="BK437" s="393" t="str">
        <f t="shared" si="569"/>
        <v/>
      </c>
      <c r="BL437" s="395" t="str">
        <f t="shared" si="570"/>
        <v/>
      </c>
      <c r="BM437" s="393" t="str">
        <f>IF((B437&gt;"a"),(VLOOKUP(A437,Afhankelijkheid!A$2:O$5530,2,FALSE)),"")</f>
        <v/>
      </c>
      <c r="BN437" s="396">
        <f>IFERROR(VLOOKUP(A437,'Hulpblad IZB en IZE'!A$2:B$750,2,FALSE),0)</f>
        <v>0</v>
      </c>
      <c r="BO437" s="397" t="str">
        <f t="shared" si="571"/>
        <v/>
      </c>
      <c r="BP437" s="370">
        <f t="shared" si="572"/>
        <v>0</v>
      </c>
      <c r="BQ437" s="371">
        <f t="shared" si="573"/>
        <v>0</v>
      </c>
      <c r="BR437" s="372">
        <f t="shared" si="641"/>
        <v>0</v>
      </c>
      <c r="BS437" s="372">
        <f t="shared" si="642"/>
        <v>0</v>
      </c>
      <c r="BT437" s="367">
        <f t="shared" si="574"/>
        <v>0</v>
      </c>
      <c r="BU437" s="398"/>
      <c r="BW437" s="393">
        <f t="shared" si="575"/>
        <v>0</v>
      </c>
      <c r="BX437" s="393">
        <f t="shared" si="576"/>
        <v>0</v>
      </c>
      <c r="BY437" s="393">
        <f t="shared" si="577"/>
        <v>0</v>
      </c>
      <c r="BZ437" s="393">
        <f t="shared" si="578"/>
        <v>0</v>
      </c>
      <c r="CA437" s="393">
        <f t="shared" si="579"/>
        <v>0</v>
      </c>
      <c r="CB437" s="393">
        <f t="shared" si="580"/>
        <v>0</v>
      </c>
      <c r="CC437" s="393">
        <f t="shared" si="581"/>
        <v>0</v>
      </c>
      <c r="CD437" s="393">
        <f t="shared" si="582"/>
        <v>0</v>
      </c>
      <c r="CE437" s="393">
        <f t="shared" si="583"/>
        <v>0</v>
      </c>
      <c r="CF437" s="393">
        <f t="shared" si="584"/>
        <v>0</v>
      </c>
      <c r="CG437" s="398"/>
      <c r="CH437" s="391">
        <f t="shared" si="585"/>
        <v>0</v>
      </c>
      <c r="CI437" s="391">
        <f t="shared" si="586"/>
        <v>0</v>
      </c>
      <c r="CJ437" s="391">
        <f t="shared" si="587"/>
        <v>0</v>
      </c>
      <c r="CK437" s="391">
        <f t="shared" si="588"/>
        <v>0</v>
      </c>
      <c r="CL437" s="391">
        <f t="shared" si="589"/>
        <v>0</v>
      </c>
      <c r="CM437" s="391">
        <f t="shared" si="590"/>
        <v>0</v>
      </c>
      <c r="CN437" s="391">
        <f t="shared" si="591"/>
        <v>0</v>
      </c>
      <c r="CO437" s="391">
        <f t="shared" si="592"/>
        <v>0</v>
      </c>
      <c r="CP437" s="391">
        <f t="shared" si="593"/>
        <v>0</v>
      </c>
      <c r="CQ437" s="391">
        <f t="shared" si="594"/>
        <v>0</v>
      </c>
      <c r="CR437" s="391">
        <f t="shared" si="595"/>
        <v>0</v>
      </c>
      <c r="CS437" s="393">
        <f t="shared" si="596"/>
        <v>0</v>
      </c>
      <c r="CT437" s="391">
        <f t="shared" si="597"/>
        <v>0</v>
      </c>
      <c r="CU437" s="391">
        <f t="shared" si="598"/>
        <v>0</v>
      </c>
      <c r="CV437" s="391">
        <f t="shared" si="599"/>
        <v>0</v>
      </c>
      <c r="CW437" s="391">
        <f t="shared" si="600"/>
        <v>0</v>
      </c>
      <c r="CX437" s="391">
        <f t="shared" si="601"/>
        <v>0</v>
      </c>
      <c r="CY437" s="391">
        <f t="shared" si="602"/>
        <v>0</v>
      </c>
      <c r="CZ437" s="391">
        <f t="shared" si="603"/>
        <v>0</v>
      </c>
      <c r="DA437" s="391">
        <f t="shared" si="604"/>
        <v>0</v>
      </c>
      <c r="DB437" s="391">
        <f t="shared" si="605"/>
        <v>0</v>
      </c>
      <c r="DC437" s="391">
        <f t="shared" si="606"/>
        <v>0</v>
      </c>
      <c r="DD437" s="391">
        <f t="shared" si="607"/>
        <v>0</v>
      </c>
      <c r="DE437" s="398"/>
      <c r="DF437" s="391">
        <f t="shared" si="608"/>
        <v>0</v>
      </c>
      <c r="DG437" s="391">
        <f t="shared" si="609"/>
        <v>0</v>
      </c>
      <c r="DH437" s="391">
        <f t="shared" si="610"/>
        <v>0</v>
      </c>
      <c r="DI437" s="391">
        <f t="shared" si="611"/>
        <v>0</v>
      </c>
      <c r="DJ437" s="391">
        <f t="shared" si="612"/>
        <v>0</v>
      </c>
      <c r="DK437" s="391">
        <f t="shared" si="613"/>
        <v>0</v>
      </c>
      <c r="DL437" s="391">
        <f t="shared" si="614"/>
        <v>0</v>
      </c>
      <c r="DM437" s="391">
        <f t="shared" si="615"/>
        <v>0</v>
      </c>
      <c r="DN437" s="391">
        <f t="shared" si="616"/>
        <v>0</v>
      </c>
      <c r="DO437" s="391">
        <f t="shared" si="617"/>
        <v>0</v>
      </c>
      <c r="DP437" s="391">
        <f t="shared" si="618"/>
        <v>0</v>
      </c>
      <c r="DQ437" s="398"/>
      <c r="DR437" s="391">
        <f t="shared" si="619"/>
        <v>0</v>
      </c>
      <c r="DS437" s="391">
        <f t="shared" si="620"/>
        <v>0</v>
      </c>
      <c r="DT437" s="391">
        <f t="shared" si="621"/>
        <v>0</v>
      </c>
      <c r="DU437" s="391">
        <f t="shared" si="622"/>
        <v>0</v>
      </c>
      <c r="DV437" s="391">
        <f t="shared" si="623"/>
        <v>0</v>
      </c>
      <c r="DW437" s="391">
        <f t="shared" si="624"/>
        <v>0</v>
      </c>
      <c r="DX437" s="391">
        <f t="shared" si="625"/>
        <v>0</v>
      </c>
      <c r="DY437" s="391">
        <f t="shared" si="626"/>
        <v>0</v>
      </c>
      <c r="DZ437" s="391">
        <f t="shared" si="627"/>
        <v>0</v>
      </c>
      <c r="EA437" s="391">
        <f t="shared" si="628"/>
        <v>0</v>
      </c>
      <c r="EB437" s="391">
        <f t="shared" si="629"/>
        <v>0</v>
      </c>
      <c r="EC437" s="398"/>
      <c r="ED437" s="391">
        <f t="shared" si="630"/>
        <v>0</v>
      </c>
      <c r="EE437" s="391">
        <f t="shared" si="631"/>
        <v>0</v>
      </c>
      <c r="EF437" s="391">
        <f t="shared" si="632"/>
        <v>0</v>
      </c>
      <c r="EG437" s="391">
        <f t="shared" si="633"/>
        <v>0</v>
      </c>
      <c r="EH437" s="391">
        <f t="shared" si="634"/>
        <v>0</v>
      </c>
      <c r="EI437" s="391">
        <f t="shared" si="635"/>
        <v>0</v>
      </c>
      <c r="EJ437" s="391">
        <f t="shared" si="636"/>
        <v>0</v>
      </c>
      <c r="EK437" s="391">
        <f t="shared" si="637"/>
        <v>0</v>
      </c>
      <c r="EL437" s="391">
        <f t="shared" si="638"/>
        <v>0</v>
      </c>
      <c r="EM437" s="391">
        <f t="shared" si="639"/>
        <v>0</v>
      </c>
      <c r="EN437" s="391">
        <f t="shared" si="640"/>
        <v>0</v>
      </c>
    </row>
    <row r="438" spans="1:144" s="391" customFormat="1" ht="13.5" hidden="1" thickBot="1" x14ac:dyDescent="0.25">
      <c r="A438" s="364" t="str">
        <f t="shared" si="648"/>
        <v>zzz</v>
      </c>
      <c r="B438" s="365" t="str">
        <f>IF((A438&lt;&gt;"ZZZ"),(IF((IFERROR((VLOOKUP(A438,'Standaard+voorstellen '!A$1:B$436,1,FALSE)),"ZZZ"))="ZZZ","v","")),"")</f>
        <v/>
      </c>
      <c r="C438" s="413" t="s">
        <v>1051</v>
      </c>
      <c r="D438" s="367" t="str">
        <f t="shared" si="560"/>
        <v/>
      </c>
      <c r="E438" s="368" t="str">
        <f>IFERROR((VLOOKUP(C438,'Standaard+voorstellen '!A$1:E$568,2,FALSE)),"Nog af te handelen AANVRAAG")</f>
        <v>Nog af te handelen AANVRAAG</v>
      </c>
      <c r="F438" s="369" t="str">
        <f>IFERROR((VLOOKUP(C438,'Standaard+voorstellen '!A$1:E$568,3,FALSE)),"")</f>
        <v/>
      </c>
      <c r="G438" s="370">
        <f t="shared" si="643"/>
        <v>0</v>
      </c>
      <c r="H438" s="371">
        <f t="shared" si="645"/>
        <v>0</v>
      </c>
      <c r="I438" s="372">
        <f t="shared" si="644"/>
        <v>0</v>
      </c>
      <c r="J438" s="367" t="str">
        <f t="shared" si="561"/>
        <v/>
      </c>
      <c r="K438" s="372">
        <f t="shared" si="562"/>
        <v>0</v>
      </c>
      <c r="L438" s="414" t="s">
        <v>1101</v>
      </c>
      <c r="M438" s="373"/>
      <c r="N438" s="374"/>
      <c r="O438" s="500"/>
      <c r="P438" s="376"/>
      <c r="Q438" s="377"/>
      <c r="R438" s="378"/>
      <c r="S438" s="379"/>
      <c r="T438" s="378"/>
      <c r="U438" s="378"/>
      <c r="V438" s="383"/>
      <c r="W438" s="384"/>
      <c r="X438" s="385"/>
      <c r="Y438" s="378"/>
      <c r="Z438" s="380"/>
      <c r="AA438" s="381"/>
      <c r="AB438" s="383"/>
      <c r="AC438" s="384"/>
      <c r="AD438" s="384"/>
      <c r="AE438" s="377"/>
      <c r="AF438" s="380"/>
      <c r="AG438" s="382"/>
      <c r="AH438" s="383"/>
      <c r="AI438" s="384"/>
      <c r="AJ438" s="385"/>
      <c r="AK438" s="378"/>
      <c r="AL438" s="378"/>
      <c r="AM438" s="378"/>
      <c r="AN438" s="383"/>
      <c r="AO438" s="384"/>
      <c r="AP438" s="385"/>
      <c r="AQ438" s="378"/>
      <c r="AR438" s="378"/>
      <c r="AS438" s="378"/>
      <c r="AT438" s="383"/>
      <c r="AU438" s="378"/>
      <c r="AV438" s="378"/>
      <c r="AW438" s="383"/>
      <c r="AX438" s="384"/>
      <c r="AY438" s="385"/>
      <c r="AZ438" s="403"/>
      <c r="BA438" s="387" t="str">
        <f t="shared" si="563"/>
        <v>zzz</v>
      </c>
      <c r="BB438" s="388" t="str">
        <f t="shared" si="564"/>
        <v/>
      </c>
      <c r="BC438" s="389" t="str">
        <f t="shared" si="565"/>
        <v/>
      </c>
      <c r="BD438" s="390" t="str">
        <f t="shared" si="647"/>
        <v/>
      </c>
      <c r="BE438" s="391">
        <f t="shared" si="566"/>
        <v>4</v>
      </c>
      <c r="BF438" s="392" t="e">
        <f>VLOOKUP(C438,'Standaard+voorstellen '!A$1:E$568,1,FALSE)</f>
        <v>#N/A</v>
      </c>
      <c r="BG438" s="393" t="e">
        <f>VLOOKUP(P438,'Hulpblad Aantal per VrtgSrt &gt;=1'!B$4:C$688,1,FALSE)</f>
        <v>#N/A</v>
      </c>
      <c r="BH438" s="394"/>
      <c r="BI438" s="393" t="str">
        <f t="shared" si="567"/>
        <v>v</v>
      </c>
      <c r="BJ438" s="393" t="str">
        <f t="shared" si="568"/>
        <v/>
      </c>
      <c r="BK438" s="393" t="str">
        <f t="shared" si="569"/>
        <v/>
      </c>
      <c r="BL438" s="395" t="str">
        <f t="shared" si="570"/>
        <v/>
      </c>
      <c r="BM438" s="393" t="str">
        <f>IF((B438&gt;"a"),(VLOOKUP(A438,Afhankelijkheid!A$2:O$5530,2,FALSE)),"")</f>
        <v/>
      </c>
      <c r="BN438" s="396">
        <f>IFERROR(VLOOKUP(A438,'Hulpblad IZB en IZE'!A$2:B$750,2,FALSE),0)</f>
        <v>0</v>
      </c>
      <c r="BO438" s="397" t="str">
        <f t="shared" si="571"/>
        <v/>
      </c>
      <c r="BP438" s="370">
        <f t="shared" si="572"/>
        <v>0</v>
      </c>
      <c r="BQ438" s="371">
        <f t="shared" si="573"/>
        <v>0</v>
      </c>
      <c r="BR438" s="372">
        <f t="shared" si="641"/>
        <v>0</v>
      </c>
      <c r="BS438" s="372">
        <f t="shared" si="642"/>
        <v>0</v>
      </c>
      <c r="BT438" s="367">
        <f t="shared" si="574"/>
        <v>0</v>
      </c>
      <c r="BU438" s="398"/>
      <c r="BW438" s="393">
        <f t="shared" si="575"/>
        <v>0</v>
      </c>
      <c r="BX438" s="393">
        <f t="shared" si="576"/>
        <v>0</v>
      </c>
      <c r="BY438" s="393">
        <f t="shared" si="577"/>
        <v>0</v>
      </c>
      <c r="BZ438" s="393">
        <f t="shared" si="578"/>
        <v>0</v>
      </c>
      <c r="CA438" s="393">
        <f t="shared" si="579"/>
        <v>0</v>
      </c>
      <c r="CB438" s="393">
        <f t="shared" si="580"/>
        <v>0</v>
      </c>
      <c r="CC438" s="393">
        <f t="shared" si="581"/>
        <v>0</v>
      </c>
      <c r="CD438" s="393">
        <f t="shared" si="582"/>
        <v>0</v>
      </c>
      <c r="CE438" s="393">
        <f t="shared" si="583"/>
        <v>0</v>
      </c>
      <c r="CF438" s="393">
        <f t="shared" si="584"/>
        <v>0</v>
      </c>
      <c r="CG438" s="398"/>
      <c r="CH438" s="391">
        <f t="shared" si="585"/>
        <v>0</v>
      </c>
      <c r="CI438" s="391">
        <f t="shared" si="586"/>
        <v>0</v>
      </c>
      <c r="CJ438" s="391">
        <f t="shared" si="587"/>
        <v>0</v>
      </c>
      <c r="CK438" s="391">
        <f t="shared" si="588"/>
        <v>0</v>
      </c>
      <c r="CL438" s="391">
        <f t="shared" si="589"/>
        <v>0</v>
      </c>
      <c r="CM438" s="391">
        <f t="shared" si="590"/>
        <v>0</v>
      </c>
      <c r="CN438" s="391">
        <f t="shared" si="591"/>
        <v>0</v>
      </c>
      <c r="CO438" s="391">
        <f t="shared" si="592"/>
        <v>0</v>
      </c>
      <c r="CP438" s="391">
        <f t="shared" si="593"/>
        <v>0</v>
      </c>
      <c r="CQ438" s="391">
        <f t="shared" si="594"/>
        <v>0</v>
      </c>
      <c r="CR438" s="391">
        <f t="shared" si="595"/>
        <v>0</v>
      </c>
      <c r="CS438" s="393">
        <f t="shared" si="596"/>
        <v>0</v>
      </c>
      <c r="CT438" s="391">
        <f t="shared" si="597"/>
        <v>0</v>
      </c>
      <c r="CU438" s="391">
        <f t="shared" si="598"/>
        <v>0</v>
      </c>
      <c r="CV438" s="391">
        <f t="shared" si="599"/>
        <v>0</v>
      </c>
      <c r="CW438" s="391">
        <f t="shared" si="600"/>
        <v>0</v>
      </c>
      <c r="CX438" s="391">
        <f t="shared" si="601"/>
        <v>0</v>
      </c>
      <c r="CY438" s="391">
        <f t="shared" si="602"/>
        <v>0</v>
      </c>
      <c r="CZ438" s="391">
        <f t="shared" si="603"/>
        <v>0</v>
      </c>
      <c r="DA438" s="391">
        <f t="shared" si="604"/>
        <v>0</v>
      </c>
      <c r="DB438" s="391">
        <f t="shared" si="605"/>
        <v>0</v>
      </c>
      <c r="DC438" s="391">
        <f t="shared" si="606"/>
        <v>0</v>
      </c>
      <c r="DD438" s="391">
        <f t="shared" si="607"/>
        <v>0</v>
      </c>
      <c r="DE438" s="398"/>
      <c r="DF438" s="391">
        <f t="shared" si="608"/>
        <v>0</v>
      </c>
      <c r="DG438" s="391">
        <f t="shared" si="609"/>
        <v>0</v>
      </c>
      <c r="DH438" s="391">
        <f t="shared" si="610"/>
        <v>0</v>
      </c>
      <c r="DI438" s="391">
        <f t="shared" si="611"/>
        <v>0</v>
      </c>
      <c r="DJ438" s="391">
        <f t="shared" si="612"/>
        <v>0</v>
      </c>
      <c r="DK438" s="391">
        <f t="shared" si="613"/>
        <v>0</v>
      </c>
      <c r="DL438" s="391">
        <f t="shared" si="614"/>
        <v>0</v>
      </c>
      <c r="DM438" s="391">
        <f t="shared" si="615"/>
        <v>0</v>
      </c>
      <c r="DN438" s="391">
        <f t="shared" si="616"/>
        <v>0</v>
      </c>
      <c r="DO438" s="391">
        <f t="shared" si="617"/>
        <v>0</v>
      </c>
      <c r="DP438" s="391">
        <f t="shared" si="618"/>
        <v>0</v>
      </c>
      <c r="DQ438" s="398"/>
      <c r="DR438" s="391">
        <f t="shared" si="619"/>
        <v>0</v>
      </c>
      <c r="DS438" s="391">
        <f t="shared" si="620"/>
        <v>0</v>
      </c>
      <c r="DT438" s="391">
        <f t="shared" si="621"/>
        <v>0</v>
      </c>
      <c r="DU438" s="391">
        <f t="shared" si="622"/>
        <v>0</v>
      </c>
      <c r="DV438" s="391">
        <f t="shared" si="623"/>
        <v>0</v>
      </c>
      <c r="DW438" s="391">
        <f t="shared" si="624"/>
        <v>0</v>
      </c>
      <c r="DX438" s="391">
        <f t="shared" si="625"/>
        <v>0</v>
      </c>
      <c r="DY438" s="391">
        <f t="shared" si="626"/>
        <v>0</v>
      </c>
      <c r="DZ438" s="391">
        <f t="shared" si="627"/>
        <v>0</v>
      </c>
      <c r="EA438" s="391">
        <f t="shared" si="628"/>
        <v>0</v>
      </c>
      <c r="EB438" s="391">
        <f t="shared" si="629"/>
        <v>0</v>
      </c>
      <c r="EC438" s="398"/>
      <c r="ED438" s="391">
        <f t="shared" si="630"/>
        <v>0</v>
      </c>
      <c r="EE438" s="391">
        <f t="shared" si="631"/>
        <v>0</v>
      </c>
      <c r="EF438" s="391">
        <f t="shared" si="632"/>
        <v>0</v>
      </c>
      <c r="EG438" s="391">
        <f t="shared" si="633"/>
        <v>0</v>
      </c>
      <c r="EH438" s="391">
        <f t="shared" si="634"/>
        <v>0</v>
      </c>
      <c r="EI438" s="391">
        <f t="shared" si="635"/>
        <v>0</v>
      </c>
      <c r="EJ438" s="391">
        <f t="shared" si="636"/>
        <v>0</v>
      </c>
      <c r="EK438" s="391">
        <f t="shared" si="637"/>
        <v>0</v>
      </c>
      <c r="EL438" s="391">
        <f t="shared" si="638"/>
        <v>0</v>
      </c>
      <c r="EM438" s="391">
        <f t="shared" si="639"/>
        <v>0</v>
      </c>
      <c r="EN438" s="391">
        <f t="shared" si="640"/>
        <v>0</v>
      </c>
    </row>
    <row r="439" spans="1:144" s="391" customFormat="1" ht="13.5" hidden="1" thickBot="1" x14ac:dyDescent="0.25">
      <c r="A439" s="364" t="str">
        <f t="shared" si="648"/>
        <v>zzz</v>
      </c>
      <c r="B439" s="365" t="str">
        <f>IF((A439&lt;&gt;"ZZZ"),(IF((IFERROR((VLOOKUP(A439,'Standaard+voorstellen '!A$1:B$436,1,FALSE)),"ZZZ"))="ZZZ","v","")),"")</f>
        <v/>
      </c>
      <c r="C439" s="413" t="s">
        <v>1051</v>
      </c>
      <c r="D439" s="367" t="str">
        <f t="shared" si="560"/>
        <v/>
      </c>
      <c r="E439" s="368" t="str">
        <f>IFERROR((VLOOKUP(C439,'Standaard+voorstellen '!A$1:E$568,2,FALSE)),"Nog af te handelen AANVRAAG")</f>
        <v>Nog af te handelen AANVRAAG</v>
      </c>
      <c r="F439" s="369" t="str">
        <f>IFERROR((VLOOKUP(C439,'Standaard+voorstellen '!A$1:E$568,3,FALSE)),"")</f>
        <v/>
      </c>
      <c r="G439" s="370">
        <f t="shared" si="643"/>
        <v>0</v>
      </c>
      <c r="H439" s="371">
        <f t="shared" si="645"/>
        <v>0</v>
      </c>
      <c r="I439" s="372">
        <f t="shared" si="644"/>
        <v>0</v>
      </c>
      <c r="J439" s="367" t="str">
        <f t="shared" si="561"/>
        <v/>
      </c>
      <c r="K439" s="372">
        <f t="shared" si="562"/>
        <v>0</v>
      </c>
      <c r="L439" s="414" t="s">
        <v>1101</v>
      </c>
      <c r="M439" s="373"/>
      <c r="N439" s="374"/>
      <c r="O439" s="500"/>
      <c r="P439" s="376"/>
      <c r="Q439" s="377"/>
      <c r="R439" s="378"/>
      <c r="S439" s="379"/>
      <c r="T439" s="378"/>
      <c r="U439" s="378"/>
      <c r="V439" s="377"/>
      <c r="W439" s="378"/>
      <c r="X439" s="379"/>
      <c r="Y439" s="378"/>
      <c r="Z439" s="380"/>
      <c r="AA439" s="381"/>
      <c r="AB439" s="377"/>
      <c r="AC439" s="378"/>
      <c r="AD439" s="378"/>
      <c r="AE439" s="377"/>
      <c r="AF439" s="380"/>
      <c r="AG439" s="382"/>
      <c r="AH439" s="377"/>
      <c r="AI439" s="378"/>
      <c r="AJ439" s="379"/>
      <c r="AK439" s="378"/>
      <c r="AL439" s="378"/>
      <c r="AM439" s="378"/>
      <c r="AN439" s="377"/>
      <c r="AO439" s="378"/>
      <c r="AP439" s="379"/>
      <c r="AQ439" s="378"/>
      <c r="AR439" s="378"/>
      <c r="AS439" s="378"/>
      <c r="AT439" s="377"/>
      <c r="AU439" s="378"/>
      <c r="AV439" s="378"/>
      <c r="AW439" s="377"/>
      <c r="AX439" s="378"/>
      <c r="AY439" s="385"/>
      <c r="AZ439" s="403"/>
      <c r="BA439" s="387" t="str">
        <f t="shared" si="563"/>
        <v>zzz</v>
      </c>
      <c r="BB439" s="388" t="str">
        <f t="shared" si="564"/>
        <v/>
      </c>
      <c r="BC439" s="389" t="str">
        <f t="shared" si="565"/>
        <v/>
      </c>
      <c r="BD439" s="390" t="str">
        <f t="shared" si="647"/>
        <v/>
      </c>
      <c r="BE439" s="391">
        <f t="shared" si="566"/>
        <v>4</v>
      </c>
      <c r="BF439" s="392" t="e">
        <f>VLOOKUP(C439,'Standaard+voorstellen '!A$1:E$568,1,FALSE)</f>
        <v>#N/A</v>
      </c>
      <c r="BG439" s="393" t="e">
        <f>VLOOKUP(P439,'Hulpblad Aantal per VrtgSrt &gt;=1'!B$4:C$688,1,FALSE)</f>
        <v>#N/A</v>
      </c>
      <c r="BH439" s="394"/>
      <c r="BI439" s="393" t="str">
        <f t="shared" si="567"/>
        <v>v</v>
      </c>
      <c r="BJ439" s="393" t="str">
        <f t="shared" si="568"/>
        <v/>
      </c>
      <c r="BK439" s="393" t="str">
        <f t="shared" si="569"/>
        <v/>
      </c>
      <c r="BL439" s="395" t="str">
        <f t="shared" si="570"/>
        <v/>
      </c>
      <c r="BM439" s="393" t="str">
        <f>IF((B439&gt;"a"),(VLOOKUP(A439,Afhankelijkheid!A$2:O$5530,2,FALSE)),"")</f>
        <v/>
      </c>
      <c r="BN439" s="396">
        <f>IFERROR(VLOOKUP(A439,'Hulpblad IZB en IZE'!A$2:B$750,2,FALSE),0)</f>
        <v>0</v>
      </c>
      <c r="BO439" s="397" t="str">
        <f t="shared" si="571"/>
        <v/>
      </c>
      <c r="BP439" s="370">
        <f t="shared" si="572"/>
        <v>0</v>
      </c>
      <c r="BQ439" s="371">
        <f t="shared" si="573"/>
        <v>0</v>
      </c>
      <c r="BR439" s="372">
        <f t="shared" si="641"/>
        <v>0</v>
      </c>
      <c r="BS439" s="372">
        <f t="shared" si="642"/>
        <v>0</v>
      </c>
      <c r="BT439" s="367">
        <f t="shared" si="574"/>
        <v>0</v>
      </c>
      <c r="BU439" s="398"/>
      <c r="BW439" s="393">
        <f t="shared" si="575"/>
        <v>0</v>
      </c>
      <c r="BX439" s="393">
        <f t="shared" si="576"/>
        <v>0</v>
      </c>
      <c r="BY439" s="393">
        <f t="shared" si="577"/>
        <v>0</v>
      </c>
      <c r="BZ439" s="393">
        <f t="shared" si="578"/>
        <v>0</v>
      </c>
      <c r="CA439" s="393">
        <f t="shared" si="579"/>
        <v>0</v>
      </c>
      <c r="CB439" s="393">
        <f t="shared" si="580"/>
        <v>0</v>
      </c>
      <c r="CC439" s="393">
        <f t="shared" si="581"/>
        <v>0</v>
      </c>
      <c r="CD439" s="393">
        <f t="shared" si="582"/>
        <v>0</v>
      </c>
      <c r="CE439" s="393">
        <f t="shared" si="583"/>
        <v>0</v>
      </c>
      <c r="CF439" s="393">
        <f t="shared" si="584"/>
        <v>0</v>
      </c>
      <c r="CG439" s="398"/>
      <c r="CH439" s="391">
        <f t="shared" si="585"/>
        <v>0</v>
      </c>
      <c r="CI439" s="391">
        <f t="shared" si="586"/>
        <v>0</v>
      </c>
      <c r="CJ439" s="391">
        <f t="shared" si="587"/>
        <v>0</v>
      </c>
      <c r="CK439" s="391">
        <f t="shared" si="588"/>
        <v>0</v>
      </c>
      <c r="CL439" s="391">
        <f t="shared" si="589"/>
        <v>0</v>
      </c>
      <c r="CM439" s="391">
        <f t="shared" si="590"/>
        <v>0</v>
      </c>
      <c r="CN439" s="391">
        <f t="shared" si="591"/>
        <v>0</v>
      </c>
      <c r="CO439" s="391">
        <f t="shared" si="592"/>
        <v>0</v>
      </c>
      <c r="CP439" s="391">
        <f t="shared" si="593"/>
        <v>0</v>
      </c>
      <c r="CQ439" s="391">
        <f t="shared" si="594"/>
        <v>0</v>
      </c>
      <c r="CR439" s="391">
        <f t="shared" si="595"/>
        <v>0</v>
      </c>
      <c r="CS439" s="393">
        <f t="shared" si="596"/>
        <v>0</v>
      </c>
      <c r="CT439" s="391">
        <f t="shared" si="597"/>
        <v>0</v>
      </c>
      <c r="CU439" s="391">
        <f t="shared" si="598"/>
        <v>0</v>
      </c>
      <c r="CV439" s="391">
        <f t="shared" si="599"/>
        <v>0</v>
      </c>
      <c r="CW439" s="391">
        <f t="shared" si="600"/>
        <v>0</v>
      </c>
      <c r="CX439" s="391">
        <f t="shared" si="601"/>
        <v>0</v>
      </c>
      <c r="CY439" s="391">
        <f t="shared" si="602"/>
        <v>0</v>
      </c>
      <c r="CZ439" s="391">
        <f t="shared" si="603"/>
        <v>0</v>
      </c>
      <c r="DA439" s="391">
        <f t="shared" si="604"/>
        <v>0</v>
      </c>
      <c r="DB439" s="391">
        <f t="shared" si="605"/>
        <v>0</v>
      </c>
      <c r="DC439" s="391">
        <f t="shared" si="606"/>
        <v>0</v>
      </c>
      <c r="DD439" s="391">
        <f t="shared" si="607"/>
        <v>0</v>
      </c>
      <c r="DE439" s="398"/>
      <c r="DF439" s="391">
        <f t="shared" si="608"/>
        <v>0</v>
      </c>
      <c r="DG439" s="391">
        <f t="shared" si="609"/>
        <v>0</v>
      </c>
      <c r="DH439" s="391">
        <f t="shared" si="610"/>
        <v>0</v>
      </c>
      <c r="DI439" s="391">
        <f t="shared" si="611"/>
        <v>0</v>
      </c>
      <c r="DJ439" s="391">
        <f t="shared" si="612"/>
        <v>0</v>
      </c>
      <c r="DK439" s="391">
        <f t="shared" si="613"/>
        <v>0</v>
      </c>
      <c r="DL439" s="391">
        <f t="shared" si="614"/>
        <v>0</v>
      </c>
      <c r="DM439" s="391">
        <f t="shared" si="615"/>
        <v>0</v>
      </c>
      <c r="DN439" s="391">
        <f t="shared" si="616"/>
        <v>0</v>
      </c>
      <c r="DO439" s="391">
        <f t="shared" si="617"/>
        <v>0</v>
      </c>
      <c r="DP439" s="391">
        <f t="shared" si="618"/>
        <v>0</v>
      </c>
      <c r="DQ439" s="398"/>
      <c r="DR439" s="391">
        <f t="shared" si="619"/>
        <v>0</v>
      </c>
      <c r="DS439" s="391">
        <f t="shared" si="620"/>
        <v>0</v>
      </c>
      <c r="DT439" s="391">
        <f t="shared" si="621"/>
        <v>0</v>
      </c>
      <c r="DU439" s="391">
        <f t="shared" si="622"/>
        <v>0</v>
      </c>
      <c r="DV439" s="391">
        <f t="shared" si="623"/>
        <v>0</v>
      </c>
      <c r="DW439" s="391">
        <f t="shared" si="624"/>
        <v>0</v>
      </c>
      <c r="DX439" s="391">
        <f t="shared" si="625"/>
        <v>0</v>
      </c>
      <c r="DY439" s="391">
        <f t="shared" si="626"/>
        <v>0</v>
      </c>
      <c r="DZ439" s="391">
        <f t="shared" si="627"/>
        <v>0</v>
      </c>
      <c r="EA439" s="391">
        <f t="shared" si="628"/>
        <v>0</v>
      </c>
      <c r="EB439" s="391">
        <f t="shared" si="629"/>
        <v>0</v>
      </c>
      <c r="EC439" s="398"/>
      <c r="ED439" s="391">
        <f t="shared" si="630"/>
        <v>0</v>
      </c>
      <c r="EE439" s="391">
        <f t="shared" si="631"/>
        <v>0</v>
      </c>
      <c r="EF439" s="391">
        <f t="shared" si="632"/>
        <v>0</v>
      </c>
      <c r="EG439" s="391">
        <f t="shared" si="633"/>
        <v>0</v>
      </c>
      <c r="EH439" s="391">
        <f t="shared" si="634"/>
        <v>0</v>
      </c>
      <c r="EI439" s="391">
        <f t="shared" si="635"/>
        <v>0</v>
      </c>
      <c r="EJ439" s="391">
        <f t="shared" si="636"/>
        <v>0</v>
      </c>
      <c r="EK439" s="391">
        <f t="shared" si="637"/>
        <v>0</v>
      </c>
      <c r="EL439" s="391">
        <f t="shared" si="638"/>
        <v>0</v>
      </c>
      <c r="EM439" s="391">
        <f t="shared" si="639"/>
        <v>0</v>
      </c>
      <c r="EN439" s="391">
        <f t="shared" si="640"/>
        <v>0</v>
      </c>
    </row>
    <row r="440" spans="1:144" s="391" customFormat="1" ht="13.5" hidden="1" thickBot="1" x14ac:dyDescent="0.25">
      <c r="A440" s="364" t="str">
        <f t="shared" si="648"/>
        <v>zzz</v>
      </c>
      <c r="B440" s="365" t="str">
        <f>IF((A440&lt;&gt;"ZZZ"),(IF((IFERROR((VLOOKUP(A440,'Standaard+voorstellen '!A$1:B$436,1,FALSE)),"ZZZ"))="ZZZ","v","")),"")</f>
        <v/>
      </c>
      <c r="C440" s="396" t="s">
        <v>1051</v>
      </c>
      <c r="D440" s="367" t="str">
        <f t="shared" si="560"/>
        <v/>
      </c>
      <c r="E440" s="368" t="str">
        <f>IFERROR((VLOOKUP(C440,'Standaard+voorstellen '!A$1:E$568,2,FALSE)),"Nog af te handelen AANVRAAG")</f>
        <v>Nog af te handelen AANVRAAG</v>
      </c>
      <c r="F440" s="369" t="str">
        <f>IFERROR((VLOOKUP(C440,'Standaard+voorstellen '!A$1:E$568,3,FALSE)),"")</f>
        <v/>
      </c>
      <c r="G440" s="370">
        <f t="shared" si="643"/>
        <v>0</v>
      </c>
      <c r="H440" s="371">
        <f t="shared" si="645"/>
        <v>0</v>
      </c>
      <c r="I440" s="372">
        <f t="shared" si="644"/>
        <v>0</v>
      </c>
      <c r="J440" s="367" t="str">
        <f t="shared" si="561"/>
        <v/>
      </c>
      <c r="K440" s="372">
        <f t="shared" si="562"/>
        <v>0</v>
      </c>
      <c r="L440" s="506" t="s">
        <v>1101</v>
      </c>
      <c r="M440" s="373"/>
      <c r="N440" s="374"/>
      <c r="O440" s="458"/>
      <c r="P440" s="376"/>
      <c r="Q440" s="377"/>
      <c r="R440" s="378"/>
      <c r="S440" s="379"/>
      <c r="T440" s="378"/>
      <c r="U440" s="378"/>
      <c r="V440" s="383"/>
      <c r="W440" s="384"/>
      <c r="X440" s="385"/>
      <c r="Y440" s="378"/>
      <c r="Z440" s="380"/>
      <c r="AA440" s="381"/>
      <c r="AB440" s="383"/>
      <c r="AC440" s="384"/>
      <c r="AD440" s="384"/>
      <c r="AE440" s="383"/>
      <c r="AF440" s="401"/>
      <c r="AG440" s="406"/>
      <c r="AH440" s="383"/>
      <c r="AI440" s="384"/>
      <c r="AJ440" s="385"/>
      <c r="AK440" s="384"/>
      <c r="AL440" s="384"/>
      <c r="AM440" s="384"/>
      <c r="AN440" s="383"/>
      <c r="AO440" s="384"/>
      <c r="AP440" s="385"/>
      <c r="AQ440" s="384"/>
      <c r="AR440" s="384"/>
      <c r="AS440" s="384"/>
      <c r="AT440" s="383"/>
      <c r="AU440" s="384"/>
      <c r="AV440" s="384"/>
      <c r="AW440" s="383"/>
      <c r="AX440" s="384"/>
      <c r="AY440" s="385"/>
      <c r="AZ440" s="403"/>
      <c r="BA440" s="387" t="str">
        <f t="shared" si="563"/>
        <v>zzz</v>
      </c>
      <c r="BB440" s="388" t="str">
        <f t="shared" si="564"/>
        <v/>
      </c>
      <c r="BC440" s="389" t="str">
        <f t="shared" si="565"/>
        <v/>
      </c>
      <c r="BD440" s="390" t="str">
        <f t="shared" si="647"/>
        <v/>
      </c>
      <c r="BE440" s="391">
        <f t="shared" si="566"/>
        <v>4</v>
      </c>
      <c r="BF440" s="392" t="e">
        <f>VLOOKUP(C440,'Standaard+voorstellen '!A$1:E$568,1,FALSE)</f>
        <v>#N/A</v>
      </c>
      <c r="BG440" s="393" t="e">
        <f>VLOOKUP(P440,'Hulpblad Aantal per VrtgSrt &gt;=1'!B$4:C$688,1,FALSE)</f>
        <v>#N/A</v>
      </c>
      <c r="BH440" s="394"/>
      <c r="BI440" s="393" t="str">
        <f t="shared" si="567"/>
        <v>v</v>
      </c>
      <c r="BJ440" s="393" t="str">
        <f t="shared" si="568"/>
        <v/>
      </c>
      <c r="BK440" s="393" t="str">
        <f t="shared" si="569"/>
        <v/>
      </c>
      <c r="BL440" s="395" t="str">
        <f t="shared" si="570"/>
        <v/>
      </c>
      <c r="BM440" s="393" t="str">
        <f>IF((B440&gt;"a"),(VLOOKUP(A440,Afhankelijkheid!A$2:O$5530,2,FALSE)),"")</f>
        <v/>
      </c>
      <c r="BN440" s="396">
        <f>IFERROR(VLOOKUP(A440,'Hulpblad IZB en IZE'!A$2:B$750,2,FALSE),0)</f>
        <v>0</v>
      </c>
      <c r="BO440" s="397" t="str">
        <f t="shared" si="571"/>
        <v/>
      </c>
      <c r="BP440" s="370">
        <f t="shared" si="572"/>
        <v>0</v>
      </c>
      <c r="BQ440" s="371">
        <f t="shared" si="573"/>
        <v>0</v>
      </c>
      <c r="BR440" s="372">
        <f t="shared" si="641"/>
        <v>0</v>
      </c>
      <c r="BS440" s="372">
        <f t="shared" si="642"/>
        <v>0</v>
      </c>
      <c r="BT440" s="367">
        <f t="shared" si="574"/>
        <v>0</v>
      </c>
      <c r="BU440" s="398"/>
      <c r="BW440" s="393">
        <f t="shared" si="575"/>
        <v>0</v>
      </c>
      <c r="BX440" s="393">
        <f t="shared" si="576"/>
        <v>0</v>
      </c>
      <c r="BY440" s="393">
        <f t="shared" si="577"/>
        <v>0</v>
      </c>
      <c r="BZ440" s="393">
        <f t="shared" si="578"/>
        <v>0</v>
      </c>
      <c r="CA440" s="393">
        <f t="shared" si="579"/>
        <v>0</v>
      </c>
      <c r="CB440" s="393">
        <f t="shared" si="580"/>
        <v>0</v>
      </c>
      <c r="CC440" s="393">
        <f t="shared" si="581"/>
        <v>0</v>
      </c>
      <c r="CD440" s="393">
        <f t="shared" si="582"/>
        <v>0</v>
      </c>
      <c r="CE440" s="393">
        <f t="shared" si="583"/>
        <v>0</v>
      </c>
      <c r="CF440" s="393">
        <f t="shared" si="584"/>
        <v>0</v>
      </c>
      <c r="CG440" s="398"/>
      <c r="CH440" s="391">
        <f t="shared" si="585"/>
        <v>0</v>
      </c>
      <c r="CI440" s="391">
        <f t="shared" si="586"/>
        <v>0</v>
      </c>
      <c r="CJ440" s="391">
        <f t="shared" si="587"/>
        <v>0</v>
      </c>
      <c r="CK440" s="391">
        <f t="shared" si="588"/>
        <v>0</v>
      </c>
      <c r="CL440" s="391">
        <f t="shared" si="589"/>
        <v>0</v>
      </c>
      <c r="CM440" s="391">
        <f t="shared" si="590"/>
        <v>0</v>
      </c>
      <c r="CN440" s="391">
        <f t="shared" si="591"/>
        <v>0</v>
      </c>
      <c r="CO440" s="391">
        <f t="shared" si="592"/>
        <v>0</v>
      </c>
      <c r="CP440" s="391">
        <f t="shared" si="593"/>
        <v>0</v>
      </c>
      <c r="CQ440" s="391">
        <f t="shared" si="594"/>
        <v>0</v>
      </c>
      <c r="CR440" s="391">
        <f t="shared" si="595"/>
        <v>0</v>
      </c>
      <c r="CS440" s="393">
        <f t="shared" si="596"/>
        <v>0</v>
      </c>
      <c r="CT440" s="391">
        <f t="shared" si="597"/>
        <v>0</v>
      </c>
      <c r="CU440" s="391">
        <f t="shared" si="598"/>
        <v>0</v>
      </c>
      <c r="CV440" s="391">
        <f t="shared" si="599"/>
        <v>0</v>
      </c>
      <c r="CW440" s="391">
        <f t="shared" si="600"/>
        <v>0</v>
      </c>
      <c r="CX440" s="391">
        <f t="shared" si="601"/>
        <v>0</v>
      </c>
      <c r="CY440" s="391">
        <f t="shared" si="602"/>
        <v>0</v>
      </c>
      <c r="CZ440" s="391">
        <f t="shared" si="603"/>
        <v>0</v>
      </c>
      <c r="DA440" s="391">
        <f t="shared" si="604"/>
        <v>0</v>
      </c>
      <c r="DB440" s="391">
        <f t="shared" si="605"/>
        <v>0</v>
      </c>
      <c r="DC440" s="391">
        <f t="shared" si="606"/>
        <v>0</v>
      </c>
      <c r="DD440" s="391">
        <f t="shared" si="607"/>
        <v>0</v>
      </c>
      <c r="DE440" s="398"/>
      <c r="DF440" s="391">
        <f t="shared" si="608"/>
        <v>0</v>
      </c>
      <c r="DG440" s="391">
        <f t="shared" si="609"/>
        <v>0</v>
      </c>
      <c r="DH440" s="391">
        <f t="shared" si="610"/>
        <v>0</v>
      </c>
      <c r="DI440" s="391">
        <f t="shared" si="611"/>
        <v>0</v>
      </c>
      <c r="DJ440" s="391">
        <f t="shared" si="612"/>
        <v>0</v>
      </c>
      <c r="DK440" s="391">
        <f t="shared" si="613"/>
        <v>0</v>
      </c>
      <c r="DL440" s="391">
        <f t="shared" si="614"/>
        <v>0</v>
      </c>
      <c r="DM440" s="391">
        <f t="shared" si="615"/>
        <v>0</v>
      </c>
      <c r="DN440" s="391">
        <f t="shared" si="616"/>
        <v>0</v>
      </c>
      <c r="DO440" s="391">
        <f t="shared" si="617"/>
        <v>0</v>
      </c>
      <c r="DP440" s="391">
        <f t="shared" si="618"/>
        <v>0</v>
      </c>
      <c r="DQ440" s="398"/>
      <c r="DR440" s="391">
        <f t="shared" si="619"/>
        <v>0</v>
      </c>
      <c r="DS440" s="391">
        <f t="shared" si="620"/>
        <v>0</v>
      </c>
      <c r="DT440" s="391">
        <f t="shared" si="621"/>
        <v>0</v>
      </c>
      <c r="DU440" s="391">
        <f t="shared" si="622"/>
        <v>0</v>
      </c>
      <c r="DV440" s="391">
        <f t="shared" si="623"/>
        <v>0</v>
      </c>
      <c r="DW440" s="391">
        <f t="shared" si="624"/>
        <v>0</v>
      </c>
      <c r="DX440" s="391">
        <f t="shared" si="625"/>
        <v>0</v>
      </c>
      <c r="DY440" s="391">
        <f t="shared" si="626"/>
        <v>0</v>
      </c>
      <c r="DZ440" s="391">
        <f t="shared" si="627"/>
        <v>0</v>
      </c>
      <c r="EA440" s="391">
        <f t="shared" si="628"/>
        <v>0</v>
      </c>
      <c r="EB440" s="391">
        <f t="shared" si="629"/>
        <v>0</v>
      </c>
      <c r="EC440" s="398"/>
      <c r="ED440" s="391">
        <f t="shared" si="630"/>
        <v>0</v>
      </c>
      <c r="EE440" s="391">
        <f t="shared" si="631"/>
        <v>0</v>
      </c>
      <c r="EF440" s="391">
        <f t="shared" si="632"/>
        <v>0</v>
      </c>
      <c r="EG440" s="391">
        <f t="shared" si="633"/>
        <v>0</v>
      </c>
      <c r="EH440" s="391">
        <f t="shared" si="634"/>
        <v>0</v>
      </c>
      <c r="EI440" s="391">
        <f t="shared" si="635"/>
        <v>0</v>
      </c>
      <c r="EJ440" s="391">
        <f t="shared" si="636"/>
        <v>0</v>
      </c>
      <c r="EK440" s="391">
        <f t="shared" si="637"/>
        <v>0</v>
      </c>
      <c r="EL440" s="391">
        <f t="shared" si="638"/>
        <v>0</v>
      </c>
      <c r="EM440" s="391">
        <f t="shared" si="639"/>
        <v>0</v>
      </c>
      <c r="EN440" s="391">
        <f t="shared" si="640"/>
        <v>0</v>
      </c>
    </row>
    <row r="441" spans="1:144" s="391" customFormat="1" ht="13.5" hidden="1" thickBot="1" x14ac:dyDescent="0.25">
      <c r="A441" s="364" t="str">
        <f t="shared" si="648"/>
        <v>zzz</v>
      </c>
      <c r="B441" s="365" t="str">
        <f>IF((A441&lt;&gt;"ZZZ"),(IF((IFERROR((VLOOKUP(A441,'Standaard+voorstellen '!A$1:B$436,1,FALSE)),"ZZZ"))="ZZZ","v","")),"")</f>
        <v/>
      </c>
      <c r="C441" s="396" t="s">
        <v>1051</v>
      </c>
      <c r="D441" s="367" t="str">
        <f t="shared" si="560"/>
        <v/>
      </c>
      <c r="E441" s="368" t="str">
        <f>IFERROR((VLOOKUP(C441,'Standaard+voorstellen '!A$1:E$568,2,FALSE)),"Nog af te handelen AANVRAAG")</f>
        <v>Nog af te handelen AANVRAAG</v>
      </c>
      <c r="F441" s="369" t="str">
        <f>IFERROR((VLOOKUP(C441,'Standaard+voorstellen '!A$1:E$568,3,FALSE)),"")</f>
        <v/>
      </c>
      <c r="G441" s="370">
        <f t="shared" si="643"/>
        <v>0</v>
      </c>
      <c r="H441" s="371">
        <f t="shared" si="645"/>
        <v>0</v>
      </c>
      <c r="I441" s="372">
        <f t="shared" si="644"/>
        <v>0</v>
      </c>
      <c r="J441" s="367" t="str">
        <f t="shared" si="561"/>
        <v/>
      </c>
      <c r="K441" s="372">
        <f t="shared" si="562"/>
        <v>0</v>
      </c>
      <c r="L441" s="506" t="s">
        <v>1101</v>
      </c>
      <c r="M441" s="373"/>
      <c r="N441" s="374"/>
      <c r="O441" s="500"/>
      <c r="P441" s="376"/>
      <c r="Q441" s="377"/>
      <c r="R441" s="378"/>
      <c r="S441" s="379"/>
      <c r="T441" s="378"/>
      <c r="U441" s="378"/>
      <c r="V441" s="377"/>
      <c r="W441" s="378"/>
      <c r="X441" s="379"/>
      <c r="Y441" s="378"/>
      <c r="Z441" s="380"/>
      <c r="AA441" s="381"/>
      <c r="AB441" s="383"/>
      <c r="AC441" s="384"/>
      <c r="AD441" s="384"/>
      <c r="AE441" s="377"/>
      <c r="AF441" s="380"/>
      <c r="AG441" s="382"/>
      <c r="AH441" s="377"/>
      <c r="AI441" s="378"/>
      <c r="AJ441" s="379"/>
      <c r="AK441" s="378"/>
      <c r="AL441" s="378"/>
      <c r="AM441" s="378"/>
      <c r="AN441" s="377"/>
      <c r="AO441" s="378"/>
      <c r="AP441" s="379"/>
      <c r="AQ441" s="378"/>
      <c r="AR441" s="378"/>
      <c r="AS441" s="378"/>
      <c r="AT441" s="377"/>
      <c r="AU441" s="378"/>
      <c r="AV441" s="378"/>
      <c r="AW441" s="377"/>
      <c r="AX441" s="378"/>
      <c r="AY441" s="385"/>
      <c r="AZ441" s="403"/>
      <c r="BA441" s="387" t="str">
        <f t="shared" si="563"/>
        <v>zzz</v>
      </c>
      <c r="BB441" s="388" t="str">
        <f t="shared" si="564"/>
        <v/>
      </c>
      <c r="BC441" s="389" t="str">
        <f t="shared" si="565"/>
        <v/>
      </c>
      <c r="BD441" s="390" t="str">
        <f t="shared" si="647"/>
        <v/>
      </c>
      <c r="BE441" s="391">
        <f t="shared" si="566"/>
        <v>4</v>
      </c>
      <c r="BF441" s="392" t="e">
        <f>VLOOKUP(C441,'Standaard+voorstellen '!A$1:E$568,1,FALSE)</f>
        <v>#N/A</v>
      </c>
      <c r="BG441" s="393" t="e">
        <f>VLOOKUP(P441,'Hulpblad Aantal per VrtgSrt &gt;=1'!B$4:C$688,1,FALSE)</f>
        <v>#N/A</v>
      </c>
      <c r="BH441" s="394"/>
      <c r="BI441" s="393" t="str">
        <f t="shared" si="567"/>
        <v>v</v>
      </c>
      <c r="BJ441" s="393" t="str">
        <f t="shared" si="568"/>
        <v/>
      </c>
      <c r="BK441" s="393" t="str">
        <f t="shared" si="569"/>
        <v/>
      </c>
      <c r="BL441" s="395" t="str">
        <f t="shared" si="570"/>
        <v/>
      </c>
      <c r="BM441" s="393" t="str">
        <f>IF((B441&gt;"a"),(VLOOKUP(A441,Afhankelijkheid!A$2:O$5530,2,FALSE)),"")</f>
        <v/>
      </c>
      <c r="BN441" s="396">
        <f>IFERROR(VLOOKUP(A441,'Hulpblad IZB en IZE'!A$2:B$750,2,FALSE),0)</f>
        <v>0</v>
      </c>
      <c r="BO441" s="397" t="str">
        <f t="shared" si="571"/>
        <v/>
      </c>
      <c r="BP441" s="370">
        <f t="shared" si="572"/>
        <v>0</v>
      </c>
      <c r="BQ441" s="371">
        <f t="shared" si="573"/>
        <v>0</v>
      </c>
      <c r="BR441" s="372">
        <f t="shared" si="641"/>
        <v>0</v>
      </c>
      <c r="BS441" s="372">
        <f t="shared" si="642"/>
        <v>0</v>
      </c>
      <c r="BT441" s="367">
        <f t="shared" si="574"/>
        <v>0</v>
      </c>
      <c r="BU441" s="398"/>
      <c r="BW441" s="393">
        <f t="shared" si="575"/>
        <v>0</v>
      </c>
      <c r="BX441" s="393">
        <f t="shared" si="576"/>
        <v>0</v>
      </c>
      <c r="BY441" s="393">
        <f t="shared" si="577"/>
        <v>0</v>
      </c>
      <c r="BZ441" s="393">
        <f t="shared" si="578"/>
        <v>0</v>
      </c>
      <c r="CA441" s="393">
        <f t="shared" si="579"/>
        <v>0</v>
      </c>
      <c r="CB441" s="393">
        <f t="shared" si="580"/>
        <v>0</v>
      </c>
      <c r="CC441" s="393">
        <f t="shared" si="581"/>
        <v>0</v>
      </c>
      <c r="CD441" s="393">
        <f t="shared" si="582"/>
        <v>0</v>
      </c>
      <c r="CE441" s="393">
        <f t="shared" si="583"/>
        <v>0</v>
      </c>
      <c r="CF441" s="393">
        <f t="shared" si="584"/>
        <v>0</v>
      </c>
      <c r="CG441" s="398"/>
      <c r="CH441" s="391">
        <f t="shared" si="585"/>
        <v>0</v>
      </c>
      <c r="CI441" s="391">
        <f t="shared" si="586"/>
        <v>0</v>
      </c>
      <c r="CJ441" s="391">
        <f t="shared" si="587"/>
        <v>0</v>
      </c>
      <c r="CK441" s="391">
        <f t="shared" si="588"/>
        <v>0</v>
      </c>
      <c r="CL441" s="391">
        <f t="shared" si="589"/>
        <v>0</v>
      </c>
      <c r="CM441" s="391">
        <f t="shared" si="590"/>
        <v>0</v>
      </c>
      <c r="CN441" s="391">
        <f t="shared" si="591"/>
        <v>0</v>
      </c>
      <c r="CO441" s="391">
        <f t="shared" si="592"/>
        <v>0</v>
      </c>
      <c r="CP441" s="391">
        <f t="shared" si="593"/>
        <v>0</v>
      </c>
      <c r="CQ441" s="391">
        <f t="shared" si="594"/>
        <v>0</v>
      </c>
      <c r="CR441" s="391">
        <f t="shared" si="595"/>
        <v>0</v>
      </c>
      <c r="CS441" s="393">
        <f t="shared" si="596"/>
        <v>0</v>
      </c>
      <c r="CT441" s="391">
        <f t="shared" si="597"/>
        <v>0</v>
      </c>
      <c r="CU441" s="391">
        <f t="shared" si="598"/>
        <v>0</v>
      </c>
      <c r="CV441" s="391">
        <f t="shared" si="599"/>
        <v>0</v>
      </c>
      <c r="CW441" s="391">
        <f t="shared" si="600"/>
        <v>0</v>
      </c>
      <c r="CX441" s="391">
        <f t="shared" si="601"/>
        <v>0</v>
      </c>
      <c r="CY441" s="391">
        <f t="shared" si="602"/>
        <v>0</v>
      </c>
      <c r="CZ441" s="391">
        <f t="shared" si="603"/>
        <v>0</v>
      </c>
      <c r="DA441" s="391">
        <f t="shared" si="604"/>
        <v>0</v>
      </c>
      <c r="DB441" s="391">
        <f t="shared" si="605"/>
        <v>0</v>
      </c>
      <c r="DC441" s="391">
        <f t="shared" si="606"/>
        <v>0</v>
      </c>
      <c r="DD441" s="391">
        <f t="shared" si="607"/>
        <v>0</v>
      </c>
      <c r="DE441" s="398"/>
      <c r="DF441" s="391">
        <f t="shared" si="608"/>
        <v>0</v>
      </c>
      <c r="DG441" s="391">
        <f t="shared" si="609"/>
        <v>0</v>
      </c>
      <c r="DH441" s="391">
        <f t="shared" si="610"/>
        <v>0</v>
      </c>
      <c r="DI441" s="391">
        <f t="shared" si="611"/>
        <v>0</v>
      </c>
      <c r="DJ441" s="391">
        <f t="shared" si="612"/>
        <v>0</v>
      </c>
      <c r="DK441" s="391">
        <f t="shared" si="613"/>
        <v>0</v>
      </c>
      <c r="DL441" s="391">
        <f t="shared" si="614"/>
        <v>0</v>
      </c>
      <c r="DM441" s="391">
        <f t="shared" si="615"/>
        <v>0</v>
      </c>
      <c r="DN441" s="391">
        <f t="shared" si="616"/>
        <v>0</v>
      </c>
      <c r="DO441" s="391">
        <f t="shared" si="617"/>
        <v>0</v>
      </c>
      <c r="DP441" s="391">
        <f t="shared" si="618"/>
        <v>0</v>
      </c>
      <c r="DQ441" s="398"/>
      <c r="DR441" s="391">
        <f t="shared" si="619"/>
        <v>0</v>
      </c>
      <c r="DS441" s="391">
        <f t="shared" si="620"/>
        <v>0</v>
      </c>
      <c r="DT441" s="391">
        <f t="shared" si="621"/>
        <v>0</v>
      </c>
      <c r="DU441" s="391">
        <f t="shared" si="622"/>
        <v>0</v>
      </c>
      <c r="DV441" s="391">
        <f t="shared" si="623"/>
        <v>0</v>
      </c>
      <c r="DW441" s="391">
        <f t="shared" si="624"/>
        <v>0</v>
      </c>
      <c r="DX441" s="391">
        <f t="shared" si="625"/>
        <v>0</v>
      </c>
      <c r="DY441" s="391">
        <f t="shared" si="626"/>
        <v>0</v>
      </c>
      <c r="DZ441" s="391">
        <f t="shared" si="627"/>
        <v>0</v>
      </c>
      <c r="EA441" s="391">
        <f t="shared" si="628"/>
        <v>0</v>
      </c>
      <c r="EB441" s="391">
        <f t="shared" si="629"/>
        <v>0</v>
      </c>
      <c r="EC441" s="398"/>
      <c r="ED441" s="391">
        <f t="shared" si="630"/>
        <v>0</v>
      </c>
      <c r="EE441" s="391">
        <f t="shared" si="631"/>
        <v>0</v>
      </c>
      <c r="EF441" s="391">
        <f t="shared" si="632"/>
        <v>0</v>
      </c>
      <c r="EG441" s="391">
        <f t="shared" si="633"/>
        <v>0</v>
      </c>
      <c r="EH441" s="391">
        <f t="shared" si="634"/>
        <v>0</v>
      </c>
      <c r="EI441" s="391">
        <f t="shared" si="635"/>
        <v>0</v>
      </c>
      <c r="EJ441" s="391">
        <f t="shared" si="636"/>
        <v>0</v>
      </c>
      <c r="EK441" s="391">
        <f t="shared" si="637"/>
        <v>0</v>
      </c>
      <c r="EL441" s="391">
        <f t="shared" si="638"/>
        <v>0</v>
      </c>
      <c r="EM441" s="391">
        <f t="shared" si="639"/>
        <v>0</v>
      </c>
      <c r="EN441" s="391">
        <f t="shared" si="640"/>
        <v>0</v>
      </c>
    </row>
    <row r="442" spans="1:144" s="391" customFormat="1" ht="13.5" hidden="1" thickBot="1" x14ac:dyDescent="0.25">
      <c r="A442" s="364" t="str">
        <f t="shared" si="648"/>
        <v>zzz</v>
      </c>
      <c r="B442" s="365" t="str">
        <f>IF((A442&lt;&gt;"ZZZ"),(IF((IFERROR((VLOOKUP(A442,'Standaard+voorstellen '!A$1:B$436,1,FALSE)),"ZZZ"))="ZZZ","v","")),"")</f>
        <v/>
      </c>
      <c r="C442" s="396" t="s">
        <v>1051</v>
      </c>
      <c r="D442" s="367" t="str">
        <f t="shared" si="560"/>
        <v/>
      </c>
      <c r="E442" s="368" t="str">
        <f>IFERROR((VLOOKUP(C442,'Standaard+voorstellen '!A$1:E$568,2,FALSE)),"Nog af te handelen AANVRAAG")</f>
        <v>Nog af te handelen AANVRAAG</v>
      </c>
      <c r="F442" s="369" t="str">
        <f>IFERROR((VLOOKUP(C442,'Standaard+voorstellen '!A$1:E$568,3,FALSE)),"")</f>
        <v/>
      </c>
      <c r="G442" s="370">
        <f t="shared" si="643"/>
        <v>0</v>
      </c>
      <c r="H442" s="371">
        <f t="shared" si="645"/>
        <v>0</v>
      </c>
      <c r="I442" s="372">
        <f t="shared" si="644"/>
        <v>0</v>
      </c>
      <c r="J442" s="367" t="str">
        <f t="shared" si="561"/>
        <v/>
      </c>
      <c r="K442" s="372">
        <f t="shared" si="562"/>
        <v>0</v>
      </c>
      <c r="L442" s="506" t="s">
        <v>1101</v>
      </c>
      <c r="M442" s="373"/>
      <c r="N442" s="374"/>
      <c r="O442" s="500"/>
      <c r="P442" s="376"/>
      <c r="Q442" s="377"/>
      <c r="R442" s="378"/>
      <c r="S442" s="379"/>
      <c r="T442" s="378"/>
      <c r="U442" s="378"/>
      <c r="V442" s="383"/>
      <c r="W442" s="384"/>
      <c r="X442" s="385"/>
      <c r="Y442" s="378"/>
      <c r="Z442" s="380"/>
      <c r="AA442" s="381"/>
      <c r="AB442" s="383"/>
      <c r="AC442" s="384"/>
      <c r="AD442" s="384"/>
      <c r="AE442" s="383"/>
      <c r="AF442" s="401"/>
      <c r="AG442" s="406"/>
      <c r="AH442" s="377"/>
      <c r="AI442" s="378"/>
      <c r="AJ442" s="379"/>
      <c r="AK442" s="384"/>
      <c r="AL442" s="384"/>
      <c r="AM442" s="384"/>
      <c r="AN442" s="377"/>
      <c r="AO442" s="378"/>
      <c r="AP442" s="379"/>
      <c r="AQ442" s="384"/>
      <c r="AR442" s="384"/>
      <c r="AS442" s="384"/>
      <c r="AT442" s="383"/>
      <c r="AU442" s="384"/>
      <c r="AV442" s="384"/>
      <c r="AW442" s="383"/>
      <c r="AX442" s="384"/>
      <c r="AY442" s="385"/>
      <c r="AZ442" s="403"/>
      <c r="BA442" s="387" t="str">
        <f t="shared" si="563"/>
        <v>zzz</v>
      </c>
      <c r="BB442" s="388" t="str">
        <f t="shared" si="564"/>
        <v/>
      </c>
      <c r="BC442" s="389" t="str">
        <f t="shared" si="565"/>
        <v/>
      </c>
      <c r="BD442" s="390" t="str">
        <f t="shared" si="647"/>
        <v/>
      </c>
      <c r="BE442" s="391">
        <f t="shared" si="566"/>
        <v>4</v>
      </c>
      <c r="BF442" s="392" t="e">
        <f>VLOOKUP(C442,'Standaard+voorstellen '!A$1:E$568,1,FALSE)</f>
        <v>#N/A</v>
      </c>
      <c r="BG442" s="393" t="e">
        <f>VLOOKUP(P442,'Hulpblad Aantal per VrtgSrt &gt;=1'!B$4:C$688,1,FALSE)</f>
        <v>#N/A</v>
      </c>
      <c r="BH442" s="394"/>
      <c r="BI442" s="393" t="str">
        <f t="shared" si="567"/>
        <v>v</v>
      </c>
      <c r="BJ442" s="393" t="str">
        <f t="shared" si="568"/>
        <v/>
      </c>
      <c r="BK442" s="393" t="str">
        <f t="shared" si="569"/>
        <v/>
      </c>
      <c r="BL442" s="395" t="str">
        <f t="shared" si="570"/>
        <v/>
      </c>
      <c r="BM442" s="393" t="str">
        <f>IF((B442&gt;"a"),(VLOOKUP(A442,Afhankelijkheid!A$2:O$5530,2,FALSE)),"")</f>
        <v/>
      </c>
      <c r="BN442" s="396">
        <f>IFERROR(VLOOKUP(A442,'Hulpblad IZB en IZE'!A$2:B$750,2,FALSE),0)</f>
        <v>0</v>
      </c>
      <c r="BO442" s="397" t="str">
        <f t="shared" si="571"/>
        <v/>
      </c>
      <c r="BP442" s="370">
        <f t="shared" si="572"/>
        <v>0</v>
      </c>
      <c r="BQ442" s="371">
        <f t="shared" si="573"/>
        <v>0</v>
      </c>
      <c r="BR442" s="372">
        <f t="shared" si="641"/>
        <v>0</v>
      </c>
      <c r="BS442" s="372">
        <f t="shared" si="642"/>
        <v>0</v>
      </c>
      <c r="BT442" s="367">
        <f t="shared" si="574"/>
        <v>0</v>
      </c>
      <c r="BU442" s="398"/>
      <c r="BW442" s="393">
        <f t="shared" si="575"/>
        <v>0</v>
      </c>
      <c r="BX442" s="393">
        <f t="shared" si="576"/>
        <v>0</v>
      </c>
      <c r="BY442" s="393">
        <f t="shared" si="577"/>
        <v>0</v>
      </c>
      <c r="BZ442" s="393">
        <f t="shared" si="578"/>
        <v>0</v>
      </c>
      <c r="CA442" s="393">
        <f t="shared" si="579"/>
        <v>0</v>
      </c>
      <c r="CB442" s="393">
        <f t="shared" si="580"/>
        <v>0</v>
      </c>
      <c r="CC442" s="393">
        <f t="shared" si="581"/>
        <v>0</v>
      </c>
      <c r="CD442" s="393">
        <f t="shared" si="582"/>
        <v>0</v>
      </c>
      <c r="CE442" s="393">
        <f t="shared" si="583"/>
        <v>0</v>
      </c>
      <c r="CF442" s="393">
        <f t="shared" si="584"/>
        <v>0</v>
      </c>
      <c r="CG442" s="398"/>
      <c r="CH442" s="391">
        <f t="shared" si="585"/>
        <v>0</v>
      </c>
      <c r="CI442" s="391">
        <f t="shared" si="586"/>
        <v>0</v>
      </c>
      <c r="CJ442" s="391">
        <f t="shared" si="587"/>
        <v>0</v>
      </c>
      <c r="CK442" s="391">
        <f t="shared" si="588"/>
        <v>0</v>
      </c>
      <c r="CL442" s="391">
        <f t="shared" si="589"/>
        <v>0</v>
      </c>
      <c r="CM442" s="391">
        <f t="shared" si="590"/>
        <v>0</v>
      </c>
      <c r="CN442" s="391">
        <f t="shared" si="591"/>
        <v>0</v>
      </c>
      <c r="CO442" s="391">
        <f t="shared" si="592"/>
        <v>0</v>
      </c>
      <c r="CP442" s="391">
        <f t="shared" si="593"/>
        <v>0</v>
      </c>
      <c r="CQ442" s="391">
        <f t="shared" si="594"/>
        <v>0</v>
      </c>
      <c r="CR442" s="391">
        <f t="shared" si="595"/>
        <v>0</v>
      </c>
      <c r="CS442" s="393">
        <f t="shared" si="596"/>
        <v>0</v>
      </c>
      <c r="CT442" s="391">
        <f t="shared" si="597"/>
        <v>0</v>
      </c>
      <c r="CU442" s="391">
        <f t="shared" si="598"/>
        <v>0</v>
      </c>
      <c r="CV442" s="391">
        <f t="shared" si="599"/>
        <v>0</v>
      </c>
      <c r="CW442" s="391">
        <f t="shared" si="600"/>
        <v>0</v>
      </c>
      <c r="CX442" s="391">
        <f t="shared" si="601"/>
        <v>0</v>
      </c>
      <c r="CY442" s="391">
        <f t="shared" si="602"/>
        <v>0</v>
      </c>
      <c r="CZ442" s="391">
        <f t="shared" si="603"/>
        <v>0</v>
      </c>
      <c r="DA442" s="391">
        <f t="shared" si="604"/>
        <v>0</v>
      </c>
      <c r="DB442" s="391">
        <f t="shared" si="605"/>
        <v>0</v>
      </c>
      <c r="DC442" s="391">
        <f t="shared" si="606"/>
        <v>0</v>
      </c>
      <c r="DD442" s="391">
        <f t="shared" si="607"/>
        <v>0</v>
      </c>
      <c r="DE442" s="398"/>
      <c r="DF442" s="391">
        <f t="shared" si="608"/>
        <v>0</v>
      </c>
      <c r="DG442" s="391">
        <f t="shared" si="609"/>
        <v>0</v>
      </c>
      <c r="DH442" s="391">
        <f t="shared" si="610"/>
        <v>0</v>
      </c>
      <c r="DI442" s="391">
        <f t="shared" si="611"/>
        <v>0</v>
      </c>
      <c r="DJ442" s="391">
        <f t="shared" si="612"/>
        <v>0</v>
      </c>
      <c r="DK442" s="391">
        <f t="shared" si="613"/>
        <v>0</v>
      </c>
      <c r="DL442" s="391">
        <f t="shared" si="614"/>
        <v>0</v>
      </c>
      <c r="DM442" s="391">
        <f t="shared" si="615"/>
        <v>0</v>
      </c>
      <c r="DN442" s="391">
        <f t="shared" si="616"/>
        <v>0</v>
      </c>
      <c r="DO442" s="391">
        <f t="shared" si="617"/>
        <v>0</v>
      </c>
      <c r="DP442" s="391">
        <f t="shared" si="618"/>
        <v>0</v>
      </c>
      <c r="DQ442" s="398"/>
      <c r="DR442" s="391">
        <f t="shared" si="619"/>
        <v>0</v>
      </c>
      <c r="DS442" s="391">
        <f t="shared" si="620"/>
        <v>0</v>
      </c>
      <c r="DT442" s="391">
        <f t="shared" si="621"/>
        <v>0</v>
      </c>
      <c r="DU442" s="391">
        <f t="shared" si="622"/>
        <v>0</v>
      </c>
      <c r="DV442" s="391">
        <f t="shared" si="623"/>
        <v>0</v>
      </c>
      <c r="DW442" s="391">
        <f t="shared" si="624"/>
        <v>0</v>
      </c>
      <c r="DX442" s="391">
        <f t="shared" si="625"/>
        <v>0</v>
      </c>
      <c r="DY442" s="391">
        <f t="shared" si="626"/>
        <v>0</v>
      </c>
      <c r="DZ442" s="391">
        <f t="shared" si="627"/>
        <v>0</v>
      </c>
      <c r="EA442" s="391">
        <f t="shared" si="628"/>
        <v>0</v>
      </c>
      <c r="EB442" s="391">
        <f t="shared" si="629"/>
        <v>0</v>
      </c>
      <c r="EC442" s="398"/>
      <c r="ED442" s="391">
        <f t="shared" si="630"/>
        <v>0</v>
      </c>
      <c r="EE442" s="391">
        <f t="shared" si="631"/>
        <v>0</v>
      </c>
      <c r="EF442" s="391">
        <f t="shared" si="632"/>
        <v>0</v>
      </c>
      <c r="EG442" s="391">
        <f t="shared" si="633"/>
        <v>0</v>
      </c>
      <c r="EH442" s="391">
        <f t="shared" si="634"/>
        <v>0</v>
      </c>
      <c r="EI442" s="391">
        <f t="shared" si="635"/>
        <v>0</v>
      </c>
      <c r="EJ442" s="391">
        <f t="shared" si="636"/>
        <v>0</v>
      </c>
      <c r="EK442" s="391">
        <f t="shared" si="637"/>
        <v>0</v>
      </c>
      <c r="EL442" s="391">
        <f t="shared" si="638"/>
        <v>0</v>
      </c>
      <c r="EM442" s="391">
        <f t="shared" si="639"/>
        <v>0</v>
      </c>
      <c r="EN442" s="391">
        <f t="shared" si="640"/>
        <v>0</v>
      </c>
    </row>
    <row r="443" spans="1:144" s="391" customFormat="1" ht="13.5" hidden="1" thickBot="1" x14ac:dyDescent="0.25">
      <c r="A443" s="364" t="str">
        <f t="shared" si="648"/>
        <v>zzz</v>
      </c>
      <c r="B443" s="365" t="str">
        <f>IF((A443&lt;&gt;"ZZZ"),(IF((IFERROR((VLOOKUP(A443,'Standaard+voorstellen '!A$1:B$436,1,FALSE)),"ZZZ"))="ZZZ","v","")),"")</f>
        <v/>
      </c>
      <c r="C443" s="396" t="s">
        <v>1051</v>
      </c>
      <c r="D443" s="367" t="str">
        <f t="shared" si="560"/>
        <v/>
      </c>
      <c r="E443" s="368" t="str">
        <f>IFERROR((VLOOKUP(C443,'Standaard+voorstellen '!A$1:E$568,2,FALSE)),"Nog af te handelen AANVRAAG")</f>
        <v>Nog af te handelen AANVRAAG</v>
      </c>
      <c r="F443" s="369" t="str">
        <f>IFERROR((VLOOKUP(C443,'Standaard+voorstellen '!A$1:E$568,3,FALSE)),"")</f>
        <v/>
      </c>
      <c r="G443" s="370">
        <f t="shared" si="643"/>
        <v>0</v>
      </c>
      <c r="H443" s="371">
        <f t="shared" si="645"/>
        <v>0</v>
      </c>
      <c r="I443" s="372">
        <f t="shared" si="644"/>
        <v>0</v>
      </c>
      <c r="J443" s="367" t="str">
        <f t="shared" si="561"/>
        <v/>
      </c>
      <c r="K443" s="372">
        <f t="shared" si="562"/>
        <v>0</v>
      </c>
      <c r="L443" s="414" t="s">
        <v>1101</v>
      </c>
      <c r="M443" s="373"/>
      <c r="N443" s="374"/>
      <c r="O443" s="458"/>
      <c r="P443" s="376"/>
      <c r="Q443" s="377"/>
      <c r="R443" s="378"/>
      <c r="S443" s="379"/>
      <c r="T443" s="378"/>
      <c r="U443" s="378"/>
      <c r="V443" s="383"/>
      <c r="W443" s="384"/>
      <c r="X443" s="385"/>
      <c r="Y443" s="384"/>
      <c r="Z443" s="401"/>
      <c r="AA443" s="402"/>
      <c r="AB443" s="383"/>
      <c r="AC443" s="384"/>
      <c r="AD443" s="384"/>
      <c r="AE443" s="377"/>
      <c r="AF443" s="380"/>
      <c r="AG443" s="382"/>
      <c r="AH443" s="383"/>
      <c r="AI443" s="384"/>
      <c r="AJ443" s="385"/>
      <c r="AK443" s="384"/>
      <c r="AL443" s="384"/>
      <c r="AM443" s="384"/>
      <c r="AN443" s="383"/>
      <c r="AO443" s="384"/>
      <c r="AP443" s="385"/>
      <c r="AQ443" s="384"/>
      <c r="AR443" s="384"/>
      <c r="AS443" s="384"/>
      <c r="AT443" s="383"/>
      <c r="AU443" s="384"/>
      <c r="AV443" s="384"/>
      <c r="AW443" s="383"/>
      <c r="AX443" s="384"/>
      <c r="AY443" s="385"/>
      <c r="AZ443" s="403"/>
      <c r="BA443" s="387" t="str">
        <f t="shared" si="563"/>
        <v>zzz</v>
      </c>
      <c r="BB443" s="388" t="str">
        <f t="shared" si="564"/>
        <v/>
      </c>
      <c r="BC443" s="389" t="str">
        <f t="shared" si="565"/>
        <v/>
      </c>
      <c r="BD443" s="390" t="str">
        <f t="shared" si="647"/>
        <v/>
      </c>
      <c r="BE443" s="391">
        <f t="shared" si="566"/>
        <v>4</v>
      </c>
      <c r="BF443" s="392" t="e">
        <f>VLOOKUP(C443,'Standaard+voorstellen '!A$1:E$568,1,FALSE)</f>
        <v>#N/A</v>
      </c>
      <c r="BG443" s="393" t="e">
        <f>VLOOKUP(P443,'Hulpblad Aantal per VrtgSrt &gt;=1'!B$4:C$688,1,FALSE)</f>
        <v>#N/A</v>
      </c>
      <c r="BH443" s="394"/>
      <c r="BI443" s="393" t="str">
        <f t="shared" si="567"/>
        <v>v</v>
      </c>
      <c r="BJ443" s="393" t="str">
        <f t="shared" si="568"/>
        <v/>
      </c>
      <c r="BK443" s="393" t="str">
        <f t="shared" si="569"/>
        <v/>
      </c>
      <c r="BL443" s="395" t="str">
        <f t="shared" si="570"/>
        <v/>
      </c>
      <c r="BM443" s="393" t="str">
        <f>IF((B443&gt;"a"),(VLOOKUP(A443,Afhankelijkheid!A$2:O$5530,2,FALSE)),"")</f>
        <v/>
      </c>
      <c r="BN443" s="396">
        <f>IFERROR(VLOOKUP(A443,'Hulpblad IZB en IZE'!A$2:B$750,2,FALSE),0)</f>
        <v>0</v>
      </c>
      <c r="BO443" s="397" t="str">
        <f t="shared" si="571"/>
        <v/>
      </c>
      <c r="BP443" s="370">
        <f t="shared" si="572"/>
        <v>0</v>
      </c>
      <c r="BQ443" s="371">
        <f t="shared" si="573"/>
        <v>0</v>
      </c>
      <c r="BR443" s="372">
        <f t="shared" si="641"/>
        <v>0</v>
      </c>
      <c r="BS443" s="372">
        <f t="shared" si="642"/>
        <v>0</v>
      </c>
      <c r="BT443" s="367">
        <f t="shared" si="574"/>
        <v>0</v>
      </c>
      <c r="BU443" s="398"/>
      <c r="BW443" s="393">
        <f t="shared" si="575"/>
        <v>0</v>
      </c>
      <c r="BX443" s="393">
        <f t="shared" si="576"/>
        <v>0</v>
      </c>
      <c r="BY443" s="393">
        <f t="shared" si="577"/>
        <v>0</v>
      </c>
      <c r="BZ443" s="393">
        <f t="shared" si="578"/>
        <v>0</v>
      </c>
      <c r="CA443" s="393">
        <f t="shared" si="579"/>
        <v>0</v>
      </c>
      <c r="CB443" s="393">
        <f t="shared" si="580"/>
        <v>0</v>
      </c>
      <c r="CC443" s="393">
        <f t="shared" si="581"/>
        <v>0</v>
      </c>
      <c r="CD443" s="393">
        <f t="shared" si="582"/>
        <v>0</v>
      </c>
      <c r="CE443" s="393">
        <f t="shared" si="583"/>
        <v>0</v>
      </c>
      <c r="CF443" s="393">
        <f t="shared" si="584"/>
        <v>0</v>
      </c>
      <c r="CG443" s="398"/>
      <c r="CH443" s="391">
        <f t="shared" si="585"/>
        <v>0</v>
      </c>
      <c r="CI443" s="391">
        <f t="shared" si="586"/>
        <v>0</v>
      </c>
      <c r="CJ443" s="391">
        <f t="shared" si="587"/>
        <v>0</v>
      </c>
      <c r="CK443" s="391">
        <f t="shared" si="588"/>
        <v>0</v>
      </c>
      <c r="CL443" s="391">
        <f t="shared" si="589"/>
        <v>0</v>
      </c>
      <c r="CM443" s="391">
        <f t="shared" si="590"/>
        <v>0</v>
      </c>
      <c r="CN443" s="391">
        <f t="shared" si="591"/>
        <v>0</v>
      </c>
      <c r="CO443" s="391">
        <f t="shared" si="592"/>
        <v>0</v>
      </c>
      <c r="CP443" s="391">
        <f t="shared" si="593"/>
        <v>0</v>
      </c>
      <c r="CQ443" s="391">
        <f t="shared" si="594"/>
        <v>0</v>
      </c>
      <c r="CR443" s="391">
        <f t="shared" si="595"/>
        <v>0</v>
      </c>
      <c r="CS443" s="393">
        <f t="shared" si="596"/>
        <v>0</v>
      </c>
      <c r="CT443" s="391">
        <f t="shared" si="597"/>
        <v>0</v>
      </c>
      <c r="CU443" s="391">
        <f t="shared" si="598"/>
        <v>0</v>
      </c>
      <c r="CV443" s="391">
        <f t="shared" si="599"/>
        <v>0</v>
      </c>
      <c r="CW443" s="391">
        <f t="shared" si="600"/>
        <v>0</v>
      </c>
      <c r="CX443" s="391">
        <f t="shared" si="601"/>
        <v>0</v>
      </c>
      <c r="CY443" s="391">
        <f t="shared" si="602"/>
        <v>0</v>
      </c>
      <c r="CZ443" s="391">
        <f t="shared" si="603"/>
        <v>0</v>
      </c>
      <c r="DA443" s="391">
        <f t="shared" si="604"/>
        <v>0</v>
      </c>
      <c r="DB443" s="391">
        <f t="shared" si="605"/>
        <v>0</v>
      </c>
      <c r="DC443" s="391">
        <f t="shared" si="606"/>
        <v>0</v>
      </c>
      <c r="DD443" s="391">
        <f t="shared" si="607"/>
        <v>0</v>
      </c>
      <c r="DE443" s="398"/>
      <c r="DF443" s="391">
        <f t="shared" si="608"/>
        <v>0</v>
      </c>
      <c r="DG443" s="391">
        <f t="shared" si="609"/>
        <v>0</v>
      </c>
      <c r="DH443" s="391">
        <f t="shared" si="610"/>
        <v>0</v>
      </c>
      <c r="DI443" s="391">
        <f t="shared" si="611"/>
        <v>0</v>
      </c>
      <c r="DJ443" s="391">
        <f t="shared" si="612"/>
        <v>0</v>
      </c>
      <c r="DK443" s="391">
        <f t="shared" si="613"/>
        <v>0</v>
      </c>
      <c r="DL443" s="391">
        <f t="shared" si="614"/>
        <v>0</v>
      </c>
      <c r="DM443" s="391">
        <f t="shared" si="615"/>
        <v>0</v>
      </c>
      <c r="DN443" s="391">
        <f t="shared" si="616"/>
        <v>0</v>
      </c>
      <c r="DO443" s="391">
        <f t="shared" si="617"/>
        <v>0</v>
      </c>
      <c r="DP443" s="391">
        <f t="shared" si="618"/>
        <v>0</v>
      </c>
      <c r="DQ443" s="398"/>
      <c r="DR443" s="391">
        <f t="shared" si="619"/>
        <v>0</v>
      </c>
      <c r="DS443" s="391">
        <f t="shared" si="620"/>
        <v>0</v>
      </c>
      <c r="DT443" s="391">
        <f t="shared" si="621"/>
        <v>0</v>
      </c>
      <c r="DU443" s="391">
        <f t="shared" si="622"/>
        <v>0</v>
      </c>
      <c r="DV443" s="391">
        <f t="shared" si="623"/>
        <v>0</v>
      </c>
      <c r="DW443" s="391">
        <f t="shared" si="624"/>
        <v>0</v>
      </c>
      <c r="DX443" s="391">
        <f t="shared" si="625"/>
        <v>0</v>
      </c>
      <c r="DY443" s="391">
        <f t="shared" si="626"/>
        <v>0</v>
      </c>
      <c r="DZ443" s="391">
        <f t="shared" si="627"/>
        <v>0</v>
      </c>
      <c r="EA443" s="391">
        <f t="shared" si="628"/>
        <v>0</v>
      </c>
      <c r="EB443" s="391">
        <f t="shared" si="629"/>
        <v>0</v>
      </c>
      <c r="EC443" s="398"/>
      <c r="ED443" s="391">
        <f t="shared" si="630"/>
        <v>0</v>
      </c>
      <c r="EE443" s="391">
        <f t="shared" si="631"/>
        <v>0</v>
      </c>
      <c r="EF443" s="391">
        <f t="shared" si="632"/>
        <v>0</v>
      </c>
      <c r="EG443" s="391">
        <f t="shared" si="633"/>
        <v>0</v>
      </c>
      <c r="EH443" s="391">
        <f t="shared" si="634"/>
        <v>0</v>
      </c>
      <c r="EI443" s="391">
        <f t="shared" si="635"/>
        <v>0</v>
      </c>
      <c r="EJ443" s="391">
        <f t="shared" si="636"/>
        <v>0</v>
      </c>
      <c r="EK443" s="391">
        <f t="shared" si="637"/>
        <v>0</v>
      </c>
      <c r="EL443" s="391">
        <f t="shared" si="638"/>
        <v>0</v>
      </c>
      <c r="EM443" s="391">
        <f t="shared" si="639"/>
        <v>0</v>
      </c>
      <c r="EN443" s="391">
        <f t="shared" si="640"/>
        <v>0</v>
      </c>
    </row>
    <row r="444" spans="1:144" s="391" customFormat="1" ht="13.5" hidden="1" thickBot="1" x14ac:dyDescent="0.25">
      <c r="A444" s="364" t="str">
        <f t="shared" si="648"/>
        <v>zzz</v>
      </c>
      <c r="B444" s="365" t="str">
        <f>IF((A444&lt;&gt;"ZZZ"),(IF((IFERROR((VLOOKUP(A444,'Standaard+voorstellen '!A$1:B$436,1,FALSE)),"ZZZ"))="ZZZ","v","")),"")</f>
        <v/>
      </c>
      <c r="C444" s="396" t="s">
        <v>1051</v>
      </c>
      <c r="D444" s="367" t="str">
        <f t="shared" si="560"/>
        <v/>
      </c>
      <c r="E444" s="368" t="str">
        <f>IFERROR((VLOOKUP(C444,'Standaard+voorstellen '!A$1:E$568,2,FALSE)),"Nog af te handelen AANVRAAG")</f>
        <v>Nog af te handelen AANVRAAG</v>
      </c>
      <c r="F444" s="369" t="str">
        <f>IFERROR((VLOOKUP(C444,'Standaard+voorstellen '!A$1:E$568,3,FALSE)),"")</f>
        <v/>
      </c>
      <c r="G444" s="370">
        <f t="shared" si="643"/>
        <v>0</v>
      </c>
      <c r="H444" s="371">
        <f t="shared" si="645"/>
        <v>0</v>
      </c>
      <c r="I444" s="372">
        <f t="shared" si="644"/>
        <v>0</v>
      </c>
      <c r="J444" s="367" t="str">
        <f t="shared" si="561"/>
        <v/>
      </c>
      <c r="K444" s="372">
        <f t="shared" si="562"/>
        <v>0</v>
      </c>
      <c r="L444" s="506" t="s">
        <v>1101</v>
      </c>
      <c r="M444" s="373"/>
      <c r="N444" s="374"/>
      <c r="O444" s="458"/>
      <c r="P444" s="376"/>
      <c r="Q444" s="377"/>
      <c r="R444" s="378"/>
      <c r="S444" s="379"/>
      <c r="T444" s="378"/>
      <c r="U444" s="378"/>
      <c r="V444" s="383"/>
      <c r="W444" s="384"/>
      <c r="X444" s="385"/>
      <c r="Y444" s="384"/>
      <c r="Z444" s="401"/>
      <c r="AA444" s="402"/>
      <c r="AB444" s="383"/>
      <c r="AC444" s="384"/>
      <c r="AD444" s="384"/>
      <c r="AE444" s="383"/>
      <c r="AF444" s="401"/>
      <c r="AG444" s="406"/>
      <c r="AH444" s="383"/>
      <c r="AI444" s="384"/>
      <c r="AJ444" s="385"/>
      <c r="AK444" s="378"/>
      <c r="AL444" s="378"/>
      <c r="AM444" s="378"/>
      <c r="AN444" s="383"/>
      <c r="AO444" s="384"/>
      <c r="AP444" s="385"/>
      <c r="AQ444" s="378"/>
      <c r="AR444" s="378"/>
      <c r="AS444" s="378"/>
      <c r="AT444" s="383"/>
      <c r="AU444" s="378"/>
      <c r="AV444" s="378"/>
      <c r="AW444" s="383"/>
      <c r="AX444" s="384"/>
      <c r="AY444" s="385"/>
      <c r="AZ444" s="403"/>
      <c r="BA444" s="387" t="str">
        <f t="shared" si="563"/>
        <v>zzz</v>
      </c>
      <c r="BB444" s="388" t="str">
        <f t="shared" si="564"/>
        <v/>
      </c>
      <c r="BC444" s="389" t="str">
        <f t="shared" si="565"/>
        <v/>
      </c>
      <c r="BD444" s="390" t="str">
        <f t="shared" si="647"/>
        <v/>
      </c>
      <c r="BE444" s="391">
        <f t="shared" si="566"/>
        <v>4</v>
      </c>
      <c r="BF444" s="392" t="e">
        <f>VLOOKUP(C444,'Standaard+voorstellen '!A$1:E$568,1,FALSE)</f>
        <v>#N/A</v>
      </c>
      <c r="BG444" s="393" t="e">
        <f>VLOOKUP(P444,'Hulpblad Aantal per VrtgSrt &gt;=1'!B$4:C$688,1,FALSE)</f>
        <v>#N/A</v>
      </c>
      <c r="BH444" s="394"/>
      <c r="BI444" s="393" t="str">
        <f t="shared" si="567"/>
        <v>v</v>
      </c>
      <c r="BJ444" s="393" t="str">
        <f t="shared" si="568"/>
        <v/>
      </c>
      <c r="BK444" s="393" t="str">
        <f t="shared" si="569"/>
        <v/>
      </c>
      <c r="BL444" s="395" t="str">
        <f t="shared" si="570"/>
        <v/>
      </c>
      <c r="BM444" s="393" t="str">
        <f>IF((B444&gt;"a"),(VLOOKUP(A444,Afhankelijkheid!A$2:O$5530,2,FALSE)),"")</f>
        <v/>
      </c>
      <c r="BN444" s="396">
        <f>IFERROR(VLOOKUP(A444,'Hulpblad IZB en IZE'!A$2:B$750,2,FALSE),0)</f>
        <v>0</v>
      </c>
      <c r="BO444" s="397" t="str">
        <f t="shared" si="571"/>
        <v/>
      </c>
      <c r="BP444" s="370">
        <f t="shared" si="572"/>
        <v>0</v>
      </c>
      <c r="BQ444" s="371">
        <f t="shared" si="573"/>
        <v>0</v>
      </c>
      <c r="BR444" s="372">
        <f t="shared" si="641"/>
        <v>0</v>
      </c>
      <c r="BS444" s="372">
        <f t="shared" si="642"/>
        <v>0</v>
      </c>
      <c r="BT444" s="367">
        <f t="shared" si="574"/>
        <v>0</v>
      </c>
      <c r="BU444" s="398"/>
      <c r="BW444" s="393">
        <f t="shared" si="575"/>
        <v>0</v>
      </c>
      <c r="BX444" s="393">
        <f t="shared" si="576"/>
        <v>0</v>
      </c>
      <c r="BY444" s="393">
        <f t="shared" si="577"/>
        <v>0</v>
      </c>
      <c r="BZ444" s="393">
        <f t="shared" si="578"/>
        <v>0</v>
      </c>
      <c r="CA444" s="393">
        <f t="shared" si="579"/>
        <v>0</v>
      </c>
      <c r="CB444" s="393">
        <f t="shared" si="580"/>
        <v>0</v>
      </c>
      <c r="CC444" s="393">
        <f t="shared" si="581"/>
        <v>0</v>
      </c>
      <c r="CD444" s="393">
        <f t="shared" si="582"/>
        <v>0</v>
      </c>
      <c r="CE444" s="393">
        <f t="shared" si="583"/>
        <v>0</v>
      </c>
      <c r="CF444" s="393">
        <f t="shared" si="584"/>
        <v>0</v>
      </c>
      <c r="CG444" s="398"/>
      <c r="CH444" s="391">
        <f t="shared" si="585"/>
        <v>0</v>
      </c>
      <c r="CI444" s="391">
        <f t="shared" si="586"/>
        <v>0</v>
      </c>
      <c r="CJ444" s="391">
        <f t="shared" si="587"/>
        <v>0</v>
      </c>
      <c r="CK444" s="391">
        <f t="shared" si="588"/>
        <v>0</v>
      </c>
      <c r="CL444" s="391">
        <f t="shared" si="589"/>
        <v>0</v>
      </c>
      <c r="CM444" s="391">
        <f t="shared" si="590"/>
        <v>0</v>
      </c>
      <c r="CN444" s="391">
        <f t="shared" si="591"/>
        <v>0</v>
      </c>
      <c r="CO444" s="391">
        <f t="shared" si="592"/>
        <v>0</v>
      </c>
      <c r="CP444" s="391">
        <f t="shared" si="593"/>
        <v>0</v>
      </c>
      <c r="CQ444" s="391">
        <f t="shared" si="594"/>
        <v>0</v>
      </c>
      <c r="CR444" s="391">
        <f t="shared" si="595"/>
        <v>0</v>
      </c>
      <c r="CS444" s="393">
        <f t="shared" si="596"/>
        <v>0</v>
      </c>
      <c r="CT444" s="391">
        <f t="shared" si="597"/>
        <v>0</v>
      </c>
      <c r="CU444" s="391">
        <f t="shared" si="598"/>
        <v>0</v>
      </c>
      <c r="CV444" s="391">
        <f t="shared" si="599"/>
        <v>0</v>
      </c>
      <c r="CW444" s="391">
        <f t="shared" si="600"/>
        <v>0</v>
      </c>
      <c r="CX444" s="391">
        <f t="shared" si="601"/>
        <v>0</v>
      </c>
      <c r="CY444" s="391">
        <f t="shared" si="602"/>
        <v>0</v>
      </c>
      <c r="CZ444" s="391">
        <f t="shared" si="603"/>
        <v>0</v>
      </c>
      <c r="DA444" s="391">
        <f t="shared" si="604"/>
        <v>0</v>
      </c>
      <c r="DB444" s="391">
        <f t="shared" si="605"/>
        <v>0</v>
      </c>
      <c r="DC444" s="391">
        <f t="shared" si="606"/>
        <v>0</v>
      </c>
      <c r="DD444" s="391">
        <f t="shared" si="607"/>
        <v>0</v>
      </c>
      <c r="DE444" s="398"/>
      <c r="DF444" s="391">
        <f t="shared" si="608"/>
        <v>0</v>
      </c>
      <c r="DG444" s="391">
        <f t="shared" si="609"/>
        <v>0</v>
      </c>
      <c r="DH444" s="391">
        <f t="shared" si="610"/>
        <v>0</v>
      </c>
      <c r="DI444" s="391">
        <f t="shared" si="611"/>
        <v>0</v>
      </c>
      <c r="DJ444" s="391">
        <f t="shared" si="612"/>
        <v>0</v>
      </c>
      <c r="DK444" s="391">
        <f t="shared" si="613"/>
        <v>0</v>
      </c>
      <c r="DL444" s="391">
        <f t="shared" si="614"/>
        <v>0</v>
      </c>
      <c r="DM444" s="391">
        <f t="shared" si="615"/>
        <v>0</v>
      </c>
      <c r="DN444" s="391">
        <f t="shared" si="616"/>
        <v>0</v>
      </c>
      <c r="DO444" s="391">
        <f t="shared" si="617"/>
        <v>0</v>
      </c>
      <c r="DP444" s="391">
        <f t="shared" si="618"/>
        <v>0</v>
      </c>
      <c r="DQ444" s="398"/>
      <c r="DR444" s="391">
        <f t="shared" si="619"/>
        <v>0</v>
      </c>
      <c r="DS444" s="391">
        <f t="shared" si="620"/>
        <v>0</v>
      </c>
      <c r="DT444" s="391">
        <f t="shared" si="621"/>
        <v>0</v>
      </c>
      <c r="DU444" s="391">
        <f t="shared" si="622"/>
        <v>0</v>
      </c>
      <c r="DV444" s="391">
        <f t="shared" si="623"/>
        <v>0</v>
      </c>
      <c r="DW444" s="391">
        <f t="shared" si="624"/>
        <v>0</v>
      </c>
      <c r="DX444" s="391">
        <f t="shared" si="625"/>
        <v>0</v>
      </c>
      <c r="DY444" s="391">
        <f t="shared" si="626"/>
        <v>0</v>
      </c>
      <c r="DZ444" s="391">
        <f t="shared" si="627"/>
        <v>0</v>
      </c>
      <c r="EA444" s="391">
        <f t="shared" si="628"/>
        <v>0</v>
      </c>
      <c r="EB444" s="391">
        <f t="shared" si="629"/>
        <v>0</v>
      </c>
      <c r="EC444" s="398"/>
      <c r="ED444" s="391">
        <f t="shared" si="630"/>
        <v>0</v>
      </c>
      <c r="EE444" s="391">
        <f t="shared" si="631"/>
        <v>0</v>
      </c>
      <c r="EF444" s="391">
        <f t="shared" si="632"/>
        <v>0</v>
      </c>
      <c r="EG444" s="391">
        <f t="shared" si="633"/>
        <v>0</v>
      </c>
      <c r="EH444" s="391">
        <f t="shared" si="634"/>
        <v>0</v>
      </c>
      <c r="EI444" s="391">
        <f t="shared" si="635"/>
        <v>0</v>
      </c>
      <c r="EJ444" s="391">
        <f t="shared" si="636"/>
        <v>0</v>
      </c>
      <c r="EK444" s="391">
        <f t="shared" si="637"/>
        <v>0</v>
      </c>
      <c r="EL444" s="391">
        <f t="shared" si="638"/>
        <v>0</v>
      </c>
      <c r="EM444" s="391">
        <f t="shared" si="639"/>
        <v>0</v>
      </c>
      <c r="EN444" s="391">
        <f t="shared" si="640"/>
        <v>0</v>
      </c>
    </row>
    <row r="445" spans="1:144" s="391" customFormat="1" ht="13.5" hidden="1" thickBot="1" x14ac:dyDescent="0.25">
      <c r="A445" s="364" t="str">
        <f t="shared" si="648"/>
        <v>zzz</v>
      </c>
      <c r="B445" s="365" t="str">
        <f>IF((A445&lt;&gt;"ZZZ"),(IF((IFERROR((VLOOKUP(A445,'Standaard+voorstellen '!A$1:B$436,1,FALSE)),"ZZZ"))="ZZZ","v","")),"")</f>
        <v/>
      </c>
      <c r="C445" s="396" t="s">
        <v>1051</v>
      </c>
      <c r="D445" s="367" t="str">
        <f t="shared" si="560"/>
        <v/>
      </c>
      <c r="E445" s="368" t="str">
        <f>IFERROR((VLOOKUP(C445,'Standaard+voorstellen '!A$1:E$568,2,FALSE)),"Nog af te handelen AANVRAAG")</f>
        <v>Nog af te handelen AANVRAAG</v>
      </c>
      <c r="F445" s="369" t="str">
        <f>IFERROR((VLOOKUP(C445,'Standaard+voorstellen '!A$1:E$568,3,FALSE)),"")</f>
        <v/>
      </c>
      <c r="G445" s="370">
        <f t="shared" si="643"/>
        <v>0</v>
      </c>
      <c r="H445" s="371">
        <f t="shared" si="645"/>
        <v>0</v>
      </c>
      <c r="I445" s="372">
        <f t="shared" si="644"/>
        <v>0</v>
      </c>
      <c r="J445" s="367" t="str">
        <f t="shared" si="561"/>
        <v/>
      </c>
      <c r="K445" s="372">
        <f t="shared" si="562"/>
        <v>0</v>
      </c>
      <c r="L445" s="414" t="s">
        <v>1101</v>
      </c>
      <c r="M445" s="373"/>
      <c r="N445" s="374"/>
      <c r="O445" s="375"/>
      <c r="P445" s="376"/>
      <c r="Q445" s="377"/>
      <c r="R445" s="378"/>
      <c r="S445" s="379"/>
      <c r="T445" s="378"/>
      <c r="U445" s="378"/>
      <c r="V445" s="383"/>
      <c r="W445" s="384"/>
      <c r="X445" s="385"/>
      <c r="Y445" s="384"/>
      <c r="Z445" s="401"/>
      <c r="AA445" s="402"/>
      <c r="AB445" s="383"/>
      <c r="AC445" s="384"/>
      <c r="AD445" s="384"/>
      <c r="AE445" s="377"/>
      <c r="AF445" s="380"/>
      <c r="AG445" s="382"/>
      <c r="AH445" s="383"/>
      <c r="AI445" s="384"/>
      <c r="AJ445" s="385"/>
      <c r="AK445" s="384"/>
      <c r="AL445" s="384"/>
      <c r="AM445" s="384"/>
      <c r="AN445" s="383"/>
      <c r="AO445" s="384"/>
      <c r="AP445" s="385"/>
      <c r="AQ445" s="384"/>
      <c r="AR445" s="384"/>
      <c r="AS445" s="384"/>
      <c r="AT445" s="383"/>
      <c r="AU445" s="384"/>
      <c r="AV445" s="384"/>
      <c r="AW445" s="383"/>
      <c r="AX445" s="384"/>
      <c r="AY445" s="385"/>
      <c r="AZ445" s="403"/>
      <c r="BA445" s="387" t="str">
        <f t="shared" si="563"/>
        <v>zzz</v>
      </c>
      <c r="BB445" s="388" t="str">
        <f t="shared" si="564"/>
        <v/>
      </c>
      <c r="BC445" s="389" t="str">
        <f t="shared" si="565"/>
        <v/>
      </c>
      <c r="BD445" s="390" t="str">
        <f t="shared" si="647"/>
        <v/>
      </c>
      <c r="BE445" s="391">
        <f t="shared" si="566"/>
        <v>4</v>
      </c>
      <c r="BF445" s="392" t="e">
        <f>VLOOKUP(C445,'Standaard+voorstellen '!A$1:E$568,1,FALSE)</f>
        <v>#N/A</v>
      </c>
      <c r="BG445" s="393" t="e">
        <f>VLOOKUP(P445,'Hulpblad Aantal per VrtgSrt &gt;=1'!B$4:C$688,1,FALSE)</f>
        <v>#N/A</v>
      </c>
      <c r="BH445" s="394"/>
      <c r="BI445" s="393" t="str">
        <f t="shared" si="567"/>
        <v>v</v>
      </c>
      <c r="BJ445" s="393" t="str">
        <f t="shared" si="568"/>
        <v/>
      </c>
      <c r="BK445" s="393" t="str">
        <f t="shared" si="569"/>
        <v/>
      </c>
      <c r="BL445" s="395" t="str">
        <f t="shared" si="570"/>
        <v/>
      </c>
      <c r="BM445" s="393" t="str">
        <f>IF((B445&gt;"a"),(VLOOKUP(A445,Afhankelijkheid!A$2:O$5530,2,FALSE)),"")</f>
        <v/>
      </c>
      <c r="BN445" s="396">
        <f>IFERROR(VLOOKUP(A445,'Hulpblad IZB en IZE'!A$2:B$750,2,FALSE),0)</f>
        <v>0</v>
      </c>
      <c r="BO445" s="397" t="str">
        <f t="shared" si="571"/>
        <v/>
      </c>
      <c r="BP445" s="370">
        <f t="shared" si="572"/>
        <v>0</v>
      </c>
      <c r="BQ445" s="371">
        <f t="shared" si="573"/>
        <v>0</v>
      </c>
      <c r="BR445" s="372">
        <f t="shared" si="641"/>
        <v>0</v>
      </c>
      <c r="BS445" s="372">
        <f t="shared" si="642"/>
        <v>0</v>
      </c>
      <c r="BT445" s="367">
        <f t="shared" si="574"/>
        <v>0</v>
      </c>
      <c r="BU445" s="398"/>
      <c r="BW445" s="393">
        <f t="shared" si="575"/>
        <v>0</v>
      </c>
      <c r="BX445" s="393">
        <f t="shared" si="576"/>
        <v>0</v>
      </c>
      <c r="BY445" s="393">
        <f t="shared" si="577"/>
        <v>0</v>
      </c>
      <c r="BZ445" s="393">
        <f t="shared" si="578"/>
        <v>0</v>
      </c>
      <c r="CA445" s="393">
        <f t="shared" si="579"/>
        <v>0</v>
      </c>
      <c r="CB445" s="393">
        <f t="shared" si="580"/>
        <v>0</v>
      </c>
      <c r="CC445" s="393">
        <f t="shared" si="581"/>
        <v>0</v>
      </c>
      <c r="CD445" s="393">
        <f t="shared" si="582"/>
        <v>0</v>
      </c>
      <c r="CE445" s="393">
        <f t="shared" si="583"/>
        <v>0</v>
      </c>
      <c r="CF445" s="393">
        <f t="shared" si="584"/>
        <v>0</v>
      </c>
      <c r="CG445" s="398"/>
      <c r="CH445" s="391">
        <f t="shared" si="585"/>
        <v>0</v>
      </c>
      <c r="CI445" s="391">
        <f t="shared" si="586"/>
        <v>0</v>
      </c>
      <c r="CJ445" s="391">
        <f t="shared" si="587"/>
        <v>0</v>
      </c>
      <c r="CK445" s="391">
        <f t="shared" si="588"/>
        <v>0</v>
      </c>
      <c r="CL445" s="391">
        <f t="shared" si="589"/>
        <v>0</v>
      </c>
      <c r="CM445" s="391">
        <f t="shared" si="590"/>
        <v>0</v>
      </c>
      <c r="CN445" s="391">
        <f t="shared" si="591"/>
        <v>0</v>
      </c>
      <c r="CO445" s="391">
        <f t="shared" si="592"/>
        <v>0</v>
      </c>
      <c r="CP445" s="391">
        <f t="shared" si="593"/>
        <v>0</v>
      </c>
      <c r="CQ445" s="391">
        <f t="shared" si="594"/>
        <v>0</v>
      </c>
      <c r="CR445" s="391">
        <f t="shared" si="595"/>
        <v>0</v>
      </c>
      <c r="CS445" s="393">
        <f t="shared" si="596"/>
        <v>0</v>
      </c>
      <c r="CT445" s="391">
        <f t="shared" si="597"/>
        <v>0</v>
      </c>
      <c r="CU445" s="391">
        <f t="shared" si="598"/>
        <v>0</v>
      </c>
      <c r="CV445" s="391">
        <f t="shared" si="599"/>
        <v>0</v>
      </c>
      <c r="CW445" s="391">
        <f t="shared" si="600"/>
        <v>0</v>
      </c>
      <c r="CX445" s="391">
        <f t="shared" si="601"/>
        <v>0</v>
      </c>
      <c r="CY445" s="391">
        <f t="shared" si="602"/>
        <v>0</v>
      </c>
      <c r="CZ445" s="391">
        <f t="shared" si="603"/>
        <v>0</v>
      </c>
      <c r="DA445" s="391">
        <f t="shared" si="604"/>
        <v>0</v>
      </c>
      <c r="DB445" s="391">
        <f t="shared" si="605"/>
        <v>0</v>
      </c>
      <c r="DC445" s="391">
        <f t="shared" si="606"/>
        <v>0</v>
      </c>
      <c r="DD445" s="391">
        <f t="shared" si="607"/>
        <v>0</v>
      </c>
      <c r="DE445" s="398"/>
      <c r="DF445" s="391">
        <f t="shared" si="608"/>
        <v>0</v>
      </c>
      <c r="DG445" s="391">
        <f t="shared" si="609"/>
        <v>0</v>
      </c>
      <c r="DH445" s="391">
        <f t="shared" si="610"/>
        <v>0</v>
      </c>
      <c r="DI445" s="391">
        <f t="shared" si="611"/>
        <v>0</v>
      </c>
      <c r="DJ445" s="391">
        <f t="shared" si="612"/>
        <v>0</v>
      </c>
      <c r="DK445" s="391">
        <f t="shared" si="613"/>
        <v>0</v>
      </c>
      <c r="DL445" s="391">
        <f t="shared" si="614"/>
        <v>0</v>
      </c>
      <c r="DM445" s="391">
        <f t="shared" si="615"/>
        <v>0</v>
      </c>
      <c r="DN445" s="391">
        <f t="shared" si="616"/>
        <v>0</v>
      </c>
      <c r="DO445" s="391">
        <f t="shared" si="617"/>
        <v>0</v>
      </c>
      <c r="DP445" s="391">
        <f t="shared" si="618"/>
        <v>0</v>
      </c>
      <c r="DQ445" s="398"/>
      <c r="DR445" s="391">
        <f t="shared" si="619"/>
        <v>0</v>
      </c>
      <c r="DS445" s="391">
        <f t="shared" si="620"/>
        <v>0</v>
      </c>
      <c r="DT445" s="391">
        <f t="shared" si="621"/>
        <v>0</v>
      </c>
      <c r="DU445" s="391">
        <f t="shared" si="622"/>
        <v>0</v>
      </c>
      <c r="DV445" s="391">
        <f t="shared" si="623"/>
        <v>0</v>
      </c>
      <c r="DW445" s="391">
        <f t="shared" si="624"/>
        <v>0</v>
      </c>
      <c r="DX445" s="391">
        <f t="shared" si="625"/>
        <v>0</v>
      </c>
      <c r="DY445" s="391">
        <f t="shared" si="626"/>
        <v>0</v>
      </c>
      <c r="DZ445" s="391">
        <f t="shared" si="627"/>
        <v>0</v>
      </c>
      <c r="EA445" s="391">
        <f t="shared" si="628"/>
        <v>0</v>
      </c>
      <c r="EB445" s="391">
        <f t="shared" si="629"/>
        <v>0</v>
      </c>
      <c r="EC445" s="398"/>
      <c r="ED445" s="391">
        <f t="shared" si="630"/>
        <v>0</v>
      </c>
      <c r="EE445" s="391">
        <f t="shared" si="631"/>
        <v>0</v>
      </c>
      <c r="EF445" s="391">
        <f t="shared" si="632"/>
        <v>0</v>
      </c>
      <c r="EG445" s="391">
        <f t="shared" si="633"/>
        <v>0</v>
      </c>
      <c r="EH445" s="391">
        <f t="shared" si="634"/>
        <v>0</v>
      </c>
      <c r="EI445" s="391">
        <f t="shared" si="635"/>
        <v>0</v>
      </c>
      <c r="EJ445" s="391">
        <f t="shared" si="636"/>
        <v>0</v>
      </c>
      <c r="EK445" s="391">
        <f t="shared" si="637"/>
        <v>0</v>
      </c>
      <c r="EL445" s="391">
        <f t="shared" si="638"/>
        <v>0</v>
      </c>
      <c r="EM445" s="391">
        <f t="shared" si="639"/>
        <v>0</v>
      </c>
      <c r="EN445" s="391">
        <f t="shared" si="640"/>
        <v>0</v>
      </c>
    </row>
    <row r="446" spans="1:144" s="391" customFormat="1" ht="13.5" hidden="1" thickBot="1" x14ac:dyDescent="0.25">
      <c r="A446" s="364" t="str">
        <f t="shared" si="648"/>
        <v>zzz</v>
      </c>
      <c r="B446" s="365" t="str">
        <f>IF((A446&lt;&gt;"ZZZ"),(IF((IFERROR((VLOOKUP(A446,'Standaard+voorstellen '!A$1:B$436,1,FALSE)),"ZZZ"))="ZZZ","v","")),"")</f>
        <v/>
      </c>
      <c r="C446" s="396" t="s">
        <v>1051</v>
      </c>
      <c r="D446" s="367" t="str">
        <f t="shared" si="560"/>
        <v/>
      </c>
      <c r="E446" s="368" t="str">
        <f>IFERROR((VLOOKUP(C446,'Standaard+voorstellen '!A$1:E$568,2,FALSE)),"Nog af te handelen AANVRAAG")</f>
        <v>Nog af te handelen AANVRAAG</v>
      </c>
      <c r="F446" s="369" t="str">
        <f>IFERROR((VLOOKUP(C446,'Standaard+voorstellen '!A$1:E$568,3,FALSE)),"")</f>
        <v/>
      </c>
      <c r="G446" s="370">
        <f t="shared" si="643"/>
        <v>0</v>
      </c>
      <c r="H446" s="371">
        <f t="shared" si="645"/>
        <v>0</v>
      </c>
      <c r="I446" s="372">
        <f t="shared" si="644"/>
        <v>0</v>
      </c>
      <c r="J446" s="367" t="str">
        <f t="shared" si="561"/>
        <v/>
      </c>
      <c r="K446" s="372">
        <f t="shared" si="562"/>
        <v>0</v>
      </c>
      <c r="L446" s="369" t="s">
        <v>1101</v>
      </c>
      <c r="M446" s="373"/>
      <c r="N446" s="374"/>
      <c r="O446" s="478"/>
      <c r="P446" s="376"/>
      <c r="Q446" s="377"/>
      <c r="R446" s="378"/>
      <c r="S446" s="379"/>
      <c r="T446" s="378"/>
      <c r="U446" s="378"/>
      <c r="V446" s="383"/>
      <c r="W446" s="384"/>
      <c r="X446" s="385"/>
      <c r="Y446" s="378"/>
      <c r="Z446" s="380"/>
      <c r="AA446" s="381"/>
      <c r="AB446" s="383"/>
      <c r="AC446" s="384"/>
      <c r="AD446" s="384"/>
      <c r="AE446" s="383"/>
      <c r="AF446" s="401"/>
      <c r="AG446" s="406"/>
      <c r="AH446" s="383"/>
      <c r="AI446" s="384"/>
      <c r="AJ446" s="385"/>
      <c r="AK446" s="384"/>
      <c r="AL446" s="384"/>
      <c r="AM446" s="384"/>
      <c r="AN446" s="383"/>
      <c r="AO446" s="384"/>
      <c r="AP446" s="385"/>
      <c r="AQ446" s="384"/>
      <c r="AR446" s="384"/>
      <c r="AS446" s="384"/>
      <c r="AT446" s="383"/>
      <c r="AU446" s="384"/>
      <c r="AV446" s="384"/>
      <c r="AW446" s="383"/>
      <c r="AX446" s="384"/>
      <c r="AY446" s="385"/>
      <c r="AZ446" s="403"/>
      <c r="BA446" s="387" t="str">
        <f t="shared" si="563"/>
        <v>zzz</v>
      </c>
      <c r="BB446" s="388" t="str">
        <f t="shared" si="564"/>
        <v/>
      </c>
      <c r="BC446" s="389" t="str">
        <f t="shared" si="565"/>
        <v/>
      </c>
      <c r="BD446" s="390" t="str">
        <f t="shared" si="647"/>
        <v/>
      </c>
      <c r="BE446" s="391">
        <f t="shared" si="566"/>
        <v>4</v>
      </c>
      <c r="BF446" s="392" t="e">
        <f>VLOOKUP(C446,'Standaard+voorstellen '!A$1:E$568,1,FALSE)</f>
        <v>#N/A</v>
      </c>
      <c r="BG446" s="393" t="e">
        <f>VLOOKUP(P446,'Hulpblad Aantal per VrtgSrt &gt;=1'!B$4:C$688,1,FALSE)</f>
        <v>#N/A</v>
      </c>
      <c r="BH446" s="394"/>
      <c r="BI446" s="393" t="str">
        <f t="shared" si="567"/>
        <v>v</v>
      </c>
      <c r="BJ446" s="393" t="str">
        <f t="shared" si="568"/>
        <v/>
      </c>
      <c r="BK446" s="393" t="str">
        <f t="shared" si="569"/>
        <v/>
      </c>
      <c r="BL446" s="395" t="str">
        <f t="shared" si="570"/>
        <v/>
      </c>
      <c r="BM446" s="393" t="str">
        <f>IF((B446&gt;"a"),(VLOOKUP(A446,Afhankelijkheid!A$2:O$5530,2,FALSE)),"")</f>
        <v/>
      </c>
      <c r="BN446" s="396">
        <f>IFERROR(VLOOKUP(A446,'Hulpblad IZB en IZE'!A$2:B$750,2,FALSE),0)</f>
        <v>0</v>
      </c>
      <c r="BO446" s="397" t="str">
        <f t="shared" si="571"/>
        <v/>
      </c>
      <c r="BP446" s="370">
        <f t="shared" si="572"/>
        <v>0</v>
      </c>
      <c r="BQ446" s="371">
        <f t="shared" si="573"/>
        <v>0</v>
      </c>
      <c r="BR446" s="372">
        <f t="shared" si="641"/>
        <v>0</v>
      </c>
      <c r="BS446" s="372">
        <f t="shared" si="642"/>
        <v>0</v>
      </c>
      <c r="BT446" s="367">
        <f t="shared" si="574"/>
        <v>0</v>
      </c>
      <c r="BU446" s="398"/>
      <c r="BW446" s="393">
        <f t="shared" si="575"/>
        <v>0</v>
      </c>
      <c r="BX446" s="393">
        <f t="shared" si="576"/>
        <v>0</v>
      </c>
      <c r="BY446" s="393">
        <f t="shared" si="577"/>
        <v>0</v>
      </c>
      <c r="BZ446" s="393">
        <f t="shared" si="578"/>
        <v>0</v>
      </c>
      <c r="CA446" s="393">
        <f t="shared" si="579"/>
        <v>0</v>
      </c>
      <c r="CB446" s="393">
        <f t="shared" si="580"/>
        <v>0</v>
      </c>
      <c r="CC446" s="393">
        <f t="shared" si="581"/>
        <v>0</v>
      </c>
      <c r="CD446" s="393">
        <f t="shared" si="582"/>
        <v>0</v>
      </c>
      <c r="CE446" s="393">
        <f t="shared" si="583"/>
        <v>0</v>
      </c>
      <c r="CF446" s="393">
        <f t="shared" si="584"/>
        <v>0</v>
      </c>
      <c r="CG446" s="398"/>
      <c r="CH446" s="391">
        <f t="shared" si="585"/>
        <v>0</v>
      </c>
      <c r="CI446" s="391">
        <f t="shared" si="586"/>
        <v>0</v>
      </c>
      <c r="CJ446" s="391">
        <f t="shared" si="587"/>
        <v>0</v>
      </c>
      <c r="CK446" s="391">
        <f t="shared" si="588"/>
        <v>0</v>
      </c>
      <c r="CL446" s="391">
        <f t="shared" si="589"/>
        <v>0</v>
      </c>
      <c r="CM446" s="391">
        <f t="shared" si="590"/>
        <v>0</v>
      </c>
      <c r="CN446" s="391">
        <f t="shared" si="591"/>
        <v>0</v>
      </c>
      <c r="CO446" s="391">
        <f t="shared" si="592"/>
        <v>0</v>
      </c>
      <c r="CP446" s="391">
        <f t="shared" si="593"/>
        <v>0</v>
      </c>
      <c r="CQ446" s="391">
        <f t="shared" si="594"/>
        <v>0</v>
      </c>
      <c r="CR446" s="391">
        <f t="shared" si="595"/>
        <v>0</v>
      </c>
      <c r="CS446" s="393">
        <f t="shared" si="596"/>
        <v>0</v>
      </c>
      <c r="CT446" s="391">
        <f t="shared" si="597"/>
        <v>0</v>
      </c>
      <c r="CU446" s="391">
        <f t="shared" si="598"/>
        <v>0</v>
      </c>
      <c r="CV446" s="391">
        <f t="shared" si="599"/>
        <v>0</v>
      </c>
      <c r="CW446" s="391">
        <f t="shared" si="600"/>
        <v>0</v>
      </c>
      <c r="CX446" s="391">
        <f t="shared" si="601"/>
        <v>0</v>
      </c>
      <c r="CY446" s="391">
        <f t="shared" si="602"/>
        <v>0</v>
      </c>
      <c r="CZ446" s="391">
        <f t="shared" si="603"/>
        <v>0</v>
      </c>
      <c r="DA446" s="391">
        <f t="shared" si="604"/>
        <v>0</v>
      </c>
      <c r="DB446" s="391">
        <f t="shared" si="605"/>
        <v>0</v>
      </c>
      <c r="DC446" s="391">
        <f t="shared" si="606"/>
        <v>0</v>
      </c>
      <c r="DD446" s="391">
        <f t="shared" si="607"/>
        <v>0</v>
      </c>
      <c r="DE446" s="398"/>
      <c r="DF446" s="391">
        <f t="shared" si="608"/>
        <v>0</v>
      </c>
      <c r="DG446" s="391">
        <f t="shared" si="609"/>
        <v>0</v>
      </c>
      <c r="DH446" s="391">
        <f t="shared" si="610"/>
        <v>0</v>
      </c>
      <c r="DI446" s="391">
        <f t="shared" si="611"/>
        <v>0</v>
      </c>
      <c r="DJ446" s="391">
        <f t="shared" si="612"/>
        <v>0</v>
      </c>
      <c r="DK446" s="391">
        <f t="shared" si="613"/>
        <v>0</v>
      </c>
      <c r="DL446" s="391">
        <f t="shared" si="614"/>
        <v>0</v>
      </c>
      <c r="DM446" s="391">
        <f t="shared" si="615"/>
        <v>0</v>
      </c>
      <c r="DN446" s="391">
        <f t="shared" si="616"/>
        <v>0</v>
      </c>
      <c r="DO446" s="391">
        <f t="shared" si="617"/>
        <v>0</v>
      </c>
      <c r="DP446" s="391">
        <f t="shared" si="618"/>
        <v>0</v>
      </c>
      <c r="DQ446" s="398"/>
      <c r="DR446" s="391">
        <f t="shared" si="619"/>
        <v>0</v>
      </c>
      <c r="DS446" s="391">
        <f t="shared" si="620"/>
        <v>0</v>
      </c>
      <c r="DT446" s="391">
        <f t="shared" si="621"/>
        <v>0</v>
      </c>
      <c r="DU446" s="391">
        <f t="shared" si="622"/>
        <v>0</v>
      </c>
      <c r="DV446" s="391">
        <f t="shared" si="623"/>
        <v>0</v>
      </c>
      <c r="DW446" s="391">
        <f t="shared" si="624"/>
        <v>0</v>
      </c>
      <c r="DX446" s="391">
        <f t="shared" si="625"/>
        <v>0</v>
      </c>
      <c r="DY446" s="391">
        <f t="shared" si="626"/>
        <v>0</v>
      </c>
      <c r="DZ446" s="391">
        <f t="shared" si="627"/>
        <v>0</v>
      </c>
      <c r="EA446" s="391">
        <f t="shared" si="628"/>
        <v>0</v>
      </c>
      <c r="EB446" s="391">
        <f t="shared" si="629"/>
        <v>0</v>
      </c>
      <c r="EC446" s="398"/>
      <c r="ED446" s="391">
        <f t="shared" si="630"/>
        <v>0</v>
      </c>
      <c r="EE446" s="391">
        <f t="shared" si="631"/>
        <v>0</v>
      </c>
      <c r="EF446" s="391">
        <f t="shared" si="632"/>
        <v>0</v>
      </c>
      <c r="EG446" s="391">
        <f t="shared" si="633"/>
        <v>0</v>
      </c>
      <c r="EH446" s="391">
        <f t="shared" si="634"/>
        <v>0</v>
      </c>
      <c r="EI446" s="391">
        <f t="shared" si="635"/>
        <v>0</v>
      </c>
      <c r="EJ446" s="391">
        <f t="shared" si="636"/>
        <v>0</v>
      </c>
      <c r="EK446" s="391">
        <f t="shared" si="637"/>
        <v>0</v>
      </c>
      <c r="EL446" s="391">
        <f t="shared" si="638"/>
        <v>0</v>
      </c>
      <c r="EM446" s="391">
        <f t="shared" si="639"/>
        <v>0</v>
      </c>
      <c r="EN446" s="391">
        <f t="shared" si="640"/>
        <v>0</v>
      </c>
    </row>
    <row r="447" spans="1:144" s="391" customFormat="1" ht="13.5" hidden="1" thickBot="1" x14ac:dyDescent="0.25">
      <c r="A447" s="364" t="str">
        <f t="shared" si="648"/>
        <v>zzz</v>
      </c>
      <c r="B447" s="365" t="str">
        <f>IF((A447&lt;&gt;"ZZZ"),(IF((IFERROR((VLOOKUP(A447,'Standaard+voorstellen '!A$1:B$436,1,FALSE)),"ZZZ"))="ZZZ","v","")),"")</f>
        <v/>
      </c>
      <c r="C447" s="396" t="s">
        <v>1051</v>
      </c>
      <c r="D447" s="367" t="str">
        <f t="shared" si="560"/>
        <v/>
      </c>
      <c r="E447" s="368" t="str">
        <f>IFERROR((VLOOKUP(C447,'Standaard+voorstellen '!A$1:E$568,2,FALSE)),"Nog af te handelen AANVRAAG")</f>
        <v>Nog af te handelen AANVRAAG</v>
      </c>
      <c r="F447" s="369" t="str">
        <f>IFERROR((VLOOKUP(C447,'Standaard+voorstellen '!A$1:E$568,3,FALSE)),"")</f>
        <v/>
      </c>
      <c r="G447" s="370">
        <f t="shared" si="643"/>
        <v>0</v>
      </c>
      <c r="H447" s="371">
        <f t="shared" si="645"/>
        <v>0</v>
      </c>
      <c r="I447" s="372">
        <f t="shared" si="644"/>
        <v>0</v>
      </c>
      <c r="J447" s="367" t="str">
        <f t="shared" si="561"/>
        <v/>
      </c>
      <c r="K447" s="372">
        <f t="shared" si="562"/>
        <v>0</v>
      </c>
      <c r="L447" s="369" t="s">
        <v>1101</v>
      </c>
      <c r="M447" s="373"/>
      <c r="N447" s="374"/>
      <c r="O447" s="478"/>
      <c r="P447" s="376"/>
      <c r="Q447" s="377"/>
      <c r="R447" s="378"/>
      <c r="S447" s="379"/>
      <c r="T447" s="378"/>
      <c r="U447" s="378"/>
      <c r="V447" s="383"/>
      <c r="W447" s="384"/>
      <c r="X447" s="385"/>
      <c r="Y447" s="378"/>
      <c r="Z447" s="380"/>
      <c r="AA447" s="381"/>
      <c r="AB447" s="383"/>
      <c r="AC447" s="384"/>
      <c r="AD447" s="384"/>
      <c r="AE447" s="383"/>
      <c r="AF447" s="401"/>
      <c r="AG447" s="406"/>
      <c r="AH447" s="383"/>
      <c r="AI447" s="384"/>
      <c r="AJ447" s="385"/>
      <c r="AK447" s="384"/>
      <c r="AL447" s="384"/>
      <c r="AM447" s="384"/>
      <c r="AN447" s="383"/>
      <c r="AO447" s="384"/>
      <c r="AP447" s="385"/>
      <c r="AQ447" s="384"/>
      <c r="AR447" s="384"/>
      <c r="AS447" s="384"/>
      <c r="AT447" s="383"/>
      <c r="AU447" s="384"/>
      <c r="AV447" s="384"/>
      <c r="AW447" s="383"/>
      <c r="AX447" s="384"/>
      <c r="AY447" s="385"/>
      <c r="AZ447" s="403"/>
      <c r="BA447" s="387" t="str">
        <f t="shared" si="563"/>
        <v>zzz</v>
      </c>
      <c r="BB447" s="388" t="str">
        <f t="shared" si="564"/>
        <v/>
      </c>
      <c r="BC447" s="389" t="str">
        <f t="shared" si="565"/>
        <v/>
      </c>
      <c r="BD447" s="390" t="str">
        <f t="shared" si="647"/>
        <v/>
      </c>
      <c r="BE447" s="391">
        <f t="shared" si="566"/>
        <v>4</v>
      </c>
      <c r="BF447" s="392" t="e">
        <f>VLOOKUP(C447,'Standaard+voorstellen '!A$1:E$568,1,FALSE)</f>
        <v>#N/A</v>
      </c>
      <c r="BG447" s="393" t="e">
        <f>VLOOKUP(P447,'Hulpblad Aantal per VrtgSrt &gt;=1'!B$4:C$688,1,FALSE)</f>
        <v>#N/A</v>
      </c>
      <c r="BH447" s="394"/>
      <c r="BI447" s="393" t="str">
        <f t="shared" si="567"/>
        <v>v</v>
      </c>
      <c r="BJ447" s="393" t="str">
        <f t="shared" si="568"/>
        <v/>
      </c>
      <c r="BK447" s="393" t="str">
        <f t="shared" si="569"/>
        <v/>
      </c>
      <c r="BL447" s="395" t="str">
        <f t="shared" si="570"/>
        <v/>
      </c>
      <c r="BM447" s="393" t="str">
        <f>IF((B447&gt;"a"),(VLOOKUP(A447,Afhankelijkheid!A$2:O$5530,2,FALSE)),"")</f>
        <v/>
      </c>
      <c r="BN447" s="396">
        <f>IFERROR(VLOOKUP(A447,'Hulpblad IZB en IZE'!A$2:B$750,2,FALSE),0)</f>
        <v>0</v>
      </c>
      <c r="BO447" s="397" t="str">
        <f t="shared" si="571"/>
        <v/>
      </c>
      <c r="BP447" s="370">
        <f t="shared" si="572"/>
        <v>0</v>
      </c>
      <c r="BQ447" s="371">
        <f t="shared" si="573"/>
        <v>0</v>
      </c>
      <c r="BR447" s="372">
        <f t="shared" si="641"/>
        <v>0</v>
      </c>
      <c r="BS447" s="372">
        <f t="shared" si="642"/>
        <v>0</v>
      </c>
      <c r="BT447" s="367">
        <f t="shared" si="574"/>
        <v>0</v>
      </c>
      <c r="BU447" s="398"/>
      <c r="BW447" s="393">
        <f t="shared" si="575"/>
        <v>0</v>
      </c>
      <c r="BX447" s="393">
        <f t="shared" si="576"/>
        <v>0</v>
      </c>
      <c r="BY447" s="393">
        <f t="shared" si="577"/>
        <v>0</v>
      </c>
      <c r="BZ447" s="393">
        <f t="shared" si="578"/>
        <v>0</v>
      </c>
      <c r="CA447" s="393">
        <f t="shared" si="579"/>
        <v>0</v>
      </c>
      <c r="CB447" s="393">
        <f t="shared" si="580"/>
        <v>0</v>
      </c>
      <c r="CC447" s="393">
        <f t="shared" si="581"/>
        <v>0</v>
      </c>
      <c r="CD447" s="393">
        <f t="shared" si="582"/>
        <v>0</v>
      </c>
      <c r="CE447" s="393">
        <f t="shared" si="583"/>
        <v>0</v>
      </c>
      <c r="CF447" s="393">
        <f t="shared" si="584"/>
        <v>0</v>
      </c>
      <c r="CG447" s="398"/>
      <c r="CH447" s="391">
        <f t="shared" si="585"/>
        <v>0</v>
      </c>
      <c r="CI447" s="391">
        <f t="shared" si="586"/>
        <v>0</v>
      </c>
      <c r="CJ447" s="391">
        <f t="shared" si="587"/>
        <v>0</v>
      </c>
      <c r="CK447" s="391">
        <f t="shared" si="588"/>
        <v>0</v>
      </c>
      <c r="CL447" s="391">
        <f t="shared" si="589"/>
        <v>0</v>
      </c>
      <c r="CM447" s="391">
        <f t="shared" si="590"/>
        <v>0</v>
      </c>
      <c r="CN447" s="391">
        <f t="shared" si="591"/>
        <v>0</v>
      </c>
      <c r="CO447" s="391">
        <f t="shared" si="592"/>
        <v>0</v>
      </c>
      <c r="CP447" s="391">
        <f t="shared" si="593"/>
        <v>0</v>
      </c>
      <c r="CQ447" s="391">
        <f t="shared" si="594"/>
        <v>0</v>
      </c>
      <c r="CR447" s="391">
        <f t="shared" si="595"/>
        <v>0</v>
      </c>
      <c r="CS447" s="393">
        <f t="shared" si="596"/>
        <v>0</v>
      </c>
      <c r="CT447" s="391">
        <f t="shared" si="597"/>
        <v>0</v>
      </c>
      <c r="CU447" s="391">
        <f t="shared" si="598"/>
        <v>0</v>
      </c>
      <c r="CV447" s="391">
        <f t="shared" si="599"/>
        <v>0</v>
      </c>
      <c r="CW447" s="391">
        <f t="shared" si="600"/>
        <v>0</v>
      </c>
      <c r="CX447" s="391">
        <f t="shared" si="601"/>
        <v>0</v>
      </c>
      <c r="CY447" s="391">
        <f t="shared" si="602"/>
        <v>0</v>
      </c>
      <c r="CZ447" s="391">
        <f t="shared" si="603"/>
        <v>0</v>
      </c>
      <c r="DA447" s="391">
        <f t="shared" si="604"/>
        <v>0</v>
      </c>
      <c r="DB447" s="391">
        <f t="shared" si="605"/>
        <v>0</v>
      </c>
      <c r="DC447" s="391">
        <f t="shared" si="606"/>
        <v>0</v>
      </c>
      <c r="DD447" s="391">
        <f t="shared" si="607"/>
        <v>0</v>
      </c>
      <c r="DE447" s="398"/>
      <c r="DF447" s="391">
        <f t="shared" si="608"/>
        <v>0</v>
      </c>
      <c r="DG447" s="391">
        <f t="shared" si="609"/>
        <v>0</v>
      </c>
      <c r="DH447" s="391">
        <f t="shared" si="610"/>
        <v>0</v>
      </c>
      <c r="DI447" s="391">
        <f t="shared" si="611"/>
        <v>0</v>
      </c>
      <c r="DJ447" s="391">
        <f t="shared" si="612"/>
        <v>0</v>
      </c>
      <c r="DK447" s="391">
        <f t="shared" si="613"/>
        <v>0</v>
      </c>
      <c r="DL447" s="391">
        <f t="shared" si="614"/>
        <v>0</v>
      </c>
      <c r="DM447" s="391">
        <f t="shared" si="615"/>
        <v>0</v>
      </c>
      <c r="DN447" s="391">
        <f t="shared" si="616"/>
        <v>0</v>
      </c>
      <c r="DO447" s="391">
        <f t="shared" si="617"/>
        <v>0</v>
      </c>
      <c r="DP447" s="391">
        <f t="shared" si="618"/>
        <v>0</v>
      </c>
      <c r="DQ447" s="398"/>
      <c r="DR447" s="391">
        <f t="shared" si="619"/>
        <v>0</v>
      </c>
      <c r="DS447" s="391">
        <f t="shared" si="620"/>
        <v>0</v>
      </c>
      <c r="DT447" s="391">
        <f t="shared" si="621"/>
        <v>0</v>
      </c>
      <c r="DU447" s="391">
        <f t="shared" si="622"/>
        <v>0</v>
      </c>
      <c r="DV447" s="391">
        <f t="shared" si="623"/>
        <v>0</v>
      </c>
      <c r="DW447" s="391">
        <f t="shared" si="624"/>
        <v>0</v>
      </c>
      <c r="DX447" s="391">
        <f t="shared" si="625"/>
        <v>0</v>
      </c>
      <c r="DY447" s="391">
        <f t="shared" si="626"/>
        <v>0</v>
      </c>
      <c r="DZ447" s="391">
        <f t="shared" si="627"/>
        <v>0</v>
      </c>
      <c r="EA447" s="391">
        <f t="shared" si="628"/>
        <v>0</v>
      </c>
      <c r="EB447" s="391">
        <f t="shared" si="629"/>
        <v>0</v>
      </c>
      <c r="EC447" s="398"/>
      <c r="ED447" s="391">
        <f t="shared" si="630"/>
        <v>0</v>
      </c>
      <c r="EE447" s="391">
        <f t="shared" si="631"/>
        <v>0</v>
      </c>
      <c r="EF447" s="391">
        <f t="shared" si="632"/>
        <v>0</v>
      </c>
      <c r="EG447" s="391">
        <f t="shared" si="633"/>
        <v>0</v>
      </c>
      <c r="EH447" s="391">
        <f t="shared" si="634"/>
        <v>0</v>
      </c>
      <c r="EI447" s="391">
        <f t="shared" si="635"/>
        <v>0</v>
      </c>
      <c r="EJ447" s="391">
        <f t="shared" si="636"/>
        <v>0</v>
      </c>
      <c r="EK447" s="391">
        <f t="shared" si="637"/>
        <v>0</v>
      </c>
      <c r="EL447" s="391">
        <f t="shared" si="638"/>
        <v>0</v>
      </c>
      <c r="EM447" s="391">
        <f t="shared" si="639"/>
        <v>0</v>
      </c>
      <c r="EN447" s="391">
        <f t="shared" si="640"/>
        <v>0</v>
      </c>
    </row>
    <row r="448" spans="1:144" s="391" customFormat="1" ht="13.5" hidden="1" thickBot="1" x14ac:dyDescent="0.25">
      <c r="A448" s="364" t="str">
        <f t="shared" si="648"/>
        <v>zzz</v>
      </c>
      <c r="B448" s="365" t="str">
        <f>IF((A448&lt;&gt;"ZZZ"),(IF((IFERROR((VLOOKUP(A448,'Standaard+voorstellen '!A$1:B$436,1,FALSE)),"ZZZ"))="ZZZ","v","")),"")</f>
        <v/>
      </c>
      <c r="C448" s="396" t="s">
        <v>1051</v>
      </c>
      <c r="D448" s="367" t="str">
        <f t="shared" si="560"/>
        <v/>
      </c>
      <c r="E448" s="368" t="str">
        <f>IFERROR((VLOOKUP(C448,'Standaard+voorstellen '!A$1:E$568,2,FALSE)),"Nog af te handelen AANVRAAG")</f>
        <v>Nog af te handelen AANVRAAG</v>
      </c>
      <c r="F448" s="369" t="str">
        <f>IFERROR((VLOOKUP(C448,'Standaard+voorstellen '!A$1:E$568,3,FALSE)),"")</f>
        <v/>
      </c>
      <c r="G448" s="370">
        <f t="shared" si="643"/>
        <v>0</v>
      </c>
      <c r="H448" s="371">
        <f t="shared" si="645"/>
        <v>0</v>
      </c>
      <c r="I448" s="372">
        <f t="shared" si="644"/>
        <v>0</v>
      </c>
      <c r="J448" s="367" t="str">
        <f t="shared" si="561"/>
        <v/>
      </c>
      <c r="K448" s="372">
        <f t="shared" si="562"/>
        <v>0</v>
      </c>
      <c r="L448" s="369" t="s">
        <v>1101</v>
      </c>
      <c r="M448" s="373"/>
      <c r="N448" s="374"/>
      <c r="O448" s="478"/>
      <c r="P448" s="376"/>
      <c r="Q448" s="377"/>
      <c r="R448" s="378"/>
      <c r="S448" s="379"/>
      <c r="T448" s="378"/>
      <c r="U448" s="378"/>
      <c r="V448" s="383"/>
      <c r="W448" s="384"/>
      <c r="X448" s="385"/>
      <c r="Y448" s="378"/>
      <c r="Z448" s="380"/>
      <c r="AA448" s="381"/>
      <c r="AB448" s="383"/>
      <c r="AC448" s="384"/>
      <c r="AD448" s="384"/>
      <c r="AE448" s="383"/>
      <c r="AF448" s="401"/>
      <c r="AG448" s="406"/>
      <c r="AH448" s="383"/>
      <c r="AI448" s="384"/>
      <c r="AJ448" s="385"/>
      <c r="AK448" s="384"/>
      <c r="AL448" s="384"/>
      <c r="AM448" s="384"/>
      <c r="AN448" s="383"/>
      <c r="AO448" s="384"/>
      <c r="AP448" s="385"/>
      <c r="AQ448" s="384"/>
      <c r="AR448" s="384"/>
      <c r="AS448" s="384"/>
      <c r="AT448" s="383"/>
      <c r="AU448" s="384"/>
      <c r="AV448" s="384"/>
      <c r="AW448" s="383"/>
      <c r="AX448" s="384"/>
      <c r="AY448" s="385"/>
      <c r="AZ448" s="403"/>
      <c r="BA448" s="387" t="str">
        <f t="shared" si="563"/>
        <v>zzz</v>
      </c>
      <c r="BB448" s="388" t="str">
        <f t="shared" si="564"/>
        <v/>
      </c>
      <c r="BC448" s="389" t="str">
        <f t="shared" si="565"/>
        <v/>
      </c>
      <c r="BD448" s="390" t="str">
        <f t="shared" si="647"/>
        <v/>
      </c>
      <c r="BE448" s="391">
        <f t="shared" si="566"/>
        <v>4</v>
      </c>
      <c r="BF448" s="392" t="e">
        <f>VLOOKUP(C448,'Standaard+voorstellen '!A$1:E$568,1,FALSE)</f>
        <v>#N/A</v>
      </c>
      <c r="BG448" s="393" t="e">
        <f>VLOOKUP(P448,'Hulpblad Aantal per VrtgSrt &gt;=1'!B$4:C$688,1,FALSE)</f>
        <v>#N/A</v>
      </c>
      <c r="BH448" s="394"/>
      <c r="BI448" s="393" t="str">
        <f t="shared" si="567"/>
        <v>v</v>
      </c>
      <c r="BJ448" s="393" t="str">
        <f t="shared" si="568"/>
        <v/>
      </c>
      <c r="BK448" s="393" t="str">
        <f t="shared" si="569"/>
        <v/>
      </c>
      <c r="BL448" s="395" t="str">
        <f t="shared" si="570"/>
        <v/>
      </c>
      <c r="BM448" s="393" t="str">
        <f>IF((B448&gt;"a"),(VLOOKUP(A448,Afhankelijkheid!A$2:O$5530,2,FALSE)),"")</f>
        <v/>
      </c>
      <c r="BN448" s="396">
        <f>IFERROR(VLOOKUP(A448,'Hulpblad IZB en IZE'!A$2:B$750,2,FALSE),0)</f>
        <v>0</v>
      </c>
      <c r="BO448" s="397" t="str">
        <f t="shared" si="571"/>
        <v/>
      </c>
      <c r="BP448" s="370">
        <f t="shared" si="572"/>
        <v>0</v>
      </c>
      <c r="BQ448" s="371">
        <f t="shared" si="573"/>
        <v>0</v>
      </c>
      <c r="BR448" s="372">
        <f t="shared" si="641"/>
        <v>0</v>
      </c>
      <c r="BS448" s="372">
        <f t="shared" si="642"/>
        <v>0</v>
      </c>
      <c r="BT448" s="367">
        <f t="shared" si="574"/>
        <v>0</v>
      </c>
      <c r="BU448" s="398"/>
      <c r="BW448" s="393">
        <f t="shared" si="575"/>
        <v>0</v>
      </c>
      <c r="BX448" s="393">
        <f t="shared" si="576"/>
        <v>0</v>
      </c>
      <c r="BY448" s="393">
        <f t="shared" si="577"/>
        <v>0</v>
      </c>
      <c r="BZ448" s="393">
        <f t="shared" si="578"/>
        <v>0</v>
      </c>
      <c r="CA448" s="393">
        <f t="shared" si="579"/>
        <v>0</v>
      </c>
      <c r="CB448" s="393">
        <f t="shared" si="580"/>
        <v>0</v>
      </c>
      <c r="CC448" s="393">
        <f t="shared" si="581"/>
        <v>0</v>
      </c>
      <c r="CD448" s="393">
        <f t="shared" si="582"/>
        <v>0</v>
      </c>
      <c r="CE448" s="393">
        <f t="shared" si="583"/>
        <v>0</v>
      </c>
      <c r="CF448" s="393">
        <f t="shared" si="584"/>
        <v>0</v>
      </c>
      <c r="CG448" s="398"/>
      <c r="CH448" s="391">
        <f t="shared" si="585"/>
        <v>0</v>
      </c>
      <c r="CI448" s="391">
        <f t="shared" si="586"/>
        <v>0</v>
      </c>
      <c r="CJ448" s="391">
        <f t="shared" si="587"/>
        <v>0</v>
      </c>
      <c r="CK448" s="391">
        <f t="shared" si="588"/>
        <v>0</v>
      </c>
      <c r="CL448" s="391">
        <f t="shared" si="589"/>
        <v>0</v>
      </c>
      <c r="CM448" s="391">
        <f t="shared" si="590"/>
        <v>0</v>
      </c>
      <c r="CN448" s="391">
        <f t="shared" si="591"/>
        <v>0</v>
      </c>
      <c r="CO448" s="391">
        <f t="shared" si="592"/>
        <v>0</v>
      </c>
      <c r="CP448" s="391">
        <f t="shared" si="593"/>
        <v>0</v>
      </c>
      <c r="CQ448" s="391">
        <f t="shared" si="594"/>
        <v>0</v>
      </c>
      <c r="CR448" s="391">
        <f t="shared" si="595"/>
        <v>0</v>
      </c>
      <c r="CS448" s="393">
        <f t="shared" si="596"/>
        <v>0</v>
      </c>
      <c r="CT448" s="391">
        <f t="shared" si="597"/>
        <v>0</v>
      </c>
      <c r="CU448" s="391">
        <f t="shared" si="598"/>
        <v>0</v>
      </c>
      <c r="CV448" s="391">
        <f t="shared" si="599"/>
        <v>0</v>
      </c>
      <c r="CW448" s="391">
        <f t="shared" si="600"/>
        <v>0</v>
      </c>
      <c r="CX448" s="391">
        <f t="shared" si="601"/>
        <v>0</v>
      </c>
      <c r="CY448" s="391">
        <f t="shared" si="602"/>
        <v>0</v>
      </c>
      <c r="CZ448" s="391">
        <f t="shared" si="603"/>
        <v>0</v>
      </c>
      <c r="DA448" s="391">
        <f t="shared" si="604"/>
        <v>0</v>
      </c>
      <c r="DB448" s="391">
        <f t="shared" si="605"/>
        <v>0</v>
      </c>
      <c r="DC448" s="391">
        <f t="shared" si="606"/>
        <v>0</v>
      </c>
      <c r="DD448" s="391">
        <f t="shared" si="607"/>
        <v>0</v>
      </c>
      <c r="DE448" s="398"/>
      <c r="DF448" s="391">
        <f t="shared" si="608"/>
        <v>0</v>
      </c>
      <c r="DG448" s="391">
        <f t="shared" si="609"/>
        <v>0</v>
      </c>
      <c r="DH448" s="391">
        <f t="shared" si="610"/>
        <v>0</v>
      </c>
      <c r="DI448" s="391">
        <f t="shared" si="611"/>
        <v>0</v>
      </c>
      <c r="DJ448" s="391">
        <f t="shared" si="612"/>
        <v>0</v>
      </c>
      <c r="DK448" s="391">
        <f t="shared" si="613"/>
        <v>0</v>
      </c>
      <c r="DL448" s="391">
        <f t="shared" si="614"/>
        <v>0</v>
      </c>
      <c r="DM448" s="391">
        <f t="shared" si="615"/>
        <v>0</v>
      </c>
      <c r="DN448" s="391">
        <f t="shared" si="616"/>
        <v>0</v>
      </c>
      <c r="DO448" s="391">
        <f t="shared" si="617"/>
        <v>0</v>
      </c>
      <c r="DP448" s="391">
        <f t="shared" si="618"/>
        <v>0</v>
      </c>
      <c r="DQ448" s="398"/>
      <c r="DR448" s="391">
        <f t="shared" si="619"/>
        <v>0</v>
      </c>
      <c r="DS448" s="391">
        <f t="shared" si="620"/>
        <v>0</v>
      </c>
      <c r="DT448" s="391">
        <f t="shared" si="621"/>
        <v>0</v>
      </c>
      <c r="DU448" s="391">
        <f t="shared" si="622"/>
        <v>0</v>
      </c>
      <c r="DV448" s="391">
        <f t="shared" si="623"/>
        <v>0</v>
      </c>
      <c r="DW448" s="391">
        <f t="shared" si="624"/>
        <v>0</v>
      </c>
      <c r="DX448" s="391">
        <f t="shared" si="625"/>
        <v>0</v>
      </c>
      <c r="DY448" s="391">
        <f t="shared" si="626"/>
        <v>0</v>
      </c>
      <c r="DZ448" s="391">
        <f t="shared" si="627"/>
        <v>0</v>
      </c>
      <c r="EA448" s="391">
        <f t="shared" si="628"/>
        <v>0</v>
      </c>
      <c r="EB448" s="391">
        <f t="shared" si="629"/>
        <v>0</v>
      </c>
      <c r="EC448" s="398"/>
      <c r="ED448" s="391">
        <f t="shared" si="630"/>
        <v>0</v>
      </c>
      <c r="EE448" s="391">
        <f t="shared" si="631"/>
        <v>0</v>
      </c>
      <c r="EF448" s="391">
        <f t="shared" si="632"/>
        <v>0</v>
      </c>
      <c r="EG448" s="391">
        <f t="shared" si="633"/>
        <v>0</v>
      </c>
      <c r="EH448" s="391">
        <f t="shared" si="634"/>
        <v>0</v>
      </c>
      <c r="EI448" s="391">
        <f t="shared" si="635"/>
        <v>0</v>
      </c>
      <c r="EJ448" s="391">
        <f t="shared" si="636"/>
        <v>0</v>
      </c>
      <c r="EK448" s="391">
        <f t="shared" si="637"/>
        <v>0</v>
      </c>
      <c r="EL448" s="391">
        <f t="shared" si="638"/>
        <v>0</v>
      </c>
      <c r="EM448" s="391">
        <f t="shared" si="639"/>
        <v>0</v>
      </c>
      <c r="EN448" s="391">
        <f t="shared" si="640"/>
        <v>0</v>
      </c>
    </row>
    <row r="449" spans="1:144" s="391" customFormat="1" ht="13.5" hidden="1" thickBot="1" x14ac:dyDescent="0.25">
      <c r="A449" s="364" t="str">
        <f t="shared" si="648"/>
        <v>zzz</v>
      </c>
      <c r="B449" s="365" t="str">
        <f>IF((A449&lt;&gt;"ZZZ"),(IF((IFERROR((VLOOKUP(A449,'Standaard+voorstellen '!A$1:B$436,1,FALSE)),"ZZZ"))="ZZZ","v","")),"")</f>
        <v/>
      </c>
      <c r="C449" s="396" t="s">
        <v>1051</v>
      </c>
      <c r="D449" s="367" t="str">
        <f t="shared" si="560"/>
        <v/>
      </c>
      <c r="E449" s="368" t="str">
        <f>IFERROR((VLOOKUP(C449,'Standaard+voorstellen '!A$1:E$568,2,FALSE)),"Nog af te handelen AANVRAAG")</f>
        <v>Nog af te handelen AANVRAAG</v>
      </c>
      <c r="F449" s="369" t="str">
        <f>IFERROR((VLOOKUP(C449,'Standaard+voorstellen '!A$1:E$568,3,FALSE)),"")</f>
        <v/>
      </c>
      <c r="G449" s="370">
        <f t="shared" si="643"/>
        <v>0</v>
      </c>
      <c r="H449" s="371">
        <f t="shared" si="645"/>
        <v>0</v>
      </c>
      <c r="I449" s="372">
        <f t="shared" si="644"/>
        <v>0</v>
      </c>
      <c r="J449" s="367" t="str">
        <f t="shared" si="561"/>
        <v/>
      </c>
      <c r="K449" s="372">
        <f t="shared" si="562"/>
        <v>0</v>
      </c>
      <c r="L449" s="369" t="s">
        <v>1101</v>
      </c>
      <c r="M449" s="373"/>
      <c r="N449" s="374"/>
      <c r="O449" s="411"/>
      <c r="P449" s="376"/>
      <c r="Q449" s="377"/>
      <c r="R449" s="378"/>
      <c r="S449" s="379"/>
      <c r="T449" s="378"/>
      <c r="U449" s="378"/>
      <c r="V449" s="383"/>
      <c r="W449" s="384"/>
      <c r="X449" s="385"/>
      <c r="Y449" s="384"/>
      <c r="Z449" s="401"/>
      <c r="AA449" s="402"/>
      <c r="AB449" s="377"/>
      <c r="AC449" s="378"/>
      <c r="AD449" s="378"/>
      <c r="AE449" s="377"/>
      <c r="AF449" s="380"/>
      <c r="AG449" s="382"/>
      <c r="AH449" s="383"/>
      <c r="AI449" s="384"/>
      <c r="AJ449" s="385"/>
      <c r="AK449" s="378"/>
      <c r="AL449" s="378"/>
      <c r="AM449" s="378"/>
      <c r="AN449" s="383"/>
      <c r="AO449" s="384"/>
      <c r="AP449" s="385"/>
      <c r="AQ449" s="378"/>
      <c r="AR449" s="378"/>
      <c r="AS449" s="378"/>
      <c r="AT449" s="377"/>
      <c r="AU449" s="378"/>
      <c r="AV449" s="378"/>
      <c r="AW449" s="377"/>
      <c r="AX449" s="378"/>
      <c r="AY449" s="385"/>
      <c r="AZ449" s="403"/>
      <c r="BA449" s="387" t="str">
        <f t="shared" si="563"/>
        <v>zzz</v>
      </c>
      <c r="BB449" s="388" t="str">
        <f t="shared" si="564"/>
        <v/>
      </c>
      <c r="BC449" s="389" t="str">
        <f t="shared" si="565"/>
        <v/>
      </c>
      <c r="BD449" s="390" t="str">
        <f t="shared" si="647"/>
        <v/>
      </c>
      <c r="BE449" s="391">
        <f t="shared" si="566"/>
        <v>4</v>
      </c>
      <c r="BF449" s="392" t="e">
        <f>VLOOKUP(C449,'Standaard+voorstellen '!A$1:E$568,1,FALSE)</f>
        <v>#N/A</v>
      </c>
      <c r="BG449" s="393" t="e">
        <f>VLOOKUP(P449,'Hulpblad Aantal per VrtgSrt &gt;=1'!B$4:C$688,1,FALSE)</f>
        <v>#N/A</v>
      </c>
      <c r="BH449" s="394"/>
      <c r="BI449" s="393" t="str">
        <f t="shared" si="567"/>
        <v>v</v>
      </c>
      <c r="BJ449" s="393" t="str">
        <f t="shared" si="568"/>
        <v/>
      </c>
      <c r="BK449" s="393" t="str">
        <f t="shared" si="569"/>
        <v/>
      </c>
      <c r="BL449" s="395" t="str">
        <f t="shared" si="570"/>
        <v/>
      </c>
      <c r="BM449" s="393" t="str">
        <f>IF((B449&gt;"a"),(VLOOKUP(A449,Afhankelijkheid!A$2:O$5530,2,FALSE)),"")</f>
        <v/>
      </c>
      <c r="BN449" s="396">
        <f>IFERROR(VLOOKUP(A449,'Hulpblad IZB en IZE'!A$2:B$750,2,FALSE),0)</f>
        <v>0</v>
      </c>
      <c r="BO449" s="397" t="str">
        <f t="shared" si="571"/>
        <v/>
      </c>
      <c r="BP449" s="370">
        <f t="shared" si="572"/>
        <v>0</v>
      </c>
      <c r="BQ449" s="371">
        <f t="shared" si="573"/>
        <v>0</v>
      </c>
      <c r="BR449" s="372">
        <f t="shared" si="641"/>
        <v>0</v>
      </c>
      <c r="BS449" s="372">
        <f t="shared" si="642"/>
        <v>0</v>
      </c>
      <c r="BT449" s="367">
        <f t="shared" si="574"/>
        <v>0</v>
      </c>
      <c r="BU449" s="398"/>
      <c r="BW449" s="393">
        <f t="shared" si="575"/>
        <v>0</v>
      </c>
      <c r="BX449" s="393">
        <f t="shared" si="576"/>
        <v>0</v>
      </c>
      <c r="BY449" s="393">
        <f t="shared" si="577"/>
        <v>0</v>
      </c>
      <c r="BZ449" s="393">
        <f t="shared" si="578"/>
        <v>0</v>
      </c>
      <c r="CA449" s="393">
        <f t="shared" si="579"/>
        <v>0</v>
      </c>
      <c r="CB449" s="393">
        <f t="shared" si="580"/>
        <v>0</v>
      </c>
      <c r="CC449" s="393">
        <f t="shared" si="581"/>
        <v>0</v>
      </c>
      <c r="CD449" s="393">
        <f t="shared" si="582"/>
        <v>0</v>
      </c>
      <c r="CE449" s="393">
        <f t="shared" si="583"/>
        <v>0</v>
      </c>
      <c r="CF449" s="393">
        <f t="shared" si="584"/>
        <v>0</v>
      </c>
      <c r="CG449" s="398"/>
      <c r="CH449" s="391">
        <f t="shared" si="585"/>
        <v>0</v>
      </c>
      <c r="CI449" s="391">
        <f t="shared" si="586"/>
        <v>0</v>
      </c>
      <c r="CJ449" s="391">
        <f t="shared" si="587"/>
        <v>0</v>
      </c>
      <c r="CK449" s="391">
        <f t="shared" si="588"/>
        <v>0</v>
      </c>
      <c r="CL449" s="391">
        <f t="shared" si="589"/>
        <v>0</v>
      </c>
      <c r="CM449" s="391">
        <f t="shared" si="590"/>
        <v>0</v>
      </c>
      <c r="CN449" s="391">
        <f t="shared" si="591"/>
        <v>0</v>
      </c>
      <c r="CO449" s="391">
        <f t="shared" si="592"/>
        <v>0</v>
      </c>
      <c r="CP449" s="391">
        <f t="shared" si="593"/>
        <v>0</v>
      </c>
      <c r="CQ449" s="391">
        <f t="shared" si="594"/>
        <v>0</v>
      </c>
      <c r="CR449" s="391">
        <f t="shared" si="595"/>
        <v>0</v>
      </c>
      <c r="CS449" s="393">
        <f t="shared" si="596"/>
        <v>0</v>
      </c>
      <c r="CT449" s="391">
        <f t="shared" si="597"/>
        <v>0</v>
      </c>
      <c r="CU449" s="391">
        <f t="shared" si="598"/>
        <v>0</v>
      </c>
      <c r="CV449" s="391">
        <f t="shared" si="599"/>
        <v>0</v>
      </c>
      <c r="CW449" s="391">
        <f t="shared" si="600"/>
        <v>0</v>
      </c>
      <c r="CX449" s="391">
        <f t="shared" si="601"/>
        <v>0</v>
      </c>
      <c r="CY449" s="391">
        <f t="shared" si="602"/>
        <v>0</v>
      </c>
      <c r="CZ449" s="391">
        <f t="shared" si="603"/>
        <v>0</v>
      </c>
      <c r="DA449" s="391">
        <f t="shared" si="604"/>
        <v>0</v>
      </c>
      <c r="DB449" s="391">
        <f t="shared" si="605"/>
        <v>0</v>
      </c>
      <c r="DC449" s="391">
        <f t="shared" si="606"/>
        <v>0</v>
      </c>
      <c r="DD449" s="391">
        <f t="shared" si="607"/>
        <v>0</v>
      </c>
      <c r="DE449" s="398"/>
      <c r="DF449" s="391">
        <f t="shared" si="608"/>
        <v>0</v>
      </c>
      <c r="DG449" s="391">
        <f t="shared" si="609"/>
        <v>0</v>
      </c>
      <c r="DH449" s="391">
        <f t="shared" si="610"/>
        <v>0</v>
      </c>
      <c r="DI449" s="391">
        <f t="shared" si="611"/>
        <v>0</v>
      </c>
      <c r="DJ449" s="391">
        <f t="shared" si="612"/>
        <v>0</v>
      </c>
      <c r="DK449" s="391">
        <f t="shared" si="613"/>
        <v>0</v>
      </c>
      <c r="DL449" s="391">
        <f t="shared" si="614"/>
        <v>0</v>
      </c>
      <c r="DM449" s="391">
        <f t="shared" si="615"/>
        <v>0</v>
      </c>
      <c r="DN449" s="391">
        <f t="shared" si="616"/>
        <v>0</v>
      </c>
      <c r="DO449" s="391">
        <f t="shared" si="617"/>
        <v>0</v>
      </c>
      <c r="DP449" s="391">
        <f t="shared" si="618"/>
        <v>0</v>
      </c>
      <c r="DQ449" s="398"/>
      <c r="DR449" s="391">
        <f t="shared" si="619"/>
        <v>0</v>
      </c>
      <c r="DS449" s="391">
        <f t="shared" si="620"/>
        <v>0</v>
      </c>
      <c r="DT449" s="391">
        <f t="shared" si="621"/>
        <v>0</v>
      </c>
      <c r="DU449" s="391">
        <f t="shared" si="622"/>
        <v>0</v>
      </c>
      <c r="DV449" s="391">
        <f t="shared" si="623"/>
        <v>0</v>
      </c>
      <c r="DW449" s="391">
        <f t="shared" si="624"/>
        <v>0</v>
      </c>
      <c r="DX449" s="391">
        <f t="shared" si="625"/>
        <v>0</v>
      </c>
      <c r="DY449" s="391">
        <f t="shared" si="626"/>
        <v>0</v>
      </c>
      <c r="DZ449" s="391">
        <f t="shared" si="627"/>
        <v>0</v>
      </c>
      <c r="EA449" s="391">
        <f t="shared" si="628"/>
        <v>0</v>
      </c>
      <c r="EB449" s="391">
        <f t="shared" si="629"/>
        <v>0</v>
      </c>
      <c r="EC449" s="398"/>
      <c r="ED449" s="391">
        <f t="shared" si="630"/>
        <v>0</v>
      </c>
      <c r="EE449" s="391">
        <f t="shared" si="631"/>
        <v>0</v>
      </c>
      <c r="EF449" s="391">
        <f t="shared" si="632"/>
        <v>0</v>
      </c>
      <c r="EG449" s="391">
        <f t="shared" si="633"/>
        <v>0</v>
      </c>
      <c r="EH449" s="391">
        <f t="shared" si="634"/>
        <v>0</v>
      </c>
      <c r="EI449" s="391">
        <f t="shared" si="635"/>
        <v>0</v>
      </c>
      <c r="EJ449" s="391">
        <f t="shared" si="636"/>
        <v>0</v>
      </c>
      <c r="EK449" s="391">
        <f t="shared" si="637"/>
        <v>0</v>
      </c>
      <c r="EL449" s="391">
        <f t="shared" si="638"/>
        <v>0</v>
      </c>
      <c r="EM449" s="391">
        <f t="shared" si="639"/>
        <v>0</v>
      </c>
      <c r="EN449" s="391">
        <f t="shared" si="640"/>
        <v>0</v>
      </c>
    </row>
    <row r="450" spans="1:144" s="391" customFormat="1" ht="13.5" hidden="1" thickBot="1" x14ac:dyDescent="0.25">
      <c r="A450" s="364" t="str">
        <f t="shared" si="648"/>
        <v>zzz</v>
      </c>
      <c r="B450" s="365" t="str">
        <f>IF((A450&lt;&gt;"ZZZ"),(IF((IFERROR((VLOOKUP(A450,'Standaard+voorstellen '!A$1:B$436,1,FALSE)),"ZZZ"))="ZZZ","v","")),"")</f>
        <v/>
      </c>
      <c r="C450" s="396" t="s">
        <v>1051</v>
      </c>
      <c r="D450" s="367" t="str">
        <f t="shared" si="560"/>
        <v/>
      </c>
      <c r="E450" s="368" t="str">
        <f>IFERROR((VLOOKUP(C450,'Standaard+voorstellen '!A$1:E$568,2,FALSE)),"Nog af te handelen AANVRAAG")</f>
        <v>Nog af te handelen AANVRAAG</v>
      </c>
      <c r="F450" s="369" t="str">
        <f>IFERROR((VLOOKUP(C450,'Standaard+voorstellen '!A$1:E$568,3,FALSE)),"")</f>
        <v/>
      </c>
      <c r="G450" s="370">
        <f t="shared" si="643"/>
        <v>0</v>
      </c>
      <c r="H450" s="371">
        <f t="shared" si="645"/>
        <v>0</v>
      </c>
      <c r="I450" s="372">
        <f t="shared" si="644"/>
        <v>0</v>
      </c>
      <c r="J450" s="367" t="str">
        <f t="shared" si="561"/>
        <v/>
      </c>
      <c r="K450" s="372">
        <f t="shared" si="562"/>
        <v>0</v>
      </c>
      <c r="L450" s="369" t="s">
        <v>1101</v>
      </c>
      <c r="M450" s="373"/>
      <c r="N450" s="374"/>
      <c r="O450" s="375"/>
      <c r="P450" s="376"/>
      <c r="Q450" s="377"/>
      <c r="R450" s="378"/>
      <c r="S450" s="379"/>
      <c r="T450" s="378"/>
      <c r="U450" s="378"/>
      <c r="V450" s="377"/>
      <c r="W450" s="378"/>
      <c r="X450" s="379"/>
      <c r="Y450" s="384"/>
      <c r="Z450" s="401"/>
      <c r="AA450" s="402"/>
      <c r="AB450" s="383"/>
      <c r="AC450" s="384"/>
      <c r="AD450" s="384"/>
      <c r="AE450" s="383"/>
      <c r="AF450" s="401"/>
      <c r="AG450" s="406"/>
      <c r="AH450" s="383"/>
      <c r="AI450" s="384"/>
      <c r="AJ450" s="385"/>
      <c r="AK450" s="384"/>
      <c r="AL450" s="384"/>
      <c r="AM450" s="384"/>
      <c r="AN450" s="383"/>
      <c r="AO450" s="384"/>
      <c r="AP450" s="385"/>
      <c r="AQ450" s="384"/>
      <c r="AR450" s="384"/>
      <c r="AS450" s="384"/>
      <c r="AT450" s="383"/>
      <c r="AU450" s="384"/>
      <c r="AV450" s="384"/>
      <c r="AW450" s="383"/>
      <c r="AX450" s="384"/>
      <c r="AY450" s="385"/>
      <c r="AZ450" s="403"/>
      <c r="BA450" s="387" t="str">
        <f t="shared" si="563"/>
        <v>zzz</v>
      </c>
      <c r="BB450" s="388" t="str">
        <f t="shared" si="564"/>
        <v/>
      </c>
      <c r="BC450" s="389" t="str">
        <f t="shared" si="565"/>
        <v/>
      </c>
      <c r="BD450" s="390" t="str">
        <f t="shared" si="647"/>
        <v/>
      </c>
      <c r="BE450" s="391">
        <f t="shared" si="566"/>
        <v>4</v>
      </c>
      <c r="BF450" s="392" t="e">
        <f>VLOOKUP(C450,'Standaard+voorstellen '!A$1:E$568,1,FALSE)</f>
        <v>#N/A</v>
      </c>
      <c r="BG450" s="393" t="e">
        <f>VLOOKUP(P450,'Hulpblad Aantal per VrtgSrt &gt;=1'!B$4:C$688,1,FALSE)</f>
        <v>#N/A</v>
      </c>
      <c r="BH450" s="394"/>
      <c r="BI450" s="393" t="str">
        <f t="shared" si="567"/>
        <v>v</v>
      </c>
      <c r="BJ450" s="393" t="str">
        <f t="shared" si="568"/>
        <v/>
      </c>
      <c r="BK450" s="393" t="str">
        <f t="shared" si="569"/>
        <v/>
      </c>
      <c r="BL450" s="395" t="str">
        <f t="shared" si="570"/>
        <v/>
      </c>
      <c r="BM450" s="393" t="str">
        <f>IF((B450&gt;"a"),(VLOOKUP(A450,Afhankelijkheid!A$2:O$5530,2,FALSE)),"")</f>
        <v/>
      </c>
      <c r="BN450" s="396">
        <f>IFERROR(VLOOKUP(A450,'Hulpblad IZB en IZE'!A$2:B$750,2,FALSE),0)</f>
        <v>0</v>
      </c>
      <c r="BO450" s="397" t="str">
        <f t="shared" si="571"/>
        <v/>
      </c>
      <c r="BP450" s="370">
        <f t="shared" si="572"/>
        <v>0</v>
      </c>
      <c r="BQ450" s="371">
        <f t="shared" si="573"/>
        <v>0</v>
      </c>
      <c r="BR450" s="372">
        <f t="shared" si="641"/>
        <v>0</v>
      </c>
      <c r="BS450" s="372">
        <f t="shared" si="642"/>
        <v>0</v>
      </c>
      <c r="BT450" s="367">
        <f t="shared" si="574"/>
        <v>0</v>
      </c>
      <c r="BU450" s="398"/>
      <c r="BW450" s="393">
        <f t="shared" si="575"/>
        <v>0</v>
      </c>
      <c r="BX450" s="393">
        <f t="shared" si="576"/>
        <v>0</v>
      </c>
      <c r="BY450" s="393">
        <f t="shared" si="577"/>
        <v>0</v>
      </c>
      <c r="BZ450" s="393">
        <f t="shared" si="578"/>
        <v>0</v>
      </c>
      <c r="CA450" s="393">
        <f t="shared" si="579"/>
        <v>0</v>
      </c>
      <c r="CB450" s="393">
        <f t="shared" si="580"/>
        <v>0</v>
      </c>
      <c r="CC450" s="393">
        <f t="shared" si="581"/>
        <v>0</v>
      </c>
      <c r="CD450" s="393">
        <f t="shared" si="582"/>
        <v>0</v>
      </c>
      <c r="CE450" s="393">
        <f t="shared" si="583"/>
        <v>0</v>
      </c>
      <c r="CF450" s="393">
        <f t="shared" si="584"/>
        <v>0</v>
      </c>
      <c r="CG450" s="398"/>
      <c r="CH450" s="391">
        <f t="shared" si="585"/>
        <v>0</v>
      </c>
      <c r="CI450" s="391">
        <f t="shared" si="586"/>
        <v>0</v>
      </c>
      <c r="CJ450" s="391">
        <f t="shared" si="587"/>
        <v>0</v>
      </c>
      <c r="CK450" s="391">
        <f t="shared" si="588"/>
        <v>0</v>
      </c>
      <c r="CL450" s="391">
        <f t="shared" si="589"/>
        <v>0</v>
      </c>
      <c r="CM450" s="391">
        <f t="shared" si="590"/>
        <v>0</v>
      </c>
      <c r="CN450" s="391">
        <f t="shared" si="591"/>
        <v>0</v>
      </c>
      <c r="CO450" s="391">
        <f t="shared" si="592"/>
        <v>0</v>
      </c>
      <c r="CP450" s="391">
        <f t="shared" si="593"/>
        <v>0</v>
      </c>
      <c r="CQ450" s="391">
        <f t="shared" si="594"/>
        <v>0</v>
      </c>
      <c r="CR450" s="391">
        <f t="shared" si="595"/>
        <v>0</v>
      </c>
      <c r="CS450" s="393">
        <f t="shared" si="596"/>
        <v>0</v>
      </c>
      <c r="CT450" s="391">
        <f t="shared" si="597"/>
        <v>0</v>
      </c>
      <c r="CU450" s="391">
        <f t="shared" si="598"/>
        <v>0</v>
      </c>
      <c r="CV450" s="391">
        <f t="shared" si="599"/>
        <v>0</v>
      </c>
      <c r="CW450" s="391">
        <f t="shared" si="600"/>
        <v>0</v>
      </c>
      <c r="CX450" s="391">
        <f t="shared" si="601"/>
        <v>0</v>
      </c>
      <c r="CY450" s="391">
        <f t="shared" si="602"/>
        <v>0</v>
      </c>
      <c r="CZ450" s="391">
        <f t="shared" si="603"/>
        <v>0</v>
      </c>
      <c r="DA450" s="391">
        <f t="shared" si="604"/>
        <v>0</v>
      </c>
      <c r="DB450" s="391">
        <f t="shared" si="605"/>
        <v>0</v>
      </c>
      <c r="DC450" s="391">
        <f t="shared" si="606"/>
        <v>0</v>
      </c>
      <c r="DD450" s="391">
        <f t="shared" si="607"/>
        <v>0</v>
      </c>
      <c r="DE450" s="398"/>
      <c r="DF450" s="391">
        <f t="shared" si="608"/>
        <v>0</v>
      </c>
      <c r="DG450" s="391">
        <f t="shared" si="609"/>
        <v>0</v>
      </c>
      <c r="DH450" s="391">
        <f t="shared" si="610"/>
        <v>0</v>
      </c>
      <c r="DI450" s="391">
        <f t="shared" si="611"/>
        <v>0</v>
      </c>
      <c r="DJ450" s="391">
        <f t="shared" si="612"/>
        <v>0</v>
      </c>
      <c r="DK450" s="391">
        <f t="shared" si="613"/>
        <v>0</v>
      </c>
      <c r="DL450" s="391">
        <f t="shared" si="614"/>
        <v>0</v>
      </c>
      <c r="DM450" s="391">
        <f t="shared" si="615"/>
        <v>0</v>
      </c>
      <c r="DN450" s="391">
        <f t="shared" si="616"/>
        <v>0</v>
      </c>
      <c r="DO450" s="391">
        <f t="shared" si="617"/>
        <v>0</v>
      </c>
      <c r="DP450" s="391">
        <f t="shared" si="618"/>
        <v>0</v>
      </c>
      <c r="DQ450" s="398"/>
      <c r="DR450" s="391">
        <f t="shared" si="619"/>
        <v>0</v>
      </c>
      <c r="DS450" s="391">
        <f t="shared" si="620"/>
        <v>0</v>
      </c>
      <c r="DT450" s="391">
        <f t="shared" si="621"/>
        <v>0</v>
      </c>
      <c r="DU450" s="391">
        <f t="shared" si="622"/>
        <v>0</v>
      </c>
      <c r="DV450" s="391">
        <f t="shared" si="623"/>
        <v>0</v>
      </c>
      <c r="DW450" s="391">
        <f t="shared" si="624"/>
        <v>0</v>
      </c>
      <c r="DX450" s="391">
        <f t="shared" si="625"/>
        <v>0</v>
      </c>
      <c r="DY450" s="391">
        <f t="shared" si="626"/>
        <v>0</v>
      </c>
      <c r="DZ450" s="391">
        <f t="shared" si="627"/>
        <v>0</v>
      </c>
      <c r="EA450" s="391">
        <f t="shared" si="628"/>
        <v>0</v>
      </c>
      <c r="EB450" s="391">
        <f t="shared" si="629"/>
        <v>0</v>
      </c>
      <c r="EC450" s="398"/>
      <c r="ED450" s="391">
        <f t="shared" si="630"/>
        <v>0</v>
      </c>
      <c r="EE450" s="391">
        <f t="shared" si="631"/>
        <v>0</v>
      </c>
      <c r="EF450" s="391">
        <f t="shared" si="632"/>
        <v>0</v>
      </c>
      <c r="EG450" s="391">
        <f t="shared" si="633"/>
        <v>0</v>
      </c>
      <c r="EH450" s="391">
        <f t="shared" si="634"/>
        <v>0</v>
      </c>
      <c r="EI450" s="391">
        <f t="shared" si="635"/>
        <v>0</v>
      </c>
      <c r="EJ450" s="391">
        <f t="shared" si="636"/>
        <v>0</v>
      </c>
      <c r="EK450" s="391">
        <f t="shared" si="637"/>
        <v>0</v>
      </c>
      <c r="EL450" s="391">
        <f t="shared" si="638"/>
        <v>0</v>
      </c>
      <c r="EM450" s="391">
        <f t="shared" si="639"/>
        <v>0</v>
      </c>
      <c r="EN450" s="391">
        <f t="shared" si="640"/>
        <v>0</v>
      </c>
    </row>
    <row r="451" spans="1:144" s="391" customFormat="1" ht="13.5" hidden="1" thickBot="1" x14ac:dyDescent="0.25">
      <c r="A451" s="364" t="str">
        <f t="shared" si="648"/>
        <v>zzz</v>
      </c>
      <c r="B451" s="365" t="str">
        <f>IF((A451&lt;&gt;"ZZZ"),(IF((IFERROR((VLOOKUP(A451,'Standaard+voorstellen '!A$1:B$436,1,FALSE)),"ZZZ"))="ZZZ","v","")),"")</f>
        <v/>
      </c>
      <c r="C451" s="396" t="s">
        <v>1051</v>
      </c>
      <c r="D451" s="367" t="str">
        <f t="shared" si="560"/>
        <v/>
      </c>
      <c r="E451" s="368" t="str">
        <f>IFERROR((VLOOKUP(C451,'Standaard+voorstellen '!A$1:E$568,2,FALSE)),"Nog af te handelen AANVRAAG")</f>
        <v>Nog af te handelen AANVRAAG</v>
      </c>
      <c r="F451" s="369" t="str">
        <f>IFERROR((VLOOKUP(C451,'Standaard+voorstellen '!A$1:E$568,3,FALSE)),"")</f>
        <v/>
      </c>
      <c r="G451" s="370">
        <f t="shared" si="643"/>
        <v>0</v>
      </c>
      <c r="H451" s="371">
        <f t="shared" si="645"/>
        <v>0</v>
      </c>
      <c r="I451" s="372">
        <f t="shared" si="644"/>
        <v>0</v>
      </c>
      <c r="J451" s="367" t="str">
        <f t="shared" si="561"/>
        <v/>
      </c>
      <c r="K451" s="372">
        <f t="shared" si="562"/>
        <v>0</v>
      </c>
      <c r="L451" s="369" t="s">
        <v>1101</v>
      </c>
      <c r="M451" s="373"/>
      <c r="N451" s="374"/>
      <c r="O451" s="375"/>
      <c r="P451" s="376"/>
      <c r="Q451" s="377"/>
      <c r="R451" s="378"/>
      <c r="S451" s="379"/>
      <c r="T451" s="378"/>
      <c r="U451" s="378"/>
      <c r="V451" s="377"/>
      <c r="W451" s="378"/>
      <c r="X451" s="379"/>
      <c r="Y451" s="384"/>
      <c r="Z451" s="401"/>
      <c r="AA451" s="402"/>
      <c r="AB451" s="383"/>
      <c r="AC451" s="384"/>
      <c r="AD451" s="384"/>
      <c r="AE451" s="383"/>
      <c r="AF451" s="401"/>
      <c r="AG451" s="406"/>
      <c r="AH451" s="383"/>
      <c r="AI451" s="384"/>
      <c r="AJ451" s="385"/>
      <c r="AK451" s="384"/>
      <c r="AL451" s="384"/>
      <c r="AM451" s="384"/>
      <c r="AN451" s="383"/>
      <c r="AO451" s="384"/>
      <c r="AP451" s="385"/>
      <c r="AQ451" s="384"/>
      <c r="AR451" s="384"/>
      <c r="AS451" s="384"/>
      <c r="AT451" s="383"/>
      <c r="AU451" s="384"/>
      <c r="AV451" s="384"/>
      <c r="AW451" s="383"/>
      <c r="AX451" s="384"/>
      <c r="AY451" s="385"/>
      <c r="AZ451" s="403"/>
      <c r="BA451" s="387" t="str">
        <f t="shared" si="563"/>
        <v>zzz</v>
      </c>
      <c r="BB451" s="388" t="str">
        <f t="shared" si="564"/>
        <v/>
      </c>
      <c r="BC451" s="389" t="str">
        <f t="shared" si="565"/>
        <v/>
      </c>
      <c r="BD451" s="390" t="str">
        <f t="shared" si="647"/>
        <v/>
      </c>
      <c r="BE451" s="391">
        <f t="shared" si="566"/>
        <v>4</v>
      </c>
      <c r="BF451" s="392" t="e">
        <f>VLOOKUP(C451,'Standaard+voorstellen '!A$1:E$568,1,FALSE)</f>
        <v>#N/A</v>
      </c>
      <c r="BG451" s="393" t="e">
        <f>VLOOKUP(P451,'Hulpblad Aantal per VrtgSrt &gt;=1'!B$4:C$688,1,FALSE)</f>
        <v>#N/A</v>
      </c>
      <c r="BH451" s="394"/>
      <c r="BI451" s="393" t="str">
        <f t="shared" si="567"/>
        <v>v</v>
      </c>
      <c r="BJ451" s="393" t="str">
        <f t="shared" si="568"/>
        <v/>
      </c>
      <c r="BK451" s="393" t="str">
        <f t="shared" si="569"/>
        <v/>
      </c>
      <c r="BL451" s="395" t="str">
        <f t="shared" si="570"/>
        <v/>
      </c>
      <c r="BM451" s="393" t="str">
        <f>IF((B451&gt;"a"),(VLOOKUP(A451,Afhankelijkheid!A$2:O$5530,2,FALSE)),"")</f>
        <v/>
      </c>
      <c r="BN451" s="396">
        <f>IFERROR(VLOOKUP(A451,'Hulpblad IZB en IZE'!A$2:B$750,2,FALSE),0)</f>
        <v>0</v>
      </c>
      <c r="BO451" s="397" t="str">
        <f t="shared" si="571"/>
        <v/>
      </c>
      <c r="BP451" s="370">
        <f t="shared" si="572"/>
        <v>0</v>
      </c>
      <c r="BQ451" s="371">
        <f t="shared" si="573"/>
        <v>0</v>
      </c>
      <c r="BR451" s="372">
        <f t="shared" si="641"/>
        <v>0</v>
      </c>
      <c r="BS451" s="372">
        <f t="shared" si="642"/>
        <v>0</v>
      </c>
      <c r="BT451" s="367">
        <f t="shared" si="574"/>
        <v>0</v>
      </c>
      <c r="BU451" s="398"/>
      <c r="BW451" s="393">
        <f t="shared" si="575"/>
        <v>0</v>
      </c>
      <c r="BX451" s="393">
        <f t="shared" si="576"/>
        <v>0</v>
      </c>
      <c r="BY451" s="393">
        <f t="shared" si="577"/>
        <v>0</v>
      </c>
      <c r="BZ451" s="393">
        <f t="shared" si="578"/>
        <v>0</v>
      </c>
      <c r="CA451" s="393">
        <f t="shared" si="579"/>
        <v>0</v>
      </c>
      <c r="CB451" s="393">
        <f t="shared" si="580"/>
        <v>0</v>
      </c>
      <c r="CC451" s="393">
        <f t="shared" si="581"/>
        <v>0</v>
      </c>
      <c r="CD451" s="393">
        <f t="shared" si="582"/>
        <v>0</v>
      </c>
      <c r="CE451" s="393">
        <f t="shared" si="583"/>
        <v>0</v>
      </c>
      <c r="CF451" s="393">
        <f t="shared" si="584"/>
        <v>0</v>
      </c>
      <c r="CG451" s="398"/>
      <c r="CH451" s="391">
        <f t="shared" si="585"/>
        <v>0</v>
      </c>
      <c r="CI451" s="391">
        <f t="shared" si="586"/>
        <v>0</v>
      </c>
      <c r="CJ451" s="391">
        <f t="shared" si="587"/>
        <v>0</v>
      </c>
      <c r="CK451" s="391">
        <f t="shared" si="588"/>
        <v>0</v>
      </c>
      <c r="CL451" s="391">
        <f t="shared" si="589"/>
        <v>0</v>
      </c>
      <c r="CM451" s="391">
        <f t="shared" si="590"/>
        <v>0</v>
      </c>
      <c r="CN451" s="391">
        <f t="shared" si="591"/>
        <v>0</v>
      </c>
      <c r="CO451" s="391">
        <f t="shared" si="592"/>
        <v>0</v>
      </c>
      <c r="CP451" s="391">
        <f t="shared" si="593"/>
        <v>0</v>
      </c>
      <c r="CQ451" s="391">
        <f t="shared" si="594"/>
        <v>0</v>
      </c>
      <c r="CR451" s="391">
        <f t="shared" si="595"/>
        <v>0</v>
      </c>
      <c r="CS451" s="393">
        <f t="shared" si="596"/>
        <v>0</v>
      </c>
      <c r="CT451" s="391">
        <f t="shared" si="597"/>
        <v>0</v>
      </c>
      <c r="CU451" s="391">
        <f t="shared" si="598"/>
        <v>0</v>
      </c>
      <c r="CV451" s="391">
        <f t="shared" si="599"/>
        <v>0</v>
      </c>
      <c r="CW451" s="391">
        <f t="shared" si="600"/>
        <v>0</v>
      </c>
      <c r="CX451" s="391">
        <f t="shared" si="601"/>
        <v>0</v>
      </c>
      <c r="CY451" s="391">
        <f t="shared" si="602"/>
        <v>0</v>
      </c>
      <c r="CZ451" s="391">
        <f t="shared" si="603"/>
        <v>0</v>
      </c>
      <c r="DA451" s="391">
        <f t="shared" si="604"/>
        <v>0</v>
      </c>
      <c r="DB451" s="391">
        <f t="shared" si="605"/>
        <v>0</v>
      </c>
      <c r="DC451" s="391">
        <f t="shared" si="606"/>
        <v>0</v>
      </c>
      <c r="DD451" s="391">
        <f t="shared" si="607"/>
        <v>0</v>
      </c>
      <c r="DE451" s="398"/>
      <c r="DF451" s="391">
        <f t="shared" si="608"/>
        <v>0</v>
      </c>
      <c r="DG451" s="391">
        <f t="shared" si="609"/>
        <v>0</v>
      </c>
      <c r="DH451" s="391">
        <f t="shared" si="610"/>
        <v>0</v>
      </c>
      <c r="DI451" s="391">
        <f t="shared" si="611"/>
        <v>0</v>
      </c>
      <c r="DJ451" s="391">
        <f t="shared" si="612"/>
        <v>0</v>
      </c>
      <c r="DK451" s="391">
        <f t="shared" si="613"/>
        <v>0</v>
      </c>
      <c r="DL451" s="391">
        <f t="shared" si="614"/>
        <v>0</v>
      </c>
      <c r="DM451" s="391">
        <f t="shared" si="615"/>
        <v>0</v>
      </c>
      <c r="DN451" s="391">
        <f t="shared" si="616"/>
        <v>0</v>
      </c>
      <c r="DO451" s="391">
        <f t="shared" si="617"/>
        <v>0</v>
      </c>
      <c r="DP451" s="391">
        <f t="shared" si="618"/>
        <v>0</v>
      </c>
      <c r="DQ451" s="398"/>
      <c r="DR451" s="391">
        <f t="shared" si="619"/>
        <v>0</v>
      </c>
      <c r="DS451" s="391">
        <f t="shared" si="620"/>
        <v>0</v>
      </c>
      <c r="DT451" s="391">
        <f t="shared" si="621"/>
        <v>0</v>
      </c>
      <c r="DU451" s="391">
        <f t="shared" si="622"/>
        <v>0</v>
      </c>
      <c r="DV451" s="391">
        <f t="shared" si="623"/>
        <v>0</v>
      </c>
      <c r="DW451" s="391">
        <f t="shared" si="624"/>
        <v>0</v>
      </c>
      <c r="DX451" s="391">
        <f t="shared" si="625"/>
        <v>0</v>
      </c>
      <c r="DY451" s="391">
        <f t="shared" si="626"/>
        <v>0</v>
      </c>
      <c r="DZ451" s="391">
        <f t="shared" si="627"/>
        <v>0</v>
      </c>
      <c r="EA451" s="391">
        <f t="shared" si="628"/>
        <v>0</v>
      </c>
      <c r="EB451" s="391">
        <f t="shared" si="629"/>
        <v>0</v>
      </c>
      <c r="EC451" s="398"/>
      <c r="ED451" s="391">
        <f t="shared" si="630"/>
        <v>0</v>
      </c>
      <c r="EE451" s="391">
        <f t="shared" si="631"/>
        <v>0</v>
      </c>
      <c r="EF451" s="391">
        <f t="shared" si="632"/>
        <v>0</v>
      </c>
      <c r="EG451" s="391">
        <f t="shared" si="633"/>
        <v>0</v>
      </c>
      <c r="EH451" s="391">
        <f t="shared" si="634"/>
        <v>0</v>
      </c>
      <c r="EI451" s="391">
        <f t="shared" si="635"/>
        <v>0</v>
      </c>
      <c r="EJ451" s="391">
        <f t="shared" si="636"/>
        <v>0</v>
      </c>
      <c r="EK451" s="391">
        <f t="shared" si="637"/>
        <v>0</v>
      </c>
      <c r="EL451" s="391">
        <f t="shared" si="638"/>
        <v>0</v>
      </c>
      <c r="EM451" s="391">
        <f t="shared" si="639"/>
        <v>0</v>
      </c>
      <c r="EN451" s="391">
        <f t="shared" si="640"/>
        <v>0</v>
      </c>
    </row>
    <row r="452" spans="1:144" s="391" customFormat="1" ht="13.5" hidden="1" thickBot="1" x14ac:dyDescent="0.25">
      <c r="A452" s="364" t="str">
        <f t="shared" si="648"/>
        <v>zzz</v>
      </c>
      <c r="B452" s="365" t="str">
        <f>IF((A452&lt;&gt;"ZZZ"),(IF((IFERROR((VLOOKUP(A452,'Standaard+voorstellen '!A$1:B$436,1,FALSE)),"ZZZ"))="ZZZ","v","")),"")</f>
        <v/>
      </c>
      <c r="C452" s="396" t="s">
        <v>1051</v>
      </c>
      <c r="D452" s="367" t="str">
        <f t="shared" ref="D452:D515" si="649">IF(C452=C453,"",C452)</f>
        <v/>
      </c>
      <c r="E452" s="368" t="str">
        <f>IFERROR((VLOOKUP(C452,'Standaard+voorstellen '!A$1:E$568,2,FALSE)),"Nog af te handelen AANVRAAG")</f>
        <v>Nog af te handelen AANVRAAG</v>
      </c>
      <c r="F452" s="369" t="str">
        <f>IFERROR((VLOOKUP(C452,'Standaard+voorstellen '!A$1:E$568,3,FALSE)),"")</f>
        <v/>
      </c>
      <c r="G452" s="370">
        <f t="shared" si="643"/>
        <v>0</v>
      </c>
      <c r="H452" s="371">
        <f t="shared" si="645"/>
        <v>0</v>
      </c>
      <c r="I452" s="372">
        <f t="shared" si="644"/>
        <v>0</v>
      </c>
      <c r="J452" s="367" t="str">
        <f t="shared" ref="J452:J515" si="650">IF($C452=$C453,"",BT452)</f>
        <v/>
      </c>
      <c r="K452" s="372">
        <f t="shared" ref="K452:K515" si="651">CT452</f>
        <v>0</v>
      </c>
      <c r="L452" s="369" t="s">
        <v>1101</v>
      </c>
      <c r="M452" s="373"/>
      <c r="N452" s="374"/>
      <c r="O452" s="375"/>
      <c r="P452" s="376"/>
      <c r="Q452" s="377"/>
      <c r="R452" s="378"/>
      <c r="S452" s="379"/>
      <c r="T452" s="378"/>
      <c r="U452" s="378"/>
      <c r="V452" s="377"/>
      <c r="W452" s="378"/>
      <c r="X452" s="379"/>
      <c r="Y452" s="384"/>
      <c r="Z452" s="401"/>
      <c r="AA452" s="402"/>
      <c r="AB452" s="383"/>
      <c r="AC452" s="384"/>
      <c r="AD452" s="384"/>
      <c r="AE452" s="383"/>
      <c r="AF452" s="401"/>
      <c r="AG452" s="406"/>
      <c r="AH452" s="383"/>
      <c r="AI452" s="384"/>
      <c r="AJ452" s="385"/>
      <c r="AK452" s="384"/>
      <c r="AL452" s="384"/>
      <c r="AM452" s="384"/>
      <c r="AN452" s="383"/>
      <c r="AO452" s="384"/>
      <c r="AP452" s="385"/>
      <c r="AQ452" s="384"/>
      <c r="AR452" s="384"/>
      <c r="AS452" s="384"/>
      <c r="AT452" s="383"/>
      <c r="AU452" s="384"/>
      <c r="AV452" s="384"/>
      <c r="AW452" s="383"/>
      <c r="AX452" s="384"/>
      <c r="AY452" s="385"/>
      <c r="AZ452" s="403"/>
      <c r="BA452" s="387" t="str">
        <f t="shared" ref="BA452:BA515" si="652">IFERROR(((IF(($L452="m"),(MID($C452,1,2)),(LEFT($C452,($BE452-1)))))),"")</f>
        <v>zzz</v>
      </c>
      <c r="BB452" s="388" t="str">
        <f t="shared" ref="BB452:BB515" si="653">IF(($L452="m"),(IF(OR(MID($C452,3,1)="A",MID($C452,3,1)="D",MID($C452,3,1)="H",MID($C452,3,1)="L",MID($C452,3,1)="M",MID($C452,3,1)="T",MID($C452,3,1)="V"),MID($C452,3,1),"")),"")</f>
        <v/>
      </c>
      <c r="BC452" s="389" t="str">
        <f t="shared" ref="BC452:BC515" si="654">IFERROR(IF((SEARCH("-",C452,1))&gt;0,"-",""),"")</f>
        <v/>
      </c>
      <c r="BD452" s="390" t="str">
        <f t="shared" si="647"/>
        <v/>
      </c>
      <c r="BE452" s="391">
        <f t="shared" ref="BE452:BE515" si="655">IFERROR((SEARCH("-",$C452,1)),(LEN($C452)+1))</f>
        <v>4</v>
      </c>
      <c r="BF452" s="392" t="e">
        <f>VLOOKUP(C452,'Standaard+voorstellen '!A$1:E$568,1,FALSE)</f>
        <v>#N/A</v>
      </c>
      <c r="BG452" s="393" t="e">
        <f>VLOOKUP(P452,'Hulpblad Aantal per VrtgSrt &gt;=1'!B$4:C$688,1,FALSE)</f>
        <v>#N/A</v>
      </c>
      <c r="BH452" s="394"/>
      <c r="BI452" s="393" t="str">
        <f t="shared" ref="BI452:BI515" si="656">IF(BH452=A452,"g","v")</f>
        <v>v</v>
      </c>
      <c r="BJ452" s="393" t="str">
        <f t="shared" ref="BJ452:BJ515" si="657">IF(R452&gt;0,"P","")</f>
        <v/>
      </c>
      <c r="BK452" s="393" t="str">
        <f t="shared" ref="BK452:BK515" si="658">IF(S452&gt;0,"A","")</f>
        <v/>
      </c>
      <c r="BL452" s="395" t="str">
        <f t="shared" ref="BL452:BL515" si="659">_xlfn.CONCAT(BJ452,BK452)</f>
        <v/>
      </c>
      <c r="BM452" s="393" t="str">
        <f>IF((B452&gt;"a"),(VLOOKUP(A452,Afhankelijkheid!A$2:O$5530,2,FALSE)),"")</f>
        <v/>
      </c>
      <c r="BN452" s="396">
        <f>IFERROR(VLOOKUP(A452,'Hulpblad IZB en IZE'!A$2:B$750,2,FALSE),0)</f>
        <v>0</v>
      </c>
      <c r="BO452" s="397" t="str">
        <f t="shared" ref="BO452:BO515" si="660">IFERROR(Q452/K452,"")</f>
        <v/>
      </c>
      <c r="BP452" s="370">
        <f t="shared" ref="BP452:BP515" si="661">IF($C452=$C451,BP451+Q452,Q452)</f>
        <v>0</v>
      </c>
      <c r="BQ452" s="371">
        <f t="shared" ref="BQ452:BQ515" si="662">IF($C452=$C451,BQ451+R452,R452)</f>
        <v>0</v>
      </c>
      <c r="BR452" s="372">
        <f t="shared" si="641"/>
        <v>0</v>
      </c>
      <c r="BS452" s="372">
        <f t="shared" si="642"/>
        <v>0</v>
      </c>
      <c r="BT452" s="367">
        <f t="shared" ref="BT452:BT515" si="663">IF(C452=C451,BT451+BN452,BN452)</f>
        <v>0</v>
      </c>
      <c r="BU452" s="398"/>
      <c r="BW452" s="393">
        <f t="shared" ref="BW452:BW515" si="664">IF((AND($B452="V",(IF(ISBLANK(V452),,1))&gt;0)),1,0)</f>
        <v>0</v>
      </c>
      <c r="BX452" s="393">
        <f t="shared" ref="BX452:BX515" si="665">IF((AND($B452="V",(IF(ISBLANK(Y452),,1))&gt;0)),1,0)</f>
        <v>0</v>
      </c>
      <c r="BY452" s="393">
        <f t="shared" ref="BY452:BY515" si="666">IF((AND($B452="V",(IF(ISBLANK(AB452),,1))&gt;0)),1,0)</f>
        <v>0</v>
      </c>
      <c r="BZ452" s="393">
        <f t="shared" ref="BZ452:BZ515" si="667">IF((AND($B452="V",(IF(ISBLANK(AE452),,1))&gt;0)),1,0)</f>
        <v>0</v>
      </c>
      <c r="CA452" s="393">
        <f t="shared" ref="CA452:CA515" si="668">IF((AND($B452="V",(IF(ISBLANK(AH452),,1))&gt;0)),1,0)</f>
        <v>0</v>
      </c>
      <c r="CB452" s="393">
        <f t="shared" ref="CB452:CB515" si="669">IF((AND($B452="V",(IF(ISBLANK(AK452),,1))&gt;0)),1,0)</f>
        <v>0</v>
      </c>
      <c r="CC452" s="393">
        <f t="shared" ref="CC452:CC515" si="670">IF((AND($B452="V",(IF(ISBLANK(AN452),,1))&gt;0)),1,0)</f>
        <v>0</v>
      </c>
      <c r="CD452" s="393">
        <f t="shared" ref="CD452:CD515" si="671">IF((AND($B452="V",(IF(ISBLANK(AQ452),,1))&gt;0)),1,0)</f>
        <v>0</v>
      </c>
      <c r="CE452" s="393">
        <f t="shared" ref="CE452:CE515" si="672">IF((AND($B452="V",(IF(ISBLANK(AT452),,1))&gt;0)),1,0)</f>
        <v>0</v>
      </c>
      <c r="CF452" s="393">
        <f t="shared" ref="CF452:CF515" si="673">IF((AND($B452="V",(IF(ISBLANK(AW452),,1))&gt;0)),1,0)</f>
        <v>0</v>
      </c>
      <c r="CG452" s="398"/>
      <c r="CH452" s="391">
        <f t="shared" ref="CH452:CH515" si="674">IF(($V452&lt;&gt;""),1,0)</f>
        <v>0</v>
      </c>
      <c r="CI452" s="391">
        <f t="shared" ref="CI452:CI515" si="675">IF(($Y452&lt;&gt;""),1,0)</f>
        <v>0</v>
      </c>
      <c r="CJ452" s="391">
        <f t="shared" ref="CJ452:CJ515" si="676">IF(($AB452&lt;&gt;""),1,0)</f>
        <v>0</v>
      </c>
      <c r="CK452" s="391">
        <f t="shared" ref="CK452:CK515" si="677">IF(($AE452&lt;&gt;""),1,0)</f>
        <v>0</v>
      </c>
      <c r="CL452" s="391">
        <f t="shared" ref="CL452:CL515" si="678">IF(($AH452&lt;&gt;""),1,0)</f>
        <v>0</v>
      </c>
      <c r="CM452" s="391">
        <f t="shared" ref="CM452:CM515" si="679">IF(($AK452&lt;&gt;""),1,0)</f>
        <v>0</v>
      </c>
      <c r="CN452" s="391">
        <f t="shared" ref="CN452:CN515" si="680">IF(($AN452&lt;&gt;""),1,0)</f>
        <v>0</v>
      </c>
      <c r="CO452" s="391">
        <f t="shared" ref="CO452:CO515" si="681">IF(($AQ452&lt;&gt;""),1,0)</f>
        <v>0</v>
      </c>
      <c r="CP452" s="391">
        <f t="shared" ref="CP452:CP515" si="682">IF(($AT452&lt;&gt;""),1,0)</f>
        <v>0</v>
      </c>
      <c r="CQ452" s="391">
        <f t="shared" ref="CQ452:CQ515" si="683">IF(($AW452&lt;&gt;""),1,0)</f>
        <v>0</v>
      </c>
      <c r="CR452" s="391">
        <f t="shared" ref="CR452:CR515" si="684">SUBTOTAL(9,CH452:CQ452)</f>
        <v>0</v>
      </c>
      <c r="CS452" s="393">
        <f t="shared" ref="CS452:CS515" si="685">CR452-CT452</f>
        <v>0</v>
      </c>
      <c r="CT452" s="391">
        <f t="shared" ref="CT452:CT515" si="686">SUBTOTAL(9,CU452:DD452)</f>
        <v>0</v>
      </c>
      <c r="CU452" s="391">
        <f t="shared" ref="CU452:CU515" si="687">IF(($V452&gt;0),1,0)</f>
        <v>0</v>
      </c>
      <c r="CV452" s="391">
        <f t="shared" ref="CV452:CV515" si="688">IF(($Y452&gt;0),1,0)</f>
        <v>0</v>
      </c>
      <c r="CW452" s="391">
        <f t="shared" ref="CW452:CW515" si="689">IF(($AB452&gt;0),1,0)</f>
        <v>0</v>
      </c>
      <c r="CX452" s="391">
        <f t="shared" ref="CX452:CX515" si="690">IF(($AE452&gt;0),1,0)</f>
        <v>0</v>
      </c>
      <c r="CY452" s="391">
        <f t="shared" ref="CY452:CY515" si="691">IF(($AH452&gt;0),1,0)</f>
        <v>0</v>
      </c>
      <c r="CZ452" s="391">
        <f t="shared" ref="CZ452:CZ515" si="692">IF(($AK452&gt;0),1,0)</f>
        <v>0</v>
      </c>
      <c r="DA452" s="391">
        <f t="shared" ref="DA452:DA515" si="693">IF(($AN452&gt;0),1,0)</f>
        <v>0</v>
      </c>
      <c r="DB452" s="391">
        <f t="shared" ref="DB452:DB515" si="694">IF(($AQ452&gt;0),1,0)</f>
        <v>0</v>
      </c>
      <c r="DC452" s="391">
        <f t="shared" ref="DC452:DC515" si="695">IF(($AT452&gt;0),1,0)</f>
        <v>0</v>
      </c>
      <c r="DD452" s="391">
        <f t="shared" ref="DD452:DD515" si="696">IF(($AW452&gt;0),1,0)</f>
        <v>0</v>
      </c>
      <c r="DE452" s="398"/>
      <c r="DF452" s="391">
        <f t="shared" ref="DF452:DF515" si="697">SUM(DG452:DP452)</f>
        <v>0</v>
      </c>
      <c r="DG452" s="391">
        <f t="shared" ref="DG452:DG515" si="698">IF((AND($CT452=1,$V452&gt;=1)),1,0)</f>
        <v>0</v>
      </c>
      <c r="DH452" s="391">
        <f t="shared" ref="DH452:DH515" si="699">IF((AND($CT452=1,$Y452&gt;=1)),1,0)</f>
        <v>0</v>
      </c>
      <c r="DI452" s="391">
        <f t="shared" ref="DI452:DI515" si="700">IF((AND($CT452=1,$AB452&gt;=1)),1,0)</f>
        <v>0</v>
      </c>
      <c r="DJ452" s="391">
        <f t="shared" ref="DJ452:DJ515" si="701">IF((AND($CT452=1,$AE452&gt;=1)),1,0)</f>
        <v>0</v>
      </c>
      <c r="DK452" s="391">
        <f t="shared" ref="DK452:DK515" si="702">IF((AND($CT452=1,$AH452&gt;=1)),1,0)</f>
        <v>0</v>
      </c>
      <c r="DL452" s="391">
        <f t="shared" ref="DL452:DL515" si="703">IF((AND($CT452=1,$AK452&gt;=1)),1,0)</f>
        <v>0</v>
      </c>
      <c r="DM452" s="391">
        <f t="shared" ref="DM452:DM515" si="704">IF((AND($CT452=1,$AN452&gt;=1)),1,0)</f>
        <v>0</v>
      </c>
      <c r="DN452" s="391">
        <f t="shared" ref="DN452:DN515" si="705">IF((AND($CT452=1,$AQ452&gt;=1)),1,0)</f>
        <v>0</v>
      </c>
      <c r="DO452" s="391">
        <f t="shared" ref="DO452:DO515" si="706">IF((AND($CT452=1,$AT452&gt;=1)),1,0)</f>
        <v>0</v>
      </c>
      <c r="DP452" s="391">
        <f t="shared" ref="DP452:DP515" si="707">IF((AND($CT452=1,$AW452&gt;=1)),1,0)</f>
        <v>0</v>
      </c>
      <c r="DQ452" s="398"/>
      <c r="DR452" s="391">
        <f t="shared" ref="DR452:DR515" si="708">SUM(DS452:EB452)</f>
        <v>0</v>
      </c>
      <c r="DS452" s="391">
        <f t="shared" ref="DS452:DS515" si="709">IF((AND($CT452=1,$V452&gt;1)),1,0)</f>
        <v>0</v>
      </c>
      <c r="DT452" s="391">
        <f t="shared" ref="DT452:DT515" si="710">IF((AND($CT452=1,$Y452&gt;1)),1,0)</f>
        <v>0</v>
      </c>
      <c r="DU452" s="391">
        <f t="shared" ref="DU452:DU515" si="711">IF((AND($CT452=1,$AB452&gt;1)),1,0)</f>
        <v>0</v>
      </c>
      <c r="DV452" s="391">
        <f t="shared" ref="DV452:DV515" si="712">IF((AND($CT452=1,$AE452&gt;1)),1,0)</f>
        <v>0</v>
      </c>
      <c r="DW452" s="391">
        <f t="shared" ref="DW452:DW515" si="713">IF((AND($CT452=1,$AH452&gt;1)),1,0)</f>
        <v>0</v>
      </c>
      <c r="DX452" s="391">
        <f t="shared" ref="DX452:DX515" si="714">IF((AND($CT452=1,$AK452&gt;1)),1,0)</f>
        <v>0</v>
      </c>
      <c r="DY452" s="391">
        <f t="shared" ref="DY452:DY515" si="715">IF((AND($CT452=1,$AN452&gt;1)),1,0)</f>
        <v>0</v>
      </c>
      <c r="DZ452" s="391">
        <f t="shared" ref="DZ452:DZ515" si="716">IF((AND($CT452=1,$AQ452&gt;1)),1,0)</f>
        <v>0</v>
      </c>
      <c r="EA452" s="391">
        <f t="shared" ref="EA452:EA515" si="717">IF((AND($CT452=1,$AT452&gt;1)),1,0)</f>
        <v>0</v>
      </c>
      <c r="EB452" s="391">
        <f t="shared" ref="EB452:EB515" si="718">IF((AND($CT452=1,$AW452&gt;1)),1,0)</f>
        <v>0</v>
      </c>
      <c r="EC452" s="398"/>
      <c r="ED452" s="391">
        <f t="shared" ref="ED452:ED515" si="719">SUM(EE452:EN452)</f>
        <v>0</v>
      </c>
      <c r="EE452" s="391">
        <f t="shared" ref="EE452:EE515" si="720">IF((AND($CT452=1,$V452=1)),1,0)</f>
        <v>0</v>
      </c>
      <c r="EF452" s="391">
        <f t="shared" ref="EF452:EF515" si="721">IF((AND($CT452=1,$Y452=1)),1,0)</f>
        <v>0</v>
      </c>
      <c r="EG452" s="391">
        <f t="shared" ref="EG452:EG515" si="722">IF((AND($CT452=1,$AB452=1)),1,0)</f>
        <v>0</v>
      </c>
      <c r="EH452" s="391">
        <f t="shared" ref="EH452:EH515" si="723">IF((AND($CT452=1,$AE452=1)),1,0)</f>
        <v>0</v>
      </c>
      <c r="EI452" s="391">
        <f t="shared" ref="EI452:EI515" si="724">IF((AND($CT452=1,$AH452=1)),1,0)</f>
        <v>0</v>
      </c>
      <c r="EJ452" s="391">
        <f t="shared" ref="EJ452:EJ515" si="725">IF((AND($CT452=1,$AK452=1)),1,0)</f>
        <v>0</v>
      </c>
      <c r="EK452" s="391">
        <f t="shared" ref="EK452:EK515" si="726">IF((AND($CT452=1,$AN452=1)),1,0)</f>
        <v>0</v>
      </c>
      <c r="EL452" s="391">
        <f t="shared" ref="EL452:EL515" si="727">IF((AND($CT452=1,$AQ452=1)),1,0)</f>
        <v>0</v>
      </c>
      <c r="EM452" s="391">
        <f t="shared" ref="EM452:EM515" si="728">IF((AND($CT452=1,$AT452=1)),1,0)</f>
        <v>0</v>
      </c>
      <c r="EN452" s="391">
        <f t="shared" ref="EN452:EN515" si="729">IF((AND($CT452=1,$AW452=1)),1,0)</f>
        <v>0</v>
      </c>
    </row>
    <row r="453" spans="1:144" s="391" customFormat="1" ht="13.5" hidden="1" thickBot="1" x14ac:dyDescent="0.25">
      <c r="A453" s="364" t="str">
        <f t="shared" si="648"/>
        <v>zzz</v>
      </c>
      <c r="B453" s="365" t="str">
        <f>IF((A453&lt;&gt;"ZZZ"),(IF((IFERROR((VLOOKUP(A453,'Standaard+voorstellen '!A$1:B$436,1,FALSE)),"ZZZ"))="ZZZ","v","")),"")</f>
        <v/>
      </c>
      <c r="C453" s="396" t="s">
        <v>1051</v>
      </c>
      <c r="D453" s="367" t="str">
        <f t="shared" si="649"/>
        <v/>
      </c>
      <c r="E453" s="368" t="str">
        <f>IFERROR((VLOOKUP(C453,'Standaard+voorstellen '!A$1:E$568,2,FALSE)),"Nog af te handelen AANVRAAG")</f>
        <v>Nog af te handelen AANVRAAG</v>
      </c>
      <c r="F453" s="369" t="str">
        <f>IFERROR((VLOOKUP(C453,'Standaard+voorstellen '!A$1:E$568,3,FALSE)),"")</f>
        <v/>
      </c>
      <c r="G453" s="370">
        <f t="shared" si="643"/>
        <v>0</v>
      </c>
      <c r="H453" s="371">
        <f t="shared" si="645"/>
        <v>0</v>
      </c>
      <c r="I453" s="372">
        <f t="shared" si="644"/>
        <v>0</v>
      </c>
      <c r="J453" s="367" t="str">
        <f t="shared" si="650"/>
        <v/>
      </c>
      <c r="K453" s="372">
        <f t="shared" si="651"/>
        <v>0</v>
      </c>
      <c r="L453" s="369" t="s">
        <v>1101</v>
      </c>
      <c r="M453" s="373"/>
      <c r="N453" s="374"/>
      <c r="O453" s="375"/>
      <c r="P453" s="376"/>
      <c r="Q453" s="377"/>
      <c r="R453" s="378"/>
      <c r="S453" s="379"/>
      <c r="T453" s="378"/>
      <c r="U453" s="378"/>
      <c r="V453" s="377"/>
      <c r="W453" s="378"/>
      <c r="X453" s="379"/>
      <c r="Y453" s="384"/>
      <c r="Z453" s="401"/>
      <c r="AA453" s="402"/>
      <c r="AB453" s="383"/>
      <c r="AC453" s="384"/>
      <c r="AD453" s="384"/>
      <c r="AE453" s="383"/>
      <c r="AF453" s="401"/>
      <c r="AG453" s="406"/>
      <c r="AH453" s="383"/>
      <c r="AI453" s="384"/>
      <c r="AJ453" s="385"/>
      <c r="AK453" s="384"/>
      <c r="AL453" s="384"/>
      <c r="AM453" s="384"/>
      <c r="AN453" s="383"/>
      <c r="AO453" s="384"/>
      <c r="AP453" s="385"/>
      <c r="AQ453" s="384"/>
      <c r="AR453" s="384"/>
      <c r="AS453" s="384"/>
      <c r="AT453" s="383"/>
      <c r="AU453" s="384"/>
      <c r="AV453" s="384"/>
      <c r="AW453" s="383"/>
      <c r="AX453" s="384"/>
      <c r="AY453" s="385"/>
      <c r="AZ453" s="403"/>
      <c r="BA453" s="387" t="str">
        <f t="shared" si="652"/>
        <v>zzz</v>
      </c>
      <c r="BB453" s="388" t="str">
        <f t="shared" si="653"/>
        <v/>
      </c>
      <c r="BC453" s="389" t="str">
        <f t="shared" si="654"/>
        <v/>
      </c>
      <c r="BD453" s="390" t="str">
        <f t="shared" si="647"/>
        <v/>
      </c>
      <c r="BE453" s="391">
        <f t="shared" si="655"/>
        <v>4</v>
      </c>
      <c r="BF453" s="392" t="e">
        <f>VLOOKUP(C453,'Standaard+voorstellen '!A$1:E$568,1,FALSE)</f>
        <v>#N/A</v>
      </c>
      <c r="BG453" s="393" t="e">
        <f>VLOOKUP(P453,'Hulpblad Aantal per VrtgSrt &gt;=1'!B$4:C$688,1,FALSE)</f>
        <v>#N/A</v>
      </c>
      <c r="BH453" s="394"/>
      <c r="BI453" s="393" t="str">
        <f t="shared" si="656"/>
        <v>v</v>
      </c>
      <c r="BJ453" s="393" t="str">
        <f t="shared" si="657"/>
        <v/>
      </c>
      <c r="BK453" s="393" t="str">
        <f t="shared" si="658"/>
        <v/>
      </c>
      <c r="BL453" s="395" t="str">
        <f t="shared" si="659"/>
        <v/>
      </c>
      <c r="BM453" s="393" t="str">
        <f>IF((B453&gt;"a"),(VLOOKUP(A453,Afhankelijkheid!A$2:O$5530,2,FALSE)),"")</f>
        <v/>
      </c>
      <c r="BN453" s="396">
        <f>IFERROR(VLOOKUP(A453,'Hulpblad IZB en IZE'!A$2:B$750,2,FALSE),0)</f>
        <v>0</v>
      </c>
      <c r="BO453" s="397" t="str">
        <f t="shared" si="660"/>
        <v/>
      </c>
      <c r="BP453" s="370">
        <f t="shared" si="661"/>
        <v>0</v>
      </c>
      <c r="BQ453" s="371">
        <f t="shared" si="662"/>
        <v>0</v>
      </c>
      <c r="BR453" s="372">
        <f t="shared" ref="BR453:BR516" si="730">IF($C453=$C452,BR452+S453,S453)</f>
        <v>0</v>
      </c>
      <c r="BS453" s="372">
        <f t="shared" ref="BS453:BS516" si="731">IF($C453=$C452,$BR452+T453,T453)</f>
        <v>0</v>
      </c>
      <c r="BT453" s="367">
        <f t="shared" si="663"/>
        <v>0</v>
      </c>
      <c r="BU453" s="398"/>
      <c r="BW453" s="393">
        <f t="shared" si="664"/>
        <v>0</v>
      </c>
      <c r="BX453" s="393">
        <f t="shared" si="665"/>
        <v>0</v>
      </c>
      <c r="BY453" s="393">
        <f t="shared" si="666"/>
        <v>0</v>
      </c>
      <c r="BZ453" s="393">
        <f t="shared" si="667"/>
        <v>0</v>
      </c>
      <c r="CA453" s="393">
        <f t="shared" si="668"/>
        <v>0</v>
      </c>
      <c r="CB453" s="393">
        <f t="shared" si="669"/>
        <v>0</v>
      </c>
      <c r="CC453" s="393">
        <f t="shared" si="670"/>
        <v>0</v>
      </c>
      <c r="CD453" s="393">
        <f t="shared" si="671"/>
        <v>0</v>
      </c>
      <c r="CE453" s="393">
        <f t="shared" si="672"/>
        <v>0</v>
      </c>
      <c r="CF453" s="393">
        <f t="shared" si="673"/>
        <v>0</v>
      </c>
      <c r="CG453" s="398"/>
      <c r="CH453" s="391">
        <f t="shared" si="674"/>
        <v>0</v>
      </c>
      <c r="CI453" s="391">
        <f t="shared" si="675"/>
        <v>0</v>
      </c>
      <c r="CJ453" s="391">
        <f t="shared" si="676"/>
        <v>0</v>
      </c>
      <c r="CK453" s="391">
        <f t="shared" si="677"/>
        <v>0</v>
      </c>
      <c r="CL453" s="391">
        <f t="shared" si="678"/>
        <v>0</v>
      </c>
      <c r="CM453" s="391">
        <f t="shared" si="679"/>
        <v>0</v>
      </c>
      <c r="CN453" s="391">
        <f t="shared" si="680"/>
        <v>0</v>
      </c>
      <c r="CO453" s="391">
        <f t="shared" si="681"/>
        <v>0</v>
      </c>
      <c r="CP453" s="391">
        <f t="shared" si="682"/>
        <v>0</v>
      </c>
      <c r="CQ453" s="391">
        <f t="shared" si="683"/>
        <v>0</v>
      </c>
      <c r="CR453" s="391">
        <f t="shared" si="684"/>
        <v>0</v>
      </c>
      <c r="CS453" s="393">
        <f t="shared" si="685"/>
        <v>0</v>
      </c>
      <c r="CT453" s="391">
        <f t="shared" si="686"/>
        <v>0</v>
      </c>
      <c r="CU453" s="391">
        <f t="shared" si="687"/>
        <v>0</v>
      </c>
      <c r="CV453" s="391">
        <f t="shared" si="688"/>
        <v>0</v>
      </c>
      <c r="CW453" s="391">
        <f t="shared" si="689"/>
        <v>0</v>
      </c>
      <c r="CX453" s="391">
        <f t="shared" si="690"/>
        <v>0</v>
      </c>
      <c r="CY453" s="391">
        <f t="shared" si="691"/>
        <v>0</v>
      </c>
      <c r="CZ453" s="391">
        <f t="shared" si="692"/>
        <v>0</v>
      </c>
      <c r="DA453" s="391">
        <f t="shared" si="693"/>
        <v>0</v>
      </c>
      <c r="DB453" s="391">
        <f t="shared" si="694"/>
        <v>0</v>
      </c>
      <c r="DC453" s="391">
        <f t="shared" si="695"/>
        <v>0</v>
      </c>
      <c r="DD453" s="391">
        <f t="shared" si="696"/>
        <v>0</v>
      </c>
      <c r="DE453" s="398"/>
      <c r="DF453" s="391">
        <f t="shared" si="697"/>
        <v>0</v>
      </c>
      <c r="DG453" s="391">
        <f t="shared" si="698"/>
        <v>0</v>
      </c>
      <c r="DH453" s="391">
        <f t="shared" si="699"/>
        <v>0</v>
      </c>
      <c r="DI453" s="391">
        <f t="shared" si="700"/>
        <v>0</v>
      </c>
      <c r="DJ453" s="391">
        <f t="shared" si="701"/>
        <v>0</v>
      </c>
      <c r="DK453" s="391">
        <f t="shared" si="702"/>
        <v>0</v>
      </c>
      <c r="DL453" s="391">
        <f t="shared" si="703"/>
        <v>0</v>
      </c>
      <c r="DM453" s="391">
        <f t="shared" si="704"/>
        <v>0</v>
      </c>
      <c r="DN453" s="391">
        <f t="shared" si="705"/>
        <v>0</v>
      </c>
      <c r="DO453" s="391">
        <f t="shared" si="706"/>
        <v>0</v>
      </c>
      <c r="DP453" s="391">
        <f t="shared" si="707"/>
        <v>0</v>
      </c>
      <c r="DQ453" s="398"/>
      <c r="DR453" s="391">
        <f t="shared" si="708"/>
        <v>0</v>
      </c>
      <c r="DS453" s="391">
        <f t="shared" si="709"/>
        <v>0</v>
      </c>
      <c r="DT453" s="391">
        <f t="shared" si="710"/>
        <v>0</v>
      </c>
      <c r="DU453" s="391">
        <f t="shared" si="711"/>
        <v>0</v>
      </c>
      <c r="DV453" s="391">
        <f t="shared" si="712"/>
        <v>0</v>
      </c>
      <c r="DW453" s="391">
        <f t="shared" si="713"/>
        <v>0</v>
      </c>
      <c r="DX453" s="391">
        <f t="shared" si="714"/>
        <v>0</v>
      </c>
      <c r="DY453" s="391">
        <f t="shared" si="715"/>
        <v>0</v>
      </c>
      <c r="DZ453" s="391">
        <f t="shared" si="716"/>
        <v>0</v>
      </c>
      <c r="EA453" s="391">
        <f t="shared" si="717"/>
        <v>0</v>
      </c>
      <c r="EB453" s="391">
        <f t="shared" si="718"/>
        <v>0</v>
      </c>
      <c r="EC453" s="398"/>
      <c r="ED453" s="391">
        <f t="shared" si="719"/>
        <v>0</v>
      </c>
      <c r="EE453" s="391">
        <f t="shared" si="720"/>
        <v>0</v>
      </c>
      <c r="EF453" s="391">
        <f t="shared" si="721"/>
        <v>0</v>
      </c>
      <c r="EG453" s="391">
        <f t="shared" si="722"/>
        <v>0</v>
      </c>
      <c r="EH453" s="391">
        <f t="shared" si="723"/>
        <v>0</v>
      </c>
      <c r="EI453" s="391">
        <f t="shared" si="724"/>
        <v>0</v>
      </c>
      <c r="EJ453" s="391">
        <f t="shared" si="725"/>
        <v>0</v>
      </c>
      <c r="EK453" s="391">
        <f t="shared" si="726"/>
        <v>0</v>
      </c>
      <c r="EL453" s="391">
        <f t="shared" si="727"/>
        <v>0</v>
      </c>
      <c r="EM453" s="391">
        <f t="shared" si="728"/>
        <v>0</v>
      </c>
      <c r="EN453" s="391">
        <f t="shared" si="729"/>
        <v>0</v>
      </c>
    </row>
    <row r="454" spans="1:144" s="391" customFormat="1" ht="13.5" hidden="1" thickBot="1" x14ac:dyDescent="0.25">
      <c r="A454" s="364" t="str">
        <f t="shared" si="648"/>
        <v>zzz</v>
      </c>
      <c r="B454" s="365" t="str">
        <f>IF((A454&lt;&gt;"ZZZ"),(IF((IFERROR((VLOOKUP(A454,'Standaard+voorstellen '!A$1:B$436,1,FALSE)),"ZZZ"))="ZZZ","v","")),"")</f>
        <v/>
      </c>
      <c r="C454" s="396" t="s">
        <v>1051</v>
      </c>
      <c r="D454" s="367" t="str">
        <f t="shared" si="649"/>
        <v/>
      </c>
      <c r="E454" s="368" t="str">
        <f>IFERROR((VLOOKUP(C454,'Standaard+voorstellen '!A$1:E$568,2,FALSE)),"Nog af te handelen AANVRAAG")</f>
        <v>Nog af te handelen AANVRAAG</v>
      </c>
      <c r="F454" s="369" t="str">
        <f>IFERROR((VLOOKUP(C454,'Standaard+voorstellen '!A$1:E$568,3,FALSE)),"")</f>
        <v/>
      </c>
      <c r="G454" s="370">
        <f t="shared" si="643"/>
        <v>0</v>
      </c>
      <c r="H454" s="371">
        <f t="shared" si="645"/>
        <v>0</v>
      </c>
      <c r="I454" s="372">
        <f t="shared" si="644"/>
        <v>0</v>
      </c>
      <c r="J454" s="367" t="str">
        <f t="shared" si="650"/>
        <v/>
      </c>
      <c r="K454" s="372">
        <f t="shared" si="651"/>
        <v>0</v>
      </c>
      <c r="L454" s="369" t="s">
        <v>1101</v>
      </c>
      <c r="M454" s="373"/>
      <c r="N454" s="374"/>
      <c r="O454" s="375"/>
      <c r="P454" s="376"/>
      <c r="Q454" s="377"/>
      <c r="R454" s="378"/>
      <c r="S454" s="379"/>
      <c r="T454" s="378"/>
      <c r="U454" s="378"/>
      <c r="V454" s="377"/>
      <c r="W454" s="378"/>
      <c r="X454" s="379"/>
      <c r="Y454" s="384"/>
      <c r="Z454" s="401"/>
      <c r="AA454" s="402"/>
      <c r="AB454" s="383"/>
      <c r="AC454" s="384"/>
      <c r="AD454" s="384"/>
      <c r="AE454" s="383"/>
      <c r="AF454" s="401"/>
      <c r="AG454" s="406"/>
      <c r="AH454" s="383"/>
      <c r="AI454" s="384"/>
      <c r="AJ454" s="385"/>
      <c r="AK454" s="384"/>
      <c r="AL454" s="384"/>
      <c r="AM454" s="384"/>
      <c r="AN454" s="383"/>
      <c r="AO454" s="384"/>
      <c r="AP454" s="385"/>
      <c r="AQ454" s="384"/>
      <c r="AR454" s="384"/>
      <c r="AS454" s="384"/>
      <c r="AT454" s="383"/>
      <c r="AU454" s="384"/>
      <c r="AV454" s="384"/>
      <c r="AW454" s="383"/>
      <c r="AX454" s="384"/>
      <c r="AY454" s="385"/>
      <c r="AZ454" s="403"/>
      <c r="BA454" s="387" t="str">
        <f t="shared" si="652"/>
        <v>zzz</v>
      </c>
      <c r="BB454" s="388" t="str">
        <f t="shared" si="653"/>
        <v/>
      </c>
      <c r="BC454" s="389" t="str">
        <f t="shared" si="654"/>
        <v/>
      </c>
      <c r="BD454" s="390" t="str">
        <f t="shared" si="647"/>
        <v/>
      </c>
      <c r="BE454" s="391">
        <f t="shared" si="655"/>
        <v>4</v>
      </c>
      <c r="BF454" s="392" t="e">
        <f>VLOOKUP(C454,'Standaard+voorstellen '!A$1:E$568,1,FALSE)</f>
        <v>#N/A</v>
      </c>
      <c r="BG454" s="393" t="e">
        <f>VLOOKUP(P454,'Hulpblad Aantal per VrtgSrt &gt;=1'!B$4:C$688,1,FALSE)</f>
        <v>#N/A</v>
      </c>
      <c r="BH454" s="394"/>
      <c r="BI454" s="393" t="str">
        <f t="shared" si="656"/>
        <v>v</v>
      </c>
      <c r="BJ454" s="393" t="str">
        <f t="shared" si="657"/>
        <v/>
      </c>
      <c r="BK454" s="393" t="str">
        <f t="shared" si="658"/>
        <v/>
      </c>
      <c r="BL454" s="395" t="str">
        <f t="shared" si="659"/>
        <v/>
      </c>
      <c r="BM454" s="393" t="str">
        <f>IF((B454&gt;"a"),(VLOOKUP(A454,Afhankelijkheid!A$2:O$5530,2,FALSE)),"")</f>
        <v/>
      </c>
      <c r="BN454" s="396">
        <f>IFERROR(VLOOKUP(A454,'Hulpblad IZB en IZE'!A$2:B$750,2,FALSE),0)</f>
        <v>0</v>
      </c>
      <c r="BO454" s="397" t="str">
        <f t="shared" si="660"/>
        <v/>
      </c>
      <c r="BP454" s="370">
        <f t="shared" si="661"/>
        <v>0</v>
      </c>
      <c r="BQ454" s="371">
        <f t="shared" si="662"/>
        <v>0</v>
      </c>
      <c r="BR454" s="372">
        <f t="shared" si="730"/>
        <v>0</v>
      </c>
      <c r="BS454" s="372">
        <f t="shared" si="731"/>
        <v>0</v>
      </c>
      <c r="BT454" s="367">
        <f t="shared" si="663"/>
        <v>0</v>
      </c>
      <c r="BU454" s="398"/>
      <c r="BW454" s="393">
        <f t="shared" si="664"/>
        <v>0</v>
      </c>
      <c r="BX454" s="393">
        <f t="shared" si="665"/>
        <v>0</v>
      </c>
      <c r="BY454" s="393">
        <f t="shared" si="666"/>
        <v>0</v>
      </c>
      <c r="BZ454" s="393">
        <f t="shared" si="667"/>
        <v>0</v>
      </c>
      <c r="CA454" s="393">
        <f t="shared" si="668"/>
        <v>0</v>
      </c>
      <c r="CB454" s="393">
        <f t="shared" si="669"/>
        <v>0</v>
      </c>
      <c r="CC454" s="393">
        <f t="shared" si="670"/>
        <v>0</v>
      </c>
      <c r="CD454" s="393">
        <f t="shared" si="671"/>
        <v>0</v>
      </c>
      <c r="CE454" s="393">
        <f t="shared" si="672"/>
        <v>0</v>
      </c>
      <c r="CF454" s="393">
        <f t="shared" si="673"/>
        <v>0</v>
      </c>
      <c r="CG454" s="398"/>
      <c r="CH454" s="391">
        <f t="shared" si="674"/>
        <v>0</v>
      </c>
      <c r="CI454" s="391">
        <f t="shared" si="675"/>
        <v>0</v>
      </c>
      <c r="CJ454" s="391">
        <f t="shared" si="676"/>
        <v>0</v>
      </c>
      <c r="CK454" s="391">
        <f t="shared" si="677"/>
        <v>0</v>
      </c>
      <c r="CL454" s="391">
        <f t="shared" si="678"/>
        <v>0</v>
      </c>
      <c r="CM454" s="391">
        <f t="shared" si="679"/>
        <v>0</v>
      </c>
      <c r="CN454" s="391">
        <f t="shared" si="680"/>
        <v>0</v>
      </c>
      <c r="CO454" s="391">
        <f t="shared" si="681"/>
        <v>0</v>
      </c>
      <c r="CP454" s="391">
        <f t="shared" si="682"/>
        <v>0</v>
      </c>
      <c r="CQ454" s="391">
        <f t="shared" si="683"/>
        <v>0</v>
      </c>
      <c r="CR454" s="391">
        <f t="shared" si="684"/>
        <v>0</v>
      </c>
      <c r="CS454" s="393">
        <f t="shared" si="685"/>
        <v>0</v>
      </c>
      <c r="CT454" s="391">
        <f t="shared" si="686"/>
        <v>0</v>
      </c>
      <c r="CU454" s="391">
        <f t="shared" si="687"/>
        <v>0</v>
      </c>
      <c r="CV454" s="391">
        <f t="shared" si="688"/>
        <v>0</v>
      </c>
      <c r="CW454" s="391">
        <f t="shared" si="689"/>
        <v>0</v>
      </c>
      <c r="CX454" s="391">
        <f t="shared" si="690"/>
        <v>0</v>
      </c>
      <c r="CY454" s="391">
        <f t="shared" si="691"/>
        <v>0</v>
      </c>
      <c r="CZ454" s="391">
        <f t="shared" si="692"/>
        <v>0</v>
      </c>
      <c r="DA454" s="391">
        <f t="shared" si="693"/>
        <v>0</v>
      </c>
      <c r="DB454" s="391">
        <f t="shared" si="694"/>
        <v>0</v>
      </c>
      <c r="DC454" s="391">
        <f t="shared" si="695"/>
        <v>0</v>
      </c>
      <c r="DD454" s="391">
        <f t="shared" si="696"/>
        <v>0</v>
      </c>
      <c r="DE454" s="398"/>
      <c r="DF454" s="391">
        <f t="shared" si="697"/>
        <v>0</v>
      </c>
      <c r="DG454" s="391">
        <f t="shared" si="698"/>
        <v>0</v>
      </c>
      <c r="DH454" s="391">
        <f t="shared" si="699"/>
        <v>0</v>
      </c>
      <c r="DI454" s="391">
        <f t="shared" si="700"/>
        <v>0</v>
      </c>
      <c r="DJ454" s="391">
        <f t="shared" si="701"/>
        <v>0</v>
      </c>
      <c r="DK454" s="391">
        <f t="shared" si="702"/>
        <v>0</v>
      </c>
      <c r="DL454" s="391">
        <f t="shared" si="703"/>
        <v>0</v>
      </c>
      <c r="DM454" s="391">
        <f t="shared" si="704"/>
        <v>0</v>
      </c>
      <c r="DN454" s="391">
        <f t="shared" si="705"/>
        <v>0</v>
      </c>
      <c r="DO454" s="391">
        <f t="shared" si="706"/>
        <v>0</v>
      </c>
      <c r="DP454" s="391">
        <f t="shared" si="707"/>
        <v>0</v>
      </c>
      <c r="DQ454" s="398"/>
      <c r="DR454" s="391">
        <f t="shared" si="708"/>
        <v>0</v>
      </c>
      <c r="DS454" s="391">
        <f t="shared" si="709"/>
        <v>0</v>
      </c>
      <c r="DT454" s="391">
        <f t="shared" si="710"/>
        <v>0</v>
      </c>
      <c r="DU454" s="391">
        <f t="shared" si="711"/>
        <v>0</v>
      </c>
      <c r="DV454" s="391">
        <f t="shared" si="712"/>
        <v>0</v>
      </c>
      <c r="DW454" s="391">
        <f t="shared" si="713"/>
        <v>0</v>
      </c>
      <c r="DX454" s="391">
        <f t="shared" si="714"/>
        <v>0</v>
      </c>
      <c r="DY454" s="391">
        <f t="shared" si="715"/>
        <v>0</v>
      </c>
      <c r="DZ454" s="391">
        <f t="shared" si="716"/>
        <v>0</v>
      </c>
      <c r="EA454" s="391">
        <f t="shared" si="717"/>
        <v>0</v>
      </c>
      <c r="EB454" s="391">
        <f t="shared" si="718"/>
        <v>0</v>
      </c>
      <c r="EC454" s="398"/>
      <c r="ED454" s="391">
        <f t="shared" si="719"/>
        <v>0</v>
      </c>
      <c r="EE454" s="391">
        <f t="shared" si="720"/>
        <v>0</v>
      </c>
      <c r="EF454" s="391">
        <f t="shared" si="721"/>
        <v>0</v>
      </c>
      <c r="EG454" s="391">
        <f t="shared" si="722"/>
        <v>0</v>
      </c>
      <c r="EH454" s="391">
        <f t="shared" si="723"/>
        <v>0</v>
      </c>
      <c r="EI454" s="391">
        <f t="shared" si="724"/>
        <v>0</v>
      </c>
      <c r="EJ454" s="391">
        <f t="shared" si="725"/>
        <v>0</v>
      </c>
      <c r="EK454" s="391">
        <f t="shared" si="726"/>
        <v>0</v>
      </c>
      <c r="EL454" s="391">
        <f t="shared" si="727"/>
        <v>0</v>
      </c>
      <c r="EM454" s="391">
        <f t="shared" si="728"/>
        <v>0</v>
      </c>
      <c r="EN454" s="391">
        <f t="shared" si="729"/>
        <v>0</v>
      </c>
    </row>
    <row r="455" spans="1:144" s="391" customFormat="1" ht="13.5" hidden="1" thickBot="1" x14ac:dyDescent="0.25">
      <c r="A455" s="364" t="str">
        <f t="shared" si="648"/>
        <v>zzz</v>
      </c>
      <c r="B455" s="365" t="str">
        <f>IF((A455&lt;&gt;"ZZZ"),(IF((IFERROR((VLOOKUP(A455,'Standaard+voorstellen '!A$1:B$436,1,FALSE)),"ZZZ"))="ZZZ","v","")),"")</f>
        <v/>
      </c>
      <c r="C455" s="396" t="s">
        <v>1051</v>
      </c>
      <c r="D455" s="367" t="str">
        <f t="shared" si="649"/>
        <v/>
      </c>
      <c r="E455" s="368" t="str">
        <f>IFERROR((VLOOKUP(C455,'Standaard+voorstellen '!A$1:E$568,2,FALSE)),"Nog af te handelen AANVRAAG")</f>
        <v>Nog af te handelen AANVRAAG</v>
      </c>
      <c r="F455" s="369" t="str">
        <f>IFERROR((VLOOKUP(C455,'Standaard+voorstellen '!A$1:E$568,3,FALSE)),"")</f>
        <v/>
      </c>
      <c r="G455" s="370">
        <f t="shared" si="643"/>
        <v>0</v>
      </c>
      <c r="H455" s="371">
        <f t="shared" si="645"/>
        <v>0</v>
      </c>
      <c r="I455" s="372">
        <f t="shared" si="644"/>
        <v>0</v>
      </c>
      <c r="J455" s="367" t="str">
        <f t="shared" si="650"/>
        <v/>
      </c>
      <c r="K455" s="372">
        <f t="shared" si="651"/>
        <v>0</v>
      </c>
      <c r="L455" s="369" t="s">
        <v>1101</v>
      </c>
      <c r="M455" s="373"/>
      <c r="N455" s="374"/>
      <c r="O455" s="375"/>
      <c r="P455" s="376"/>
      <c r="Q455" s="377"/>
      <c r="R455" s="378"/>
      <c r="S455" s="379"/>
      <c r="T455" s="378"/>
      <c r="U455" s="378"/>
      <c r="V455" s="377"/>
      <c r="W455" s="378"/>
      <c r="X455" s="379"/>
      <c r="Y455" s="384"/>
      <c r="Z455" s="401"/>
      <c r="AA455" s="402"/>
      <c r="AB455" s="383"/>
      <c r="AC455" s="384"/>
      <c r="AD455" s="384"/>
      <c r="AE455" s="383"/>
      <c r="AF455" s="401"/>
      <c r="AG455" s="406"/>
      <c r="AH455" s="383"/>
      <c r="AI455" s="384"/>
      <c r="AJ455" s="385"/>
      <c r="AK455" s="384"/>
      <c r="AL455" s="384"/>
      <c r="AM455" s="384"/>
      <c r="AN455" s="383"/>
      <c r="AO455" s="384"/>
      <c r="AP455" s="385"/>
      <c r="AQ455" s="384"/>
      <c r="AR455" s="384"/>
      <c r="AS455" s="384"/>
      <c r="AT455" s="383"/>
      <c r="AU455" s="384"/>
      <c r="AV455" s="384"/>
      <c r="AW455" s="383"/>
      <c r="AX455" s="384"/>
      <c r="AY455" s="385"/>
      <c r="AZ455" s="403"/>
      <c r="BA455" s="387" t="str">
        <f t="shared" si="652"/>
        <v>zzz</v>
      </c>
      <c r="BB455" s="388" t="str">
        <f t="shared" si="653"/>
        <v/>
      </c>
      <c r="BC455" s="389" t="str">
        <f t="shared" si="654"/>
        <v/>
      </c>
      <c r="BD455" s="390" t="str">
        <f t="shared" si="647"/>
        <v/>
      </c>
      <c r="BE455" s="391">
        <f t="shared" si="655"/>
        <v>4</v>
      </c>
      <c r="BF455" s="392" t="e">
        <f>VLOOKUP(C455,'Standaard+voorstellen '!A$1:E$568,1,FALSE)</f>
        <v>#N/A</v>
      </c>
      <c r="BG455" s="393" t="e">
        <f>VLOOKUP(P455,'Hulpblad Aantal per VrtgSrt &gt;=1'!B$4:C$688,1,FALSE)</f>
        <v>#N/A</v>
      </c>
      <c r="BH455" s="394"/>
      <c r="BI455" s="393" t="str">
        <f t="shared" si="656"/>
        <v>v</v>
      </c>
      <c r="BJ455" s="393" t="str">
        <f t="shared" si="657"/>
        <v/>
      </c>
      <c r="BK455" s="393" t="str">
        <f t="shared" si="658"/>
        <v/>
      </c>
      <c r="BL455" s="395" t="str">
        <f t="shared" si="659"/>
        <v/>
      </c>
      <c r="BM455" s="393" t="str">
        <f>IF((B455&gt;"a"),(VLOOKUP(A455,Afhankelijkheid!A$2:O$5530,2,FALSE)),"")</f>
        <v/>
      </c>
      <c r="BN455" s="396">
        <f>IFERROR(VLOOKUP(A455,'Hulpblad IZB en IZE'!A$2:B$750,2,FALSE),0)</f>
        <v>0</v>
      </c>
      <c r="BO455" s="397" t="str">
        <f t="shared" si="660"/>
        <v/>
      </c>
      <c r="BP455" s="370">
        <f t="shared" si="661"/>
        <v>0</v>
      </c>
      <c r="BQ455" s="371">
        <f t="shared" si="662"/>
        <v>0</v>
      </c>
      <c r="BR455" s="372">
        <f t="shared" si="730"/>
        <v>0</v>
      </c>
      <c r="BS455" s="372">
        <f t="shared" si="731"/>
        <v>0</v>
      </c>
      <c r="BT455" s="367">
        <f t="shared" si="663"/>
        <v>0</v>
      </c>
      <c r="BU455" s="398"/>
      <c r="BW455" s="393">
        <f t="shared" si="664"/>
        <v>0</v>
      </c>
      <c r="BX455" s="393">
        <f t="shared" si="665"/>
        <v>0</v>
      </c>
      <c r="BY455" s="393">
        <f t="shared" si="666"/>
        <v>0</v>
      </c>
      <c r="BZ455" s="393">
        <f t="shared" si="667"/>
        <v>0</v>
      </c>
      <c r="CA455" s="393">
        <f t="shared" si="668"/>
        <v>0</v>
      </c>
      <c r="CB455" s="393">
        <f t="shared" si="669"/>
        <v>0</v>
      </c>
      <c r="CC455" s="393">
        <f t="shared" si="670"/>
        <v>0</v>
      </c>
      <c r="CD455" s="393">
        <f t="shared" si="671"/>
        <v>0</v>
      </c>
      <c r="CE455" s="393">
        <f t="shared" si="672"/>
        <v>0</v>
      </c>
      <c r="CF455" s="393">
        <f t="shared" si="673"/>
        <v>0</v>
      </c>
      <c r="CG455" s="398"/>
      <c r="CH455" s="391">
        <f t="shared" si="674"/>
        <v>0</v>
      </c>
      <c r="CI455" s="391">
        <f t="shared" si="675"/>
        <v>0</v>
      </c>
      <c r="CJ455" s="391">
        <f t="shared" si="676"/>
        <v>0</v>
      </c>
      <c r="CK455" s="391">
        <f t="shared" si="677"/>
        <v>0</v>
      </c>
      <c r="CL455" s="391">
        <f t="shared" si="678"/>
        <v>0</v>
      </c>
      <c r="CM455" s="391">
        <f t="shared" si="679"/>
        <v>0</v>
      </c>
      <c r="CN455" s="391">
        <f t="shared" si="680"/>
        <v>0</v>
      </c>
      <c r="CO455" s="391">
        <f t="shared" si="681"/>
        <v>0</v>
      </c>
      <c r="CP455" s="391">
        <f t="shared" si="682"/>
        <v>0</v>
      </c>
      <c r="CQ455" s="391">
        <f t="shared" si="683"/>
        <v>0</v>
      </c>
      <c r="CR455" s="391">
        <f t="shared" si="684"/>
        <v>0</v>
      </c>
      <c r="CS455" s="393">
        <f t="shared" si="685"/>
        <v>0</v>
      </c>
      <c r="CT455" s="391">
        <f t="shared" si="686"/>
        <v>0</v>
      </c>
      <c r="CU455" s="391">
        <f t="shared" si="687"/>
        <v>0</v>
      </c>
      <c r="CV455" s="391">
        <f t="shared" si="688"/>
        <v>0</v>
      </c>
      <c r="CW455" s="391">
        <f t="shared" si="689"/>
        <v>0</v>
      </c>
      <c r="CX455" s="391">
        <f t="shared" si="690"/>
        <v>0</v>
      </c>
      <c r="CY455" s="391">
        <f t="shared" si="691"/>
        <v>0</v>
      </c>
      <c r="CZ455" s="391">
        <f t="shared" si="692"/>
        <v>0</v>
      </c>
      <c r="DA455" s="391">
        <f t="shared" si="693"/>
        <v>0</v>
      </c>
      <c r="DB455" s="391">
        <f t="shared" si="694"/>
        <v>0</v>
      </c>
      <c r="DC455" s="391">
        <f t="shared" si="695"/>
        <v>0</v>
      </c>
      <c r="DD455" s="391">
        <f t="shared" si="696"/>
        <v>0</v>
      </c>
      <c r="DE455" s="398"/>
      <c r="DF455" s="391">
        <f t="shared" si="697"/>
        <v>0</v>
      </c>
      <c r="DG455" s="391">
        <f t="shared" si="698"/>
        <v>0</v>
      </c>
      <c r="DH455" s="391">
        <f t="shared" si="699"/>
        <v>0</v>
      </c>
      <c r="DI455" s="391">
        <f t="shared" si="700"/>
        <v>0</v>
      </c>
      <c r="DJ455" s="391">
        <f t="shared" si="701"/>
        <v>0</v>
      </c>
      <c r="DK455" s="391">
        <f t="shared" si="702"/>
        <v>0</v>
      </c>
      <c r="DL455" s="391">
        <f t="shared" si="703"/>
        <v>0</v>
      </c>
      <c r="DM455" s="391">
        <f t="shared" si="704"/>
        <v>0</v>
      </c>
      <c r="DN455" s="391">
        <f t="shared" si="705"/>
        <v>0</v>
      </c>
      <c r="DO455" s="391">
        <f t="shared" si="706"/>
        <v>0</v>
      </c>
      <c r="DP455" s="391">
        <f t="shared" si="707"/>
        <v>0</v>
      </c>
      <c r="DQ455" s="398"/>
      <c r="DR455" s="391">
        <f t="shared" si="708"/>
        <v>0</v>
      </c>
      <c r="DS455" s="391">
        <f t="shared" si="709"/>
        <v>0</v>
      </c>
      <c r="DT455" s="391">
        <f t="shared" si="710"/>
        <v>0</v>
      </c>
      <c r="DU455" s="391">
        <f t="shared" si="711"/>
        <v>0</v>
      </c>
      <c r="DV455" s="391">
        <f t="shared" si="712"/>
        <v>0</v>
      </c>
      <c r="DW455" s="391">
        <f t="shared" si="713"/>
        <v>0</v>
      </c>
      <c r="DX455" s="391">
        <f t="shared" si="714"/>
        <v>0</v>
      </c>
      <c r="DY455" s="391">
        <f t="shared" si="715"/>
        <v>0</v>
      </c>
      <c r="DZ455" s="391">
        <f t="shared" si="716"/>
        <v>0</v>
      </c>
      <c r="EA455" s="391">
        <f t="shared" si="717"/>
        <v>0</v>
      </c>
      <c r="EB455" s="391">
        <f t="shared" si="718"/>
        <v>0</v>
      </c>
      <c r="EC455" s="398"/>
      <c r="ED455" s="391">
        <f t="shared" si="719"/>
        <v>0</v>
      </c>
      <c r="EE455" s="391">
        <f t="shared" si="720"/>
        <v>0</v>
      </c>
      <c r="EF455" s="391">
        <f t="shared" si="721"/>
        <v>0</v>
      </c>
      <c r="EG455" s="391">
        <f t="shared" si="722"/>
        <v>0</v>
      </c>
      <c r="EH455" s="391">
        <f t="shared" si="723"/>
        <v>0</v>
      </c>
      <c r="EI455" s="391">
        <f t="shared" si="724"/>
        <v>0</v>
      </c>
      <c r="EJ455" s="391">
        <f t="shared" si="725"/>
        <v>0</v>
      </c>
      <c r="EK455" s="391">
        <f t="shared" si="726"/>
        <v>0</v>
      </c>
      <c r="EL455" s="391">
        <f t="shared" si="727"/>
        <v>0</v>
      </c>
      <c r="EM455" s="391">
        <f t="shared" si="728"/>
        <v>0</v>
      </c>
      <c r="EN455" s="391">
        <f t="shared" si="729"/>
        <v>0</v>
      </c>
    </row>
    <row r="456" spans="1:144" s="391" customFormat="1" ht="13.5" hidden="1" thickBot="1" x14ac:dyDescent="0.25">
      <c r="A456" s="364" t="str">
        <f t="shared" si="648"/>
        <v>zzz</v>
      </c>
      <c r="B456" s="365" t="str">
        <f>IF((A456&lt;&gt;"ZZZ"),(IF((IFERROR((VLOOKUP(A456,'Standaard+voorstellen '!A$1:B$436,1,FALSE)),"ZZZ"))="ZZZ","v","")),"")</f>
        <v/>
      </c>
      <c r="C456" s="396" t="s">
        <v>1051</v>
      </c>
      <c r="D456" s="367" t="str">
        <f t="shared" si="649"/>
        <v/>
      </c>
      <c r="E456" s="368" t="str">
        <f>IFERROR((VLOOKUP(C456,'Standaard+voorstellen '!A$1:E$568,2,FALSE)),"Nog af te handelen AANVRAAG")</f>
        <v>Nog af te handelen AANVRAAG</v>
      </c>
      <c r="F456" s="369" t="str">
        <f>IFERROR((VLOOKUP(C456,'Standaard+voorstellen '!A$1:E$568,3,FALSE)),"")</f>
        <v/>
      </c>
      <c r="G456" s="370">
        <f t="shared" si="643"/>
        <v>0</v>
      </c>
      <c r="H456" s="371">
        <f t="shared" si="645"/>
        <v>0</v>
      </c>
      <c r="I456" s="372">
        <f t="shared" si="644"/>
        <v>0</v>
      </c>
      <c r="J456" s="367" t="str">
        <f t="shared" si="650"/>
        <v/>
      </c>
      <c r="K456" s="372">
        <f t="shared" si="651"/>
        <v>0</v>
      </c>
      <c r="L456" s="369" t="s">
        <v>1101</v>
      </c>
      <c r="M456" s="373"/>
      <c r="N456" s="374"/>
      <c r="O456" s="375"/>
      <c r="P456" s="376"/>
      <c r="Q456" s="377"/>
      <c r="R456" s="378"/>
      <c r="S456" s="379"/>
      <c r="T456" s="378"/>
      <c r="U456" s="378"/>
      <c r="V456" s="377"/>
      <c r="W456" s="378"/>
      <c r="X456" s="379"/>
      <c r="Y456" s="384"/>
      <c r="Z456" s="401"/>
      <c r="AA456" s="402"/>
      <c r="AB456" s="383"/>
      <c r="AC456" s="384"/>
      <c r="AD456" s="384"/>
      <c r="AE456" s="383"/>
      <c r="AF456" s="401"/>
      <c r="AG456" s="406"/>
      <c r="AH456" s="383"/>
      <c r="AI456" s="384"/>
      <c r="AJ456" s="385"/>
      <c r="AK456" s="384"/>
      <c r="AL456" s="384"/>
      <c r="AM456" s="384"/>
      <c r="AN456" s="383"/>
      <c r="AO456" s="384"/>
      <c r="AP456" s="385"/>
      <c r="AQ456" s="384"/>
      <c r="AR456" s="384"/>
      <c r="AS456" s="384"/>
      <c r="AT456" s="383"/>
      <c r="AU456" s="384"/>
      <c r="AV456" s="384"/>
      <c r="AW456" s="383"/>
      <c r="AX456" s="384"/>
      <c r="AY456" s="385"/>
      <c r="AZ456" s="403"/>
      <c r="BA456" s="387" t="str">
        <f t="shared" si="652"/>
        <v>zzz</v>
      </c>
      <c r="BB456" s="388" t="str">
        <f t="shared" si="653"/>
        <v/>
      </c>
      <c r="BC456" s="389" t="str">
        <f t="shared" si="654"/>
        <v/>
      </c>
      <c r="BD456" s="390" t="str">
        <f t="shared" si="647"/>
        <v/>
      </c>
      <c r="BE456" s="391">
        <f t="shared" si="655"/>
        <v>4</v>
      </c>
      <c r="BF456" s="392" t="e">
        <f>VLOOKUP(C456,'Standaard+voorstellen '!A$1:E$568,1,FALSE)</f>
        <v>#N/A</v>
      </c>
      <c r="BG456" s="393" t="e">
        <f>VLOOKUP(P456,'Hulpblad Aantal per VrtgSrt &gt;=1'!B$4:C$688,1,FALSE)</f>
        <v>#N/A</v>
      </c>
      <c r="BH456" s="394"/>
      <c r="BI456" s="393" t="str">
        <f t="shared" si="656"/>
        <v>v</v>
      </c>
      <c r="BJ456" s="393" t="str">
        <f t="shared" si="657"/>
        <v/>
      </c>
      <c r="BK456" s="393" t="str">
        <f t="shared" si="658"/>
        <v/>
      </c>
      <c r="BL456" s="395" t="str">
        <f t="shared" si="659"/>
        <v/>
      </c>
      <c r="BM456" s="393" t="str">
        <f>IF((B456&gt;"a"),(VLOOKUP(A456,Afhankelijkheid!A$2:O$5530,2,FALSE)),"")</f>
        <v/>
      </c>
      <c r="BN456" s="396">
        <f>IFERROR(VLOOKUP(A456,'Hulpblad IZB en IZE'!A$2:B$750,2,FALSE),0)</f>
        <v>0</v>
      </c>
      <c r="BO456" s="397" t="str">
        <f t="shared" si="660"/>
        <v/>
      </c>
      <c r="BP456" s="370">
        <f t="shared" si="661"/>
        <v>0</v>
      </c>
      <c r="BQ456" s="371">
        <f t="shared" si="662"/>
        <v>0</v>
      </c>
      <c r="BR456" s="372">
        <f t="shared" si="730"/>
        <v>0</v>
      </c>
      <c r="BS456" s="372">
        <f t="shared" si="731"/>
        <v>0</v>
      </c>
      <c r="BT456" s="367">
        <f t="shared" si="663"/>
        <v>0</v>
      </c>
      <c r="BU456" s="398"/>
      <c r="BW456" s="393">
        <f t="shared" si="664"/>
        <v>0</v>
      </c>
      <c r="BX456" s="393">
        <f t="shared" si="665"/>
        <v>0</v>
      </c>
      <c r="BY456" s="393">
        <f t="shared" si="666"/>
        <v>0</v>
      </c>
      <c r="BZ456" s="393">
        <f t="shared" si="667"/>
        <v>0</v>
      </c>
      <c r="CA456" s="393">
        <f t="shared" si="668"/>
        <v>0</v>
      </c>
      <c r="CB456" s="393">
        <f t="shared" si="669"/>
        <v>0</v>
      </c>
      <c r="CC456" s="393">
        <f t="shared" si="670"/>
        <v>0</v>
      </c>
      <c r="CD456" s="393">
        <f t="shared" si="671"/>
        <v>0</v>
      </c>
      <c r="CE456" s="393">
        <f t="shared" si="672"/>
        <v>0</v>
      </c>
      <c r="CF456" s="393">
        <f t="shared" si="673"/>
        <v>0</v>
      </c>
      <c r="CG456" s="398"/>
      <c r="CH456" s="391">
        <f t="shared" si="674"/>
        <v>0</v>
      </c>
      <c r="CI456" s="391">
        <f t="shared" si="675"/>
        <v>0</v>
      </c>
      <c r="CJ456" s="391">
        <f t="shared" si="676"/>
        <v>0</v>
      </c>
      <c r="CK456" s="391">
        <f t="shared" si="677"/>
        <v>0</v>
      </c>
      <c r="CL456" s="391">
        <f t="shared" si="678"/>
        <v>0</v>
      </c>
      <c r="CM456" s="391">
        <f t="shared" si="679"/>
        <v>0</v>
      </c>
      <c r="CN456" s="391">
        <f t="shared" si="680"/>
        <v>0</v>
      </c>
      <c r="CO456" s="391">
        <f t="shared" si="681"/>
        <v>0</v>
      </c>
      <c r="CP456" s="391">
        <f t="shared" si="682"/>
        <v>0</v>
      </c>
      <c r="CQ456" s="391">
        <f t="shared" si="683"/>
        <v>0</v>
      </c>
      <c r="CR456" s="391">
        <f t="shared" si="684"/>
        <v>0</v>
      </c>
      <c r="CS456" s="393">
        <f t="shared" si="685"/>
        <v>0</v>
      </c>
      <c r="CT456" s="391">
        <f t="shared" si="686"/>
        <v>0</v>
      </c>
      <c r="CU456" s="391">
        <f t="shared" si="687"/>
        <v>0</v>
      </c>
      <c r="CV456" s="391">
        <f t="shared" si="688"/>
        <v>0</v>
      </c>
      <c r="CW456" s="391">
        <f t="shared" si="689"/>
        <v>0</v>
      </c>
      <c r="CX456" s="391">
        <f t="shared" si="690"/>
        <v>0</v>
      </c>
      <c r="CY456" s="391">
        <f t="shared" si="691"/>
        <v>0</v>
      </c>
      <c r="CZ456" s="391">
        <f t="shared" si="692"/>
        <v>0</v>
      </c>
      <c r="DA456" s="391">
        <f t="shared" si="693"/>
        <v>0</v>
      </c>
      <c r="DB456" s="391">
        <f t="shared" si="694"/>
        <v>0</v>
      </c>
      <c r="DC456" s="391">
        <f t="shared" si="695"/>
        <v>0</v>
      </c>
      <c r="DD456" s="391">
        <f t="shared" si="696"/>
        <v>0</v>
      </c>
      <c r="DE456" s="398"/>
      <c r="DF456" s="391">
        <f t="shared" si="697"/>
        <v>0</v>
      </c>
      <c r="DG456" s="391">
        <f t="shared" si="698"/>
        <v>0</v>
      </c>
      <c r="DH456" s="391">
        <f t="shared" si="699"/>
        <v>0</v>
      </c>
      <c r="DI456" s="391">
        <f t="shared" si="700"/>
        <v>0</v>
      </c>
      <c r="DJ456" s="391">
        <f t="shared" si="701"/>
        <v>0</v>
      </c>
      <c r="DK456" s="391">
        <f t="shared" si="702"/>
        <v>0</v>
      </c>
      <c r="DL456" s="391">
        <f t="shared" si="703"/>
        <v>0</v>
      </c>
      <c r="DM456" s="391">
        <f t="shared" si="704"/>
        <v>0</v>
      </c>
      <c r="DN456" s="391">
        <f t="shared" si="705"/>
        <v>0</v>
      </c>
      <c r="DO456" s="391">
        <f t="shared" si="706"/>
        <v>0</v>
      </c>
      <c r="DP456" s="391">
        <f t="shared" si="707"/>
        <v>0</v>
      </c>
      <c r="DQ456" s="398"/>
      <c r="DR456" s="391">
        <f t="shared" si="708"/>
        <v>0</v>
      </c>
      <c r="DS456" s="391">
        <f t="shared" si="709"/>
        <v>0</v>
      </c>
      <c r="DT456" s="391">
        <f t="shared" si="710"/>
        <v>0</v>
      </c>
      <c r="DU456" s="391">
        <f t="shared" si="711"/>
        <v>0</v>
      </c>
      <c r="DV456" s="391">
        <f t="shared" si="712"/>
        <v>0</v>
      </c>
      <c r="DW456" s="391">
        <f t="shared" si="713"/>
        <v>0</v>
      </c>
      <c r="DX456" s="391">
        <f t="shared" si="714"/>
        <v>0</v>
      </c>
      <c r="DY456" s="391">
        <f t="shared" si="715"/>
        <v>0</v>
      </c>
      <c r="DZ456" s="391">
        <f t="shared" si="716"/>
        <v>0</v>
      </c>
      <c r="EA456" s="391">
        <f t="shared" si="717"/>
        <v>0</v>
      </c>
      <c r="EB456" s="391">
        <f t="shared" si="718"/>
        <v>0</v>
      </c>
      <c r="EC456" s="398"/>
      <c r="ED456" s="391">
        <f t="shared" si="719"/>
        <v>0</v>
      </c>
      <c r="EE456" s="391">
        <f t="shared" si="720"/>
        <v>0</v>
      </c>
      <c r="EF456" s="391">
        <f t="shared" si="721"/>
        <v>0</v>
      </c>
      <c r="EG456" s="391">
        <f t="shared" si="722"/>
        <v>0</v>
      </c>
      <c r="EH456" s="391">
        <f t="shared" si="723"/>
        <v>0</v>
      </c>
      <c r="EI456" s="391">
        <f t="shared" si="724"/>
        <v>0</v>
      </c>
      <c r="EJ456" s="391">
        <f t="shared" si="725"/>
        <v>0</v>
      </c>
      <c r="EK456" s="391">
        <f t="shared" si="726"/>
        <v>0</v>
      </c>
      <c r="EL456" s="391">
        <f t="shared" si="727"/>
        <v>0</v>
      </c>
      <c r="EM456" s="391">
        <f t="shared" si="728"/>
        <v>0</v>
      </c>
      <c r="EN456" s="391">
        <f t="shared" si="729"/>
        <v>0</v>
      </c>
    </row>
    <row r="457" spans="1:144" s="391" customFormat="1" ht="13.5" hidden="1" thickBot="1" x14ac:dyDescent="0.25">
      <c r="A457" s="364" t="str">
        <f t="shared" si="648"/>
        <v>zzz</v>
      </c>
      <c r="B457" s="365" t="str">
        <f>IF((A457&lt;&gt;"ZZZ"),(IF((IFERROR((VLOOKUP(A457,'Standaard+voorstellen '!A$1:B$436,1,FALSE)),"ZZZ"))="ZZZ","v","")),"")</f>
        <v/>
      </c>
      <c r="C457" s="396" t="s">
        <v>1051</v>
      </c>
      <c r="D457" s="367" t="str">
        <f t="shared" si="649"/>
        <v/>
      </c>
      <c r="E457" s="368" t="str">
        <f>IFERROR((VLOOKUP(C457,'Standaard+voorstellen '!A$1:E$568,2,FALSE)),"Nog af te handelen AANVRAAG")</f>
        <v>Nog af te handelen AANVRAAG</v>
      </c>
      <c r="F457" s="369" t="str">
        <f>IFERROR((VLOOKUP(C457,'Standaard+voorstellen '!A$1:E$568,3,FALSE)),"")</f>
        <v/>
      </c>
      <c r="G457" s="370">
        <f t="shared" si="643"/>
        <v>0</v>
      </c>
      <c r="H457" s="371">
        <f t="shared" si="645"/>
        <v>0</v>
      </c>
      <c r="I457" s="372">
        <f t="shared" si="644"/>
        <v>0</v>
      </c>
      <c r="J457" s="367" t="str">
        <f t="shared" si="650"/>
        <v/>
      </c>
      <c r="K457" s="372">
        <f t="shared" si="651"/>
        <v>0</v>
      </c>
      <c r="L457" s="369" t="s">
        <v>1101</v>
      </c>
      <c r="M457" s="373"/>
      <c r="N457" s="374"/>
      <c r="O457" s="375"/>
      <c r="P457" s="376"/>
      <c r="Q457" s="377"/>
      <c r="R457" s="378"/>
      <c r="S457" s="379"/>
      <c r="T457" s="378"/>
      <c r="U457" s="378"/>
      <c r="V457" s="377"/>
      <c r="W457" s="378"/>
      <c r="X457" s="379"/>
      <c r="Y457" s="384"/>
      <c r="Z457" s="401"/>
      <c r="AA457" s="402"/>
      <c r="AB457" s="383"/>
      <c r="AC457" s="384"/>
      <c r="AD457" s="384"/>
      <c r="AE457" s="383"/>
      <c r="AF457" s="401"/>
      <c r="AG457" s="406"/>
      <c r="AH457" s="383"/>
      <c r="AI457" s="384"/>
      <c r="AJ457" s="385"/>
      <c r="AK457" s="384"/>
      <c r="AL457" s="384"/>
      <c r="AM457" s="384"/>
      <c r="AN457" s="383"/>
      <c r="AO457" s="384"/>
      <c r="AP457" s="385"/>
      <c r="AQ457" s="384"/>
      <c r="AR457" s="384"/>
      <c r="AS457" s="384"/>
      <c r="AT457" s="383"/>
      <c r="AU457" s="384"/>
      <c r="AV457" s="384"/>
      <c r="AW457" s="383"/>
      <c r="AX457" s="384"/>
      <c r="AY457" s="385"/>
      <c r="AZ457" s="403"/>
      <c r="BA457" s="387" t="str">
        <f t="shared" si="652"/>
        <v>zzz</v>
      </c>
      <c r="BB457" s="388" t="str">
        <f t="shared" si="653"/>
        <v/>
      </c>
      <c r="BC457" s="389" t="str">
        <f t="shared" si="654"/>
        <v/>
      </c>
      <c r="BD457" s="390" t="str">
        <f t="shared" si="647"/>
        <v/>
      </c>
      <c r="BE457" s="391">
        <f t="shared" si="655"/>
        <v>4</v>
      </c>
      <c r="BF457" s="392" t="e">
        <f>VLOOKUP(C457,'Standaard+voorstellen '!A$1:E$568,1,FALSE)</f>
        <v>#N/A</v>
      </c>
      <c r="BG457" s="393" t="e">
        <f>VLOOKUP(P457,'Hulpblad Aantal per VrtgSrt &gt;=1'!B$4:C$688,1,FALSE)</f>
        <v>#N/A</v>
      </c>
      <c r="BH457" s="394"/>
      <c r="BI457" s="393" t="str">
        <f t="shared" si="656"/>
        <v>v</v>
      </c>
      <c r="BJ457" s="393" t="str">
        <f t="shared" si="657"/>
        <v/>
      </c>
      <c r="BK457" s="393" t="str">
        <f t="shared" si="658"/>
        <v/>
      </c>
      <c r="BL457" s="395" t="str">
        <f t="shared" si="659"/>
        <v/>
      </c>
      <c r="BM457" s="393" t="str">
        <f>IF((B457&gt;"a"),(VLOOKUP(A457,Afhankelijkheid!A$2:O$5530,2,FALSE)),"")</f>
        <v/>
      </c>
      <c r="BN457" s="396">
        <f>IFERROR(VLOOKUP(A457,'Hulpblad IZB en IZE'!A$2:B$750,2,FALSE),0)</f>
        <v>0</v>
      </c>
      <c r="BO457" s="397" t="str">
        <f t="shared" si="660"/>
        <v/>
      </c>
      <c r="BP457" s="370">
        <f t="shared" si="661"/>
        <v>0</v>
      </c>
      <c r="BQ457" s="371">
        <f t="shared" si="662"/>
        <v>0</v>
      </c>
      <c r="BR457" s="372">
        <f t="shared" si="730"/>
        <v>0</v>
      </c>
      <c r="BS457" s="372">
        <f t="shared" si="731"/>
        <v>0</v>
      </c>
      <c r="BT457" s="367">
        <f t="shared" si="663"/>
        <v>0</v>
      </c>
      <c r="BU457" s="398"/>
      <c r="BW457" s="393">
        <f t="shared" si="664"/>
        <v>0</v>
      </c>
      <c r="BX457" s="393">
        <f t="shared" si="665"/>
        <v>0</v>
      </c>
      <c r="BY457" s="393">
        <f t="shared" si="666"/>
        <v>0</v>
      </c>
      <c r="BZ457" s="393">
        <f t="shared" si="667"/>
        <v>0</v>
      </c>
      <c r="CA457" s="393">
        <f t="shared" si="668"/>
        <v>0</v>
      </c>
      <c r="CB457" s="393">
        <f t="shared" si="669"/>
        <v>0</v>
      </c>
      <c r="CC457" s="393">
        <f t="shared" si="670"/>
        <v>0</v>
      </c>
      <c r="CD457" s="393">
        <f t="shared" si="671"/>
        <v>0</v>
      </c>
      <c r="CE457" s="393">
        <f t="shared" si="672"/>
        <v>0</v>
      </c>
      <c r="CF457" s="393">
        <f t="shared" si="673"/>
        <v>0</v>
      </c>
      <c r="CG457" s="398"/>
      <c r="CH457" s="391">
        <f t="shared" si="674"/>
        <v>0</v>
      </c>
      <c r="CI457" s="391">
        <f t="shared" si="675"/>
        <v>0</v>
      </c>
      <c r="CJ457" s="391">
        <f t="shared" si="676"/>
        <v>0</v>
      </c>
      <c r="CK457" s="391">
        <f t="shared" si="677"/>
        <v>0</v>
      </c>
      <c r="CL457" s="391">
        <f t="shared" si="678"/>
        <v>0</v>
      </c>
      <c r="CM457" s="391">
        <f t="shared" si="679"/>
        <v>0</v>
      </c>
      <c r="CN457" s="391">
        <f t="shared" si="680"/>
        <v>0</v>
      </c>
      <c r="CO457" s="391">
        <f t="shared" si="681"/>
        <v>0</v>
      </c>
      <c r="CP457" s="391">
        <f t="shared" si="682"/>
        <v>0</v>
      </c>
      <c r="CQ457" s="391">
        <f t="shared" si="683"/>
        <v>0</v>
      </c>
      <c r="CR457" s="391">
        <f t="shared" si="684"/>
        <v>0</v>
      </c>
      <c r="CS457" s="393">
        <f t="shared" si="685"/>
        <v>0</v>
      </c>
      <c r="CT457" s="391">
        <f t="shared" si="686"/>
        <v>0</v>
      </c>
      <c r="CU457" s="391">
        <f t="shared" si="687"/>
        <v>0</v>
      </c>
      <c r="CV457" s="391">
        <f t="shared" si="688"/>
        <v>0</v>
      </c>
      <c r="CW457" s="391">
        <f t="shared" si="689"/>
        <v>0</v>
      </c>
      <c r="CX457" s="391">
        <f t="shared" si="690"/>
        <v>0</v>
      </c>
      <c r="CY457" s="391">
        <f t="shared" si="691"/>
        <v>0</v>
      </c>
      <c r="CZ457" s="391">
        <f t="shared" si="692"/>
        <v>0</v>
      </c>
      <c r="DA457" s="391">
        <f t="shared" si="693"/>
        <v>0</v>
      </c>
      <c r="DB457" s="391">
        <f t="shared" si="694"/>
        <v>0</v>
      </c>
      <c r="DC457" s="391">
        <f t="shared" si="695"/>
        <v>0</v>
      </c>
      <c r="DD457" s="391">
        <f t="shared" si="696"/>
        <v>0</v>
      </c>
      <c r="DE457" s="398"/>
      <c r="DF457" s="391">
        <f t="shared" si="697"/>
        <v>0</v>
      </c>
      <c r="DG457" s="391">
        <f t="shared" si="698"/>
        <v>0</v>
      </c>
      <c r="DH457" s="391">
        <f t="shared" si="699"/>
        <v>0</v>
      </c>
      <c r="DI457" s="391">
        <f t="shared" si="700"/>
        <v>0</v>
      </c>
      <c r="DJ457" s="391">
        <f t="shared" si="701"/>
        <v>0</v>
      </c>
      <c r="DK457" s="391">
        <f t="shared" si="702"/>
        <v>0</v>
      </c>
      <c r="DL457" s="391">
        <f t="shared" si="703"/>
        <v>0</v>
      </c>
      <c r="DM457" s="391">
        <f t="shared" si="704"/>
        <v>0</v>
      </c>
      <c r="DN457" s="391">
        <f t="shared" si="705"/>
        <v>0</v>
      </c>
      <c r="DO457" s="391">
        <f t="shared" si="706"/>
        <v>0</v>
      </c>
      <c r="DP457" s="391">
        <f t="shared" si="707"/>
        <v>0</v>
      </c>
      <c r="DQ457" s="398"/>
      <c r="DR457" s="391">
        <f t="shared" si="708"/>
        <v>0</v>
      </c>
      <c r="DS457" s="391">
        <f t="shared" si="709"/>
        <v>0</v>
      </c>
      <c r="DT457" s="391">
        <f t="shared" si="710"/>
        <v>0</v>
      </c>
      <c r="DU457" s="391">
        <f t="shared" si="711"/>
        <v>0</v>
      </c>
      <c r="DV457" s="391">
        <f t="shared" si="712"/>
        <v>0</v>
      </c>
      <c r="DW457" s="391">
        <f t="shared" si="713"/>
        <v>0</v>
      </c>
      <c r="DX457" s="391">
        <f t="shared" si="714"/>
        <v>0</v>
      </c>
      <c r="DY457" s="391">
        <f t="shared" si="715"/>
        <v>0</v>
      </c>
      <c r="DZ457" s="391">
        <f t="shared" si="716"/>
        <v>0</v>
      </c>
      <c r="EA457" s="391">
        <f t="shared" si="717"/>
        <v>0</v>
      </c>
      <c r="EB457" s="391">
        <f t="shared" si="718"/>
        <v>0</v>
      </c>
      <c r="EC457" s="398"/>
      <c r="ED457" s="391">
        <f t="shared" si="719"/>
        <v>0</v>
      </c>
      <c r="EE457" s="391">
        <f t="shared" si="720"/>
        <v>0</v>
      </c>
      <c r="EF457" s="391">
        <f t="shared" si="721"/>
        <v>0</v>
      </c>
      <c r="EG457" s="391">
        <f t="shared" si="722"/>
        <v>0</v>
      </c>
      <c r="EH457" s="391">
        <f t="shared" si="723"/>
        <v>0</v>
      </c>
      <c r="EI457" s="391">
        <f t="shared" si="724"/>
        <v>0</v>
      </c>
      <c r="EJ457" s="391">
        <f t="shared" si="725"/>
        <v>0</v>
      </c>
      <c r="EK457" s="391">
        <f t="shared" si="726"/>
        <v>0</v>
      </c>
      <c r="EL457" s="391">
        <f t="shared" si="727"/>
        <v>0</v>
      </c>
      <c r="EM457" s="391">
        <f t="shared" si="728"/>
        <v>0</v>
      </c>
      <c r="EN457" s="391">
        <f t="shared" si="729"/>
        <v>0</v>
      </c>
    </row>
    <row r="458" spans="1:144" s="391" customFormat="1" ht="13.5" hidden="1" thickBot="1" x14ac:dyDescent="0.25">
      <c r="A458" s="364" t="str">
        <f t="shared" si="648"/>
        <v>zzz</v>
      </c>
      <c r="B458" s="365" t="str">
        <f>IF((A458&lt;&gt;"ZZZ"),(IF((IFERROR((VLOOKUP(A458,'Standaard+voorstellen '!A$1:B$436,1,FALSE)),"ZZZ"))="ZZZ","v","")),"")</f>
        <v/>
      </c>
      <c r="C458" s="396" t="s">
        <v>1051</v>
      </c>
      <c r="D458" s="367" t="str">
        <f t="shared" si="649"/>
        <v/>
      </c>
      <c r="E458" s="368" t="str">
        <f>IFERROR((VLOOKUP(C458,'Standaard+voorstellen '!A$1:E$568,2,FALSE)),"Nog af te handelen AANVRAAG")</f>
        <v>Nog af te handelen AANVRAAG</v>
      </c>
      <c r="F458" s="369" t="str">
        <f>IFERROR((VLOOKUP(C458,'Standaard+voorstellen '!A$1:E$568,3,FALSE)),"")</f>
        <v/>
      </c>
      <c r="G458" s="370">
        <f t="shared" si="643"/>
        <v>0</v>
      </c>
      <c r="H458" s="371">
        <f t="shared" si="645"/>
        <v>0</v>
      </c>
      <c r="I458" s="372">
        <f t="shared" si="644"/>
        <v>0</v>
      </c>
      <c r="J458" s="367" t="str">
        <f t="shared" si="650"/>
        <v/>
      </c>
      <c r="K458" s="372">
        <f t="shared" si="651"/>
        <v>0</v>
      </c>
      <c r="L458" s="369" t="s">
        <v>1101</v>
      </c>
      <c r="M458" s="373"/>
      <c r="N458" s="374"/>
      <c r="O458" s="375"/>
      <c r="P458" s="376"/>
      <c r="Q458" s="377"/>
      <c r="R458" s="378"/>
      <c r="S458" s="379"/>
      <c r="T458" s="378"/>
      <c r="U458" s="378"/>
      <c r="V458" s="377"/>
      <c r="W458" s="378"/>
      <c r="X458" s="379"/>
      <c r="Y458" s="384"/>
      <c r="Z458" s="401"/>
      <c r="AA458" s="402"/>
      <c r="AB458" s="383"/>
      <c r="AC458" s="384"/>
      <c r="AD458" s="384"/>
      <c r="AE458" s="383"/>
      <c r="AF458" s="401"/>
      <c r="AG458" s="406"/>
      <c r="AH458" s="383"/>
      <c r="AI458" s="384"/>
      <c r="AJ458" s="385"/>
      <c r="AK458" s="384"/>
      <c r="AL458" s="384"/>
      <c r="AM458" s="384"/>
      <c r="AN458" s="383"/>
      <c r="AO458" s="384"/>
      <c r="AP458" s="385"/>
      <c r="AQ458" s="384"/>
      <c r="AR458" s="384"/>
      <c r="AS458" s="384"/>
      <c r="AT458" s="383"/>
      <c r="AU458" s="384"/>
      <c r="AV458" s="384"/>
      <c r="AW458" s="383"/>
      <c r="AX458" s="384"/>
      <c r="AY458" s="385"/>
      <c r="AZ458" s="403"/>
      <c r="BA458" s="387" t="str">
        <f t="shared" si="652"/>
        <v>zzz</v>
      </c>
      <c r="BB458" s="388" t="str">
        <f t="shared" si="653"/>
        <v/>
      </c>
      <c r="BC458" s="389" t="str">
        <f t="shared" si="654"/>
        <v/>
      </c>
      <c r="BD458" s="390" t="str">
        <f t="shared" si="647"/>
        <v/>
      </c>
      <c r="BE458" s="391">
        <f t="shared" si="655"/>
        <v>4</v>
      </c>
      <c r="BF458" s="392" t="e">
        <f>VLOOKUP(C458,'Standaard+voorstellen '!A$1:E$568,1,FALSE)</f>
        <v>#N/A</v>
      </c>
      <c r="BG458" s="393" t="e">
        <f>VLOOKUP(P458,'Hulpblad Aantal per VrtgSrt &gt;=1'!B$4:C$688,1,FALSE)</f>
        <v>#N/A</v>
      </c>
      <c r="BH458" s="394"/>
      <c r="BI458" s="393" t="str">
        <f t="shared" si="656"/>
        <v>v</v>
      </c>
      <c r="BJ458" s="393" t="str">
        <f t="shared" si="657"/>
        <v/>
      </c>
      <c r="BK458" s="393" t="str">
        <f t="shared" si="658"/>
        <v/>
      </c>
      <c r="BL458" s="395" t="str">
        <f t="shared" si="659"/>
        <v/>
      </c>
      <c r="BM458" s="393" t="str">
        <f>IF((B458&gt;"a"),(VLOOKUP(A458,Afhankelijkheid!A$2:O$5530,2,FALSE)),"")</f>
        <v/>
      </c>
      <c r="BN458" s="396">
        <f>IFERROR(VLOOKUP(A458,'Hulpblad IZB en IZE'!A$2:B$750,2,FALSE),0)</f>
        <v>0</v>
      </c>
      <c r="BO458" s="397" t="str">
        <f t="shared" si="660"/>
        <v/>
      </c>
      <c r="BP458" s="370">
        <f t="shared" si="661"/>
        <v>0</v>
      </c>
      <c r="BQ458" s="371">
        <f t="shared" si="662"/>
        <v>0</v>
      </c>
      <c r="BR458" s="372">
        <f t="shared" si="730"/>
        <v>0</v>
      </c>
      <c r="BS458" s="372">
        <f t="shared" si="731"/>
        <v>0</v>
      </c>
      <c r="BT458" s="367">
        <f t="shared" si="663"/>
        <v>0</v>
      </c>
      <c r="BU458" s="398"/>
      <c r="BW458" s="393">
        <f t="shared" si="664"/>
        <v>0</v>
      </c>
      <c r="BX458" s="393">
        <f t="shared" si="665"/>
        <v>0</v>
      </c>
      <c r="BY458" s="393">
        <f t="shared" si="666"/>
        <v>0</v>
      </c>
      <c r="BZ458" s="393">
        <f t="shared" si="667"/>
        <v>0</v>
      </c>
      <c r="CA458" s="393">
        <f t="shared" si="668"/>
        <v>0</v>
      </c>
      <c r="CB458" s="393">
        <f t="shared" si="669"/>
        <v>0</v>
      </c>
      <c r="CC458" s="393">
        <f t="shared" si="670"/>
        <v>0</v>
      </c>
      <c r="CD458" s="393">
        <f t="shared" si="671"/>
        <v>0</v>
      </c>
      <c r="CE458" s="393">
        <f t="shared" si="672"/>
        <v>0</v>
      </c>
      <c r="CF458" s="393">
        <f t="shared" si="673"/>
        <v>0</v>
      </c>
      <c r="CG458" s="398"/>
      <c r="CH458" s="391">
        <f t="shared" si="674"/>
        <v>0</v>
      </c>
      <c r="CI458" s="391">
        <f t="shared" si="675"/>
        <v>0</v>
      </c>
      <c r="CJ458" s="391">
        <f t="shared" si="676"/>
        <v>0</v>
      </c>
      <c r="CK458" s="391">
        <f t="shared" si="677"/>
        <v>0</v>
      </c>
      <c r="CL458" s="391">
        <f t="shared" si="678"/>
        <v>0</v>
      </c>
      <c r="CM458" s="391">
        <f t="shared" si="679"/>
        <v>0</v>
      </c>
      <c r="CN458" s="391">
        <f t="shared" si="680"/>
        <v>0</v>
      </c>
      <c r="CO458" s="391">
        <f t="shared" si="681"/>
        <v>0</v>
      </c>
      <c r="CP458" s="391">
        <f t="shared" si="682"/>
        <v>0</v>
      </c>
      <c r="CQ458" s="391">
        <f t="shared" si="683"/>
        <v>0</v>
      </c>
      <c r="CR458" s="391">
        <f t="shared" si="684"/>
        <v>0</v>
      </c>
      <c r="CS458" s="393">
        <f t="shared" si="685"/>
        <v>0</v>
      </c>
      <c r="CT458" s="391">
        <f t="shared" si="686"/>
        <v>0</v>
      </c>
      <c r="CU458" s="391">
        <f t="shared" si="687"/>
        <v>0</v>
      </c>
      <c r="CV458" s="391">
        <f t="shared" si="688"/>
        <v>0</v>
      </c>
      <c r="CW458" s="391">
        <f t="shared" si="689"/>
        <v>0</v>
      </c>
      <c r="CX458" s="391">
        <f t="shared" si="690"/>
        <v>0</v>
      </c>
      <c r="CY458" s="391">
        <f t="shared" si="691"/>
        <v>0</v>
      </c>
      <c r="CZ458" s="391">
        <f t="shared" si="692"/>
        <v>0</v>
      </c>
      <c r="DA458" s="391">
        <f t="shared" si="693"/>
        <v>0</v>
      </c>
      <c r="DB458" s="391">
        <f t="shared" si="694"/>
        <v>0</v>
      </c>
      <c r="DC458" s="391">
        <f t="shared" si="695"/>
        <v>0</v>
      </c>
      <c r="DD458" s="391">
        <f t="shared" si="696"/>
        <v>0</v>
      </c>
      <c r="DE458" s="398"/>
      <c r="DF458" s="391">
        <f t="shared" si="697"/>
        <v>0</v>
      </c>
      <c r="DG458" s="391">
        <f t="shared" si="698"/>
        <v>0</v>
      </c>
      <c r="DH458" s="391">
        <f t="shared" si="699"/>
        <v>0</v>
      </c>
      <c r="DI458" s="391">
        <f t="shared" si="700"/>
        <v>0</v>
      </c>
      <c r="DJ458" s="391">
        <f t="shared" si="701"/>
        <v>0</v>
      </c>
      <c r="DK458" s="391">
        <f t="shared" si="702"/>
        <v>0</v>
      </c>
      <c r="DL458" s="391">
        <f t="shared" si="703"/>
        <v>0</v>
      </c>
      <c r="DM458" s="391">
        <f t="shared" si="704"/>
        <v>0</v>
      </c>
      <c r="DN458" s="391">
        <f t="shared" si="705"/>
        <v>0</v>
      </c>
      <c r="DO458" s="391">
        <f t="shared" si="706"/>
        <v>0</v>
      </c>
      <c r="DP458" s="391">
        <f t="shared" si="707"/>
        <v>0</v>
      </c>
      <c r="DQ458" s="398"/>
      <c r="DR458" s="391">
        <f t="shared" si="708"/>
        <v>0</v>
      </c>
      <c r="DS458" s="391">
        <f t="shared" si="709"/>
        <v>0</v>
      </c>
      <c r="DT458" s="391">
        <f t="shared" si="710"/>
        <v>0</v>
      </c>
      <c r="DU458" s="391">
        <f t="shared" si="711"/>
        <v>0</v>
      </c>
      <c r="DV458" s="391">
        <f t="shared" si="712"/>
        <v>0</v>
      </c>
      <c r="DW458" s="391">
        <f t="shared" si="713"/>
        <v>0</v>
      </c>
      <c r="DX458" s="391">
        <f t="shared" si="714"/>
        <v>0</v>
      </c>
      <c r="DY458" s="391">
        <f t="shared" si="715"/>
        <v>0</v>
      </c>
      <c r="DZ458" s="391">
        <f t="shared" si="716"/>
        <v>0</v>
      </c>
      <c r="EA458" s="391">
        <f t="shared" si="717"/>
        <v>0</v>
      </c>
      <c r="EB458" s="391">
        <f t="shared" si="718"/>
        <v>0</v>
      </c>
      <c r="EC458" s="398"/>
      <c r="ED458" s="391">
        <f t="shared" si="719"/>
        <v>0</v>
      </c>
      <c r="EE458" s="391">
        <f t="shared" si="720"/>
        <v>0</v>
      </c>
      <c r="EF458" s="391">
        <f t="shared" si="721"/>
        <v>0</v>
      </c>
      <c r="EG458" s="391">
        <f t="shared" si="722"/>
        <v>0</v>
      </c>
      <c r="EH458" s="391">
        <f t="shared" si="723"/>
        <v>0</v>
      </c>
      <c r="EI458" s="391">
        <f t="shared" si="724"/>
        <v>0</v>
      </c>
      <c r="EJ458" s="391">
        <f t="shared" si="725"/>
        <v>0</v>
      </c>
      <c r="EK458" s="391">
        <f t="shared" si="726"/>
        <v>0</v>
      </c>
      <c r="EL458" s="391">
        <f t="shared" si="727"/>
        <v>0</v>
      </c>
      <c r="EM458" s="391">
        <f t="shared" si="728"/>
        <v>0</v>
      </c>
      <c r="EN458" s="391">
        <f t="shared" si="729"/>
        <v>0</v>
      </c>
    </row>
    <row r="459" spans="1:144" s="391" customFormat="1" ht="13.5" hidden="1" thickBot="1" x14ac:dyDescent="0.25">
      <c r="A459" s="364" t="str">
        <f t="shared" si="648"/>
        <v>zzz</v>
      </c>
      <c r="B459" s="365" t="str">
        <f>IF((A459&lt;&gt;"ZZZ"),(IF((IFERROR((VLOOKUP(A459,'Standaard+voorstellen '!A$1:B$436,1,FALSE)),"ZZZ"))="ZZZ","v","")),"")</f>
        <v/>
      </c>
      <c r="C459" s="396" t="s">
        <v>1051</v>
      </c>
      <c r="D459" s="367" t="str">
        <f t="shared" si="649"/>
        <v/>
      </c>
      <c r="E459" s="368" t="str">
        <f>IFERROR((VLOOKUP(C459,'Standaard+voorstellen '!A$1:E$568,2,FALSE)),"Nog af te handelen AANVRAAG")</f>
        <v>Nog af te handelen AANVRAAG</v>
      </c>
      <c r="F459" s="369" t="str">
        <f>IFERROR((VLOOKUP(C459,'Standaard+voorstellen '!A$1:E$568,3,FALSE)),"")</f>
        <v/>
      </c>
      <c r="G459" s="370">
        <f t="shared" ref="G459:G522" si="732">BP459</f>
        <v>0</v>
      </c>
      <c r="H459" s="371">
        <f t="shared" si="645"/>
        <v>0</v>
      </c>
      <c r="I459" s="372">
        <f t="shared" ref="I459:I522" si="733">BR459</f>
        <v>0</v>
      </c>
      <c r="J459" s="367" t="str">
        <f t="shared" si="650"/>
        <v/>
      </c>
      <c r="K459" s="372">
        <f t="shared" si="651"/>
        <v>0</v>
      </c>
      <c r="L459" s="369" t="s">
        <v>1101</v>
      </c>
      <c r="M459" s="373"/>
      <c r="N459" s="374"/>
      <c r="O459" s="375"/>
      <c r="P459" s="376"/>
      <c r="Q459" s="377"/>
      <c r="R459" s="378"/>
      <c r="S459" s="379"/>
      <c r="T459" s="378"/>
      <c r="U459" s="378"/>
      <c r="V459" s="377"/>
      <c r="W459" s="378"/>
      <c r="X459" s="379"/>
      <c r="Y459" s="384"/>
      <c r="Z459" s="401"/>
      <c r="AA459" s="402"/>
      <c r="AB459" s="383"/>
      <c r="AC459" s="384"/>
      <c r="AD459" s="384"/>
      <c r="AE459" s="383"/>
      <c r="AF459" s="401"/>
      <c r="AG459" s="406"/>
      <c r="AH459" s="383"/>
      <c r="AI459" s="384"/>
      <c r="AJ459" s="385"/>
      <c r="AK459" s="384"/>
      <c r="AL459" s="384"/>
      <c r="AM459" s="384"/>
      <c r="AN459" s="383"/>
      <c r="AO459" s="384"/>
      <c r="AP459" s="385"/>
      <c r="AQ459" s="384"/>
      <c r="AR459" s="384"/>
      <c r="AS459" s="384"/>
      <c r="AT459" s="383"/>
      <c r="AU459" s="384"/>
      <c r="AV459" s="384"/>
      <c r="AW459" s="383"/>
      <c r="AX459" s="384"/>
      <c r="AY459" s="385"/>
      <c r="AZ459" s="403"/>
      <c r="BA459" s="387" t="str">
        <f t="shared" si="652"/>
        <v>zzz</v>
      </c>
      <c r="BB459" s="388" t="str">
        <f t="shared" si="653"/>
        <v/>
      </c>
      <c r="BC459" s="389" t="str">
        <f t="shared" si="654"/>
        <v/>
      </c>
      <c r="BD459" s="390" t="str">
        <f t="shared" si="647"/>
        <v/>
      </c>
      <c r="BE459" s="391">
        <f t="shared" si="655"/>
        <v>4</v>
      </c>
      <c r="BF459" s="392" t="e">
        <f>VLOOKUP(C459,'Standaard+voorstellen '!A$1:E$568,1,FALSE)</f>
        <v>#N/A</v>
      </c>
      <c r="BG459" s="393" t="e">
        <f>VLOOKUP(P459,'Hulpblad Aantal per VrtgSrt &gt;=1'!B$4:C$688,1,FALSE)</f>
        <v>#N/A</v>
      </c>
      <c r="BH459" s="394"/>
      <c r="BI459" s="393" t="str">
        <f t="shared" si="656"/>
        <v>v</v>
      </c>
      <c r="BJ459" s="393" t="str">
        <f t="shared" si="657"/>
        <v/>
      </c>
      <c r="BK459" s="393" t="str">
        <f t="shared" si="658"/>
        <v/>
      </c>
      <c r="BL459" s="395" t="str">
        <f t="shared" si="659"/>
        <v/>
      </c>
      <c r="BM459" s="393" t="str">
        <f>IF((B459&gt;"a"),(VLOOKUP(A459,Afhankelijkheid!A$2:O$5530,2,FALSE)),"")</f>
        <v/>
      </c>
      <c r="BN459" s="396">
        <f>IFERROR(VLOOKUP(A459,'Hulpblad IZB en IZE'!A$2:B$750,2,FALSE),0)</f>
        <v>0</v>
      </c>
      <c r="BO459" s="397" t="str">
        <f t="shared" si="660"/>
        <v/>
      </c>
      <c r="BP459" s="370">
        <f t="shared" si="661"/>
        <v>0</v>
      </c>
      <c r="BQ459" s="371">
        <f t="shared" si="662"/>
        <v>0</v>
      </c>
      <c r="BR459" s="372">
        <f t="shared" si="730"/>
        <v>0</v>
      </c>
      <c r="BS459" s="372">
        <f t="shared" si="731"/>
        <v>0</v>
      </c>
      <c r="BT459" s="367">
        <f t="shared" si="663"/>
        <v>0</v>
      </c>
      <c r="BU459" s="398"/>
      <c r="BW459" s="393">
        <f t="shared" si="664"/>
        <v>0</v>
      </c>
      <c r="BX459" s="393">
        <f t="shared" si="665"/>
        <v>0</v>
      </c>
      <c r="BY459" s="393">
        <f t="shared" si="666"/>
        <v>0</v>
      </c>
      <c r="BZ459" s="393">
        <f t="shared" si="667"/>
        <v>0</v>
      </c>
      <c r="CA459" s="393">
        <f t="shared" si="668"/>
        <v>0</v>
      </c>
      <c r="CB459" s="393">
        <f t="shared" si="669"/>
        <v>0</v>
      </c>
      <c r="CC459" s="393">
        <f t="shared" si="670"/>
        <v>0</v>
      </c>
      <c r="CD459" s="393">
        <f t="shared" si="671"/>
        <v>0</v>
      </c>
      <c r="CE459" s="393">
        <f t="shared" si="672"/>
        <v>0</v>
      </c>
      <c r="CF459" s="393">
        <f t="shared" si="673"/>
        <v>0</v>
      </c>
      <c r="CG459" s="398"/>
      <c r="CH459" s="391">
        <f t="shared" si="674"/>
        <v>0</v>
      </c>
      <c r="CI459" s="391">
        <f t="shared" si="675"/>
        <v>0</v>
      </c>
      <c r="CJ459" s="391">
        <f t="shared" si="676"/>
        <v>0</v>
      </c>
      <c r="CK459" s="391">
        <f t="shared" si="677"/>
        <v>0</v>
      </c>
      <c r="CL459" s="391">
        <f t="shared" si="678"/>
        <v>0</v>
      </c>
      <c r="CM459" s="391">
        <f t="shared" si="679"/>
        <v>0</v>
      </c>
      <c r="CN459" s="391">
        <f t="shared" si="680"/>
        <v>0</v>
      </c>
      <c r="CO459" s="391">
        <f t="shared" si="681"/>
        <v>0</v>
      </c>
      <c r="CP459" s="391">
        <f t="shared" si="682"/>
        <v>0</v>
      </c>
      <c r="CQ459" s="391">
        <f t="shared" si="683"/>
        <v>0</v>
      </c>
      <c r="CR459" s="391">
        <f t="shared" si="684"/>
        <v>0</v>
      </c>
      <c r="CS459" s="393">
        <f t="shared" si="685"/>
        <v>0</v>
      </c>
      <c r="CT459" s="391">
        <f t="shared" si="686"/>
        <v>0</v>
      </c>
      <c r="CU459" s="391">
        <f t="shared" si="687"/>
        <v>0</v>
      </c>
      <c r="CV459" s="391">
        <f t="shared" si="688"/>
        <v>0</v>
      </c>
      <c r="CW459" s="391">
        <f t="shared" si="689"/>
        <v>0</v>
      </c>
      <c r="CX459" s="391">
        <f t="shared" si="690"/>
        <v>0</v>
      </c>
      <c r="CY459" s="391">
        <f t="shared" si="691"/>
        <v>0</v>
      </c>
      <c r="CZ459" s="391">
        <f t="shared" si="692"/>
        <v>0</v>
      </c>
      <c r="DA459" s="391">
        <f t="shared" si="693"/>
        <v>0</v>
      </c>
      <c r="DB459" s="391">
        <f t="shared" si="694"/>
        <v>0</v>
      </c>
      <c r="DC459" s="391">
        <f t="shared" si="695"/>
        <v>0</v>
      </c>
      <c r="DD459" s="391">
        <f t="shared" si="696"/>
        <v>0</v>
      </c>
      <c r="DE459" s="398"/>
      <c r="DF459" s="391">
        <f t="shared" si="697"/>
        <v>0</v>
      </c>
      <c r="DG459" s="391">
        <f t="shared" si="698"/>
        <v>0</v>
      </c>
      <c r="DH459" s="391">
        <f t="shared" si="699"/>
        <v>0</v>
      </c>
      <c r="DI459" s="391">
        <f t="shared" si="700"/>
        <v>0</v>
      </c>
      <c r="DJ459" s="391">
        <f t="shared" si="701"/>
        <v>0</v>
      </c>
      <c r="DK459" s="391">
        <f t="shared" si="702"/>
        <v>0</v>
      </c>
      <c r="DL459" s="391">
        <f t="shared" si="703"/>
        <v>0</v>
      </c>
      <c r="DM459" s="391">
        <f t="shared" si="704"/>
        <v>0</v>
      </c>
      <c r="DN459" s="391">
        <f t="shared" si="705"/>
        <v>0</v>
      </c>
      <c r="DO459" s="391">
        <f t="shared" si="706"/>
        <v>0</v>
      </c>
      <c r="DP459" s="391">
        <f t="shared" si="707"/>
        <v>0</v>
      </c>
      <c r="DQ459" s="398"/>
      <c r="DR459" s="391">
        <f t="shared" si="708"/>
        <v>0</v>
      </c>
      <c r="DS459" s="391">
        <f t="shared" si="709"/>
        <v>0</v>
      </c>
      <c r="DT459" s="391">
        <f t="shared" si="710"/>
        <v>0</v>
      </c>
      <c r="DU459" s="391">
        <f t="shared" si="711"/>
        <v>0</v>
      </c>
      <c r="DV459" s="391">
        <f t="shared" si="712"/>
        <v>0</v>
      </c>
      <c r="DW459" s="391">
        <f t="shared" si="713"/>
        <v>0</v>
      </c>
      <c r="DX459" s="391">
        <f t="shared" si="714"/>
        <v>0</v>
      </c>
      <c r="DY459" s="391">
        <f t="shared" si="715"/>
        <v>0</v>
      </c>
      <c r="DZ459" s="391">
        <f t="shared" si="716"/>
        <v>0</v>
      </c>
      <c r="EA459" s="391">
        <f t="shared" si="717"/>
        <v>0</v>
      </c>
      <c r="EB459" s="391">
        <f t="shared" si="718"/>
        <v>0</v>
      </c>
      <c r="EC459" s="398"/>
      <c r="ED459" s="391">
        <f t="shared" si="719"/>
        <v>0</v>
      </c>
      <c r="EE459" s="391">
        <f t="shared" si="720"/>
        <v>0</v>
      </c>
      <c r="EF459" s="391">
        <f t="shared" si="721"/>
        <v>0</v>
      </c>
      <c r="EG459" s="391">
        <f t="shared" si="722"/>
        <v>0</v>
      </c>
      <c r="EH459" s="391">
        <f t="shared" si="723"/>
        <v>0</v>
      </c>
      <c r="EI459" s="391">
        <f t="shared" si="724"/>
        <v>0</v>
      </c>
      <c r="EJ459" s="391">
        <f t="shared" si="725"/>
        <v>0</v>
      </c>
      <c r="EK459" s="391">
        <f t="shared" si="726"/>
        <v>0</v>
      </c>
      <c r="EL459" s="391">
        <f t="shared" si="727"/>
        <v>0</v>
      </c>
      <c r="EM459" s="391">
        <f t="shared" si="728"/>
        <v>0</v>
      </c>
      <c r="EN459" s="391">
        <f t="shared" si="729"/>
        <v>0</v>
      </c>
    </row>
    <row r="460" spans="1:144" s="391" customFormat="1" ht="13.5" hidden="1" thickBot="1" x14ac:dyDescent="0.25">
      <c r="A460" s="364" t="str">
        <f t="shared" si="648"/>
        <v>zzz</v>
      </c>
      <c r="B460" s="365" t="str">
        <f>IF((A460&lt;&gt;"ZZZ"),(IF((IFERROR((VLOOKUP(A460,'Standaard+voorstellen '!A$1:B$436,1,FALSE)),"ZZZ"))="ZZZ","v","")),"")</f>
        <v/>
      </c>
      <c r="C460" s="396" t="s">
        <v>1051</v>
      </c>
      <c r="D460" s="367" t="str">
        <f t="shared" si="649"/>
        <v/>
      </c>
      <c r="E460" s="368" t="str">
        <f>IFERROR((VLOOKUP(C460,'Standaard+voorstellen '!A$1:E$568,2,FALSE)),"Nog af te handelen AANVRAAG")</f>
        <v>Nog af te handelen AANVRAAG</v>
      </c>
      <c r="F460" s="369" t="str">
        <f>IFERROR((VLOOKUP(C460,'Standaard+voorstellen '!A$1:E$568,3,FALSE)),"")</f>
        <v/>
      </c>
      <c r="G460" s="370">
        <f t="shared" si="732"/>
        <v>0</v>
      </c>
      <c r="H460" s="371">
        <f t="shared" ref="H460:H523" si="734">BQ460</f>
        <v>0</v>
      </c>
      <c r="I460" s="372">
        <f t="shared" si="733"/>
        <v>0</v>
      </c>
      <c r="J460" s="367" t="str">
        <f t="shared" si="650"/>
        <v/>
      </c>
      <c r="K460" s="372">
        <f t="shared" si="651"/>
        <v>0</v>
      </c>
      <c r="L460" s="369" t="s">
        <v>1101</v>
      </c>
      <c r="M460" s="373"/>
      <c r="N460" s="374"/>
      <c r="O460" s="375"/>
      <c r="P460" s="376"/>
      <c r="Q460" s="377"/>
      <c r="R460" s="378"/>
      <c r="S460" s="379"/>
      <c r="T460" s="378"/>
      <c r="U460" s="378"/>
      <c r="V460" s="377"/>
      <c r="W460" s="378"/>
      <c r="X460" s="379"/>
      <c r="Y460" s="384"/>
      <c r="Z460" s="401"/>
      <c r="AA460" s="402"/>
      <c r="AB460" s="383"/>
      <c r="AC460" s="384"/>
      <c r="AD460" s="384"/>
      <c r="AE460" s="383"/>
      <c r="AF460" s="401"/>
      <c r="AG460" s="406"/>
      <c r="AH460" s="383"/>
      <c r="AI460" s="384"/>
      <c r="AJ460" s="385"/>
      <c r="AK460" s="384"/>
      <c r="AL460" s="384"/>
      <c r="AM460" s="384"/>
      <c r="AN460" s="383"/>
      <c r="AO460" s="384"/>
      <c r="AP460" s="385"/>
      <c r="AQ460" s="384"/>
      <c r="AR460" s="384"/>
      <c r="AS460" s="384"/>
      <c r="AT460" s="383"/>
      <c r="AU460" s="384"/>
      <c r="AV460" s="384"/>
      <c r="AW460" s="383"/>
      <c r="AX460" s="384"/>
      <c r="AY460" s="385"/>
      <c r="AZ460" s="403"/>
      <c r="BA460" s="387" t="str">
        <f t="shared" si="652"/>
        <v>zzz</v>
      </c>
      <c r="BB460" s="388" t="str">
        <f t="shared" si="653"/>
        <v/>
      </c>
      <c r="BC460" s="389" t="str">
        <f t="shared" si="654"/>
        <v/>
      </c>
      <c r="BD460" s="390" t="str">
        <f t="shared" si="647"/>
        <v/>
      </c>
      <c r="BE460" s="391">
        <f t="shared" si="655"/>
        <v>4</v>
      </c>
      <c r="BF460" s="392" t="e">
        <f>VLOOKUP(C460,'Standaard+voorstellen '!A$1:E$568,1,FALSE)</f>
        <v>#N/A</v>
      </c>
      <c r="BG460" s="393" t="e">
        <f>VLOOKUP(P460,'Hulpblad Aantal per VrtgSrt &gt;=1'!B$4:C$688,1,FALSE)</f>
        <v>#N/A</v>
      </c>
      <c r="BH460" s="394"/>
      <c r="BI460" s="393" t="str">
        <f t="shared" si="656"/>
        <v>v</v>
      </c>
      <c r="BJ460" s="393" t="str">
        <f t="shared" si="657"/>
        <v/>
      </c>
      <c r="BK460" s="393" t="str">
        <f t="shared" si="658"/>
        <v/>
      </c>
      <c r="BL460" s="395" t="str">
        <f t="shared" si="659"/>
        <v/>
      </c>
      <c r="BM460" s="393" t="str">
        <f>IF((B460&gt;"a"),(VLOOKUP(A460,Afhankelijkheid!A$2:O$5530,2,FALSE)),"")</f>
        <v/>
      </c>
      <c r="BN460" s="396">
        <f>IFERROR(VLOOKUP(A460,'Hulpblad IZB en IZE'!A$2:B$750,2,FALSE),0)</f>
        <v>0</v>
      </c>
      <c r="BO460" s="397" t="str">
        <f t="shared" si="660"/>
        <v/>
      </c>
      <c r="BP460" s="370">
        <f t="shared" si="661"/>
        <v>0</v>
      </c>
      <c r="BQ460" s="371">
        <f t="shared" si="662"/>
        <v>0</v>
      </c>
      <c r="BR460" s="372">
        <f t="shared" si="730"/>
        <v>0</v>
      </c>
      <c r="BS460" s="372">
        <f t="shared" si="731"/>
        <v>0</v>
      </c>
      <c r="BT460" s="367">
        <f t="shared" si="663"/>
        <v>0</v>
      </c>
      <c r="BU460" s="398"/>
      <c r="BW460" s="393">
        <f t="shared" si="664"/>
        <v>0</v>
      </c>
      <c r="BX460" s="393">
        <f t="shared" si="665"/>
        <v>0</v>
      </c>
      <c r="BY460" s="393">
        <f t="shared" si="666"/>
        <v>0</v>
      </c>
      <c r="BZ460" s="393">
        <f t="shared" si="667"/>
        <v>0</v>
      </c>
      <c r="CA460" s="393">
        <f t="shared" si="668"/>
        <v>0</v>
      </c>
      <c r="CB460" s="393">
        <f t="shared" si="669"/>
        <v>0</v>
      </c>
      <c r="CC460" s="393">
        <f t="shared" si="670"/>
        <v>0</v>
      </c>
      <c r="CD460" s="393">
        <f t="shared" si="671"/>
        <v>0</v>
      </c>
      <c r="CE460" s="393">
        <f t="shared" si="672"/>
        <v>0</v>
      </c>
      <c r="CF460" s="393">
        <f t="shared" si="673"/>
        <v>0</v>
      </c>
      <c r="CG460" s="398"/>
      <c r="CH460" s="391">
        <f t="shared" si="674"/>
        <v>0</v>
      </c>
      <c r="CI460" s="391">
        <f t="shared" si="675"/>
        <v>0</v>
      </c>
      <c r="CJ460" s="391">
        <f t="shared" si="676"/>
        <v>0</v>
      </c>
      <c r="CK460" s="391">
        <f t="shared" si="677"/>
        <v>0</v>
      </c>
      <c r="CL460" s="391">
        <f t="shared" si="678"/>
        <v>0</v>
      </c>
      <c r="CM460" s="391">
        <f t="shared" si="679"/>
        <v>0</v>
      </c>
      <c r="CN460" s="391">
        <f t="shared" si="680"/>
        <v>0</v>
      </c>
      <c r="CO460" s="391">
        <f t="shared" si="681"/>
        <v>0</v>
      </c>
      <c r="CP460" s="391">
        <f t="shared" si="682"/>
        <v>0</v>
      </c>
      <c r="CQ460" s="391">
        <f t="shared" si="683"/>
        <v>0</v>
      </c>
      <c r="CR460" s="391">
        <f t="shared" si="684"/>
        <v>0</v>
      </c>
      <c r="CS460" s="393">
        <f t="shared" si="685"/>
        <v>0</v>
      </c>
      <c r="CT460" s="391">
        <f t="shared" si="686"/>
        <v>0</v>
      </c>
      <c r="CU460" s="391">
        <f t="shared" si="687"/>
        <v>0</v>
      </c>
      <c r="CV460" s="391">
        <f t="shared" si="688"/>
        <v>0</v>
      </c>
      <c r="CW460" s="391">
        <f t="shared" si="689"/>
        <v>0</v>
      </c>
      <c r="CX460" s="391">
        <f t="shared" si="690"/>
        <v>0</v>
      </c>
      <c r="CY460" s="391">
        <f t="shared" si="691"/>
        <v>0</v>
      </c>
      <c r="CZ460" s="391">
        <f t="shared" si="692"/>
        <v>0</v>
      </c>
      <c r="DA460" s="391">
        <f t="shared" si="693"/>
        <v>0</v>
      </c>
      <c r="DB460" s="391">
        <f t="shared" si="694"/>
        <v>0</v>
      </c>
      <c r="DC460" s="391">
        <f t="shared" si="695"/>
        <v>0</v>
      </c>
      <c r="DD460" s="391">
        <f t="shared" si="696"/>
        <v>0</v>
      </c>
      <c r="DE460" s="398"/>
      <c r="DF460" s="391">
        <f t="shared" si="697"/>
        <v>0</v>
      </c>
      <c r="DG460" s="391">
        <f t="shared" si="698"/>
        <v>0</v>
      </c>
      <c r="DH460" s="391">
        <f t="shared" si="699"/>
        <v>0</v>
      </c>
      <c r="DI460" s="391">
        <f t="shared" si="700"/>
        <v>0</v>
      </c>
      <c r="DJ460" s="391">
        <f t="shared" si="701"/>
        <v>0</v>
      </c>
      <c r="DK460" s="391">
        <f t="shared" si="702"/>
        <v>0</v>
      </c>
      <c r="DL460" s="391">
        <f t="shared" si="703"/>
        <v>0</v>
      </c>
      <c r="DM460" s="391">
        <f t="shared" si="704"/>
        <v>0</v>
      </c>
      <c r="DN460" s="391">
        <f t="shared" si="705"/>
        <v>0</v>
      </c>
      <c r="DO460" s="391">
        <f t="shared" si="706"/>
        <v>0</v>
      </c>
      <c r="DP460" s="391">
        <f t="shared" si="707"/>
        <v>0</v>
      </c>
      <c r="DQ460" s="398"/>
      <c r="DR460" s="391">
        <f t="shared" si="708"/>
        <v>0</v>
      </c>
      <c r="DS460" s="391">
        <f t="shared" si="709"/>
        <v>0</v>
      </c>
      <c r="DT460" s="391">
        <f t="shared" si="710"/>
        <v>0</v>
      </c>
      <c r="DU460" s="391">
        <f t="shared" si="711"/>
        <v>0</v>
      </c>
      <c r="DV460" s="391">
        <f t="shared" si="712"/>
        <v>0</v>
      </c>
      <c r="DW460" s="391">
        <f t="shared" si="713"/>
        <v>0</v>
      </c>
      <c r="DX460" s="391">
        <f t="shared" si="714"/>
        <v>0</v>
      </c>
      <c r="DY460" s="391">
        <f t="shared" si="715"/>
        <v>0</v>
      </c>
      <c r="DZ460" s="391">
        <f t="shared" si="716"/>
        <v>0</v>
      </c>
      <c r="EA460" s="391">
        <f t="shared" si="717"/>
        <v>0</v>
      </c>
      <c r="EB460" s="391">
        <f t="shared" si="718"/>
        <v>0</v>
      </c>
      <c r="EC460" s="398"/>
      <c r="ED460" s="391">
        <f t="shared" si="719"/>
        <v>0</v>
      </c>
      <c r="EE460" s="391">
        <f t="shared" si="720"/>
        <v>0</v>
      </c>
      <c r="EF460" s="391">
        <f t="shared" si="721"/>
        <v>0</v>
      </c>
      <c r="EG460" s="391">
        <f t="shared" si="722"/>
        <v>0</v>
      </c>
      <c r="EH460" s="391">
        <f t="shared" si="723"/>
        <v>0</v>
      </c>
      <c r="EI460" s="391">
        <f t="shared" si="724"/>
        <v>0</v>
      </c>
      <c r="EJ460" s="391">
        <f t="shared" si="725"/>
        <v>0</v>
      </c>
      <c r="EK460" s="391">
        <f t="shared" si="726"/>
        <v>0</v>
      </c>
      <c r="EL460" s="391">
        <f t="shared" si="727"/>
        <v>0</v>
      </c>
      <c r="EM460" s="391">
        <f t="shared" si="728"/>
        <v>0</v>
      </c>
      <c r="EN460" s="391">
        <f t="shared" si="729"/>
        <v>0</v>
      </c>
    </row>
    <row r="461" spans="1:144" s="391" customFormat="1" ht="13.5" hidden="1" thickBot="1" x14ac:dyDescent="0.25">
      <c r="A461" s="364" t="str">
        <f t="shared" si="648"/>
        <v>zzz</v>
      </c>
      <c r="B461" s="365" t="str">
        <f>IF((A461&lt;&gt;"ZZZ"),(IF((IFERROR((VLOOKUP(A461,'Standaard+voorstellen '!A$1:B$436,1,FALSE)),"ZZZ"))="ZZZ","v","")),"")</f>
        <v/>
      </c>
      <c r="C461" s="396" t="s">
        <v>1051</v>
      </c>
      <c r="D461" s="367" t="str">
        <f t="shared" si="649"/>
        <v/>
      </c>
      <c r="E461" s="368" t="str">
        <f>IFERROR((VLOOKUP(C461,'Standaard+voorstellen '!A$1:E$568,2,FALSE)),"Nog af te handelen AANVRAAG")</f>
        <v>Nog af te handelen AANVRAAG</v>
      </c>
      <c r="F461" s="369" t="str">
        <f>IFERROR((VLOOKUP(C461,'Standaard+voorstellen '!A$1:E$568,3,FALSE)),"")</f>
        <v/>
      </c>
      <c r="G461" s="370">
        <f t="shared" si="732"/>
        <v>0</v>
      </c>
      <c r="H461" s="371">
        <f t="shared" si="734"/>
        <v>0</v>
      </c>
      <c r="I461" s="372">
        <f t="shared" si="733"/>
        <v>0</v>
      </c>
      <c r="J461" s="367" t="str">
        <f t="shared" si="650"/>
        <v/>
      </c>
      <c r="K461" s="372">
        <f t="shared" si="651"/>
        <v>0</v>
      </c>
      <c r="L461" s="369" t="s">
        <v>1101</v>
      </c>
      <c r="M461" s="373"/>
      <c r="N461" s="412"/>
      <c r="O461" s="375"/>
      <c r="P461" s="376"/>
      <c r="Q461" s="377"/>
      <c r="R461" s="378"/>
      <c r="S461" s="379"/>
      <c r="T461" s="378"/>
      <c r="U461" s="378"/>
      <c r="V461" s="377"/>
      <c r="W461" s="378"/>
      <c r="X461" s="379"/>
      <c r="Y461" s="384"/>
      <c r="Z461" s="401"/>
      <c r="AA461" s="402"/>
      <c r="AB461" s="383"/>
      <c r="AC461" s="384"/>
      <c r="AD461" s="384"/>
      <c r="AE461" s="383"/>
      <c r="AF461" s="401"/>
      <c r="AG461" s="406"/>
      <c r="AH461" s="383"/>
      <c r="AI461" s="384"/>
      <c r="AJ461" s="385"/>
      <c r="AK461" s="384"/>
      <c r="AL461" s="384"/>
      <c r="AM461" s="384"/>
      <c r="AN461" s="383"/>
      <c r="AO461" s="384"/>
      <c r="AP461" s="385"/>
      <c r="AQ461" s="384"/>
      <c r="AR461" s="384"/>
      <c r="AS461" s="384"/>
      <c r="AT461" s="383"/>
      <c r="AU461" s="384"/>
      <c r="AV461" s="384"/>
      <c r="AW461" s="383"/>
      <c r="AX461" s="384"/>
      <c r="AY461" s="385"/>
      <c r="AZ461" s="403"/>
      <c r="BA461" s="387" t="str">
        <f t="shared" si="652"/>
        <v>zzz</v>
      </c>
      <c r="BB461" s="388" t="str">
        <f t="shared" si="653"/>
        <v/>
      </c>
      <c r="BC461" s="389" t="str">
        <f t="shared" si="654"/>
        <v/>
      </c>
      <c r="BD461" s="390" t="str">
        <f t="shared" si="647"/>
        <v/>
      </c>
      <c r="BE461" s="391">
        <f t="shared" si="655"/>
        <v>4</v>
      </c>
      <c r="BF461" s="392" t="e">
        <f>VLOOKUP(C461,'Standaard+voorstellen '!A$1:E$568,1,FALSE)</f>
        <v>#N/A</v>
      </c>
      <c r="BG461" s="393" t="e">
        <f>VLOOKUP(P461,'Hulpblad Aantal per VrtgSrt &gt;=1'!B$4:C$688,1,FALSE)</f>
        <v>#N/A</v>
      </c>
      <c r="BH461" s="394"/>
      <c r="BI461" s="393" t="str">
        <f t="shared" si="656"/>
        <v>v</v>
      </c>
      <c r="BJ461" s="393" t="str">
        <f t="shared" si="657"/>
        <v/>
      </c>
      <c r="BK461" s="393" t="str">
        <f t="shared" si="658"/>
        <v/>
      </c>
      <c r="BL461" s="395" t="str">
        <f t="shared" si="659"/>
        <v/>
      </c>
      <c r="BM461" s="393" t="str">
        <f>IF((B461&gt;"a"),(VLOOKUP(A461,Afhankelijkheid!A$2:O$5530,2,FALSE)),"")</f>
        <v/>
      </c>
      <c r="BN461" s="396">
        <f>IFERROR(VLOOKUP(A461,'Hulpblad IZB en IZE'!A$2:B$750,2,FALSE),0)</f>
        <v>0</v>
      </c>
      <c r="BO461" s="397" t="str">
        <f t="shared" si="660"/>
        <v/>
      </c>
      <c r="BP461" s="370">
        <f t="shared" si="661"/>
        <v>0</v>
      </c>
      <c r="BQ461" s="371">
        <f t="shared" si="662"/>
        <v>0</v>
      </c>
      <c r="BR461" s="372">
        <f t="shared" si="730"/>
        <v>0</v>
      </c>
      <c r="BS461" s="372">
        <f t="shared" si="731"/>
        <v>0</v>
      </c>
      <c r="BT461" s="367">
        <f t="shared" si="663"/>
        <v>0</v>
      </c>
      <c r="BU461" s="398"/>
      <c r="BW461" s="393">
        <f t="shared" si="664"/>
        <v>0</v>
      </c>
      <c r="BX461" s="393">
        <f t="shared" si="665"/>
        <v>0</v>
      </c>
      <c r="BY461" s="393">
        <f t="shared" si="666"/>
        <v>0</v>
      </c>
      <c r="BZ461" s="393">
        <f t="shared" si="667"/>
        <v>0</v>
      </c>
      <c r="CA461" s="393">
        <f t="shared" si="668"/>
        <v>0</v>
      </c>
      <c r="CB461" s="393">
        <f t="shared" si="669"/>
        <v>0</v>
      </c>
      <c r="CC461" s="393">
        <f t="shared" si="670"/>
        <v>0</v>
      </c>
      <c r="CD461" s="393">
        <f t="shared" si="671"/>
        <v>0</v>
      </c>
      <c r="CE461" s="393">
        <f t="shared" si="672"/>
        <v>0</v>
      </c>
      <c r="CF461" s="393">
        <f t="shared" si="673"/>
        <v>0</v>
      </c>
      <c r="CG461" s="398"/>
      <c r="CH461" s="391">
        <f t="shared" si="674"/>
        <v>0</v>
      </c>
      <c r="CI461" s="391">
        <f t="shared" si="675"/>
        <v>0</v>
      </c>
      <c r="CJ461" s="391">
        <f t="shared" si="676"/>
        <v>0</v>
      </c>
      <c r="CK461" s="391">
        <f t="shared" si="677"/>
        <v>0</v>
      </c>
      <c r="CL461" s="391">
        <f t="shared" si="678"/>
        <v>0</v>
      </c>
      <c r="CM461" s="391">
        <f t="shared" si="679"/>
        <v>0</v>
      </c>
      <c r="CN461" s="391">
        <f t="shared" si="680"/>
        <v>0</v>
      </c>
      <c r="CO461" s="391">
        <f t="shared" si="681"/>
        <v>0</v>
      </c>
      <c r="CP461" s="391">
        <f t="shared" si="682"/>
        <v>0</v>
      </c>
      <c r="CQ461" s="391">
        <f t="shared" si="683"/>
        <v>0</v>
      </c>
      <c r="CR461" s="391">
        <f t="shared" si="684"/>
        <v>0</v>
      </c>
      <c r="CS461" s="393">
        <f t="shared" si="685"/>
        <v>0</v>
      </c>
      <c r="CT461" s="391">
        <f t="shared" si="686"/>
        <v>0</v>
      </c>
      <c r="CU461" s="391">
        <f t="shared" si="687"/>
        <v>0</v>
      </c>
      <c r="CV461" s="391">
        <f t="shared" si="688"/>
        <v>0</v>
      </c>
      <c r="CW461" s="391">
        <f t="shared" si="689"/>
        <v>0</v>
      </c>
      <c r="CX461" s="391">
        <f t="shared" si="690"/>
        <v>0</v>
      </c>
      <c r="CY461" s="391">
        <f t="shared" si="691"/>
        <v>0</v>
      </c>
      <c r="CZ461" s="391">
        <f t="shared" si="692"/>
        <v>0</v>
      </c>
      <c r="DA461" s="391">
        <f t="shared" si="693"/>
        <v>0</v>
      </c>
      <c r="DB461" s="391">
        <f t="shared" si="694"/>
        <v>0</v>
      </c>
      <c r="DC461" s="391">
        <f t="shared" si="695"/>
        <v>0</v>
      </c>
      <c r="DD461" s="391">
        <f t="shared" si="696"/>
        <v>0</v>
      </c>
      <c r="DE461" s="398"/>
      <c r="DF461" s="391">
        <f t="shared" si="697"/>
        <v>0</v>
      </c>
      <c r="DG461" s="391">
        <f t="shared" si="698"/>
        <v>0</v>
      </c>
      <c r="DH461" s="391">
        <f t="shared" si="699"/>
        <v>0</v>
      </c>
      <c r="DI461" s="391">
        <f t="shared" si="700"/>
        <v>0</v>
      </c>
      <c r="DJ461" s="391">
        <f t="shared" si="701"/>
        <v>0</v>
      </c>
      <c r="DK461" s="391">
        <f t="shared" si="702"/>
        <v>0</v>
      </c>
      <c r="DL461" s="391">
        <f t="shared" si="703"/>
        <v>0</v>
      </c>
      <c r="DM461" s="391">
        <f t="shared" si="704"/>
        <v>0</v>
      </c>
      <c r="DN461" s="391">
        <f t="shared" si="705"/>
        <v>0</v>
      </c>
      <c r="DO461" s="391">
        <f t="shared" si="706"/>
        <v>0</v>
      </c>
      <c r="DP461" s="391">
        <f t="shared" si="707"/>
        <v>0</v>
      </c>
      <c r="DQ461" s="398"/>
      <c r="DR461" s="391">
        <f t="shared" si="708"/>
        <v>0</v>
      </c>
      <c r="DS461" s="391">
        <f t="shared" si="709"/>
        <v>0</v>
      </c>
      <c r="DT461" s="391">
        <f t="shared" si="710"/>
        <v>0</v>
      </c>
      <c r="DU461" s="391">
        <f t="shared" si="711"/>
        <v>0</v>
      </c>
      <c r="DV461" s="391">
        <f t="shared" si="712"/>
        <v>0</v>
      </c>
      <c r="DW461" s="391">
        <f t="shared" si="713"/>
        <v>0</v>
      </c>
      <c r="DX461" s="391">
        <f t="shared" si="714"/>
        <v>0</v>
      </c>
      <c r="DY461" s="391">
        <f t="shared" si="715"/>
        <v>0</v>
      </c>
      <c r="DZ461" s="391">
        <f t="shared" si="716"/>
        <v>0</v>
      </c>
      <c r="EA461" s="391">
        <f t="shared" si="717"/>
        <v>0</v>
      </c>
      <c r="EB461" s="391">
        <f t="shared" si="718"/>
        <v>0</v>
      </c>
      <c r="EC461" s="398"/>
      <c r="ED461" s="391">
        <f t="shared" si="719"/>
        <v>0</v>
      </c>
      <c r="EE461" s="391">
        <f t="shared" si="720"/>
        <v>0</v>
      </c>
      <c r="EF461" s="391">
        <f t="shared" si="721"/>
        <v>0</v>
      </c>
      <c r="EG461" s="391">
        <f t="shared" si="722"/>
        <v>0</v>
      </c>
      <c r="EH461" s="391">
        <f t="shared" si="723"/>
        <v>0</v>
      </c>
      <c r="EI461" s="391">
        <f t="shared" si="724"/>
        <v>0</v>
      </c>
      <c r="EJ461" s="391">
        <f t="shared" si="725"/>
        <v>0</v>
      </c>
      <c r="EK461" s="391">
        <f t="shared" si="726"/>
        <v>0</v>
      </c>
      <c r="EL461" s="391">
        <f t="shared" si="727"/>
        <v>0</v>
      </c>
      <c r="EM461" s="391">
        <f t="shared" si="728"/>
        <v>0</v>
      </c>
      <c r="EN461" s="391">
        <f t="shared" si="729"/>
        <v>0</v>
      </c>
    </row>
    <row r="462" spans="1:144" s="391" customFormat="1" ht="18.75" hidden="1" thickBot="1" x14ac:dyDescent="0.25">
      <c r="A462" s="364" t="str">
        <f t="shared" si="648"/>
        <v>zzz</v>
      </c>
      <c r="B462" s="365" t="str">
        <f>IF((A462&lt;&gt;"ZZZ"),(IF((IFERROR((VLOOKUP(A462,'Standaard+voorstellen '!A$1:B$436,1,FALSE)),"ZZZ"))="ZZZ","v","")),"")</f>
        <v/>
      </c>
      <c r="C462" s="404" t="s">
        <v>1051</v>
      </c>
      <c r="D462" s="367" t="str">
        <f t="shared" si="649"/>
        <v/>
      </c>
      <c r="E462" s="368" t="str">
        <f>IFERROR((VLOOKUP(C462,'Standaard+voorstellen '!A$1:E$568,2,FALSE)),"Nog af te handelen AANVRAAG")</f>
        <v>Nog af te handelen AANVRAAG</v>
      </c>
      <c r="F462" s="369" t="str">
        <f>IFERROR((VLOOKUP(C462,'Standaard+voorstellen '!A$1:E$568,3,FALSE)),"")</f>
        <v/>
      </c>
      <c r="G462" s="370">
        <f t="shared" si="732"/>
        <v>0</v>
      </c>
      <c r="H462" s="371">
        <f t="shared" si="734"/>
        <v>0</v>
      </c>
      <c r="I462" s="372">
        <f t="shared" si="733"/>
        <v>0</v>
      </c>
      <c r="J462" s="367" t="str">
        <f t="shared" si="650"/>
        <v/>
      </c>
      <c r="K462" s="372">
        <f t="shared" si="651"/>
        <v>0</v>
      </c>
      <c r="L462" s="405" t="s">
        <v>1101</v>
      </c>
      <c r="M462" s="373"/>
      <c r="N462" s="374"/>
      <c r="O462" s="486"/>
      <c r="P462" s="376"/>
      <c r="Q462" s="377"/>
      <c r="R462" s="378"/>
      <c r="S462" s="379"/>
      <c r="T462" s="378"/>
      <c r="U462" s="378"/>
      <c r="V462" s="383"/>
      <c r="W462" s="384"/>
      <c r="X462" s="385"/>
      <c r="Y462" s="384"/>
      <c r="Z462" s="401"/>
      <c r="AA462" s="402"/>
      <c r="AB462" s="383"/>
      <c r="AC462" s="384"/>
      <c r="AD462" s="384"/>
      <c r="AE462" s="383"/>
      <c r="AF462" s="401"/>
      <c r="AG462" s="406"/>
      <c r="AH462" s="383"/>
      <c r="AI462" s="384"/>
      <c r="AJ462" s="385"/>
      <c r="AK462" s="384"/>
      <c r="AL462" s="384"/>
      <c r="AM462" s="384"/>
      <c r="AN462" s="383"/>
      <c r="AO462" s="384"/>
      <c r="AP462" s="385"/>
      <c r="AQ462" s="384"/>
      <c r="AR462" s="384"/>
      <c r="AS462" s="384"/>
      <c r="AT462" s="383"/>
      <c r="AU462" s="384"/>
      <c r="AV462" s="384"/>
      <c r="AW462" s="383"/>
      <c r="AX462" s="384"/>
      <c r="AY462" s="385"/>
      <c r="AZ462" s="386"/>
      <c r="BA462" s="387" t="str">
        <f t="shared" si="652"/>
        <v>zzz</v>
      </c>
      <c r="BB462" s="388" t="str">
        <f t="shared" si="653"/>
        <v/>
      </c>
      <c r="BC462" s="389" t="str">
        <f t="shared" si="654"/>
        <v/>
      </c>
      <c r="BD462" s="390" t="str">
        <f t="shared" si="647"/>
        <v/>
      </c>
      <c r="BE462" s="391">
        <f t="shared" si="655"/>
        <v>4</v>
      </c>
      <c r="BF462" s="392" t="e">
        <f>VLOOKUP(C462,'Standaard+voorstellen '!A$1:E$568,1,FALSE)</f>
        <v>#N/A</v>
      </c>
      <c r="BG462" s="393" t="e">
        <f>VLOOKUP(P462,'Hulpblad Aantal per VrtgSrt &gt;=1'!B$4:C$688,1,FALSE)</f>
        <v>#N/A</v>
      </c>
      <c r="BH462" s="394"/>
      <c r="BI462" s="393" t="str">
        <f t="shared" si="656"/>
        <v>v</v>
      </c>
      <c r="BJ462" s="393" t="str">
        <f t="shared" si="657"/>
        <v/>
      </c>
      <c r="BK462" s="393" t="str">
        <f t="shared" si="658"/>
        <v/>
      </c>
      <c r="BL462" s="395" t="str">
        <f t="shared" si="659"/>
        <v/>
      </c>
      <c r="BM462" s="393" t="str">
        <f>IF((B462&gt;"a"),(VLOOKUP(A462,Afhankelijkheid!A$2:O$5530,2,FALSE)),"")</f>
        <v/>
      </c>
      <c r="BN462" s="396">
        <f>IFERROR(VLOOKUP(A462,'Hulpblad IZB en IZE'!A$2:B$750,2,FALSE),0)</f>
        <v>0</v>
      </c>
      <c r="BO462" s="397" t="str">
        <f t="shared" si="660"/>
        <v/>
      </c>
      <c r="BP462" s="370">
        <f t="shared" si="661"/>
        <v>0</v>
      </c>
      <c r="BQ462" s="371">
        <f t="shared" si="662"/>
        <v>0</v>
      </c>
      <c r="BR462" s="372">
        <f t="shared" si="730"/>
        <v>0</v>
      </c>
      <c r="BS462" s="372">
        <f t="shared" si="731"/>
        <v>0</v>
      </c>
      <c r="BT462" s="367">
        <f t="shared" si="663"/>
        <v>0</v>
      </c>
      <c r="BU462" s="398"/>
      <c r="BV462" s="399"/>
      <c r="BW462" s="393">
        <f t="shared" si="664"/>
        <v>0</v>
      </c>
      <c r="BX462" s="393">
        <f t="shared" si="665"/>
        <v>0</v>
      </c>
      <c r="BY462" s="393">
        <f t="shared" si="666"/>
        <v>0</v>
      </c>
      <c r="BZ462" s="393">
        <f t="shared" si="667"/>
        <v>0</v>
      </c>
      <c r="CA462" s="393">
        <f t="shared" si="668"/>
        <v>0</v>
      </c>
      <c r="CB462" s="393">
        <f t="shared" si="669"/>
        <v>0</v>
      </c>
      <c r="CC462" s="393">
        <f t="shared" si="670"/>
        <v>0</v>
      </c>
      <c r="CD462" s="393">
        <f t="shared" si="671"/>
        <v>0</v>
      </c>
      <c r="CE462" s="393">
        <f t="shared" si="672"/>
        <v>0</v>
      </c>
      <c r="CF462" s="393">
        <f t="shared" si="673"/>
        <v>0</v>
      </c>
      <c r="CG462" s="398"/>
      <c r="CH462" s="391">
        <f t="shared" si="674"/>
        <v>0</v>
      </c>
      <c r="CI462" s="391">
        <f t="shared" si="675"/>
        <v>0</v>
      </c>
      <c r="CJ462" s="391">
        <f t="shared" si="676"/>
        <v>0</v>
      </c>
      <c r="CK462" s="391">
        <f t="shared" si="677"/>
        <v>0</v>
      </c>
      <c r="CL462" s="391">
        <f t="shared" si="678"/>
        <v>0</v>
      </c>
      <c r="CM462" s="391">
        <f t="shared" si="679"/>
        <v>0</v>
      </c>
      <c r="CN462" s="391">
        <f t="shared" si="680"/>
        <v>0</v>
      </c>
      <c r="CO462" s="391">
        <f t="shared" si="681"/>
        <v>0</v>
      </c>
      <c r="CP462" s="391">
        <f t="shared" si="682"/>
        <v>0</v>
      </c>
      <c r="CQ462" s="391">
        <f t="shared" si="683"/>
        <v>0</v>
      </c>
      <c r="CR462" s="391">
        <f t="shared" si="684"/>
        <v>0</v>
      </c>
      <c r="CS462" s="393">
        <f t="shared" si="685"/>
        <v>0</v>
      </c>
      <c r="CT462" s="391">
        <f t="shared" si="686"/>
        <v>0</v>
      </c>
      <c r="CU462" s="391">
        <f t="shared" si="687"/>
        <v>0</v>
      </c>
      <c r="CV462" s="391">
        <f t="shared" si="688"/>
        <v>0</v>
      </c>
      <c r="CW462" s="391">
        <f t="shared" si="689"/>
        <v>0</v>
      </c>
      <c r="CX462" s="391">
        <f t="shared" si="690"/>
        <v>0</v>
      </c>
      <c r="CY462" s="391">
        <f t="shared" si="691"/>
        <v>0</v>
      </c>
      <c r="CZ462" s="391">
        <f t="shared" si="692"/>
        <v>0</v>
      </c>
      <c r="DA462" s="391">
        <f t="shared" si="693"/>
        <v>0</v>
      </c>
      <c r="DB462" s="391">
        <f t="shared" si="694"/>
        <v>0</v>
      </c>
      <c r="DC462" s="391">
        <f t="shared" si="695"/>
        <v>0</v>
      </c>
      <c r="DD462" s="391">
        <f t="shared" si="696"/>
        <v>0</v>
      </c>
      <c r="DE462" s="398"/>
      <c r="DF462" s="391">
        <f t="shared" si="697"/>
        <v>0</v>
      </c>
      <c r="DG462" s="391">
        <f t="shared" si="698"/>
        <v>0</v>
      </c>
      <c r="DH462" s="391">
        <f t="shared" si="699"/>
        <v>0</v>
      </c>
      <c r="DI462" s="391">
        <f t="shared" si="700"/>
        <v>0</v>
      </c>
      <c r="DJ462" s="391">
        <f t="shared" si="701"/>
        <v>0</v>
      </c>
      <c r="DK462" s="391">
        <f t="shared" si="702"/>
        <v>0</v>
      </c>
      <c r="DL462" s="391">
        <f t="shared" si="703"/>
        <v>0</v>
      </c>
      <c r="DM462" s="391">
        <f t="shared" si="704"/>
        <v>0</v>
      </c>
      <c r="DN462" s="391">
        <f t="shared" si="705"/>
        <v>0</v>
      </c>
      <c r="DO462" s="391">
        <f t="shared" si="706"/>
        <v>0</v>
      </c>
      <c r="DP462" s="391">
        <f t="shared" si="707"/>
        <v>0</v>
      </c>
      <c r="DQ462" s="398"/>
      <c r="DR462" s="391">
        <f t="shared" si="708"/>
        <v>0</v>
      </c>
      <c r="DS462" s="391">
        <f t="shared" si="709"/>
        <v>0</v>
      </c>
      <c r="DT462" s="391">
        <f t="shared" si="710"/>
        <v>0</v>
      </c>
      <c r="DU462" s="391">
        <f t="shared" si="711"/>
        <v>0</v>
      </c>
      <c r="DV462" s="391">
        <f t="shared" si="712"/>
        <v>0</v>
      </c>
      <c r="DW462" s="391">
        <f t="shared" si="713"/>
        <v>0</v>
      </c>
      <c r="DX462" s="391">
        <f t="shared" si="714"/>
        <v>0</v>
      </c>
      <c r="DY462" s="391">
        <f t="shared" si="715"/>
        <v>0</v>
      </c>
      <c r="DZ462" s="391">
        <f t="shared" si="716"/>
        <v>0</v>
      </c>
      <c r="EA462" s="391">
        <f t="shared" si="717"/>
        <v>0</v>
      </c>
      <c r="EB462" s="391">
        <f t="shared" si="718"/>
        <v>0</v>
      </c>
      <c r="EC462" s="398"/>
      <c r="ED462" s="391">
        <f t="shared" si="719"/>
        <v>0</v>
      </c>
      <c r="EE462" s="391">
        <f t="shared" si="720"/>
        <v>0</v>
      </c>
      <c r="EF462" s="391">
        <f t="shared" si="721"/>
        <v>0</v>
      </c>
      <c r="EG462" s="391">
        <f t="shared" si="722"/>
        <v>0</v>
      </c>
      <c r="EH462" s="391">
        <f t="shared" si="723"/>
        <v>0</v>
      </c>
      <c r="EI462" s="391">
        <f t="shared" si="724"/>
        <v>0</v>
      </c>
      <c r="EJ462" s="391">
        <f t="shared" si="725"/>
        <v>0</v>
      </c>
      <c r="EK462" s="391">
        <f t="shared" si="726"/>
        <v>0</v>
      </c>
      <c r="EL462" s="391">
        <f t="shared" si="727"/>
        <v>0</v>
      </c>
      <c r="EM462" s="391">
        <f t="shared" si="728"/>
        <v>0</v>
      </c>
      <c r="EN462" s="391">
        <f t="shared" si="729"/>
        <v>0</v>
      </c>
    </row>
    <row r="463" spans="1:144" s="391" customFormat="1" ht="13.5" hidden="1" thickBot="1" x14ac:dyDescent="0.25">
      <c r="A463" s="364" t="str">
        <f t="shared" si="648"/>
        <v>zzz</v>
      </c>
      <c r="B463" s="365" t="str">
        <f>IF((A463&lt;&gt;"ZZZ"),(IF((IFERROR((VLOOKUP(A463,'Standaard+voorstellen '!A$1:B$436,1,FALSE)),"ZZZ"))="ZZZ","v","")),"")</f>
        <v/>
      </c>
      <c r="C463" s="396" t="s">
        <v>1051</v>
      </c>
      <c r="D463" s="367" t="str">
        <f t="shared" si="649"/>
        <v/>
      </c>
      <c r="E463" s="368" t="str">
        <f>IFERROR((VLOOKUP(C463,'Standaard+voorstellen '!A$1:E$568,2,FALSE)),"Nog af te handelen AANVRAAG")</f>
        <v>Nog af te handelen AANVRAAG</v>
      </c>
      <c r="F463" s="369" t="str">
        <f>IFERROR((VLOOKUP(C463,'Standaard+voorstellen '!A$1:E$568,3,FALSE)),"")</f>
        <v/>
      </c>
      <c r="G463" s="370">
        <f t="shared" si="732"/>
        <v>0</v>
      </c>
      <c r="H463" s="371">
        <f t="shared" si="734"/>
        <v>0</v>
      </c>
      <c r="I463" s="372">
        <f t="shared" si="733"/>
        <v>0</v>
      </c>
      <c r="J463" s="367" t="str">
        <f t="shared" si="650"/>
        <v/>
      </c>
      <c r="K463" s="372">
        <f t="shared" si="651"/>
        <v>0</v>
      </c>
      <c r="L463" s="369" t="s">
        <v>1101</v>
      </c>
      <c r="M463" s="373"/>
      <c r="N463" s="374"/>
      <c r="O463" s="486"/>
      <c r="P463" s="376"/>
      <c r="Q463" s="377"/>
      <c r="R463" s="378"/>
      <c r="S463" s="379"/>
      <c r="T463" s="378"/>
      <c r="U463" s="378"/>
      <c r="V463" s="383"/>
      <c r="W463" s="384"/>
      <c r="X463" s="385"/>
      <c r="Y463" s="378"/>
      <c r="Z463" s="380"/>
      <c r="AA463" s="381"/>
      <c r="AB463" s="383"/>
      <c r="AC463" s="384"/>
      <c r="AD463" s="384"/>
      <c r="AE463" s="383"/>
      <c r="AF463" s="401"/>
      <c r="AG463" s="406"/>
      <c r="AH463" s="383"/>
      <c r="AI463" s="384"/>
      <c r="AJ463" s="385"/>
      <c r="AK463" s="384"/>
      <c r="AL463" s="384"/>
      <c r="AM463" s="384"/>
      <c r="AN463" s="383"/>
      <c r="AO463" s="384"/>
      <c r="AP463" s="385"/>
      <c r="AQ463" s="384"/>
      <c r="AR463" s="384"/>
      <c r="AS463" s="384"/>
      <c r="AT463" s="383"/>
      <c r="AU463" s="384"/>
      <c r="AV463" s="384"/>
      <c r="AW463" s="383"/>
      <c r="AX463" s="384"/>
      <c r="AY463" s="385"/>
      <c r="AZ463" s="403"/>
      <c r="BA463" s="387" t="str">
        <f t="shared" si="652"/>
        <v>zzz</v>
      </c>
      <c r="BB463" s="388" t="str">
        <f t="shared" si="653"/>
        <v/>
      </c>
      <c r="BC463" s="389" t="str">
        <f t="shared" si="654"/>
        <v/>
      </c>
      <c r="BD463" s="390" t="str">
        <f t="shared" si="647"/>
        <v/>
      </c>
      <c r="BE463" s="391">
        <f t="shared" si="655"/>
        <v>4</v>
      </c>
      <c r="BF463" s="392" t="e">
        <f>VLOOKUP(C463,'Standaard+voorstellen '!A$1:E$568,1,FALSE)</f>
        <v>#N/A</v>
      </c>
      <c r="BG463" s="393" t="e">
        <f>VLOOKUP(P463,'Hulpblad Aantal per VrtgSrt &gt;=1'!B$4:C$688,1,FALSE)</f>
        <v>#N/A</v>
      </c>
      <c r="BH463" s="394"/>
      <c r="BI463" s="393" t="str">
        <f t="shared" si="656"/>
        <v>v</v>
      </c>
      <c r="BJ463" s="393" t="str">
        <f t="shared" si="657"/>
        <v/>
      </c>
      <c r="BK463" s="393" t="str">
        <f t="shared" si="658"/>
        <v/>
      </c>
      <c r="BL463" s="395" t="str">
        <f t="shared" si="659"/>
        <v/>
      </c>
      <c r="BM463" s="393" t="str">
        <f>IF((B463&gt;"a"),(VLOOKUP(A463,Afhankelijkheid!A$2:O$5530,2,FALSE)),"")</f>
        <v/>
      </c>
      <c r="BN463" s="396">
        <f>IFERROR(VLOOKUP(A463,'Hulpblad IZB en IZE'!A$2:B$750,2,FALSE),0)</f>
        <v>0</v>
      </c>
      <c r="BO463" s="397" t="str">
        <f t="shared" si="660"/>
        <v/>
      </c>
      <c r="BP463" s="370">
        <f t="shared" si="661"/>
        <v>0</v>
      </c>
      <c r="BQ463" s="371">
        <f t="shared" si="662"/>
        <v>0</v>
      </c>
      <c r="BR463" s="372">
        <f t="shared" si="730"/>
        <v>0</v>
      </c>
      <c r="BS463" s="372">
        <f t="shared" si="731"/>
        <v>0</v>
      </c>
      <c r="BT463" s="367">
        <f t="shared" si="663"/>
        <v>0</v>
      </c>
      <c r="BU463" s="398"/>
      <c r="BW463" s="393">
        <f t="shared" si="664"/>
        <v>0</v>
      </c>
      <c r="BX463" s="393">
        <f t="shared" si="665"/>
        <v>0</v>
      </c>
      <c r="BY463" s="393">
        <f t="shared" si="666"/>
        <v>0</v>
      </c>
      <c r="BZ463" s="393">
        <f t="shared" si="667"/>
        <v>0</v>
      </c>
      <c r="CA463" s="393">
        <f t="shared" si="668"/>
        <v>0</v>
      </c>
      <c r="CB463" s="393">
        <f t="shared" si="669"/>
        <v>0</v>
      </c>
      <c r="CC463" s="393">
        <f t="shared" si="670"/>
        <v>0</v>
      </c>
      <c r="CD463" s="393">
        <f t="shared" si="671"/>
        <v>0</v>
      </c>
      <c r="CE463" s="393">
        <f t="shared" si="672"/>
        <v>0</v>
      </c>
      <c r="CF463" s="393">
        <f t="shared" si="673"/>
        <v>0</v>
      </c>
      <c r="CG463" s="398"/>
      <c r="CH463" s="391">
        <f t="shared" si="674"/>
        <v>0</v>
      </c>
      <c r="CI463" s="391">
        <f t="shared" si="675"/>
        <v>0</v>
      </c>
      <c r="CJ463" s="391">
        <f t="shared" si="676"/>
        <v>0</v>
      </c>
      <c r="CK463" s="391">
        <f t="shared" si="677"/>
        <v>0</v>
      </c>
      <c r="CL463" s="391">
        <f t="shared" si="678"/>
        <v>0</v>
      </c>
      <c r="CM463" s="391">
        <f t="shared" si="679"/>
        <v>0</v>
      </c>
      <c r="CN463" s="391">
        <f t="shared" si="680"/>
        <v>0</v>
      </c>
      <c r="CO463" s="391">
        <f t="shared" si="681"/>
        <v>0</v>
      </c>
      <c r="CP463" s="391">
        <f t="shared" si="682"/>
        <v>0</v>
      </c>
      <c r="CQ463" s="391">
        <f t="shared" si="683"/>
        <v>0</v>
      </c>
      <c r="CR463" s="391">
        <f t="shared" si="684"/>
        <v>0</v>
      </c>
      <c r="CS463" s="393">
        <f t="shared" si="685"/>
        <v>0</v>
      </c>
      <c r="CT463" s="391">
        <f t="shared" si="686"/>
        <v>0</v>
      </c>
      <c r="CU463" s="391">
        <f t="shared" si="687"/>
        <v>0</v>
      </c>
      <c r="CV463" s="391">
        <f t="shared" si="688"/>
        <v>0</v>
      </c>
      <c r="CW463" s="391">
        <f t="shared" si="689"/>
        <v>0</v>
      </c>
      <c r="CX463" s="391">
        <f t="shared" si="690"/>
        <v>0</v>
      </c>
      <c r="CY463" s="391">
        <f t="shared" si="691"/>
        <v>0</v>
      </c>
      <c r="CZ463" s="391">
        <f t="shared" si="692"/>
        <v>0</v>
      </c>
      <c r="DA463" s="391">
        <f t="shared" si="693"/>
        <v>0</v>
      </c>
      <c r="DB463" s="391">
        <f t="shared" si="694"/>
        <v>0</v>
      </c>
      <c r="DC463" s="391">
        <f t="shared" si="695"/>
        <v>0</v>
      </c>
      <c r="DD463" s="391">
        <f t="shared" si="696"/>
        <v>0</v>
      </c>
      <c r="DE463" s="398"/>
      <c r="DF463" s="391">
        <f t="shared" si="697"/>
        <v>0</v>
      </c>
      <c r="DG463" s="391">
        <f t="shared" si="698"/>
        <v>0</v>
      </c>
      <c r="DH463" s="391">
        <f t="shared" si="699"/>
        <v>0</v>
      </c>
      <c r="DI463" s="391">
        <f t="shared" si="700"/>
        <v>0</v>
      </c>
      <c r="DJ463" s="391">
        <f t="shared" si="701"/>
        <v>0</v>
      </c>
      <c r="DK463" s="391">
        <f t="shared" si="702"/>
        <v>0</v>
      </c>
      <c r="DL463" s="391">
        <f t="shared" si="703"/>
        <v>0</v>
      </c>
      <c r="DM463" s="391">
        <f t="shared" si="704"/>
        <v>0</v>
      </c>
      <c r="DN463" s="391">
        <f t="shared" si="705"/>
        <v>0</v>
      </c>
      <c r="DO463" s="391">
        <f t="shared" si="706"/>
        <v>0</v>
      </c>
      <c r="DP463" s="391">
        <f t="shared" si="707"/>
        <v>0</v>
      </c>
      <c r="DQ463" s="398"/>
      <c r="DR463" s="391">
        <f t="shared" si="708"/>
        <v>0</v>
      </c>
      <c r="DS463" s="391">
        <f t="shared" si="709"/>
        <v>0</v>
      </c>
      <c r="DT463" s="391">
        <f t="shared" si="710"/>
        <v>0</v>
      </c>
      <c r="DU463" s="391">
        <f t="shared" si="711"/>
        <v>0</v>
      </c>
      <c r="DV463" s="391">
        <f t="shared" si="712"/>
        <v>0</v>
      </c>
      <c r="DW463" s="391">
        <f t="shared" si="713"/>
        <v>0</v>
      </c>
      <c r="DX463" s="391">
        <f t="shared" si="714"/>
        <v>0</v>
      </c>
      <c r="DY463" s="391">
        <f t="shared" si="715"/>
        <v>0</v>
      </c>
      <c r="DZ463" s="391">
        <f t="shared" si="716"/>
        <v>0</v>
      </c>
      <c r="EA463" s="391">
        <f t="shared" si="717"/>
        <v>0</v>
      </c>
      <c r="EB463" s="391">
        <f t="shared" si="718"/>
        <v>0</v>
      </c>
      <c r="EC463" s="398"/>
      <c r="ED463" s="391">
        <f t="shared" si="719"/>
        <v>0</v>
      </c>
      <c r="EE463" s="391">
        <f t="shared" si="720"/>
        <v>0</v>
      </c>
      <c r="EF463" s="391">
        <f t="shared" si="721"/>
        <v>0</v>
      </c>
      <c r="EG463" s="391">
        <f t="shared" si="722"/>
        <v>0</v>
      </c>
      <c r="EH463" s="391">
        <f t="shared" si="723"/>
        <v>0</v>
      </c>
      <c r="EI463" s="391">
        <f t="shared" si="724"/>
        <v>0</v>
      </c>
      <c r="EJ463" s="391">
        <f t="shared" si="725"/>
        <v>0</v>
      </c>
      <c r="EK463" s="391">
        <f t="shared" si="726"/>
        <v>0</v>
      </c>
      <c r="EL463" s="391">
        <f t="shared" si="727"/>
        <v>0</v>
      </c>
      <c r="EM463" s="391">
        <f t="shared" si="728"/>
        <v>0</v>
      </c>
      <c r="EN463" s="391">
        <f t="shared" si="729"/>
        <v>0</v>
      </c>
    </row>
    <row r="464" spans="1:144" s="391" customFormat="1" ht="13.5" hidden="1" thickBot="1" x14ac:dyDescent="0.25">
      <c r="A464" s="364" t="str">
        <f t="shared" si="648"/>
        <v>zzz</v>
      </c>
      <c r="B464" s="365" t="str">
        <f>IF((A464&lt;&gt;"ZZZ"),(IF((IFERROR((VLOOKUP(A464,'Standaard+voorstellen '!A$1:B$436,1,FALSE)),"ZZZ"))="ZZZ","v","")),"")</f>
        <v/>
      </c>
      <c r="C464" s="396" t="s">
        <v>1051</v>
      </c>
      <c r="D464" s="367" t="str">
        <f t="shared" si="649"/>
        <v/>
      </c>
      <c r="E464" s="368" t="str">
        <f>IFERROR((VLOOKUP(C464,'Standaard+voorstellen '!A$1:E$568,2,FALSE)),"Nog af te handelen AANVRAAG")</f>
        <v>Nog af te handelen AANVRAAG</v>
      </c>
      <c r="F464" s="369" t="str">
        <f>IFERROR((VLOOKUP(C464,'Standaard+voorstellen '!A$1:E$568,3,FALSE)),"")</f>
        <v/>
      </c>
      <c r="G464" s="370">
        <f t="shared" si="732"/>
        <v>0</v>
      </c>
      <c r="H464" s="371">
        <f t="shared" si="734"/>
        <v>0</v>
      </c>
      <c r="I464" s="372">
        <f t="shared" si="733"/>
        <v>0</v>
      </c>
      <c r="J464" s="367" t="str">
        <f t="shared" si="650"/>
        <v/>
      </c>
      <c r="K464" s="372">
        <f t="shared" si="651"/>
        <v>0</v>
      </c>
      <c r="L464" s="369" t="s">
        <v>1101</v>
      </c>
      <c r="M464" s="373"/>
      <c r="N464" s="374"/>
      <c r="O464" s="486"/>
      <c r="P464" s="376"/>
      <c r="Q464" s="377"/>
      <c r="R464" s="378"/>
      <c r="S464" s="379"/>
      <c r="T464" s="378"/>
      <c r="U464" s="378"/>
      <c r="V464" s="383"/>
      <c r="W464" s="384"/>
      <c r="X464" s="385"/>
      <c r="Y464" s="378"/>
      <c r="Z464" s="380"/>
      <c r="AA464" s="381"/>
      <c r="AB464" s="383"/>
      <c r="AC464" s="384"/>
      <c r="AD464" s="384"/>
      <c r="AE464" s="383"/>
      <c r="AF464" s="401"/>
      <c r="AG464" s="406"/>
      <c r="AH464" s="383"/>
      <c r="AI464" s="384"/>
      <c r="AJ464" s="385"/>
      <c r="AK464" s="384"/>
      <c r="AL464" s="384"/>
      <c r="AM464" s="384"/>
      <c r="AN464" s="383"/>
      <c r="AO464" s="384"/>
      <c r="AP464" s="385"/>
      <c r="AQ464" s="384"/>
      <c r="AR464" s="384"/>
      <c r="AS464" s="384"/>
      <c r="AT464" s="383"/>
      <c r="AU464" s="384"/>
      <c r="AV464" s="384"/>
      <c r="AW464" s="383"/>
      <c r="AX464" s="384"/>
      <c r="AY464" s="385"/>
      <c r="AZ464" s="403"/>
      <c r="BA464" s="387" t="str">
        <f t="shared" si="652"/>
        <v>zzz</v>
      </c>
      <c r="BB464" s="388" t="str">
        <f t="shared" si="653"/>
        <v/>
      </c>
      <c r="BC464" s="389" t="str">
        <f t="shared" si="654"/>
        <v/>
      </c>
      <c r="BD464" s="390" t="str">
        <f t="shared" si="647"/>
        <v/>
      </c>
      <c r="BE464" s="391">
        <f t="shared" si="655"/>
        <v>4</v>
      </c>
      <c r="BF464" s="392" t="e">
        <f>VLOOKUP(C464,'Standaard+voorstellen '!A$1:E$568,1,FALSE)</f>
        <v>#N/A</v>
      </c>
      <c r="BG464" s="393" t="e">
        <f>VLOOKUP(P464,'Hulpblad Aantal per VrtgSrt &gt;=1'!B$4:C$688,1,FALSE)</f>
        <v>#N/A</v>
      </c>
      <c r="BH464" s="394"/>
      <c r="BI464" s="393" t="str">
        <f t="shared" si="656"/>
        <v>v</v>
      </c>
      <c r="BJ464" s="393" t="str">
        <f t="shared" si="657"/>
        <v/>
      </c>
      <c r="BK464" s="393" t="str">
        <f t="shared" si="658"/>
        <v/>
      </c>
      <c r="BL464" s="395" t="str">
        <f t="shared" si="659"/>
        <v/>
      </c>
      <c r="BM464" s="393" t="str">
        <f>IF((B464&gt;"a"),(VLOOKUP(A464,Afhankelijkheid!A$2:O$5530,2,FALSE)),"")</f>
        <v/>
      </c>
      <c r="BN464" s="396">
        <f>IFERROR(VLOOKUP(A464,'Hulpblad IZB en IZE'!A$2:B$750,2,FALSE),0)</f>
        <v>0</v>
      </c>
      <c r="BO464" s="397" t="str">
        <f t="shared" si="660"/>
        <v/>
      </c>
      <c r="BP464" s="370">
        <f t="shared" si="661"/>
        <v>0</v>
      </c>
      <c r="BQ464" s="371">
        <f t="shared" si="662"/>
        <v>0</v>
      </c>
      <c r="BR464" s="372">
        <f t="shared" si="730"/>
        <v>0</v>
      </c>
      <c r="BS464" s="372">
        <f t="shared" si="731"/>
        <v>0</v>
      </c>
      <c r="BT464" s="367">
        <f t="shared" si="663"/>
        <v>0</v>
      </c>
      <c r="BU464" s="398"/>
      <c r="BW464" s="393">
        <f t="shared" si="664"/>
        <v>0</v>
      </c>
      <c r="BX464" s="393">
        <f t="shared" si="665"/>
        <v>0</v>
      </c>
      <c r="BY464" s="393">
        <f t="shared" si="666"/>
        <v>0</v>
      </c>
      <c r="BZ464" s="393">
        <f t="shared" si="667"/>
        <v>0</v>
      </c>
      <c r="CA464" s="393">
        <f t="shared" si="668"/>
        <v>0</v>
      </c>
      <c r="CB464" s="393">
        <f t="shared" si="669"/>
        <v>0</v>
      </c>
      <c r="CC464" s="393">
        <f t="shared" si="670"/>
        <v>0</v>
      </c>
      <c r="CD464" s="393">
        <f t="shared" si="671"/>
        <v>0</v>
      </c>
      <c r="CE464" s="393">
        <f t="shared" si="672"/>
        <v>0</v>
      </c>
      <c r="CF464" s="393">
        <f t="shared" si="673"/>
        <v>0</v>
      </c>
      <c r="CG464" s="398"/>
      <c r="CH464" s="391">
        <f t="shared" si="674"/>
        <v>0</v>
      </c>
      <c r="CI464" s="391">
        <f t="shared" si="675"/>
        <v>0</v>
      </c>
      <c r="CJ464" s="391">
        <f t="shared" si="676"/>
        <v>0</v>
      </c>
      <c r="CK464" s="391">
        <f t="shared" si="677"/>
        <v>0</v>
      </c>
      <c r="CL464" s="391">
        <f t="shared" si="678"/>
        <v>0</v>
      </c>
      <c r="CM464" s="391">
        <f t="shared" si="679"/>
        <v>0</v>
      </c>
      <c r="CN464" s="391">
        <f t="shared" si="680"/>
        <v>0</v>
      </c>
      <c r="CO464" s="391">
        <f t="shared" si="681"/>
        <v>0</v>
      </c>
      <c r="CP464" s="391">
        <f t="shared" si="682"/>
        <v>0</v>
      </c>
      <c r="CQ464" s="391">
        <f t="shared" si="683"/>
        <v>0</v>
      </c>
      <c r="CR464" s="391">
        <f t="shared" si="684"/>
        <v>0</v>
      </c>
      <c r="CS464" s="393">
        <f t="shared" si="685"/>
        <v>0</v>
      </c>
      <c r="CT464" s="391">
        <f t="shared" si="686"/>
        <v>0</v>
      </c>
      <c r="CU464" s="391">
        <f t="shared" si="687"/>
        <v>0</v>
      </c>
      <c r="CV464" s="391">
        <f t="shared" si="688"/>
        <v>0</v>
      </c>
      <c r="CW464" s="391">
        <f t="shared" si="689"/>
        <v>0</v>
      </c>
      <c r="CX464" s="391">
        <f t="shared" si="690"/>
        <v>0</v>
      </c>
      <c r="CY464" s="391">
        <f t="shared" si="691"/>
        <v>0</v>
      </c>
      <c r="CZ464" s="391">
        <f t="shared" si="692"/>
        <v>0</v>
      </c>
      <c r="DA464" s="391">
        <f t="shared" si="693"/>
        <v>0</v>
      </c>
      <c r="DB464" s="391">
        <f t="shared" si="694"/>
        <v>0</v>
      </c>
      <c r="DC464" s="391">
        <f t="shared" si="695"/>
        <v>0</v>
      </c>
      <c r="DD464" s="391">
        <f t="shared" si="696"/>
        <v>0</v>
      </c>
      <c r="DE464" s="398"/>
      <c r="DF464" s="391">
        <f t="shared" si="697"/>
        <v>0</v>
      </c>
      <c r="DG464" s="391">
        <f t="shared" si="698"/>
        <v>0</v>
      </c>
      <c r="DH464" s="391">
        <f t="shared" si="699"/>
        <v>0</v>
      </c>
      <c r="DI464" s="391">
        <f t="shared" si="700"/>
        <v>0</v>
      </c>
      <c r="DJ464" s="391">
        <f t="shared" si="701"/>
        <v>0</v>
      </c>
      <c r="DK464" s="391">
        <f t="shared" si="702"/>
        <v>0</v>
      </c>
      <c r="DL464" s="391">
        <f t="shared" si="703"/>
        <v>0</v>
      </c>
      <c r="DM464" s="391">
        <f t="shared" si="704"/>
        <v>0</v>
      </c>
      <c r="DN464" s="391">
        <f t="shared" si="705"/>
        <v>0</v>
      </c>
      <c r="DO464" s="391">
        <f t="shared" si="706"/>
        <v>0</v>
      </c>
      <c r="DP464" s="391">
        <f t="shared" si="707"/>
        <v>0</v>
      </c>
      <c r="DQ464" s="398"/>
      <c r="DR464" s="391">
        <f t="shared" si="708"/>
        <v>0</v>
      </c>
      <c r="DS464" s="391">
        <f t="shared" si="709"/>
        <v>0</v>
      </c>
      <c r="DT464" s="391">
        <f t="shared" si="710"/>
        <v>0</v>
      </c>
      <c r="DU464" s="391">
        <f t="shared" si="711"/>
        <v>0</v>
      </c>
      <c r="DV464" s="391">
        <f t="shared" si="712"/>
        <v>0</v>
      </c>
      <c r="DW464" s="391">
        <f t="shared" si="713"/>
        <v>0</v>
      </c>
      <c r="DX464" s="391">
        <f t="shared" si="714"/>
        <v>0</v>
      </c>
      <c r="DY464" s="391">
        <f t="shared" si="715"/>
        <v>0</v>
      </c>
      <c r="DZ464" s="391">
        <f t="shared" si="716"/>
        <v>0</v>
      </c>
      <c r="EA464" s="391">
        <f t="shared" si="717"/>
        <v>0</v>
      </c>
      <c r="EB464" s="391">
        <f t="shared" si="718"/>
        <v>0</v>
      </c>
      <c r="EC464" s="398"/>
      <c r="ED464" s="391">
        <f t="shared" si="719"/>
        <v>0</v>
      </c>
      <c r="EE464" s="391">
        <f t="shared" si="720"/>
        <v>0</v>
      </c>
      <c r="EF464" s="391">
        <f t="shared" si="721"/>
        <v>0</v>
      </c>
      <c r="EG464" s="391">
        <f t="shared" si="722"/>
        <v>0</v>
      </c>
      <c r="EH464" s="391">
        <f t="shared" si="723"/>
        <v>0</v>
      </c>
      <c r="EI464" s="391">
        <f t="shared" si="724"/>
        <v>0</v>
      </c>
      <c r="EJ464" s="391">
        <f t="shared" si="725"/>
        <v>0</v>
      </c>
      <c r="EK464" s="391">
        <f t="shared" si="726"/>
        <v>0</v>
      </c>
      <c r="EL464" s="391">
        <f t="shared" si="727"/>
        <v>0</v>
      </c>
      <c r="EM464" s="391">
        <f t="shared" si="728"/>
        <v>0</v>
      </c>
      <c r="EN464" s="391">
        <f t="shared" si="729"/>
        <v>0</v>
      </c>
    </row>
    <row r="465" spans="1:144" s="391" customFormat="1" ht="13.5" hidden="1" thickBot="1" x14ac:dyDescent="0.25">
      <c r="A465" s="364" t="str">
        <f t="shared" si="648"/>
        <v>zzz</v>
      </c>
      <c r="B465" s="365" t="str">
        <f>IF((A465&lt;&gt;"ZZZ"),(IF((IFERROR((VLOOKUP(A465,'Standaard+voorstellen '!A$1:B$436,1,FALSE)),"ZZZ"))="ZZZ","v","")),"")</f>
        <v/>
      </c>
      <c r="C465" s="396" t="s">
        <v>1051</v>
      </c>
      <c r="D465" s="367" t="str">
        <f t="shared" si="649"/>
        <v/>
      </c>
      <c r="E465" s="368" t="str">
        <f>IFERROR((VLOOKUP(C465,'Standaard+voorstellen '!A$1:E$568,2,FALSE)),"Nog af te handelen AANVRAAG")</f>
        <v>Nog af te handelen AANVRAAG</v>
      </c>
      <c r="F465" s="369" t="str">
        <f>IFERROR((VLOOKUP(C465,'Standaard+voorstellen '!A$1:E$568,3,FALSE)),"")</f>
        <v/>
      </c>
      <c r="G465" s="370">
        <f t="shared" si="732"/>
        <v>0</v>
      </c>
      <c r="H465" s="371">
        <f t="shared" si="734"/>
        <v>0</v>
      </c>
      <c r="I465" s="372">
        <f t="shared" si="733"/>
        <v>0</v>
      </c>
      <c r="J465" s="367" t="str">
        <f t="shared" si="650"/>
        <v/>
      </c>
      <c r="K465" s="372">
        <f t="shared" si="651"/>
        <v>0</v>
      </c>
      <c r="L465" s="369" t="s">
        <v>1101</v>
      </c>
      <c r="M465" s="373"/>
      <c r="N465" s="374"/>
      <c r="O465" s="486"/>
      <c r="P465" s="376"/>
      <c r="Q465" s="377"/>
      <c r="R465" s="378"/>
      <c r="S465" s="379"/>
      <c r="T465" s="378"/>
      <c r="U465" s="378"/>
      <c r="V465" s="383"/>
      <c r="W465" s="384"/>
      <c r="X465" s="385"/>
      <c r="Y465" s="378"/>
      <c r="Z465" s="380"/>
      <c r="AA465" s="381"/>
      <c r="AB465" s="383"/>
      <c r="AC465" s="384"/>
      <c r="AD465" s="384"/>
      <c r="AE465" s="383"/>
      <c r="AF465" s="401"/>
      <c r="AG465" s="406"/>
      <c r="AH465" s="383"/>
      <c r="AI465" s="384"/>
      <c r="AJ465" s="385"/>
      <c r="AK465" s="384"/>
      <c r="AL465" s="384"/>
      <c r="AM465" s="384"/>
      <c r="AN465" s="383"/>
      <c r="AO465" s="384"/>
      <c r="AP465" s="385"/>
      <c r="AQ465" s="384"/>
      <c r="AR465" s="384"/>
      <c r="AS465" s="384"/>
      <c r="AT465" s="383"/>
      <c r="AU465" s="384"/>
      <c r="AV465" s="384"/>
      <c r="AW465" s="383"/>
      <c r="AX465" s="384"/>
      <c r="AY465" s="385"/>
      <c r="AZ465" s="403"/>
      <c r="BA465" s="387" t="str">
        <f t="shared" si="652"/>
        <v>zzz</v>
      </c>
      <c r="BB465" s="388" t="str">
        <f t="shared" si="653"/>
        <v/>
      </c>
      <c r="BC465" s="389" t="str">
        <f t="shared" si="654"/>
        <v/>
      </c>
      <c r="BD465" s="390" t="str">
        <f t="shared" si="647"/>
        <v/>
      </c>
      <c r="BE465" s="391">
        <f t="shared" si="655"/>
        <v>4</v>
      </c>
      <c r="BF465" s="392" t="e">
        <f>VLOOKUP(C465,'Standaard+voorstellen '!A$1:E$568,1,FALSE)</f>
        <v>#N/A</v>
      </c>
      <c r="BG465" s="393" t="e">
        <f>VLOOKUP(P465,'Hulpblad Aantal per VrtgSrt &gt;=1'!B$4:C$688,1,FALSE)</f>
        <v>#N/A</v>
      </c>
      <c r="BH465" s="394"/>
      <c r="BI465" s="393" t="str">
        <f t="shared" si="656"/>
        <v>v</v>
      </c>
      <c r="BJ465" s="393" t="str">
        <f t="shared" si="657"/>
        <v/>
      </c>
      <c r="BK465" s="393" t="str">
        <f t="shared" si="658"/>
        <v/>
      </c>
      <c r="BL465" s="395" t="str">
        <f t="shared" si="659"/>
        <v/>
      </c>
      <c r="BM465" s="393" t="str">
        <f>IF((B465&gt;"a"),(VLOOKUP(A465,Afhankelijkheid!A$2:O$5530,2,FALSE)),"")</f>
        <v/>
      </c>
      <c r="BN465" s="396">
        <f>IFERROR(VLOOKUP(A465,'Hulpblad IZB en IZE'!A$2:B$750,2,FALSE),0)</f>
        <v>0</v>
      </c>
      <c r="BO465" s="397" t="str">
        <f t="shared" si="660"/>
        <v/>
      </c>
      <c r="BP465" s="370">
        <f t="shared" si="661"/>
        <v>0</v>
      </c>
      <c r="BQ465" s="371">
        <f t="shared" si="662"/>
        <v>0</v>
      </c>
      <c r="BR465" s="372">
        <f t="shared" si="730"/>
        <v>0</v>
      </c>
      <c r="BS465" s="372">
        <f t="shared" si="731"/>
        <v>0</v>
      </c>
      <c r="BT465" s="367">
        <f t="shared" si="663"/>
        <v>0</v>
      </c>
      <c r="BU465" s="398"/>
      <c r="BW465" s="393">
        <f t="shared" si="664"/>
        <v>0</v>
      </c>
      <c r="BX465" s="393">
        <f t="shared" si="665"/>
        <v>0</v>
      </c>
      <c r="BY465" s="393">
        <f t="shared" si="666"/>
        <v>0</v>
      </c>
      <c r="BZ465" s="393">
        <f t="shared" si="667"/>
        <v>0</v>
      </c>
      <c r="CA465" s="393">
        <f t="shared" si="668"/>
        <v>0</v>
      </c>
      <c r="CB465" s="393">
        <f t="shared" si="669"/>
        <v>0</v>
      </c>
      <c r="CC465" s="393">
        <f t="shared" si="670"/>
        <v>0</v>
      </c>
      <c r="CD465" s="393">
        <f t="shared" si="671"/>
        <v>0</v>
      </c>
      <c r="CE465" s="393">
        <f t="shared" si="672"/>
        <v>0</v>
      </c>
      <c r="CF465" s="393">
        <f t="shared" si="673"/>
        <v>0</v>
      </c>
      <c r="CG465" s="398"/>
      <c r="CH465" s="391">
        <f t="shared" si="674"/>
        <v>0</v>
      </c>
      <c r="CI465" s="391">
        <f t="shared" si="675"/>
        <v>0</v>
      </c>
      <c r="CJ465" s="391">
        <f t="shared" si="676"/>
        <v>0</v>
      </c>
      <c r="CK465" s="391">
        <f t="shared" si="677"/>
        <v>0</v>
      </c>
      <c r="CL465" s="391">
        <f t="shared" si="678"/>
        <v>0</v>
      </c>
      <c r="CM465" s="391">
        <f t="shared" si="679"/>
        <v>0</v>
      </c>
      <c r="CN465" s="391">
        <f t="shared" si="680"/>
        <v>0</v>
      </c>
      <c r="CO465" s="391">
        <f t="shared" si="681"/>
        <v>0</v>
      </c>
      <c r="CP465" s="391">
        <f t="shared" si="682"/>
        <v>0</v>
      </c>
      <c r="CQ465" s="391">
        <f t="shared" si="683"/>
        <v>0</v>
      </c>
      <c r="CR465" s="391">
        <f t="shared" si="684"/>
        <v>0</v>
      </c>
      <c r="CS465" s="393">
        <f t="shared" si="685"/>
        <v>0</v>
      </c>
      <c r="CT465" s="391">
        <f t="shared" si="686"/>
        <v>0</v>
      </c>
      <c r="CU465" s="391">
        <f t="shared" si="687"/>
        <v>0</v>
      </c>
      <c r="CV465" s="391">
        <f t="shared" si="688"/>
        <v>0</v>
      </c>
      <c r="CW465" s="391">
        <f t="shared" si="689"/>
        <v>0</v>
      </c>
      <c r="CX465" s="391">
        <f t="shared" si="690"/>
        <v>0</v>
      </c>
      <c r="CY465" s="391">
        <f t="shared" si="691"/>
        <v>0</v>
      </c>
      <c r="CZ465" s="391">
        <f t="shared" si="692"/>
        <v>0</v>
      </c>
      <c r="DA465" s="391">
        <f t="shared" si="693"/>
        <v>0</v>
      </c>
      <c r="DB465" s="391">
        <f t="shared" si="694"/>
        <v>0</v>
      </c>
      <c r="DC465" s="391">
        <f t="shared" si="695"/>
        <v>0</v>
      </c>
      <c r="DD465" s="391">
        <f t="shared" si="696"/>
        <v>0</v>
      </c>
      <c r="DE465" s="398"/>
      <c r="DF465" s="391">
        <f t="shared" si="697"/>
        <v>0</v>
      </c>
      <c r="DG465" s="391">
        <f t="shared" si="698"/>
        <v>0</v>
      </c>
      <c r="DH465" s="391">
        <f t="shared" si="699"/>
        <v>0</v>
      </c>
      <c r="DI465" s="391">
        <f t="shared" si="700"/>
        <v>0</v>
      </c>
      <c r="DJ465" s="391">
        <f t="shared" si="701"/>
        <v>0</v>
      </c>
      <c r="DK465" s="391">
        <f t="shared" si="702"/>
        <v>0</v>
      </c>
      <c r="DL465" s="391">
        <f t="shared" si="703"/>
        <v>0</v>
      </c>
      <c r="DM465" s="391">
        <f t="shared" si="704"/>
        <v>0</v>
      </c>
      <c r="DN465" s="391">
        <f t="shared" si="705"/>
        <v>0</v>
      </c>
      <c r="DO465" s="391">
        <f t="shared" si="706"/>
        <v>0</v>
      </c>
      <c r="DP465" s="391">
        <f t="shared" si="707"/>
        <v>0</v>
      </c>
      <c r="DQ465" s="398"/>
      <c r="DR465" s="391">
        <f t="shared" si="708"/>
        <v>0</v>
      </c>
      <c r="DS465" s="391">
        <f t="shared" si="709"/>
        <v>0</v>
      </c>
      <c r="DT465" s="391">
        <f t="shared" si="710"/>
        <v>0</v>
      </c>
      <c r="DU465" s="391">
        <f t="shared" si="711"/>
        <v>0</v>
      </c>
      <c r="DV465" s="391">
        <f t="shared" si="712"/>
        <v>0</v>
      </c>
      <c r="DW465" s="391">
        <f t="shared" si="713"/>
        <v>0</v>
      </c>
      <c r="DX465" s="391">
        <f t="shared" si="714"/>
        <v>0</v>
      </c>
      <c r="DY465" s="391">
        <f t="shared" si="715"/>
        <v>0</v>
      </c>
      <c r="DZ465" s="391">
        <f t="shared" si="716"/>
        <v>0</v>
      </c>
      <c r="EA465" s="391">
        <f t="shared" si="717"/>
        <v>0</v>
      </c>
      <c r="EB465" s="391">
        <f t="shared" si="718"/>
        <v>0</v>
      </c>
      <c r="EC465" s="398"/>
      <c r="ED465" s="391">
        <f t="shared" si="719"/>
        <v>0</v>
      </c>
      <c r="EE465" s="391">
        <f t="shared" si="720"/>
        <v>0</v>
      </c>
      <c r="EF465" s="391">
        <f t="shared" si="721"/>
        <v>0</v>
      </c>
      <c r="EG465" s="391">
        <f t="shared" si="722"/>
        <v>0</v>
      </c>
      <c r="EH465" s="391">
        <f t="shared" si="723"/>
        <v>0</v>
      </c>
      <c r="EI465" s="391">
        <f t="shared" si="724"/>
        <v>0</v>
      </c>
      <c r="EJ465" s="391">
        <f t="shared" si="725"/>
        <v>0</v>
      </c>
      <c r="EK465" s="391">
        <f t="shared" si="726"/>
        <v>0</v>
      </c>
      <c r="EL465" s="391">
        <f t="shared" si="727"/>
        <v>0</v>
      </c>
      <c r="EM465" s="391">
        <f t="shared" si="728"/>
        <v>0</v>
      </c>
      <c r="EN465" s="391">
        <f t="shared" si="729"/>
        <v>0</v>
      </c>
    </row>
    <row r="466" spans="1:144" s="399" customFormat="1" ht="18.75" hidden="1" thickBot="1" x14ac:dyDescent="0.25">
      <c r="A466" s="364" t="str">
        <f t="shared" si="648"/>
        <v>zzz</v>
      </c>
      <c r="B466" s="365" t="str">
        <f>IF((A466&lt;&gt;"ZZZ"),(IF((IFERROR((VLOOKUP(A466,'Standaard+voorstellen '!A$1:B$436,1,FALSE)),"ZZZ"))="ZZZ","v","")),"")</f>
        <v/>
      </c>
      <c r="C466" s="526" t="s">
        <v>1051</v>
      </c>
      <c r="D466" s="367" t="str">
        <f t="shared" si="649"/>
        <v/>
      </c>
      <c r="E466" s="368" t="str">
        <f>IFERROR((VLOOKUP(C466,'Standaard+voorstellen '!A$1:E$568,2,FALSE)),"Nog af te handelen AANVRAAG")</f>
        <v>Nog af te handelen AANVRAAG</v>
      </c>
      <c r="F466" s="369" t="str">
        <f>IFERROR((VLOOKUP(C466,'Standaard+voorstellen '!A$1:E$568,3,FALSE)),"")</f>
        <v/>
      </c>
      <c r="G466" s="370">
        <f t="shared" si="732"/>
        <v>0</v>
      </c>
      <c r="H466" s="371">
        <f t="shared" si="734"/>
        <v>0</v>
      </c>
      <c r="I466" s="372">
        <f t="shared" si="733"/>
        <v>0</v>
      </c>
      <c r="J466" s="367" t="str">
        <f t="shared" si="650"/>
        <v/>
      </c>
      <c r="K466" s="372">
        <f t="shared" si="651"/>
        <v>0</v>
      </c>
      <c r="L466" s="369" t="s">
        <v>1101</v>
      </c>
      <c r="M466" s="373"/>
      <c r="N466" s="374"/>
      <c r="O466" s="486"/>
      <c r="P466" s="376"/>
      <c r="Q466" s="377"/>
      <c r="R466" s="378"/>
      <c r="S466" s="379"/>
      <c r="T466" s="378"/>
      <c r="U466" s="378"/>
      <c r="V466" s="377"/>
      <c r="W466" s="378"/>
      <c r="X466" s="379"/>
      <c r="Y466" s="384"/>
      <c r="Z466" s="401"/>
      <c r="AA466" s="402"/>
      <c r="AB466" s="383"/>
      <c r="AC466" s="384"/>
      <c r="AD466" s="384"/>
      <c r="AE466" s="377"/>
      <c r="AF466" s="380"/>
      <c r="AG466" s="382"/>
      <c r="AH466" s="383"/>
      <c r="AI466" s="384"/>
      <c r="AJ466" s="385"/>
      <c r="AK466" s="384"/>
      <c r="AL466" s="384"/>
      <c r="AM466" s="384"/>
      <c r="AN466" s="383"/>
      <c r="AO466" s="384"/>
      <c r="AP466" s="385"/>
      <c r="AQ466" s="384"/>
      <c r="AR466" s="384"/>
      <c r="AS466" s="384"/>
      <c r="AT466" s="377"/>
      <c r="AU466" s="384"/>
      <c r="AV466" s="384"/>
      <c r="AW466" s="377"/>
      <c r="AX466" s="378"/>
      <c r="AY466" s="379"/>
      <c r="AZ466" s="403"/>
      <c r="BA466" s="387" t="str">
        <f t="shared" si="652"/>
        <v>zzz</v>
      </c>
      <c r="BB466" s="388" t="str">
        <f t="shared" si="653"/>
        <v/>
      </c>
      <c r="BC466" s="389" t="str">
        <f t="shared" si="654"/>
        <v/>
      </c>
      <c r="BD466" s="390" t="str">
        <f t="shared" si="647"/>
        <v/>
      </c>
      <c r="BE466" s="391">
        <f t="shared" si="655"/>
        <v>4</v>
      </c>
      <c r="BF466" s="392" t="e">
        <f>VLOOKUP(C466,'Standaard+voorstellen '!A$1:E$568,1,FALSE)</f>
        <v>#N/A</v>
      </c>
      <c r="BG466" s="393" t="e">
        <f>VLOOKUP(P466,'Hulpblad Aantal per VrtgSrt &gt;=1'!B$4:C$688,1,FALSE)</f>
        <v>#N/A</v>
      </c>
      <c r="BH466" s="394"/>
      <c r="BI466" s="393" t="str">
        <f t="shared" si="656"/>
        <v>v</v>
      </c>
      <c r="BJ466" s="393" t="str">
        <f t="shared" si="657"/>
        <v/>
      </c>
      <c r="BK466" s="393" t="str">
        <f t="shared" si="658"/>
        <v/>
      </c>
      <c r="BL466" s="395" t="str">
        <f t="shared" si="659"/>
        <v/>
      </c>
      <c r="BM466" s="393" t="str">
        <f>IF((B466&gt;"a"),(VLOOKUP(A466,Afhankelijkheid!A$2:O$5530,2,FALSE)),"")</f>
        <v/>
      </c>
      <c r="BN466" s="396">
        <f>IFERROR(VLOOKUP(A466,'Hulpblad IZB en IZE'!A$2:B$750,2,FALSE),0)</f>
        <v>0</v>
      </c>
      <c r="BO466" s="397" t="str">
        <f t="shared" si="660"/>
        <v/>
      </c>
      <c r="BP466" s="370">
        <f t="shared" si="661"/>
        <v>0</v>
      </c>
      <c r="BQ466" s="371">
        <f t="shared" si="662"/>
        <v>0</v>
      </c>
      <c r="BR466" s="372">
        <f t="shared" si="730"/>
        <v>0</v>
      </c>
      <c r="BS466" s="372">
        <f t="shared" si="731"/>
        <v>0</v>
      </c>
      <c r="BT466" s="367">
        <f t="shared" si="663"/>
        <v>0</v>
      </c>
      <c r="BU466" s="398"/>
      <c r="BV466" s="391"/>
      <c r="BW466" s="393">
        <f t="shared" si="664"/>
        <v>0</v>
      </c>
      <c r="BX466" s="393">
        <f t="shared" si="665"/>
        <v>0</v>
      </c>
      <c r="BY466" s="393">
        <f t="shared" si="666"/>
        <v>0</v>
      </c>
      <c r="BZ466" s="393">
        <f t="shared" si="667"/>
        <v>0</v>
      </c>
      <c r="CA466" s="393">
        <f t="shared" si="668"/>
        <v>0</v>
      </c>
      <c r="CB466" s="393">
        <f t="shared" si="669"/>
        <v>0</v>
      </c>
      <c r="CC466" s="393">
        <f t="shared" si="670"/>
        <v>0</v>
      </c>
      <c r="CD466" s="393">
        <f t="shared" si="671"/>
        <v>0</v>
      </c>
      <c r="CE466" s="393">
        <f t="shared" si="672"/>
        <v>0</v>
      </c>
      <c r="CF466" s="393">
        <f t="shared" si="673"/>
        <v>0</v>
      </c>
      <c r="CG466" s="398"/>
      <c r="CH466" s="391">
        <f t="shared" si="674"/>
        <v>0</v>
      </c>
      <c r="CI466" s="391">
        <f t="shared" si="675"/>
        <v>0</v>
      </c>
      <c r="CJ466" s="391">
        <f t="shared" si="676"/>
        <v>0</v>
      </c>
      <c r="CK466" s="391">
        <f t="shared" si="677"/>
        <v>0</v>
      </c>
      <c r="CL466" s="391">
        <f t="shared" si="678"/>
        <v>0</v>
      </c>
      <c r="CM466" s="391">
        <f t="shared" si="679"/>
        <v>0</v>
      </c>
      <c r="CN466" s="391">
        <f t="shared" si="680"/>
        <v>0</v>
      </c>
      <c r="CO466" s="391">
        <f t="shared" si="681"/>
        <v>0</v>
      </c>
      <c r="CP466" s="391">
        <f t="shared" si="682"/>
        <v>0</v>
      </c>
      <c r="CQ466" s="391">
        <f t="shared" si="683"/>
        <v>0</v>
      </c>
      <c r="CR466" s="391">
        <f t="shared" si="684"/>
        <v>0</v>
      </c>
      <c r="CS466" s="393">
        <f t="shared" si="685"/>
        <v>0</v>
      </c>
      <c r="CT466" s="391">
        <f t="shared" si="686"/>
        <v>0</v>
      </c>
      <c r="CU466" s="391">
        <f t="shared" si="687"/>
        <v>0</v>
      </c>
      <c r="CV466" s="391">
        <f t="shared" si="688"/>
        <v>0</v>
      </c>
      <c r="CW466" s="391">
        <f t="shared" si="689"/>
        <v>0</v>
      </c>
      <c r="CX466" s="391">
        <f t="shared" si="690"/>
        <v>0</v>
      </c>
      <c r="CY466" s="391">
        <f t="shared" si="691"/>
        <v>0</v>
      </c>
      <c r="CZ466" s="391">
        <f t="shared" si="692"/>
        <v>0</v>
      </c>
      <c r="DA466" s="391">
        <f t="shared" si="693"/>
        <v>0</v>
      </c>
      <c r="DB466" s="391">
        <f t="shared" si="694"/>
        <v>0</v>
      </c>
      <c r="DC466" s="391">
        <f t="shared" si="695"/>
        <v>0</v>
      </c>
      <c r="DD466" s="391">
        <f t="shared" si="696"/>
        <v>0</v>
      </c>
      <c r="DE466" s="398"/>
      <c r="DF466" s="391">
        <f t="shared" si="697"/>
        <v>0</v>
      </c>
      <c r="DG466" s="391">
        <f t="shared" si="698"/>
        <v>0</v>
      </c>
      <c r="DH466" s="391">
        <f t="shared" si="699"/>
        <v>0</v>
      </c>
      <c r="DI466" s="391">
        <f t="shared" si="700"/>
        <v>0</v>
      </c>
      <c r="DJ466" s="391">
        <f t="shared" si="701"/>
        <v>0</v>
      </c>
      <c r="DK466" s="391">
        <f t="shared" si="702"/>
        <v>0</v>
      </c>
      <c r="DL466" s="391">
        <f t="shared" si="703"/>
        <v>0</v>
      </c>
      <c r="DM466" s="391">
        <f t="shared" si="704"/>
        <v>0</v>
      </c>
      <c r="DN466" s="391">
        <f t="shared" si="705"/>
        <v>0</v>
      </c>
      <c r="DO466" s="391">
        <f t="shared" si="706"/>
        <v>0</v>
      </c>
      <c r="DP466" s="391">
        <f t="shared" si="707"/>
        <v>0</v>
      </c>
      <c r="DQ466" s="398"/>
      <c r="DR466" s="391">
        <f t="shared" si="708"/>
        <v>0</v>
      </c>
      <c r="DS466" s="391">
        <f t="shared" si="709"/>
        <v>0</v>
      </c>
      <c r="DT466" s="391">
        <f t="shared" si="710"/>
        <v>0</v>
      </c>
      <c r="DU466" s="391">
        <f t="shared" si="711"/>
        <v>0</v>
      </c>
      <c r="DV466" s="391">
        <f t="shared" si="712"/>
        <v>0</v>
      </c>
      <c r="DW466" s="391">
        <f t="shared" si="713"/>
        <v>0</v>
      </c>
      <c r="DX466" s="391">
        <f t="shared" si="714"/>
        <v>0</v>
      </c>
      <c r="DY466" s="391">
        <f t="shared" si="715"/>
        <v>0</v>
      </c>
      <c r="DZ466" s="391">
        <f t="shared" si="716"/>
        <v>0</v>
      </c>
      <c r="EA466" s="391">
        <f t="shared" si="717"/>
        <v>0</v>
      </c>
      <c r="EB466" s="391">
        <f t="shared" si="718"/>
        <v>0</v>
      </c>
      <c r="EC466" s="398"/>
      <c r="ED466" s="391">
        <f t="shared" si="719"/>
        <v>0</v>
      </c>
      <c r="EE466" s="391">
        <f t="shared" si="720"/>
        <v>0</v>
      </c>
      <c r="EF466" s="391">
        <f t="shared" si="721"/>
        <v>0</v>
      </c>
      <c r="EG466" s="391">
        <f t="shared" si="722"/>
        <v>0</v>
      </c>
      <c r="EH466" s="391">
        <f t="shared" si="723"/>
        <v>0</v>
      </c>
      <c r="EI466" s="391">
        <f t="shared" si="724"/>
        <v>0</v>
      </c>
      <c r="EJ466" s="391">
        <f t="shared" si="725"/>
        <v>0</v>
      </c>
      <c r="EK466" s="391">
        <f t="shared" si="726"/>
        <v>0</v>
      </c>
      <c r="EL466" s="391">
        <f t="shared" si="727"/>
        <v>0</v>
      </c>
      <c r="EM466" s="391">
        <f t="shared" si="728"/>
        <v>0</v>
      </c>
      <c r="EN466" s="391">
        <f t="shared" si="729"/>
        <v>0</v>
      </c>
    </row>
    <row r="467" spans="1:144" s="391" customFormat="1" ht="13.5" hidden="1" thickBot="1" x14ac:dyDescent="0.25">
      <c r="A467" s="364" t="str">
        <f t="shared" si="648"/>
        <v>zzz</v>
      </c>
      <c r="B467" s="365" t="str">
        <f>IF((A467&lt;&gt;"ZZZ"),(IF((IFERROR((VLOOKUP(A467,'Standaard+voorstellen '!A$1:B$436,1,FALSE)),"ZZZ"))="ZZZ","v","")),"")</f>
        <v/>
      </c>
      <c r="C467" s="396" t="s">
        <v>1051</v>
      </c>
      <c r="D467" s="367" t="str">
        <f t="shared" si="649"/>
        <v/>
      </c>
      <c r="E467" s="368" t="str">
        <f>IFERROR((VLOOKUP(C467,'Standaard+voorstellen '!A$1:E$568,2,FALSE)),"Nog af te handelen AANVRAAG")</f>
        <v>Nog af te handelen AANVRAAG</v>
      </c>
      <c r="F467" s="369" t="str">
        <f>IFERROR((VLOOKUP(C467,'Standaard+voorstellen '!A$1:E$568,3,FALSE)),"")</f>
        <v/>
      </c>
      <c r="G467" s="370">
        <f t="shared" si="732"/>
        <v>0</v>
      </c>
      <c r="H467" s="371">
        <f t="shared" si="734"/>
        <v>0</v>
      </c>
      <c r="I467" s="372">
        <f t="shared" si="733"/>
        <v>0</v>
      </c>
      <c r="J467" s="367" t="str">
        <f t="shared" si="650"/>
        <v/>
      </c>
      <c r="K467" s="372">
        <f t="shared" si="651"/>
        <v>0</v>
      </c>
      <c r="L467" s="369" t="s">
        <v>1101</v>
      </c>
      <c r="M467" s="373"/>
      <c r="N467" s="374"/>
      <c r="O467" s="486"/>
      <c r="P467" s="376"/>
      <c r="Q467" s="377"/>
      <c r="R467" s="378"/>
      <c r="S467" s="379"/>
      <c r="T467" s="378"/>
      <c r="U467" s="378"/>
      <c r="V467" s="383"/>
      <c r="W467" s="384"/>
      <c r="X467" s="385"/>
      <c r="Y467" s="378"/>
      <c r="Z467" s="380"/>
      <c r="AA467" s="381"/>
      <c r="AB467" s="383"/>
      <c r="AC467" s="384"/>
      <c r="AD467" s="384"/>
      <c r="AE467" s="377"/>
      <c r="AF467" s="380"/>
      <c r="AG467" s="382"/>
      <c r="AH467" s="377"/>
      <c r="AI467" s="378"/>
      <c r="AJ467" s="379"/>
      <c r="AK467" s="384"/>
      <c r="AL467" s="384"/>
      <c r="AM467" s="384"/>
      <c r="AN467" s="377"/>
      <c r="AO467" s="378"/>
      <c r="AP467" s="379"/>
      <c r="AQ467" s="384"/>
      <c r="AR467" s="384"/>
      <c r="AS467" s="384"/>
      <c r="AT467" s="383"/>
      <c r="AU467" s="384"/>
      <c r="AV467" s="384"/>
      <c r="AW467" s="383"/>
      <c r="AX467" s="384"/>
      <c r="AY467" s="385"/>
      <c r="AZ467" s="403"/>
      <c r="BA467" s="387" t="str">
        <f t="shared" si="652"/>
        <v>zzz</v>
      </c>
      <c r="BB467" s="388" t="str">
        <f t="shared" si="653"/>
        <v/>
      </c>
      <c r="BC467" s="389" t="str">
        <f t="shared" si="654"/>
        <v/>
      </c>
      <c r="BD467" s="390" t="str">
        <f t="shared" si="647"/>
        <v/>
      </c>
      <c r="BE467" s="391">
        <f t="shared" si="655"/>
        <v>4</v>
      </c>
      <c r="BF467" s="392" t="e">
        <f>VLOOKUP(C467,'Standaard+voorstellen '!A$1:E$568,1,FALSE)</f>
        <v>#N/A</v>
      </c>
      <c r="BG467" s="393" t="e">
        <f>VLOOKUP(P467,'Hulpblad Aantal per VrtgSrt &gt;=1'!B$4:C$688,1,FALSE)</f>
        <v>#N/A</v>
      </c>
      <c r="BH467" s="394"/>
      <c r="BI467" s="393" t="str">
        <f t="shared" si="656"/>
        <v>v</v>
      </c>
      <c r="BJ467" s="393" t="str">
        <f t="shared" si="657"/>
        <v/>
      </c>
      <c r="BK467" s="393" t="str">
        <f t="shared" si="658"/>
        <v/>
      </c>
      <c r="BL467" s="395" t="str">
        <f t="shared" si="659"/>
        <v/>
      </c>
      <c r="BM467" s="393" t="str">
        <f>IF((B467&gt;"a"),(VLOOKUP(A467,Afhankelijkheid!A$2:O$5530,2,FALSE)),"")</f>
        <v/>
      </c>
      <c r="BN467" s="396">
        <f>IFERROR(VLOOKUP(A467,'Hulpblad IZB en IZE'!A$2:B$750,2,FALSE),0)</f>
        <v>0</v>
      </c>
      <c r="BO467" s="397" t="str">
        <f t="shared" si="660"/>
        <v/>
      </c>
      <c r="BP467" s="370">
        <f t="shared" si="661"/>
        <v>0</v>
      </c>
      <c r="BQ467" s="371">
        <f t="shared" si="662"/>
        <v>0</v>
      </c>
      <c r="BR467" s="372">
        <f t="shared" si="730"/>
        <v>0</v>
      </c>
      <c r="BS467" s="372">
        <f t="shared" si="731"/>
        <v>0</v>
      </c>
      <c r="BT467" s="367">
        <f t="shared" si="663"/>
        <v>0</v>
      </c>
      <c r="BU467" s="398"/>
      <c r="BW467" s="393">
        <f t="shared" si="664"/>
        <v>0</v>
      </c>
      <c r="BX467" s="393">
        <f t="shared" si="665"/>
        <v>0</v>
      </c>
      <c r="BY467" s="393">
        <f t="shared" si="666"/>
        <v>0</v>
      </c>
      <c r="BZ467" s="393">
        <f t="shared" si="667"/>
        <v>0</v>
      </c>
      <c r="CA467" s="393">
        <f t="shared" si="668"/>
        <v>0</v>
      </c>
      <c r="CB467" s="393">
        <f t="shared" si="669"/>
        <v>0</v>
      </c>
      <c r="CC467" s="393">
        <f t="shared" si="670"/>
        <v>0</v>
      </c>
      <c r="CD467" s="393">
        <f t="shared" si="671"/>
        <v>0</v>
      </c>
      <c r="CE467" s="393">
        <f t="shared" si="672"/>
        <v>0</v>
      </c>
      <c r="CF467" s="393">
        <f t="shared" si="673"/>
        <v>0</v>
      </c>
      <c r="CG467" s="398"/>
      <c r="CH467" s="391">
        <f t="shared" si="674"/>
        <v>0</v>
      </c>
      <c r="CI467" s="391">
        <f t="shared" si="675"/>
        <v>0</v>
      </c>
      <c r="CJ467" s="391">
        <f t="shared" si="676"/>
        <v>0</v>
      </c>
      <c r="CK467" s="391">
        <f t="shared" si="677"/>
        <v>0</v>
      </c>
      <c r="CL467" s="391">
        <f t="shared" si="678"/>
        <v>0</v>
      </c>
      <c r="CM467" s="391">
        <f t="shared" si="679"/>
        <v>0</v>
      </c>
      <c r="CN467" s="391">
        <f t="shared" si="680"/>
        <v>0</v>
      </c>
      <c r="CO467" s="391">
        <f t="shared" si="681"/>
        <v>0</v>
      </c>
      <c r="CP467" s="391">
        <f t="shared" si="682"/>
        <v>0</v>
      </c>
      <c r="CQ467" s="391">
        <f t="shared" si="683"/>
        <v>0</v>
      </c>
      <c r="CR467" s="391">
        <f t="shared" si="684"/>
        <v>0</v>
      </c>
      <c r="CS467" s="393">
        <f t="shared" si="685"/>
        <v>0</v>
      </c>
      <c r="CT467" s="391">
        <f t="shared" si="686"/>
        <v>0</v>
      </c>
      <c r="CU467" s="391">
        <f t="shared" si="687"/>
        <v>0</v>
      </c>
      <c r="CV467" s="391">
        <f t="shared" si="688"/>
        <v>0</v>
      </c>
      <c r="CW467" s="391">
        <f t="shared" si="689"/>
        <v>0</v>
      </c>
      <c r="CX467" s="391">
        <f t="shared" si="690"/>
        <v>0</v>
      </c>
      <c r="CY467" s="391">
        <f t="shared" si="691"/>
        <v>0</v>
      </c>
      <c r="CZ467" s="391">
        <f t="shared" si="692"/>
        <v>0</v>
      </c>
      <c r="DA467" s="391">
        <f t="shared" si="693"/>
        <v>0</v>
      </c>
      <c r="DB467" s="391">
        <f t="shared" si="694"/>
        <v>0</v>
      </c>
      <c r="DC467" s="391">
        <f t="shared" si="695"/>
        <v>0</v>
      </c>
      <c r="DD467" s="391">
        <f t="shared" si="696"/>
        <v>0</v>
      </c>
      <c r="DE467" s="398"/>
      <c r="DF467" s="391">
        <f t="shared" si="697"/>
        <v>0</v>
      </c>
      <c r="DG467" s="391">
        <f t="shared" si="698"/>
        <v>0</v>
      </c>
      <c r="DH467" s="391">
        <f t="shared" si="699"/>
        <v>0</v>
      </c>
      <c r="DI467" s="391">
        <f t="shared" si="700"/>
        <v>0</v>
      </c>
      <c r="DJ467" s="391">
        <f t="shared" si="701"/>
        <v>0</v>
      </c>
      <c r="DK467" s="391">
        <f t="shared" si="702"/>
        <v>0</v>
      </c>
      <c r="DL467" s="391">
        <f t="shared" si="703"/>
        <v>0</v>
      </c>
      <c r="DM467" s="391">
        <f t="shared" si="704"/>
        <v>0</v>
      </c>
      <c r="DN467" s="391">
        <f t="shared" si="705"/>
        <v>0</v>
      </c>
      <c r="DO467" s="391">
        <f t="shared" si="706"/>
        <v>0</v>
      </c>
      <c r="DP467" s="391">
        <f t="shared" si="707"/>
        <v>0</v>
      </c>
      <c r="DQ467" s="398"/>
      <c r="DR467" s="391">
        <f t="shared" si="708"/>
        <v>0</v>
      </c>
      <c r="DS467" s="391">
        <f t="shared" si="709"/>
        <v>0</v>
      </c>
      <c r="DT467" s="391">
        <f t="shared" si="710"/>
        <v>0</v>
      </c>
      <c r="DU467" s="391">
        <f t="shared" si="711"/>
        <v>0</v>
      </c>
      <c r="DV467" s="391">
        <f t="shared" si="712"/>
        <v>0</v>
      </c>
      <c r="DW467" s="391">
        <f t="shared" si="713"/>
        <v>0</v>
      </c>
      <c r="DX467" s="391">
        <f t="shared" si="714"/>
        <v>0</v>
      </c>
      <c r="DY467" s="391">
        <f t="shared" si="715"/>
        <v>0</v>
      </c>
      <c r="DZ467" s="391">
        <f t="shared" si="716"/>
        <v>0</v>
      </c>
      <c r="EA467" s="391">
        <f t="shared" si="717"/>
        <v>0</v>
      </c>
      <c r="EB467" s="391">
        <f t="shared" si="718"/>
        <v>0</v>
      </c>
      <c r="EC467" s="398"/>
      <c r="ED467" s="391">
        <f t="shared" si="719"/>
        <v>0</v>
      </c>
      <c r="EE467" s="391">
        <f t="shared" si="720"/>
        <v>0</v>
      </c>
      <c r="EF467" s="391">
        <f t="shared" si="721"/>
        <v>0</v>
      </c>
      <c r="EG467" s="391">
        <f t="shared" si="722"/>
        <v>0</v>
      </c>
      <c r="EH467" s="391">
        <f t="shared" si="723"/>
        <v>0</v>
      </c>
      <c r="EI467" s="391">
        <f t="shared" si="724"/>
        <v>0</v>
      </c>
      <c r="EJ467" s="391">
        <f t="shared" si="725"/>
        <v>0</v>
      </c>
      <c r="EK467" s="391">
        <f t="shared" si="726"/>
        <v>0</v>
      </c>
      <c r="EL467" s="391">
        <f t="shared" si="727"/>
        <v>0</v>
      </c>
      <c r="EM467" s="391">
        <f t="shared" si="728"/>
        <v>0</v>
      </c>
      <c r="EN467" s="391">
        <f t="shared" si="729"/>
        <v>0</v>
      </c>
    </row>
    <row r="468" spans="1:144" s="391" customFormat="1" ht="13.5" hidden="1" thickBot="1" x14ac:dyDescent="0.25">
      <c r="A468" s="364" t="str">
        <f t="shared" ref="A468:A499" si="735">IF((P468&gt;"a"),P468,"zzz")</f>
        <v>zzz</v>
      </c>
      <c r="B468" s="365" t="str">
        <f>IF((A468&lt;&gt;"ZZZ"),(IF((IFERROR((VLOOKUP(A468,'Standaard+voorstellen '!A$1:B$436,1,FALSE)),"ZZZ"))="ZZZ","v","")),"")</f>
        <v/>
      </c>
      <c r="C468" s="413" t="s">
        <v>1051</v>
      </c>
      <c r="D468" s="367" t="str">
        <f t="shared" si="649"/>
        <v/>
      </c>
      <c r="E468" s="368" t="str">
        <f>IFERROR((VLOOKUP(C468,'Standaard+voorstellen '!A$1:E$568,2,FALSE)),"Nog af te handelen AANVRAAG")</f>
        <v>Nog af te handelen AANVRAAG</v>
      </c>
      <c r="F468" s="369" t="str">
        <f>IFERROR((VLOOKUP(C468,'Standaard+voorstellen '!A$1:E$568,3,FALSE)),"")</f>
        <v/>
      </c>
      <c r="G468" s="370">
        <f t="shared" si="732"/>
        <v>0</v>
      </c>
      <c r="H468" s="371">
        <f t="shared" si="734"/>
        <v>0</v>
      </c>
      <c r="I468" s="372">
        <f t="shared" si="733"/>
        <v>0</v>
      </c>
      <c r="J468" s="367" t="str">
        <f t="shared" si="650"/>
        <v/>
      </c>
      <c r="K468" s="372">
        <f t="shared" si="651"/>
        <v>0</v>
      </c>
      <c r="L468" s="369" t="s">
        <v>1101</v>
      </c>
      <c r="M468" s="373"/>
      <c r="N468" s="374"/>
      <c r="O468" s="486"/>
      <c r="P468" s="376"/>
      <c r="Q468" s="377"/>
      <c r="R468" s="378"/>
      <c r="S468" s="379"/>
      <c r="T468" s="378"/>
      <c r="U468" s="378"/>
      <c r="V468" s="377"/>
      <c r="W468" s="378"/>
      <c r="X468" s="379"/>
      <c r="Y468" s="384"/>
      <c r="Z468" s="401"/>
      <c r="AA468" s="402"/>
      <c r="AB468" s="383"/>
      <c r="AC468" s="384"/>
      <c r="AD468" s="384"/>
      <c r="AE468" s="383"/>
      <c r="AF468" s="401"/>
      <c r="AG468" s="406"/>
      <c r="AH468" s="377"/>
      <c r="AI468" s="378"/>
      <c r="AJ468" s="379"/>
      <c r="AK468" s="378"/>
      <c r="AL468" s="378"/>
      <c r="AM468" s="378"/>
      <c r="AN468" s="377"/>
      <c r="AO468" s="378"/>
      <c r="AP468" s="379"/>
      <c r="AQ468" s="378"/>
      <c r="AR468" s="378"/>
      <c r="AS468" s="378"/>
      <c r="AT468" s="383"/>
      <c r="AU468" s="378"/>
      <c r="AV468" s="378"/>
      <c r="AW468" s="383"/>
      <c r="AX468" s="384"/>
      <c r="AY468" s="385"/>
      <c r="AZ468" s="403"/>
      <c r="BA468" s="387" t="str">
        <f t="shared" si="652"/>
        <v>zzz</v>
      </c>
      <c r="BB468" s="388" t="str">
        <f t="shared" si="653"/>
        <v/>
      </c>
      <c r="BC468" s="389" t="str">
        <f t="shared" si="654"/>
        <v/>
      </c>
      <c r="BD468" s="390" t="str">
        <f t="shared" si="647"/>
        <v/>
      </c>
      <c r="BE468" s="391">
        <f t="shared" si="655"/>
        <v>4</v>
      </c>
      <c r="BF468" s="392" t="e">
        <f>VLOOKUP(C468,'Standaard+voorstellen '!A$1:E$568,1,FALSE)</f>
        <v>#N/A</v>
      </c>
      <c r="BG468" s="393" t="e">
        <f>VLOOKUP(P468,'Hulpblad Aantal per VrtgSrt &gt;=1'!B$4:C$688,1,FALSE)</f>
        <v>#N/A</v>
      </c>
      <c r="BH468" s="394"/>
      <c r="BI468" s="393" t="str">
        <f t="shared" si="656"/>
        <v>v</v>
      </c>
      <c r="BJ468" s="393" t="str">
        <f t="shared" si="657"/>
        <v/>
      </c>
      <c r="BK468" s="393" t="str">
        <f t="shared" si="658"/>
        <v/>
      </c>
      <c r="BL468" s="395" t="str">
        <f t="shared" si="659"/>
        <v/>
      </c>
      <c r="BM468" s="393" t="str">
        <f>IF((B468&gt;"a"),(VLOOKUP(A468,Afhankelijkheid!A$2:O$5530,2,FALSE)),"")</f>
        <v/>
      </c>
      <c r="BN468" s="396">
        <f>IFERROR(VLOOKUP(A468,'Hulpblad IZB en IZE'!A$2:B$750,2,FALSE),0)</f>
        <v>0</v>
      </c>
      <c r="BO468" s="397" t="str">
        <f t="shared" si="660"/>
        <v/>
      </c>
      <c r="BP468" s="370">
        <f t="shared" si="661"/>
        <v>0</v>
      </c>
      <c r="BQ468" s="371">
        <f t="shared" si="662"/>
        <v>0</v>
      </c>
      <c r="BR468" s="372">
        <f t="shared" si="730"/>
        <v>0</v>
      </c>
      <c r="BS468" s="372">
        <f t="shared" si="731"/>
        <v>0</v>
      </c>
      <c r="BT468" s="367">
        <f t="shared" si="663"/>
        <v>0</v>
      </c>
      <c r="BU468" s="398"/>
      <c r="BW468" s="393">
        <f t="shared" si="664"/>
        <v>0</v>
      </c>
      <c r="BX468" s="393">
        <f t="shared" si="665"/>
        <v>0</v>
      </c>
      <c r="BY468" s="393">
        <f t="shared" si="666"/>
        <v>0</v>
      </c>
      <c r="BZ468" s="393">
        <f t="shared" si="667"/>
        <v>0</v>
      </c>
      <c r="CA468" s="393">
        <f t="shared" si="668"/>
        <v>0</v>
      </c>
      <c r="CB468" s="393">
        <f t="shared" si="669"/>
        <v>0</v>
      </c>
      <c r="CC468" s="393">
        <f t="shared" si="670"/>
        <v>0</v>
      </c>
      <c r="CD468" s="393">
        <f t="shared" si="671"/>
        <v>0</v>
      </c>
      <c r="CE468" s="393">
        <f t="shared" si="672"/>
        <v>0</v>
      </c>
      <c r="CF468" s="393">
        <f t="shared" si="673"/>
        <v>0</v>
      </c>
      <c r="CG468" s="398"/>
      <c r="CH468" s="391">
        <f t="shared" si="674"/>
        <v>0</v>
      </c>
      <c r="CI468" s="391">
        <f t="shared" si="675"/>
        <v>0</v>
      </c>
      <c r="CJ468" s="391">
        <f t="shared" si="676"/>
        <v>0</v>
      </c>
      <c r="CK468" s="391">
        <f t="shared" si="677"/>
        <v>0</v>
      </c>
      <c r="CL468" s="391">
        <f t="shared" si="678"/>
        <v>0</v>
      </c>
      <c r="CM468" s="391">
        <f t="shared" si="679"/>
        <v>0</v>
      </c>
      <c r="CN468" s="391">
        <f t="shared" si="680"/>
        <v>0</v>
      </c>
      <c r="CO468" s="391">
        <f t="shared" si="681"/>
        <v>0</v>
      </c>
      <c r="CP468" s="391">
        <f t="shared" si="682"/>
        <v>0</v>
      </c>
      <c r="CQ468" s="391">
        <f t="shared" si="683"/>
        <v>0</v>
      </c>
      <c r="CR468" s="391">
        <f t="shared" si="684"/>
        <v>0</v>
      </c>
      <c r="CS468" s="393">
        <f t="shared" si="685"/>
        <v>0</v>
      </c>
      <c r="CT468" s="391">
        <f t="shared" si="686"/>
        <v>0</v>
      </c>
      <c r="CU468" s="391">
        <f t="shared" si="687"/>
        <v>0</v>
      </c>
      <c r="CV468" s="391">
        <f t="shared" si="688"/>
        <v>0</v>
      </c>
      <c r="CW468" s="391">
        <f t="shared" si="689"/>
        <v>0</v>
      </c>
      <c r="CX468" s="391">
        <f t="shared" si="690"/>
        <v>0</v>
      </c>
      <c r="CY468" s="391">
        <f t="shared" si="691"/>
        <v>0</v>
      </c>
      <c r="CZ468" s="391">
        <f t="shared" si="692"/>
        <v>0</v>
      </c>
      <c r="DA468" s="391">
        <f t="shared" si="693"/>
        <v>0</v>
      </c>
      <c r="DB468" s="391">
        <f t="shared" si="694"/>
        <v>0</v>
      </c>
      <c r="DC468" s="391">
        <f t="shared" si="695"/>
        <v>0</v>
      </c>
      <c r="DD468" s="391">
        <f t="shared" si="696"/>
        <v>0</v>
      </c>
      <c r="DE468" s="398"/>
      <c r="DF468" s="391">
        <f t="shared" si="697"/>
        <v>0</v>
      </c>
      <c r="DG468" s="391">
        <f t="shared" si="698"/>
        <v>0</v>
      </c>
      <c r="DH468" s="391">
        <f t="shared" si="699"/>
        <v>0</v>
      </c>
      <c r="DI468" s="391">
        <f t="shared" si="700"/>
        <v>0</v>
      </c>
      <c r="DJ468" s="391">
        <f t="shared" si="701"/>
        <v>0</v>
      </c>
      <c r="DK468" s="391">
        <f t="shared" si="702"/>
        <v>0</v>
      </c>
      <c r="DL468" s="391">
        <f t="shared" si="703"/>
        <v>0</v>
      </c>
      <c r="DM468" s="391">
        <f t="shared" si="704"/>
        <v>0</v>
      </c>
      <c r="DN468" s="391">
        <f t="shared" si="705"/>
        <v>0</v>
      </c>
      <c r="DO468" s="391">
        <f t="shared" si="706"/>
        <v>0</v>
      </c>
      <c r="DP468" s="391">
        <f t="shared" si="707"/>
        <v>0</v>
      </c>
      <c r="DQ468" s="398"/>
      <c r="DR468" s="391">
        <f t="shared" si="708"/>
        <v>0</v>
      </c>
      <c r="DS468" s="391">
        <f t="shared" si="709"/>
        <v>0</v>
      </c>
      <c r="DT468" s="391">
        <f t="shared" si="710"/>
        <v>0</v>
      </c>
      <c r="DU468" s="391">
        <f t="shared" si="711"/>
        <v>0</v>
      </c>
      <c r="DV468" s="391">
        <f t="shared" si="712"/>
        <v>0</v>
      </c>
      <c r="DW468" s="391">
        <f t="shared" si="713"/>
        <v>0</v>
      </c>
      <c r="DX468" s="391">
        <f t="shared" si="714"/>
        <v>0</v>
      </c>
      <c r="DY468" s="391">
        <f t="shared" si="715"/>
        <v>0</v>
      </c>
      <c r="DZ468" s="391">
        <f t="shared" si="716"/>
        <v>0</v>
      </c>
      <c r="EA468" s="391">
        <f t="shared" si="717"/>
        <v>0</v>
      </c>
      <c r="EB468" s="391">
        <f t="shared" si="718"/>
        <v>0</v>
      </c>
      <c r="EC468" s="398"/>
      <c r="ED468" s="391">
        <f t="shared" si="719"/>
        <v>0</v>
      </c>
      <c r="EE468" s="391">
        <f t="shared" si="720"/>
        <v>0</v>
      </c>
      <c r="EF468" s="391">
        <f t="shared" si="721"/>
        <v>0</v>
      </c>
      <c r="EG468" s="391">
        <f t="shared" si="722"/>
        <v>0</v>
      </c>
      <c r="EH468" s="391">
        <f t="shared" si="723"/>
        <v>0</v>
      </c>
      <c r="EI468" s="391">
        <f t="shared" si="724"/>
        <v>0</v>
      </c>
      <c r="EJ468" s="391">
        <f t="shared" si="725"/>
        <v>0</v>
      </c>
      <c r="EK468" s="391">
        <f t="shared" si="726"/>
        <v>0</v>
      </c>
      <c r="EL468" s="391">
        <f t="shared" si="727"/>
        <v>0</v>
      </c>
      <c r="EM468" s="391">
        <f t="shared" si="728"/>
        <v>0</v>
      </c>
      <c r="EN468" s="391">
        <f t="shared" si="729"/>
        <v>0</v>
      </c>
    </row>
    <row r="469" spans="1:144" s="391" customFormat="1" ht="13.5" hidden="1" thickBot="1" x14ac:dyDescent="0.25">
      <c r="A469" s="364" t="str">
        <f t="shared" si="735"/>
        <v>zzz</v>
      </c>
      <c r="B469" s="365" t="str">
        <f>IF((A469&lt;&gt;"ZZZ"),(IF((IFERROR((VLOOKUP(A469,'Standaard+voorstellen '!A$1:B$436,1,FALSE)),"ZZZ"))="ZZZ","v","")),"")</f>
        <v/>
      </c>
      <c r="C469" s="396" t="s">
        <v>1051</v>
      </c>
      <c r="D469" s="367" t="str">
        <f t="shared" si="649"/>
        <v/>
      </c>
      <c r="E469" s="368" t="str">
        <f>IFERROR((VLOOKUP(C469,'Standaard+voorstellen '!A$1:E$568,2,FALSE)),"Nog af te handelen AANVRAAG")</f>
        <v>Nog af te handelen AANVRAAG</v>
      </c>
      <c r="F469" s="369" t="str">
        <f>IFERROR((VLOOKUP(C469,'Standaard+voorstellen '!A$1:E$568,3,FALSE)),"")</f>
        <v/>
      </c>
      <c r="G469" s="370">
        <f t="shared" si="732"/>
        <v>0</v>
      </c>
      <c r="H469" s="371">
        <f t="shared" si="734"/>
        <v>0</v>
      </c>
      <c r="I469" s="372">
        <f t="shared" si="733"/>
        <v>0</v>
      </c>
      <c r="J469" s="367" t="str">
        <f t="shared" si="650"/>
        <v/>
      </c>
      <c r="K469" s="372">
        <f t="shared" si="651"/>
        <v>0</v>
      </c>
      <c r="L469" s="369" t="s">
        <v>1101</v>
      </c>
      <c r="M469" s="373"/>
      <c r="N469" s="374"/>
      <c r="O469" s="486"/>
      <c r="P469" s="376"/>
      <c r="Q469" s="377"/>
      <c r="R469" s="378"/>
      <c r="S469" s="379"/>
      <c r="T469" s="378"/>
      <c r="U469" s="378"/>
      <c r="V469" s="383"/>
      <c r="W469" s="384"/>
      <c r="X469" s="385"/>
      <c r="Y469" s="384"/>
      <c r="Z469" s="401"/>
      <c r="AA469" s="402"/>
      <c r="AB469" s="383"/>
      <c r="AC469" s="384"/>
      <c r="AD469" s="384"/>
      <c r="AE469" s="377"/>
      <c r="AF469" s="380"/>
      <c r="AG469" s="382"/>
      <c r="AH469" s="383"/>
      <c r="AI469" s="384"/>
      <c r="AJ469" s="385"/>
      <c r="AK469" s="384"/>
      <c r="AL469" s="384"/>
      <c r="AM469" s="384"/>
      <c r="AN469" s="383"/>
      <c r="AO469" s="384"/>
      <c r="AP469" s="385"/>
      <c r="AQ469" s="384"/>
      <c r="AR469" s="384"/>
      <c r="AS469" s="384"/>
      <c r="AT469" s="383"/>
      <c r="AU469" s="384"/>
      <c r="AV469" s="384"/>
      <c r="AW469" s="383"/>
      <c r="AX469" s="384"/>
      <c r="AY469" s="385"/>
      <c r="AZ469" s="403"/>
      <c r="BA469" s="387" t="str">
        <f t="shared" si="652"/>
        <v>zzz</v>
      </c>
      <c r="BB469" s="388" t="str">
        <f t="shared" si="653"/>
        <v/>
      </c>
      <c r="BC469" s="389" t="str">
        <f t="shared" si="654"/>
        <v/>
      </c>
      <c r="BD469" s="390" t="str">
        <f t="shared" si="647"/>
        <v/>
      </c>
      <c r="BE469" s="391">
        <f t="shared" si="655"/>
        <v>4</v>
      </c>
      <c r="BF469" s="392" t="e">
        <f>VLOOKUP(C469,'Standaard+voorstellen '!A$1:E$568,1,FALSE)</f>
        <v>#N/A</v>
      </c>
      <c r="BG469" s="393" t="e">
        <f>VLOOKUP(P469,'Hulpblad Aantal per VrtgSrt &gt;=1'!B$4:C$688,1,FALSE)</f>
        <v>#N/A</v>
      </c>
      <c r="BH469" s="394"/>
      <c r="BI469" s="393" t="str">
        <f t="shared" si="656"/>
        <v>v</v>
      </c>
      <c r="BJ469" s="393" t="str">
        <f t="shared" si="657"/>
        <v/>
      </c>
      <c r="BK469" s="393" t="str">
        <f t="shared" si="658"/>
        <v/>
      </c>
      <c r="BL469" s="395" t="str">
        <f t="shared" si="659"/>
        <v/>
      </c>
      <c r="BM469" s="393" t="str">
        <f>IF((B469&gt;"a"),(VLOOKUP(A469,Afhankelijkheid!A$2:O$5530,2,FALSE)),"")</f>
        <v/>
      </c>
      <c r="BN469" s="396">
        <f>IFERROR(VLOOKUP(A469,'Hulpblad IZB en IZE'!A$2:B$750,2,FALSE),0)</f>
        <v>0</v>
      </c>
      <c r="BO469" s="397" t="str">
        <f t="shared" si="660"/>
        <v/>
      </c>
      <c r="BP469" s="370">
        <f t="shared" si="661"/>
        <v>0</v>
      </c>
      <c r="BQ469" s="371">
        <f t="shared" si="662"/>
        <v>0</v>
      </c>
      <c r="BR469" s="372">
        <f t="shared" si="730"/>
        <v>0</v>
      </c>
      <c r="BS469" s="372">
        <f t="shared" si="731"/>
        <v>0</v>
      </c>
      <c r="BT469" s="367">
        <f t="shared" si="663"/>
        <v>0</v>
      </c>
      <c r="BU469" s="398"/>
      <c r="BW469" s="393">
        <f t="shared" si="664"/>
        <v>0</v>
      </c>
      <c r="BX469" s="393">
        <f t="shared" si="665"/>
        <v>0</v>
      </c>
      <c r="BY469" s="393">
        <f t="shared" si="666"/>
        <v>0</v>
      </c>
      <c r="BZ469" s="393">
        <f t="shared" si="667"/>
        <v>0</v>
      </c>
      <c r="CA469" s="393">
        <f t="shared" si="668"/>
        <v>0</v>
      </c>
      <c r="CB469" s="393">
        <f t="shared" si="669"/>
        <v>0</v>
      </c>
      <c r="CC469" s="393">
        <f t="shared" si="670"/>
        <v>0</v>
      </c>
      <c r="CD469" s="393">
        <f t="shared" si="671"/>
        <v>0</v>
      </c>
      <c r="CE469" s="393">
        <f t="shared" si="672"/>
        <v>0</v>
      </c>
      <c r="CF469" s="393">
        <f t="shared" si="673"/>
        <v>0</v>
      </c>
      <c r="CG469" s="398"/>
      <c r="CH469" s="391">
        <f t="shared" si="674"/>
        <v>0</v>
      </c>
      <c r="CI469" s="391">
        <f t="shared" si="675"/>
        <v>0</v>
      </c>
      <c r="CJ469" s="391">
        <f t="shared" si="676"/>
        <v>0</v>
      </c>
      <c r="CK469" s="391">
        <f t="shared" si="677"/>
        <v>0</v>
      </c>
      <c r="CL469" s="391">
        <f t="shared" si="678"/>
        <v>0</v>
      </c>
      <c r="CM469" s="391">
        <f t="shared" si="679"/>
        <v>0</v>
      </c>
      <c r="CN469" s="391">
        <f t="shared" si="680"/>
        <v>0</v>
      </c>
      <c r="CO469" s="391">
        <f t="shared" si="681"/>
        <v>0</v>
      </c>
      <c r="CP469" s="391">
        <f t="shared" si="682"/>
        <v>0</v>
      </c>
      <c r="CQ469" s="391">
        <f t="shared" si="683"/>
        <v>0</v>
      </c>
      <c r="CR469" s="391">
        <f t="shared" si="684"/>
        <v>0</v>
      </c>
      <c r="CS469" s="393">
        <f t="shared" si="685"/>
        <v>0</v>
      </c>
      <c r="CT469" s="391">
        <f t="shared" si="686"/>
        <v>0</v>
      </c>
      <c r="CU469" s="391">
        <f t="shared" si="687"/>
        <v>0</v>
      </c>
      <c r="CV469" s="391">
        <f t="shared" si="688"/>
        <v>0</v>
      </c>
      <c r="CW469" s="391">
        <f t="shared" si="689"/>
        <v>0</v>
      </c>
      <c r="CX469" s="391">
        <f t="shared" si="690"/>
        <v>0</v>
      </c>
      <c r="CY469" s="391">
        <f t="shared" si="691"/>
        <v>0</v>
      </c>
      <c r="CZ469" s="391">
        <f t="shared" si="692"/>
        <v>0</v>
      </c>
      <c r="DA469" s="391">
        <f t="shared" si="693"/>
        <v>0</v>
      </c>
      <c r="DB469" s="391">
        <f t="shared" si="694"/>
        <v>0</v>
      </c>
      <c r="DC469" s="391">
        <f t="shared" si="695"/>
        <v>0</v>
      </c>
      <c r="DD469" s="391">
        <f t="shared" si="696"/>
        <v>0</v>
      </c>
      <c r="DE469" s="398"/>
      <c r="DF469" s="391">
        <f t="shared" si="697"/>
        <v>0</v>
      </c>
      <c r="DG469" s="391">
        <f t="shared" si="698"/>
        <v>0</v>
      </c>
      <c r="DH469" s="391">
        <f t="shared" si="699"/>
        <v>0</v>
      </c>
      <c r="DI469" s="391">
        <f t="shared" si="700"/>
        <v>0</v>
      </c>
      <c r="DJ469" s="391">
        <f t="shared" si="701"/>
        <v>0</v>
      </c>
      <c r="DK469" s="391">
        <f t="shared" si="702"/>
        <v>0</v>
      </c>
      <c r="DL469" s="391">
        <f t="shared" si="703"/>
        <v>0</v>
      </c>
      <c r="DM469" s="391">
        <f t="shared" si="704"/>
        <v>0</v>
      </c>
      <c r="DN469" s="391">
        <f t="shared" si="705"/>
        <v>0</v>
      </c>
      <c r="DO469" s="391">
        <f t="shared" si="706"/>
        <v>0</v>
      </c>
      <c r="DP469" s="391">
        <f t="shared" si="707"/>
        <v>0</v>
      </c>
      <c r="DQ469" s="398"/>
      <c r="DR469" s="391">
        <f t="shared" si="708"/>
        <v>0</v>
      </c>
      <c r="DS469" s="391">
        <f t="shared" si="709"/>
        <v>0</v>
      </c>
      <c r="DT469" s="391">
        <f t="shared" si="710"/>
        <v>0</v>
      </c>
      <c r="DU469" s="391">
        <f t="shared" si="711"/>
        <v>0</v>
      </c>
      <c r="DV469" s="391">
        <f t="shared" si="712"/>
        <v>0</v>
      </c>
      <c r="DW469" s="391">
        <f t="shared" si="713"/>
        <v>0</v>
      </c>
      <c r="DX469" s="391">
        <f t="shared" si="714"/>
        <v>0</v>
      </c>
      <c r="DY469" s="391">
        <f t="shared" si="715"/>
        <v>0</v>
      </c>
      <c r="DZ469" s="391">
        <f t="shared" si="716"/>
        <v>0</v>
      </c>
      <c r="EA469" s="391">
        <f t="shared" si="717"/>
        <v>0</v>
      </c>
      <c r="EB469" s="391">
        <f t="shared" si="718"/>
        <v>0</v>
      </c>
      <c r="EC469" s="398"/>
      <c r="ED469" s="391">
        <f t="shared" si="719"/>
        <v>0</v>
      </c>
      <c r="EE469" s="391">
        <f t="shared" si="720"/>
        <v>0</v>
      </c>
      <c r="EF469" s="391">
        <f t="shared" si="721"/>
        <v>0</v>
      </c>
      <c r="EG469" s="391">
        <f t="shared" si="722"/>
        <v>0</v>
      </c>
      <c r="EH469" s="391">
        <f t="shared" si="723"/>
        <v>0</v>
      </c>
      <c r="EI469" s="391">
        <f t="shared" si="724"/>
        <v>0</v>
      </c>
      <c r="EJ469" s="391">
        <f t="shared" si="725"/>
        <v>0</v>
      </c>
      <c r="EK469" s="391">
        <f t="shared" si="726"/>
        <v>0</v>
      </c>
      <c r="EL469" s="391">
        <f t="shared" si="727"/>
        <v>0</v>
      </c>
      <c r="EM469" s="391">
        <f t="shared" si="728"/>
        <v>0</v>
      </c>
      <c r="EN469" s="391">
        <f t="shared" si="729"/>
        <v>0</v>
      </c>
    </row>
    <row r="470" spans="1:144" s="391" customFormat="1" ht="13.5" hidden="1" thickBot="1" x14ac:dyDescent="0.25">
      <c r="A470" s="364" t="str">
        <f t="shared" si="735"/>
        <v>zzz</v>
      </c>
      <c r="B470" s="365" t="str">
        <f>IF((A470&lt;&gt;"ZZZ"),(IF((IFERROR((VLOOKUP(A470,'Standaard+voorstellen '!A$1:B$436,1,FALSE)),"ZZZ"))="ZZZ","v","")),"")</f>
        <v/>
      </c>
      <c r="C470" s="396" t="s">
        <v>1051</v>
      </c>
      <c r="D470" s="367" t="str">
        <f t="shared" si="649"/>
        <v/>
      </c>
      <c r="E470" s="368" t="str">
        <f>IFERROR((VLOOKUP(C470,'Standaard+voorstellen '!A$1:E$568,2,FALSE)),"Nog af te handelen AANVRAAG")</f>
        <v>Nog af te handelen AANVRAAG</v>
      </c>
      <c r="F470" s="369" t="str">
        <f>IFERROR((VLOOKUP(C470,'Standaard+voorstellen '!A$1:E$568,3,FALSE)),"")</f>
        <v/>
      </c>
      <c r="G470" s="370">
        <f t="shared" si="732"/>
        <v>0</v>
      </c>
      <c r="H470" s="371">
        <f t="shared" si="734"/>
        <v>0</v>
      </c>
      <c r="I470" s="372">
        <f t="shared" si="733"/>
        <v>0</v>
      </c>
      <c r="J470" s="367" t="str">
        <f t="shared" si="650"/>
        <v/>
      </c>
      <c r="K470" s="372">
        <f t="shared" si="651"/>
        <v>0</v>
      </c>
      <c r="L470" s="369" t="s">
        <v>1101</v>
      </c>
      <c r="M470" s="373"/>
      <c r="N470" s="374"/>
      <c r="O470" s="486"/>
      <c r="P470" s="376"/>
      <c r="Q470" s="377"/>
      <c r="R470" s="378"/>
      <c r="S470" s="379"/>
      <c r="T470" s="378"/>
      <c r="U470" s="378"/>
      <c r="V470" s="383"/>
      <c r="W470" s="384"/>
      <c r="X470" s="385"/>
      <c r="Y470" s="378"/>
      <c r="Z470" s="380"/>
      <c r="AA470" s="381"/>
      <c r="AB470" s="383"/>
      <c r="AC470" s="384"/>
      <c r="AD470" s="384"/>
      <c r="AE470" s="383"/>
      <c r="AF470" s="401"/>
      <c r="AG470" s="406"/>
      <c r="AH470" s="383"/>
      <c r="AI470" s="384"/>
      <c r="AJ470" s="385"/>
      <c r="AK470" s="384"/>
      <c r="AL470" s="384"/>
      <c r="AM470" s="384"/>
      <c r="AN470" s="383"/>
      <c r="AO470" s="384"/>
      <c r="AP470" s="385"/>
      <c r="AQ470" s="384"/>
      <c r="AR470" s="384"/>
      <c r="AS470" s="384"/>
      <c r="AT470" s="383"/>
      <c r="AU470" s="384"/>
      <c r="AV470" s="384"/>
      <c r="AW470" s="383"/>
      <c r="AX470" s="384"/>
      <c r="AY470" s="385"/>
      <c r="AZ470" s="403"/>
      <c r="BA470" s="387" t="str">
        <f t="shared" si="652"/>
        <v>zzz</v>
      </c>
      <c r="BB470" s="388" t="str">
        <f t="shared" si="653"/>
        <v/>
      </c>
      <c r="BC470" s="389" t="str">
        <f t="shared" si="654"/>
        <v/>
      </c>
      <c r="BD470" s="390" t="str">
        <f t="shared" si="647"/>
        <v/>
      </c>
      <c r="BE470" s="391">
        <f t="shared" si="655"/>
        <v>4</v>
      </c>
      <c r="BF470" s="392" t="e">
        <f>VLOOKUP(C470,'Standaard+voorstellen '!A$1:E$568,1,FALSE)</f>
        <v>#N/A</v>
      </c>
      <c r="BG470" s="393" t="e">
        <f>VLOOKUP(P470,'Hulpblad Aantal per VrtgSrt &gt;=1'!B$4:C$688,1,FALSE)</f>
        <v>#N/A</v>
      </c>
      <c r="BH470" s="394"/>
      <c r="BI470" s="393" t="str">
        <f t="shared" si="656"/>
        <v>v</v>
      </c>
      <c r="BJ470" s="393" t="str">
        <f t="shared" si="657"/>
        <v/>
      </c>
      <c r="BK470" s="393" t="str">
        <f t="shared" si="658"/>
        <v/>
      </c>
      <c r="BL470" s="395" t="str">
        <f t="shared" si="659"/>
        <v/>
      </c>
      <c r="BM470" s="393" t="str">
        <f>IF((B470&gt;"a"),(VLOOKUP(A470,Afhankelijkheid!A$2:O$5530,2,FALSE)),"")</f>
        <v/>
      </c>
      <c r="BN470" s="396">
        <f>IFERROR(VLOOKUP(A470,'Hulpblad IZB en IZE'!A$2:B$750,2,FALSE),0)</f>
        <v>0</v>
      </c>
      <c r="BO470" s="397" t="str">
        <f t="shared" si="660"/>
        <v/>
      </c>
      <c r="BP470" s="370">
        <f t="shared" si="661"/>
        <v>0</v>
      </c>
      <c r="BQ470" s="371">
        <f t="shared" si="662"/>
        <v>0</v>
      </c>
      <c r="BR470" s="372">
        <f t="shared" si="730"/>
        <v>0</v>
      </c>
      <c r="BS470" s="372">
        <f t="shared" si="731"/>
        <v>0</v>
      </c>
      <c r="BT470" s="367">
        <f t="shared" si="663"/>
        <v>0</v>
      </c>
      <c r="BU470" s="398"/>
      <c r="BW470" s="393">
        <f t="shared" si="664"/>
        <v>0</v>
      </c>
      <c r="BX470" s="393">
        <f t="shared" si="665"/>
        <v>0</v>
      </c>
      <c r="BY470" s="393">
        <f t="shared" si="666"/>
        <v>0</v>
      </c>
      <c r="BZ470" s="393">
        <f t="shared" si="667"/>
        <v>0</v>
      </c>
      <c r="CA470" s="393">
        <f t="shared" si="668"/>
        <v>0</v>
      </c>
      <c r="CB470" s="393">
        <f t="shared" si="669"/>
        <v>0</v>
      </c>
      <c r="CC470" s="393">
        <f t="shared" si="670"/>
        <v>0</v>
      </c>
      <c r="CD470" s="393">
        <f t="shared" si="671"/>
        <v>0</v>
      </c>
      <c r="CE470" s="393">
        <f t="shared" si="672"/>
        <v>0</v>
      </c>
      <c r="CF470" s="393">
        <f t="shared" si="673"/>
        <v>0</v>
      </c>
      <c r="CG470" s="398"/>
      <c r="CH470" s="391">
        <f t="shared" si="674"/>
        <v>0</v>
      </c>
      <c r="CI470" s="391">
        <f t="shared" si="675"/>
        <v>0</v>
      </c>
      <c r="CJ470" s="391">
        <f t="shared" si="676"/>
        <v>0</v>
      </c>
      <c r="CK470" s="391">
        <f t="shared" si="677"/>
        <v>0</v>
      </c>
      <c r="CL470" s="391">
        <f t="shared" si="678"/>
        <v>0</v>
      </c>
      <c r="CM470" s="391">
        <f t="shared" si="679"/>
        <v>0</v>
      </c>
      <c r="CN470" s="391">
        <f t="shared" si="680"/>
        <v>0</v>
      </c>
      <c r="CO470" s="391">
        <f t="shared" si="681"/>
        <v>0</v>
      </c>
      <c r="CP470" s="391">
        <f t="shared" si="682"/>
        <v>0</v>
      </c>
      <c r="CQ470" s="391">
        <f t="shared" si="683"/>
        <v>0</v>
      </c>
      <c r="CR470" s="391">
        <f t="shared" si="684"/>
        <v>0</v>
      </c>
      <c r="CS470" s="393">
        <f t="shared" si="685"/>
        <v>0</v>
      </c>
      <c r="CT470" s="391">
        <f t="shared" si="686"/>
        <v>0</v>
      </c>
      <c r="CU470" s="391">
        <f t="shared" si="687"/>
        <v>0</v>
      </c>
      <c r="CV470" s="391">
        <f t="shared" si="688"/>
        <v>0</v>
      </c>
      <c r="CW470" s="391">
        <f t="shared" si="689"/>
        <v>0</v>
      </c>
      <c r="CX470" s="391">
        <f t="shared" si="690"/>
        <v>0</v>
      </c>
      <c r="CY470" s="391">
        <f t="shared" si="691"/>
        <v>0</v>
      </c>
      <c r="CZ470" s="391">
        <f t="shared" si="692"/>
        <v>0</v>
      </c>
      <c r="DA470" s="391">
        <f t="shared" si="693"/>
        <v>0</v>
      </c>
      <c r="DB470" s="391">
        <f t="shared" si="694"/>
        <v>0</v>
      </c>
      <c r="DC470" s="391">
        <f t="shared" si="695"/>
        <v>0</v>
      </c>
      <c r="DD470" s="391">
        <f t="shared" si="696"/>
        <v>0</v>
      </c>
      <c r="DE470" s="398"/>
      <c r="DF470" s="391">
        <f t="shared" si="697"/>
        <v>0</v>
      </c>
      <c r="DG470" s="391">
        <f t="shared" si="698"/>
        <v>0</v>
      </c>
      <c r="DH470" s="391">
        <f t="shared" si="699"/>
        <v>0</v>
      </c>
      <c r="DI470" s="391">
        <f t="shared" si="700"/>
        <v>0</v>
      </c>
      <c r="DJ470" s="391">
        <f t="shared" si="701"/>
        <v>0</v>
      </c>
      <c r="DK470" s="391">
        <f t="shared" si="702"/>
        <v>0</v>
      </c>
      <c r="DL470" s="391">
        <f t="shared" si="703"/>
        <v>0</v>
      </c>
      <c r="DM470" s="391">
        <f t="shared" si="704"/>
        <v>0</v>
      </c>
      <c r="DN470" s="391">
        <f t="shared" si="705"/>
        <v>0</v>
      </c>
      <c r="DO470" s="391">
        <f t="shared" si="706"/>
        <v>0</v>
      </c>
      <c r="DP470" s="391">
        <f t="shared" si="707"/>
        <v>0</v>
      </c>
      <c r="DQ470" s="398"/>
      <c r="DR470" s="391">
        <f t="shared" si="708"/>
        <v>0</v>
      </c>
      <c r="DS470" s="391">
        <f t="shared" si="709"/>
        <v>0</v>
      </c>
      <c r="DT470" s="391">
        <f t="shared" si="710"/>
        <v>0</v>
      </c>
      <c r="DU470" s="391">
        <f t="shared" si="711"/>
        <v>0</v>
      </c>
      <c r="DV470" s="391">
        <f t="shared" si="712"/>
        <v>0</v>
      </c>
      <c r="DW470" s="391">
        <f t="shared" si="713"/>
        <v>0</v>
      </c>
      <c r="DX470" s="391">
        <f t="shared" si="714"/>
        <v>0</v>
      </c>
      <c r="DY470" s="391">
        <f t="shared" si="715"/>
        <v>0</v>
      </c>
      <c r="DZ470" s="391">
        <f t="shared" si="716"/>
        <v>0</v>
      </c>
      <c r="EA470" s="391">
        <f t="shared" si="717"/>
        <v>0</v>
      </c>
      <c r="EB470" s="391">
        <f t="shared" si="718"/>
        <v>0</v>
      </c>
      <c r="EC470" s="398"/>
      <c r="ED470" s="391">
        <f t="shared" si="719"/>
        <v>0</v>
      </c>
      <c r="EE470" s="391">
        <f t="shared" si="720"/>
        <v>0</v>
      </c>
      <c r="EF470" s="391">
        <f t="shared" si="721"/>
        <v>0</v>
      </c>
      <c r="EG470" s="391">
        <f t="shared" si="722"/>
        <v>0</v>
      </c>
      <c r="EH470" s="391">
        <f t="shared" si="723"/>
        <v>0</v>
      </c>
      <c r="EI470" s="391">
        <f t="shared" si="724"/>
        <v>0</v>
      </c>
      <c r="EJ470" s="391">
        <f t="shared" si="725"/>
        <v>0</v>
      </c>
      <c r="EK470" s="391">
        <f t="shared" si="726"/>
        <v>0</v>
      </c>
      <c r="EL470" s="391">
        <f t="shared" si="727"/>
        <v>0</v>
      </c>
      <c r="EM470" s="391">
        <f t="shared" si="728"/>
        <v>0</v>
      </c>
      <c r="EN470" s="391">
        <f t="shared" si="729"/>
        <v>0</v>
      </c>
    </row>
    <row r="471" spans="1:144" s="391" customFormat="1" ht="13.5" hidden="1" thickBot="1" x14ac:dyDescent="0.25">
      <c r="A471" s="364" t="str">
        <f t="shared" si="735"/>
        <v>zzz</v>
      </c>
      <c r="B471" s="365" t="str">
        <f>IF((A471&lt;&gt;"ZZZ"),(IF((IFERROR((VLOOKUP(A471,'Standaard+voorstellen '!A$1:B$436,1,FALSE)),"ZZZ"))="ZZZ","v","")),"")</f>
        <v/>
      </c>
      <c r="C471" s="396" t="s">
        <v>1051</v>
      </c>
      <c r="D471" s="367" t="str">
        <f t="shared" si="649"/>
        <v/>
      </c>
      <c r="E471" s="368" t="str">
        <f>IFERROR((VLOOKUP(C471,'Standaard+voorstellen '!A$1:E$568,2,FALSE)),"Nog af te handelen AANVRAAG")</f>
        <v>Nog af te handelen AANVRAAG</v>
      </c>
      <c r="F471" s="369" t="str">
        <f>IFERROR((VLOOKUP(C471,'Standaard+voorstellen '!A$1:E$568,3,FALSE)),"")</f>
        <v/>
      </c>
      <c r="G471" s="370">
        <f t="shared" si="732"/>
        <v>0</v>
      </c>
      <c r="H471" s="371">
        <f t="shared" si="734"/>
        <v>0</v>
      </c>
      <c r="I471" s="372">
        <f t="shared" si="733"/>
        <v>0</v>
      </c>
      <c r="J471" s="367" t="str">
        <f t="shared" si="650"/>
        <v/>
      </c>
      <c r="K471" s="372">
        <f t="shared" si="651"/>
        <v>0</v>
      </c>
      <c r="L471" s="369" t="s">
        <v>1101</v>
      </c>
      <c r="M471" s="373"/>
      <c r="N471" s="374"/>
      <c r="O471" s="486"/>
      <c r="P471" s="376"/>
      <c r="Q471" s="377"/>
      <c r="R471" s="378"/>
      <c r="S471" s="379"/>
      <c r="T471" s="378"/>
      <c r="U471" s="378"/>
      <c r="V471" s="383"/>
      <c r="W471" s="384"/>
      <c r="X471" s="385"/>
      <c r="Y471" s="378"/>
      <c r="Z471" s="380"/>
      <c r="AA471" s="381"/>
      <c r="AB471" s="383"/>
      <c r="AC471" s="384"/>
      <c r="AD471" s="384"/>
      <c r="AE471" s="383"/>
      <c r="AF471" s="401"/>
      <c r="AG471" s="406"/>
      <c r="AH471" s="383"/>
      <c r="AI471" s="384"/>
      <c r="AJ471" s="385"/>
      <c r="AK471" s="384"/>
      <c r="AL471" s="384"/>
      <c r="AM471" s="384"/>
      <c r="AN471" s="383"/>
      <c r="AO471" s="384"/>
      <c r="AP471" s="385"/>
      <c r="AQ471" s="384"/>
      <c r="AR471" s="384"/>
      <c r="AS471" s="384"/>
      <c r="AT471" s="383"/>
      <c r="AU471" s="384"/>
      <c r="AV471" s="384"/>
      <c r="AW471" s="383"/>
      <c r="AX471" s="384"/>
      <c r="AY471" s="385"/>
      <c r="AZ471" s="403"/>
      <c r="BA471" s="387" t="str">
        <f t="shared" si="652"/>
        <v>zzz</v>
      </c>
      <c r="BB471" s="388" t="str">
        <f t="shared" si="653"/>
        <v/>
      </c>
      <c r="BC471" s="389" t="str">
        <f t="shared" si="654"/>
        <v/>
      </c>
      <c r="BD471" s="390" t="str">
        <f t="shared" si="647"/>
        <v/>
      </c>
      <c r="BE471" s="391">
        <f t="shared" si="655"/>
        <v>4</v>
      </c>
      <c r="BF471" s="392" t="e">
        <f>VLOOKUP(C471,'Standaard+voorstellen '!A$1:E$568,1,FALSE)</f>
        <v>#N/A</v>
      </c>
      <c r="BG471" s="393" t="e">
        <f>VLOOKUP(P471,'Hulpblad Aantal per VrtgSrt &gt;=1'!B$4:C$688,1,FALSE)</f>
        <v>#N/A</v>
      </c>
      <c r="BH471" s="394"/>
      <c r="BI471" s="393" t="str">
        <f t="shared" si="656"/>
        <v>v</v>
      </c>
      <c r="BJ471" s="393" t="str">
        <f t="shared" si="657"/>
        <v/>
      </c>
      <c r="BK471" s="393" t="str">
        <f t="shared" si="658"/>
        <v/>
      </c>
      <c r="BL471" s="395" t="str">
        <f t="shared" si="659"/>
        <v/>
      </c>
      <c r="BM471" s="393" t="str">
        <f>IF((B471&gt;"a"),(VLOOKUP(A471,Afhankelijkheid!A$2:O$5530,2,FALSE)),"")</f>
        <v/>
      </c>
      <c r="BN471" s="396">
        <f>IFERROR(VLOOKUP(A471,'Hulpblad IZB en IZE'!A$2:B$750,2,FALSE),0)</f>
        <v>0</v>
      </c>
      <c r="BO471" s="397" t="str">
        <f t="shared" si="660"/>
        <v/>
      </c>
      <c r="BP471" s="370">
        <f t="shared" si="661"/>
        <v>0</v>
      </c>
      <c r="BQ471" s="371">
        <f t="shared" si="662"/>
        <v>0</v>
      </c>
      <c r="BR471" s="372">
        <f t="shared" si="730"/>
        <v>0</v>
      </c>
      <c r="BS471" s="372">
        <f t="shared" si="731"/>
        <v>0</v>
      </c>
      <c r="BT471" s="367">
        <f t="shared" si="663"/>
        <v>0</v>
      </c>
      <c r="BU471" s="398"/>
      <c r="BW471" s="393">
        <f t="shared" si="664"/>
        <v>0</v>
      </c>
      <c r="BX471" s="393">
        <f t="shared" si="665"/>
        <v>0</v>
      </c>
      <c r="BY471" s="393">
        <f t="shared" si="666"/>
        <v>0</v>
      </c>
      <c r="BZ471" s="393">
        <f t="shared" si="667"/>
        <v>0</v>
      </c>
      <c r="CA471" s="393">
        <f t="shared" si="668"/>
        <v>0</v>
      </c>
      <c r="CB471" s="393">
        <f t="shared" si="669"/>
        <v>0</v>
      </c>
      <c r="CC471" s="393">
        <f t="shared" si="670"/>
        <v>0</v>
      </c>
      <c r="CD471" s="393">
        <f t="shared" si="671"/>
        <v>0</v>
      </c>
      <c r="CE471" s="393">
        <f t="shared" si="672"/>
        <v>0</v>
      </c>
      <c r="CF471" s="393">
        <f t="shared" si="673"/>
        <v>0</v>
      </c>
      <c r="CG471" s="398"/>
      <c r="CH471" s="391">
        <f t="shared" si="674"/>
        <v>0</v>
      </c>
      <c r="CI471" s="391">
        <f t="shared" si="675"/>
        <v>0</v>
      </c>
      <c r="CJ471" s="391">
        <f t="shared" si="676"/>
        <v>0</v>
      </c>
      <c r="CK471" s="391">
        <f t="shared" si="677"/>
        <v>0</v>
      </c>
      <c r="CL471" s="391">
        <f t="shared" si="678"/>
        <v>0</v>
      </c>
      <c r="CM471" s="391">
        <f t="shared" si="679"/>
        <v>0</v>
      </c>
      <c r="CN471" s="391">
        <f t="shared" si="680"/>
        <v>0</v>
      </c>
      <c r="CO471" s="391">
        <f t="shared" si="681"/>
        <v>0</v>
      </c>
      <c r="CP471" s="391">
        <f t="shared" si="682"/>
        <v>0</v>
      </c>
      <c r="CQ471" s="391">
        <f t="shared" si="683"/>
        <v>0</v>
      </c>
      <c r="CR471" s="391">
        <f t="shared" si="684"/>
        <v>0</v>
      </c>
      <c r="CS471" s="393">
        <f t="shared" si="685"/>
        <v>0</v>
      </c>
      <c r="CT471" s="391">
        <f t="shared" si="686"/>
        <v>0</v>
      </c>
      <c r="CU471" s="391">
        <f t="shared" si="687"/>
        <v>0</v>
      </c>
      <c r="CV471" s="391">
        <f t="shared" si="688"/>
        <v>0</v>
      </c>
      <c r="CW471" s="391">
        <f t="shared" si="689"/>
        <v>0</v>
      </c>
      <c r="CX471" s="391">
        <f t="shared" si="690"/>
        <v>0</v>
      </c>
      <c r="CY471" s="391">
        <f t="shared" si="691"/>
        <v>0</v>
      </c>
      <c r="CZ471" s="391">
        <f t="shared" si="692"/>
        <v>0</v>
      </c>
      <c r="DA471" s="391">
        <f t="shared" si="693"/>
        <v>0</v>
      </c>
      <c r="DB471" s="391">
        <f t="shared" si="694"/>
        <v>0</v>
      </c>
      <c r="DC471" s="391">
        <f t="shared" si="695"/>
        <v>0</v>
      </c>
      <c r="DD471" s="391">
        <f t="shared" si="696"/>
        <v>0</v>
      </c>
      <c r="DE471" s="398"/>
      <c r="DF471" s="391">
        <f t="shared" si="697"/>
        <v>0</v>
      </c>
      <c r="DG471" s="391">
        <f t="shared" si="698"/>
        <v>0</v>
      </c>
      <c r="DH471" s="391">
        <f t="shared" si="699"/>
        <v>0</v>
      </c>
      <c r="DI471" s="391">
        <f t="shared" si="700"/>
        <v>0</v>
      </c>
      <c r="DJ471" s="391">
        <f t="shared" si="701"/>
        <v>0</v>
      </c>
      <c r="DK471" s="391">
        <f t="shared" si="702"/>
        <v>0</v>
      </c>
      <c r="DL471" s="391">
        <f t="shared" si="703"/>
        <v>0</v>
      </c>
      <c r="DM471" s="391">
        <f t="shared" si="704"/>
        <v>0</v>
      </c>
      <c r="DN471" s="391">
        <f t="shared" si="705"/>
        <v>0</v>
      </c>
      <c r="DO471" s="391">
        <f t="shared" si="706"/>
        <v>0</v>
      </c>
      <c r="DP471" s="391">
        <f t="shared" si="707"/>
        <v>0</v>
      </c>
      <c r="DQ471" s="398"/>
      <c r="DR471" s="391">
        <f t="shared" si="708"/>
        <v>0</v>
      </c>
      <c r="DS471" s="391">
        <f t="shared" si="709"/>
        <v>0</v>
      </c>
      <c r="DT471" s="391">
        <f t="shared" si="710"/>
        <v>0</v>
      </c>
      <c r="DU471" s="391">
        <f t="shared" si="711"/>
        <v>0</v>
      </c>
      <c r="DV471" s="391">
        <f t="shared" si="712"/>
        <v>0</v>
      </c>
      <c r="DW471" s="391">
        <f t="shared" si="713"/>
        <v>0</v>
      </c>
      <c r="DX471" s="391">
        <f t="shared" si="714"/>
        <v>0</v>
      </c>
      <c r="DY471" s="391">
        <f t="shared" si="715"/>
        <v>0</v>
      </c>
      <c r="DZ471" s="391">
        <f t="shared" si="716"/>
        <v>0</v>
      </c>
      <c r="EA471" s="391">
        <f t="shared" si="717"/>
        <v>0</v>
      </c>
      <c r="EB471" s="391">
        <f t="shared" si="718"/>
        <v>0</v>
      </c>
      <c r="EC471" s="398"/>
      <c r="ED471" s="391">
        <f t="shared" si="719"/>
        <v>0</v>
      </c>
      <c r="EE471" s="391">
        <f t="shared" si="720"/>
        <v>0</v>
      </c>
      <c r="EF471" s="391">
        <f t="shared" si="721"/>
        <v>0</v>
      </c>
      <c r="EG471" s="391">
        <f t="shared" si="722"/>
        <v>0</v>
      </c>
      <c r="EH471" s="391">
        <f t="shared" si="723"/>
        <v>0</v>
      </c>
      <c r="EI471" s="391">
        <f t="shared" si="724"/>
        <v>0</v>
      </c>
      <c r="EJ471" s="391">
        <f t="shared" si="725"/>
        <v>0</v>
      </c>
      <c r="EK471" s="391">
        <f t="shared" si="726"/>
        <v>0</v>
      </c>
      <c r="EL471" s="391">
        <f t="shared" si="727"/>
        <v>0</v>
      </c>
      <c r="EM471" s="391">
        <f t="shared" si="728"/>
        <v>0</v>
      </c>
      <c r="EN471" s="391">
        <f t="shared" si="729"/>
        <v>0</v>
      </c>
    </row>
    <row r="472" spans="1:144" s="391" customFormat="1" ht="13.5" hidden="1" thickBot="1" x14ac:dyDescent="0.25">
      <c r="A472" s="364" t="str">
        <f t="shared" si="735"/>
        <v>zzz</v>
      </c>
      <c r="B472" s="365" t="str">
        <f>IF((A472&lt;&gt;"ZZZ"),(IF((IFERROR((VLOOKUP(A472,'Standaard+voorstellen '!A$1:B$436,1,FALSE)),"ZZZ"))="ZZZ","v","")),"")</f>
        <v/>
      </c>
      <c r="C472" s="396" t="s">
        <v>1051</v>
      </c>
      <c r="D472" s="367" t="str">
        <f t="shared" si="649"/>
        <v/>
      </c>
      <c r="E472" s="368" t="str">
        <f>IFERROR((VLOOKUP(C472,'Standaard+voorstellen '!A$1:E$568,2,FALSE)),"Nog af te handelen AANVRAAG")</f>
        <v>Nog af te handelen AANVRAAG</v>
      </c>
      <c r="F472" s="369" t="str">
        <f>IFERROR((VLOOKUP(C472,'Standaard+voorstellen '!A$1:E$568,3,FALSE)),"")</f>
        <v/>
      </c>
      <c r="G472" s="370">
        <f t="shared" si="732"/>
        <v>0</v>
      </c>
      <c r="H472" s="371">
        <f t="shared" si="734"/>
        <v>0</v>
      </c>
      <c r="I472" s="372">
        <f t="shared" si="733"/>
        <v>0</v>
      </c>
      <c r="J472" s="367" t="str">
        <f t="shared" si="650"/>
        <v/>
      </c>
      <c r="K472" s="372">
        <f t="shared" si="651"/>
        <v>0</v>
      </c>
      <c r="L472" s="369" t="s">
        <v>1101</v>
      </c>
      <c r="M472" s="373"/>
      <c r="N472" s="374"/>
      <c r="O472" s="486"/>
      <c r="P472" s="376"/>
      <c r="Q472" s="377"/>
      <c r="R472" s="378"/>
      <c r="S472" s="379"/>
      <c r="T472" s="378"/>
      <c r="U472" s="378"/>
      <c r="V472" s="383"/>
      <c r="W472" s="384"/>
      <c r="X472" s="385"/>
      <c r="Y472" s="378"/>
      <c r="Z472" s="380"/>
      <c r="AA472" s="381"/>
      <c r="AB472" s="383"/>
      <c r="AC472" s="384"/>
      <c r="AD472" s="384"/>
      <c r="AE472" s="383"/>
      <c r="AF472" s="401"/>
      <c r="AG472" s="406"/>
      <c r="AH472" s="383"/>
      <c r="AI472" s="384"/>
      <c r="AJ472" s="385"/>
      <c r="AK472" s="384"/>
      <c r="AL472" s="384"/>
      <c r="AM472" s="384"/>
      <c r="AN472" s="383"/>
      <c r="AO472" s="384"/>
      <c r="AP472" s="385"/>
      <c r="AQ472" s="384"/>
      <c r="AR472" s="384"/>
      <c r="AS472" s="384"/>
      <c r="AT472" s="383"/>
      <c r="AU472" s="384"/>
      <c r="AV472" s="384"/>
      <c r="AW472" s="383"/>
      <c r="AX472" s="384"/>
      <c r="AY472" s="385"/>
      <c r="AZ472" s="403"/>
      <c r="BA472" s="387" t="str">
        <f t="shared" si="652"/>
        <v>zzz</v>
      </c>
      <c r="BB472" s="388" t="str">
        <f t="shared" si="653"/>
        <v/>
      </c>
      <c r="BC472" s="389" t="str">
        <f t="shared" si="654"/>
        <v/>
      </c>
      <c r="BD472" s="390" t="str">
        <f t="shared" si="647"/>
        <v/>
      </c>
      <c r="BE472" s="391">
        <f t="shared" si="655"/>
        <v>4</v>
      </c>
      <c r="BF472" s="392" t="e">
        <f>VLOOKUP(C472,'Standaard+voorstellen '!A$1:E$568,1,FALSE)</f>
        <v>#N/A</v>
      </c>
      <c r="BG472" s="393" t="e">
        <f>VLOOKUP(P472,'Hulpblad Aantal per VrtgSrt &gt;=1'!B$4:C$688,1,FALSE)</f>
        <v>#N/A</v>
      </c>
      <c r="BH472" s="394"/>
      <c r="BI472" s="393" t="str">
        <f t="shared" si="656"/>
        <v>v</v>
      </c>
      <c r="BJ472" s="393" t="str">
        <f t="shared" si="657"/>
        <v/>
      </c>
      <c r="BK472" s="393" t="str">
        <f t="shared" si="658"/>
        <v/>
      </c>
      <c r="BL472" s="395" t="str">
        <f t="shared" si="659"/>
        <v/>
      </c>
      <c r="BM472" s="393" t="str">
        <f>IF((B472&gt;"a"),(VLOOKUP(A472,Afhankelijkheid!A$2:O$5530,2,FALSE)),"")</f>
        <v/>
      </c>
      <c r="BN472" s="396">
        <f>IFERROR(VLOOKUP(A472,'Hulpblad IZB en IZE'!A$2:B$750,2,FALSE),0)</f>
        <v>0</v>
      </c>
      <c r="BO472" s="397" t="str">
        <f t="shared" si="660"/>
        <v/>
      </c>
      <c r="BP472" s="370">
        <f t="shared" si="661"/>
        <v>0</v>
      </c>
      <c r="BQ472" s="371">
        <f t="shared" si="662"/>
        <v>0</v>
      </c>
      <c r="BR472" s="372">
        <f t="shared" si="730"/>
        <v>0</v>
      </c>
      <c r="BS472" s="372">
        <f t="shared" si="731"/>
        <v>0</v>
      </c>
      <c r="BT472" s="367">
        <f t="shared" si="663"/>
        <v>0</v>
      </c>
      <c r="BU472" s="398"/>
      <c r="BW472" s="393">
        <f t="shared" si="664"/>
        <v>0</v>
      </c>
      <c r="BX472" s="393">
        <f t="shared" si="665"/>
        <v>0</v>
      </c>
      <c r="BY472" s="393">
        <f t="shared" si="666"/>
        <v>0</v>
      </c>
      <c r="BZ472" s="393">
        <f t="shared" si="667"/>
        <v>0</v>
      </c>
      <c r="CA472" s="393">
        <f t="shared" si="668"/>
        <v>0</v>
      </c>
      <c r="CB472" s="393">
        <f t="shared" si="669"/>
        <v>0</v>
      </c>
      <c r="CC472" s="393">
        <f t="shared" si="670"/>
        <v>0</v>
      </c>
      <c r="CD472" s="393">
        <f t="shared" si="671"/>
        <v>0</v>
      </c>
      <c r="CE472" s="393">
        <f t="shared" si="672"/>
        <v>0</v>
      </c>
      <c r="CF472" s="393">
        <f t="shared" si="673"/>
        <v>0</v>
      </c>
      <c r="CG472" s="398"/>
      <c r="CH472" s="391">
        <f t="shared" si="674"/>
        <v>0</v>
      </c>
      <c r="CI472" s="391">
        <f t="shared" si="675"/>
        <v>0</v>
      </c>
      <c r="CJ472" s="391">
        <f t="shared" si="676"/>
        <v>0</v>
      </c>
      <c r="CK472" s="391">
        <f t="shared" si="677"/>
        <v>0</v>
      </c>
      <c r="CL472" s="391">
        <f t="shared" si="678"/>
        <v>0</v>
      </c>
      <c r="CM472" s="391">
        <f t="shared" si="679"/>
        <v>0</v>
      </c>
      <c r="CN472" s="391">
        <f t="shared" si="680"/>
        <v>0</v>
      </c>
      <c r="CO472" s="391">
        <f t="shared" si="681"/>
        <v>0</v>
      </c>
      <c r="CP472" s="391">
        <f t="shared" si="682"/>
        <v>0</v>
      </c>
      <c r="CQ472" s="391">
        <f t="shared" si="683"/>
        <v>0</v>
      </c>
      <c r="CR472" s="391">
        <f t="shared" si="684"/>
        <v>0</v>
      </c>
      <c r="CS472" s="393">
        <f t="shared" si="685"/>
        <v>0</v>
      </c>
      <c r="CT472" s="391">
        <f t="shared" si="686"/>
        <v>0</v>
      </c>
      <c r="CU472" s="391">
        <f t="shared" si="687"/>
        <v>0</v>
      </c>
      <c r="CV472" s="391">
        <f t="shared" si="688"/>
        <v>0</v>
      </c>
      <c r="CW472" s="391">
        <f t="shared" si="689"/>
        <v>0</v>
      </c>
      <c r="CX472" s="391">
        <f t="shared" si="690"/>
        <v>0</v>
      </c>
      <c r="CY472" s="391">
        <f t="shared" si="691"/>
        <v>0</v>
      </c>
      <c r="CZ472" s="391">
        <f t="shared" si="692"/>
        <v>0</v>
      </c>
      <c r="DA472" s="391">
        <f t="shared" si="693"/>
        <v>0</v>
      </c>
      <c r="DB472" s="391">
        <f t="shared" si="694"/>
        <v>0</v>
      </c>
      <c r="DC472" s="391">
        <f t="shared" si="695"/>
        <v>0</v>
      </c>
      <c r="DD472" s="391">
        <f t="shared" si="696"/>
        <v>0</v>
      </c>
      <c r="DE472" s="398"/>
      <c r="DF472" s="391">
        <f t="shared" si="697"/>
        <v>0</v>
      </c>
      <c r="DG472" s="391">
        <f t="shared" si="698"/>
        <v>0</v>
      </c>
      <c r="DH472" s="391">
        <f t="shared" si="699"/>
        <v>0</v>
      </c>
      <c r="DI472" s="391">
        <f t="shared" si="700"/>
        <v>0</v>
      </c>
      <c r="DJ472" s="391">
        <f t="shared" si="701"/>
        <v>0</v>
      </c>
      <c r="DK472" s="391">
        <f t="shared" si="702"/>
        <v>0</v>
      </c>
      <c r="DL472" s="391">
        <f t="shared" si="703"/>
        <v>0</v>
      </c>
      <c r="DM472" s="391">
        <f t="shared" si="704"/>
        <v>0</v>
      </c>
      <c r="DN472" s="391">
        <f t="shared" si="705"/>
        <v>0</v>
      </c>
      <c r="DO472" s="391">
        <f t="shared" si="706"/>
        <v>0</v>
      </c>
      <c r="DP472" s="391">
        <f t="shared" si="707"/>
        <v>0</v>
      </c>
      <c r="DQ472" s="398"/>
      <c r="DR472" s="391">
        <f t="shared" si="708"/>
        <v>0</v>
      </c>
      <c r="DS472" s="391">
        <f t="shared" si="709"/>
        <v>0</v>
      </c>
      <c r="DT472" s="391">
        <f t="shared" si="710"/>
        <v>0</v>
      </c>
      <c r="DU472" s="391">
        <f t="shared" si="711"/>
        <v>0</v>
      </c>
      <c r="DV472" s="391">
        <f t="shared" si="712"/>
        <v>0</v>
      </c>
      <c r="DW472" s="391">
        <f t="shared" si="713"/>
        <v>0</v>
      </c>
      <c r="DX472" s="391">
        <f t="shared" si="714"/>
        <v>0</v>
      </c>
      <c r="DY472" s="391">
        <f t="shared" si="715"/>
        <v>0</v>
      </c>
      <c r="DZ472" s="391">
        <f t="shared" si="716"/>
        <v>0</v>
      </c>
      <c r="EA472" s="391">
        <f t="shared" si="717"/>
        <v>0</v>
      </c>
      <c r="EB472" s="391">
        <f t="shared" si="718"/>
        <v>0</v>
      </c>
      <c r="EC472" s="398"/>
      <c r="ED472" s="391">
        <f t="shared" si="719"/>
        <v>0</v>
      </c>
      <c r="EE472" s="391">
        <f t="shared" si="720"/>
        <v>0</v>
      </c>
      <c r="EF472" s="391">
        <f t="shared" si="721"/>
        <v>0</v>
      </c>
      <c r="EG472" s="391">
        <f t="shared" si="722"/>
        <v>0</v>
      </c>
      <c r="EH472" s="391">
        <f t="shared" si="723"/>
        <v>0</v>
      </c>
      <c r="EI472" s="391">
        <f t="shared" si="724"/>
        <v>0</v>
      </c>
      <c r="EJ472" s="391">
        <f t="shared" si="725"/>
        <v>0</v>
      </c>
      <c r="EK472" s="391">
        <f t="shared" si="726"/>
        <v>0</v>
      </c>
      <c r="EL472" s="391">
        <f t="shared" si="727"/>
        <v>0</v>
      </c>
      <c r="EM472" s="391">
        <f t="shared" si="728"/>
        <v>0</v>
      </c>
      <c r="EN472" s="391">
        <f t="shared" si="729"/>
        <v>0</v>
      </c>
    </row>
    <row r="473" spans="1:144" s="391" customFormat="1" ht="13.5" hidden="1" thickBot="1" x14ac:dyDescent="0.25">
      <c r="A473" s="364" t="str">
        <f t="shared" si="735"/>
        <v>zzz</v>
      </c>
      <c r="B473" s="365" t="str">
        <f>IF((A473&lt;&gt;"ZZZ"),(IF((IFERROR((VLOOKUP(A473,'Standaard+voorstellen '!A$1:B$436,1,FALSE)),"ZZZ"))="ZZZ","v","")),"")</f>
        <v/>
      </c>
      <c r="C473" s="396" t="s">
        <v>1051</v>
      </c>
      <c r="D473" s="367" t="str">
        <f t="shared" si="649"/>
        <v/>
      </c>
      <c r="E473" s="368" t="str">
        <f>IFERROR((VLOOKUP(C473,'Standaard+voorstellen '!A$1:E$568,2,FALSE)),"Nog af te handelen AANVRAAG")</f>
        <v>Nog af te handelen AANVRAAG</v>
      </c>
      <c r="F473" s="369" t="str">
        <f>IFERROR((VLOOKUP(C473,'Standaard+voorstellen '!A$1:E$568,3,FALSE)),"")</f>
        <v/>
      </c>
      <c r="G473" s="370">
        <f t="shared" si="732"/>
        <v>0</v>
      </c>
      <c r="H473" s="371">
        <f t="shared" si="734"/>
        <v>0</v>
      </c>
      <c r="I473" s="372">
        <f t="shared" si="733"/>
        <v>0</v>
      </c>
      <c r="J473" s="367" t="str">
        <f t="shared" si="650"/>
        <v/>
      </c>
      <c r="K473" s="372">
        <f t="shared" si="651"/>
        <v>0</v>
      </c>
      <c r="L473" s="369" t="s">
        <v>1101</v>
      </c>
      <c r="M473" s="373"/>
      <c r="N473" s="374"/>
      <c r="O473" s="486"/>
      <c r="P473" s="376"/>
      <c r="Q473" s="377"/>
      <c r="R473" s="378"/>
      <c r="S473" s="379"/>
      <c r="T473" s="378"/>
      <c r="U473" s="378"/>
      <c r="V473" s="383"/>
      <c r="W473" s="384"/>
      <c r="X473" s="385"/>
      <c r="Y473" s="378"/>
      <c r="Z473" s="380"/>
      <c r="AA473" s="381"/>
      <c r="AB473" s="383"/>
      <c r="AC473" s="384"/>
      <c r="AD473" s="384"/>
      <c r="AE473" s="383"/>
      <c r="AF473" s="401"/>
      <c r="AG473" s="406"/>
      <c r="AH473" s="383"/>
      <c r="AI473" s="384"/>
      <c r="AJ473" s="385"/>
      <c r="AK473" s="384"/>
      <c r="AL473" s="384"/>
      <c r="AM473" s="384"/>
      <c r="AN473" s="383"/>
      <c r="AO473" s="384"/>
      <c r="AP473" s="385"/>
      <c r="AQ473" s="384"/>
      <c r="AR473" s="384"/>
      <c r="AS473" s="384"/>
      <c r="AT473" s="383"/>
      <c r="AU473" s="384"/>
      <c r="AV473" s="384"/>
      <c r="AW473" s="383"/>
      <c r="AX473" s="384"/>
      <c r="AY473" s="385"/>
      <c r="AZ473" s="403"/>
      <c r="BA473" s="387" t="str">
        <f t="shared" si="652"/>
        <v>zzz</v>
      </c>
      <c r="BB473" s="388" t="str">
        <f t="shared" si="653"/>
        <v/>
      </c>
      <c r="BC473" s="389" t="str">
        <f t="shared" si="654"/>
        <v/>
      </c>
      <c r="BD473" s="390" t="str">
        <f t="shared" si="647"/>
        <v/>
      </c>
      <c r="BE473" s="391">
        <f t="shared" si="655"/>
        <v>4</v>
      </c>
      <c r="BF473" s="392" t="e">
        <f>VLOOKUP(C473,'Standaard+voorstellen '!A$1:E$568,1,FALSE)</f>
        <v>#N/A</v>
      </c>
      <c r="BG473" s="393" t="e">
        <f>VLOOKUP(P473,'Hulpblad Aantal per VrtgSrt &gt;=1'!B$4:C$688,1,FALSE)</f>
        <v>#N/A</v>
      </c>
      <c r="BH473" s="394"/>
      <c r="BI473" s="393" t="str">
        <f t="shared" si="656"/>
        <v>v</v>
      </c>
      <c r="BJ473" s="393" t="str">
        <f t="shared" si="657"/>
        <v/>
      </c>
      <c r="BK473" s="393" t="str">
        <f t="shared" si="658"/>
        <v/>
      </c>
      <c r="BL473" s="395" t="str">
        <f t="shared" si="659"/>
        <v/>
      </c>
      <c r="BM473" s="393" t="str">
        <f>IF((B473&gt;"a"),(VLOOKUP(A473,Afhankelijkheid!A$2:O$5530,2,FALSE)),"")</f>
        <v/>
      </c>
      <c r="BN473" s="396">
        <f>IFERROR(VLOOKUP(A473,'Hulpblad IZB en IZE'!A$2:B$750,2,FALSE),0)</f>
        <v>0</v>
      </c>
      <c r="BO473" s="397" t="str">
        <f t="shared" si="660"/>
        <v/>
      </c>
      <c r="BP473" s="370">
        <f t="shared" si="661"/>
        <v>0</v>
      </c>
      <c r="BQ473" s="371">
        <f t="shared" si="662"/>
        <v>0</v>
      </c>
      <c r="BR473" s="372">
        <f t="shared" si="730"/>
        <v>0</v>
      </c>
      <c r="BS473" s="372">
        <f t="shared" si="731"/>
        <v>0</v>
      </c>
      <c r="BT473" s="367">
        <f t="shared" si="663"/>
        <v>0</v>
      </c>
      <c r="BU473" s="398"/>
      <c r="BW473" s="393">
        <f t="shared" si="664"/>
        <v>0</v>
      </c>
      <c r="BX473" s="393">
        <f t="shared" si="665"/>
        <v>0</v>
      </c>
      <c r="BY473" s="393">
        <f t="shared" si="666"/>
        <v>0</v>
      </c>
      <c r="BZ473" s="393">
        <f t="shared" si="667"/>
        <v>0</v>
      </c>
      <c r="CA473" s="393">
        <f t="shared" si="668"/>
        <v>0</v>
      </c>
      <c r="CB473" s="393">
        <f t="shared" si="669"/>
        <v>0</v>
      </c>
      <c r="CC473" s="393">
        <f t="shared" si="670"/>
        <v>0</v>
      </c>
      <c r="CD473" s="393">
        <f t="shared" si="671"/>
        <v>0</v>
      </c>
      <c r="CE473" s="393">
        <f t="shared" si="672"/>
        <v>0</v>
      </c>
      <c r="CF473" s="393">
        <f t="shared" si="673"/>
        <v>0</v>
      </c>
      <c r="CG473" s="398"/>
      <c r="CH473" s="391">
        <f t="shared" si="674"/>
        <v>0</v>
      </c>
      <c r="CI473" s="391">
        <f t="shared" si="675"/>
        <v>0</v>
      </c>
      <c r="CJ473" s="391">
        <f t="shared" si="676"/>
        <v>0</v>
      </c>
      <c r="CK473" s="391">
        <f t="shared" si="677"/>
        <v>0</v>
      </c>
      <c r="CL473" s="391">
        <f t="shared" si="678"/>
        <v>0</v>
      </c>
      <c r="CM473" s="391">
        <f t="shared" si="679"/>
        <v>0</v>
      </c>
      <c r="CN473" s="391">
        <f t="shared" si="680"/>
        <v>0</v>
      </c>
      <c r="CO473" s="391">
        <f t="shared" si="681"/>
        <v>0</v>
      </c>
      <c r="CP473" s="391">
        <f t="shared" si="682"/>
        <v>0</v>
      </c>
      <c r="CQ473" s="391">
        <f t="shared" si="683"/>
        <v>0</v>
      </c>
      <c r="CR473" s="391">
        <f t="shared" si="684"/>
        <v>0</v>
      </c>
      <c r="CS473" s="393">
        <f t="shared" si="685"/>
        <v>0</v>
      </c>
      <c r="CT473" s="391">
        <f t="shared" si="686"/>
        <v>0</v>
      </c>
      <c r="CU473" s="391">
        <f t="shared" si="687"/>
        <v>0</v>
      </c>
      <c r="CV473" s="391">
        <f t="shared" si="688"/>
        <v>0</v>
      </c>
      <c r="CW473" s="391">
        <f t="shared" si="689"/>
        <v>0</v>
      </c>
      <c r="CX473" s="391">
        <f t="shared" si="690"/>
        <v>0</v>
      </c>
      <c r="CY473" s="391">
        <f t="shared" si="691"/>
        <v>0</v>
      </c>
      <c r="CZ473" s="391">
        <f t="shared" si="692"/>
        <v>0</v>
      </c>
      <c r="DA473" s="391">
        <f t="shared" si="693"/>
        <v>0</v>
      </c>
      <c r="DB473" s="391">
        <f t="shared" si="694"/>
        <v>0</v>
      </c>
      <c r="DC473" s="391">
        <f t="shared" si="695"/>
        <v>0</v>
      </c>
      <c r="DD473" s="391">
        <f t="shared" si="696"/>
        <v>0</v>
      </c>
      <c r="DE473" s="398"/>
      <c r="DF473" s="391">
        <f t="shared" si="697"/>
        <v>0</v>
      </c>
      <c r="DG473" s="391">
        <f t="shared" si="698"/>
        <v>0</v>
      </c>
      <c r="DH473" s="391">
        <f t="shared" si="699"/>
        <v>0</v>
      </c>
      <c r="DI473" s="391">
        <f t="shared" si="700"/>
        <v>0</v>
      </c>
      <c r="DJ473" s="391">
        <f t="shared" si="701"/>
        <v>0</v>
      </c>
      <c r="DK473" s="391">
        <f t="shared" si="702"/>
        <v>0</v>
      </c>
      <c r="DL473" s="391">
        <f t="shared" si="703"/>
        <v>0</v>
      </c>
      <c r="DM473" s="391">
        <f t="shared" si="704"/>
        <v>0</v>
      </c>
      <c r="DN473" s="391">
        <f t="shared" si="705"/>
        <v>0</v>
      </c>
      <c r="DO473" s="391">
        <f t="shared" si="706"/>
        <v>0</v>
      </c>
      <c r="DP473" s="391">
        <f t="shared" si="707"/>
        <v>0</v>
      </c>
      <c r="DQ473" s="398"/>
      <c r="DR473" s="391">
        <f t="shared" si="708"/>
        <v>0</v>
      </c>
      <c r="DS473" s="391">
        <f t="shared" si="709"/>
        <v>0</v>
      </c>
      <c r="DT473" s="391">
        <f t="shared" si="710"/>
        <v>0</v>
      </c>
      <c r="DU473" s="391">
        <f t="shared" si="711"/>
        <v>0</v>
      </c>
      <c r="DV473" s="391">
        <f t="shared" si="712"/>
        <v>0</v>
      </c>
      <c r="DW473" s="391">
        <f t="shared" si="713"/>
        <v>0</v>
      </c>
      <c r="DX473" s="391">
        <f t="shared" si="714"/>
        <v>0</v>
      </c>
      <c r="DY473" s="391">
        <f t="shared" si="715"/>
        <v>0</v>
      </c>
      <c r="DZ473" s="391">
        <f t="shared" si="716"/>
        <v>0</v>
      </c>
      <c r="EA473" s="391">
        <f t="shared" si="717"/>
        <v>0</v>
      </c>
      <c r="EB473" s="391">
        <f t="shared" si="718"/>
        <v>0</v>
      </c>
      <c r="EC473" s="398"/>
      <c r="ED473" s="391">
        <f t="shared" si="719"/>
        <v>0</v>
      </c>
      <c r="EE473" s="391">
        <f t="shared" si="720"/>
        <v>0</v>
      </c>
      <c r="EF473" s="391">
        <f t="shared" si="721"/>
        <v>0</v>
      </c>
      <c r="EG473" s="391">
        <f t="shared" si="722"/>
        <v>0</v>
      </c>
      <c r="EH473" s="391">
        <f t="shared" si="723"/>
        <v>0</v>
      </c>
      <c r="EI473" s="391">
        <f t="shared" si="724"/>
        <v>0</v>
      </c>
      <c r="EJ473" s="391">
        <f t="shared" si="725"/>
        <v>0</v>
      </c>
      <c r="EK473" s="391">
        <f t="shared" si="726"/>
        <v>0</v>
      </c>
      <c r="EL473" s="391">
        <f t="shared" si="727"/>
        <v>0</v>
      </c>
      <c r="EM473" s="391">
        <f t="shared" si="728"/>
        <v>0</v>
      </c>
      <c r="EN473" s="391">
        <f t="shared" si="729"/>
        <v>0</v>
      </c>
    </row>
    <row r="474" spans="1:144" s="391" customFormat="1" ht="13.5" hidden="1" thickBot="1" x14ac:dyDescent="0.25">
      <c r="A474" s="364" t="str">
        <f t="shared" si="735"/>
        <v>zzz</v>
      </c>
      <c r="B474" s="365" t="str">
        <f>IF((A474&lt;&gt;"ZZZ"),(IF((IFERROR((VLOOKUP(A474,'Standaard+voorstellen '!A$1:B$436,1,FALSE)),"ZZZ"))="ZZZ","v","")),"")</f>
        <v/>
      </c>
      <c r="C474" s="413" t="s">
        <v>1051</v>
      </c>
      <c r="D474" s="367" t="str">
        <f t="shared" si="649"/>
        <v/>
      </c>
      <c r="E474" s="368" t="str">
        <f>IFERROR((VLOOKUP(C474,'Standaard+voorstellen '!A$1:E$568,2,FALSE)),"Nog af te handelen AANVRAAG")</f>
        <v>Nog af te handelen AANVRAAG</v>
      </c>
      <c r="F474" s="369" t="str">
        <f>IFERROR((VLOOKUP(C474,'Standaard+voorstellen '!A$1:E$568,3,FALSE)),"")</f>
        <v/>
      </c>
      <c r="G474" s="370">
        <f t="shared" si="732"/>
        <v>0</v>
      </c>
      <c r="H474" s="371">
        <f t="shared" si="734"/>
        <v>0</v>
      </c>
      <c r="I474" s="372">
        <f t="shared" si="733"/>
        <v>0</v>
      </c>
      <c r="J474" s="367" t="str">
        <f t="shared" si="650"/>
        <v/>
      </c>
      <c r="K474" s="372">
        <f t="shared" si="651"/>
        <v>0</v>
      </c>
      <c r="L474" s="432" t="s">
        <v>1101</v>
      </c>
      <c r="M474" s="373"/>
      <c r="N474" s="374"/>
      <c r="O474" s="486"/>
      <c r="P474" s="376"/>
      <c r="Q474" s="377"/>
      <c r="R474" s="378"/>
      <c r="S474" s="379"/>
      <c r="T474" s="378"/>
      <c r="U474" s="378"/>
      <c r="V474" s="383"/>
      <c r="W474" s="384"/>
      <c r="X474" s="385"/>
      <c r="Y474" s="384"/>
      <c r="Z474" s="401"/>
      <c r="AA474" s="402"/>
      <c r="AB474" s="383"/>
      <c r="AC474" s="384"/>
      <c r="AD474" s="384"/>
      <c r="AE474" s="383"/>
      <c r="AF474" s="401"/>
      <c r="AG474" s="406"/>
      <c r="AH474" s="383"/>
      <c r="AI474" s="384"/>
      <c r="AJ474" s="385"/>
      <c r="AK474" s="384"/>
      <c r="AL474" s="384"/>
      <c r="AM474" s="384"/>
      <c r="AN474" s="383"/>
      <c r="AO474" s="384"/>
      <c r="AP474" s="385"/>
      <c r="AQ474" s="384"/>
      <c r="AR474" s="384"/>
      <c r="AS474" s="384"/>
      <c r="AT474" s="383"/>
      <c r="AU474" s="384"/>
      <c r="AV474" s="384"/>
      <c r="AW474" s="383"/>
      <c r="AX474" s="384"/>
      <c r="AY474" s="385"/>
      <c r="AZ474" s="403"/>
      <c r="BA474" s="387" t="str">
        <f t="shared" si="652"/>
        <v>zzz</v>
      </c>
      <c r="BB474" s="388" t="str">
        <f t="shared" si="653"/>
        <v/>
      </c>
      <c r="BC474" s="389" t="str">
        <f t="shared" si="654"/>
        <v/>
      </c>
      <c r="BD474" s="390" t="str">
        <f t="shared" si="647"/>
        <v/>
      </c>
      <c r="BE474" s="391">
        <f t="shared" si="655"/>
        <v>4</v>
      </c>
      <c r="BF474" s="392" t="e">
        <f>VLOOKUP(C474,'Standaard+voorstellen '!A$1:E$568,1,FALSE)</f>
        <v>#N/A</v>
      </c>
      <c r="BG474" s="393" t="e">
        <f>VLOOKUP(P474,'Hulpblad Aantal per VrtgSrt &gt;=1'!B$4:C$688,1,FALSE)</f>
        <v>#N/A</v>
      </c>
      <c r="BH474" s="394"/>
      <c r="BI474" s="393" t="str">
        <f t="shared" si="656"/>
        <v>v</v>
      </c>
      <c r="BJ474" s="393" t="str">
        <f t="shared" si="657"/>
        <v/>
      </c>
      <c r="BK474" s="393" t="str">
        <f t="shared" si="658"/>
        <v/>
      </c>
      <c r="BL474" s="395" t="str">
        <f t="shared" si="659"/>
        <v/>
      </c>
      <c r="BM474" s="393" t="str">
        <f>IF((B474&gt;"a"),(VLOOKUP(A474,Afhankelijkheid!A$2:O$5530,2,FALSE)),"")</f>
        <v/>
      </c>
      <c r="BN474" s="396">
        <f>IFERROR(VLOOKUP(A474,'Hulpblad IZB en IZE'!A$2:B$750,2,FALSE),0)</f>
        <v>0</v>
      </c>
      <c r="BO474" s="397" t="str">
        <f t="shared" si="660"/>
        <v/>
      </c>
      <c r="BP474" s="370">
        <f t="shared" si="661"/>
        <v>0</v>
      </c>
      <c r="BQ474" s="371">
        <f t="shared" si="662"/>
        <v>0</v>
      </c>
      <c r="BR474" s="372">
        <f t="shared" si="730"/>
        <v>0</v>
      </c>
      <c r="BS474" s="372">
        <f t="shared" si="731"/>
        <v>0</v>
      </c>
      <c r="BT474" s="367">
        <f t="shared" si="663"/>
        <v>0</v>
      </c>
      <c r="BU474" s="398"/>
      <c r="BW474" s="393">
        <f t="shared" si="664"/>
        <v>0</v>
      </c>
      <c r="BX474" s="393">
        <f t="shared" si="665"/>
        <v>0</v>
      </c>
      <c r="BY474" s="393">
        <f t="shared" si="666"/>
        <v>0</v>
      </c>
      <c r="BZ474" s="393">
        <f t="shared" si="667"/>
        <v>0</v>
      </c>
      <c r="CA474" s="393">
        <f t="shared" si="668"/>
        <v>0</v>
      </c>
      <c r="CB474" s="393">
        <f t="shared" si="669"/>
        <v>0</v>
      </c>
      <c r="CC474" s="393">
        <f t="shared" si="670"/>
        <v>0</v>
      </c>
      <c r="CD474" s="393">
        <f t="shared" si="671"/>
        <v>0</v>
      </c>
      <c r="CE474" s="393">
        <f t="shared" si="672"/>
        <v>0</v>
      </c>
      <c r="CF474" s="393">
        <f t="shared" si="673"/>
        <v>0</v>
      </c>
      <c r="CG474" s="398"/>
      <c r="CH474" s="391">
        <f t="shared" si="674"/>
        <v>0</v>
      </c>
      <c r="CI474" s="391">
        <f t="shared" si="675"/>
        <v>0</v>
      </c>
      <c r="CJ474" s="391">
        <f t="shared" si="676"/>
        <v>0</v>
      </c>
      <c r="CK474" s="391">
        <f t="shared" si="677"/>
        <v>0</v>
      </c>
      <c r="CL474" s="391">
        <f t="shared" si="678"/>
        <v>0</v>
      </c>
      <c r="CM474" s="391">
        <f t="shared" si="679"/>
        <v>0</v>
      </c>
      <c r="CN474" s="391">
        <f t="shared" si="680"/>
        <v>0</v>
      </c>
      <c r="CO474" s="391">
        <f t="shared" si="681"/>
        <v>0</v>
      </c>
      <c r="CP474" s="391">
        <f t="shared" si="682"/>
        <v>0</v>
      </c>
      <c r="CQ474" s="391">
        <f t="shared" si="683"/>
        <v>0</v>
      </c>
      <c r="CR474" s="391">
        <f t="shared" si="684"/>
        <v>0</v>
      </c>
      <c r="CS474" s="393">
        <f t="shared" si="685"/>
        <v>0</v>
      </c>
      <c r="CT474" s="391">
        <f t="shared" si="686"/>
        <v>0</v>
      </c>
      <c r="CU474" s="391">
        <f t="shared" si="687"/>
        <v>0</v>
      </c>
      <c r="CV474" s="391">
        <f t="shared" si="688"/>
        <v>0</v>
      </c>
      <c r="CW474" s="391">
        <f t="shared" si="689"/>
        <v>0</v>
      </c>
      <c r="CX474" s="391">
        <f t="shared" si="690"/>
        <v>0</v>
      </c>
      <c r="CY474" s="391">
        <f t="shared" si="691"/>
        <v>0</v>
      </c>
      <c r="CZ474" s="391">
        <f t="shared" si="692"/>
        <v>0</v>
      </c>
      <c r="DA474" s="391">
        <f t="shared" si="693"/>
        <v>0</v>
      </c>
      <c r="DB474" s="391">
        <f t="shared" si="694"/>
        <v>0</v>
      </c>
      <c r="DC474" s="391">
        <f t="shared" si="695"/>
        <v>0</v>
      </c>
      <c r="DD474" s="391">
        <f t="shared" si="696"/>
        <v>0</v>
      </c>
      <c r="DE474" s="398"/>
      <c r="DF474" s="391">
        <f t="shared" si="697"/>
        <v>0</v>
      </c>
      <c r="DG474" s="391">
        <f t="shared" si="698"/>
        <v>0</v>
      </c>
      <c r="DH474" s="391">
        <f t="shared" si="699"/>
        <v>0</v>
      </c>
      <c r="DI474" s="391">
        <f t="shared" si="700"/>
        <v>0</v>
      </c>
      <c r="DJ474" s="391">
        <f t="shared" si="701"/>
        <v>0</v>
      </c>
      <c r="DK474" s="391">
        <f t="shared" si="702"/>
        <v>0</v>
      </c>
      <c r="DL474" s="391">
        <f t="shared" si="703"/>
        <v>0</v>
      </c>
      <c r="DM474" s="391">
        <f t="shared" si="704"/>
        <v>0</v>
      </c>
      <c r="DN474" s="391">
        <f t="shared" si="705"/>
        <v>0</v>
      </c>
      <c r="DO474" s="391">
        <f t="shared" si="706"/>
        <v>0</v>
      </c>
      <c r="DP474" s="391">
        <f t="shared" si="707"/>
        <v>0</v>
      </c>
      <c r="DQ474" s="398"/>
      <c r="DR474" s="391">
        <f t="shared" si="708"/>
        <v>0</v>
      </c>
      <c r="DS474" s="391">
        <f t="shared" si="709"/>
        <v>0</v>
      </c>
      <c r="DT474" s="391">
        <f t="shared" si="710"/>
        <v>0</v>
      </c>
      <c r="DU474" s="391">
        <f t="shared" si="711"/>
        <v>0</v>
      </c>
      <c r="DV474" s="391">
        <f t="shared" si="712"/>
        <v>0</v>
      </c>
      <c r="DW474" s="391">
        <f t="shared" si="713"/>
        <v>0</v>
      </c>
      <c r="DX474" s="391">
        <f t="shared" si="714"/>
        <v>0</v>
      </c>
      <c r="DY474" s="391">
        <f t="shared" si="715"/>
        <v>0</v>
      </c>
      <c r="DZ474" s="391">
        <f t="shared" si="716"/>
        <v>0</v>
      </c>
      <c r="EA474" s="391">
        <f t="shared" si="717"/>
        <v>0</v>
      </c>
      <c r="EB474" s="391">
        <f t="shared" si="718"/>
        <v>0</v>
      </c>
      <c r="EC474" s="398"/>
      <c r="ED474" s="391">
        <f t="shared" si="719"/>
        <v>0</v>
      </c>
      <c r="EE474" s="391">
        <f t="shared" si="720"/>
        <v>0</v>
      </c>
      <c r="EF474" s="391">
        <f t="shared" si="721"/>
        <v>0</v>
      </c>
      <c r="EG474" s="391">
        <f t="shared" si="722"/>
        <v>0</v>
      </c>
      <c r="EH474" s="391">
        <f t="shared" si="723"/>
        <v>0</v>
      </c>
      <c r="EI474" s="391">
        <f t="shared" si="724"/>
        <v>0</v>
      </c>
      <c r="EJ474" s="391">
        <f t="shared" si="725"/>
        <v>0</v>
      </c>
      <c r="EK474" s="391">
        <f t="shared" si="726"/>
        <v>0</v>
      </c>
      <c r="EL474" s="391">
        <f t="shared" si="727"/>
        <v>0</v>
      </c>
      <c r="EM474" s="391">
        <f t="shared" si="728"/>
        <v>0</v>
      </c>
      <c r="EN474" s="391">
        <f t="shared" si="729"/>
        <v>0</v>
      </c>
    </row>
    <row r="475" spans="1:144" s="391" customFormat="1" ht="13.5" hidden="1" thickBot="1" x14ac:dyDescent="0.25">
      <c r="A475" s="364" t="str">
        <f t="shared" si="735"/>
        <v>zzz</v>
      </c>
      <c r="B475" s="365" t="str">
        <f>IF((A475&lt;&gt;"ZZZ"),(IF((IFERROR((VLOOKUP(A475,'Standaard+voorstellen '!A$1:B$436,1,FALSE)),"ZZZ"))="ZZZ","v","")),"")</f>
        <v/>
      </c>
      <c r="C475" s="396" t="s">
        <v>1051</v>
      </c>
      <c r="D475" s="367" t="str">
        <f t="shared" si="649"/>
        <v/>
      </c>
      <c r="E475" s="368" t="str">
        <f>IFERROR((VLOOKUP(C475,'Standaard+voorstellen '!A$1:E$568,2,FALSE)),"Nog af te handelen AANVRAAG")</f>
        <v>Nog af te handelen AANVRAAG</v>
      </c>
      <c r="F475" s="369" t="str">
        <f>IFERROR((VLOOKUP(C475,'Standaard+voorstellen '!A$1:E$568,3,FALSE)),"")</f>
        <v/>
      </c>
      <c r="G475" s="370">
        <f t="shared" si="732"/>
        <v>0</v>
      </c>
      <c r="H475" s="371">
        <f t="shared" si="734"/>
        <v>0</v>
      </c>
      <c r="I475" s="372">
        <f t="shared" si="733"/>
        <v>0</v>
      </c>
      <c r="J475" s="367" t="str">
        <f t="shared" si="650"/>
        <v/>
      </c>
      <c r="K475" s="372">
        <f t="shared" si="651"/>
        <v>0</v>
      </c>
      <c r="L475" s="369" t="s">
        <v>1101</v>
      </c>
      <c r="M475" s="373"/>
      <c r="N475" s="374"/>
      <c r="O475" s="486"/>
      <c r="P475" s="376"/>
      <c r="Q475" s="377"/>
      <c r="R475" s="378"/>
      <c r="S475" s="379"/>
      <c r="T475" s="378"/>
      <c r="U475" s="378"/>
      <c r="V475" s="383"/>
      <c r="W475" s="384"/>
      <c r="X475" s="385"/>
      <c r="Y475" s="384"/>
      <c r="Z475" s="401"/>
      <c r="AA475" s="402"/>
      <c r="AB475" s="383"/>
      <c r="AC475" s="384"/>
      <c r="AD475" s="384"/>
      <c r="AE475" s="383"/>
      <c r="AF475" s="401"/>
      <c r="AG475" s="406"/>
      <c r="AH475" s="383"/>
      <c r="AI475" s="384"/>
      <c r="AJ475" s="385"/>
      <c r="AK475" s="384"/>
      <c r="AL475" s="384"/>
      <c r="AM475" s="384"/>
      <c r="AN475" s="383"/>
      <c r="AO475" s="384"/>
      <c r="AP475" s="385"/>
      <c r="AQ475" s="384"/>
      <c r="AR475" s="384"/>
      <c r="AS475" s="384"/>
      <c r="AT475" s="383"/>
      <c r="AU475" s="384"/>
      <c r="AV475" s="384"/>
      <c r="AW475" s="383"/>
      <c r="AX475" s="384"/>
      <c r="AY475" s="385"/>
      <c r="AZ475" s="403"/>
      <c r="BA475" s="387" t="str">
        <f t="shared" si="652"/>
        <v>zzz</v>
      </c>
      <c r="BB475" s="388" t="str">
        <f t="shared" si="653"/>
        <v/>
      </c>
      <c r="BC475" s="389" t="str">
        <f t="shared" si="654"/>
        <v/>
      </c>
      <c r="BD475" s="390" t="str">
        <f t="shared" si="647"/>
        <v/>
      </c>
      <c r="BE475" s="391">
        <f t="shared" si="655"/>
        <v>4</v>
      </c>
      <c r="BF475" s="392" t="e">
        <f>VLOOKUP(C475,'Standaard+voorstellen '!A$1:E$568,1,FALSE)</f>
        <v>#N/A</v>
      </c>
      <c r="BG475" s="393" t="e">
        <f>VLOOKUP(P475,'Hulpblad Aantal per VrtgSrt &gt;=1'!B$4:C$688,1,FALSE)</f>
        <v>#N/A</v>
      </c>
      <c r="BH475" s="394"/>
      <c r="BI475" s="393" t="str">
        <f t="shared" si="656"/>
        <v>v</v>
      </c>
      <c r="BJ475" s="393" t="str">
        <f t="shared" si="657"/>
        <v/>
      </c>
      <c r="BK475" s="393" t="str">
        <f t="shared" si="658"/>
        <v/>
      </c>
      <c r="BL475" s="395" t="str">
        <f t="shared" si="659"/>
        <v/>
      </c>
      <c r="BM475" s="393" t="str">
        <f>IF((B475&gt;"a"),(VLOOKUP(A475,Afhankelijkheid!A$2:O$5530,2,FALSE)),"")</f>
        <v/>
      </c>
      <c r="BN475" s="396">
        <f>IFERROR(VLOOKUP(A475,'Hulpblad IZB en IZE'!A$2:B$750,2,FALSE),0)</f>
        <v>0</v>
      </c>
      <c r="BO475" s="397" t="str">
        <f t="shared" si="660"/>
        <v/>
      </c>
      <c r="BP475" s="370">
        <f t="shared" si="661"/>
        <v>0</v>
      </c>
      <c r="BQ475" s="371">
        <f t="shared" si="662"/>
        <v>0</v>
      </c>
      <c r="BR475" s="372">
        <f t="shared" si="730"/>
        <v>0</v>
      </c>
      <c r="BS475" s="372">
        <f t="shared" si="731"/>
        <v>0</v>
      </c>
      <c r="BT475" s="367">
        <f t="shared" si="663"/>
        <v>0</v>
      </c>
      <c r="BU475" s="398"/>
      <c r="BW475" s="393">
        <f t="shared" si="664"/>
        <v>0</v>
      </c>
      <c r="BX475" s="393">
        <f t="shared" si="665"/>
        <v>0</v>
      </c>
      <c r="BY475" s="393">
        <f t="shared" si="666"/>
        <v>0</v>
      </c>
      <c r="BZ475" s="393">
        <f t="shared" si="667"/>
        <v>0</v>
      </c>
      <c r="CA475" s="393">
        <f t="shared" si="668"/>
        <v>0</v>
      </c>
      <c r="CB475" s="393">
        <f t="shared" si="669"/>
        <v>0</v>
      </c>
      <c r="CC475" s="393">
        <f t="shared" si="670"/>
        <v>0</v>
      </c>
      <c r="CD475" s="393">
        <f t="shared" si="671"/>
        <v>0</v>
      </c>
      <c r="CE475" s="393">
        <f t="shared" si="672"/>
        <v>0</v>
      </c>
      <c r="CF475" s="393">
        <f t="shared" si="673"/>
        <v>0</v>
      </c>
      <c r="CG475" s="398"/>
      <c r="CH475" s="391">
        <f t="shared" si="674"/>
        <v>0</v>
      </c>
      <c r="CI475" s="391">
        <f t="shared" si="675"/>
        <v>0</v>
      </c>
      <c r="CJ475" s="391">
        <f t="shared" si="676"/>
        <v>0</v>
      </c>
      <c r="CK475" s="391">
        <f t="shared" si="677"/>
        <v>0</v>
      </c>
      <c r="CL475" s="391">
        <f t="shared" si="678"/>
        <v>0</v>
      </c>
      <c r="CM475" s="391">
        <f t="shared" si="679"/>
        <v>0</v>
      </c>
      <c r="CN475" s="391">
        <f t="shared" si="680"/>
        <v>0</v>
      </c>
      <c r="CO475" s="391">
        <f t="shared" si="681"/>
        <v>0</v>
      </c>
      <c r="CP475" s="391">
        <f t="shared" si="682"/>
        <v>0</v>
      </c>
      <c r="CQ475" s="391">
        <f t="shared" si="683"/>
        <v>0</v>
      </c>
      <c r="CR475" s="391">
        <f t="shared" si="684"/>
        <v>0</v>
      </c>
      <c r="CS475" s="393">
        <f t="shared" si="685"/>
        <v>0</v>
      </c>
      <c r="CT475" s="391">
        <f t="shared" si="686"/>
        <v>0</v>
      </c>
      <c r="CU475" s="391">
        <f t="shared" si="687"/>
        <v>0</v>
      </c>
      <c r="CV475" s="391">
        <f t="shared" si="688"/>
        <v>0</v>
      </c>
      <c r="CW475" s="391">
        <f t="shared" si="689"/>
        <v>0</v>
      </c>
      <c r="CX475" s="391">
        <f t="shared" si="690"/>
        <v>0</v>
      </c>
      <c r="CY475" s="391">
        <f t="shared" si="691"/>
        <v>0</v>
      </c>
      <c r="CZ475" s="391">
        <f t="shared" si="692"/>
        <v>0</v>
      </c>
      <c r="DA475" s="391">
        <f t="shared" si="693"/>
        <v>0</v>
      </c>
      <c r="DB475" s="391">
        <f t="shared" si="694"/>
        <v>0</v>
      </c>
      <c r="DC475" s="391">
        <f t="shared" si="695"/>
        <v>0</v>
      </c>
      <c r="DD475" s="391">
        <f t="shared" si="696"/>
        <v>0</v>
      </c>
      <c r="DE475" s="398"/>
      <c r="DF475" s="391">
        <f t="shared" si="697"/>
        <v>0</v>
      </c>
      <c r="DG475" s="391">
        <f t="shared" si="698"/>
        <v>0</v>
      </c>
      <c r="DH475" s="391">
        <f t="shared" si="699"/>
        <v>0</v>
      </c>
      <c r="DI475" s="391">
        <f t="shared" si="700"/>
        <v>0</v>
      </c>
      <c r="DJ475" s="391">
        <f t="shared" si="701"/>
        <v>0</v>
      </c>
      <c r="DK475" s="391">
        <f t="shared" si="702"/>
        <v>0</v>
      </c>
      <c r="DL475" s="391">
        <f t="shared" si="703"/>
        <v>0</v>
      </c>
      <c r="DM475" s="391">
        <f t="shared" si="704"/>
        <v>0</v>
      </c>
      <c r="DN475" s="391">
        <f t="shared" si="705"/>
        <v>0</v>
      </c>
      <c r="DO475" s="391">
        <f t="shared" si="706"/>
        <v>0</v>
      </c>
      <c r="DP475" s="391">
        <f t="shared" si="707"/>
        <v>0</v>
      </c>
      <c r="DQ475" s="398"/>
      <c r="DR475" s="391">
        <f t="shared" si="708"/>
        <v>0</v>
      </c>
      <c r="DS475" s="391">
        <f t="shared" si="709"/>
        <v>0</v>
      </c>
      <c r="DT475" s="391">
        <f t="shared" si="710"/>
        <v>0</v>
      </c>
      <c r="DU475" s="391">
        <f t="shared" si="711"/>
        <v>0</v>
      </c>
      <c r="DV475" s="391">
        <f t="shared" si="712"/>
        <v>0</v>
      </c>
      <c r="DW475" s="391">
        <f t="shared" si="713"/>
        <v>0</v>
      </c>
      <c r="DX475" s="391">
        <f t="shared" si="714"/>
        <v>0</v>
      </c>
      <c r="DY475" s="391">
        <f t="shared" si="715"/>
        <v>0</v>
      </c>
      <c r="DZ475" s="391">
        <f t="shared" si="716"/>
        <v>0</v>
      </c>
      <c r="EA475" s="391">
        <f t="shared" si="717"/>
        <v>0</v>
      </c>
      <c r="EB475" s="391">
        <f t="shared" si="718"/>
        <v>0</v>
      </c>
      <c r="EC475" s="398"/>
      <c r="ED475" s="391">
        <f t="shared" si="719"/>
        <v>0</v>
      </c>
      <c r="EE475" s="391">
        <f t="shared" si="720"/>
        <v>0</v>
      </c>
      <c r="EF475" s="391">
        <f t="shared" si="721"/>
        <v>0</v>
      </c>
      <c r="EG475" s="391">
        <f t="shared" si="722"/>
        <v>0</v>
      </c>
      <c r="EH475" s="391">
        <f t="shared" si="723"/>
        <v>0</v>
      </c>
      <c r="EI475" s="391">
        <f t="shared" si="724"/>
        <v>0</v>
      </c>
      <c r="EJ475" s="391">
        <f t="shared" si="725"/>
        <v>0</v>
      </c>
      <c r="EK475" s="391">
        <f t="shared" si="726"/>
        <v>0</v>
      </c>
      <c r="EL475" s="391">
        <f t="shared" si="727"/>
        <v>0</v>
      </c>
      <c r="EM475" s="391">
        <f t="shared" si="728"/>
        <v>0</v>
      </c>
      <c r="EN475" s="391">
        <f t="shared" si="729"/>
        <v>0</v>
      </c>
    </row>
    <row r="476" spans="1:144" s="391" customFormat="1" ht="13.5" hidden="1" thickBot="1" x14ac:dyDescent="0.25">
      <c r="A476" s="364" t="str">
        <f t="shared" si="735"/>
        <v>zzz</v>
      </c>
      <c r="B476" s="365" t="str">
        <f>IF((A476&lt;&gt;"ZZZ"),(IF((IFERROR((VLOOKUP(A476,'Standaard+voorstellen '!A$1:B$436,1,FALSE)),"ZZZ"))="ZZZ","v","")),"")</f>
        <v/>
      </c>
      <c r="C476" s="396" t="s">
        <v>1051</v>
      </c>
      <c r="D476" s="367" t="str">
        <f t="shared" si="649"/>
        <v/>
      </c>
      <c r="E476" s="368" t="str">
        <f>IFERROR((VLOOKUP(C476,'Standaard+voorstellen '!A$1:E$568,2,FALSE)),"Nog af te handelen AANVRAAG")</f>
        <v>Nog af te handelen AANVRAAG</v>
      </c>
      <c r="F476" s="369" t="str">
        <f>IFERROR((VLOOKUP(C476,'Standaard+voorstellen '!A$1:E$568,3,FALSE)),"")</f>
        <v/>
      </c>
      <c r="G476" s="370">
        <f t="shared" si="732"/>
        <v>0</v>
      </c>
      <c r="H476" s="371">
        <f t="shared" si="734"/>
        <v>0</v>
      </c>
      <c r="I476" s="372">
        <f t="shared" si="733"/>
        <v>0</v>
      </c>
      <c r="J476" s="367" t="str">
        <f t="shared" si="650"/>
        <v/>
      </c>
      <c r="K476" s="372">
        <f t="shared" si="651"/>
        <v>0</v>
      </c>
      <c r="L476" s="369" t="s">
        <v>1101</v>
      </c>
      <c r="M476" s="373"/>
      <c r="N476" s="374"/>
      <c r="O476" s="486"/>
      <c r="P476" s="376"/>
      <c r="Q476" s="377"/>
      <c r="R476" s="378"/>
      <c r="S476" s="379"/>
      <c r="T476" s="378"/>
      <c r="U476" s="378"/>
      <c r="V476" s="383"/>
      <c r="W476" s="384"/>
      <c r="X476" s="385"/>
      <c r="Y476" s="384"/>
      <c r="Z476" s="401"/>
      <c r="AA476" s="402"/>
      <c r="AB476" s="383"/>
      <c r="AC476" s="384"/>
      <c r="AD476" s="384"/>
      <c r="AE476" s="383"/>
      <c r="AF476" s="401"/>
      <c r="AG476" s="406"/>
      <c r="AH476" s="383"/>
      <c r="AI476" s="384"/>
      <c r="AJ476" s="385"/>
      <c r="AK476" s="384"/>
      <c r="AL476" s="384"/>
      <c r="AM476" s="384"/>
      <c r="AN476" s="383"/>
      <c r="AO476" s="384"/>
      <c r="AP476" s="385"/>
      <c r="AQ476" s="384"/>
      <c r="AR476" s="384"/>
      <c r="AS476" s="384"/>
      <c r="AT476" s="383"/>
      <c r="AU476" s="384"/>
      <c r="AV476" s="384"/>
      <c r="AW476" s="383"/>
      <c r="AX476" s="384"/>
      <c r="AY476" s="385"/>
      <c r="AZ476" s="403"/>
      <c r="BA476" s="387" t="str">
        <f t="shared" si="652"/>
        <v>zzz</v>
      </c>
      <c r="BB476" s="388" t="str">
        <f t="shared" si="653"/>
        <v/>
      </c>
      <c r="BC476" s="389" t="str">
        <f t="shared" si="654"/>
        <v/>
      </c>
      <c r="BD476" s="390" t="str">
        <f t="shared" ref="BD476:BD539" si="736">IF(($H476="m"),(IF(MID($C476,4,1)&gt;"-",MID($C476,4,4),MID($C476,5,3))),(MID($C476,($BE476+1),7)))</f>
        <v/>
      </c>
      <c r="BE476" s="391">
        <f t="shared" si="655"/>
        <v>4</v>
      </c>
      <c r="BF476" s="392" t="e">
        <f>VLOOKUP(C476,'Standaard+voorstellen '!A$1:E$568,1,FALSE)</f>
        <v>#N/A</v>
      </c>
      <c r="BG476" s="393" t="e">
        <f>VLOOKUP(P476,'Hulpblad Aantal per VrtgSrt &gt;=1'!B$4:C$688,1,FALSE)</f>
        <v>#N/A</v>
      </c>
      <c r="BH476" s="394"/>
      <c r="BI476" s="393" t="str">
        <f t="shared" si="656"/>
        <v>v</v>
      </c>
      <c r="BJ476" s="393" t="str">
        <f t="shared" si="657"/>
        <v/>
      </c>
      <c r="BK476" s="393" t="str">
        <f t="shared" si="658"/>
        <v/>
      </c>
      <c r="BL476" s="395" t="str">
        <f t="shared" si="659"/>
        <v/>
      </c>
      <c r="BM476" s="393" t="str">
        <f>IF((B476&gt;"a"),(VLOOKUP(A476,Afhankelijkheid!A$2:O$5530,2,FALSE)),"")</f>
        <v/>
      </c>
      <c r="BN476" s="396">
        <f>IFERROR(VLOOKUP(A476,'Hulpblad IZB en IZE'!A$2:B$750,2,FALSE),0)</f>
        <v>0</v>
      </c>
      <c r="BO476" s="397" t="str">
        <f t="shared" si="660"/>
        <v/>
      </c>
      <c r="BP476" s="370">
        <f t="shared" si="661"/>
        <v>0</v>
      </c>
      <c r="BQ476" s="371">
        <f t="shared" si="662"/>
        <v>0</v>
      </c>
      <c r="BR476" s="372">
        <f t="shared" si="730"/>
        <v>0</v>
      </c>
      <c r="BS476" s="372">
        <f t="shared" si="731"/>
        <v>0</v>
      </c>
      <c r="BT476" s="367">
        <f t="shared" si="663"/>
        <v>0</v>
      </c>
      <c r="BU476" s="398"/>
      <c r="BW476" s="393">
        <f t="shared" si="664"/>
        <v>0</v>
      </c>
      <c r="BX476" s="393">
        <f t="shared" si="665"/>
        <v>0</v>
      </c>
      <c r="BY476" s="393">
        <f t="shared" si="666"/>
        <v>0</v>
      </c>
      <c r="BZ476" s="393">
        <f t="shared" si="667"/>
        <v>0</v>
      </c>
      <c r="CA476" s="393">
        <f t="shared" si="668"/>
        <v>0</v>
      </c>
      <c r="CB476" s="393">
        <f t="shared" si="669"/>
        <v>0</v>
      </c>
      <c r="CC476" s="393">
        <f t="shared" si="670"/>
        <v>0</v>
      </c>
      <c r="CD476" s="393">
        <f t="shared" si="671"/>
        <v>0</v>
      </c>
      <c r="CE476" s="393">
        <f t="shared" si="672"/>
        <v>0</v>
      </c>
      <c r="CF476" s="393">
        <f t="shared" si="673"/>
        <v>0</v>
      </c>
      <c r="CG476" s="398"/>
      <c r="CH476" s="391">
        <f t="shared" si="674"/>
        <v>0</v>
      </c>
      <c r="CI476" s="391">
        <f t="shared" si="675"/>
        <v>0</v>
      </c>
      <c r="CJ476" s="391">
        <f t="shared" si="676"/>
        <v>0</v>
      </c>
      <c r="CK476" s="391">
        <f t="shared" si="677"/>
        <v>0</v>
      </c>
      <c r="CL476" s="391">
        <f t="shared" si="678"/>
        <v>0</v>
      </c>
      <c r="CM476" s="391">
        <f t="shared" si="679"/>
        <v>0</v>
      </c>
      <c r="CN476" s="391">
        <f t="shared" si="680"/>
        <v>0</v>
      </c>
      <c r="CO476" s="391">
        <f t="shared" si="681"/>
        <v>0</v>
      </c>
      <c r="CP476" s="391">
        <f t="shared" si="682"/>
        <v>0</v>
      </c>
      <c r="CQ476" s="391">
        <f t="shared" si="683"/>
        <v>0</v>
      </c>
      <c r="CR476" s="391">
        <f t="shared" si="684"/>
        <v>0</v>
      </c>
      <c r="CS476" s="393">
        <f t="shared" si="685"/>
        <v>0</v>
      </c>
      <c r="CT476" s="391">
        <f t="shared" si="686"/>
        <v>0</v>
      </c>
      <c r="CU476" s="391">
        <f t="shared" si="687"/>
        <v>0</v>
      </c>
      <c r="CV476" s="391">
        <f t="shared" si="688"/>
        <v>0</v>
      </c>
      <c r="CW476" s="391">
        <f t="shared" si="689"/>
        <v>0</v>
      </c>
      <c r="CX476" s="391">
        <f t="shared" si="690"/>
        <v>0</v>
      </c>
      <c r="CY476" s="391">
        <f t="shared" si="691"/>
        <v>0</v>
      </c>
      <c r="CZ476" s="391">
        <f t="shared" si="692"/>
        <v>0</v>
      </c>
      <c r="DA476" s="391">
        <f t="shared" si="693"/>
        <v>0</v>
      </c>
      <c r="DB476" s="391">
        <f t="shared" si="694"/>
        <v>0</v>
      </c>
      <c r="DC476" s="391">
        <f t="shared" si="695"/>
        <v>0</v>
      </c>
      <c r="DD476" s="391">
        <f t="shared" si="696"/>
        <v>0</v>
      </c>
      <c r="DE476" s="398"/>
      <c r="DF476" s="391">
        <f t="shared" si="697"/>
        <v>0</v>
      </c>
      <c r="DG476" s="391">
        <f t="shared" si="698"/>
        <v>0</v>
      </c>
      <c r="DH476" s="391">
        <f t="shared" si="699"/>
        <v>0</v>
      </c>
      <c r="DI476" s="391">
        <f t="shared" si="700"/>
        <v>0</v>
      </c>
      <c r="DJ476" s="391">
        <f t="shared" si="701"/>
        <v>0</v>
      </c>
      <c r="DK476" s="391">
        <f t="shared" si="702"/>
        <v>0</v>
      </c>
      <c r="DL476" s="391">
        <f t="shared" si="703"/>
        <v>0</v>
      </c>
      <c r="DM476" s="391">
        <f t="shared" si="704"/>
        <v>0</v>
      </c>
      <c r="DN476" s="391">
        <f t="shared" si="705"/>
        <v>0</v>
      </c>
      <c r="DO476" s="391">
        <f t="shared" si="706"/>
        <v>0</v>
      </c>
      <c r="DP476" s="391">
        <f t="shared" si="707"/>
        <v>0</v>
      </c>
      <c r="DQ476" s="398"/>
      <c r="DR476" s="391">
        <f t="shared" si="708"/>
        <v>0</v>
      </c>
      <c r="DS476" s="391">
        <f t="shared" si="709"/>
        <v>0</v>
      </c>
      <c r="DT476" s="391">
        <f t="shared" si="710"/>
        <v>0</v>
      </c>
      <c r="DU476" s="391">
        <f t="shared" si="711"/>
        <v>0</v>
      </c>
      <c r="DV476" s="391">
        <f t="shared" si="712"/>
        <v>0</v>
      </c>
      <c r="DW476" s="391">
        <f t="shared" si="713"/>
        <v>0</v>
      </c>
      <c r="DX476" s="391">
        <f t="shared" si="714"/>
        <v>0</v>
      </c>
      <c r="DY476" s="391">
        <f t="shared" si="715"/>
        <v>0</v>
      </c>
      <c r="DZ476" s="391">
        <f t="shared" si="716"/>
        <v>0</v>
      </c>
      <c r="EA476" s="391">
        <f t="shared" si="717"/>
        <v>0</v>
      </c>
      <c r="EB476" s="391">
        <f t="shared" si="718"/>
        <v>0</v>
      </c>
      <c r="EC476" s="398"/>
      <c r="ED476" s="391">
        <f t="shared" si="719"/>
        <v>0</v>
      </c>
      <c r="EE476" s="391">
        <f t="shared" si="720"/>
        <v>0</v>
      </c>
      <c r="EF476" s="391">
        <f t="shared" si="721"/>
        <v>0</v>
      </c>
      <c r="EG476" s="391">
        <f t="shared" si="722"/>
        <v>0</v>
      </c>
      <c r="EH476" s="391">
        <f t="shared" si="723"/>
        <v>0</v>
      </c>
      <c r="EI476" s="391">
        <f t="shared" si="724"/>
        <v>0</v>
      </c>
      <c r="EJ476" s="391">
        <f t="shared" si="725"/>
        <v>0</v>
      </c>
      <c r="EK476" s="391">
        <f t="shared" si="726"/>
        <v>0</v>
      </c>
      <c r="EL476" s="391">
        <f t="shared" si="727"/>
        <v>0</v>
      </c>
      <c r="EM476" s="391">
        <f t="shared" si="728"/>
        <v>0</v>
      </c>
      <c r="EN476" s="391">
        <f t="shared" si="729"/>
        <v>0</v>
      </c>
    </row>
    <row r="477" spans="1:144" s="399" customFormat="1" ht="18.75" hidden="1" thickBot="1" x14ac:dyDescent="0.25">
      <c r="A477" s="364" t="str">
        <f t="shared" si="735"/>
        <v>zzz</v>
      </c>
      <c r="B477" s="365" t="str">
        <f>IF((A477&lt;&gt;"ZZZ"),(IF((IFERROR((VLOOKUP(A477,'Standaard+voorstellen '!A$1:B$436,1,FALSE)),"ZZZ"))="ZZZ","v","")),"")</f>
        <v/>
      </c>
      <c r="C477" s="396" t="s">
        <v>1051</v>
      </c>
      <c r="D477" s="367" t="str">
        <f t="shared" si="649"/>
        <v/>
      </c>
      <c r="E477" s="368" t="str">
        <f>IFERROR((VLOOKUP(C477,'Standaard+voorstellen '!A$1:E$568,2,FALSE)),"Nog af te handelen AANVRAAG")</f>
        <v>Nog af te handelen AANVRAAG</v>
      </c>
      <c r="F477" s="369" t="str">
        <f>IFERROR((VLOOKUP(C477,'Standaard+voorstellen '!A$1:E$568,3,FALSE)),"")</f>
        <v/>
      </c>
      <c r="G477" s="370">
        <f t="shared" si="732"/>
        <v>0</v>
      </c>
      <c r="H477" s="371">
        <f t="shared" si="734"/>
        <v>0</v>
      </c>
      <c r="I477" s="372">
        <f t="shared" si="733"/>
        <v>0</v>
      </c>
      <c r="J477" s="367" t="str">
        <f t="shared" si="650"/>
        <v/>
      </c>
      <c r="K477" s="372">
        <f t="shared" si="651"/>
        <v>0</v>
      </c>
      <c r="L477" s="369" t="s">
        <v>1101</v>
      </c>
      <c r="M477" s="373"/>
      <c r="N477" s="374"/>
      <c r="O477" s="486"/>
      <c r="P477" s="376"/>
      <c r="Q477" s="377"/>
      <c r="R477" s="378"/>
      <c r="S477" s="379"/>
      <c r="T477" s="378"/>
      <c r="U477" s="378"/>
      <c r="V477" s="383"/>
      <c r="W477" s="384"/>
      <c r="X477" s="385"/>
      <c r="Y477" s="384"/>
      <c r="Z477" s="401"/>
      <c r="AA477" s="402"/>
      <c r="AB477" s="383"/>
      <c r="AC477" s="384"/>
      <c r="AD477" s="384"/>
      <c r="AE477" s="383"/>
      <c r="AF477" s="401"/>
      <c r="AG477" s="406"/>
      <c r="AH477" s="383"/>
      <c r="AI477" s="384"/>
      <c r="AJ477" s="385"/>
      <c r="AK477" s="384"/>
      <c r="AL477" s="384"/>
      <c r="AM477" s="384"/>
      <c r="AN477" s="383"/>
      <c r="AO477" s="384"/>
      <c r="AP477" s="385"/>
      <c r="AQ477" s="384"/>
      <c r="AR477" s="384"/>
      <c r="AS477" s="384"/>
      <c r="AT477" s="383"/>
      <c r="AU477" s="384"/>
      <c r="AV477" s="384"/>
      <c r="AW477" s="383"/>
      <c r="AX477" s="384"/>
      <c r="AY477" s="385"/>
      <c r="AZ477" s="403"/>
      <c r="BA477" s="387" t="str">
        <f t="shared" si="652"/>
        <v>zzz</v>
      </c>
      <c r="BB477" s="388" t="str">
        <f t="shared" si="653"/>
        <v/>
      </c>
      <c r="BC477" s="389" t="str">
        <f t="shared" si="654"/>
        <v/>
      </c>
      <c r="BD477" s="390" t="str">
        <f t="shared" si="736"/>
        <v/>
      </c>
      <c r="BE477" s="391">
        <f t="shared" si="655"/>
        <v>4</v>
      </c>
      <c r="BF477" s="392" t="e">
        <f>VLOOKUP(C477,'Standaard+voorstellen '!A$1:E$568,1,FALSE)</f>
        <v>#N/A</v>
      </c>
      <c r="BG477" s="393" t="e">
        <f>VLOOKUP(P477,'Hulpblad Aantal per VrtgSrt &gt;=1'!B$4:C$688,1,FALSE)</f>
        <v>#N/A</v>
      </c>
      <c r="BH477" s="394"/>
      <c r="BI477" s="393" t="str">
        <f t="shared" si="656"/>
        <v>v</v>
      </c>
      <c r="BJ477" s="393" t="str">
        <f t="shared" si="657"/>
        <v/>
      </c>
      <c r="BK477" s="393" t="str">
        <f t="shared" si="658"/>
        <v/>
      </c>
      <c r="BL477" s="395" t="str">
        <f t="shared" si="659"/>
        <v/>
      </c>
      <c r="BM477" s="393" t="str">
        <f>IF((B477&gt;"a"),(VLOOKUP(A477,Afhankelijkheid!A$2:O$5530,2,FALSE)),"")</f>
        <v/>
      </c>
      <c r="BN477" s="396">
        <f>IFERROR(VLOOKUP(A477,'Hulpblad IZB en IZE'!A$2:B$750,2,FALSE),0)</f>
        <v>0</v>
      </c>
      <c r="BO477" s="397" t="str">
        <f t="shared" si="660"/>
        <v/>
      </c>
      <c r="BP477" s="370">
        <f t="shared" si="661"/>
        <v>0</v>
      </c>
      <c r="BQ477" s="371">
        <f t="shared" si="662"/>
        <v>0</v>
      </c>
      <c r="BR477" s="372">
        <f t="shared" si="730"/>
        <v>0</v>
      </c>
      <c r="BS477" s="372">
        <f t="shared" si="731"/>
        <v>0</v>
      </c>
      <c r="BT477" s="367">
        <f t="shared" si="663"/>
        <v>0</v>
      </c>
      <c r="BU477" s="398"/>
      <c r="BV477" s="391"/>
      <c r="BW477" s="393">
        <f t="shared" si="664"/>
        <v>0</v>
      </c>
      <c r="BX477" s="393">
        <f t="shared" si="665"/>
        <v>0</v>
      </c>
      <c r="BY477" s="393">
        <f t="shared" si="666"/>
        <v>0</v>
      </c>
      <c r="BZ477" s="393">
        <f t="shared" si="667"/>
        <v>0</v>
      </c>
      <c r="CA477" s="393">
        <f t="shared" si="668"/>
        <v>0</v>
      </c>
      <c r="CB477" s="393">
        <f t="shared" si="669"/>
        <v>0</v>
      </c>
      <c r="CC477" s="393">
        <f t="shared" si="670"/>
        <v>0</v>
      </c>
      <c r="CD477" s="393">
        <f t="shared" si="671"/>
        <v>0</v>
      </c>
      <c r="CE477" s="393">
        <f t="shared" si="672"/>
        <v>0</v>
      </c>
      <c r="CF477" s="393">
        <f t="shared" si="673"/>
        <v>0</v>
      </c>
      <c r="CG477" s="398"/>
      <c r="CH477" s="391">
        <f t="shared" si="674"/>
        <v>0</v>
      </c>
      <c r="CI477" s="391">
        <f t="shared" si="675"/>
        <v>0</v>
      </c>
      <c r="CJ477" s="391">
        <f t="shared" si="676"/>
        <v>0</v>
      </c>
      <c r="CK477" s="391">
        <f t="shared" si="677"/>
        <v>0</v>
      </c>
      <c r="CL477" s="391">
        <f t="shared" si="678"/>
        <v>0</v>
      </c>
      <c r="CM477" s="391">
        <f t="shared" si="679"/>
        <v>0</v>
      </c>
      <c r="CN477" s="391">
        <f t="shared" si="680"/>
        <v>0</v>
      </c>
      <c r="CO477" s="391">
        <f t="shared" si="681"/>
        <v>0</v>
      </c>
      <c r="CP477" s="391">
        <f t="shared" si="682"/>
        <v>0</v>
      </c>
      <c r="CQ477" s="391">
        <f t="shared" si="683"/>
        <v>0</v>
      </c>
      <c r="CR477" s="391">
        <f t="shared" si="684"/>
        <v>0</v>
      </c>
      <c r="CS477" s="393">
        <f t="shared" si="685"/>
        <v>0</v>
      </c>
      <c r="CT477" s="391">
        <f t="shared" si="686"/>
        <v>0</v>
      </c>
      <c r="CU477" s="391">
        <f t="shared" si="687"/>
        <v>0</v>
      </c>
      <c r="CV477" s="391">
        <f t="shared" si="688"/>
        <v>0</v>
      </c>
      <c r="CW477" s="391">
        <f t="shared" si="689"/>
        <v>0</v>
      </c>
      <c r="CX477" s="391">
        <f t="shared" si="690"/>
        <v>0</v>
      </c>
      <c r="CY477" s="391">
        <f t="shared" si="691"/>
        <v>0</v>
      </c>
      <c r="CZ477" s="391">
        <f t="shared" si="692"/>
        <v>0</v>
      </c>
      <c r="DA477" s="391">
        <f t="shared" si="693"/>
        <v>0</v>
      </c>
      <c r="DB477" s="391">
        <f t="shared" si="694"/>
        <v>0</v>
      </c>
      <c r="DC477" s="391">
        <f t="shared" si="695"/>
        <v>0</v>
      </c>
      <c r="DD477" s="391">
        <f t="shared" si="696"/>
        <v>0</v>
      </c>
      <c r="DE477" s="398"/>
      <c r="DF477" s="391">
        <f t="shared" si="697"/>
        <v>0</v>
      </c>
      <c r="DG477" s="391">
        <f t="shared" si="698"/>
        <v>0</v>
      </c>
      <c r="DH477" s="391">
        <f t="shared" si="699"/>
        <v>0</v>
      </c>
      <c r="DI477" s="391">
        <f t="shared" si="700"/>
        <v>0</v>
      </c>
      <c r="DJ477" s="391">
        <f t="shared" si="701"/>
        <v>0</v>
      </c>
      <c r="DK477" s="391">
        <f t="shared" si="702"/>
        <v>0</v>
      </c>
      <c r="DL477" s="391">
        <f t="shared" si="703"/>
        <v>0</v>
      </c>
      <c r="DM477" s="391">
        <f t="shared" si="704"/>
        <v>0</v>
      </c>
      <c r="DN477" s="391">
        <f t="shared" si="705"/>
        <v>0</v>
      </c>
      <c r="DO477" s="391">
        <f t="shared" si="706"/>
        <v>0</v>
      </c>
      <c r="DP477" s="391">
        <f t="shared" si="707"/>
        <v>0</v>
      </c>
      <c r="DQ477" s="398"/>
      <c r="DR477" s="391">
        <f t="shared" si="708"/>
        <v>0</v>
      </c>
      <c r="DS477" s="391">
        <f t="shared" si="709"/>
        <v>0</v>
      </c>
      <c r="DT477" s="391">
        <f t="shared" si="710"/>
        <v>0</v>
      </c>
      <c r="DU477" s="391">
        <f t="shared" si="711"/>
        <v>0</v>
      </c>
      <c r="DV477" s="391">
        <f t="shared" si="712"/>
        <v>0</v>
      </c>
      <c r="DW477" s="391">
        <f t="shared" si="713"/>
        <v>0</v>
      </c>
      <c r="DX477" s="391">
        <f t="shared" si="714"/>
        <v>0</v>
      </c>
      <c r="DY477" s="391">
        <f t="shared" si="715"/>
        <v>0</v>
      </c>
      <c r="DZ477" s="391">
        <f t="shared" si="716"/>
        <v>0</v>
      </c>
      <c r="EA477" s="391">
        <f t="shared" si="717"/>
        <v>0</v>
      </c>
      <c r="EB477" s="391">
        <f t="shared" si="718"/>
        <v>0</v>
      </c>
      <c r="EC477" s="398"/>
      <c r="ED477" s="391">
        <f t="shared" si="719"/>
        <v>0</v>
      </c>
      <c r="EE477" s="391">
        <f t="shared" si="720"/>
        <v>0</v>
      </c>
      <c r="EF477" s="391">
        <f t="shared" si="721"/>
        <v>0</v>
      </c>
      <c r="EG477" s="391">
        <f t="shared" si="722"/>
        <v>0</v>
      </c>
      <c r="EH477" s="391">
        <f t="shared" si="723"/>
        <v>0</v>
      </c>
      <c r="EI477" s="391">
        <f t="shared" si="724"/>
        <v>0</v>
      </c>
      <c r="EJ477" s="391">
        <f t="shared" si="725"/>
        <v>0</v>
      </c>
      <c r="EK477" s="391">
        <f t="shared" si="726"/>
        <v>0</v>
      </c>
      <c r="EL477" s="391">
        <f t="shared" si="727"/>
        <v>0</v>
      </c>
      <c r="EM477" s="391">
        <f t="shared" si="728"/>
        <v>0</v>
      </c>
      <c r="EN477" s="391">
        <f t="shared" si="729"/>
        <v>0</v>
      </c>
    </row>
    <row r="478" spans="1:144" s="391" customFormat="1" ht="13.5" hidden="1" thickBot="1" x14ac:dyDescent="0.25">
      <c r="A478" s="364" t="str">
        <f t="shared" si="735"/>
        <v>zzz</v>
      </c>
      <c r="B478" s="365" t="str">
        <f>IF((A478&lt;&gt;"ZZZ"),(IF((IFERROR((VLOOKUP(A478,'Standaard+voorstellen '!A$1:B$436,1,FALSE)),"ZZZ"))="ZZZ","v","")),"")</f>
        <v/>
      </c>
      <c r="C478" s="396" t="s">
        <v>1051</v>
      </c>
      <c r="D478" s="367" t="str">
        <f t="shared" si="649"/>
        <v/>
      </c>
      <c r="E478" s="368" t="str">
        <f>IFERROR((VLOOKUP(C478,'Standaard+voorstellen '!A$1:E$568,2,FALSE)),"Nog af te handelen AANVRAAG")</f>
        <v>Nog af te handelen AANVRAAG</v>
      </c>
      <c r="F478" s="369" t="str">
        <f>IFERROR((VLOOKUP(C478,'Standaard+voorstellen '!A$1:E$568,3,FALSE)),"")</f>
        <v/>
      </c>
      <c r="G478" s="370">
        <f t="shared" si="732"/>
        <v>0</v>
      </c>
      <c r="H478" s="371">
        <f t="shared" si="734"/>
        <v>0</v>
      </c>
      <c r="I478" s="372">
        <f t="shared" si="733"/>
        <v>0</v>
      </c>
      <c r="J478" s="367" t="str">
        <f t="shared" si="650"/>
        <v/>
      </c>
      <c r="K478" s="372">
        <f t="shared" si="651"/>
        <v>0</v>
      </c>
      <c r="L478" s="369" t="s">
        <v>1101</v>
      </c>
      <c r="M478" s="373"/>
      <c r="N478" s="374"/>
      <c r="O478" s="486"/>
      <c r="P478" s="376"/>
      <c r="Q478" s="377"/>
      <c r="R478" s="378"/>
      <c r="S478" s="379"/>
      <c r="T478" s="378"/>
      <c r="U478" s="378"/>
      <c r="V478" s="383"/>
      <c r="W478" s="384"/>
      <c r="X478" s="385"/>
      <c r="Y478" s="384"/>
      <c r="Z478" s="401"/>
      <c r="AA478" s="402"/>
      <c r="AB478" s="383"/>
      <c r="AC478" s="384"/>
      <c r="AD478" s="384"/>
      <c r="AE478" s="383"/>
      <c r="AF478" s="401"/>
      <c r="AG478" s="406"/>
      <c r="AH478" s="383"/>
      <c r="AI478" s="384"/>
      <c r="AJ478" s="385"/>
      <c r="AK478" s="384"/>
      <c r="AL478" s="384"/>
      <c r="AM478" s="384"/>
      <c r="AN478" s="383"/>
      <c r="AO478" s="384"/>
      <c r="AP478" s="385"/>
      <c r="AQ478" s="384"/>
      <c r="AR478" s="384"/>
      <c r="AS478" s="384"/>
      <c r="AT478" s="383"/>
      <c r="AU478" s="384"/>
      <c r="AV478" s="384"/>
      <c r="AW478" s="383"/>
      <c r="AX478" s="384"/>
      <c r="AY478" s="385"/>
      <c r="AZ478" s="403"/>
      <c r="BA478" s="387" t="str">
        <f t="shared" si="652"/>
        <v>zzz</v>
      </c>
      <c r="BB478" s="388" t="str">
        <f t="shared" si="653"/>
        <v/>
      </c>
      <c r="BC478" s="389" t="str">
        <f t="shared" si="654"/>
        <v/>
      </c>
      <c r="BD478" s="390" t="str">
        <f t="shared" si="736"/>
        <v/>
      </c>
      <c r="BE478" s="391">
        <f t="shared" si="655"/>
        <v>4</v>
      </c>
      <c r="BF478" s="392" t="e">
        <f>VLOOKUP(C478,'Standaard+voorstellen '!A$1:E$568,1,FALSE)</f>
        <v>#N/A</v>
      </c>
      <c r="BG478" s="393" t="e">
        <f>VLOOKUP(P478,'Hulpblad Aantal per VrtgSrt &gt;=1'!B$4:C$688,1,FALSE)</f>
        <v>#N/A</v>
      </c>
      <c r="BH478" s="394"/>
      <c r="BI478" s="393" t="str">
        <f t="shared" si="656"/>
        <v>v</v>
      </c>
      <c r="BJ478" s="393" t="str">
        <f t="shared" si="657"/>
        <v/>
      </c>
      <c r="BK478" s="393" t="str">
        <f t="shared" si="658"/>
        <v/>
      </c>
      <c r="BL478" s="395" t="str">
        <f t="shared" si="659"/>
        <v/>
      </c>
      <c r="BM478" s="393" t="str">
        <f>IF((B478&gt;"a"),(VLOOKUP(A478,Afhankelijkheid!A$2:O$5530,2,FALSE)),"")</f>
        <v/>
      </c>
      <c r="BN478" s="396">
        <f>IFERROR(VLOOKUP(A478,'Hulpblad IZB en IZE'!A$2:B$750,2,FALSE),0)</f>
        <v>0</v>
      </c>
      <c r="BO478" s="397" t="str">
        <f t="shared" si="660"/>
        <v/>
      </c>
      <c r="BP478" s="370">
        <f t="shared" si="661"/>
        <v>0</v>
      </c>
      <c r="BQ478" s="371">
        <f t="shared" si="662"/>
        <v>0</v>
      </c>
      <c r="BR478" s="372">
        <f t="shared" si="730"/>
        <v>0</v>
      </c>
      <c r="BS478" s="372">
        <f t="shared" si="731"/>
        <v>0</v>
      </c>
      <c r="BT478" s="367">
        <f t="shared" si="663"/>
        <v>0</v>
      </c>
      <c r="BU478" s="398"/>
      <c r="BW478" s="393">
        <f t="shared" si="664"/>
        <v>0</v>
      </c>
      <c r="BX478" s="393">
        <f t="shared" si="665"/>
        <v>0</v>
      </c>
      <c r="BY478" s="393">
        <f t="shared" si="666"/>
        <v>0</v>
      </c>
      <c r="BZ478" s="393">
        <f t="shared" si="667"/>
        <v>0</v>
      </c>
      <c r="CA478" s="393">
        <f t="shared" si="668"/>
        <v>0</v>
      </c>
      <c r="CB478" s="393">
        <f t="shared" si="669"/>
        <v>0</v>
      </c>
      <c r="CC478" s="393">
        <f t="shared" si="670"/>
        <v>0</v>
      </c>
      <c r="CD478" s="393">
        <f t="shared" si="671"/>
        <v>0</v>
      </c>
      <c r="CE478" s="393">
        <f t="shared" si="672"/>
        <v>0</v>
      </c>
      <c r="CF478" s="393">
        <f t="shared" si="673"/>
        <v>0</v>
      </c>
      <c r="CG478" s="398"/>
      <c r="CH478" s="391">
        <f t="shared" si="674"/>
        <v>0</v>
      </c>
      <c r="CI478" s="391">
        <f t="shared" si="675"/>
        <v>0</v>
      </c>
      <c r="CJ478" s="391">
        <f t="shared" si="676"/>
        <v>0</v>
      </c>
      <c r="CK478" s="391">
        <f t="shared" si="677"/>
        <v>0</v>
      </c>
      <c r="CL478" s="391">
        <f t="shared" si="678"/>
        <v>0</v>
      </c>
      <c r="CM478" s="391">
        <f t="shared" si="679"/>
        <v>0</v>
      </c>
      <c r="CN478" s="391">
        <f t="shared" si="680"/>
        <v>0</v>
      </c>
      <c r="CO478" s="391">
        <f t="shared" si="681"/>
        <v>0</v>
      </c>
      <c r="CP478" s="391">
        <f t="shared" si="682"/>
        <v>0</v>
      </c>
      <c r="CQ478" s="391">
        <f t="shared" si="683"/>
        <v>0</v>
      </c>
      <c r="CR478" s="391">
        <f t="shared" si="684"/>
        <v>0</v>
      </c>
      <c r="CS478" s="393">
        <f t="shared" si="685"/>
        <v>0</v>
      </c>
      <c r="CT478" s="391">
        <f t="shared" si="686"/>
        <v>0</v>
      </c>
      <c r="CU478" s="391">
        <f t="shared" si="687"/>
        <v>0</v>
      </c>
      <c r="CV478" s="391">
        <f t="shared" si="688"/>
        <v>0</v>
      </c>
      <c r="CW478" s="391">
        <f t="shared" si="689"/>
        <v>0</v>
      </c>
      <c r="CX478" s="391">
        <f t="shared" si="690"/>
        <v>0</v>
      </c>
      <c r="CY478" s="391">
        <f t="shared" si="691"/>
        <v>0</v>
      </c>
      <c r="CZ478" s="391">
        <f t="shared" si="692"/>
        <v>0</v>
      </c>
      <c r="DA478" s="391">
        <f t="shared" si="693"/>
        <v>0</v>
      </c>
      <c r="DB478" s="391">
        <f t="shared" si="694"/>
        <v>0</v>
      </c>
      <c r="DC478" s="391">
        <f t="shared" si="695"/>
        <v>0</v>
      </c>
      <c r="DD478" s="391">
        <f t="shared" si="696"/>
        <v>0</v>
      </c>
      <c r="DE478" s="398"/>
      <c r="DF478" s="391">
        <f t="shared" si="697"/>
        <v>0</v>
      </c>
      <c r="DG478" s="391">
        <f t="shared" si="698"/>
        <v>0</v>
      </c>
      <c r="DH478" s="391">
        <f t="shared" si="699"/>
        <v>0</v>
      </c>
      <c r="DI478" s="391">
        <f t="shared" si="700"/>
        <v>0</v>
      </c>
      <c r="DJ478" s="391">
        <f t="shared" si="701"/>
        <v>0</v>
      </c>
      <c r="DK478" s="391">
        <f t="shared" si="702"/>
        <v>0</v>
      </c>
      <c r="DL478" s="391">
        <f t="shared" si="703"/>
        <v>0</v>
      </c>
      <c r="DM478" s="391">
        <f t="shared" si="704"/>
        <v>0</v>
      </c>
      <c r="DN478" s="391">
        <f t="shared" si="705"/>
        <v>0</v>
      </c>
      <c r="DO478" s="391">
        <f t="shared" si="706"/>
        <v>0</v>
      </c>
      <c r="DP478" s="391">
        <f t="shared" si="707"/>
        <v>0</v>
      </c>
      <c r="DQ478" s="398"/>
      <c r="DR478" s="391">
        <f t="shared" si="708"/>
        <v>0</v>
      </c>
      <c r="DS478" s="391">
        <f t="shared" si="709"/>
        <v>0</v>
      </c>
      <c r="DT478" s="391">
        <f t="shared" si="710"/>
        <v>0</v>
      </c>
      <c r="DU478" s="391">
        <f t="shared" si="711"/>
        <v>0</v>
      </c>
      <c r="DV478" s="391">
        <f t="shared" si="712"/>
        <v>0</v>
      </c>
      <c r="DW478" s="391">
        <f t="shared" si="713"/>
        <v>0</v>
      </c>
      <c r="DX478" s="391">
        <f t="shared" si="714"/>
        <v>0</v>
      </c>
      <c r="DY478" s="391">
        <f t="shared" si="715"/>
        <v>0</v>
      </c>
      <c r="DZ478" s="391">
        <f t="shared" si="716"/>
        <v>0</v>
      </c>
      <c r="EA478" s="391">
        <f t="shared" si="717"/>
        <v>0</v>
      </c>
      <c r="EB478" s="391">
        <f t="shared" si="718"/>
        <v>0</v>
      </c>
      <c r="EC478" s="398"/>
      <c r="ED478" s="391">
        <f t="shared" si="719"/>
        <v>0</v>
      </c>
      <c r="EE478" s="391">
        <f t="shared" si="720"/>
        <v>0</v>
      </c>
      <c r="EF478" s="391">
        <f t="shared" si="721"/>
        <v>0</v>
      </c>
      <c r="EG478" s="391">
        <f t="shared" si="722"/>
        <v>0</v>
      </c>
      <c r="EH478" s="391">
        <f t="shared" si="723"/>
        <v>0</v>
      </c>
      <c r="EI478" s="391">
        <f t="shared" si="724"/>
        <v>0</v>
      </c>
      <c r="EJ478" s="391">
        <f t="shared" si="725"/>
        <v>0</v>
      </c>
      <c r="EK478" s="391">
        <f t="shared" si="726"/>
        <v>0</v>
      </c>
      <c r="EL478" s="391">
        <f t="shared" si="727"/>
        <v>0</v>
      </c>
      <c r="EM478" s="391">
        <f t="shared" si="728"/>
        <v>0</v>
      </c>
      <c r="EN478" s="391">
        <f t="shared" si="729"/>
        <v>0</v>
      </c>
    </row>
    <row r="479" spans="1:144" s="391" customFormat="1" ht="13.5" hidden="1" thickBot="1" x14ac:dyDescent="0.25">
      <c r="A479" s="364" t="str">
        <f t="shared" si="735"/>
        <v>zzz</v>
      </c>
      <c r="B479" s="365" t="str">
        <f>IF((A479&lt;&gt;"ZZZ"),(IF((IFERROR((VLOOKUP(A479,'Standaard+voorstellen '!A$1:B$436,1,FALSE)),"ZZZ"))="ZZZ","v","")),"")</f>
        <v/>
      </c>
      <c r="C479" s="396" t="s">
        <v>1051</v>
      </c>
      <c r="D479" s="367" t="str">
        <f t="shared" si="649"/>
        <v/>
      </c>
      <c r="E479" s="368" t="str">
        <f>IFERROR((VLOOKUP(C479,'Standaard+voorstellen '!A$1:E$568,2,FALSE)),"Nog af te handelen AANVRAAG")</f>
        <v>Nog af te handelen AANVRAAG</v>
      </c>
      <c r="F479" s="369" t="str">
        <f>IFERROR((VLOOKUP(C479,'Standaard+voorstellen '!A$1:E$568,3,FALSE)),"")</f>
        <v/>
      </c>
      <c r="G479" s="370">
        <f t="shared" si="732"/>
        <v>0</v>
      </c>
      <c r="H479" s="371">
        <f t="shared" si="734"/>
        <v>0</v>
      </c>
      <c r="I479" s="372">
        <f t="shared" si="733"/>
        <v>0</v>
      </c>
      <c r="J479" s="367" t="str">
        <f t="shared" si="650"/>
        <v/>
      </c>
      <c r="K479" s="372">
        <f t="shared" si="651"/>
        <v>0</v>
      </c>
      <c r="L479" s="369" t="s">
        <v>1101</v>
      </c>
      <c r="M479" s="373"/>
      <c r="N479" s="374"/>
      <c r="O479" s="486"/>
      <c r="P479" s="376"/>
      <c r="Q479" s="377"/>
      <c r="R479" s="378"/>
      <c r="S479" s="379"/>
      <c r="T479" s="378"/>
      <c r="U479" s="378"/>
      <c r="V479" s="383"/>
      <c r="W479" s="384"/>
      <c r="X479" s="385"/>
      <c r="Y479" s="384"/>
      <c r="Z479" s="401"/>
      <c r="AA479" s="402"/>
      <c r="AB479" s="383"/>
      <c r="AC479" s="384"/>
      <c r="AD479" s="384"/>
      <c r="AE479" s="383"/>
      <c r="AF479" s="401"/>
      <c r="AG479" s="406"/>
      <c r="AH479" s="383"/>
      <c r="AI479" s="384"/>
      <c r="AJ479" s="385"/>
      <c r="AK479" s="378"/>
      <c r="AL479" s="378"/>
      <c r="AM479" s="378"/>
      <c r="AN479" s="383"/>
      <c r="AO479" s="384"/>
      <c r="AP479" s="385"/>
      <c r="AQ479" s="378"/>
      <c r="AR479" s="378"/>
      <c r="AS479" s="378"/>
      <c r="AT479" s="383"/>
      <c r="AU479" s="378"/>
      <c r="AV479" s="378"/>
      <c r="AW479" s="383"/>
      <c r="AX479" s="384"/>
      <c r="AY479" s="385"/>
      <c r="AZ479" s="403"/>
      <c r="BA479" s="387" t="str">
        <f t="shared" si="652"/>
        <v>zzz</v>
      </c>
      <c r="BB479" s="388" t="str">
        <f t="shared" si="653"/>
        <v/>
      </c>
      <c r="BC479" s="389" t="str">
        <f t="shared" si="654"/>
        <v/>
      </c>
      <c r="BD479" s="390" t="str">
        <f t="shared" si="736"/>
        <v/>
      </c>
      <c r="BE479" s="391">
        <f t="shared" si="655"/>
        <v>4</v>
      </c>
      <c r="BF479" s="392" t="e">
        <f>VLOOKUP(C479,'Standaard+voorstellen '!A$1:E$568,1,FALSE)</f>
        <v>#N/A</v>
      </c>
      <c r="BG479" s="393" t="e">
        <f>VLOOKUP(P479,'Hulpblad Aantal per VrtgSrt &gt;=1'!B$4:C$688,1,FALSE)</f>
        <v>#N/A</v>
      </c>
      <c r="BH479" s="394"/>
      <c r="BI479" s="393" t="str">
        <f t="shared" si="656"/>
        <v>v</v>
      </c>
      <c r="BJ479" s="393" t="str">
        <f t="shared" si="657"/>
        <v/>
      </c>
      <c r="BK479" s="393" t="str">
        <f t="shared" si="658"/>
        <v/>
      </c>
      <c r="BL479" s="395" t="str">
        <f t="shared" si="659"/>
        <v/>
      </c>
      <c r="BM479" s="393" t="str">
        <f>IF((B479&gt;"a"),(VLOOKUP(A479,Afhankelijkheid!A$2:O$5530,2,FALSE)),"")</f>
        <v/>
      </c>
      <c r="BN479" s="396">
        <f>IFERROR(VLOOKUP(A479,'Hulpblad IZB en IZE'!A$2:B$750,2,FALSE),0)</f>
        <v>0</v>
      </c>
      <c r="BO479" s="397" t="str">
        <f t="shared" si="660"/>
        <v/>
      </c>
      <c r="BP479" s="370">
        <f t="shared" si="661"/>
        <v>0</v>
      </c>
      <c r="BQ479" s="371">
        <f t="shared" si="662"/>
        <v>0</v>
      </c>
      <c r="BR479" s="372">
        <f t="shared" si="730"/>
        <v>0</v>
      </c>
      <c r="BS479" s="372">
        <f t="shared" si="731"/>
        <v>0</v>
      </c>
      <c r="BT479" s="367">
        <f t="shared" si="663"/>
        <v>0</v>
      </c>
      <c r="BU479" s="398"/>
      <c r="BW479" s="393">
        <f t="shared" si="664"/>
        <v>0</v>
      </c>
      <c r="BX479" s="393">
        <f t="shared" si="665"/>
        <v>0</v>
      </c>
      <c r="BY479" s="393">
        <f t="shared" si="666"/>
        <v>0</v>
      </c>
      <c r="BZ479" s="393">
        <f t="shared" si="667"/>
        <v>0</v>
      </c>
      <c r="CA479" s="393">
        <f t="shared" si="668"/>
        <v>0</v>
      </c>
      <c r="CB479" s="393">
        <f t="shared" si="669"/>
        <v>0</v>
      </c>
      <c r="CC479" s="393">
        <f t="shared" si="670"/>
        <v>0</v>
      </c>
      <c r="CD479" s="393">
        <f t="shared" si="671"/>
        <v>0</v>
      </c>
      <c r="CE479" s="393">
        <f t="shared" si="672"/>
        <v>0</v>
      </c>
      <c r="CF479" s="393">
        <f t="shared" si="673"/>
        <v>0</v>
      </c>
      <c r="CG479" s="398"/>
      <c r="CH479" s="391">
        <f t="shared" si="674"/>
        <v>0</v>
      </c>
      <c r="CI479" s="391">
        <f t="shared" si="675"/>
        <v>0</v>
      </c>
      <c r="CJ479" s="391">
        <f t="shared" si="676"/>
        <v>0</v>
      </c>
      <c r="CK479" s="391">
        <f t="shared" si="677"/>
        <v>0</v>
      </c>
      <c r="CL479" s="391">
        <f t="shared" si="678"/>
        <v>0</v>
      </c>
      <c r="CM479" s="391">
        <f t="shared" si="679"/>
        <v>0</v>
      </c>
      <c r="CN479" s="391">
        <f t="shared" si="680"/>
        <v>0</v>
      </c>
      <c r="CO479" s="391">
        <f t="shared" si="681"/>
        <v>0</v>
      </c>
      <c r="CP479" s="391">
        <f t="shared" si="682"/>
        <v>0</v>
      </c>
      <c r="CQ479" s="391">
        <f t="shared" si="683"/>
        <v>0</v>
      </c>
      <c r="CR479" s="391">
        <f t="shared" si="684"/>
        <v>0</v>
      </c>
      <c r="CS479" s="393">
        <f t="shared" si="685"/>
        <v>0</v>
      </c>
      <c r="CT479" s="391">
        <f t="shared" si="686"/>
        <v>0</v>
      </c>
      <c r="CU479" s="391">
        <f t="shared" si="687"/>
        <v>0</v>
      </c>
      <c r="CV479" s="391">
        <f t="shared" si="688"/>
        <v>0</v>
      </c>
      <c r="CW479" s="391">
        <f t="shared" si="689"/>
        <v>0</v>
      </c>
      <c r="CX479" s="391">
        <f t="shared" si="690"/>
        <v>0</v>
      </c>
      <c r="CY479" s="391">
        <f t="shared" si="691"/>
        <v>0</v>
      </c>
      <c r="CZ479" s="391">
        <f t="shared" si="692"/>
        <v>0</v>
      </c>
      <c r="DA479" s="391">
        <f t="shared" si="693"/>
        <v>0</v>
      </c>
      <c r="DB479" s="391">
        <f t="shared" si="694"/>
        <v>0</v>
      </c>
      <c r="DC479" s="391">
        <f t="shared" si="695"/>
        <v>0</v>
      </c>
      <c r="DD479" s="391">
        <f t="shared" si="696"/>
        <v>0</v>
      </c>
      <c r="DE479" s="398"/>
      <c r="DF479" s="391">
        <f t="shared" si="697"/>
        <v>0</v>
      </c>
      <c r="DG479" s="391">
        <f t="shared" si="698"/>
        <v>0</v>
      </c>
      <c r="DH479" s="391">
        <f t="shared" si="699"/>
        <v>0</v>
      </c>
      <c r="DI479" s="391">
        <f t="shared" si="700"/>
        <v>0</v>
      </c>
      <c r="DJ479" s="391">
        <f t="shared" si="701"/>
        <v>0</v>
      </c>
      <c r="DK479" s="391">
        <f t="shared" si="702"/>
        <v>0</v>
      </c>
      <c r="DL479" s="391">
        <f t="shared" si="703"/>
        <v>0</v>
      </c>
      <c r="DM479" s="391">
        <f t="shared" si="704"/>
        <v>0</v>
      </c>
      <c r="DN479" s="391">
        <f t="shared" si="705"/>
        <v>0</v>
      </c>
      <c r="DO479" s="391">
        <f t="shared" si="706"/>
        <v>0</v>
      </c>
      <c r="DP479" s="391">
        <f t="shared" si="707"/>
        <v>0</v>
      </c>
      <c r="DQ479" s="398"/>
      <c r="DR479" s="391">
        <f t="shared" si="708"/>
        <v>0</v>
      </c>
      <c r="DS479" s="391">
        <f t="shared" si="709"/>
        <v>0</v>
      </c>
      <c r="DT479" s="391">
        <f t="shared" si="710"/>
        <v>0</v>
      </c>
      <c r="DU479" s="391">
        <f t="shared" si="711"/>
        <v>0</v>
      </c>
      <c r="DV479" s="391">
        <f t="shared" si="712"/>
        <v>0</v>
      </c>
      <c r="DW479" s="391">
        <f t="shared" si="713"/>
        <v>0</v>
      </c>
      <c r="DX479" s="391">
        <f t="shared" si="714"/>
        <v>0</v>
      </c>
      <c r="DY479" s="391">
        <f t="shared" si="715"/>
        <v>0</v>
      </c>
      <c r="DZ479" s="391">
        <f t="shared" si="716"/>
        <v>0</v>
      </c>
      <c r="EA479" s="391">
        <f t="shared" si="717"/>
        <v>0</v>
      </c>
      <c r="EB479" s="391">
        <f t="shared" si="718"/>
        <v>0</v>
      </c>
      <c r="EC479" s="398"/>
      <c r="ED479" s="391">
        <f t="shared" si="719"/>
        <v>0</v>
      </c>
      <c r="EE479" s="391">
        <f t="shared" si="720"/>
        <v>0</v>
      </c>
      <c r="EF479" s="391">
        <f t="shared" si="721"/>
        <v>0</v>
      </c>
      <c r="EG479" s="391">
        <f t="shared" si="722"/>
        <v>0</v>
      </c>
      <c r="EH479" s="391">
        <f t="shared" si="723"/>
        <v>0</v>
      </c>
      <c r="EI479" s="391">
        <f t="shared" si="724"/>
        <v>0</v>
      </c>
      <c r="EJ479" s="391">
        <f t="shared" si="725"/>
        <v>0</v>
      </c>
      <c r="EK479" s="391">
        <f t="shared" si="726"/>
        <v>0</v>
      </c>
      <c r="EL479" s="391">
        <f t="shared" si="727"/>
        <v>0</v>
      </c>
      <c r="EM479" s="391">
        <f t="shared" si="728"/>
        <v>0</v>
      </c>
      <c r="EN479" s="391">
        <f t="shared" si="729"/>
        <v>0</v>
      </c>
    </row>
    <row r="480" spans="1:144" s="391" customFormat="1" ht="13.5" hidden="1" thickBot="1" x14ac:dyDescent="0.25">
      <c r="A480" s="364" t="str">
        <f t="shared" si="735"/>
        <v>zzz</v>
      </c>
      <c r="B480" s="365" t="str">
        <f>IF((A480&lt;&gt;"ZZZ"),(IF((IFERROR((VLOOKUP(A480,'Standaard+voorstellen '!A$1:B$436,1,FALSE)),"ZZZ"))="ZZZ","v","")),"")</f>
        <v/>
      </c>
      <c r="C480" s="396" t="s">
        <v>1051</v>
      </c>
      <c r="D480" s="367" t="str">
        <f t="shared" si="649"/>
        <v/>
      </c>
      <c r="E480" s="368" t="str">
        <f>IFERROR((VLOOKUP(C480,'Standaard+voorstellen '!A$1:E$568,2,FALSE)),"Nog af te handelen AANVRAAG")</f>
        <v>Nog af te handelen AANVRAAG</v>
      </c>
      <c r="F480" s="369" t="str">
        <f>IFERROR((VLOOKUP(C480,'Standaard+voorstellen '!A$1:E$568,3,FALSE)),"")</f>
        <v/>
      </c>
      <c r="G480" s="370">
        <f t="shared" si="732"/>
        <v>0</v>
      </c>
      <c r="H480" s="371">
        <f t="shared" si="734"/>
        <v>0</v>
      </c>
      <c r="I480" s="372">
        <f t="shared" si="733"/>
        <v>0</v>
      </c>
      <c r="J480" s="367" t="str">
        <f t="shared" si="650"/>
        <v/>
      </c>
      <c r="K480" s="372">
        <f t="shared" si="651"/>
        <v>0</v>
      </c>
      <c r="L480" s="369" t="s">
        <v>1101</v>
      </c>
      <c r="M480" s="373"/>
      <c r="N480" s="374"/>
      <c r="O480" s="486"/>
      <c r="P480" s="376"/>
      <c r="Q480" s="377"/>
      <c r="R480" s="378"/>
      <c r="S480" s="379"/>
      <c r="T480" s="378"/>
      <c r="U480" s="378"/>
      <c r="V480" s="383"/>
      <c r="W480" s="384"/>
      <c r="X480" s="385"/>
      <c r="Y480" s="384"/>
      <c r="Z480" s="401"/>
      <c r="AA480" s="402"/>
      <c r="AB480" s="383"/>
      <c r="AC480" s="384"/>
      <c r="AD480" s="384"/>
      <c r="AE480" s="377"/>
      <c r="AF480" s="380"/>
      <c r="AG480" s="382"/>
      <c r="AH480" s="383"/>
      <c r="AI480" s="384"/>
      <c r="AJ480" s="385"/>
      <c r="AK480" s="378"/>
      <c r="AL480" s="378"/>
      <c r="AM480" s="378"/>
      <c r="AN480" s="383"/>
      <c r="AO480" s="384"/>
      <c r="AP480" s="385"/>
      <c r="AQ480" s="378"/>
      <c r="AR480" s="378"/>
      <c r="AS480" s="378"/>
      <c r="AT480" s="383"/>
      <c r="AU480" s="378"/>
      <c r="AV480" s="378"/>
      <c r="AW480" s="383"/>
      <c r="AX480" s="384"/>
      <c r="AY480" s="379"/>
      <c r="AZ480" s="403"/>
      <c r="BA480" s="387" t="str">
        <f t="shared" si="652"/>
        <v>zzz</v>
      </c>
      <c r="BB480" s="388" t="str">
        <f t="shared" si="653"/>
        <v/>
      </c>
      <c r="BC480" s="389" t="str">
        <f t="shared" si="654"/>
        <v/>
      </c>
      <c r="BD480" s="390" t="str">
        <f t="shared" si="736"/>
        <v/>
      </c>
      <c r="BE480" s="391">
        <f t="shared" si="655"/>
        <v>4</v>
      </c>
      <c r="BF480" s="392" t="e">
        <f>VLOOKUP(C480,'Standaard+voorstellen '!A$1:E$568,1,FALSE)</f>
        <v>#N/A</v>
      </c>
      <c r="BG480" s="393" t="e">
        <f>VLOOKUP(P480,'Hulpblad Aantal per VrtgSrt &gt;=1'!B$4:C$688,1,FALSE)</f>
        <v>#N/A</v>
      </c>
      <c r="BH480" s="394"/>
      <c r="BI480" s="393" t="str">
        <f t="shared" si="656"/>
        <v>v</v>
      </c>
      <c r="BJ480" s="393" t="str">
        <f t="shared" si="657"/>
        <v/>
      </c>
      <c r="BK480" s="393" t="str">
        <f t="shared" si="658"/>
        <v/>
      </c>
      <c r="BL480" s="395" t="str">
        <f t="shared" si="659"/>
        <v/>
      </c>
      <c r="BM480" s="393" t="str">
        <f>IF((B480&gt;"a"),(VLOOKUP(A480,Afhankelijkheid!A$2:O$5530,2,FALSE)),"")</f>
        <v/>
      </c>
      <c r="BN480" s="396">
        <f>IFERROR(VLOOKUP(A480,'Hulpblad IZB en IZE'!A$2:B$750,2,FALSE),0)</f>
        <v>0</v>
      </c>
      <c r="BO480" s="397" t="str">
        <f t="shared" si="660"/>
        <v/>
      </c>
      <c r="BP480" s="370">
        <f t="shared" si="661"/>
        <v>0</v>
      </c>
      <c r="BQ480" s="371">
        <f t="shared" si="662"/>
        <v>0</v>
      </c>
      <c r="BR480" s="372">
        <f t="shared" si="730"/>
        <v>0</v>
      </c>
      <c r="BS480" s="372">
        <f t="shared" si="731"/>
        <v>0</v>
      </c>
      <c r="BT480" s="367">
        <f t="shared" si="663"/>
        <v>0</v>
      </c>
      <c r="BU480" s="398"/>
      <c r="BW480" s="393">
        <f t="shared" si="664"/>
        <v>0</v>
      </c>
      <c r="BX480" s="393">
        <f t="shared" si="665"/>
        <v>0</v>
      </c>
      <c r="BY480" s="393">
        <f t="shared" si="666"/>
        <v>0</v>
      </c>
      <c r="BZ480" s="393">
        <f t="shared" si="667"/>
        <v>0</v>
      </c>
      <c r="CA480" s="393">
        <f t="shared" si="668"/>
        <v>0</v>
      </c>
      <c r="CB480" s="393">
        <f t="shared" si="669"/>
        <v>0</v>
      </c>
      <c r="CC480" s="393">
        <f t="shared" si="670"/>
        <v>0</v>
      </c>
      <c r="CD480" s="393">
        <f t="shared" si="671"/>
        <v>0</v>
      </c>
      <c r="CE480" s="393">
        <f t="shared" si="672"/>
        <v>0</v>
      </c>
      <c r="CF480" s="393">
        <f t="shared" si="673"/>
        <v>0</v>
      </c>
      <c r="CG480" s="398"/>
      <c r="CH480" s="391">
        <f t="shared" si="674"/>
        <v>0</v>
      </c>
      <c r="CI480" s="391">
        <f t="shared" si="675"/>
        <v>0</v>
      </c>
      <c r="CJ480" s="391">
        <f t="shared" si="676"/>
        <v>0</v>
      </c>
      <c r="CK480" s="391">
        <f t="shared" si="677"/>
        <v>0</v>
      </c>
      <c r="CL480" s="391">
        <f t="shared" si="678"/>
        <v>0</v>
      </c>
      <c r="CM480" s="391">
        <f t="shared" si="679"/>
        <v>0</v>
      </c>
      <c r="CN480" s="391">
        <f t="shared" si="680"/>
        <v>0</v>
      </c>
      <c r="CO480" s="391">
        <f t="shared" si="681"/>
        <v>0</v>
      </c>
      <c r="CP480" s="391">
        <f t="shared" si="682"/>
        <v>0</v>
      </c>
      <c r="CQ480" s="391">
        <f t="shared" si="683"/>
        <v>0</v>
      </c>
      <c r="CR480" s="391">
        <f t="shared" si="684"/>
        <v>0</v>
      </c>
      <c r="CS480" s="393">
        <f t="shared" si="685"/>
        <v>0</v>
      </c>
      <c r="CT480" s="391">
        <f t="shared" si="686"/>
        <v>0</v>
      </c>
      <c r="CU480" s="391">
        <f t="shared" si="687"/>
        <v>0</v>
      </c>
      <c r="CV480" s="391">
        <f t="shared" si="688"/>
        <v>0</v>
      </c>
      <c r="CW480" s="391">
        <f t="shared" si="689"/>
        <v>0</v>
      </c>
      <c r="CX480" s="391">
        <f t="shared" si="690"/>
        <v>0</v>
      </c>
      <c r="CY480" s="391">
        <f t="shared" si="691"/>
        <v>0</v>
      </c>
      <c r="CZ480" s="391">
        <f t="shared" si="692"/>
        <v>0</v>
      </c>
      <c r="DA480" s="391">
        <f t="shared" si="693"/>
        <v>0</v>
      </c>
      <c r="DB480" s="391">
        <f t="shared" si="694"/>
        <v>0</v>
      </c>
      <c r="DC480" s="391">
        <f t="shared" si="695"/>
        <v>0</v>
      </c>
      <c r="DD480" s="391">
        <f t="shared" si="696"/>
        <v>0</v>
      </c>
      <c r="DE480" s="398"/>
      <c r="DF480" s="391">
        <f t="shared" si="697"/>
        <v>0</v>
      </c>
      <c r="DG480" s="391">
        <f t="shared" si="698"/>
        <v>0</v>
      </c>
      <c r="DH480" s="391">
        <f t="shared" si="699"/>
        <v>0</v>
      </c>
      <c r="DI480" s="391">
        <f t="shared" si="700"/>
        <v>0</v>
      </c>
      <c r="DJ480" s="391">
        <f t="shared" si="701"/>
        <v>0</v>
      </c>
      <c r="DK480" s="391">
        <f t="shared" si="702"/>
        <v>0</v>
      </c>
      <c r="DL480" s="391">
        <f t="shared" si="703"/>
        <v>0</v>
      </c>
      <c r="DM480" s="391">
        <f t="shared" si="704"/>
        <v>0</v>
      </c>
      <c r="DN480" s="391">
        <f t="shared" si="705"/>
        <v>0</v>
      </c>
      <c r="DO480" s="391">
        <f t="shared" si="706"/>
        <v>0</v>
      </c>
      <c r="DP480" s="391">
        <f t="shared" si="707"/>
        <v>0</v>
      </c>
      <c r="DQ480" s="398"/>
      <c r="DR480" s="391">
        <f t="shared" si="708"/>
        <v>0</v>
      </c>
      <c r="DS480" s="391">
        <f t="shared" si="709"/>
        <v>0</v>
      </c>
      <c r="DT480" s="391">
        <f t="shared" si="710"/>
        <v>0</v>
      </c>
      <c r="DU480" s="391">
        <f t="shared" si="711"/>
        <v>0</v>
      </c>
      <c r="DV480" s="391">
        <f t="shared" si="712"/>
        <v>0</v>
      </c>
      <c r="DW480" s="391">
        <f t="shared" si="713"/>
        <v>0</v>
      </c>
      <c r="DX480" s="391">
        <f t="shared" si="714"/>
        <v>0</v>
      </c>
      <c r="DY480" s="391">
        <f t="shared" si="715"/>
        <v>0</v>
      </c>
      <c r="DZ480" s="391">
        <f t="shared" si="716"/>
        <v>0</v>
      </c>
      <c r="EA480" s="391">
        <f t="shared" si="717"/>
        <v>0</v>
      </c>
      <c r="EB480" s="391">
        <f t="shared" si="718"/>
        <v>0</v>
      </c>
      <c r="EC480" s="398"/>
      <c r="ED480" s="391">
        <f t="shared" si="719"/>
        <v>0</v>
      </c>
      <c r="EE480" s="391">
        <f t="shared" si="720"/>
        <v>0</v>
      </c>
      <c r="EF480" s="391">
        <f t="shared" si="721"/>
        <v>0</v>
      </c>
      <c r="EG480" s="391">
        <f t="shared" si="722"/>
        <v>0</v>
      </c>
      <c r="EH480" s="391">
        <f t="shared" si="723"/>
        <v>0</v>
      </c>
      <c r="EI480" s="391">
        <f t="shared" si="724"/>
        <v>0</v>
      </c>
      <c r="EJ480" s="391">
        <f t="shared" si="725"/>
        <v>0</v>
      </c>
      <c r="EK480" s="391">
        <f t="shared" si="726"/>
        <v>0</v>
      </c>
      <c r="EL480" s="391">
        <f t="shared" si="727"/>
        <v>0</v>
      </c>
      <c r="EM480" s="391">
        <f t="shared" si="728"/>
        <v>0</v>
      </c>
      <c r="EN480" s="391">
        <f t="shared" si="729"/>
        <v>0</v>
      </c>
    </row>
    <row r="481" spans="1:144" s="391" customFormat="1" ht="13.5" hidden="1" thickBot="1" x14ac:dyDescent="0.25">
      <c r="A481" s="364" t="str">
        <f t="shared" si="735"/>
        <v>zzz</v>
      </c>
      <c r="B481" s="365" t="str">
        <f>IF((A481&lt;&gt;"ZZZ"),(IF((IFERROR((VLOOKUP(A481,'Standaard+voorstellen '!A$1:B$436,1,FALSE)),"ZZZ"))="ZZZ","v","")),"")</f>
        <v/>
      </c>
      <c r="C481" s="396" t="s">
        <v>1051</v>
      </c>
      <c r="D481" s="367" t="str">
        <f t="shared" si="649"/>
        <v/>
      </c>
      <c r="E481" s="368" t="str">
        <f>IFERROR((VLOOKUP(C481,'Standaard+voorstellen '!A$1:E$568,2,FALSE)),"Nog af te handelen AANVRAAG")</f>
        <v>Nog af te handelen AANVRAAG</v>
      </c>
      <c r="F481" s="369" t="str">
        <f>IFERROR((VLOOKUP(C481,'Standaard+voorstellen '!A$1:E$568,3,FALSE)),"")</f>
        <v/>
      </c>
      <c r="G481" s="370">
        <f t="shared" si="732"/>
        <v>0</v>
      </c>
      <c r="H481" s="371">
        <f t="shared" si="734"/>
        <v>0</v>
      </c>
      <c r="I481" s="372">
        <f t="shared" si="733"/>
        <v>0</v>
      </c>
      <c r="J481" s="367" t="str">
        <f t="shared" si="650"/>
        <v/>
      </c>
      <c r="K481" s="372">
        <f t="shared" si="651"/>
        <v>0</v>
      </c>
      <c r="L481" s="369" t="s">
        <v>1101</v>
      </c>
      <c r="M481" s="373"/>
      <c r="N481" s="374"/>
      <c r="O481" s="486"/>
      <c r="P481" s="376"/>
      <c r="Q481" s="377"/>
      <c r="R481" s="378"/>
      <c r="S481" s="379"/>
      <c r="T481" s="378"/>
      <c r="U481" s="378"/>
      <c r="V481" s="383"/>
      <c r="W481" s="384"/>
      <c r="X481" s="385"/>
      <c r="Y481" s="384"/>
      <c r="Z481" s="401"/>
      <c r="AA481" s="402"/>
      <c r="AB481" s="383"/>
      <c r="AC481" s="384"/>
      <c r="AD481" s="384"/>
      <c r="AE481" s="383"/>
      <c r="AF481" s="401"/>
      <c r="AG481" s="406"/>
      <c r="AH481" s="383"/>
      <c r="AI481" s="384"/>
      <c r="AJ481" s="385"/>
      <c r="AK481" s="384"/>
      <c r="AL481" s="384"/>
      <c r="AM481" s="384"/>
      <c r="AN481" s="383"/>
      <c r="AO481" s="384"/>
      <c r="AP481" s="385"/>
      <c r="AQ481" s="384"/>
      <c r="AR481" s="384"/>
      <c r="AS481" s="384"/>
      <c r="AT481" s="383"/>
      <c r="AU481" s="384"/>
      <c r="AV481" s="384"/>
      <c r="AW481" s="383"/>
      <c r="AX481" s="384"/>
      <c r="AY481" s="385"/>
      <c r="AZ481" s="403"/>
      <c r="BA481" s="387" t="str">
        <f t="shared" si="652"/>
        <v>zzz</v>
      </c>
      <c r="BB481" s="388" t="str">
        <f t="shared" si="653"/>
        <v/>
      </c>
      <c r="BC481" s="389" t="str">
        <f t="shared" si="654"/>
        <v/>
      </c>
      <c r="BD481" s="390" t="str">
        <f t="shared" si="736"/>
        <v/>
      </c>
      <c r="BE481" s="391">
        <f t="shared" si="655"/>
        <v>4</v>
      </c>
      <c r="BF481" s="392" t="e">
        <f>VLOOKUP(C481,'Standaard+voorstellen '!A$1:E$568,1,FALSE)</f>
        <v>#N/A</v>
      </c>
      <c r="BG481" s="393" t="e">
        <f>VLOOKUP(P481,'Hulpblad Aantal per VrtgSrt &gt;=1'!B$4:C$688,1,FALSE)</f>
        <v>#N/A</v>
      </c>
      <c r="BH481" s="394"/>
      <c r="BI481" s="393" t="str">
        <f t="shared" si="656"/>
        <v>v</v>
      </c>
      <c r="BJ481" s="393" t="str">
        <f t="shared" si="657"/>
        <v/>
      </c>
      <c r="BK481" s="393" t="str">
        <f t="shared" si="658"/>
        <v/>
      </c>
      <c r="BL481" s="395" t="str">
        <f t="shared" si="659"/>
        <v/>
      </c>
      <c r="BM481" s="393" t="str">
        <f>IF((B481&gt;"a"),(VLOOKUP(A481,Afhankelijkheid!A$2:O$5530,2,FALSE)),"")</f>
        <v/>
      </c>
      <c r="BN481" s="396">
        <f>IFERROR(VLOOKUP(A481,'Hulpblad IZB en IZE'!A$2:B$750,2,FALSE),0)</f>
        <v>0</v>
      </c>
      <c r="BO481" s="397" t="str">
        <f t="shared" si="660"/>
        <v/>
      </c>
      <c r="BP481" s="370">
        <f t="shared" si="661"/>
        <v>0</v>
      </c>
      <c r="BQ481" s="371">
        <f t="shared" si="662"/>
        <v>0</v>
      </c>
      <c r="BR481" s="372">
        <f t="shared" si="730"/>
        <v>0</v>
      </c>
      <c r="BS481" s="372">
        <f t="shared" si="731"/>
        <v>0</v>
      </c>
      <c r="BT481" s="367">
        <f t="shared" si="663"/>
        <v>0</v>
      </c>
      <c r="BU481" s="398"/>
      <c r="BW481" s="393">
        <f t="shared" si="664"/>
        <v>0</v>
      </c>
      <c r="BX481" s="393">
        <f t="shared" si="665"/>
        <v>0</v>
      </c>
      <c r="BY481" s="393">
        <f t="shared" si="666"/>
        <v>0</v>
      </c>
      <c r="BZ481" s="393">
        <f t="shared" si="667"/>
        <v>0</v>
      </c>
      <c r="CA481" s="393">
        <f t="shared" si="668"/>
        <v>0</v>
      </c>
      <c r="CB481" s="393">
        <f t="shared" si="669"/>
        <v>0</v>
      </c>
      <c r="CC481" s="393">
        <f t="shared" si="670"/>
        <v>0</v>
      </c>
      <c r="CD481" s="393">
        <f t="shared" si="671"/>
        <v>0</v>
      </c>
      <c r="CE481" s="393">
        <f t="shared" si="672"/>
        <v>0</v>
      </c>
      <c r="CF481" s="393">
        <f t="shared" si="673"/>
        <v>0</v>
      </c>
      <c r="CG481" s="398"/>
      <c r="CH481" s="391">
        <f t="shared" si="674"/>
        <v>0</v>
      </c>
      <c r="CI481" s="391">
        <f t="shared" si="675"/>
        <v>0</v>
      </c>
      <c r="CJ481" s="391">
        <f t="shared" si="676"/>
        <v>0</v>
      </c>
      <c r="CK481" s="391">
        <f t="shared" si="677"/>
        <v>0</v>
      </c>
      <c r="CL481" s="391">
        <f t="shared" si="678"/>
        <v>0</v>
      </c>
      <c r="CM481" s="391">
        <f t="shared" si="679"/>
        <v>0</v>
      </c>
      <c r="CN481" s="391">
        <f t="shared" si="680"/>
        <v>0</v>
      </c>
      <c r="CO481" s="391">
        <f t="shared" si="681"/>
        <v>0</v>
      </c>
      <c r="CP481" s="391">
        <f t="shared" si="682"/>
        <v>0</v>
      </c>
      <c r="CQ481" s="391">
        <f t="shared" si="683"/>
        <v>0</v>
      </c>
      <c r="CR481" s="391">
        <f t="shared" si="684"/>
        <v>0</v>
      </c>
      <c r="CS481" s="393">
        <f t="shared" si="685"/>
        <v>0</v>
      </c>
      <c r="CT481" s="391">
        <f t="shared" si="686"/>
        <v>0</v>
      </c>
      <c r="CU481" s="391">
        <f t="shared" si="687"/>
        <v>0</v>
      </c>
      <c r="CV481" s="391">
        <f t="shared" si="688"/>
        <v>0</v>
      </c>
      <c r="CW481" s="391">
        <f t="shared" si="689"/>
        <v>0</v>
      </c>
      <c r="CX481" s="391">
        <f t="shared" si="690"/>
        <v>0</v>
      </c>
      <c r="CY481" s="391">
        <f t="shared" si="691"/>
        <v>0</v>
      </c>
      <c r="CZ481" s="391">
        <f t="shared" si="692"/>
        <v>0</v>
      </c>
      <c r="DA481" s="391">
        <f t="shared" si="693"/>
        <v>0</v>
      </c>
      <c r="DB481" s="391">
        <f t="shared" si="694"/>
        <v>0</v>
      </c>
      <c r="DC481" s="391">
        <f t="shared" si="695"/>
        <v>0</v>
      </c>
      <c r="DD481" s="391">
        <f t="shared" si="696"/>
        <v>0</v>
      </c>
      <c r="DE481" s="398"/>
      <c r="DF481" s="391">
        <f t="shared" si="697"/>
        <v>0</v>
      </c>
      <c r="DG481" s="391">
        <f t="shared" si="698"/>
        <v>0</v>
      </c>
      <c r="DH481" s="391">
        <f t="shared" si="699"/>
        <v>0</v>
      </c>
      <c r="DI481" s="391">
        <f t="shared" si="700"/>
        <v>0</v>
      </c>
      <c r="DJ481" s="391">
        <f t="shared" si="701"/>
        <v>0</v>
      </c>
      <c r="DK481" s="391">
        <f t="shared" si="702"/>
        <v>0</v>
      </c>
      <c r="DL481" s="391">
        <f t="shared" si="703"/>
        <v>0</v>
      </c>
      <c r="DM481" s="391">
        <f t="shared" si="704"/>
        <v>0</v>
      </c>
      <c r="DN481" s="391">
        <f t="shared" si="705"/>
        <v>0</v>
      </c>
      <c r="DO481" s="391">
        <f t="shared" si="706"/>
        <v>0</v>
      </c>
      <c r="DP481" s="391">
        <f t="shared" si="707"/>
        <v>0</v>
      </c>
      <c r="DQ481" s="398"/>
      <c r="DR481" s="391">
        <f t="shared" si="708"/>
        <v>0</v>
      </c>
      <c r="DS481" s="391">
        <f t="shared" si="709"/>
        <v>0</v>
      </c>
      <c r="DT481" s="391">
        <f t="shared" si="710"/>
        <v>0</v>
      </c>
      <c r="DU481" s="391">
        <f t="shared" si="711"/>
        <v>0</v>
      </c>
      <c r="DV481" s="391">
        <f t="shared" si="712"/>
        <v>0</v>
      </c>
      <c r="DW481" s="391">
        <f t="shared" si="713"/>
        <v>0</v>
      </c>
      <c r="DX481" s="391">
        <f t="shared" si="714"/>
        <v>0</v>
      </c>
      <c r="DY481" s="391">
        <f t="shared" si="715"/>
        <v>0</v>
      </c>
      <c r="DZ481" s="391">
        <f t="shared" si="716"/>
        <v>0</v>
      </c>
      <c r="EA481" s="391">
        <f t="shared" si="717"/>
        <v>0</v>
      </c>
      <c r="EB481" s="391">
        <f t="shared" si="718"/>
        <v>0</v>
      </c>
      <c r="EC481" s="398"/>
      <c r="ED481" s="391">
        <f t="shared" si="719"/>
        <v>0</v>
      </c>
      <c r="EE481" s="391">
        <f t="shared" si="720"/>
        <v>0</v>
      </c>
      <c r="EF481" s="391">
        <f t="shared" si="721"/>
        <v>0</v>
      </c>
      <c r="EG481" s="391">
        <f t="shared" si="722"/>
        <v>0</v>
      </c>
      <c r="EH481" s="391">
        <f t="shared" si="723"/>
        <v>0</v>
      </c>
      <c r="EI481" s="391">
        <f t="shared" si="724"/>
        <v>0</v>
      </c>
      <c r="EJ481" s="391">
        <f t="shared" si="725"/>
        <v>0</v>
      </c>
      <c r="EK481" s="391">
        <f t="shared" si="726"/>
        <v>0</v>
      </c>
      <c r="EL481" s="391">
        <f t="shared" si="727"/>
        <v>0</v>
      </c>
      <c r="EM481" s="391">
        <f t="shared" si="728"/>
        <v>0</v>
      </c>
      <c r="EN481" s="391">
        <f t="shared" si="729"/>
        <v>0</v>
      </c>
    </row>
    <row r="482" spans="1:144" s="391" customFormat="1" ht="13.5" hidden="1" thickBot="1" x14ac:dyDescent="0.25">
      <c r="A482" s="364" t="str">
        <f t="shared" si="735"/>
        <v>zzz</v>
      </c>
      <c r="B482" s="365" t="str">
        <f>IF((A482&lt;&gt;"ZZZ"),(IF((IFERROR((VLOOKUP(A482,'Standaard+voorstellen '!A$1:B$436,1,FALSE)),"ZZZ"))="ZZZ","v","")),"")</f>
        <v/>
      </c>
      <c r="C482" s="396" t="s">
        <v>1051</v>
      </c>
      <c r="D482" s="367" t="str">
        <f t="shared" si="649"/>
        <v/>
      </c>
      <c r="E482" s="368" t="str">
        <f>IFERROR((VLOOKUP(C482,'Standaard+voorstellen '!A$1:E$568,2,FALSE)),"Nog af te handelen AANVRAAG")</f>
        <v>Nog af te handelen AANVRAAG</v>
      </c>
      <c r="F482" s="369" t="str">
        <f>IFERROR((VLOOKUP(C482,'Standaard+voorstellen '!A$1:E$568,3,FALSE)),"")</f>
        <v/>
      </c>
      <c r="G482" s="370">
        <f t="shared" si="732"/>
        <v>0</v>
      </c>
      <c r="H482" s="371">
        <f t="shared" si="734"/>
        <v>0</v>
      </c>
      <c r="I482" s="372">
        <f t="shared" si="733"/>
        <v>0</v>
      </c>
      <c r="J482" s="367" t="str">
        <f t="shared" si="650"/>
        <v/>
      </c>
      <c r="K482" s="372">
        <f t="shared" si="651"/>
        <v>0</v>
      </c>
      <c r="L482" s="369" t="s">
        <v>1101</v>
      </c>
      <c r="M482" s="373"/>
      <c r="N482" s="374"/>
      <c r="O482" s="486"/>
      <c r="P482" s="527"/>
      <c r="Q482" s="377"/>
      <c r="R482" s="378"/>
      <c r="S482" s="379"/>
      <c r="T482" s="378"/>
      <c r="U482" s="378"/>
      <c r="V482" s="383"/>
      <c r="W482" s="384"/>
      <c r="X482" s="385"/>
      <c r="Y482" s="384"/>
      <c r="Z482" s="401"/>
      <c r="AA482" s="402"/>
      <c r="AB482" s="383"/>
      <c r="AC482" s="384"/>
      <c r="AD482" s="384"/>
      <c r="AE482" s="383"/>
      <c r="AF482" s="401"/>
      <c r="AG482" s="406"/>
      <c r="AH482" s="383"/>
      <c r="AI482" s="384"/>
      <c r="AJ482" s="385"/>
      <c r="AK482" s="384"/>
      <c r="AL482" s="384"/>
      <c r="AM482" s="384"/>
      <c r="AN482" s="383"/>
      <c r="AO482" s="384"/>
      <c r="AP482" s="385"/>
      <c r="AQ482" s="384"/>
      <c r="AR482" s="384"/>
      <c r="AS482" s="384"/>
      <c r="AT482" s="383"/>
      <c r="AU482" s="384"/>
      <c r="AV482" s="384"/>
      <c r="AW482" s="383"/>
      <c r="AX482" s="384"/>
      <c r="AY482" s="385"/>
      <c r="AZ482" s="403"/>
      <c r="BA482" s="387" t="str">
        <f t="shared" si="652"/>
        <v>zzz</v>
      </c>
      <c r="BB482" s="388" t="str">
        <f t="shared" si="653"/>
        <v/>
      </c>
      <c r="BC482" s="389" t="str">
        <f t="shared" si="654"/>
        <v/>
      </c>
      <c r="BD482" s="390" t="str">
        <f t="shared" si="736"/>
        <v/>
      </c>
      <c r="BE482" s="391">
        <f t="shared" si="655"/>
        <v>4</v>
      </c>
      <c r="BF482" s="392" t="e">
        <f>VLOOKUP(C482,'Standaard+voorstellen '!A$1:E$568,1,FALSE)</f>
        <v>#N/A</v>
      </c>
      <c r="BG482" s="393" t="e">
        <f>VLOOKUP(P482,'Hulpblad Aantal per VrtgSrt &gt;=1'!B$4:C$688,1,FALSE)</f>
        <v>#N/A</v>
      </c>
      <c r="BH482" s="394"/>
      <c r="BI482" s="393" t="str">
        <f t="shared" si="656"/>
        <v>v</v>
      </c>
      <c r="BJ482" s="393" t="str">
        <f t="shared" si="657"/>
        <v/>
      </c>
      <c r="BK482" s="393" t="str">
        <f t="shared" si="658"/>
        <v/>
      </c>
      <c r="BL482" s="395" t="str">
        <f t="shared" si="659"/>
        <v/>
      </c>
      <c r="BM482" s="393" t="str">
        <f>IF((B482&gt;"a"),(VLOOKUP(A482,Afhankelijkheid!A$2:O$5530,2,FALSE)),"")</f>
        <v/>
      </c>
      <c r="BN482" s="396">
        <f>IFERROR(VLOOKUP(A482,'Hulpblad IZB en IZE'!A$2:B$750,2,FALSE),0)</f>
        <v>0</v>
      </c>
      <c r="BO482" s="397" t="str">
        <f t="shared" si="660"/>
        <v/>
      </c>
      <c r="BP482" s="370">
        <f t="shared" si="661"/>
        <v>0</v>
      </c>
      <c r="BQ482" s="371">
        <f t="shared" si="662"/>
        <v>0</v>
      </c>
      <c r="BR482" s="372">
        <f t="shared" si="730"/>
        <v>0</v>
      </c>
      <c r="BS482" s="372">
        <f t="shared" si="731"/>
        <v>0</v>
      </c>
      <c r="BT482" s="367">
        <f t="shared" si="663"/>
        <v>0</v>
      </c>
      <c r="BU482" s="398"/>
      <c r="BW482" s="393">
        <f t="shared" si="664"/>
        <v>0</v>
      </c>
      <c r="BX482" s="393">
        <f t="shared" si="665"/>
        <v>0</v>
      </c>
      <c r="BY482" s="393">
        <f t="shared" si="666"/>
        <v>0</v>
      </c>
      <c r="BZ482" s="393">
        <f t="shared" si="667"/>
        <v>0</v>
      </c>
      <c r="CA482" s="393">
        <f t="shared" si="668"/>
        <v>0</v>
      </c>
      <c r="CB482" s="393">
        <f t="shared" si="669"/>
        <v>0</v>
      </c>
      <c r="CC482" s="393">
        <f t="shared" si="670"/>
        <v>0</v>
      </c>
      <c r="CD482" s="393">
        <f t="shared" si="671"/>
        <v>0</v>
      </c>
      <c r="CE482" s="393">
        <f t="shared" si="672"/>
        <v>0</v>
      </c>
      <c r="CF482" s="393">
        <f t="shared" si="673"/>
        <v>0</v>
      </c>
      <c r="CG482" s="398"/>
      <c r="CH482" s="391">
        <f t="shared" si="674"/>
        <v>0</v>
      </c>
      <c r="CI482" s="391">
        <f t="shared" si="675"/>
        <v>0</v>
      </c>
      <c r="CJ482" s="391">
        <f t="shared" si="676"/>
        <v>0</v>
      </c>
      <c r="CK482" s="391">
        <f t="shared" si="677"/>
        <v>0</v>
      </c>
      <c r="CL482" s="391">
        <f t="shared" si="678"/>
        <v>0</v>
      </c>
      <c r="CM482" s="391">
        <f t="shared" si="679"/>
        <v>0</v>
      </c>
      <c r="CN482" s="391">
        <f t="shared" si="680"/>
        <v>0</v>
      </c>
      <c r="CO482" s="391">
        <f t="shared" si="681"/>
        <v>0</v>
      </c>
      <c r="CP482" s="391">
        <f t="shared" si="682"/>
        <v>0</v>
      </c>
      <c r="CQ482" s="391">
        <f t="shared" si="683"/>
        <v>0</v>
      </c>
      <c r="CR482" s="391">
        <f t="shared" si="684"/>
        <v>0</v>
      </c>
      <c r="CS482" s="393">
        <f t="shared" si="685"/>
        <v>0</v>
      </c>
      <c r="CT482" s="391">
        <f t="shared" si="686"/>
        <v>0</v>
      </c>
      <c r="CU482" s="391">
        <f t="shared" si="687"/>
        <v>0</v>
      </c>
      <c r="CV482" s="391">
        <f t="shared" si="688"/>
        <v>0</v>
      </c>
      <c r="CW482" s="391">
        <f t="shared" si="689"/>
        <v>0</v>
      </c>
      <c r="CX482" s="391">
        <f t="shared" si="690"/>
        <v>0</v>
      </c>
      <c r="CY482" s="391">
        <f t="shared" si="691"/>
        <v>0</v>
      </c>
      <c r="CZ482" s="391">
        <f t="shared" si="692"/>
        <v>0</v>
      </c>
      <c r="DA482" s="391">
        <f t="shared" si="693"/>
        <v>0</v>
      </c>
      <c r="DB482" s="391">
        <f t="shared" si="694"/>
        <v>0</v>
      </c>
      <c r="DC482" s="391">
        <f t="shared" si="695"/>
        <v>0</v>
      </c>
      <c r="DD482" s="391">
        <f t="shared" si="696"/>
        <v>0</v>
      </c>
      <c r="DE482" s="398"/>
      <c r="DF482" s="391">
        <f t="shared" si="697"/>
        <v>0</v>
      </c>
      <c r="DG482" s="391">
        <f t="shared" si="698"/>
        <v>0</v>
      </c>
      <c r="DH482" s="391">
        <f t="shared" si="699"/>
        <v>0</v>
      </c>
      <c r="DI482" s="391">
        <f t="shared" si="700"/>
        <v>0</v>
      </c>
      <c r="DJ482" s="391">
        <f t="shared" si="701"/>
        <v>0</v>
      </c>
      <c r="DK482" s="391">
        <f t="shared" si="702"/>
        <v>0</v>
      </c>
      <c r="DL482" s="391">
        <f t="shared" si="703"/>
        <v>0</v>
      </c>
      <c r="DM482" s="391">
        <f t="shared" si="704"/>
        <v>0</v>
      </c>
      <c r="DN482" s="391">
        <f t="shared" si="705"/>
        <v>0</v>
      </c>
      <c r="DO482" s="391">
        <f t="shared" si="706"/>
        <v>0</v>
      </c>
      <c r="DP482" s="391">
        <f t="shared" si="707"/>
        <v>0</v>
      </c>
      <c r="DQ482" s="398"/>
      <c r="DR482" s="391">
        <f t="shared" si="708"/>
        <v>0</v>
      </c>
      <c r="DS482" s="391">
        <f t="shared" si="709"/>
        <v>0</v>
      </c>
      <c r="DT482" s="391">
        <f t="shared" si="710"/>
        <v>0</v>
      </c>
      <c r="DU482" s="391">
        <f t="shared" si="711"/>
        <v>0</v>
      </c>
      <c r="DV482" s="391">
        <f t="shared" si="712"/>
        <v>0</v>
      </c>
      <c r="DW482" s="391">
        <f t="shared" si="713"/>
        <v>0</v>
      </c>
      <c r="DX482" s="391">
        <f t="shared" si="714"/>
        <v>0</v>
      </c>
      <c r="DY482" s="391">
        <f t="shared" si="715"/>
        <v>0</v>
      </c>
      <c r="DZ482" s="391">
        <f t="shared" si="716"/>
        <v>0</v>
      </c>
      <c r="EA482" s="391">
        <f t="shared" si="717"/>
        <v>0</v>
      </c>
      <c r="EB482" s="391">
        <f t="shared" si="718"/>
        <v>0</v>
      </c>
      <c r="EC482" s="398"/>
      <c r="ED482" s="391">
        <f t="shared" si="719"/>
        <v>0</v>
      </c>
      <c r="EE482" s="391">
        <f t="shared" si="720"/>
        <v>0</v>
      </c>
      <c r="EF482" s="391">
        <f t="shared" si="721"/>
        <v>0</v>
      </c>
      <c r="EG482" s="391">
        <f t="shared" si="722"/>
        <v>0</v>
      </c>
      <c r="EH482" s="391">
        <f t="shared" si="723"/>
        <v>0</v>
      </c>
      <c r="EI482" s="391">
        <f t="shared" si="724"/>
        <v>0</v>
      </c>
      <c r="EJ482" s="391">
        <f t="shared" si="725"/>
        <v>0</v>
      </c>
      <c r="EK482" s="391">
        <f t="shared" si="726"/>
        <v>0</v>
      </c>
      <c r="EL482" s="391">
        <f t="shared" si="727"/>
        <v>0</v>
      </c>
      <c r="EM482" s="391">
        <f t="shared" si="728"/>
        <v>0</v>
      </c>
      <c r="EN482" s="391">
        <f t="shared" si="729"/>
        <v>0</v>
      </c>
    </row>
    <row r="483" spans="1:144" s="391" customFormat="1" ht="13.5" hidden="1" thickBot="1" x14ac:dyDescent="0.25">
      <c r="A483" s="364" t="str">
        <f t="shared" si="735"/>
        <v>zzz</v>
      </c>
      <c r="B483" s="365" t="str">
        <f>IF((A483&lt;&gt;"ZZZ"),(IF((IFERROR((VLOOKUP(A483,'Standaard+voorstellen '!A$1:B$436,1,FALSE)),"ZZZ"))="ZZZ","v","")),"")</f>
        <v/>
      </c>
      <c r="C483" s="413" t="s">
        <v>1051</v>
      </c>
      <c r="D483" s="367" t="str">
        <f t="shared" si="649"/>
        <v/>
      </c>
      <c r="E483" s="368" t="str">
        <f>IFERROR((VLOOKUP(C483,'Standaard+voorstellen '!A$1:E$568,2,FALSE)),"Nog af te handelen AANVRAAG")</f>
        <v>Nog af te handelen AANVRAAG</v>
      </c>
      <c r="F483" s="369" t="str">
        <f>IFERROR((VLOOKUP(C483,'Standaard+voorstellen '!A$1:E$568,3,FALSE)),"")</f>
        <v/>
      </c>
      <c r="G483" s="370">
        <f t="shared" si="732"/>
        <v>0</v>
      </c>
      <c r="H483" s="371">
        <f t="shared" si="734"/>
        <v>0</v>
      </c>
      <c r="I483" s="372">
        <f t="shared" si="733"/>
        <v>0</v>
      </c>
      <c r="J483" s="367" t="str">
        <f t="shared" si="650"/>
        <v/>
      </c>
      <c r="K483" s="372">
        <f t="shared" si="651"/>
        <v>0</v>
      </c>
      <c r="L483" s="369" t="s">
        <v>1101</v>
      </c>
      <c r="M483" s="373"/>
      <c r="N483" s="374"/>
      <c r="O483" s="486"/>
      <c r="P483" s="376"/>
      <c r="Q483" s="377"/>
      <c r="R483" s="378"/>
      <c r="S483" s="379"/>
      <c r="T483" s="378"/>
      <c r="U483" s="378"/>
      <c r="V483" s="383"/>
      <c r="W483" s="384"/>
      <c r="X483" s="385"/>
      <c r="Y483" s="384"/>
      <c r="Z483" s="401"/>
      <c r="AA483" s="402"/>
      <c r="AB483" s="383"/>
      <c r="AC483" s="384"/>
      <c r="AD483" s="384"/>
      <c r="AE483" s="383"/>
      <c r="AF483" s="401"/>
      <c r="AG483" s="406"/>
      <c r="AH483" s="377"/>
      <c r="AI483" s="378"/>
      <c r="AJ483" s="379"/>
      <c r="AK483" s="384"/>
      <c r="AL483" s="384"/>
      <c r="AM483" s="384"/>
      <c r="AN483" s="377"/>
      <c r="AO483" s="378"/>
      <c r="AP483" s="379"/>
      <c r="AQ483" s="384"/>
      <c r="AR483" s="384"/>
      <c r="AS483" s="384"/>
      <c r="AT483" s="383"/>
      <c r="AU483" s="384"/>
      <c r="AV483" s="384"/>
      <c r="AW483" s="383"/>
      <c r="AX483" s="384"/>
      <c r="AY483" s="385"/>
      <c r="AZ483" s="403"/>
      <c r="BA483" s="387" t="str">
        <f t="shared" si="652"/>
        <v>zzz</v>
      </c>
      <c r="BB483" s="388" t="str">
        <f t="shared" si="653"/>
        <v/>
      </c>
      <c r="BC483" s="389" t="str">
        <f t="shared" si="654"/>
        <v/>
      </c>
      <c r="BD483" s="390" t="str">
        <f t="shared" si="736"/>
        <v/>
      </c>
      <c r="BE483" s="391">
        <f t="shared" si="655"/>
        <v>4</v>
      </c>
      <c r="BF483" s="392" t="e">
        <f>VLOOKUP(C483,'Standaard+voorstellen '!A$1:E$568,1,FALSE)</f>
        <v>#N/A</v>
      </c>
      <c r="BG483" s="393" t="e">
        <f>VLOOKUP(P483,'Hulpblad Aantal per VrtgSrt &gt;=1'!B$4:C$688,1,FALSE)</f>
        <v>#N/A</v>
      </c>
      <c r="BH483" s="394"/>
      <c r="BI483" s="393" t="str">
        <f t="shared" si="656"/>
        <v>v</v>
      </c>
      <c r="BJ483" s="393" t="str">
        <f t="shared" si="657"/>
        <v/>
      </c>
      <c r="BK483" s="393" t="str">
        <f t="shared" si="658"/>
        <v/>
      </c>
      <c r="BL483" s="395" t="str">
        <f t="shared" si="659"/>
        <v/>
      </c>
      <c r="BM483" s="393" t="str">
        <f>IF((B483&gt;"a"),(VLOOKUP(A483,Afhankelijkheid!A$2:O$5530,2,FALSE)),"")</f>
        <v/>
      </c>
      <c r="BN483" s="396">
        <f>IFERROR(VLOOKUP(A483,'Hulpblad IZB en IZE'!A$2:B$750,2,FALSE),0)</f>
        <v>0</v>
      </c>
      <c r="BO483" s="397" t="str">
        <f t="shared" si="660"/>
        <v/>
      </c>
      <c r="BP483" s="370">
        <f t="shared" si="661"/>
        <v>0</v>
      </c>
      <c r="BQ483" s="371">
        <f t="shared" si="662"/>
        <v>0</v>
      </c>
      <c r="BR483" s="372">
        <f t="shared" si="730"/>
        <v>0</v>
      </c>
      <c r="BS483" s="372">
        <f t="shared" si="731"/>
        <v>0</v>
      </c>
      <c r="BT483" s="367">
        <f t="shared" si="663"/>
        <v>0</v>
      </c>
      <c r="BU483" s="398"/>
      <c r="BW483" s="393">
        <f t="shared" si="664"/>
        <v>0</v>
      </c>
      <c r="BX483" s="393">
        <f t="shared" si="665"/>
        <v>0</v>
      </c>
      <c r="BY483" s="393">
        <f t="shared" si="666"/>
        <v>0</v>
      </c>
      <c r="BZ483" s="393">
        <f t="shared" si="667"/>
        <v>0</v>
      </c>
      <c r="CA483" s="393">
        <f t="shared" si="668"/>
        <v>0</v>
      </c>
      <c r="CB483" s="393">
        <f t="shared" si="669"/>
        <v>0</v>
      </c>
      <c r="CC483" s="393">
        <f t="shared" si="670"/>
        <v>0</v>
      </c>
      <c r="CD483" s="393">
        <f t="shared" si="671"/>
        <v>0</v>
      </c>
      <c r="CE483" s="393">
        <f t="shared" si="672"/>
        <v>0</v>
      </c>
      <c r="CF483" s="393">
        <f t="shared" si="673"/>
        <v>0</v>
      </c>
      <c r="CG483" s="398"/>
      <c r="CH483" s="391">
        <f t="shared" si="674"/>
        <v>0</v>
      </c>
      <c r="CI483" s="391">
        <f t="shared" si="675"/>
        <v>0</v>
      </c>
      <c r="CJ483" s="391">
        <f t="shared" si="676"/>
        <v>0</v>
      </c>
      <c r="CK483" s="391">
        <f t="shared" si="677"/>
        <v>0</v>
      </c>
      <c r="CL483" s="391">
        <f t="shared" si="678"/>
        <v>0</v>
      </c>
      <c r="CM483" s="391">
        <f t="shared" si="679"/>
        <v>0</v>
      </c>
      <c r="CN483" s="391">
        <f t="shared" si="680"/>
        <v>0</v>
      </c>
      <c r="CO483" s="391">
        <f t="shared" si="681"/>
        <v>0</v>
      </c>
      <c r="CP483" s="391">
        <f t="shared" si="682"/>
        <v>0</v>
      </c>
      <c r="CQ483" s="391">
        <f t="shared" si="683"/>
        <v>0</v>
      </c>
      <c r="CR483" s="391">
        <f t="shared" si="684"/>
        <v>0</v>
      </c>
      <c r="CS483" s="393">
        <f t="shared" si="685"/>
        <v>0</v>
      </c>
      <c r="CT483" s="391">
        <f t="shared" si="686"/>
        <v>0</v>
      </c>
      <c r="CU483" s="391">
        <f t="shared" si="687"/>
        <v>0</v>
      </c>
      <c r="CV483" s="391">
        <f t="shared" si="688"/>
        <v>0</v>
      </c>
      <c r="CW483" s="391">
        <f t="shared" si="689"/>
        <v>0</v>
      </c>
      <c r="CX483" s="391">
        <f t="shared" si="690"/>
        <v>0</v>
      </c>
      <c r="CY483" s="391">
        <f t="shared" si="691"/>
        <v>0</v>
      </c>
      <c r="CZ483" s="391">
        <f t="shared" si="692"/>
        <v>0</v>
      </c>
      <c r="DA483" s="391">
        <f t="shared" si="693"/>
        <v>0</v>
      </c>
      <c r="DB483" s="391">
        <f t="shared" si="694"/>
        <v>0</v>
      </c>
      <c r="DC483" s="391">
        <f t="shared" si="695"/>
        <v>0</v>
      </c>
      <c r="DD483" s="391">
        <f t="shared" si="696"/>
        <v>0</v>
      </c>
      <c r="DE483" s="398"/>
      <c r="DF483" s="391">
        <f t="shared" si="697"/>
        <v>0</v>
      </c>
      <c r="DG483" s="391">
        <f t="shared" si="698"/>
        <v>0</v>
      </c>
      <c r="DH483" s="391">
        <f t="shared" si="699"/>
        <v>0</v>
      </c>
      <c r="DI483" s="391">
        <f t="shared" si="700"/>
        <v>0</v>
      </c>
      <c r="DJ483" s="391">
        <f t="shared" si="701"/>
        <v>0</v>
      </c>
      <c r="DK483" s="391">
        <f t="shared" si="702"/>
        <v>0</v>
      </c>
      <c r="DL483" s="391">
        <f t="shared" si="703"/>
        <v>0</v>
      </c>
      <c r="DM483" s="391">
        <f t="shared" si="704"/>
        <v>0</v>
      </c>
      <c r="DN483" s="391">
        <f t="shared" si="705"/>
        <v>0</v>
      </c>
      <c r="DO483" s="391">
        <f t="shared" si="706"/>
        <v>0</v>
      </c>
      <c r="DP483" s="391">
        <f t="shared" si="707"/>
        <v>0</v>
      </c>
      <c r="DQ483" s="398"/>
      <c r="DR483" s="391">
        <f t="shared" si="708"/>
        <v>0</v>
      </c>
      <c r="DS483" s="391">
        <f t="shared" si="709"/>
        <v>0</v>
      </c>
      <c r="DT483" s="391">
        <f t="shared" si="710"/>
        <v>0</v>
      </c>
      <c r="DU483" s="391">
        <f t="shared" si="711"/>
        <v>0</v>
      </c>
      <c r="DV483" s="391">
        <f t="shared" si="712"/>
        <v>0</v>
      </c>
      <c r="DW483" s="391">
        <f t="shared" si="713"/>
        <v>0</v>
      </c>
      <c r="DX483" s="391">
        <f t="shared" si="714"/>
        <v>0</v>
      </c>
      <c r="DY483" s="391">
        <f t="shared" si="715"/>
        <v>0</v>
      </c>
      <c r="DZ483" s="391">
        <f t="shared" si="716"/>
        <v>0</v>
      </c>
      <c r="EA483" s="391">
        <f t="shared" si="717"/>
        <v>0</v>
      </c>
      <c r="EB483" s="391">
        <f t="shared" si="718"/>
        <v>0</v>
      </c>
      <c r="EC483" s="398"/>
      <c r="ED483" s="391">
        <f t="shared" si="719"/>
        <v>0</v>
      </c>
      <c r="EE483" s="391">
        <f t="shared" si="720"/>
        <v>0</v>
      </c>
      <c r="EF483" s="391">
        <f t="shared" si="721"/>
        <v>0</v>
      </c>
      <c r="EG483" s="391">
        <f t="shared" si="722"/>
        <v>0</v>
      </c>
      <c r="EH483" s="391">
        <f t="shared" si="723"/>
        <v>0</v>
      </c>
      <c r="EI483" s="391">
        <f t="shared" si="724"/>
        <v>0</v>
      </c>
      <c r="EJ483" s="391">
        <f t="shared" si="725"/>
        <v>0</v>
      </c>
      <c r="EK483" s="391">
        <f t="shared" si="726"/>
        <v>0</v>
      </c>
      <c r="EL483" s="391">
        <f t="shared" si="727"/>
        <v>0</v>
      </c>
      <c r="EM483" s="391">
        <f t="shared" si="728"/>
        <v>0</v>
      </c>
      <c r="EN483" s="391">
        <f t="shared" si="729"/>
        <v>0</v>
      </c>
    </row>
    <row r="484" spans="1:144" s="391" customFormat="1" ht="13.5" hidden="1" thickBot="1" x14ac:dyDescent="0.25">
      <c r="A484" s="364" t="str">
        <f t="shared" si="735"/>
        <v>zzz</v>
      </c>
      <c r="B484" s="365" t="str">
        <f>IF((A484&lt;&gt;"ZZZ"),(IF((IFERROR((VLOOKUP(A484,'Standaard+voorstellen '!A$1:B$436,1,FALSE)),"ZZZ"))="ZZZ","v","")),"")</f>
        <v/>
      </c>
      <c r="C484" s="396" t="s">
        <v>1051</v>
      </c>
      <c r="D484" s="367" t="str">
        <f t="shared" si="649"/>
        <v/>
      </c>
      <c r="E484" s="368" t="str">
        <f>IFERROR((VLOOKUP(C484,'Standaard+voorstellen '!A$1:E$568,2,FALSE)),"Nog af te handelen AANVRAAG")</f>
        <v>Nog af te handelen AANVRAAG</v>
      </c>
      <c r="F484" s="369" t="str">
        <f>IFERROR((VLOOKUP(C484,'Standaard+voorstellen '!A$1:E$568,3,FALSE)),"")</f>
        <v/>
      </c>
      <c r="G484" s="370">
        <f t="shared" si="732"/>
        <v>0</v>
      </c>
      <c r="H484" s="371">
        <f t="shared" si="734"/>
        <v>0</v>
      </c>
      <c r="I484" s="372">
        <f t="shared" si="733"/>
        <v>0</v>
      </c>
      <c r="J484" s="367" t="str">
        <f t="shared" si="650"/>
        <v/>
      </c>
      <c r="K484" s="372">
        <f t="shared" si="651"/>
        <v>0</v>
      </c>
      <c r="L484" s="369" t="s">
        <v>1101</v>
      </c>
      <c r="M484" s="373"/>
      <c r="N484" s="374"/>
      <c r="O484" s="486"/>
      <c r="P484" s="376"/>
      <c r="Q484" s="377"/>
      <c r="R484" s="378"/>
      <c r="S484" s="379"/>
      <c r="T484" s="378"/>
      <c r="U484" s="378"/>
      <c r="V484" s="383"/>
      <c r="W484" s="384"/>
      <c r="X484" s="385"/>
      <c r="Y484" s="384"/>
      <c r="Z484" s="401"/>
      <c r="AA484" s="402"/>
      <c r="AB484" s="383"/>
      <c r="AC484" s="384"/>
      <c r="AD484" s="384"/>
      <c r="AE484" s="383"/>
      <c r="AF484" s="401"/>
      <c r="AG484" s="406"/>
      <c r="AH484" s="383"/>
      <c r="AI484" s="384"/>
      <c r="AJ484" s="385"/>
      <c r="AK484" s="384"/>
      <c r="AL484" s="384"/>
      <c r="AM484" s="406"/>
      <c r="AN484" s="383"/>
      <c r="AO484" s="384"/>
      <c r="AP484" s="406"/>
      <c r="AQ484" s="384"/>
      <c r="AR484" s="384"/>
      <c r="AS484" s="406"/>
      <c r="AT484" s="383"/>
      <c r="AU484" s="384"/>
      <c r="AV484" s="406"/>
      <c r="AW484" s="383"/>
      <c r="AX484" s="384"/>
      <c r="AY484" s="406"/>
      <c r="AZ484" s="403"/>
      <c r="BA484" s="387" t="str">
        <f t="shared" si="652"/>
        <v>zzz</v>
      </c>
      <c r="BB484" s="388" t="str">
        <f t="shared" si="653"/>
        <v/>
      </c>
      <c r="BC484" s="389" t="str">
        <f t="shared" si="654"/>
        <v/>
      </c>
      <c r="BD484" s="390" t="str">
        <f t="shared" si="736"/>
        <v/>
      </c>
      <c r="BE484" s="391">
        <f t="shared" si="655"/>
        <v>4</v>
      </c>
      <c r="BF484" s="392" t="e">
        <f>VLOOKUP(C484,'Standaard+voorstellen '!A$1:E$568,1,FALSE)</f>
        <v>#N/A</v>
      </c>
      <c r="BG484" s="393" t="e">
        <f>VLOOKUP(P484,'Hulpblad Aantal per VrtgSrt &gt;=1'!B$4:C$688,1,FALSE)</f>
        <v>#N/A</v>
      </c>
      <c r="BH484" s="394"/>
      <c r="BI484" s="393" t="str">
        <f t="shared" si="656"/>
        <v>v</v>
      </c>
      <c r="BJ484" s="393" t="str">
        <f t="shared" si="657"/>
        <v/>
      </c>
      <c r="BK484" s="393" t="str">
        <f t="shared" si="658"/>
        <v/>
      </c>
      <c r="BL484" s="395" t="str">
        <f t="shared" si="659"/>
        <v/>
      </c>
      <c r="BM484" s="393" t="str">
        <f>IF((B484&gt;"a"),(VLOOKUP(A484,Afhankelijkheid!A$2:O$5530,2,FALSE)),"")</f>
        <v/>
      </c>
      <c r="BN484" s="396">
        <f>IFERROR(VLOOKUP(A484,'Hulpblad IZB en IZE'!A$2:B$750,2,FALSE),0)</f>
        <v>0</v>
      </c>
      <c r="BO484" s="397" t="str">
        <f t="shared" si="660"/>
        <v/>
      </c>
      <c r="BP484" s="370">
        <f t="shared" si="661"/>
        <v>0</v>
      </c>
      <c r="BQ484" s="371">
        <f t="shared" si="662"/>
        <v>0</v>
      </c>
      <c r="BR484" s="372">
        <f t="shared" si="730"/>
        <v>0</v>
      </c>
      <c r="BS484" s="372">
        <f t="shared" si="731"/>
        <v>0</v>
      </c>
      <c r="BT484" s="367">
        <f t="shared" si="663"/>
        <v>0</v>
      </c>
      <c r="BU484" s="398"/>
      <c r="BW484" s="393">
        <f t="shared" si="664"/>
        <v>0</v>
      </c>
      <c r="BX484" s="393">
        <f t="shared" si="665"/>
        <v>0</v>
      </c>
      <c r="BY484" s="393">
        <f t="shared" si="666"/>
        <v>0</v>
      </c>
      <c r="BZ484" s="393">
        <f t="shared" si="667"/>
        <v>0</v>
      </c>
      <c r="CA484" s="393">
        <f t="shared" si="668"/>
        <v>0</v>
      </c>
      <c r="CB484" s="393">
        <f t="shared" si="669"/>
        <v>0</v>
      </c>
      <c r="CC484" s="393">
        <f t="shared" si="670"/>
        <v>0</v>
      </c>
      <c r="CD484" s="393">
        <f t="shared" si="671"/>
        <v>0</v>
      </c>
      <c r="CE484" s="393">
        <f t="shared" si="672"/>
        <v>0</v>
      </c>
      <c r="CF484" s="393">
        <f t="shared" si="673"/>
        <v>0</v>
      </c>
      <c r="CG484" s="398"/>
      <c r="CH484" s="391">
        <f t="shared" si="674"/>
        <v>0</v>
      </c>
      <c r="CI484" s="391">
        <f t="shared" si="675"/>
        <v>0</v>
      </c>
      <c r="CJ484" s="391">
        <f t="shared" si="676"/>
        <v>0</v>
      </c>
      <c r="CK484" s="391">
        <f t="shared" si="677"/>
        <v>0</v>
      </c>
      <c r="CL484" s="391">
        <f t="shared" si="678"/>
        <v>0</v>
      </c>
      <c r="CM484" s="391">
        <f t="shared" si="679"/>
        <v>0</v>
      </c>
      <c r="CN484" s="391">
        <f t="shared" si="680"/>
        <v>0</v>
      </c>
      <c r="CO484" s="391">
        <f t="shared" si="681"/>
        <v>0</v>
      </c>
      <c r="CP484" s="391">
        <f t="shared" si="682"/>
        <v>0</v>
      </c>
      <c r="CQ484" s="391">
        <f t="shared" si="683"/>
        <v>0</v>
      </c>
      <c r="CR484" s="391">
        <f t="shared" si="684"/>
        <v>0</v>
      </c>
      <c r="CS484" s="393">
        <f t="shared" si="685"/>
        <v>0</v>
      </c>
      <c r="CT484" s="391">
        <f t="shared" si="686"/>
        <v>0</v>
      </c>
      <c r="CU484" s="391">
        <f t="shared" si="687"/>
        <v>0</v>
      </c>
      <c r="CV484" s="391">
        <f t="shared" si="688"/>
        <v>0</v>
      </c>
      <c r="CW484" s="391">
        <f t="shared" si="689"/>
        <v>0</v>
      </c>
      <c r="CX484" s="391">
        <f t="shared" si="690"/>
        <v>0</v>
      </c>
      <c r="CY484" s="391">
        <f t="shared" si="691"/>
        <v>0</v>
      </c>
      <c r="CZ484" s="391">
        <f t="shared" si="692"/>
        <v>0</v>
      </c>
      <c r="DA484" s="391">
        <f t="shared" si="693"/>
        <v>0</v>
      </c>
      <c r="DB484" s="391">
        <f t="shared" si="694"/>
        <v>0</v>
      </c>
      <c r="DC484" s="391">
        <f t="shared" si="695"/>
        <v>0</v>
      </c>
      <c r="DD484" s="391">
        <f t="shared" si="696"/>
        <v>0</v>
      </c>
      <c r="DE484" s="398"/>
      <c r="DF484" s="391">
        <f t="shared" si="697"/>
        <v>0</v>
      </c>
      <c r="DG484" s="391">
        <f t="shared" si="698"/>
        <v>0</v>
      </c>
      <c r="DH484" s="391">
        <f t="shared" si="699"/>
        <v>0</v>
      </c>
      <c r="DI484" s="391">
        <f t="shared" si="700"/>
        <v>0</v>
      </c>
      <c r="DJ484" s="391">
        <f t="shared" si="701"/>
        <v>0</v>
      </c>
      <c r="DK484" s="391">
        <f t="shared" si="702"/>
        <v>0</v>
      </c>
      <c r="DL484" s="391">
        <f t="shared" si="703"/>
        <v>0</v>
      </c>
      <c r="DM484" s="391">
        <f t="shared" si="704"/>
        <v>0</v>
      </c>
      <c r="DN484" s="391">
        <f t="shared" si="705"/>
        <v>0</v>
      </c>
      <c r="DO484" s="391">
        <f t="shared" si="706"/>
        <v>0</v>
      </c>
      <c r="DP484" s="391">
        <f t="shared" si="707"/>
        <v>0</v>
      </c>
      <c r="DQ484" s="398"/>
      <c r="DR484" s="391">
        <f t="shared" si="708"/>
        <v>0</v>
      </c>
      <c r="DS484" s="391">
        <f t="shared" si="709"/>
        <v>0</v>
      </c>
      <c r="DT484" s="391">
        <f t="shared" si="710"/>
        <v>0</v>
      </c>
      <c r="DU484" s="391">
        <f t="shared" si="711"/>
        <v>0</v>
      </c>
      <c r="DV484" s="391">
        <f t="shared" si="712"/>
        <v>0</v>
      </c>
      <c r="DW484" s="391">
        <f t="shared" si="713"/>
        <v>0</v>
      </c>
      <c r="DX484" s="391">
        <f t="shared" si="714"/>
        <v>0</v>
      </c>
      <c r="DY484" s="391">
        <f t="shared" si="715"/>
        <v>0</v>
      </c>
      <c r="DZ484" s="391">
        <f t="shared" si="716"/>
        <v>0</v>
      </c>
      <c r="EA484" s="391">
        <f t="shared" si="717"/>
        <v>0</v>
      </c>
      <c r="EB484" s="391">
        <f t="shared" si="718"/>
        <v>0</v>
      </c>
      <c r="EC484" s="398"/>
      <c r="ED484" s="391">
        <f t="shared" si="719"/>
        <v>0</v>
      </c>
      <c r="EE484" s="391">
        <f t="shared" si="720"/>
        <v>0</v>
      </c>
      <c r="EF484" s="391">
        <f t="shared" si="721"/>
        <v>0</v>
      </c>
      <c r="EG484" s="391">
        <f t="shared" si="722"/>
        <v>0</v>
      </c>
      <c r="EH484" s="391">
        <f t="shared" si="723"/>
        <v>0</v>
      </c>
      <c r="EI484" s="391">
        <f t="shared" si="724"/>
        <v>0</v>
      </c>
      <c r="EJ484" s="391">
        <f t="shared" si="725"/>
        <v>0</v>
      </c>
      <c r="EK484" s="391">
        <f t="shared" si="726"/>
        <v>0</v>
      </c>
      <c r="EL484" s="391">
        <f t="shared" si="727"/>
        <v>0</v>
      </c>
      <c r="EM484" s="391">
        <f t="shared" si="728"/>
        <v>0</v>
      </c>
      <c r="EN484" s="391">
        <f t="shared" si="729"/>
        <v>0</v>
      </c>
    </row>
    <row r="485" spans="1:144" s="391" customFormat="1" ht="13.5" hidden="1" thickBot="1" x14ac:dyDescent="0.25">
      <c r="A485" s="364" t="str">
        <f t="shared" si="735"/>
        <v>zzz</v>
      </c>
      <c r="B485" s="365" t="str">
        <f>IF((A485&lt;&gt;"ZZZ"),(IF((IFERROR((VLOOKUP(A485,'Standaard+voorstellen '!A$1:B$436,1,FALSE)),"ZZZ"))="ZZZ","v","")),"")</f>
        <v/>
      </c>
      <c r="C485" s="396" t="s">
        <v>1051</v>
      </c>
      <c r="D485" s="367" t="str">
        <f t="shared" si="649"/>
        <v/>
      </c>
      <c r="E485" s="368" t="str">
        <f>IFERROR((VLOOKUP(C485,'Standaard+voorstellen '!A$1:E$568,2,FALSE)),"Nog af te handelen AANVRAAG")</f>
        <v>Nog af te handelen AANVRAAG</v>
      </c>
      <c r="F485" s="369" t="str">
        <f>IFERROR((VLOOKUP(C485,'Standaard+voorstellen '!A$1:E$568,3,FALSE)),"")</f>
        <v/>
      </c>
      <c r="G485" s="370">
        <f t="shared" si="732"/>
        <v>0</v>
      </c>
      <c r="H485" s="371">
        <f t="shared" si="734"/>
        <v>0</v>
      </c>
      <c r="I485" s="372">
        <f t="shared" si="733"/>
        <v>0</v>
      </c>
      <c r="J485" s="367" t="str">
        <f t="shared" si="650"/>
        <v/>
      </c>
      <c r="K485" s="372">
        <f t="shared" si="651"/>
        <v>0</v>
      </c>
      <c r="L485" s="369" t="s">
        <v>1101</v>
      </c>
      <c r="M485" s="373"/>
      <c r="N485" s="374"/>
      <c r="O485" s="375"/>
      <c r="P485" s="376"/>
      <c r="Q485" s="377"/>
      <c r="R485" s="378"/>
      <c r="S485" s="379"/>
      <c r="T485" s="378"/>
      <c r="U485" s="378"/>
      <c r="V485" s="383"/>
      <c r="W485" s="384"/>
      <c r="X485" s="385"/>
      <c r="Y485" s="384"/>
      <c r="Z485" s="401"/>
      <c r="AA485" s="402"/>
      <c r="AB485" s="383"/>
      <c r="AC485" s="384"/>
      <c r="AD485" s="384"/>
      <c r="AE485" s="383"/>
      <c r="AF485" s="401"/>
      <c r="AG485" s="406"/>
      <c r="AH485" s="383"/>
      <c r="AI485" s="384"/>
      <c r="AJ485" s="385"/>
      <c r="AK485" s="384"/>
      <c r="AL485" s="384"/>
      <c r="AM485" s="384"/>
      <c r="AN485" s="383"/>
      <c r="AO485" s="384"/>
      <c r="AP485" s="385"/>
      <c r="AQ485" s="384"/>
      <c r="AR485" s="384"/>
      <c r="AS485" s="384"/>
      <c r="AT485" s="383"/>
      <c r="AU485" s="384"/>
      <c r="AV485" s="384"/>
      <c r="AW485" s="383"/>
      <c r="AX485" s="384"/>
      <c r="AY485" s="385"/>
      <c r="AZ485" s="403"/>
      <c r="BA485" s="387" t="str">
        <f t="shared" si="652"/>
        <v>zzz</v>
      </c>
      <c r="BB485" s="388" t="str">
        <f t="shared" si="653"/>
        <v/>
      </c>
      <c r="BC485" s="389" t="str">
        <f t="shared" si="654"/>
        <v/>
      </c>
      <c r="BD485" s="390" t="str">
        <f t="shared" si="736"/>
        <v/>
      </c>
      <c r="BE485" s="391">
        <f t="shared" si="655"/>
        <v>4</v>
      </c>
      <c r="BF485" s="392" t="e">
        <f>VLOOKUP(C485,'Standaard+voorstellen '!A$1:E$568,1,FALSE)</f>
        <v>#N/A</v>
      </c>
      <c r="BG485" s="393" t="e">
        <f>VLOOKUP(P485,'Hulpblad Aantal per VrtgSrt &gt;=1'!B$4:C$688,1,FALSE)</f>
        <v>#N/A</v>
      </c>
      <c r="BH485" s="394"/>
      <c r="BI485" s="393" t="str">
        <f t="shared" si="656"/>
        <v>v</v>
      </c>
      <c r="BJ485" s="393" t="str">
        <f t="shared" si="657"/>
        <v/>
      </c>
      <c r="BK485" s="393" t="str">
        <f t="shared" si="658"/>
        <v/>
      </c>
      <c r="BL485" s="395" t="str">
        <f t="shared" si="659"/>
        <v/>
      </c>
      <c r="BM485" s="393" t="str">
        <f>IF((B485&gt;"a"),(VLOOKUP(A485,Afhankelijkheid!A$2:O$5530,2,FALSE)),"")</f>
        <v/>
      </c>
      <c r="BN485" s="396">
        <f>IFERROR(VLOOKUP(A485,'Hulpblad IZB en IZE'!A$2:B$750,2,FALSE),0)</f>
        <v>0</v>
      </c>
      <c r="BO485" s="397" t="str">
        <f t="shared" si="660"/>
        <v/>
      </c>
      <c r="BP485" s="370">
        <f t="shared" si="661"/>
        <v>0</v>
      </c>
      <c r="BQ485" s="371">
        <f t="shared" si="662"/>
        <v>0</v>
      </c>
      <c r="BR485" s="372">
        <f t="shared" si="730"/>
        <v>0</v>
      </c>
      <c r="BS485" s="372">
        <f t="shared" si="731"/>
        <v>0</v>
      </c>
      <c r="BT485" s="367">
        <f t="shared" si="663"/>
        <v>0</v>
      </c>
      <c r="BU485" s="398"/>
      <c r="BW485" s="393">
        <f t="shared" si="664"/>
        <v>0</v>
      </c>
      <c r="BX485" s="393">
        <f t="shared" si="665"/>
        <v>0</v>
      </c>
      <c r="BY485" s="393">
        <f t="shared" si="666"/>
        <v>0</v>
      </c>
      <c r="BZ485" s="393">
        <f t="shared" si="667"/>
        <v>0</v>
      </c>
      <c r="CA485" s="393">
        <f t="shared" si="668"/>
        <v>0</v>
      </c>
      <c r="CB485" s="393">
        <f t="shared" si="669"/>
        <v>0</v>
      </c>
      <c r="CC485" s="393">
        <f t="shared" si="670"/>
        <v>0</v>
      </c>
      <c r="CD485" s="393">
        <f t="shared" si="671"/>
        <v>0</v>
      </c>
      <c r="CE485" s="393">
        <f t="shared" si="672"/>
        <v>0</v>
      </c>
      <c r="CF485" s="393">
        <f t="shared" si="673"/>
        <v>0</v>
      </c>
      <c r="CG485" s="398"/>
      <c r="CH485" s="391">
        <f t="shared" si="674"/>
        <v>0</v>
      </c>
      <c r="CI485" s="391">
        <f t="shared" si="675"/>
        <v>0</v>
      </c>
      <c r="CJ485" s="391">
        <f t="shared" si="676"/>
        <v>0</v>
      </c>
      <c r="CK485" s="391">
        <f t="shared" si="677"/>
        <v>0</v>
      </c>
      <c r="CL485" s="391">
        <f t="shared" si="678"/>
        <v>0</v>
      </c>
      <c r="CM485" s="391">
        <f t="shared" si="679"/>
        <v>0</v>
      </c>
      <c r="CN485" s="391">
        <f t="shared" si="680"/>
        <v>0</v>
      </c>
      <c r="CO485" s="391">
        <f t="shared" si="681"/>
        <v>0</v>
      </c>
      <c r="CP485" s="391">
        <f t="shared" si="682"/>
        <v>0</v>
      </c>
      <c r="CQ485" s="391">
        <f t="shared" si="683"/>
        <v>0</v>
      </c>
      <c r="CR485" s="391">
        <f t="shared" si="684"/>
        <v>0</v>
      </c>
      <c r="CS485" s="393">
        <f t="shared" si="685"/>
        <v>0</v>
      </c>
      <c r="CT485" s="391">
        <f t="shared" si="686"/>
        <v>0</v>
      </c>
      <c r="CU485" s="391">
        <f t="shared" si="687"/>
        <v>0</v>
      </c>
      <c r="CV485" s="391">
        <f t="shared" si="688"/>
        <v>0</v>
      </c>
      <c r="CW485" s="391">
        <f t="shared" si="689"/>
        <v>0</v>
      </c>
      <c r="CX485" s="391">
        <f t="shared" si="690"/>
        <v>0</v>
      </c>
      <c r="CY485" s="391">
        <f t="shared" si="691"/>
        <v>0</v>
      </c>
      <c r="CZ485" s="391">
        <f t="shared" si="692"/>
        <v>0</v>
      </c>
      <c r="DA485" s="391">
        <f t="shared" si="693"/>
        <v>0</v>
      </c>
      <c r="DB485" s="391">
        <f t="shared" si="694"/>
        <v>0</v>
      </c>
      <c r="DC485" s="391">
        <f t="shared" si="695"/>
        <v>0</v>
      </c>
      <c r="DD485" s="391">
        <f t="shared" si="696"/>
        <v>0</v>
      </c>
      <c r="DE485" s="398"/>
      <c r="DF485" s="391">
        <f t="shared" si="697"/>
        <v>0</v>
      </c>
      <c r="DG485" s="391">
        <f t="shared" si="698"/>
        <v>0</v>
      </c>
      <c r="DH485" s="391">
        <f t="shared" si="699"/>
        <v>0</v>
      </c>
      <c r="DI485" s="391">
        <f t="shared" si="700"/>
        <v>0</v>
      </c>
      <c r="DJ485" s="391">
        <f t="shared" si="701"/>
        <v>0</v>
      </c>
      <c r="DK485" s="391">
        <f t="shared" si="702"/>
        <v>0</v>
      </c>
      <c r="DL485" s="391">
        <f t="shared" si="703"/>
        <v>0</v>
      </c>
      <c r="DM485" s="391">
        <f t="shared" si="704"/>
        <v>0</v>
      </c>
      <c r="DN485" s="391">
        <f t="shared" si="705"/>
        <v>0</v>
      </c>
      <c r="DO485" s="391">
        <f t="shared" si="706"/>
        <v>0</v>
      </c>
      <c r="DP485" s="391">
        <f t="shared" si="707"/>
        <v>0</v>
      </c>
      <c r="DQ485" s="398"/>
      <c r="DR485" s="391">
        <f t="shared" si="708"/>
        <v>0</v>
      </c>
      <c r="DS485" s="391">
        <f t="shared" si="709"/>
        <v>0</v>
      </c>
      <c r="DT485" s="391">
        <f t="shared" si="710"/>
        <v>0</v>
      </c>
      <c r="DU485" s="391">
        <f t="shared" si="711"/>
        <v>0</v>
      </c>
      <c r="DV485" s="391">
        <f t="shared" si="712"/>
        <v>0</v>
      </c>
      <c r="DW485" s="391">
        <f t="shared" si="713"/>
        <v>0</v>
      </c>
      <c r="DX485" s="391">
        <f t="shared" si="714"/>
        <v>0</v>
      </c>
      <c r="DY485" s="391">
        <f t="shared" si="715"/>
        <v>0</v>
      </c>
      <c r="DZ485" s="391">
        <f t="shared" si="716"/>
        <v>0</v>
      </c>
      <c r="EA485" s="391">
        <f t="shared" si="717"/>
        <v>0</v>
      </c>
      <c r="EB485" s="391">
        <f t="shared" si="718"/>
        <v>0</v>
      </c>
      <c r="EC485" s="398"/>
      <c r="ED485" s="391">
        <f t="shared" si="719"/>
        <v>0</v>
      </c>
      <c r="EE485" s="391">
        <f t="shared" si="720"/>
        <v>0</v>
      </c>
      <c r="EF485" s="391">
        <f t="shared" si="721"/>
        <v>0</v>
      </c>
      <c r="EG485" s="391">
        <f t="shared" si="722"/>
        <v>0</v>
      </c>
      <c r="EH485" s="391">
        <f t="shared" si="723"/>
        <v>0</v>
      </c>
      <c r="EI485" s="391">
        <f t="shared" si="724"/>
        <v>0</v>
      </c>
      <c r="EJ485" s="391">
        <f t="shared" si="725"/>
        <v>0</v>
      </c>
      <c r="EK485" s="391">
        <f t="shared" si="726"/>
        <v>0</v>
      </c>
      <c r="EL485" s="391">
        <f t="shared" si="727"/>
        <v>0</v>
      </c>
      <c r="EM485" s="391">
        <f t="shared" si="728"/>
        <v>0</v>
      </c>
      <c r="EN485" s="391">
        <f t="shared" si="729"/>
        <v>0</v>
      </c>
    </row>
    <row r="486" spans="1:144" s="391" customFormat="1" ht="13.5" hidden="1" thickBot="1" x14ac:dyDescent="0.25">
      <c r="A486" s="364" t="str">
        <f t="shared" si="735"/>
        <v>zzz</v>
      </c>
      <c r="B486" s="365" t="str">
        <f>IF((A486&lt;&gt;"ZZZ"),(IF((IFERROR((VLOOKUP(A486,'Standaard+voorstellen '!A$1:B$436,1,FALSE)),"ZZZ"))="ZZZ","v","")),"")</f>
        <v/>
      </c>
      <c r="C486" s="396" t="s">
        <v>1051</v>
      </c>
      <c r="D486" s="367" t="str">
        <f t="shared" si="649"/>
        <v/>
      </c>
      <c r="E486" s="368" t="str">
        <f>IFERROR((VLOOKUP(C486,'Standaard+voorstellen '!A$1:E$568,2,FALSE)),"Nog af te handelen AANVRAAG")</f>
        <v>Nog af te handelen AANVRAAG</v>
      </c>
      <c r="F486" s="369" t="str">
        <f>IFERROR((VLOOKUP(C486,'Standaard+voorstellen '!A$1:E$568,3,FALSE)),"")</f>
        <v/>
      </c>
      <c r="G486" s="370">
        <f t="shared" si="732"/>
        <v>0</v>
      </c>
      <c r="H486" s="371">
        <f t="shared" si="734"/>
        <v>0</v>
      </c>
      <c r="I486" s="372">
        <f t="shared" si="733"/>
        <v>0</v>
      </c>
      <c r="J486" s="367" t="str">
        <f t="shared" si="650"/>
        <v/>
      </c>
      <c r="K486" s="372">
        <f t="shared" si="651"/>
        <v>0</v>
      </c>
      <c r="L486" s="369" t="s">
        <v>1101</v>
      </c>
      <c r="M486" s="373"/>
      <c r="N486" s="374"/>
      <c r="O486" s="411"/>
      <c r="P486" s="376"/>
      <c r="Q486" s="377"/>
      <c r="R486" s="378"/>
      <c r="S486" s="379"/>
      <c r="T486" s="378"/>
      <c r="U486" s="378"/>
      <c r="V486" s="377"/>
      <c r="W486" s="378"/>
      <c r="X486" s="379"/>
      <c r="Y486" s="384"/>
      <c r="Z486" s="401"/>
      <c r="AA486" s="402"/>
      <c r="AB486" s="383"/>
      <c r="AC486" s="384"/>
      <c r="AD486" s="384"/>
      <c r="AE486" s="383"/>
      <c r="AF486" s="401"/>
      <c r="AG486" s="406"/>
      <c r="AH486" s="383"/>
      <c r="AI486" s="384"/>
      <c r="AJ486" s="385"/>
      <c r="AK486" s="378"/>
      <c r="AL486" s="378"/>
      <c r="AM486" s="378"/>
      <c r="AN486" s="383"/>
      <c r="AO486" s="384"/>
      <c r="AP486" s="385"/>
      <c r="AQ486" s="378"/>
      <c r="AR486" s="378"/>
      <c r="AS486" s="378"/>
      <c r="AT486" s="383"/>
      <c r="AU486" s="378"/>
      <c r="AV486" s="378"/>
      <c r="AW486" s="383"/>
      <c r="AX486" s="384"/>
      <c r="AY486" s="385"/>
      <c r="AZ486" s="403"/>
      <c r="BA486" s="387" t="str">
        <f t="shared" si="652"/>
        <v>zzz</v>
      </c>
      <c r="BB486" s="388" t="str">
        <f t="shared" si="653"/>
        <v/>
      </c>
      <c r="BC486" s="389" t="str">
        <f t="shared" si="654"/>
        <v/>
      </c>
      <c r="BD486" s="390" t="str">
        <f t="shared" si="736"/>
        <v/>
      </c>
      <c r="BE486" s="391">
        <f t="shared" si="655"/>
        <v>4</v>
      </c>
      <c r="BF486" s="392" t="e">
        <f>VLOOKUP(C486,'Standaard+voorstellen '!A$1:E$568,1,FALSE)</f>
        <v>#N/A</v>
      </c>
      <c r="BG486" s="393" t="e">
        <f>VLOOKUP(P486,'Hulpblad Aantal per VrtgSrt &gt;=1'!B$4:C$688,1,FALSE)</f>
        <v>#N/A</v>
      </c>
      <c r="BH486" s="394"/>
      <c r="BI486" s="393" t="str">
        <f t="shared" si="656"/>
        <v>v</v>
      </c>
      <c r="BJ486" s="393" t="str">
        <f t="shared" si="657"/>
        <v/>
      </c>
      <c r="BK486" s="393" t="str">
        <f t="shared" si="658"/>
        <v/>
      </c>
      <c r="BL486" s="395" t="str">
        <f t="shared" si="659"/>
        <v/>
      </c>
      <c r="BM486" s="393" t="str">
        <f>IF((B486&gt;"a"),(VLOOKUP(A486,Afhankelijkheid!A$2:O$5530,2,FALSE)),"")</f>
        <v/>
      </c>
      <c r="BN486" s="396">
        <f>IFERROR(VLOOKUP(A486,'Hulpblad IZB en IZE'!A$2:B$750,2,FALSE),0)</f>
        <v>0</v>
      </c>
      <c r="BO486" s="397" t="str">
        <f t="shared" si="660"/>
        <v/>
      </c>
      <c r="BP486" s="370">
        <f t="shared" si="661"/>
        <v>0</v>
      </c>
      <c r="BQ486" s="371">
        <f t="shared" si="662"/>
        <v>0</v>
      </c>
      <c r="BR486" s="372">
        <f t="shared" si="730"/>
        <v>0</v>
      </c>
      <c r="BS486" s="372">
        <f t="shared" si="731"/>
        <v>0</v>
      </c>
      <c r="BT486" s="367">
        <f t="shared" si="663"/>
        <v>0</v>
      </c>
      <c r="BU486" s="398"/>
      <c r="BW486" s="393">
        <f t="shared" si="664"/>
        <v>0</v>
      </c>
      <c r="BX486" s="393">
        <f t="shared" si="665"/>
        <v>0</v>
      </c>
      <c r="BY486" s="393">
        <f t="shared" si="666"/>
        <v>0</v>
      </c>
      <c r="BZ486" s="393">
        <f t="shared" si="667"/>
        <v>0</v>
      </c>
      <c r="CA486" s="393">
        <f t="shared" si="668"/>
        <v>0</v>
      </c>
      <c r="CB486" s="393">
        <f t="shared" si="669"/>
        <v>0</v>
      </c>
      <c r="CC486" s="393">
        <f t="shared" si="670"/>
        <v>0</v>
      </c>
      <c r="CD486" s="393">
        <f t="shared" si="671"/>
        <v>0</v>
      </c>
      <c r="CE486" s="393">
        <f t="shared" si="672"/>
        <v>0</v>
      </c>
      <c r="CF486" s="393">
        <f t="shared" si="673"/>
        <v>0</v>
      </c>
      <c r="CG486" s="398"/>
      <c r="CH486" s="391">
        <f t="shared" si="674"/>
        <v>0</v>
      </c>
      <c r="CI486" s="391">
        <f t="shared" si="675"/>
        <v>0</v>
      </c>
      <c r="CJ486" s="391">
        <f t="shared" si="676"/>
        <v>0</v>
      </c>
      <c r="CK486" s="391">
        <f t="shared" si="677"/>
        <v>0</v>
      </c>
      <c r="CL486" s="391">
        <f t="shared" si="678"/>
        <v>0</v>
      </c>
      <c r="CM486" s="391">
        <f t="shared" si="679"/>
        <v>0</v>
      </c>
      <c r="CN486" s="391">
        <f t="shared" si="680"/>
        <v>0</v>
      </c>
      <c r="CO486" s="391">
        <f t="shared" si="681"/>
        <v>0</v>
      </c>
      <c r="CP486" s="391">
        <f t="shared" si="682"/>
        <v>0</v>
      </c>
      <c r="CQ486" s="391">
        <f t="shared" si="683"/>
        <v>0</v>
      </c>
      <c r="CR486" s="391">
        <f t="shared" si="684"/>
        <v>0</v>
      </c>
      <c r="CS486" s="393">
        <f t="shared" si="685"/>
        <v>0</v>
      </c>
      <c r="CT486" s="391">
        <f t="shared" si="686"/>
        <v>0</v>
      </c>
      <c r="CU486" s="391">
        <f t="shared" si="687"/>
        <v>0</v>
      </c>
      <c r="CV486" s="391">
        <f t="shared" si="688"/>
        <v>0</v>
      </c>
      <c r="CW486" s="391">
        <f t="shared" si="689"/>
        <v>0</v>
      </c>
      <c r="CX486" s="391">
        <f t="shared" si="690"/>
        <v>0</v>
      </c>
      <c r="CY486" s="391">
        <f t="shared" si="691"/>
        <v>0</v>
      </c>
      <c r="CZ486" s="391">
        <f t="shared" si="692"/>
        <v>0</v>
      </c>
      <c r="DA486" s="391">
        <f t="shared" si="693"/>
        <v>0</v>
      </c>
      <c r="DB486" s="391">
        <f t="shared" si="694"/>
        <v>0</v>
      </c>
      <c r="DC486" s="391">
        <f t="shared" si="695"/>
        <v>0</v>
      </c>
      <c r="DD486" s="391">
        <f t="shared" si="696"/>
        <v>0</v>
      </c>
      <c r="DE486" s="398"/>
      <c r="DF486" s="391">
        <f t="shared" si="697"/>
        <v>0</v>
      </c>
      <c r="DG486" s="391">
        <f t="shared" si="698"/>
        <v>0</v>
      </c>
      <c r="DH486" s="391">
        <f t="shared" si="699"/>
        <v>0</v>
      </c>
      <c r="DI486" s="391">
        <f t="shared" si="700"/>
        <v>0</v>
      </c>
      <c r="DJ486" s="391">
        <f t="shared" si="701"/>
        <v>0</v>
      </c>
      <c r="DK486" s="391">
        <f t="shared" si="702"/>
        <v>0</v>
      </c>
      <c r="DL486" s="391">
        <f t="shared" si="703"/>
        <v>0</v>
      </c>
      <c r="DM486" s="391">
        <f t="shared" si="704"/>
        <v>0</v>
      </c>
      <c r="DN486" s="391">
        <f t="shared" si="705"/>
        <v>0</v>
      </c>
      <c r="DO486" s="391">
        <f t="shared" si="706"/>
        <v>0</v>
      </c>
      <c r="DP486" s="391">
        <f t="shared" si="707"/>
        <v>0</v>
      </c>
      <c r="DQ486" s="398"/>
      <c r="DR486" s="391">
        <f t="shared" si="708"/>
        <v>0</v>
      </c>
      <c r="DS486" s="391">
        <f t="shared" si="709"/>
        <v>0</v>
      </c>
      <c r="DT486" s="391">
        <f t="shared" si="710"/>
        <v>0</v>
      </c>
      <c r="DU486" s="391">
        <f t="shared" si="711"/>
        <v>0</v>
      </c>
      <c r="DV486" s="391">
        <f t="shared" si="712"/>
        <v>0</v>
      </c>
      <c r="DW486" s="391">
        <f t="shared" si="713"/>
        <v>0</v>
      </c>
      <c r="DX486" s="391">
        <f t="shared" si="714"/>
        <v>0</v>
      </c>
      <c r="DY486" s="391">
        <f t="shared" si="715"/>
        <v>0</v>
      </c>
      <c r="DZ486" s="391">
        <f t="shared" si="716"/>
        <v>0</v>
      </c>
      <c r="EA486" s="391">
        <f t="shared" si="717"/>
        <v>0</v>
      </c>
      <c r="EB486" s="391">
        <f t="shared" si="718"/>
        <v>0</v>
      </c>
      <c r="EC486" s="398"/>
      <c r="ED486" s="391">
        <f t="shared" si="719"/>
        <v>0</v>
      </c>
      <c r="EE486" s="391">
        <f t="shared" si="720"/>
        <v>0</v>
      </c>
      <c r="EF486" s="391">
        <f t="shared" si="721"/>
        <v>0</v>
      </c>
      <c r="EG486" s="391">
        <f t="shared" si="722"/>
        <v>0</v>
      </c>
      <c r="EH486" s="391">
        <f t="shared" si="723"/>
        <v>0</v>
      </c>
      <c r="EI486" s="391">
        <f t="shared" si="724"/>
        <v>0</v>
      </c>
      <c r="EJ486" s="391">
        <f t="shared" si="725"/>
        <v>0</v>
      </c>
      <c r="EK486" s="391">
        <f t="shared" si="726"/>
        <v>0</v>
      </c>
      <c r="EL486" s="391">
        <f t="shared" si="727"/>
        <v>0</v>
      </c>
      <c r="EM486" s="391">
        <f t="shared" si="728"/>
        <v>0</v>
      </c>
      <c r="EN486" s="391">
        <f t="shared" si="729"/>
        <v>0</v>
      </c>
    </row>
    <row r="487" spans="1:144" s="391" customFormat="1" ht="13.5" hidden="1" thickBot="1" x14ac:dyDescent="0.25">
      <c r="A487" s="364" t="str">
        <f t="shared" si="735"/>
        <v>zzz</v>
      </c>
      <c r="B487" s="365" t="str">
        <f>IF((A487&lt;&gt;"ZZZ"),(IF((IFERROR((VLOOKUP(A487,'Standaard+voorstellen '!A$1:B$436,1,FALSE)),"ZZZ"))="ZZZ","v","")),"")</f>
        <v/>
      </c>
      <c r="C487" s="396" t="s">
        <v>1051</v>
      </c>
      <c r="D487" s="367" t="str">
        <f t="shared" si="649"/>
        <v/>
      </c>
      <c r="E487" s="368" t="str">
        <f>IFERROR((VLOOKUP(C487,'Standaard+voorstellen '!A$1:E$568,2,FALSE)),"Nog af te handelen AANVRAAG")</f>
        <v>Nog af te handelen AANVRAAG</v>
      </c>
      <c r="F487" s="369" t="str">
        <f>IFERROR((VLOOKUP(C487,'Standaard+voorstellen '!A$1:E$568,3,FALSE)),"")</f>
        <v/>
      </c>
      <c r="G487" s="370">
        <f t="shared" si="732"/>
        <v>0</v>
      </c>
      <c r="H487" s="371">
        <f t="shared" si="734"/>
        <v>0</v>
      </c>
      <c r="I487" s="372">
        <f t="shared" si="733"/>
        <v>0</v>
      </c>
      <c r="J487" s="367" t="str">
        <f t="shared" si="650"/>
        <v/>
      </c>
      <c r="K487" s="372">
        <f t="shared" si="651"/>
        <v>0</v>
      </c>
      <c r="L487" s="369" t="s">
        <v>1101</v>
      </c>
      <c r="M487" s="373"/>
      <c r="N487" s="428"/>
      <c r="O487" s="411"/>
      <c r="P487" s="376"/>
      <c r="Q487" s="377"/>
      <c r="R487" s="378"/>
      <c r="S487" s="379"/>
      <c r="T487" s="378"/>
      <c r="U487" s="378"/>
      <c r="V487" s="383"/>
      <c r="W487" s="384"/>
      <c r="X487" s="385"/>
      <c r="Y487" s="384"/>
      <c r="Z487" s="401"/>
      <c r="AA487" s="385"/>
      <c r="AB487" s="383"/>
      <c r="AC487" s="384"/>
      <c r="AD487" s="384"/>
      <c r="AE487" s="383"/>
      <c r="AF487" s="401"/>
      <c r="AG487" s="385"/>
      <c r="AH487" s="383"/>
      <c r="AI487" s="384"/>
      <c r="AJ487" s="385"/>
      <c r="AK487" s="384"/>
      <c r="AL487" s="384"/>
      <c r="AM487" s="385"/>
      <c r="AN487" s="384"/>
      <c r="AO487" s="384"/>
      <c r="AP487" s="385"/>
      <c r="AQ487" s="384"/>
      <c r="AR487" s="384"/>
      <c r="AS487" s="385"/>
      <c r="AT487" s="384"/>
      <c r="AU487" s="384"/>
      <c r="AV487" s="385"/>
      <c r="AW487" s="384"/>
      <c r="AX487" s="384"/>
      <c r="AY487" s="385"/>
      <c r="AZ487" s="403"/>
      <c r="BA487" s="387" t="str">
        <f t="shared" si="652"/>
        <v>zzz</v>
      </c>
      <c r="BB487" s="388" t="str">
        <f t="shared" si="653"/>
        <v/>
      </c>
      <c r="BC487" s="389" t="str">
        <f t="shared" si="654"/>
        <v/>
      </c>
      <c r="BD487" s="390" t="str">
        <f t="shared" si="736"/>
        <v/>
      </c>
      <c r="BE487" s="391">
        <f t="shared" si="655"/>
        <v>4</v>
      </c>
      <c r="BF487" s="392" t="e">
        <f>VLOOKUP(C487,'Standaard+voorstellen '!A$1:E$568,1,FALSE)</f>
        <v>#N/A</v>
      </c>
      <c r="BG487" s="393" t="e">
        <f>VLOOKUP(P487,'Hulpblad Aantal per VrtgSrt &gt;=1'!B$4:C$688,1,FALSE)</f>
        <v>#N/A</v>
      </c>
      <c r="BH487" s="394"/>
      <c r="BI487" s="393" t="str">
        <f t="shared" si="656"/>
        <v>v</v>
      </c>
      <c r="BJ487" s="393" t="str">
        <f t="shared" si="657"/>
        <v/>
      </c>
      <c r="BK487" s="393" t="str">
        <f t="shared" si="658"/>
        <v/>
      </c>
      <c r="BL487" s="395" t="str">
        <f t="shared" si="659"/>
        <v/>
      </c>
      <c r="BM487" s="393" t="str">
        <f>IF((B487&gt;"a"),(VLOOKUP(A487,Afhankelijkheid!A$2:O$5530,2,FALSE)),"")</f>
        <v/>
      </c>
      <c r="BN487" s="396">
        <f>IFERROR(VLOOKUP(A487,'Hulpblad IZB en IZE'!A$2:B$750,2,FALSE),0)</f>
        <v>0</v>
      </c>
      <c r="BO487" s="397" t="str">
        <f t="shared" si="660"/>
        <v/>
      </c>
      <c r="BP487" s="370">
        <f t="shared" si="661"/>
        <v>0</v>
      </c>
      <c r="BQ487" s="371">
        <f t="shared" si="662"/>
        <v>0</v>
      </c>
      <c r="BR487" s="372">
        <f t="shared" si="730"/>
        <v>0</v>
      </c>
      <c r="BS487" s="372">
        <f t="shared" si="731"/>
        <v>0</v>
      </c>
      <c r="BT487" s="367">
        <f t="shared" si="663"/>
        <v>0</v>
      </c>
      <c r="BU487" s="398"/>
      <c r="BW487" s="393">
        <f t="shared" si="664"/>
        <v>0</v>
      </c>
      <c r="BX487" s="393">
        <f t="shared" si="665"/>
        <v>0</v>
      </c>
      <c r="BY487" s="393">
        <f t="shared" si="666"/>
        <v>0</v>
      </c>
      <c r="BZ487" s="393">
        <f t="shared" si="667"/>
        <v>0</v>
      </c>
      <c r="CA487" s="393">
        <f t="shared" si="668"/>
        <v>0</v>
      </c>
      <c r="CB487" s="393">
        <f t="shared" si="669"/>
        <v>0</v>
      </c>
      <c r="CC487" s="393">
        <f t="shared" si="670"/>
        <v>0</v>
      </c>
      <c r="CD487" s="393">
        <f t="shared" si="671"/>
        <v>0</v>
      </c>
      <c r="CE487" s="393">
        <f t="shared" si="672"/>
        <v>0</v>
      </c>
      <c r="CF487" s="393">
        <f t="shared" si="673"/>
        <v>0</v>
      </c>
      <c r="CG487" s="398"/>
      <c r="CH487" s="391">
        <f t="shared" si="674"/>
        <v>0</v>
      </c>
      <c r="CI487" s="391">
        <f t="shared" si="675"/>
        <v>0</v>
      </c>
      <c r="CJ487" s="391">
        <f t="shared" si="676"/>
        <v>0</v>
      </c>
      <c r="CK487" s="391">
        <f t="shared" si="677"/>
        <v>0</v>
      </c>
      <c r="CL487" s="391">
        <f t="shared" si="678"/>
        <v>0</v>
      </c>
      <c r="CM487" s="391">
        <f t="shared" si="679"/>
        <v>0</v>
      </c>
      <c r="CN487" s="391">
        <f t="shared" si="680"/>
        <v>0</v>
      </c>
      <c r="CO487" s="391">
        <f t="shared" si="681"/>
        <v>0</v>
      </c>
      <c r="CP487" s="391">
        <f t="shared" si="682"/>
        <v>0</v>
      </c>
      <c r="CQ487" s="391">
        <f t="shared" si="683"/>
        <v>0</v>
      </c>
      <c r="CR487" s="391">
        <f t="shared" si="684"/>
        <v>0</v>
      </c>
      <c r="CS487" s="393">
        <f t="shared" si="685"/>
        <v>0</v>
      </c>
      <c r="CT487" s="391">
        <f t="shared" si="686"/>
        <v>0</v>
      </c>
      <c r="CU487" s="391">
        <f t="shared" si="687"/>
        <v>0</v>
      </c>
      <c r="CV487" s="391">
        <f t="shared" si="688"/>
        <v>0</v>
      </c>
      <c r="CW487" s="391">
        <f t="shared" si="689"/>
        <v>0</v>
      </c>
      <c r="CX487" s="391">
        <f t="shared" si="690"/>
        <v>0</v>
      </c>
      <c r="CY487" s="391">
        <f t="shared" si="691"/>
        <v>0</v>
      </c>
      <c r="CZ487" s="391">
        <f t="shared" si="692"/>
        <v>0</v>
      </c>
      <c r="DA487" s="391">
        <f t="shared" si="693"/>
        <v>0</v>
      </c>
      <c r="DB487" s="391">
        <f t="shared" si="694"/>
        <v>0</v>
      </c>
      <c r="DC487" s="391">
        <f t="shared" si="695"/>
        <v>0</v>
      </c>
      <c r="DD487" s="391">
        <f t="shared" si="696"/>
        <v>0</v>
      </c>
      <c r="DE487" s="398"/>
      <c r="DF487" s="391">
        <f t="shared" si="697"/>
        <v>0</v>
      </c>
      <c r="DG487" s="391">
        <f t="shared" si="698"/>
        <v>0</v>
      </c>
      <c r="DH487" s="391">
        <f t="shared" si="699"/>
        <v>0</v>
      </c>
      <c r="DI487" s="391">
        <f t="shared" si="700"/>
        <v>0</v>
      </c>
      <c r="DJ487" s="391">
        <f t="shared" si="701"/>
        <v>0</v>
      </c>
      <c r="DK487" s="391">
        <f t="shared" si="702"/>
        <v>0</v>
      </c>
      <c r="DL487" s="391">
        <f t="shared" si="703"/>
        <v>0</v>
      </c>
      <c r="DM487" s="391">
        <f t="shared" si="704"/>
        <v>0</v>
      </c>
      <c r="DN487" s="391">
        <f t="shared" si="705"/>
        <v>0</v>
      </c>
      <c r="DO487" s="391">
        <f t="shared" si="706"/>
        <v>0</v>
      </c>
      <c r="DP487" s="391">
        <f t="shared" si="707"/>
        <v>0</v>
      </c>
      <c r="DQ487" s="398"/>
      <c r="DR487" s="391">
        <f t="shared" si="708"/>
        <v>0</v>
      </c>
      <c r="DS487" s="391">
        <f t="shared" si="709"/>
        <v>0</v>
      </c>
      <c r="DT487" s="391">
        <f t="shared" si="710"/>
        <v>0</v>
      </c>
      <c r="DU487" s="391">
        <f t="shared" si="711"/>
        <v>0</v>
      </c>
      <c r="DV487" s="391">
        <f t="shared" si="712"/>
        <v>0</v>
      </c>
      <c r="DW487" s="391">
        <f t="shared" si="713"/>
        <v>0</v>
      </c>
      <c r="DX487" s="391">
        <f t="shared" si="714"/>
        <v>0</v>
      </c>
      <c r="DY487" s="391">
        <f t="shared" si="715"/>
        <v>0</v>
      </c>
      <c r="DZ487" s="391">
        <f t="shared" si="716"/>
        <v>0</v>
      </c>
      <c r="EA487" s="391">
        <f t="shared" si="717"/>
        <v>0</v>
      </c>
      <c r="EB487" s="391">
        <f t="shared" si="718"/>
        <v>0</v>
      </c>
      <c r="EC487" s="398"/>
      <c r="ED487" s="391">
        <f t="shared" si="719"/>
        <v>0</v>
      </c>
      <c r="EE487" s="391">
        <f t="shared" si="720"/>
        <v>0</v>
      </c>
      <c r="EF487" s="391">
        <f t="shared" si="721"/>
        <v>0</v>
      </c>
      <c r="EG487" s="391">
        <f t="shared" si="722"/>
        <v>0</v>
      </c>
      <c r="EH487" s="391">
        <f t="shared" si="723"/>
        <v>0</v>
      </c>
      <c r="EI487" s="391">
        <f t="shared" si="724"/>
        <v>0</v>
      </c>
      <c r="EJ487" s="391">
        <f t="shared" si="725"/>
        <v>0</v>
      </c>
      <c r="EK487" s="391">
        <f t="shared" si="726"/>
        <v>0</v>
      </c>
      <c r="EL487" s="391">
        <f t="shared" si="727"/>
        <v>0</v>
      </c>
      <c r="EM487" s="391">
        <f t="shared" si="728"/>
        <v>0</v>
      </c>
      <c r="EN487" s="391">
        <f t="shared" si="729"/>
        <v>0</v>
      </c>
    </row>
    <row r="488" spans="1:144" s="391" customFormat="1" ht="13.5" hidden="1" thickBot="1" x14ac:dyDescent="0.25">
      <c r="A488" s="364" t="str">
        <f t="shared" si="735"/>
        <v>zzz</v>
      </c>
      <c r="B488" s="365" t="str">
        <f>IF((A488&lt;&gt;"ZZZ"),(IF((IFERROR((VLOOKUP(A488,'Standaard+voorstellen '!A$1:B$436,1,FALSE)),"ZZZ"))="ZZZ","v","")),"")</f>
        <v/>
      </c>
      <c r="C488" s="528" t="s">
        <v>1051</v>
      </c>
      <c r="D488" s="367" t="str">
        <f t="shared" si="649"/>
        <v/>
      </c>
      <c r="E488" s="368" t="str">
        <f>IFERROR((VLOOKUP(C488,'Standaard+voorstellen '!A$1:E$568,2,FALSE)),"Nog af te handelen AANVRAAG")</f>
        <v>Nog af te handelen AANVRAAG</v>
      </c>
      <c r="F488" s="369" t="str">
        <f>IFERROR((VLOOKUP(C488,'Standaard+voorstellen '!A$1:E$568,3,FALSE)),"")</f>
        <v/>
      </c>
      <c r="G488" s="370">
        <f t="shared" si="732"/>
        <v>0</v>
      </c>
      <c r="H488" s="371">
        <f t="shared" si="734"/>
        <v>0</v>
      </c>
      <c r="I488" s="372">
        <f t="shared" si="733"/>
        <v>0</v>
      </c>
      <c r="J488" s="367" t="str">
        <f t="shared" si="650"/>
        <v/>
      </c>
      <c r="K488" s="372">
        <f t="shared" si="651"/>
        <v>0</v>
      </c>
      <c r="L488" s="432" t="s">
        <v>1101</v>
      </c>
      <c r="M488" s="373"/>
      <c r="N488" s="374"/>
      <c r="O488" s="475"/>
      <c r="P488" s="376"/>
      <c r="Q488" s="377"/>
      <c r="R488" s="378"/>
      <c r="S488" s="379"/>
      <c r="T488" s="378"/>
      <c r="U488" s="378"/>
      <c r="V488" s="383"/>
      <c r="W488" s="384"/>
      <c r="X488" s="385"/>
      <c r="Y488" s="384"/>
      <c r="Z488" s="401"/>
      <c r="AA488" s="402"/>
      <c r="AB488" s="383"/>
      <c r="AC488" s="384"/>
      <c r="AD488" s="384"/>
      <c r="AE488" s="377"/>
      <c r="AF488" s="380"/>
      <c r="AG488" s="382"/>
      <c r="AH488" s="377"/>
      <c r="AI488" s="378"/>
      <c r="AJ488" s="379"/>
      <c r="AK488" s="384"/>
      <c r="AL488" s="384"/>
      <c r="AM488" s="384"/>
      <c r="AN488" s="377"/>
      <c r="AO488" s="378"/>
      <c r="AP488" s="379"/>
      <c r="AQ488" s="384"/>
      <c r="AR488" s="384"/>
      <c r="AS488" s="384"/>
      <c r="AT488" s="383"/>
      <c r="AU488" s="384"/>
      <c r="AV488" s="384"/>
      <c r="AW488" s="383"/>
      <c r="AX488" s="384"/>
      <c r="AY488" s="385"/>
      <c r="AZ488" s="403"/>
      <c r="BA488" s="387" t="str">
        <f t="shared" si="652"/>
        <v>zzz</v>
      </c>
      <c r="BB488" s="388" t="str">
        <f t="shared" si="653"/>
        <v/>
      </c>
      <c r="BC488" s="389" t="str">
        <f t="shared" si="654"/>
        <v/>
      </c>
      <c r="BD488" s="390" t="str">
        <f t="shared" si="736"/>
        <v/>
      </c>
      <c r="BE488" s="391">
        <f t="shared" si="655"/>
        <v>4</v>
      </c>
      <c r="BF488" s="392" t="e">
        <f>VLOOKUP(C488,'Standaard+voorstellen '!A$1:E$568,1,FALSE)</f>
        <v>#N/A</v>
      </c>
      <c r="BG488" s="393" t="e">
        <f>VLOOKUP(P488,'Hulpblad Aantal per VrtgSrt &gt;=1'!B$4:C$688,1,FALSE)</f>
        <v>#N/A</v>
      </c>
      <c r="BH488" s="394"/>
      <c r="BI488" s="393" t="str">
        <f t="shared" si="656"/>
        <v>v</v>
      </c>
      <c r="BJ488" s="393" t="str">
        <f t="shared" si="657"/>
        <v/>
      </c>
      <c r="BK488" s="393" t="str">
        <f t="shared" si="658"/>
        <v/>
      </c>
      <c r="BL488" s="395" t="str">
        <f t="shared" si="659"/>
        <v/>
      </c>
      <c r="BM488" s="393" t="str">
        <f>IF((B488&gt;"a"),(VLOOKUP(A488,Afhankelijkheid!A$2:O$5530,2,FALSE)),"")</f>
        <v/>
      </c>
      <c r="BN488" s="396">
        <f>IFERROR(VLOOKUP(A488,'Hulpblad IZB en IZE'!A$2:B$750,2,FALSE),0)</f>
        <v>0</v>
      </c>
      <c r="BO488" s="397" t="str">
        <f t="shared" si="660"/>
        <v/>
      </c>
      <c r="BP488" s="370">
        <f t="shared" si="661"/>
        <v>0</v>
      </c>
      <c r="BQ488" s="371">
        <f t="shared" si="662"/>
        <v>0</v>
      </c>
      <c r="BR488" s="372">
        <f t="shared" si="730"/>
        <v>0</v>
      </c>
      <c r="BS488" s="372">
        <f t="shared" si="731"/>
        <v>0</v>
      </c>
      <c r="BT488" s="367">
        <f t="shared" si="663"/>
        <v>0</v>
      </c>
      <c r="BU488" s="398"/>
      <c r="BW488" s="393">
        <f t="shared" si="664"/>
        <v>0</v>
      </c>
      <c r="BX488" s="393">
        <f t="shared" si="665"/>
        <v>0</v>
      </c>
      <c r="BY488" s="393">
        <f t="shared" si="666"/>
        <v>0</v>
      </c>
      <c r="BZ488" s="393">
        <f t="shared" si="667"/>
        <v>0</v>
      </c>
      <c r="CA488" s="393">
        <f t="shared" si="668"/>
        <v>0</v>
      </c>
      <c r="CB488" s="393">
        <f t="shared" si="669"/>
        <v>0</v>
      </c>
      <c r="CC488" s="393">
        <f t="shared" si="670"/>
        <v>0</v>
      </c>
      <c r="CD488" s="393">
        <f t="shared" si="671"/>
        <v>0</v>
      </c>
      <c r="CE488" s="393">
        <f t="shared" si="672"/>
        <v>0</v>
      </c>
      <c r="CF488" s="393">
        <f t="shared" si="673"/>
        <v>0</v>
      </c>
      <c r="CG488" s="398"/>
      <c r="CH488" s="391">
        <f t="shared" si="674"/>
        <v>0</v>
      </c>
      <c r="CI488" s="391">
        <f t="shared" si="675"/>
        <v>0</v>
      </c>
      <c r="CJ488" s="391">
        <f t="shared" si="676"/>
        <v>0</v>
      </c>
      <c r="CK488" s="391">
        <f t="shared" si="677"/>
        <v>0</v>
      </c>
      <c r="CL488" s="391">
        <f t="shared" si="678"/>
        <v>0</v>
      </c>
      <c r="CM488" s="391">
        <f t="shared" si="679"/>
        <v>0</v>
      </c>
      <c r="CN488" s="391">
        <f t="shared" si="680"/>
        <v>0</v>
      </c>
      <c r="CO488" s="391">
        <f t="shared" si="681"/>
        <v>0</v>
      </c>
      <c r="CP488" s="391">
        <f t="shared" si="682"/>
        <v>0</v>
      </c>
      <c r="CQ488" s="391">
        <f t="shared" si="683"/>
        <v>0</v>
      </c>
      <c r="CR488" s="391">
        <f t="shared" si="684"/>
        <v>0</v>
      </c>
      <c r="CS488" s="393">
        <f t="shared" si="685"/>
        <v>0</v>
      </c>
      <c r="CT488" s="391">
        <f t="shared" si="686"/>
        <v>0</v>
      </c>
      <c r="CU488" s="391">
        <f t="shared" si="687"/>
        <v>0</v>
      </c>
      <c r="CV488" s="391">
        <f t="shared" si="688"/>
        <v>0</v>
      </c>
      <c r="CW488" s="391">
        <f t="shared" si="689"/>
        <v>0</v>
      </c>
      <c r="CX488" s="391">
        <f t="shared" si="690"/>
        <v>0</v>
      </c>
      <c r="CY488" s="391">
        <f t="shared" si="691"/>
        <v>0</v>
      </c>
      <c r="CZ488" s="391">
        <f t="shared" si="692"/>
        <v>0</v>
      </c>
      <c r="DA488" s="391">
        <f t="shared" si="693"/>
        <v>0</v>
      </c>
      <c r="DB488" s="391">
        <f t="shared" si="694"/>
        <v>0</v>
      </c>
      <c r="DC488" s="391">
        <f t="shared" si="695"/>
        <v>0</v>
      </c>
      <c r="DD488" s="391">
        <f t="shared" si="696"/>
        <v>0</v>
      </c>
      <c r="DE488" s="398"/>
      <c r="DF488" s="391">
        <f t="shared" si="697"/>
        <v>0</v>
      </c>
      <c r="DG488" s="391">
        <f t="shared" si="698"/>
        <v>0</v>
      </c>
      <c r="DH488" s="391">
        <f t="shared" si="699"/>
        <v>0</v>
      </c>
      <c r="DI488" s="391">
        <f t="shared" si="700"/>
        <v>0</v>
      </c>
      <c r="DJ488" s="391">
        <f t="shared" si="701"/>
        <v>0</v>
      </c>
      <c r="DK488" s="391">
        <f t="shared" si="702"/>
        <v>0</v>
      </c>
      <c r="DL488" s="391">
        <f t="shared" si="703"/>
        <v>0</v>
      </c>
      <c r="DM488" s="391">
        <f t="shared" si="704"/>
        <v>0</v>
      </c>
      <c r="DN488" s="391">
        <f t="shared" si="705"/>
        <v>0</v>
      </c>
      <c r="DO488" s="391">
        <f t="shared" si="706"/>
        <v>0</v>
      </c>
      <c r="DP488" s="391">
        <f t="shared" si="707"/>
        <v>0</v>
      </c>
      <c r="DQ488" s="398"/>
      <c r="DR488" s="391">
        <f t="shared" si="708"/>
        <v>0</v>
      </c>
      <c r="DS488" s="391">
        <f t="shared" si="709"/>
        <v>0</v>
      </c>
      <c r="DT488" s="391">
        <f t="shared" si="710"/>
        <v>0</v>
      </c>
      <c r="DU488" s="391">
        <f t="shared" si="711"/>
        <v>0</v>
      </c>
      <c r="DV488" s="391">
        <f t="shared" si="712"/>
        <v>0</v>
      </c>
      <c r="DW488" s="391">
        <f t="shared" si="713"/>
        <v>0</v>
      </c>
      <c r="DX488" s="391">
        <f t="shared" si="714"/>
        <v>0</v>
      </c>
      <c r="DY488" s="391">
        <f t="shared" si="715"/>
        <v>0</v>
      </c>
      <c r="DZ488" s="391">
        <f t="shared" si="716"/>
        <v>0</v>
      </c>
      <c r="EA488" s="391">
        <f t="shared" si="717"/>
        <v>0</v>
      </c>
      <c r="EB488" s="391">
        <f t="shared" si="718"/>
        <v>0</v>
      </c>
      <c r="EC488" s="398"/>
      <c r="ED488" s="391">
        <f t="shared" si="719"/>
        <v>0</v>
      </c>
      <c r="EE488" s="391">
        <f t="shared" si="720"/>
        <v>0</v>
      </c>
      <c r="EF488" s="391">
        <f t="shared" si="721"/>
        <v>0</v>
      </c>
      <c r="EG488" s="391">
        <f t="shared" si="722"/>
        <v>0</v>
      </c>
      <c r="EH488" s="391">
        <f t="shared" si="723"/>
        <v>0</v>
      </c>
      <c r="EI488" s="391">
        <f t="shared" si="724"/>
        <v>0</v>
      </c>
      <c r="EJ488" s="391">
        <f t="shared" si="725"/>
        <v>0</v>
      </c>
      <c r="EK488" s="391">
        <f t="shared" si="726"/>
        <v>0</v>
      </c>
      <c r="EL488" s="391">
        <f t="shared" si="727"/>
        <v>0</v>
      </c>
      <c r="EM488" s="391">
        <f t="shared" si="728"/>
        <v>0</v>
      </c>
      <c r="EN488" s="391">
        <f t="shared" si="729"/>
        <v>0</v>
      </c>
    </row>
    <row r="489" spans="1:144" s="391" customFormat="1" ht="13.5" hidden="1" thickBot="1" x14ac:dyDescent="0.25">
      <c r="A489" s="364" t="str">
        <f t="shared" si="735"/>
        <v>zzz</v>
      </c>
      <c r="B489" s="365" t="str">
        <f>IF((A489&lt;&gt;"ZZZ"),(IF((IFERROR((VLOOKUP(A489,'Standaard+voorstellen '!A$1:B$436,1,FALSE)),"ZZZ"))="ZZZ","v","")),"")</f>
        <v/>
      </c>
      <c r="C489" s="396" t="s">
        <v>1051</v>
      </c>
      <c r="D489" s="367" t="str">
        <f t="shared" si="649"/>
        <v/>
      </c>
      <c r="E489" s="368" t="str">
        <f>IFERROR((VLOOKUP(C489,'Standaard+voorstellen '!A$1:E$568,2,FALSE)),"Nog af te handelen AANVRAAG")</f>
        <v>Nog af te handelen AANVRAAG</v>
      </c>
      <c r="F489" s="369" t="str">
        <f>IFERROR((VLOOKUP(C489,'Standaard+voorstellen '!A$1:E$568,3,FALSE)),"")</f>
        <v/>
      </c>
      <c r="G489" s="370">
        <f t="shared" si="732"/>
        <v>0</v>
      </c>
      <c r="H489" s="371">
        <f t="shared" si="734"/>
        <v>0</v>
      </c>
      <c r="I489" s="372">
        <f t="shared" si="733"/>
        <v>0</v>
      </c>
      <c r="J489" s="367" t="str">
        <f t="shared" si="650"/>
        <v/>
      </c>
      <c r="K489" s="372">
        <f t="shared" si="651"/>
        <v>0</v>
      </c>
      <c r="L489" s="369" t="s">
        <v>1101</v>
      </c>
      <c r="M489" s="373"/>
      <c r="N489" s="374"/>
      <c r="O489" s="375"/>
      <c r="P489" s="376"/>
      <c r="Q489" s="377"/>
      <c r="R489" s="378"/>
      <c r="S489" s="379"/>
      <c r="T489" s="378"/>
      <c r="U489" s="378"/>
      <c r="V489" s="383"/>
      <c r="W489" s="384"/>
      <c r="X489" s="385"/>
      <c r="Y489" s="384"/>
      <c r="Z489" s="401"/>
      <c r="AA489" s="402"/>
      <c r="AB489" s="383"/>
      <c r="AC489" s="384"/>
      <c r="AD489" s="384"/>
      <c r="AE489" s="383"/>
      <c r="AF489" s="401"/>
      <c r="AG489" s="406"/>
      <c r="AH489" s="383"/>
      <c r="AI489" s="384"/>
      <c r="AJ489" s="385"/>
      <c r="AK489" s="384"/>
      <c r="AL489" s="384"/>
      <c r="AM489" s="384"/>
      <c r="AN489" s="383"/>
      <c r="AO489" s="384"/>
      <c r="AP489" s="385"/>
      <c r="AQ489" s="384"/>
      <c r="AR489" s="384"/>
      <c r="AS489" s="384"/>
      <c r="AT489" s="383"/>
      <c r="AU489" s="384"/>
      <c r="AV489" s="384"/>
      <c r="AW489" s="383"/>
      <c r="AX489" s="384"/>
      <c r="AY489" s="385"/>
      <c r="AZ489" s="403"/>
      <c r="BA489" s="387" t="str">
        <f t="shared" si="652"/>
        <v>zzz</v>
      </c>
      <c r="BB489" s="388" t="str">
        <f t="shared" si="653"/>
        <v/>
      </c>
      <c r="BC489" s="389" t="str">
        <f t="shared" si="654"/>
        <v/>
      </c>
      <c r="BD489" s="390" t="str">
        <f t="shared" si="736"/>
        <v/>
      </c>
      <c r="BE489" s="391">
        <f t="shared" si="655"/>
        <v>4</v>
      </c>
      <c r="BF489" s="392" t="e">
        <f>VLOOKUP(C489,'Standaard+voorstellen '!A$1:E$568,1,FALSE)</f>
        <v>#N/A</v>
      </c>
      <c r="BG489" s="393" t="e">
        <f>VLOOKUP(P489,'Hulpblad Aantal per VrtgSrt &gt;=1'!B$4:C$688,1,FALSE)</f>
        <v>#N/A</v>
      </c>
      <c r="BH489" s="394"/>
      <c r="BI489" s="393" t="str">
        <f t="shared" si="656"/>
        <v>v</v>
      </c>
      <c r="BJ489" s="393" t="str">
        <f t="shared" si="657"/>
        <v/>
      </c>
      <c r="BK489" s="393" t="str">
        <f t="shared" si="658"/>
        <v/>
      </c>
      <c r="BL489" s="395" t="str">
        <f t="shared" si="659"/>
        <v/>
      </c>
      <c r="BM489" s="393" t="str">
        <f>IF((B489&gt;"a"),(VLOOKUP(A489,Afhankelijkheid!A$2:O$5530,2,FALSE)),"")</f>
        <v/>
      </c>
      <c r="BN489" s="396">
        <f>IFERROR(VLOOKUP(A489,'Hulpblad IZB en IZE'!A$2:B$750,2,FALSE),0)</f>
        <v>0</v>
      </c>
      <c r="BO489" s="397" t="str">
        <f t="shared" si="660"/>
        <v/>
      </c>
      <c r="BP489" s="370">
        <f t="shared" si="661"/>
        <v>0</v>
      </c>
      <c r="BQ489" s="371">
        <f t="shared" si="662"/>
        <v>0</v>
      </c>
      <c r="BR489" s="372">
        <f t="shared" si="730"/>
        <v>0</v>
      </c>
      <c r="BS489" s="372">
        <f t="shared" si="731"/>
        <v>0</v>
      </c>
      <c r="BT489" s="367">
        <f t="shared" si="663"/>
        <v>0</v>
      </c>
      <c r="BU489" s="398"/>
      <c r="BW489" s="393">
        <f t="shared" si="664"/>
        <v>0</v>
      </c>
      <c r="BX489" s="393">
        <f t="shared" si="665"/>
        <v>0</v>
      </c>
      <c r="BY489" s="393">
        <f t="shared" si="666"/>
        <v>0</v>
      </c>
      <c r="BZ489" s="393">
        <f t="shared" si="667"/>
        <v>0</v>
      </c>
      <c r="CA489" s="393">
        <f t="shared" si="668"/>
        <v>0</v>
      </c>
      <c r="CB489" s="393">
        <f t="shared" si="669"/>
        <v>0</v>
      </c>
      <c r="CC489" s="393">
        <f t="shared" si="670"/>
        <v>0</v>
      </c>
      <c r="CD489" s="393">
        <f t="shared" si="671"/>
        <v>0</v>
      </c>
      <c r="CE489" s="393">
        <f t="shared" si="672"/>
        <v>0</v>
      </c>
      <c r="CF489" s="393">
        <f t="shared" si="673"/>
        <v>0</v>
      </c>
      <c r="CG489" s="398"/>
      <c r="CH489" s="391">
        <f t="shared" si="674"/>
        <v>0</v>
      </c>
      <c r="CI489" s="391">
        <f t="shared" si="675"/>
        <v>0</v>
      </c>
      <c r="CJ489" s="391">
        <f t="shared" si="676"/>
        <v>0</v>
      </c>
      <c r="CK489" s="391">
        <f t="shared" si="677"/>
        <v>0</v>
      </c>
      <c r="CL489" s="391">
        <f t="shared" si="678"/>
        <v>0</v>
      </c>
      <c r="CM489" s="391">
        <f t="shared" si="679"/>
        <v>0</v>
      </c>
      <c r="CN489" s="391">
        <f t="shared" si="680"/>
        <v>0</v>
      </c>
      <c r="CO489" s="391">
        <f t="shared" si="681"/>
        <v>0</v>
      </c>
      <c r="CP489" s="391">
        <f t="shared" si="682"/>
        <v>0</v>
      </c>
      <c r="CQ489" s="391">
        <f t="shared" si="683"/>
        <v>0</v>
      </c>
      <c r="CR489" s="391">
        <f t="shared" si="684"/>
        <v>0</v>
      </c>
      <c r="CS489" s="393">
        <f t="shared" si="685"/>
        <v>0</v>
      </c>
      <c r="CT489" s="391">
        <f t="shared" si="686"/>
        <v>0</v>
      </c>
      <c r="CU489" s="391">
        <f t="shared" si="687"/>
        <v>0</v>
      </c>
      <c r="CV489" s="391">
        <f t="shared" si="688"/>
        <v>0</v>
      </c>
      <c r="CW489" s="391">
        <f t="shared" si="689"/>
        <v>0</v>
      </c>
      <c r="CX489" s="391">
        <f t="shared" si="690"/>
        <v>0</v>
      </c>
      <c r="CY489" s="391">
        <f t="shared" si="691"/>
        <v>0</v>
      </c>
      <c r="CZ489" s="391">
        <f t="shared" si="692"/>
        <v>0</v>
      </c>
      <c r="DA489" s="391">
        <f t="shared" si="693"/>
        <v>0</v>
      </c>
      <c r="DB489" s="391">
        <f t="shared" si="694"/>
        <v>0</v>
      </c>
      <c r="DC489" s="391">
        <f t="shared" si="695"/>
        <v>0</v>
      </c>
      <c r="DD489" s="391">
        <f t="shared" si="696"/>
        <v>0</v>
      </c>
      <c r="DE489" s="398"/>
      <c r="DF489" s="391">
        <f t="shared" si="697"/>
        <v>0</v>
      </c>
      <c r="DG489" s="391">
        <f t="shared" si="698"/>
        <v>0</v>
      </c>
      <c r="DH489" s="391">
        <f t="shared" si="699"/>
        <v>0</v>
      </c>
      <c r="DI489" s="391">
        <f t="shared" si="700"/>
        <v>0</v>
      </c>
      <c r="DJ489" s="391">
        <f t="shared" si="701"/>
        <v>0</v>
      </c>
      <c r="DK489" s="391">
        <f t="shared" si="702"/>
        <v>0</v>
      </c>
      <c r="DL489" s="391">
        <f t="shared" si="703"/>
        <v>0</v>
      </c>
      <c r="DM489" s="391">
        <f t="shared" si="704"/>
        <v>0</v>
      </c>
      <c r="DN489" s="391">
        <f t="shared" si="705"/>
        <v>0</v>
      </c>
      <c r="DO489" s="391">
        <f t="shared" si="706"/>
        <v>0</v>
      </c>
      <c r="DP489" s="391">
        <f t="shared" si="707"/>
        <v>0</v>
      </c>
      <c r="DQ489" s="398"/>
      <c r="DR489" s="391">
        <f t="shared" si="708"/>
        <v>0</v>
      </c>
      <c r="DS489" s="391">
        <f t="shared" si="709"/>
        <v>0</v>
      </c>
      <c r="DT489" s="391">
        <f t="shared" si="710"/>
        <v>0</v>
      </c>
      <c r="DU489" s="391">
        <f t="shared" si="711"/>
        <v>0</v>
      </c>
      <c r="DV489" s="391">
        <f t="shared" si="712"/>
        <v>0</v>
      </c>
      <c r="DW489" s="391">
        <f t="shared" si="713"/>
        <v>0</v>
      </c>
      <c r="DX489" s="391">
        <f t="shared" si="714"/>
        <v>0</v>
      </c>
      <c r="DY489" s="391">
        <f t="shared" si="715"/>
        <v>0</v>
      </c>
      <c r="DZ489" s="391">
        <f t="shared" si="716"/>
        <v>0</v>
      </c>
      <c r="EA489" s="391">
        <f t="shared" si="717"/>
        <v>0</v>
      </c>
      <c r="EB489" s="391">
        <f t="shared" si="718"/>
        <v>0</v>
      </c>
      <c r="EC489" s="398"/>
      <c r="ED489" s="391">
        <f t="shared" si="719"/>
        <v>0</v>
      </c>
      <c r="EE489" s="391">
        <f t="shared" si="720"/>
        <v>0</v>
      </c>
      <c r="EF489" s="391">
        <f t="shared" si="721"/>
        <v>0</v>
      </c>
      <c r="EG489" s="391">
        <f t="shared" si="722"/>
        <v>0</v>
      </c>
      <c r="EH489" s="391">
        <f t="shared" si="723"/>
        <v>0</v>
      </c>
      <c r="EI489" s="391">
        <f t="shared" si="724"/>
        <v>0</v>
      </c>
      <c r="EJ489" s="391">
        <f t="shared" si="725"/>
        <v>0</v>
      </c>
      <c r="EK489" s="391">
        <f t="shared" si="726"/>
        <v>0</v>
      </c>
      <c r="EL489" s="391">
        <f t="shared" si="727"/>
        <v>0</v>
      </c>
      <c r="EM489" s="391">
        <f t="shared" si="728"/>
        <v>0</v>
      </c>
      <c r="EN489" s="391">
        <f t="shared" si="729"/>
        <v>0</v>
      </c>
    </row>
    <row r="490" spans="1:144" s="391" customFormat="1" ht="13.5" hidden="1" thickBot="1" x14ac:dyDescent="0.25">
      <c r="A490" s="364" t="str">
        <f t="shared" si="735"/>
        <v>zzz</v>
      </c>
      <c r="B490" s="365" t="str">
        <f>IF((A490&lt;&gt;"ZZZ"),(IF((IFERROR((VLOOKUP(A490,'Standaard+voorstellen '!A$1:B$436,1,FALSE)),"ZZZ"))="ZZZ","v","")),"")</f>
        <v/>
      </c>
      <c r="C490" s="396" t="s">
        <v>1051</v>
      </c>
      <c r="D490" s="367" t="str">
        <f t="shared" si="649"/>
        <v/>
      </c>
      <c r="E490" s="368" t="str">
        <f>IFERROR((VLOOKUP(C490,'Standaard+voorstellen '!A$1:E$568,2,FALSE)),"Nog af te handelen AANVRAAG")</f>
        <v>Nog af te handelen AANVRAAG</v>
      </c>
      <c r="F490" s="369" t="str">
        <f>IFERROR((VLOOKUP(C490,'Standaard+voorstellen '!A$1:E$568,3,FALSE)),"")</f>
        <v/>
      </c>
      <c r="G490" s="370">
        <f t="shared" si="732"/>
        <v>0</v>
      </c>
      <c r="H490" s="371">
        <f t="shared" si="734"/>
        <v>0</v>
      </c>
      <c r="I490" s="372">
        <f t="shared" si="733"/>
        <v>0</v>
      </c>
      <c r="J490" s="367" t="str">
        <f t="shared" si="650"/>
        <v/>
      </c>
      <c r="K490" s="372">
        <f t="shared" si="651"/>
        <v>0</v>
      </c>
      <c r="L490" s="369" t="s">
        <v>1101</v>
      </c>
      <c r="M490" s="373"/>
      <c r="N490" s="374"/>
      <c r="O490" s="375"/>
      <c r="P490" s="376"/>
      <c r="Q490" s="377"/>
      <c r="R490" s="378"/>
      <c r="S490" s="379"/>
      <c r="T490" s="378"/>
      <c r="U490" s="378"/>
      <c r="V490" s="383"/>
      <c r="W490" s="384"/>
      <c r="X490" s="385"/>
      <c r="Y490" s="384"/>
      <c r="Z490" s="401"/>
      <c r="AA490" s="402"/>
      <c r="AB490" s="383"/>
      <c r="AC490" s="384"/>
      <c r="AD490" s="384"/>
      <c r="AE490" s="383"/>
      <c r="AF490" s="401"/>
      <c r="AG490" s="406"/>
      <c r="AH490" s="383"/>
      <c r="AI490" s="384"/>
      <c r="AJ490" s="385"/>
      <c r="AK490" s="384"/>
      <c r="AL490" s="384"/>
      <c r="AM490" s="384"/>
      <c r="AN490" s="383"/>
      <c r="AO490" s="384"/>
      <c r="AP490" s="385"/>
      <c r="AQ490" s="384"/>
      <c r="AR490" s="384"/>
      <c r="AS490" s="384"/>
      <c r="AT490" s="383"/>
      <c r="AU490" s="384"/>
      <c r="AV490" s="384"/>
      <c r="AW490" s="383"/>
      <c r="AX490" s="384"/>
      <c r="AY490" s="385"/>
      <c r="AZ490" s="403"/>
      <c r="BA490" s="387" t="str">
        <f t="shared" si="652"/>
        <v>zzz</v>
      </c>
      <c r="BB490" s="388" t="str">
        <f t="shared" si="653"/>
        <v/>
      </c>
      <c r="BC490" s="389" t="str">
        <f t="shared" si="654"/>
        <v/>
      </c>
      <c r="BD490" s="390" t="str">
        <f t="shared" si="736"/>
        <v/>
      </c>
      <c r="BE490" s="391">
        <f t="shared" si="655"/>
        <v>4</v>
      </c>
      <c r="BF490" s="392" t="e">
        <f>VLOOKUP(C490,'Standaard+voorstellen '!A$1:E$568,1,FALSE)</f>
        <v>#N/A</v>
      </c>
      <c r="BG490" s="393" t="e">
        <f>VLOOKUP(P490,'Hulpblad Aantal per VrtgSrt &gt;=1'!B$4:C$688,1,FALSE)</f>
        <v>#N/A</v>
      </c>
      <c r="BH490" s="394"/>
      <c r="BI490" s="393" t="str">
        <f t="shared" si="656"/>
        <v>v</v>
      </c>
      <c r="BJ490" s="393" t="str">
        <f t="shared" si="657"/>
        <v/>
      </c>
      <c r="BK490" s="393" t="str">
        <f t="shared" si="658"/>
        <v/>
      </c>
      <c r="BL490" s="395" t="str">
        <f t="shared" si="659"/>
        <v/>
      </c>
      <c r="BM490" s="393" t="str">
        <f>IF((B490&gt;"a"),(VLOOKUP(A490,Afhankelijkheid!A$2:O$5530,2,FALSE)),"")</f>
        <v/>
      </c>
      <c r="BN490" s="396">
        <f>IFERROR(VLOOKUP(A490,'Hulpblad IZB en IZE'!A$2:B$750,2,FALSE),0)</f>
        <v>0</v>
      </c>
      <c r="BO490" s="397" t="str">
        <f t="shared" si="660"/>
        <v/>
      </c>
      <c r="BP490" s="370">
        <f t="shared" si="661"/>
        <v>0</v>
      </c>
      <c r="BQ490" s="371">
        <f t="shared" si="662"/>
        <v>0</v>
      </c>
      <c r="BR490" s="372">
        <f t="shared" si="730"/>
        <v>0</v>
      </c>
      <c r="BS490" s="372">
        <f t="shared" si="731"/>
        <v>0</v>
      </c>
      <c r="BT490" s="367">
        <f t="shared" si="663"/>
        <v>0</v>
      </c>
      <c r="BU490" s="398"/>
      <c r="BW490" s="393">
        <f t="shared" si="664"/>
        <v>0</v>
      </c>
      <c r="BX490" s="393">
        <f t="shared" si="665"/>
        <v>0</v>
      </c>
      <c r="BY490" s="393">
        <f t="shared" si="666"/>
        <v>0</v>
      </c>
      <c r="BZ490" s="393">
        <f t="shared" si="667"/>
        <v>0</v>
      </c>
      <c r="CA490" s="393">
        <f t="shared" si="668"/>
        <v>0</v>
      </c>
      <c r="CB490" s="393">
        <f t="shared" si="669"/>
        <v>0</v>
      </c>
      <c r="CC490" s="393">
        <f t="shared" si="670"/>
        <v>0</v>
      </c>
      <c r="CD490" s="393">
        <f t="shared" si="671"/>
        <v>0</v>
      </c>
      <c r="CE490" s="393">
        <f t="shared" si="672"/>
        <v>0</v>
      </c>
      <c r="CF490" s="393">
        <f t="shared" si="673"/>
        <v>0</v>
      </c>
      <c r="CG490" s="398"/>
      <c r="CH490" s="391">
        <f t="shared" si="674"/>
        <v>0</v>
      </c>
      <c r="CI490" s="391">
        <f t="shared" si="675"/>
        <v>0</v>
      </c>
      <c r="CJ490" s="391">
        <f t="shared" si="676"/>
        <v>0</v>
      </c>
      <c r="CK490" s="391">
        <f t="shared" si="677"/>
        <v>0</v>
      </c>
      <c r="CL490" s="391">
        <f t="shared" si="678"/>
        <v>0</v>
      </c>
      <c r="CM490" s="391">
        <f t="shared" si="679"/>
        <v>0</v>
      </c>
      <c r="CN490" s="391">
        <f t="shared" si="680"/>
        <v>0</v>
      </c>
      <c r="CO490" s="391">
        <f t="shared" si="681"/>
        <v>0</v>
      </c>
      <c r="CP490" s="391">
        <f t="shared" si="682"/>
        <v>0</v>
      </c>
      <c r="CQ490" s="391">
        <f t="shared" si="683"/>
        <v>0</v>
      </c>
      <c r="CR490" s="391">
        <f t="shared" si="684"/>
        <v>0</v>
      </c>
      <c r="CS490" s="393">
        <f t="shared" si="685"/>
        <v>0</v>
      </c>
      <c r="CT490" s="391">
        <f t="shared" si="686"/>
        <v>0</v>
      </c>
      <c r="CU490" s="391">
        <f t="shared" si="687"/>
        <v>0</v>
      </c>
      <c r="CV490" s="391">
        <f t="shared" si="688"/>
        <v>0</v>
      </c>
      <c r="CW490" s="391">
        <f t="shared" si="689"/>
        <v>0</v>
      </c>
      <c r="CX490" s="391">
        <f t="shared" si="690"/>
        <v>0</v>
      </c>
      <c r="CY490" s="391">
        <f t="shared" si="691"/>
        <v>0</v>
      </c>
      <c r="CZ490" s="391">
        <f t="shared" si="692"/>
        <v>0</v>
      </c>
      <c r="DA490" s="391">
        <f t="shared" si="693"/>
        <v>0</v>
      </c>
      <c r="DB490" s="391">
        <f t="shared" si="694"/>
        <v>0</v>
      </c>
      <c r="DC490" s="391">
        <f t="shared" si="695"/>
        <v>0</v>
      </c>
      <c r="DD490" s="391">
        <f t="shared" si="696"/>
        <v>0</v>
      </c>
      <c r="DE490" s="398"/>
      <c r="DF490" s="391">
        <f t="shared" si="697"/>
        <v>0</v>
      </c>
      <c r="DG490" s="391">
        <f t="shared" si="698"/>
        <v>0</v>
      </c>
      <c r="DH490" s="391">
        <f t="shared" si="699"/>
        <v>0</v>
      </c>
      <c r="DI490" s="391">
        <f t="shared" si="700"/>
        <v>0</v>
      </c>
      <c r="DJ490" s="391">
        <f t="shared" si="701"/>
        <v>0</v>
      </c>
      <c r="DK490" s="391">
        <f t="shared" si="702"/>
        <v>0</v>
      </c>
      <c r="DL490" s="391">
        <f t="shared" si="703"/>
        <v>0</v>
      </c>
      <c r="DM490" s="391">
        <f t="shared" si="704"/>
        <v>0</v>
      </c>
      <c r="DN490" s="391">
        <f t="shared" si="705"/>
        <v>0</v>
      </c>
      <c r="DO490" s="391">
        <f t="shared" si="706"/>
        <v>0</v>
      </c>
      <c r="DP490" s="391">
        <f t="shared" si="707"/>
        <v>0</v>
      </c>
      <c r="DQ490" s="398"/>
      <c r="DR490" s="391">
        <f t="shared" si="708"/>
        <v>0</v>
      </c>
      <c r="DS490" s="391">
        <f t="shared" si="709"/>
        <v>0</v>
      </c>
      <c r="DT490" s="391">
        <f t="shared" si="710"/>
        <v>0</v>
      </c>
      <c r="DU490" s="391">
        <f t="shared" si="711"/>
        <v>0</v>
      </c>
      <c r="DV490" s="391">
        <f t="shared" si="712"/>
        <v>0</v>
      </c>
      <c r="DW490" s="391">
        <f t="shared" si="713"/>
        <v>0</v>
      </c>
      <c r="DX490" s="391">
        <f t="shared" si="714"/>
        <v>0</v>
      </c>
      <c r="DY490" s="391">
        <f t="shared" si="715"/>
        <v>0</v>
      </c>
      <c r="DZ490" s="391">
        <f t="shared" si="716"/>
        <v>0</v>
      </c>
      <c r="EA490" s="391">
        <f t="shared" si="717"/>
        <v>0</v>
      </c>
      <c r="EB490" s="391">
        <f t="shared" si="718"/>
        <v>0</v>
      </c>
      <c r="EC490" s="398"/>
      <c r="ED490" s="391">
        <f t="shared" si="719"/>
        <v>0</v>
      </c>
      <c r="EE490" s="391">
        <f t="shared" si="720"/>
        <v>0</v>
      </c>
      <c r="EF490" s="391">
        <f t="shared" si="721"/>
        <v>0</v>
      </c>
      <c r="EG490" s="391">
        <f t="shared" si="722"/>
        <v>0</v>
      </c>
      <c r="EH490" s="391">
        <f t="shared" si="723"/>
        <v>0</v>
      </c>
      <c r="EI490" s="391">
        <f t="shared" si="724"/>
        <v>0</v>
      </c>
      <c r="EJ490" s="391">
        <f t="shared" si="725"/>
        <v>0</v>
      </c>
      <c r="EK490" s="391">
        <f t="shared" si="726"/>
        <v>0</v>
      </c>
      <c r="EL490" s="391">
        <f t="shared" si="727"/>
        <v>0</v>
      </c>
      <c r="EM490" s="391">
        <f t="shared" si="728"/>
        <v>0</v>
      </c>
      <c r="EN490" s="391">
        <f t="shared" si="729"/>
        <v>0</v>
      </c>
    </row>
    <row r="491" spans="1:144" s="391" customFormat="1" ht="13.5" hidden="1" thickBot="1" x14ac:dyDescent="0.25">
      <c r="A491" s="364" t="str">
        <f t="shared" si="735"/>
        <v>zzz</v>
      </c>
      <c r="B491" s="365" t="str">
        <f>IF((A491&lt;&gt;"ZZZ"),(IF((IFERROR((VLOOKUP(A491,'Standaard+voorstellen '!A$1:B$436,1,FALSE)),"ZZZ"))="ZZZ","v","")),"")</f>
        <v/>
      </c>
      <c r="C491" s="396" t="s">
        <v>1051</v>
      </c>
      <c r="D491" s="367" t="str">
        <f t="shared" si="649"/>
        <v/>
      </c>
      <c r="E491" s="368" t="str">
        <f>IFERROR((VLOOKUP(C491,'Standaard+voorstellen '!A$1:E$568,2,FALSE)),"Nog af te handelen AANVRAAG")</f>
        <v>Nog af te handelen AANVRAAG</v>
      </c>
      <c r="F491" s="369" t="str">
        <f>IFERROR((VLOOKUP(C491,'Standaard+voorstellen '!A$1:E$568,3,FALSE)),"")</f>
        <v/>
      </c>
      <c r="G491" s="370">
        <f t="shared" si="732"/>
        <v>0</v>
      </c>
      <c r="H491" s="371">
        <f t="shared" si="734"/>
        <v>0</v>
      </c>
      <c r="I491" s="372">
        <f t="shared" si="733"/>
        <v>0</v>
      </c>
      <c r="J491" s="367" t="str">
        <f t="shared" si="650"/>
        <v/>
      </c>
      <c r="K491" s="372">
        <f t="shared" si="651"/>
        <v>0</v>
      </c>
      <c r="L491" s="369" t="s">
        <v>1101</v>
      </c>
      <c r="M491" s="373"/>
      <c r="N491" s="428"/>
      <c r="O491" s="375"/>
      <c r="P491" s="429"/>
      <c r="Q491" s="377"/>
      <c r="R491" s="378"/>
      <c r="S491" s="379"/>
      <c r="T491" s="378"/>
      <c r="U491" s="378"/>
      <c r="V491" s="383"/>
      <c r="W491" s="384"/>
      <c r="X491" s="385"/>
      <c r="Y491" s="384"/>
      <c r="Z491" s="401"/>
      <c r="AA491" s="402"/>
      <c r="AB491" s="383"/>
      <c r="AC491" s="384"/>
      <c r="AD491" s="384"/>
      <c r="AE491" s="383"/>
      <c r="AF491" s="401"/>
      <c r="AG491" s="406"/>
      <c r="AH491" s="383"/>
      <c r="AI491" s="384"/>
      <c r="AJ491" s="385"/>
      <c r="AK491" s="384"/>
      <c r="AL491" s="384"/>
      <c r="AM491" s="384"/>
      <c r="AN491" s="383"/>
      <c r="AO491" s="384"/>
      <c r="AP491" s="385"/>
      <c r="AQ491" s="384"/>
      <c r="AR491" s="384"/>
      <c r="AS491" s="384"/>
      <c r="AT491" s="383"/>
      <c r="AU491" s="384"/>
      <c r="AV491" s="384"/>
      <c r="AW491" s="383"/>
      <c r="AX491" s="384"/>
      <c r="AY491" s="385"/>
      <c r="AZ491" s="403"/>
      <c r="BA491" s="387" t="str">
        <f t="shared" si="652"/>
        <v>zzz</v>
      </c>
      <c r="BB491" s="388" t="str">
        <f t="shared" si="653"/>
        <v/>
      </c>
      <c r="BC491" s="389" t="str">
        <f t="shared" si="654"/>
        <v/>
      </c>
      <c r="BD491" s="390" t="str">
        <f t="shared" si="736"/>
        <v/>
      </c>
      <c r="BE491" s="391">
        <f t="shared" si="655"/>
        <v>4</v>
      </c>
      <c r="BF491" s="392" t="e">
        <f>VLOOKUP(C491,'Standaard+voorstellen '!A$1:E$568,1,FALSE)</f>
        <v>#N/A</v>
      </c>
      <c r="BG491" s="393" t="e">
        <f>VLOOKUP(P491,'Hulpblad Aantal per VrtgSrt &gt;=1'!B$4:C$688,1,FALSE)</f>
        <v>#N/A</v>
      </c>
      <c r="BH491" s="394"/>
      <c r="BI491" s="393" t="str">
        <f t="shared" si="656"/>
        <v>v</v>
      </c>
      <c r="BJ491" s="393" t="str">
        <f t="shared" si="657"/>
        <v/>
      </c>
      <c r="BK491" s="393" t="str">
        <f t="shared" si="658"/>
        <v/>
      </c>
      <c r="BL491" s="395" t="str">
        <f t="shared" si="659"/>
        <v/>
      </c>
      <c r="BM491" s="393" t="str">
        <f>IF((B491&gt;"a"),(VLOOKUP(A491,Afhankelijkheid!A$2:O$5530,2,FALSE)),"")</f>
        <v/>
      </c>
      <c r="BN491" s="430">
        <f>IFERROR(VLOOKUP(A491,'Hulpblad IZB en IZE'!A$2:B$750,2,FALSE),0)</f>
        <v>0</v>
      </c>
      <c r="BO491" s="397" t="str">
        <f t="shared" si="660"/>
        <v/>
      </c>
      <c r="BP491" s="370">
        <f t="shared" si="661"/>
        <v>0</v>
      </c>
      <c r="BQ491" s="371">
        <f t="shared" si="662"/>
        <v>0</v>
      </c>
      <c r="BR491" s="372">
        <f t="shared" si="730"/>
        <v>0</v>
      </c>
      <c r="BS491" s="372">
        <f t="shared" si="731"/>
        <v>0</v>
      </c>
      <c r="BT491" s="367">
        <f t="shared" si="663"/>
        <v>0</v>
      </c>
      <c r="BU491" s="398"/>
      <c r="BW491" s="393">
        <f t="shared" si="664"/>
        <v>0</v>
      </c>
      <c r="BX491" s="393">
        <f t="shared" si="665"/>
        <v>0</v>
      </c>
      <c r="BY491" s="393">
        <f t="shared" si="666"/>
        <v>0</v>
      </c>
      <c r="BZ491" s="393">
        <f t="shared" si="667"/>
        <v>0</v>
      </c>
      <c r="CA491" s="393">
        <f t="shared" si="668"/>
        <v>0</v>
      </c>
      <c r="CB491" s="393">
        <f t="shared" si="669"/>
        <v>0</v>
      </c>
      <c r="CC491" s="393">
        <f t="shared" si="670"/>
        <v>0</v>
      </c>
      <c r="CD491" s="393">
        <f t="shared" si="671"/>
        <v>0</v>
      </c>
      <c r="CE491" s="393">
        <f t="shared" si="672"/>
        <v>0</v>
      </c>
      <c r="CF491" s="393">
        <f t="shared" si="673"/>
        <v>0</v>
      </c>
      <c r="CG491" s="398"/>
      <c r="CH491" s="391">
        <f t="shared" si="674"/>
        <v>0</v>
      </c>
      <c r="CI491" s="391">
        <f t="shared" si="675"/>
        <v>0</v>
      </c>
      <c r="CJ491" s="391">
        <f t="shared" si="676"/>
        <v>0</v>
      </c>
      <c r="CK491" s="391">
        <f t="shared" si="677"/>
        <v>0</v>
      </c>
      <c r="CL491" s="391">
        <f t="shared" si="678"/>
        <v>0</v>
      </c>
      <c r="CM491" s="391">
        <f t="shared" si="679"/>
        <v>0</v>
      </c>
      <c r="CN491" s="391">
        <f t="shared" si="680"/>
        <v>0</v>
      </c>
      <c r="CO491" s="391">
        <f t="shared" si="681"/>
        <v>0</v>
      </c>
      <c r="CP491" s="391">
        <f t="shared" si="682"/>
        <v>0</v>
      </c>
      <c r="CQ491" s="391">
        <f t="shared" si="683"/>
        <v>0</v>
      </c>
      <c r="CR491" s="391">
        <f t="shared" si="684"/>
        <v>0</v>
      </c>
      <c r="CS491" s="393">
        <f t="shared" si="685"/>
        <v>0</v>
      </c>
      <c r="CT491" s="391">
        <f t="shared" si="686"/>
        <v>0</v>
      </c>
      <c r="CU491" s="391">
        <f t="shared" si="687"/>
        <v>0</v>
      </c>
      <c r="CV491" s="391">
        <f t="shared" si="688"/>
        <v>0</v>
      </c>
      <c r="CW491" s="391">
        <f t="shared" si="689"/>
        <v>0</v>
      </c>
      <c r="CX491" s="391">
        <f t="shared" si="690"/>
        <v>0</v>
      </c>
      <c r="CY491" s="391">
        <f t="shared" si="691"/>
        <v>0</v>
      </c>
      <c r="CZ491" s="391">
        <f t="shared" si="692"/>
        <v>0</v>
      </c>
      <c r="DA491" s="391">
        <f t="shared" si="693"/>
        <v>0</v>
      </c>
      <c r="DB491" s="391">
        <f t="shared" si="694"/>
        <v>0</v>
      </c>
      <c r="DC491" s="391">
        <f t="shared" si="695"/>
        <v>0</v>
      </c>
      <c r="DD491" s="391">
        <f t="shared" si="696"/>
        <v>0</v>
      </c>
      <c r="DE491" s="398"/>
      <c r="DF491" s="391">
        <f t="shared" si="697"/>
        <v>0</v>
      </c>
      <c r="DG491" s="391">
        <f t="shared" si="698"/>
        <v>0</v>
      </c>
      <c r="DH491" s="391">
        <f t="shared" si="699"/>
        <v>0</v>
      </c>
      <c r="DI491" s="391">
        <f t="shared" si="700"/>
        <v>0</v>
      </c>
      <c r="DJ491" s="391">
        <f t="shared" si="701"/>
        <v>0</v>
      </c>
      <c r="DK491" s="391">
        <f t="shared" si="702"/>
        <v>0</v>
      </c>
      <c r="DL491" s="391">
        <f t="shared" si="703"/>
        <v>0</v>
      </c>
      <c r="DM491" s="391">
        <f t="shared" si="704"/>
        <v>0</v>
      </c>
      <c r="DN491" s="391">
        <f t="shared" si="705"/>
        <v>0</v>
      </c>
      <c r="DO491" s="391">
        <f t="shared" si="706"/>
        <v>0</v>
      </c>
      <c r="DP491" s="391">
        <f t="shared" si="707"/>
        <v>0</v>
      </c>
      <c r="DQ491" s="398"/>
      <c r="DR491" s="391">
        <f t="shared" si="708"/>
        <v>0</v>
      </c>
      <c r="DS491" s="391">
        <f t="shared" si="709"/>
        <v>0</v>
      </c>
      <c r="DT491" s="391">
        <f t="shared" si="710"/>
        <v>0</v>
      </c>
      <c r="DU491" s="391">
        <f t="shared" si="711"/>
        <v>0</v>
      </c>
      <c r="DV491" s="391">
        <f t="shared" si="712"/>
        <v>0</v>
      </c>
      <c r="DW491" s="391">
        <f t="shared" si="713"/>
        <v>0</v>
      </c>
      <c r="DX491" s="391">
        <f t="shared" si="714"/>
        <v>0</v>
      </c>
      <c r="DY491" s="391">
        <f t="shared" si="715"/>
        <v>0</v>
      </c>
      <c r="DZ491" s="391">
        <f t="shared" si="716"/>
        <v>0</v>
      </c>
      <c r="EA491" s="391">
        <f t="shared" si="717"/>
        <v>0</v>
      </c>
      <c r="EB491" s="391">
        <f t="shared" si="718"/>
        <v>0</v>
      </c>
      <c r="EC491" s="398"/>
      <c r="ED491" s="391">
        <f t="shared" si="719"/>
        <v>0</v>
      </c>
      <c r="EE491" s="391">
        <f t="shared" si="720"/>
        <v>0</v>
      </c>
      <c r="EF491" s="391">
        <f t="shared" si="721"/>
        <v>0</v>
      </c>
      <c r="EG491" s="391">
        <f t="shared" si="722"/>
        <v>0</v>
      </c>
      <c r="EH491" s="391">
        <f t="shared" si="723"/>
        <v>0</v>
      </c>
      <c r="EI491" s="391">
        <f t="shared" si="724"/>
        <v>0</v>
      </c>
      <c r="EJ491" s="391">
        <f t="shared" si="725"/>
        <v>0</v>
      </c>
      <c r="EK491" s="391">
        <f t="shared" si="726"/>
        <v>0</v>
      </c>
      <c r="EL491" s="391">
        <f t="shared" si="727"/>
        <v>0</v>
      </c>
      <c r="EM491" s="391">
        <f t="shared" si="728"/>
        <v>0</v>
      </c>
      <c r="EN491" s="391">
        <f t="shared" si="729"/>
        <v>0</v>
      </c>
    </row>
    <row r="492" spans="1:144" s="391" customFormat="1" ht="13.5" hidden="1" thickBot="1" x14ac:dyDescent="0.25">
      <c r="A492" s="364" t="str">
        <f t="shared" si="735"/>
        <v>zzz</v>
      </c>
      <c r="B492" s="365" t="str">
        <f>IF((A492&lt;&gt;"ZZZ"),(IF((IFERROR((VLOOKUP(A492,'Standaard+voorstellen '!A$1:B$436,1,FALSE)),"ZZZ"))="ZZZ","v","")),"")</f>
        <v/>
      </c>
      <c r="C492" s="396" t="s">
        <v>1051</v>
      </c>
      <c r="D492" s="367" t="str">
        <f t="shared" si="649"/>
        <v/>
      </c>
      <c r="E492" s="368" t="str">
        <f>IFERROR((VLOOKUP(C492,'Standaard+voorstellen '!A$1:E$568,2,FALSE)),"Nog af te handelen AANVRAAG")</f>
        <v>Nog af te handelen AANVRAAG</v>
      </c>
      <c r="F492" s="369" t="str">
        <f>IFERROR((VLOOKUP(C492,'Standaard+voorstellen '!A$1:E$568,3,FALSE)),"")</f>
        <v/>
      </c>
      <c r="G492" s="370">
        <f t="shared" si="732"/>
        <v>0</v>
      </c>
      <c r="H492" s="371">
        <f t="shared" si="734"/>
        <v>0</v>
      </c>
      <c r="I492" s="372">
        <f t="shared" si="733"/>
        <v>0</v>
      </c>
      <c r="J492" s="367" t="str">
        <f t="shared" si="650"/>
        <v/>
      </c>
      <c r="K492" s="372">
        <f t="shared" si="651"/>
        <v>0</v>
      </c>
      <c r="L492" s="369" t="s">
        <v>1101</v>
      </c>
      <c r="M492" s="373"/>
      <c r="N492" s="428"/>
      <c r="O492" s="375"/>
      <c r="P492" s="376"/>
      <c r="Q492" s="377"/>
      <c r="R492" s="378"/>
      <c r="S492" s="379"/>
      <c r="T492" s="378"/>
      <c r="U492" s="378"/>
      <c r="V492" s="383"/>
      <c r="W492" s="384"/>
      <c r="X492" s="385"/>
      <c r="Y492" s="384"/>
      <c r="Z492" s="401"/>
      <c r="AA492" s="402"/>
      <c r="AB492" s="383"/>
      <c r="AC492" s="384"/>
      <c r="AD492" s="384"/>
      <c r="AE492" s="383"/>
      <c r="AF492" s="401"/>
      <c r="AG492" s="406"/>
      <c r="AH492" s="383"/>
      <c r="AI492" s="384"/>
      <c r="AJ492" s="385"/>
      <c r="AK492" s="384"/>
      <c r="AL492" s="384"/>
      <c r="AM492" s="384"/>
      <c r="AN492" s="383"/>
      <c r="AO492" s="384"/>
      <c r="AP492" s="385"/>
      <c r="AQ492" s="384"/>
      <c r="AR492" s="384"/>
      <c r="AS492" s="384"/>
      <c r="AT492" s="383"/>
      <c r="AU492" s="384"/>
      <c r="AV492" s="384"/>
      <c r="AW492" s="383"/>
      <c r="AX492" s="384"/>
      <c r="AY492" s="385"/>
      <c r="AZ492" s="403"/>
      <c r="BA492" s="387" t="str">
        <f t="shared" si="652"/>
        <v>zzz</v>
      </c>
      <c r="BB492" s="388" t="str">
        <f t="shared" si="653"/>
        <v/>
      </c>
      <c r="BC492" s="389" t="str">
        <f t="shared" si="654"/>
        <v/>
      </c>
      <c r="BD492" s="390" t="str">
        <f t="shared" si="736"/>
        <v/>
      </c>
      <c r="BE492" s="391">
        <f t="shared" si="655"/>
        <v>4</v>
      </c>
      <c r="BF492" s="392" t="e">
        <f>VLOOKUP(C492,'Standaard+voorstellen '!A$1:E$568,1,FALSE)</f>
        <v>#N/A</v>
      </c>
      <c r="BG492" s="393" t="e">
        <f>VLOOKUP(P492,'Hulpblad Aantal per VrtgSrt &gt;=1'!B$4:C$688,1,FALSE)</f>
        <v>#N/A</v>
      </c>
      <c r="BH492" s="394"/>
      <c r="BI492" s="393" t="str">
        <f t="shared" si="656"/>
        <v>v</v>
      </c>
      <c r="BJ492" s="393" t="str">
        <f t="shared" si="657"/>
        <v/>
      </c>
      <c r="BK492" s="393" t="str">
        <f t="shared" si="658"/>
        <v/>
      </c>
      <c r="BL492" s="395" t="str">
        <f t="shared" si="659"/>
        <v/>
      </c>
      <c r="BM492" s="393" t="str">
        <f>IF((B492&gt;"a"),(VLOOKUP(A492,Afhankelijkheid!A$2:O$5530,2,FALSE)),"")</f>
        <v/>
      </c>
      <c r="BN492" s="396">
        <f>IFERROR(VLOOKUP(A492,'Hulpblad IZB en IZE'!A$2:B$750,2,FALSE),0)</f>
        <v>0</v>
      </c>
      <c r="BO492" s="397" t="str">
        <f t="shared" si="660"/>
        <v/>
      </c>
      <c r="BP492" s="370">
        <f t="shared" si="661"/>
        <v>0</v>
      </c>
      <c r="BQ492" s="371">
        <f t="shared" si="662"/>
        <v>0</v>
      </c>
      <c r="BR492" s="372">
        <f t="shared" si="730"/>
        <v>0</v>
      </c>
      <c r="BS492" s="372">
        <f t="shared" si="731"/>
        <v>0</v>
      </c>
      <c r="BT492" s="367">
        <f t="shared" si="663"/>
        <v>0</v>
      </c>
      <c r="BU492" s="398"/>
      <c r="BW492" s="393">
        <f t="shared" si="664"/>
        <v>0</v>
      </c>
      <c r="BX492" s="393">
        <f t="shared" si="665"/>
        <v>0</v>
      </c>
      <c r="BY492" s="393">
        <f t="shared" si="666"/>
        <v>0</v>
      </c>
      <c r="BZ492" s="393">
        <f t="shared" si="667"/>
        <v>0</v>
      </c>
      <c r="CA492" s="393">
        <f t="shared" si="668"/>
        <v>0</v>
      </c>
      <c r="CB492" s="393">
        <f t="shared" si="669"/>
        <v>0</v>
      </c>
      <c r="CC492" s="393">
        <f t="shared" si="670"/>
        <v>0</v>
      </c>
      <c r="CD492" s="393">
        <f t="shared" si="671"/>
        <v>0</v>
      </c>
      <c r="CE492" s="393">
        <f t="shared" si="672"/>
        <v>0</v>
      </c>
      <c r="CF492" s="393">
        <f t="shared" si="673"/>
        <v>0</v>
      </c>
      <c r="CG492" s="398"/>
      <c r="CH492" s="391">
        <f t="shared" si="674"/>
        <v>0</v>
      </c>
      <c r="CI492" s="391">
        <f t="shared" si="675"/>
        <v>0</v>
      </c>
      <c r="CJ492" s="391">
        <f t="shared" si="676"/>
        <v>0</v>
      </c>
      <c r="CK492" s="391">
        <f t="shared" si="677"/>
        <v>0</v>
      </c>
      <c r="CL492" s="391">
        <f t="shared" si="678"/>
        <v>0</v>
      </c>
      <c r="CM492" s="391">
        <f t="shared" si="679"/>
        <v>0</v>
      </c>
      <c r="CN492" s="391">
        <f t="shared" si="680"/>
        <v>0</v>
      </c>
      <c r="CO492" s="391">
        <f t="shared" si="681"/>
        <v>0</v>
      </c>
      <c r="CP492" s="391">
        <f t="shared" si="682"/>
        <v>0</v>
      </c>
      <c r="CQ492" s="391">
        <f t="shared" si="683"/>
        <v>0</v>
      </c>
      <c r="CR492" s="391">
        <f t="shared" si="684"/>
        <v>0</v>
      </c>
      <c r="CS492" s="393">
        <f t="shared" si="685"/>
        <v>0</v>
      </c>
      <c r="CT492" s="391">
        <f t="shared" si="686"/>
        <v>0</v>
      </c>
      <c r="CU492" s="391">
        <f t="shared" si="687"/>
        <v>0</v>
      </c>
      <c r="CV492" s="391">
        <f t="shared" si="688"/>
        <v>0</v>
      </c>
      <c r="CW492" s="391">
        <f t="shared" si="689"/>
        <v>0</v>
      </c>
      <c r="CX492" s="391">
        <f t="shared" si="690"/>
        <v>0</v>
      </c>
      <c r="CY492" s="391">
        <f t="shared" si="691"/>
        <v>0</v>
      </c>
      <c r="CZ492" s="391">
        <f t="shared" si="692"/>
        <v>0</v>
      </c>
      <c r="DA492" s="391">
        <f t="shared" si="693"/>
        <v>0</v>
      </c>
      <c r="DB492" s="391">
        <f t="shared" si="694"/>
        <v>0</v>
      </c>
      <c r="DC492" s="391">
        <f t="shared" si="695"/>
        <v>0</v>
      </c>
      <c r="DD492" s="391">
        <f t="shared" si="696"/>
        <v>0</v>
      </c>
      <c r="DE492" s="398"/>
      <c r="DF492" s="391">
        <f t="shared" si="697"/>
        <v>0</v>
      </c>
      <c r="DG492" s="391">
        <f t="shared" si="698"/>
        <v>0</v>
      </c>
      <c r="DH492" s="391">
        <f t="shared" si="699"/>
        <v>0</v>
      </c>
      <c r="DI492" s="391">
        <f t="shared" si="700"/>
        <v>0</v>
      </c>
      <c r="DJ492" s="391">
        <f t="shared" si="701"/>
        <v>0</v>
      </c>
      <c r="DK492" s="391">
        <f t="shared" si="702"/>
        <v>0</v>
      </c>
      <c r="DL492" s="391">
        <f t="shared" si="703"/>
        <v>0</v>
      </c>
      <c r="DM492" s="391">
        <f t="shared" si="704"/>
        <v>0</v>
      </c>
      <c r="DN492" s="391">
        <f t="shared" si="705"/>
        <v>0</v>
      </c>
      <c r="DO492" s="391">
        <f t="shared" si="706"/>
        <v>0</v>
      </c>
      <c r="DP492" s="391">
        <f t="shared" si="707"/>
        <v>0</v>
      </c>
      <c r="DQ492" s="398"/>
      <c r="DR492" s="391">
        <f t="shared" si="708"/>
        <v>0</v>
      </c>
      <c r="DS492" s="391">
        <f t="shared" si="709"/>
        <v>0</v>
      </c>
      <c r="DT492" s="391">
        <f t="shared" si="710"/>
        <v>0</v>
      </c>
      <c r="DU492" s="391">
        <f t="shared" si="711"/>
        <v>0</v>
      </c>
      <c r="DV492" s="391">
        <f t="shared" si="712"/>
        <v>0</v>
      </c>
      <c r="DW492" s="391">
        <f t="shared" si="713"/>
        <v>0</v>
      </c>
      <c r="DX492" s="391">
        <f t="shared" si="714"/>
        <v>0</v>
      </c>
      <c r="DY492" s="391">
        <f t="shared" si="715"/>
        <v>0</v>
      </c>
      <c r="DZ492" s="391">
        <f t="shared" si="716"/>
        <v>0</v>
      </c>
      <c r="EA492" s="391">
        <f t="shared" si="717"/>
        <v>0</v>
      </c>
      <c r="EB492" s="391">
        <f t="shared" si="718"/>
        <v>0</v>
      </c>
      <c r="EC492" s="398"/>
      <c r="ED492" s="391">
        <f t="shared" si="719"/>
        <v>0</v>
      </c>
      <c r="EE492" s="391">
        <f t="shared" si="720"/>
        <v>0</v>
      </c>
      <c r="EF492" s="391">
        <f t="shared" si="721"/>
        <v>0</v>
      </c>
      <c r="EG492" s="391">
        <f t="shared" si="722"/>
        <v>0</v>
      </c>
      <c r="EH492" s="391">
        <f t="shared" si="723"/>
        <v>0</v>
      </c>
      <c r="EI492" s="391">
        <f t="shared" si="724"/>
        <v>0</v>
      </c>
      <c r="EJ492" s="391">
        <f t="shared" si="725"/>
        <v>0</v>
      </c>
      <c r="EK492" s="391">
        <f t="shared" si="726"/>
        <v>0</v>
      </c>
      <c r="EL492" s="391">
        <f t="shared" si="727"/>
        <v>0</v>
      </c>
      <c r="EM492" s="391">
        <f t="shared" si="728"/>
        <v>0</v>
      </c>
      <c r="EN492" s="391">
        <f t="shared" si="729"/>
        <v>0</v>
      </c>
    </row>
    <row r="493" spans="1:144" s="391" customFormat="1" ht="13.5" hidden="1" thickBot="1" x14ac:dyDescent="0.25">
      <c r="A493" s="364" t="str">
        <f t="shared" si="735"/>
        <v>zzz</v>
      </c>
      <c r="B493" s="365" t="str">
        <f>IF((A493&lt;&gt;"ZZZ"),(IF((IFERROR((VLOOKUP(A493,'Standaard+voorstellen '!A$1:B$436,1,FALSE)),"ZZZ"))="ZZZ","v","")),"")</f>
        <v/>
      </c>
      <c r="C493" s="396" t="s">
        <v>1051</v>
      </c>
      <c r="D493" s="367" t="str">
        <f t="shared" si="649"/>
        <v/>
      </c>
      <c r="E493" s="368" t="str">
        <f>IFERROR((VLOOKUP(C493,'Standaard+voorstellen '!A$1:E$568,2,FALSE)),"Nog af te handelen AANVRAAG")</f>
        <v>Nog af te handelen AANVRAAG</v>
      </c>
      <c r="F493" s="369" t="str">
        <f>IFERROR((VLOOKUP(C493,'Standaard+voorstellen '!A$1:E$568,3,FALSE)),"")</f>
        <v/>
      </c>
      <c r="G493" s="370">
        <f t="shared" si="732"/>
        <v>0</v>
      </c>
      <c r="H493" s="371">
        <f t="shared" si="734"/>
        <v>0</v>
      </c>
      <c r="I493" s="372">
        <f t="shared" si="733"/>
        <v>0</v>
      </c>
      <c r="J493" s="367" t="str">
        <f t="shared" si="650"/>
        <v/>
      </c>
      <c r="K493" s="372">
        <f t="shared" si="651"/>
        <v>0</v>
      </c>
      <c r="L493" s="369" t="s">
        <v>1101</v>
      </c>
      <c r="M493" s="373"/>
      <c r="N493" s="374"/>
      <c r="O493" s="375"/>
      <c r="P493" s="376"/>
      <c r="Q493" s="377"/>
      <c r="R493" s="378"/>
      <c r="S493" s="379"/>
      <c r="T493" s="378"/>
      <c r="U493" s="378"/>
      <c r="V493" s="383"/>
      <c r="W493" s="384"/>
      <c r="X493" s="385"/>
      <c r="Y493" s="384"/>
      <c r="Z493" s="401"/>
      <c r="AA493" s="402"/>
      <c r="AB493" s="383"/>
      <c r="AC493" s="384"/>
      <c r="AD493" s="384"/>
      <c r="AE493" s="377"/>
      <c r="AF493" s="380"/>
      <c r="AG493" s="382"/>
      <c r="AH493" s="383"/>
      <c r="AI493" s="384"/>
      <c r="AJ493" s="385"/>
      <c r="AK493" s="384"/>
      <c r="AL493" s="384"/>
      <c r="AM493" s="384"/>
      <c r="AN493" s="383"/>
      <c r="AO493" s="384"/>
      <c r="AP493" s="385"/>
      <c r="AQ493" s="384"/>
      <c r="AR493" s="384"/>
      <c r="AS493" s="384"/>
      <c r="AT493" s="383"/>
      <c r="AU493" s="384"/>
      <c r="AV493" s="384"/>
      <c r="AW493" s="383"/>
      <c r="AX493" s="384"/>
      <c r="AY493" s="385"/>
      <c r="AZ493" s="403"/>
      <c r="BA493" s="387" t="str">
        <f t="shared" si="652"/>
        <v>zzz</v>
      </c>
      <c r="BB493" s="388" t="str">
        <f t="shared" si="653"/>
        <v/>
      </c>
      <c r="BC493" s="389" t="str">
        <f t="shared" si="654"/>
        <v/>
      </c>
      <c r="BD493" s="390" t="str">
        <f t="shared" si="736"/>
        <v/>
      </c>
      <c r="BE493" s="391">
        <f t="shared" si="655"/>
        <v>4</v>
      </c>
      <c r="BF493" s="392" t="e">
        <f>VLOOKUP(C493,'Standaard+voorstellen '!A$1:E$568,1,FALSE)</f>
        <v>#N/A</v>
      </c>
      <c r="BG493" s="393" t="e">
        <f>VLOOKUP(P493,'Hulpblad Aantal per VrtgSrt &gt;=1'!B$4:C$688,1,FALSE)</f>
        <v>#N/A</v>
      </c>
      <c r="BH493" s="394"/>
      <c r="BI493" s="393" t="str">
        <f t="shared" si="656"/>
        <v>v</v>
      </c>
      <c r="BJ493" s="393" t="str">
        <f t="shared" si="657"/>
        <v/>
      </c>
      <c r="BK493" s="393" t="str">
        <f t="shared" si="658"/>
        <v/>
      </c>
      <c r="BL493" s="395" t="str">
        <f t="shared" si="659"/>
        <v/>
      </c>
      <c r="BM493" s="393" t="str">
        <f>IF((B493&gt;"a"),(VLOOKUP(A493,Afhankelijkheid!A$2:O$5530,2,FALSE)),"")</f>
        <v/>
      </c>
      <c r="BN493" s="396">
        <f>IFERROR(VLOOKUP(A493,'Hulpblad IZB en IZE'!A$2:B$750,2,FALSE),0)</f>
        <v>0</v>
      </c>
      <c r="BO493" s="397" t="str">
        <f t="shared" si="660"/>
        <v/>
      </c>
      <c r="BP493" s="370">
        <f t="shared" si="661"/>
        <v>0</v>
      </c>
      <c r="BQ493" s="371">
        <f t="shared" si="662"/>
        <v>0</v>
      </c>
      <c r="BR493" s="372">
        <f t="shared" si="730"/>
        <v>0</v>
      </c>
      <c r="BS493" s="372">
        <f t="shared" si="731"/>
        <v>0</v>
      </c>
      <c r="BT493" s="367">
        <f t="shared" si="663"/>
        <v>0</v>
      </c>
      <c r="BU493" s="398"/>
      <c r="BW493" s="393">
        <f t="shared" si="664"/>
        <v>0</v>
      </c>
      <c r="BX493" s="393">
        <f t="shared" si="665"/>
        <v>0</v>
      </c>
      <c r="BY493" s="393">
        <f t="shared" si="666"/>
        <v>0</v>
      </c>
      <c r="BZ493" s="393">
        <f t="shared" si="667"/>
        <v>0</v>
      </c>
      <c r="CA493" s="393">
        <f t="shared" si="668"/>
        <v>0</v>
      </c>
      <c r="CB493" s="393">
        <f t="shared" si="669"/>
        <v>0</v>
      </c>
      <c r="CC493" s="393">
        <f t="shared" si="670"/>
        <v>0</v>
      </c>
      <c r="CD493" s="393">
        <f t="shared" si="671"/>
        <v>0</v>
      </c>
      <c r="CE493" s="393">
        <f t="shared" si="672"/>
        <v>0</v>
      </c>
      <c r="CF493" s="393">
        <f t="shared" si="673"/>
        <v>0</v>
      </c>
      <c r="CG493" s="398"/>
      <c r="CH493" s="391">
        <f t="shared" si="674"/>
        <v>0</v>
      </c>
      <c r="CI493" s="391">
        <f t="shared" si="675"/>
        <v>0</v>
      </c>
      <c r="CJ493" s="391">
        <f t="shared" si="676"/>
        <v>0</v>
      </c>
      <c r="CK493" s="391">
        <f t="shared" si="677"/>
        <v>0</v>
      </c>
      <c r="CL493" s="391">
        <f t="shared" si="678"/>
        <v>0</v>
      </c>
      <c r="CM493" s="391">
        <f t="shared" si="679"/>
        <v>0</v>
      </c>
      <c r="CN493" s="391">
        <f t="shared" si="680"/>
        <v>0</v>
      </c>
      <c r="CO493" s="391">
        <f t="shared" si="681"/>
        <v>0</v>
      </c>
      <c r="CP493" s="391">
        <f t="shared" si="682"/>
        <v>0</v>
      </c>
      <c r="CQ493" s="391">
        <f t="shared" si="683"/>
        <v>0</v>
      </c>
      <c r="CR493" s="391">
        <f t="shared" si="684"/>
        <v>0</v>
      </c>
      <c r="CS493" s="393">
        <f t="shared" si="685"/>
        <v>0</v>
      </c>
      <c r="CT493" s="391">
        <f t="shared" si="686"/>
        <v>0</v>
      </c>
      <c r="CU493" s="391">
        <f t="shared" si="687"/>
        <v>0</v>
      </c>
      <c r="CV493" s="391">
        <f t="shared" si="688"/>
        <v>0</v>
      </c>
      <c r="CW493" s="391">
        <f t="shared" si="689"/>
        <v>0</v>
      </c>
      <c r="CX493" s="391">
        <f t="shared" si="690"/>
        <v>0</v>
      </c>
      <c r="CY493" s="391">
        <f t="shared" si="691"/>
        <v>0</v>
      </c>
      <c r="CZ493" s="391">
        <f t="shared" si="692"/>
        <v>0</v>
      </c>
      <c r="DA493" s="391">
        <f t="shared" si="693"/>
        <v>0</v>
      </c>
      <c r="DB493" s="391">
        <f t="shared" si="694"/>
        <v>0</v>
      </c>
      <c r="DC493" s="391">
        <f t="shared" si="695"/>
        <v>0</v>
      </c>
      <c r="DD493" s="391">
        <f t="shared" si="696"/>
        <v>0</v>
      </c>
      <c r="DE493" s="398"/>
      <c r="DF493" s="391">
        <f t="shared" si="697"/>
        <v>0</v>
      </c>
      <c r="DG493" s="391">
        <f t="shared" si="698"/>
        <v>0</v>
      </c>
      <c r="DH493" s="391">
        <f t="shared" si="699"/>
        <v>0</v>
      </c>
      <c r="DI493" s="391">
        <f t="shared" si="700"/>
        <v>0</v>
      </c>
      <c r="DJ493" s="391">
        <f t="shared" si="701"/>
        <v>0</v>
      </c>
      <c r="DK493" s="391">
        <f t="shared" si="702"/>
        <v>0</v>
      </c>
      <c r="DL493" s="391">
        <f t="shared" si="703"/>
        <v>0</v>
      </c>
      <c r="DM493" s="391">
        <f t="shared" si="704"/>
        <v>0</v>
      </c>
      <c r="DN493" s="391">
        <f t="shared" si="705"/>
        <v>0</v>
      </c>
      <c r="DO493" s="391">
        <f t="shared" si="706"/>
        <v>0</v>
      </c>
      <c r="DP493" s="391">
        <f t="shared" si="707"/>
        <v>0</v>
      </c>
      <c r="DQ493" s="398"/>
      <c r="DR493" s="391">
        <f t="shared" si="708"/>
        <v>0</v>
      </c>
      <c r="DS493" s="391">
        <f t="shared" si="709"/>
        <v>0</v>
      </c>
      <c r="DT493" s="391">
        <f t="shared" si="710"/>
        <v>0</v>
      </c>
      <c r="DU493" s="391">
        <f t="shared" si="711"/>
        <v>0</v>
      </c>
      <c r="DV493" s="391">
        <f t="shared" si="712"/>
        <v>0</v>
      </c>
      <c r="DW493" s="391">
        <f t="shared" si="713"/>
        <v>0</v>
      </c>
      <c r="DX493" s="391">
        <f t="shared" si="714"/>
        <v>0</v>
      </c>
      <c r="DY493" s="391">
        <f t="shared" si="715"/>
        <v>0</v>
      </c>
      <c r="DZ493" s="391">
        <f t="shared" si="716"/>
        <v>0</v>
      </c>
      <c r="EA493" s="391">
        <f t="shared" si="717"/>
        <v>0</v>
      </c>
      <c r="EB493" s="391">
        <f t="shared" si="718"/>
        <v>0</v>
      </c>
      <c r="EC493" s="398"/>
      <c r="ED493" s="391">
        <f t="shared" si="719"/>
        <v>0</v>
      </c>
      <c r="EE493" s="391">
        <f t="shared" si="720"/>
        <v>0</v>
      </c>
      <c r="EF493" s="391">
        <f t="shared" si="721"/>
        <v>0</v>
      </c>
      <c r="EG493" s="391">
        <f t="shared" si="722"/>
        <v>0</v>
      </c>
      <c r="EH493" s="391">
        <f t="shared" si="723"/>
        <v>0</v>
      </c>
      <c r="EI493" s="391">
        <f t="shared" si="724"/>
        <v>0</v>
      </c>
      <c r="EJ493" s="391">
        <f t="shared" si="725"/>
        <v>0</v>
      </c>
      <c r="EK493" s="391">
        <f t="shared" si="726"/>
        <v>0</v>
      </c>
      <c r="EL493" s="391">
        <f t="shared" si="727"/>
        <v>0</v>
      </c>
      <c r="EM493" s="391">
        <f t="shared" si="728"/>
        <v>0</v>
      </c>
      <c r="EN493" s="391">
        <f t="shared" si="729"/>
        <v>0</v>
      </c>
    </row>
    <row r="494" spans="1:144" s="391" customFormat="1" ht="13.5" hidden="1" thickBot="1" x14ac:dyDescent="0.25">
      <c r="A494" s="364" t="str">
        <f t="shared" si="735"/>
        <v>zzz</v>
      </c>
      <c r="B494" s="365" t="str">
        <f>IF((A494&lt;&gt;"ZZZ"),(IF((IFERROR((VLOOKUP(A494,'Standaard+voorstellen '!A$1:B$436,1,FALSE)),"ZZZ"))="ZZZ","v","")),"")</f>
        <v/>
      </c>
      <c r="C494" s="413" t="s">
        <v>1051</v>
      </c>
      <c r="D494" s="367" t="str">
        <f t="shared" si="649"/>
        <v/>
      </c>
      <c r="E494" s="368" t="str">
        <f>IFERROR((VLOOKUP(C494,'Standaard+voorstellen '!A$1:E$568,2,FALSE)),"Nog af te handelen AANVRAAG")</f>
        <v>Nog af te handelen AANVRAAG</v>
      </c>
      <c r="F494" s="369" t="str">
        <f>IFERROR((VLOOKUP(C494,'Standaard+voorstellen '!A$1:E$568,3,FALSE)),"")</f>
        <v/>
      </c>
      <c r="G494" s="370">
        <f t="shared" si="732"/>
        <v>0</v>
      </c>
      <c r="H494" s="371">
        <f t="shared" si="734"/>
        <v>0</v>
      </c>
      <c r="I494" s="372">
        <f t="shared" si="733"/>
        <v>0</v>
      </c>
      <c r="J494" s="367" t="str">
        <f t="shared" si="650"/>
        <v/>
      </c>
      <c r="K494" s="372">
        <f t="shared" si="651"/>
        <v>0</v>
      </c>
      <c r="L494" s="369" t="s">
        <v>1101</v>
      </c>
      <c r="M494" s="373"/>
      <c r="N494" s="374"/>
      <c r="O494" s="375"/>
      <c r="P494" s="376"/>
      <c r="Q494" s="377"/>
      <c r="R494" s="378"/>
      <c r="S494" s="379"/>
      <c r="T494" s="378"/>
      <c r="U494" s="378"/>
      <c r="V494" s="383"/>
      <c r="W494" s="384"/>
      <c r="X494" s="385"/>
      <c r="Y494" s="384"/>
      <c r="Z494" s="401"/>
      <c r="AA494" s="402"/>
      <c r="AB494" s="377"/>
      <c r="AC494" s="378"/>
      <c r="AD494" s="378"/>
      <c r="AE494" s="383"/>
      <c r="AF494" s="401"/>
      <c r="AG494" s="406"/>
      <c r="AH494" s="383"/>
      <c r="AI494" s="384"/>
      <c r="AJ494" s="385"/>
      <c r="AK494" s="384"/>
      <c r="AL494" s="384"/>
      <c r="AM494" s="384"/>
      <c r="AN494" s="383"/>
      <c r="AO494" s="384"/>
      <c r="AP494" s="385"/>
      <c r="AQ494" s="384"/>
      <c r="AR494" s="384"/>
      <c r="AS494" s="384"/>
      <c r="AT494" s="383"/>
      <c r="AU494" s="384"/>
      <c r="AV494" s="384"/>
      <c r="AW494" s="383"/>
      <c r="AX494" s="384"/>
      <c r="AY494" s="385"/>
      <c r="AZ494" s="403"/>
      <c r="BA494" s="387" t="str">
        <f t="shared" si="652"/>
        <v>zzz</v>
      </c>
      <c r="BB494" s="388" t="str">
        <f t="shared" si="653"/>
        <v/>
      </c>
      <c r="BC494" s="389" t="str">
        <f t="shared" si="654"/>
        <v/>
      </c>
      <c r="BD494" s="390" t="str">
        <f t="shared" si="736"/>
        <v/>
      </c>
      <c r="BE494" s="391">
        <f t="shared" si="655"/>
        <v>4</v>
      </c>
      <c r="BF494" s="392" t="e">
        <f>VLOOKUP(C494,'Standaard+voorstellen '!A$1:E$568,1,FALSE)</f>
        <v>#N/A</v>
      </c>
      <c r="BG494" s="393" t="e">
        <f>VLOOKUP(P494,'Hulpblad Aantal per VrtgSrt &gt;=1'!B$4:C$688,1,FALSE)</f>
        <v>#N/A</v>
      </c>
      <c r="BH494" s="394"/>
      <c r="BI494" s="393" t="str">
        <f t="shared" si="656"/>
        <v>v</v>
      </c>
      <c r="BJ494" s="393" t="str">
        <f t="shared" si="657"/>
        <v/>
      </c>
      <c r="BK494" s="393" t="str">
        <f t="shared" si="658"/>
        <v/>
      </c>
      <c r="BL494" s="395" t="str">
        <f t="shared" si="659"/>
        <v/>
      </c>
      <c r="BM494" s="393" t="str">
        <f>IF((B494&gt;"a"),(VLOOKUP(A494,Afhankelijkheid!A$2:O$5530,2,FALSE)),"")</f>
        <v/>
      </c>
      <c r="BN494" s="396">
        <f>IFERROR(VLOOKUP(A494,'Hulpblad IZB en IZE'!A$2:B$750,2,FALSE),0)</f>
        <v>0</v>
      </c>
      <c r="BO494" s="397" t="str">
        <f t="shared" si="660"/>
        <v/>
      </c>
      <c r="BP494" s="370">
        <f t="shared" si="661"/>
        <v>0</v>
      </c>
      <c r="BQ494" s="371">
        <f t="shared" si="662"/>
        <v>0</v>
      </c>
      <c r="BR494" s="372">
        <f t="shared" si="730"/>
        <v>0</v>
      </c>
      <c r="BS494" s="372">
        <f t="shared" si="731"/>
        <v>0</v>
      </c>
      <c r="BT494" s="367">
        <f t="shared" si="663"/>
        <v>0</v>
      </c>
      <c r="BU494" s="398"/>
      <c r="BW494" s="393">
        <f t="shared" si="664"/>
        <v>0</v>
      </c>
      <c r="BX494" s="393">
        <f t="shared" si="665"/>
        <v>0</v>
      </c>
      <c r="BY494" s="393">
        <f t="shared" si="666"/>
        <v>0</v>
      </c>
      <c r="BZ494" s="393">
        <f t="shared" si="667"/>
        <v>0</v>
      </c>
      <c r="CA494" s="393">
        <f t="shared" si="668"/>
        <v>0</v>
      </c>
      <c r="CB494" s="393">
        <f t="shared" si="669"/>
        <v>0</v>
      </c>
      <c r="CC494" s="393">
        <f t="shared" si="670"/>
        <v>0</v>
      </c>
      <c r="CD494" s="393">
        <f t="shared" si="671"/>
        <v>0</v>
      </c>
      <c r="CE494" s="393">
        <f t="shared" si="672"/>
        <v>0</v>
      </c>
      <c r="CF494" s="393">
        <f t="shared" si="673"/>
        <v>0</v>
      </c>
      <c r="CG494" s="398"/>
      <c r="CH494" s="391">
        <f t="shared" si="674"/>
        <v>0</v>
      </c>
      <c r="CI494" s="391">
        <f t="shared" si="675"/>
        <v>0</v>
      </c>
      <c r="CJ494" s="391">
        <f t="shared" si="676"/>
        <v>0</v>
      </c>
      <c r="CK494" s="391">
        <f t="shared" si="677"/>
        <v>0</v>
      </c>
      <c r="CL494" s="391">
        <f t="shared" si="678"/>
        <v>0</v>
      </c>
      <c r="CM494" s="391">
        <f t="shared" si="679"/>
        <v>0</v>
      </c>
      <c r="CN494" s="391">
        <f t="shared" si="680"/>
        <v>0</v>
      </c>
      <c r="CO494" s="391">
        <f t="shared" si="681"/>
        <v>0</v>
      </c>
      <c r="CP494" s="391">
        <f t="shared" si="682"/>
        <v>0</v>
      </c>
      <c r="CQ494" s="391">
        <f t="shared" si="683"/>
        <v>0</v>
      </c>
      <c r="CR494" s="391">
        <f t="shared" si="684"/>
        <v>0</v>
      </c>
      <c r="CS494" s="393">
        <f t="shared" si="685"/>
        <v>0</v>
      </c>
      <c r="CT494" s="391">
        <f t="shared" si="686"/>
        <v>0</v>
      </c>
      <c r="CU494" s="391">
        <f t="shared" si="687"/>
        <v>0</v>
      </c>
      <c r="CV494" s="391">
        <f t="shared" si="688"/>
        <v>0</v>
      </c>
      <c r="CW494" s="391">
        <f t="shared" si="689"/>
        <v>0</v>
      </c>
      <c r="CX494" s="391">
        <f t="shared" si="690"/>
        <v>0</v>
      </c>
      <c r="CY494" s="391">
        <f t="shared" si="691"/>
        <v>0</v>
      </c>
      <c r="CZ494" s="391">
        <f t="shared" si="692"/>
        <v>0</v>
      </c>
      <c r="DA494" s="391">
        <f t="shared" si="693"/>
        <v>0</v>
      </c>
      <c r="DB494" s="391">
        <f t="shared" si="694"/>
        <v>0</v>
      </c>
      <c r="DC494" s="391">
        <f t="shared" si="695"/>
        <v>0</v>
      </c>
      <c r="DD494" s="391">
        <f t="shared" si="696"/>
        <v>0</v>
      </c>
      <c r="DE494" s="398"/>
      <c r="DF494" s="391">
        <f t="shared" si="697"/>
        <v>0</v>
      </c>
      <c r="DG494" s="391">
        <f t="shared" si="698"/>
        <v>0</v>
      </c>
      <c r="DH494" s="391">
        <f t="shared" si="699"/>
        <v>0</v>
      </c>
      <c r="DI494" s="391">
        <f t="shared" si="700"/>
        <v>0</v>
      </c>
      <c r="DJ494" s="391">
        <f t="shared" si="701"/>
        <v>0</v>
      </c>
      <c r="DK494" s="391">
        <f t="shared" si="702"/>
        <v>0</v>
      </c>
      <c r="DL494" s="391">
        <f t="shared" si="703"/>
        <v>0</v>
      </c>
      <c r="DM494" s="391">
        <f t="shared" si="704"/>
        <v>0</v>
      </c>
      <c r="DN494" s="391">
        <f t="shared" si="705"/>
        <v>0</v>
      </c>
      <c r="DO494" s="391">
        <f t="shared" si="706"/>
        <v>0</v>
      </c>
      <c r="DP494" s="391">
        <f t="shared" si="707"/>
        <v>0</v>
      </c>
      <c r="DQ494" s="398"/>
      <c r="DR494" s="391">
        <f t="shared" si="708"/>
        <v>0</v>
      </c>
      <c r="DS494" s="391">
        <f t="shared" si="709"/>
        <v>0</v>
      </c>
      <c r="DT494" s="391">
        <f t="shared" si="710"/>
        <v>0</v>
      </c>
      <c r="DU494" s="391">
        <f t="shared" si="711"/>
        <v>0</v>
      </c>
      <c r="DV494" s="391">
        <f t="shared" si="712"/>
        <v>0</v>
      </c>
      <c r="DW494" s="391">
        <f t="shared" si="713"/>
        <v>0</v>
      </c>
      <c r="DX494" s="391">
        <f t="shared" si="714"/>
        <v>0</v>
      </c>
      <c r="DY494" s="391">
        <f t="shared" si="715"/>
        <v>0</v>
      </c>
      <c r="DZ494" s="391">
        <f t="shared" si="716"/>
        <v>0</v>
      </c>
      <c r="EA494" s="391">
        <f t="shared" si="717"/>
        <v>0</v>
      </c>
      <c r="EB494" s="391">
        <f t="shared" si="718"/>
        <v>0</v>
      </c>
      <c r="EC494" s="398"/>
      <c r="ED494" s="391">
        <f t="shared" si="719"/>
        <v>0</v>
      </c>
      <c r="EE494" s="391">
        <f t="shared" si="720"/>
        <v>0</v>
      </c>
      <c r="EF494" s="391">
        <f t="shared" si="721"/>
        <v>0</v>
      </c>
      <c r="EG494" s="391">
        <f t="shared" si="722"/>
        <v>0</v>
      </c>
      <c r="EH494" s="391">
        <f t="shared" si="723"/>
        <v>0</v>
      </c>
      <c r="EI494" s="391">
        <f t="shared" si="724"/>
        <v>0</v>
      </c>
      <c r="EJ494" s="391">
        <f t="shared" si="725"/>
        <v>0</v>
      </c>
      <c r="EK494" s="391">
        <f t="shared" si="726"/>
        <v>0</v>
      </c>
      <c r="EL494" s="391">
        <f t="shared" si="727"/>
        <v>0</v>
      </c>
      <c r="EM494" s="391">
        <f t="shared" si="728"/>
        <v>0</v>
      </c>
      <c r="EN494" s="391">
        <f t="shared" si="729"/>
        <v>0</v>
      </c>
    </row>
    <row r="495" spans="1:144" s="391" customFormat="1" ht="13.5" hidden="1" thickBot="1" x14ac:dyDescent="0.25">
      <c r="A495" s="364" t="str">
        <f t="shared" si="735"/>
        <v>zzz</v>
      </c>
      <c r="B495" s="365" t="str">
        <f>IF((A495&lt;&gt;"ZZZ"),(IF((IFERROR((VLOOKUP(A495,'Standaard+voorstellen '!A$1:B$436,1,FALSE)),"ZZZ"))="ZZZ","v","")),"")</f>
        <v/>
      </c>
      <c r="C495" s="413" t="s">
        <v>1051</v>
      </c>
      <c r="D495" s="367" t="str">
        <f t="shared" si="649"/>
        <v/>
      </c>
      <c r="E495" s="368" t="str">
        <f>IFERROR((VLOOKUP(C495,'Standaard+voorstellen '!A$1:E$568,2,FALSE)),"Nog af te handelen AANVRAAG")</f>
        <v>Nog af te handelen AANVRAAG</v>
      </c>
      <c r="F495" s="369" t="str">
        <f>IFERROR((VLOOKUP(C495,'Standaard+voorstellen '!A$1:E$568,3,FALSE)),"")</f>
        <v/>
      </c>
      <c r="G495" s="370">
        <f t="shared" si="732"/>
        <v>0</v>
      </c>
      <c r="H495" s="371">
        <f t="shared" si="734"/>
        <v>0</v>
      </c>
      <c r="I495" s="372">
        <f t="shared" si="733"/>
        <v>0</v>
      </c>
      <c r="J495" s="367" t="str">
        <f t="shared" si="650"/>
        <v/>
      </c>
      <c r="K495" s="372">
        <f t="shared" si="651"/>
        <v>0</v>
      </c>
      <c r="L495" s="369" t="s">
        <v>1101</v>
      </c>
      <c r="M495" s="373"/>
      <c r="N495" s="374"/>
      <c r="O495" s="375"/>
      <c r="P495" s="376"/>
      <c r="Q495" s="461"/>
      <c r="R495" s="378"/>
      <c r="S495" s="379"/>
      <c r="T495" s="462"/>
      <c r="U495" s="462"/>
      <c r="V495" s="383"/>
      <c r="W495" s="384"/>
      <c r="X495" s="385"/>
      <c r="Y495" s="384"/>
      <c r="Z495" s="401"/>
      <c r="AA495" s="402"/>
      <c r="AB495" s="383"/>
      <c r="AC495" s="384"/>
      <c r="AD495" s="384"/>
      <c r="AE495" s="383"/>
      <c r="AF495" s="401"/>
      <c r="AG495" s="406"/>
      <c r="AH495" s="383"/>
      <c r="AI495" s="384"/>
      <c r="AJ495" s="385"/>
      <c r="AK495" s="384"/>
      <c r="AL495" s="384"/>
      <c r="AM495" s="384"/>
      <c r="AN495" s="383"/>
      <c r="AO495" s="384"/>
      <c r="AP495" s="385"/>
      <c r="AQ495" s="384"/>
      <c r="AR495" s="384"/>
      <c r="AS495" s="384"/>
      <c r="AT495" s="383"/>
      <c r="AU495" s="384"/>
      <c r="AV495" s="384"/>
      <c r="AW495" s="383"/>
      <c r="AX495" s="384"/>
      <c r="AY495" s="385"/>
      <c r="AZ495" s="403"/>
      <c r="BA495" s="387" t="str">
        <f t="shared" si="652"/>
        <v>zzz</v>
      </c>
      <c r="BB495" s="388" t="str">
        <f t="shared" si="653"/>
        <v/>
      </c>
      <c r="BC495" s="389" t="str">
        <f t="shared" si="654"/>
        <v/>
      </c>
      <c r="BD495" s="390" t="str">
        <f t="shared" si="736"/>
        <v/>
      </c>
      <c r="BE495" s="391">
        <f t="shared" si="655"/>
        <v>4</v>
      </c>
      <c r="BF495" s="392" t="e">
        <f>VLOOKUP(C495,'Standaard+voorstellen '!A$1:E$568,1,FALSE)</f>
        <v>#N/A</v>
      </c>
      <c r="BG495" s="393" t="e">
        <f>VLOOKUP(P495,'Hulpblad Aantal per VrtgSrt &gt;=1'!B$4:C$688,1,FALSE)</f>
        <v>#N/A</v>
      </c>
      <c r="BH495" s="394"/>
      <c r="BI495" s="393" t="str">
        <f t="shared" si="656"/>
        <v>v</v>
      </c>
      <c r="BJ495" s="393" t="str">
        <f t="shared" si="657"/>
        <v/>
      </c>
      <c r="BK495" s="393" t="str">
        <f t="shared" si="658"/>
        <v/>
      </c>
      <c r="BL495" s="395" t="str">
        <f t="shared" si="659"/>
        <v/>
      </c>
      <c r="BM495" s="393" t="str">
        <f>IF((B495&gt;"a"),(VLOOKUP(A495,Afhankelijkheid!A$2:O$5530,2,FALSE)),"")</f>
        <v/>
      </c>
      <c r="BN495" s="396">
        <f>IFERROR(VLOOKUP(A495,'Hulpblad IZB en IZE'!A$2:B$750,2,FALSE),0)</f>
        <v>0</v>
      </c>
      <c r="BO495" s="397" t="str">
        <f t="shared" si="660"/>
        <v/>
      </c>
      <c r="BP495" s="370">
        <f t="shared" si="661"/>
        <v>0</v>
      </c>
      <c r="BQ495" s="371">
        <f t="shared" si="662"/>
        <v>0</v>
      </c>
      <c r="BR495" s="372">
        <f t="shared" si="730"/>
        <v>0</v>
      </c>
      <c r="BS495" s="372">
        <f t="shared" si="731"/>
        <v>0</v>
      </c>
      <c r="BT495" s="367">
        <f t="shared" si="663"/>
        <v>0</v>
      </c>
      <c r="BU495" s="398"/>
      <c r="BW495" s="393">
        <f t="shared" si="664"/>
        <v>0</v>
      </c>
      <c r="BX495" s="393">
        <f t="shared" si="665"/>
        <v>0</v>
      </c>
      <c r="BY495" s="393">
        <f t="shared" si="666"/>
        <v>0</v>
      </c>
      <c r="BZ495" s="393">
        <f t="shared" si="667"/>
        <v>0</v>
      </c>
      <c r="CA495" s="393">
        <f t="shared" si="668"/>
        <v>0</v>
      </c>
      <c r="CB495" s="393">
        <f t="shared" si="669"/>
        <v>0</v>
      </c>
      <c r="CC495" s="393">
        <f t="shared" si="670"/>
        <v>0</v>
      </c>
      <c r="CD495" s="393">
        <f t="shared" si="671"/>
        <v>0</v>
      </c>
      <c r="CE495" s="393">
        <f t="shared" si="672"/>
        <v>0</v>
      </c>
      <c r="CF495" s="393">
        <f t="shared" si="673"/>
        <v>0</v>
      </c>
      <c r="CG495" s="398"/>
      <c r="CH495" s="391">
        <f t="shared" si="674"/>
        <v>0</v>
      </c>
      <c r="CI495" s="391">
        <f t="shared" si="675"/>
        <v>0</v>
      </c>
      <c r="CJ495" s="391">
        <f t="shared" si="676"/>
        <v>0</v>
      </c>
      <c r="CK495" s="391">
        <f t="shared" si="677"/>
        <v>0</v>
      </c>
      <c r="CL495" s="391">
        <f t="shared" si="678"/>
        <v>0</v>
      </c>
      <c r="CM495" s="391">
        <f t="shared" si="679"/>
        <v>0</v>
      </c>
      <c r="CN495" s="391">
        <f t="shared" si="680"/>
        <v>0</v>
      </c>
      <c r="CO495" s="391">
        <f t="shared" si="681"/>
        <v>0</v>
      </c>
      <c r="CP495" s="391">
        <f t="shared" si="682"/>
        <v>0</v>
      </c>
      <c r="CQ495" s="391">
        <f t="shared" si="683"/>
        <v>0</v>
      </c>
      <c r="CR495" s="391">
        <f t="shared" si="684"/>
        <v>0</v>
      </c>
      <c r="CS495" s="393">
        <f t="shared" si="685"/>
        <v>0</v>
      </c>
      <c r="CT495" s="391">
        <f t="shared" si="686"/>
        <v>0</v>
      </c>
      <c r="CU495" s="391">
        <f t="shared" si="687"/>
        <v>0</v>
      </c>
      <c r="CV495" s="391">
        <f t="shared" si="688"/>
        <v>0</v>
      </c>
      <c r="CW495" s="391">
        <f t="shared" si="689"/>
        <v>0</v>
      </c>
      <c r="CX495" s="391">
        <f t="shared" si="690"/>
        <v>0</v>
      </c>
      <c r="CY495" s="391">
        <f t="shared" si="691"/>
        <v>0</v>
      </c>
      <c r="CZ495" s="391">
        <f t="shared" si="692"/>
        <v>0</v>
      </c>
      <c r="DA495" s="391">
        <f t="shared" si="693"/>
        <v>0</v>
      </c>
      <c r="DB495" s="391">
        <f t="shared" si="694"/>
        <v>0</v>
      </c>
      <c r="DC495" s="391">
        <f t="shared" si="695"/>
        <v>0</v>
      </c>
      <c r="DD495" s="391">
        <f t="shared" si="696"/>
        <v>0</v>
      </c>
      <c r="DE495" s="398"/>
      <c r="DF495" s="391">
        <f t="shared" si="697"/>
        <v>0</v>
      </c>
      <c r="DG495" s="391">
        <f t="shared" si="698"/>
        <v>0</v>
      </c>
      <c r="DH495" s="391">
        <f t="shared" si="699"/>
        <v>0</v>
      </c>
      <c r="DI495" s="391">
        <f t="shared" si="700"/>
        <v>0</v>
      </c>
      <c r="DJ495" s="391">
        <f t="shared" si="701"/>
        <v>0</v>
      </c>
      <c r="DK495" s="391">
        <f t="shared" si="702"/>
        <v>0</v>
      </c>
      <c r="DL495" s="391">
        <f t="shared" si="703"/>
        <v>0</v>
      </c>
      <c r="DM495" s="391">
        <f t="shared" si="704"/>
        <v>0</v>
      </c>
      <c r="DN495" s="391">
        <f t="shared" si="705"/>
        <v>0</v>
      </c>
      <c r="DO495" s="391">
        <f t="shared" si="706"/>
        <v>0</v>
      </c>
      <c r="DP495" s="391">
        <f t="shared" si="707"/>
        <v>0</v>
      </c>
      <c r="DQ495" s="398"/>
      <c r="DR495" s="391">
        <f t="shared" si="708"/>
        <v>0</v>
      </c>
      <c r="DS495" s="391">
        <f t="shared" si="709"/>
        <v>0</v>
      </c>
      <c r="DT495" s="391">
        <f t="shared" si="710"/>
        <v>0</v>
      </c>
      <c r="DU495" s="391">
        <f t="shared" si="711"/>
        <v>0</v>
      </c>
      <c r="DV495" s="391">
        <f t="shared" si="712"/>
        <v>0</v>
      </c>
      <c r="DW495" s="391">
        <f t="shared" si="713"/>
        <v>0</v>
      </c>
      <c r="DX495" s="391">
        <f t="shared" si="714"/>
        <v>0</v>
      </c>
      <c r="DY495" s="391">
        <f t="shared" si="715"/>
        <v>0</v>
      </c>
      <c r="DZ495" s="391">
        <f t="shared" si="716"/>
        <v>0</v>
      </c>
      <c r="EA495" s="391">
        <f t="shared" si="717"/>
        <v>0</v>
      </c>
      <c r="EB495" s="391">
        <f t="shared" si="718"/>
        <v>0</v>
      </c>
      <c r="EC495" s="398"/>
      <c r="ED495" s="391">
        <f t="shared" si="719"/>
        <v>0</v>
      </c>
      <c r="EE495" s="391">
        <f t="shared" si="720"/>
        <v>0</v>
      </c>
      <c r="EF495" s="391">
        <f t="shared" si="721"/>
        <v>0</v>
      </c>
      <c r="EG495" s="391">
        <f t="shared" si="722"/>
        <v>0</v>
      </c>
      <c r="EH495" s="391">
        <f t="shared" si="723"/>
        <v>0</v>
      </c>
      <c r="EI495" s="391">
        <f t="shared" si="724"/>
        <v>0</v>
      </c>
      <c r="EJ495" s="391">
        <f t="shared" si="725"/>
        <v>0</v>
      </c>
      <c r="EK495" s="391">
        <f t="shared" si="726"/>
        <v>0</v>
      </c>
      <c r="EL495" s="391">
        <f t="shared" si="727"/>
        <v>0</v>
      </c>
      <c r="EM495" s="391">
        <f t="shared" si="728"/>
        <v>0</v>
      </c>
      <c r="EN495" s="391">
        <f t="shared" si="729"/>
        <v>0</v>
      </c>
    </row>
    <row r="496" spans="1:144" s="391" customFormat="1" ht="13.5" hidden="1" thickBot="1" x14ac:dyDescent="0.25">
      <c r="A496" s="364" t="str">
        <f t="shared" si="735"/>
        <v>zzz</v>
      </c>
      <c r="B496" s="365" t="str">
        <f>IF((A496&lt;&gt;"ZZZ"),(IF((IFERROR((VLOOKUP(A496,'Standaard+voorstellen '!A$1:B$436,1,FALSE)),"ZZZ"))="ZZZ","v","")),"")</f>
        <v/>
      </c>
      <c r="C496" s="413" t="s">
        <v>1051</v>
      </c>
      <c r="D496" s="367" t="str">
        <f t="shared" si="649"/>
        <v/>
      </c>
      <c r="E496" s="368" t="str">
        <f>IFERROR((VLOOKUP(C496,'Standaard+voorstellen '!A$1:E$568,2,FALSE)),"Nog af te handelen AANVRAAG")</f>
        <v>Nog af te handelen AANVRAAG</v>
      </c>
      <c r="F496" s="369" t="str">
        <f>IFERROR((VLOOKUP(C496,'Standaard+voorstellen '!A$1:E$568,3,FALSE)),"")</f>
        <v/>
      </c>
      <c r="G496" s="370">
        <f t="shared" si="732"/>
        <v>0</v>
      </c>
      <c r="H496" s="371">
        <f t="shared" si="734"/>
        <v>0</v>
      </c>
      <c r="I496" s="372">
        <f t="shared" si="733"/>
        <v>0</v>
      </c>
      <c r="J496" s="367" t="str">
        <f t="shared" si="650"/>
        <v/>
      </c>
      <c r="K496" s="372">
        <f t="shared" si="651"/>
        <v>0</v>
      </c>
      <c r="L496" s="369" t="s">
        <v>1101</v>
      </c>
      <c r="M496" s="373"/>
      <c r="N496" s="374"/>
      <c r="O496" s="375"/>
      <c r="P496" s="376"/>
      <c r="Q496" s="377"/>
      <c r="R496" s="378"/>
      <c r="S496" s="379"/>
      <c r="T496" s="378"/>
      <c r="U496" s="378"/>
      <c r="V496" s="383"/>
      <c r="W496" s="384"/>
      <c r="X496" s="385"/>
      <c r="Y496" s="384"/>
      <c r="Z496" s="401"/>
      <c r="AA496" s="402"/>
      <c r="AB496" s="383"/>
      <c r="AC496" s="384"/>
      <c r="AD496" s="384"/>
      <c r="AE496" s="383"/>
      <c r="AF496" s="401"/>
      <c r="AG496" s="406"/>
      <c r="AH496" s="383"/>
      <c r="AI496" s="384"/>
      <c r="AJ496" s="385"/>
      <c r="AK496" s="384"/>
      <c r="AL496" s="384"/>
      <c r="AM496" s="384"/>
      <c r="AN496" s="383"/>
      <c r="AO496" s="384"/>
      <c r="AP496" s="385"/>
      <c r="AQ496" s="384"/>
      <c r="AR496" s="384"/>
      <c r="AS496" s="384"/>
      <c r="AT496" s="383"/>
      <c r="AU496" s="384"/>
      <c r="AV496" s="384"/>
      <c r="AW496" s="383"/>
      <c r="AX496" s="384"/>
      <c r="AY496" s="385"/>
      <c r="AZ496" s="403"/>
      <c r="BA496" s="387" t="str">
        <f t="shared" si="652"/>
        <v>zzz</v>
      </c>
      <c r="BB496" s="388" t="str">
        <f t="shared" si="653"/>
        <v/>
      </c>
      <c r="BC496" s="389" t="str">
        <f t="shared" si="654"/>
        <v/>
      </c>
      <c r="BD496" s="390" t="str">
        <f t="shared" si="736"/>
        <v/>
      </c>
      <c r="BE496" s="391">
        <f t="shared" si="655"/>
        <v>4</v>
      </c>
      <c r="BF496" s="392" t="e">
        <f>VLOOKUP(C496,'Standaard+voorstellen '!A$1:E$568,1,FALSE)</f>
        <v>#N/A</v>
      </c>
      <c r="BG496" s="393" t="e">
        <f>VLOOKUP(P496,'Hulpblad Aantal per VrtgSrt &gt;=1'!B$4:C$688,1,FALSE)</f>
        <v>#N/A</v>
      </c>
      <c r="BH496" s="394"/>
      <c r="BI496" s="393" t="str">
        <f t="shared" si="656"/>
        <v>v</v>
      </c>
      <c r="BJ496" s="393" t="str">
        <f t="shared" si="657"/>
        <v/>
      </c>
      <c r="BK496" s="393" t="str">
        <f t="shared" si="658"/>
        <v/>
      </c>
      <c r="BL496" s="395" t="str">
        <f t="shared" si="659"/>
        <v/>
      </c>
      <c r="BM496" s="393" t="str">
        <f>IF((B496&gt;"a"),(VLOOKUP(A496,Afhankelijkheid!A$2:O$5530,2,FALSE)),"")</f>
        <v/>
      </c>
      <c r="BN496" s="396">
        <f>IFERROR(VLOOKUP(A496,'Hulpblad IZB en IZE'!A$2:B$750,2,FALSE),0)</f>
        <v>0</v>
      </c>
      <c r="BO496" s="397" t="str">
        <f t="shared" si="660"/>
        <v/>
      </c>
      <c r="BP496" s="370">
        <f t="shared" si="661"/>
        <v>0</v>
      </c>
      <c r="BQ496" s="371">
        <f t="shared" si="662"/>
        <v>0</v>
      </c>
      <c r="BR496" s="372">
        <f t="shared" si="730"/>
        <v>0</v>
      </c>
      <c r="BS496" s="372">
        <f t="shared" si="731"/>
        <v>0</v>
      </c>
      <c r="BT496" s="367">
        <f t="shared" si="663"/>
        <v>0</v>
      </c>
      <c r="BU496" s="398"/>
      <c r="BW496" s="393">
        <f t="shared" si="664"/>
        <v>0</v>
      </c>
      <c r="BX496" s="393">
        <f t="shared" si="665"/>
        <v>0</v>
      </c>
      <c r="BY496" s="393">
        <f t="shared" si="666"/>
        <v>0</v>
      </c>
      <c r="BZ496" s="393">
        <f t="shared" si="667"/>
        <v>0</v>
      </c>
      <c r="CA496" s="393">
        <f t="shared" si="668"/>
        <v>0</v>
      </c>
      <c r="CB496" s="393">
        <f t="shared" si="669"/>
        <v>0</v>
      </c>
      <c r="CC496" s="393">
        <f t="shared" si="670"/>
        <v>0</v>
      </c>
      <c r="CD496" s="393">
        <f t="shared" si="671"/>
        <v>0</v>
      </c>
      <c r="CE496" s="393">
        <f t="shared" si="672"/>
        <v>0</v>
      </c>
      <c r="CF496" s="393">
        <f t="shared" si="673"/>
        <v>0</v>
      </c>
      <c r="CG496" s="398"/>
      <c r="CH496" s="391">
        <f t="shared" si="674"/>
        <v>0</v>
      </c>
      <c r="CI496" s="391">
        <f t="shared" si="675"/>
        <v>0</v>
      </c>
      <c r="CJ496" s="391">
        <f t="shared" si="676"/>
        <v>0</v>
      </c>
      <c r="CK496" s="391">
        <f t="shared" si="677"/>
        <v>0</v>
      </c>
      <c r="CL496" s="391">
        <f t="shared" si="678"/>
        <v>0</v>
      </c>
      <c r="CM496" s="391">
        <f t="shared" si="679"/>
        <v>0</v>
      </c>
      <c r="CN496" s="391">
        <f t="shared" si="680"/>
        <v>0</v>
      </c>
      <c r="CO496" s="391">
        <f t="shared" si="681"/>
        <v>0</v>
      </c>
      <c r="CP496" s="391">
        <f t="shared" si="682"/>
        <v>0</v>
      </c>
      <c r="CQ496" s="391">
        <f t="shared" si="683"/>
        <v>0</v>
      </c>
      <c r="CR496" s="391">
        <f t="shared" si="684"/>
        <v>0</v>
      </c>
      <c r="CS496" s="393">
        <f t="shared" si="685"/>
        <v>0</v>
      </c>
      <c r="CT496" s="391">
        <f t="shared" si="686"/>
        <v>0</v>
      </c>
      <c r="CU496" s="391">
        <f t="shared" si="687"/>
        <v>0</v>
      </c>
      <c r="CV496" s="391">
        <f t="shared" si="688"/>
        <v>0</v>
      </c>
      <c r="CW496" s="391">
        <f t="shared" si="689"/>
        <v>0</v>
      </c>
      <c r="CX496" s="391">
        <f t="shared" si="690"/>
        <v>0</v>
      </c>
      <c r="CY496" s="391">
        <f t="shared" si="691"/>
        <v>0</v>
      </c>
      <c r="CZ496" s="391">
        <f t="shared" si="692"/>
        <v>0</v>
      </c>
      <c r="DA496" s="391">
        <f t="shared" si="693"/>
        <v>0</v>
      </c>
      <c r="DB496" s="391">
        <f t="shared" si="694"/>
        <v>0</v>
      </c>
      <c r="DC496" s="391">
        <f t="shared" si="695"/>
        <v>0</v>
      </c>
      <c r="DD496" s="391">
        <f t="shared" si="696"/>
        <v>0</v>
      </c>
      <c r="DE496" s="398"/>
      <c r="DF496" s="391">
        <f t="shared" si="697"/>
        <v>0</v>
      </c>
      <c r="DG496" s="391">
        <f t="shared" si="698"/>
        <v>0</v>
      </c>
      <c r="DH496" s="391">
        <f t="shared" si="699"/>
        <v>0</v>
      </c>
      <c r="DI496" s="391">
        <f t="shared" si="700"/>
        <v>0</v>
      </c>
      <c r="DJ496" s="391">
        <f t="shared" si="701"/>
        <v>0</v>
      </c>
      <c r="DK496" s="391">
        <f t="shared" si="702"/>
        <v>0</v>
      </c>
      <c r="DL496" s="391">
        <f t="shared" si="703"/>
        <v>0</v>
      </c>
      <c r="DM496" s="391">
        <f t="shared" si="704"/>
        <v>0</v>
      </c>
      <c r="DN496" s="391">
        <f t="shared" si="705"/>
        <v>0</v>
      </c>
      <c r="DO496" s="391">
        <f t="shared" si="706"/>
        <v>0</v>
      </c>
      <c r="DP496" s="391">
        <f t="shared" si="707"/>
        <v>0</v>
      </c>
      <c r="DQ496" s="398"/>
      <c r="DR496" s="391">
        <f t="shared" si="708"/>
        <v>0</v>
      </c>
      <c r="DS496" s="391">
        <f t="shared" si="709"/>
        <v>0</v>
      </c>
      <c r="DT496" s="391">
        <f t="shared" si="710"/>
        <v>0</v>
      </c>
      <c r="DU496" s="391">
        <f t="shared" si="711"/>
        <v>0</v>
      </c>
      <c r="DV496" s="391">
        <f t="shared" si="712"/>
        <v>0</v>
      </c>
      <c r="DW496" s="391">
        <f t="shared" si="713"/>
        <v>0</v>
      </c>
      <c r="DX496" s="391">
        <f t="shared" si="714"/>
        <v>0</v>
      </c>
      <c r="DY496" s="391">
        <f t="shared" si="715"/>
        <v>0</v>
      </c>
      <c r="DZ496" s="391">
        <f t="shared" si="716"/>
        <v>0</v>
      </c>
      <c r="EA496" s="391">
        <f t="shared" si="717"/>
        <v>0</v>
      </c>
      <c r="EB496" s="391">
        <f t="shared" si="718"/>
        <v>0</v>
      </c>
      <c r="EC496" s="398"/>
      <c r="ED496" s="391">
        <f t="shared" si="719"/>
        <v>0</v>
      </c>
      <c r="EE496" s="391">
        <f t="shared" si="720"/>
        <v>0</v>
      </c>
      <c r="EF496" s="391">
        <f t="shared" si="721"/>
        <v>0</v>
      </c>
      <c r="EG496" s="391">
        <f t="shared" si="722"/>
        <v>0</v>
      </c>
      <c r="EH496" s="391">
        <f t="shared" si="723"/>
        <v>0</v>
      </c>
      <c r="EI496" s="391">
        <f t="shared" si="724"/>
        <v>0</v>
      </c>
      <c r="EJ496" s="391">
        <f t="shared" si="725"/>
        <v>0</v>
      </c>
      <c r="EK496" s="391">
        <f t="shared" si="726"/>
        <v>0</v>
      </c>
      <c r="EL496" s="391">
        <f t="shared" si="727"/>
        <v>0</v>
      </c>
      <c r="EM496" s="391">
        <f t="shared" si="728"/>
        <v>0</v>
      </c>
      <c r="EN496" s="391">
        <f t="shared" si="729"/>
        <v>0</v>
      </c>
    </row>
    <row r="497" spans="1:144" s="391" customFormat="1" ht="13.5" hidden="1" thickBot="1" x14ac:dyDescent="0.25">
      <c r="A497" s="364" t="str">
        <f t="shared" si="735"/>
        <v>zzz</v>
      </c>
      <c r="B497" s="365" t="str">
        <f>IF((A497&lt;&gt;"ZZZ"),(IF((IFERROR((VLOOKUP(A497,'Standaard+voorstellen '!A$1:B$436,1,FALSE)),"ZZZ"))="ZZZ","v","")),"")</f>
        <v/>
      </c>
      <c r="C497" s="529" t="s">
        <v>1051</v>
      </c>
      <c r="D497" s="367" t="str">
        <f t="shared" si="649"/>
        <v/>
      </c>
      <c r="E497" s="368" t="str">
        <f>IFERROR((VLOOKUP(C497,'Standaard+voorstellen '!A$1:E$568,2,FALSE)),"Nog af te handelen AANVRAAG")</f>
        <v>Nog af te handelen AANVRAAG</v>
      </c>
      <c r="F497" s="369" t="str">
        <f>IFERROR((VLOOKUP(C497,'Standaard+voorstellen '!A$1:E$568,3,FALSE)),"")</f>
        <v/>
      </c>
      <c r="G497" s="370">
        <f t="shared" si="732"/>
        <v>0</v>
      </c>
      <c r="H497" s="371">
        <f t="shared" si="734"/>
        <v>0</v>
      </c>
      <c r="I497" s="372">
        <f t="shared" si="733"/>
        <v>0</v>
      </c>
      <c r="J497" s="367" t="str">
        <f t="shared" si="650"/>
        <v/>
      </c>
      <c r="K497" s="372">
        <f t="shared" si="651"/>
        <v>0</v>
      </c>
      <c r="L497" s="432" t="s">
        <v>1101</v>
      </c>
      <c r="M497" s="373"/>
      <c r="N497" s="374"/>
      <c r="O497" s="375"/>
      <c r="P497" s="376"/>
      <c r="Q497" s="377"/>
      <c r="R497" s="378"/>
      <c r="S497" s="379"/>
      <c r="T497" s="378"/>
      <c r="U497" s="378"/>
      <c r="V497" s="383"/>
      <c r="W497" s="384"/>
      <c r="X497" s="385"/>
      <c r="Y497" s="384"/>
      <c r="Z497" s="401"/>
      <c r="AA497" s="402"/>
      <c r="AB497" s="383"/>
      <c r="AC497" s="384"/>
      <c r="AD497" s="384"/>
      <c r="AE497" s="383"/>
      <c r="AF497" s="401"/>
      <c r="AG497" s="406"/>
      <c r="AH497" s="383"/>
      <c r="AI497" s="384"/>
      <c r="AJ497" s="385"/>
      <c r="AK497" s="384"/>
      <c r="AL497" s="384"/>
      <c r="AM497" s="384"/>
      <c r="AN497" s="383"/>
      <c r="AO497" s="384"/>
      <c r="AP497" s="385"/>
      <c r="AQ497" s="384"/>
      <c r="AR497" s="384"/>
      <c r="AS497" s="384"/>
      <c r="AT497" s="383"/>
      <c r="AU497" s="384"/>
      <c r="AV497" s="384"/>
      <c r="AW497" s="383"/>
      <c r="AX497" s="384"/>
      <c r="AY497" s="385"/>
      <c r="AZ497" s="403"/>
      <c r="BA497" s="387" t="str">
        <f t="shared" si="652"/>
        <v>zzz</v>
      </c>
      <c r="BB497" s="388" t="str">
        <f t="shared" si="653"/>
        <v/>
      </c>
      <c r="BC497" s="389" t="str">
        <f t="shared" si="654"/>
        <v/>
      </c>
      <c r="BD497" s="390" t="str">
        <f t="shared" si="736"/>
        <v/>
      </c>
      <c r="BE497" s="391">
        <f t="shared" si="655"/>
        <v>4</v>
      </c>
      <c r="BF497" s="392" t="e">
        <f>VLOOKUP(C497,'Standaard+voorstellen '!A$1:E$568,1,FALSE)</f>
        <v>#N/A</v>
      </c>
      <c r="BG497" s="393" t="e">
        <f>VLOOKUP(P497,'Hulpblad Aantal per VrtgSrt &gt;=1'!B$4:C$688,1,FALSE)</f>
        <v>#N/A</v>
      </c>
      <c r="BH497" s="394"/>
      <c r="BI497" s="393" t="str">
        <f t="shared" si="656"/>
        <v>v</v>
      </c>
      <c r="BJ497" s="393" t="str">
        <f t="shared" si="657"/>
        <v/>
      </c>
      <c r="BK497" s="393" t="str">
        <f t="shared" si="658"/>
        <v/>
      </c>
      <c r="BL497" s="395" t="str">
        <f t="shared" si="659"/>
        <v/>
      </c>
      <c r="BM497" s="393" t="str">
        <f>IF((B497&gt;"a"),(VLOOKUP(A497,Afhankelijkheid!A$2:O$5530,2,FALSE)),"")</f>
        <v/>
      </c>
      <c r="BN497" s="396">
        <f>IFERROR(VLOOKUP(A497,'Hulpblad IZB en IZE'!A$2:B$750,2,FALSE),0)</f>
        <v>0</v>
      </c>
      <c r="BO497" s="397" t="str">
        <f t="shared" si="660"/>
        <v/>
      </c>
      <c r="BP497" s="370">
        <f t="shared" si="661"/>
        <v>0</v>
      </c>
      <c r="BQ497" s="371">
        <f t="shared" si="662"/>
        <v>0</v>
      </c>
      <c r="BR497" s="372">
        <f t="shared" si="730"/>
        <v>0</v>
      </c>
      <c r="BS497" s="372">
        <f t="shared" si="731"/>
        <v>0</v>
      </c>
      <c r="BT497" s="367">
        <f t="shared" si="663"/>
        <v>0</v>
      </c>
      <c r="BU497" s="398"/>
      <c r="BW497" s="393">
        <f t="shared" si="664"/>
        <v>0</v>
      </c>
      <c r="BX497" s="393">
        <f t="shared" si="665"/>
        <v>0</v>
      </c>
      <c r="BY497" s="393">
        <f t="shared" si="666"/>
        <v>0</v>
      </c>
      <c r="BZ497" s="393">
        <f t="shared" si="667"/>
        <v>0</v>
      </c>
      <c r="CA497" s="393">
        <f t="shared" si="668"/>
        <v>0</v>
      </c>
      <c r="CB497" s="393">
        <f t="shared" si="669"/>
        <v>0</v>
      </c>
      <c r="CC497" s="393">
        <f t="shared" si="670"/>
        <v>0</v>
      </c>
      <c r="CD497" s="393">
        <f t="shared" si="671"/>
        <v>0</v>
      </c>
      <c r="CE497" s="393">
        <f t="shared" si="672"/>
        <v>0</v>
      </c>
      <c r="CF497" s="393">
        <f t="shared" si="673"/>
        <v>0</v>
      </c>
      <c r="CG497" s="398"/>
      <c r="CH497" s="391">
        <f t="shared" si="674"/>
        <v>0</v>
      </c>
      <c r="CI497" s="391">
        <f t="shared" si="675"/>
        <v>0</v>
      </c>
      <c r="CJ497" s="391">
        <f t="shared" si="676"/>
        <v>0</v>
      </c>
      <c r="CK497" s="391">
        <f t="shared" si="677"/>
        <v>0</v>
      </c>
      <c r="CL497" s="391">
        <f t="shared" si="678"/>
        <v>0</v>
      </c>
      <c r="CM497" s="391">
        <f t="shared" si="679"/>
        <v>0</v>
      </c>
      <c r="CN497" s="391">
        <f t="shared" si="680"/>
        <v>0</v>
      </c>
      <c r="CO497" s="391">
        <f t="shared" si="681"/>
        <v>0</v>
      </c>
      <c r="CP497" s="391">
        <f t="shared" si="682"/>
        <v>0</v>
      </c>
      <c r="CQ497" s="391">
        <f t="shared" si="683"/>
        <v>0</v>
      </c>
      <c r="CR497" s="391">
        <f t="shared" si="684"/>
        <v>0</v>
      </c>
      <c r="CS497" s="393">
        <f t="shared" si="685"/>
        <v>0</v>
      </c>
      <c r="CT497" s="391">
        <f t="shared" si="686"/>
        <v>0</v>
      </c>
      <c r="CU497" s="391">
        <f t="shared" si="687"/>
        <v>0</v>
      </c>
      <c r="CV497" s="391">
        <f t="shared" si="688"/>
        <v>0</v>
      </c>
      <c r="CW497" s="391">
        <f t="shared" si="689"/>
        <v>0</v>
      </c>
      <c r="CX497" s="391">
        <f t="shared" si="690"/>
        <v>0</v>
      </c>
      <c r="CY497" s="391">
        <f t="shared" si="691"/>
        <v>0</v>
      </c>
      <c r="CZ497" s="391">
        <f t="shared" si="692"/>
        <v>0</v>
      </c>
      <c r="DA497" s="391">
        <f t="shared" si="693"/>
        <v>0</v>
      </c>
      <c r="DB497" s="391">
        <f t="shared" si="694"/>
        <v>0</v>
      </c>
      <c r="DC497" s="391">
        <f t="shared" si="695"/>
        <v>0</v>
      </c>
      <c r="DD497" s="391">
        <f t="shared" si="696"/>
        <v>0</v>
      </c>
      <c r="DE497" s="398"/>
      <c r="DF497" s="391">
        <f t="shared" si="697"/>
        <v>0</v>
      </c>
      <c r="DG497" s="391">
        <f t="shared" si="698"/>
        <v>0</v>
      </c>
      <c r="DH497" s="391">
        <f t="shared" si="699"/>
        <v>0</v>
      </c>
      <c r="DI497" s="391">
        <f t="shared" si="700"/>
        <v>0</v>
      </c>
      <c r="DJ497" s="391">
        <f t="shared" si="701"/>
        <v>0</v>
      </c>
      <c r="DK497" s="391">
        <f t="shared" si="702"/>
        <v>0</v>
      </c>
      <c r="DL497" s="391">
        <f t="shared" si="703"/>
        <v>0</v>
      </c>
      <c r="DM497" s="391">
        <f t="shared" si="704"/>
        <v>0</v>
      </c>
      <c r="DN497" s="391">
        <f t="shared" si="705"/>
        <v>0</v>
      </c>
      <c r="DO497" s="391">
        <f t="shared" si="706"/>
        <v>0</v>
      </c>
      <c r="DP497" s="391">
        <f t="shared" si="707"/>
        <v>0</v>
      </c>
      <c r="DQ497" s="398"/>
      <c r="DR497" s="391">
        <f t="shared" si="708"/>
        <v>0</v>
      </c>
      <c r="DS497" s="391">
        <f t="shared" si="709"/>
        <v>0</v>
      </c>
      <c r="DT497" s="391">
        <f t="shared" si="710"/>
        <v>0</v>
      </c>
      <c r="DU497" s="391">
        <f t="shared" si="711"/>
        <v>0</v>
      </c>
      <c r="DV497" s="391">
        <f t="shared" si="712"/>
        <v>0</v>
      </c>
      <c r="DW497" s="391">
        <f t="shared" si="713"/>
        <v>0</v>
      </c>
      <c r="DX497" s="391">
        <f t="shared" si="714"/>
        <v>0</v>
      </c>
      <c r="DY497" s="391">
        <f t="shared" si="715"/>
        <v>0</v>
      </c>
      <c r="DZ497" s="391">
        <f t="shared" si="716"/>
        <v>0</v>
      </c>
      <c r="EA497" s="391">
        <f t="shared" si="717"/>
        <v>0</v>
      </c>
      <c r="EB497" s="391">
        <f t="shared" si="718"/>
        <v>0</v>
      </c>
      <c r="EC497" s="398"/>
      <c r="ED497" s="391">
        <f t="shared" si="719"/>
        <v>0</v>
      </c>
      <c r="EE497" s="391">
        <f t="shared" si="720"/>
        <v>0</v>
      </c>
      <c r="EF497" s="391">
        <f t="shared" si="721"/>
        <v>0</v>
      </c>
      <c r="EG497" s="391">
        <f t="shared" si="722"/>
        <v>0</v>
      </c>
      <c r="EH497" s="391">
        <f t="shared" si="723"/>
        <v>0</v>
      </c>
      <c r="EI497" s="391">
        <f t="shared" si="724"/>
        <v>0</v>
      </c>
      <c r="EJ497" s="391">
        <f t="shared" si="725"/>
        <v>0</v>
      </c>
      <c r="EK497" s="391">
        <f t="shared" si="726"/>
        <v>0</v>
      </c>
      <c r="EL497" s="391">
        <f t="shared" si="727"/>
        <v>0</v>
      </c>
      <c r="EM497" s="391">
        <f t="shared" si="728"/>
        <v>0</v>
      </c>
      <c r="EN497" s="391">
        <f t="shared" si="729"/>
        <v>0</v>
      </c>
    </row>
    <row r="498" spans="1:144" s="391" customFormat="1" ht="13.5" hidden="1" thickBot="1" x14ac:dyDescent="0.25">
      <c r="A498" s="364" t="str">
        <f t="shared" si="735"/>
        <v>zzz</v>
      </c>
      <c r="B498" s="365" t="str">
        <f>IF((A498&lt;&gt;"ZZZ"),(IF((IFERROR((VLOOKUP(A498,'Standaard+voorstellen '!A$1:B$436,1,FALSE)),"ZZZ"))="ZZZ","v","")),"")</f>
        <v/>
      </c>
      <c r="C498" s="529" t="s">
        <v>1051</v>
      </c>
      <c r="D498" s="367" t="str">
        <f t="shared" si="649"/>
        <v/>
      </c>
      <c r="E498" s="368" t="str">
        <f>IFERROR((VLOOKUP(C498,'Standaard+voorstellen '!A$1:E$568,2,FALSE)),"Nog af te handelen AANVRAAG")</f>
        <v>Nog af te handelen AANVRAAG</v>
      </c>
      <c r="F498" s="369" t="str">
        <f>IFERROR((VLOOKUP(C498,'Standaard+voorstellen '!A$1:E$568,3,FALSE)),"")</f>
        <v/>
      </c>
      <c r="G498" s="370">
        <f t="shared" si="732"/>
        <v>0</v>
      </c>
      <c r="H498" s="371">
        <f t="shared" si="734"/>
        <v>0</v>
      </c>
      <c r="I498" s="372">
        <f t="shared" si="733"/>
        <v>0</v>
      </c>
      <c r="J498" s="367" t="str">
        <f t="shared" si="650"/>
        <v/>
      </c>
      <c r="K498" s="372">
        <f t="shared" si="651"/>
        <v>0</v>
      </c>
      <c r="L498" s="434" t="s">
        <v>1101</v>
      </c>
      <c r="M498" s="373"/>
      <c r="N498" s="374"/>
      <c r="O498" s="375"/>
      <c r="P498" s="376"/>
      <c r="Q498" s="377"/>
      <c r="R498" s="378"/>
      <c r="S498" s="379"/>
      <c r="T498" s="378"/>
      <c r="U498" s="378"/>
      <c r="V498" s="383"/>
      <c r="W498" s="384"/>
      <c r="X498" s="385"/>
      <c r="Y498" s="384"/>
      <c r="Z498" s="401"/>
      <c r="AA498" s="402"/>
      <c r="AB498" s="383"/>
      <c r="AC498" s="384"/>
      <c r="AD498" s="384"/>
      <c r="AE498" s="383"/>
      <c r="AF498" s="401"/>
      <c r="AG498" s="406"/>
      <c r="AH498" s="383"/>
      <c r="AI498" s="384"/>
      <c r="AJ498" s="385"/>
      <c r="AK498" s="384"/>
      <c r="AL498" s="384"/>
      <c r="AM498" s="384"/>
      <c r="AN498" s="383"/>
      <c r="AO498" s="384"/>
      <c r="AP498" s="385"/>
      <c r="AQ498" s="384"/>
      <c r="AR498" s="384"/>
      <c r="AS498" s="384"/>
      <c r="AT498" s="383"/>
      <c r="AU498" s="384"/>
      <c r="AV498" s="384"/>
      <c r="AW498" s="383"/>
      <c r="AX498" s="384"/>
      <c r="AY498" s="385"/>
      <c r="AZ498" s="403"/>
      <c r="BA498" s="387" t="str">
        <f t="shared" si="652"/>
        <v>zzz</v>
      </c>
      <c r="BB498" s="388" t="str">
        <f t="shared" si="653"/>
        <v/>
      </c>
      <c r="BC498" s="389" t="str">
        <f t="shared" si="654"/>
        <v/>
      </c>
      <c r="BD498" s="390" t="str">
        <f t="shared" si="736"/>
        <v/>
      </c>
      <c r="BE498" s="391">
        <f t="shared" si="655"/>
        <v>4</v>
      </c>
      <c r="BF498" s="392" t="e">
        <f>VLOOKUP(C498,'Standaard+voorstellen '!A$1:E$568,1,FALSE)</f>
        <v>#N/A</v>
      </c>
      <c r="BG498" s="393" t="e">
        <f>VLOOKUP(P498,'Hulpblad Aantal per VrtgSrt &gt;=1'!B$4:C$688,1,FALSE)</f>
        <v>#N/A</v>
      </c>
      <c r="BH498" s="394"/>
      <c r="BI498" s="393" t="str">
        <f t="shared" si="656"/>
        <v>v</v>
      </c>
      <c r="BJ498" s="393" t="str">
        <f t="shared" si="657"/>
        <v/>
      </c>
      <c r="BK498" s="393" t="str">
        <f t="shared" si="658"/>
        <v/>
      </c>
      <c r="BL498" s="395" t="str">
        <f t="shared" si="659"/>
        <v/>
      </c>
      <c r="BM498" s="393" t="str">
        <f>IF((B498&gt;"a"),(VLOOKUP(A498,Afhankelijkheid!A$2:O$5530,2,FALSE)),"")</f>
        <v/>
      </c>
      <c r="BN498" s="396">
        <f>IFERROR(VLOOKUP(A498,'Hulpblad IZB en IZE'!A$2:B$750,2,FALSE),0)</f>
        <v>0</v>
      </c>
      <c r="BO498" s="397" t="str">
        <f t="shared" si="660"/>
        <v/>
      </c>
      <c r="BP498" s="370">
        <f t="shared" si="661"/>
        <v>0</v>
      </c>
      <c r="BQ498" s="371">
        <f t="shared" si="662"/>
        <v>0</v>
      </c>
      <c r="BR498" s="372">
        <f t="shared" si="730"/>
        <v>0</v>
      </c>
      <c r="BS498" s="372">
        <f t="shared" si="731"/>
        <v>0</v>
      </c>
      <c r="BT498" s="367">
        <f t="shared" si="663"/>
        <v>0</v>
      </c>
      <c r="BU498" s="398"/>
      <c r="BW498" s="393">
        <f t="shared" si="664"/>
        <v>0</v>
      </c>
      <c r="BX498" s="393">
        <f t="shared" si="665"/>
        <v>0</v>
      </c>
      <c r="BY498" s="393">
        <f t="shared" si="666"/>
        <v>0</v>
      </c>
      <c r="BZ498" s="393">
        <f t="shared" si="667"/>
        <v>0</v>
      </c>
      <c r="CA498" s="393">
        <f t="shared" si="668"/>
        <v>0</v>
      </c>
      <c r="CB498" s="393">
        <f t="shared" si="669"/>
        <v>0</v>
      </c>
      <c r="CC498" s="393">
        <f t="shared" si="670"/>
        <v>0</v>
      </c>
      <c r="CD498" s="393">
        <f t="shared" si="671"/>
        <v>0</v>
      </c>
      <c r="CE498" s="393">
        <f t="shared" si="672"/>
        <v>0</v>
      </c>
      <c r="CF498" s="393">
        <f t="shared" si="673"/>
        <v>0</v>
      </c>
      <c r="CG498" s="398"/>
      <c r="CH498" s="391">
        <f t="shared" si="674"/>
        <v>0</v>
      </c>
      <c r="CI498" s="391">
        <f t="shared" si="675"/>
        <v>0</v>
      </c>
      <c r="CJ498" s="391">
        <f t="shared" si="676"/>
        <v>0</v>
      </c>
      <c r="CK498" s="391">
        <f t="shared" si="677"/>
        <v>0</v>
      </c>
      <c r="CL498" s="391">
        <f t="shared" si="678"/>
        <v>0</v>
      </c>
      <c r="CM498" s="391">
        <f t="shared" si="679"/>
        <v>0</v>
      </c>
      <c r="CN498" s="391">
        <f t="shared" si="680"/>
        <v>0</v>
      </c>
      <c r="CO498" s="391">
        <f t="shared" si="681"/>
        <v>0</v>
      </c>
      <c r="CP498" s="391">
        <f t="shared" si="682"/>
        <v>0</v>
      </c>
      <c r="CQ498" s="391">
        <f t="shared" si="683"/>
        <v>0</v>
      </c>
      <c r="CR498" s="391">
        <f t="shared" si="684"/>
        <v>0</v>
      </c>
      <c r="CS498" s="393">
        <f t="shared" si="685"/>
        <v>0</v>
      </c>
      <c r="CT498" s="391">
        <f t="shared" si="686"/>
        <v>0</v>
      </c>
      <c r="CU498" s="391">
        <f t="shared" si="687"/>
        <v>0</v>
      </c>
      <c r="CV498" s="391">
        <f t="shared" si="688"/>
        <v>0</v>
      </c>
      <c r="CW498" s="391">
        <f t="shared" si="689"/>
        <v>0</v>
      </c>
      <c r="CX498" s="391">
        <f t="shared" si="690"/>
        <v>0</v>
      </c>
      <c r="CY498" s="391">
        <f t="shared" si="691"/>
        <v>0</v>
      </c>
      <c r="CZ498" s="391">
        <f t="shared" si="692"/>
        <v>0</v>
      </c>
      <c r="DA498" s="391">
        <f t="shared" si="693"/>
        <v>0</v>
      </c>
      <c r="DB498" s="391">
        <f t="shared" si="694"/>
        <v>0</v>
      </c>
      <c r="DC498" s="391">
        <f t="shared" si="695"/>
        <v>0</v>
      </c>
      <c r="DD498" s="391">
        <f t="shared" si="696"/>
        <v>0</v>
      </c>
      <c r="DE498" s="398"/>
      <c r="DF498" s="391">
        <f t="shared" si="697"/>
        <v>0</v>
      </c>
      <c r="DG498" s="391">
        <f t="shared" si="698"/>
        <v>0</v>
      </c>
      <c r="DH498" s="391">
        <f t="shared" si="699"/>
        <v>0</v>
      </c>
      <c r="DI498" s="391">
        <f t="shared" si="700"/>
        <v>0</v>
      </c>
      <c r="DJ498" s="391">
        <f t="shared" si="701"/>
        <v>0</v>
      </c>
      <c r="DK498" s="391">
        <f t="shared" si="702"/>
        <v>0</v>
      </c>
      <c r="DL498" s="391">
        <f t="shared" si="703"/>
        <v>0</v>
      </c>
      <c r="DM498" s="391">
        <f t="shared" si="704"/>
        <v>0</v>
      </c>
      <c r="DN498" s="391">
        <f t="shared" si="705"/>
        <v>0</v>
      </c>
      <c r="DO498" s="391">
        <f t="shared" si="706"/>
        <v>0</v>
      </c>
      <c r="DP498" s="391">
        <f t="shared" si="707"/>
        <v>0</v>
      </c>
      <c r="DQ498" s="398"/>
      <c r="DR498" s="391">
        <f t="shared" si="708"/>
        <v>0</v>
      </c>
      <c r="DS498" s="391">
        <f t="shared" si="709"/>
        <v>0</v>
      </c>
      <c r="DT498" s="391">
        <f t="shared" si="710"/>
        <v>0</v>
      </c>
      <c r="DU498" s="391">
        <f t="shared" si="711"/>
        <v>0</v>
      </c>
      <c r="DV498" s="391">
        <f t="shared" si="712"/>
        <v>0</v>
      </c>
      <c r="DW498" s="391">
        <f t="shared" si="713"/>
        <v>0</v>
      </c>
      <c r="DX498" s="391">
        <f t="shared" si="714"/>
        <v>0</v>
      </c>
      <c r="DY498" s="391">
        <f t="shared" si="715"/>
        <v>0</v>
      </c>
      <c r="DZ498" s="391">
        <f t="shared" si="716"/>
        <v>0</v>
      </c>
      <c r="EA498" s="391">
        <f t="shared" si="717"/>
        <v>0</v>
      </c>
      <c r="EB498" s="391">
        <f t="shared" si="718"/>
        <v>0</v>
      </c>
      <c r="EC498" s="398"/>
      <c r="ED498" s="391">
        <f t="shared" si="719"/>
        <v>0</v>
      </c>
      <c r="EE498" s="391">
        <f t="shared" si="720"/>
        <v>0</v>
      </c>
      <c r="EF498" s="391">
        <f t="shared" si="721"/>
        <v>0</v>
      </c>
      <c r="EG498" s="391">
        <f t="shared" si="722"/>
        <v>0</v>
      </c>
      <c r="EH498" s="391">
        <f t="shared" si="723"/>
        <v>0</v>
      </c>
      <c r="EI498" s="391">
        <f t="shared" si="724"/>
        <v>0</v>
      </c>
      <c r="EJ498" s="391">
        <f t="shared" si="725"/>
        <v>0</v>
      </c>
      <c r="EK498" s="391">
        <f t="shared" si="726"/>
        <v>0</v>
      </c>
      <c r="EL498" s="391">
        <f t="shared" si="727"/>
        <v>0</v>
      </c>
      <c r="EM498" s="391">
        <f t="shared" si="728"/>
        <v>0</v>
      </c>
      <c r="EN498" s="391">
        <f t="shared" si="729"/>
        <v>0</v>
      </c>
    </row>
    <row r="499" spans="1:144" s="391" customFormat="1" ht="13.5" hidden="1" thickBot="1" x14ac:dyDescent="0.25">
      <c r="A499" s="364" t="str">
        <f t="shared" si="735"/>
        <v>zzz</v>
      </c>
      <c r="B499" s="365" t="str">
        <f>IF((A499&lt;&gt;"ZZZ"),(IF((IFERROR((VLOOKUP(A499,'Standaard+voorstellen '!A$1:B$436,1,FALSE)),"ZZZ"))="ZZZ","v","")),"")</f>
        <v/>
      </c>
      <c r="C499" s="529" t="s">
        <v>1051</v>
      </c>
      <c r="D499" s="367" t="str">
        <f t="shared" si="649"/>
        <v/>
      </c>
      <c r="E499" s="368" t="str">
        <f>IFERROR((VLOOKUP(C499,'Standaard+voorstellen '!A$1:E$568,2,FALSE)),"Nog af te handelen AANVRAAG")</f>
        <v>Nog af te handelen AANVRAAG</v>
      </c>
      <c r="F499" s="369" t="str">
        <f>IFERROR((VLOOKUP(C499,'Standaard+voorstellen '!A$1:E$568,3,FALSE)),"")</f>
        <v/>
      </c>
      <c r="G499" s="370">
        <f t="shared" si="732"/>
        <v>0</v>
      </c>
      <c r="H499" s="371">
        <f t="shared" si="734"/>
        <v>0</v>
      </c>
      <c r="I499" s="372">
        <f t="shared" si="733"/>
        <v>0</v>
      </c>
      <c r="J499" s="367" t="str">
        <f t="shared" si="650"/>
        <v/>
      </c>
      <c r="K499" s="372">
        <f t="shared" si="651"/>
        <v>0</v>
      </c>
      <c r="L499" s="369" t="s">
        <v>1101</v>
      </c>
      <c r="M499" s="373"/>
      <c r="N499" s="374"/>
      <c r="O499" s="375"/>
      <c r="P499" s="530"/>
      <c r="Q499" s="377"/>
      <c r="R499" s="378"/>
      <c r="S499" s="379"/>
      <c r="T499" s="378"/>
      <c r="U499" s="378"/>
      <c r="V499" s="383"/>
      <c r="W499" s="384"/>
      <c r="X499" s="385"/>
      <c r="Y499" s="384"/>
      <c r="Z499" s="401"/>
      <c r="AA499" s="402"/>
      <c r="AB499" s="377"/>
      <c r="AC499" s="378"/>
      <c r="AD499" s="378"/>
      <c r="AE499" s="383"/>
      <c r="AF499" s="401"/>
      <c r="AG499" s="406"/>
      <c r="AH499" s="383"/>
      <c r="AI499" s="384"/>
      <c r="AJ499" s="385"/>
      <c r="AK499" s="384"/>
      <c r="AL499" s="384"/>
      <c r="AM499" s="384"/>
      <c r="AN499" s="383"/>
      <c r="AO499" s="384"/>
      <c r="AP499" s="385"/>
      <c r="AQ499" s="384"/>
      <c r="AR499" s="384"/>
      <c r="AS499" s="384"/>
      <c r="AT499" s="383"/>
      <c r="AU499" s="384"/>
      <c r="AV499" s="384"/>
      <c r="AW499" s="383"/>
      <c r="AX499" s="384"/>
      <c r="AY499" s="385"/>
      <c r="AZ499" s="403"/>
      <c r="BA499" s="387" t="str">
        <f t="shared" si="652"/>
        <v>zzz</v>
      </c>
      <c r="BB499" s="388" t="str">
        <f t="shared" si="653"/>
        <v/>
      </c>
      <c r="BC499" s="389" t="str">
        <f t="shared" si="654"/>
        <v/>
      </c>
      <c r="BD499" s="390" t="str">
        <f t="shared" si="736"/>
        <v/>
      </c>
      <c r="BE499" s="391">
        <f t="shared" si="655"/>
        <v>4</v>
      </c>
      <c r="BF499" s="392" t="e">
        <f>VLOOKUP(C499,'Standaard+voorstellen '!A$1:E$568,1,FALSE)</f>
        <v>#N/A</v>
      </c>
      <c r="BG499" s="393" t="e">
        <f>VLOOKUP(P499,'Hulpblad Aantal per VrtgSrt &gt;=1'!B$4:C$688,1,FALSE)</f>
        <v>#N/A</v>
      </c>
      <c r="BH499" s="394"/>
      <c r="BI499" s="393" t="str">
        <f t="shared" si="656"/>
        <v>v</v>
      </c>
      <c r="BJ499" s="393" t="str">
        <f t="shared" si="657"/>
        <v/>
      </c>
      <c r="BK499" s="393" t="str">
        <f t="shared" si="658"/>
        <v/>
      </c>
      <c r="BL499" s="395" t="str">
        <f t="shared" si="659"/>
        <v/>
      </c>
      <c r="BM499" s="393" t="str">
        <f>IF((B499&gt;"a"),(VLOOKUP(A499,Afhankelijkheid!A$2:O$5530,2,FALSE)),"")</f>
        <v/>
      </c>
      <c r="BN499" s="396">
        <f>IFERROR(VLOOKUP(A499,'Hulpblad IZB en IZE'!A$2:B$750,2,FALSE),0)</f>
        <v>0</v>
      </c>
      <c r="BO499" s="397" t="str">
        <f t="shared" si="660"/>
        <v/>
      </c>
      <c r="BP499" s="370">
        <f t="shared" si="661"/>
        <v>0</v>
      </c>
      <c r="BQ499" s="371">
        <f t="shared" si="662"/>
        <v>0</v>
      </c>
      <c r="BR499" s="372">
        <f t="shared" si="730"/>
        <v>0</v>
      </c>
      <c r="BS499" s="372">
        <f t="shared" si="731"/>
        <v>0</v>
      </c>
      <c r="BT499" s="367">
        <f t="shared" si="663"/>
        <v>0</v>
      </c>
      <c r="BU499" s="398"/>
      <c r="BW499" s="393">
        <f t="shared" si="664"/>
        <v>0</v>
      </c>
      <c r="BX499" s="393">
        <f t="shared" si="665"/>
        <v>0</v>
      </c>
      <c r="BY499" s="393">
        <f t="shared" si="666"/>
        <v>0</v>
      </c>
      <c r="BZ499" s="393">
        <f t="shared" si="667"/>
        <v>0</v>
      </c>
      <c r="CA499" s="393">
        <f t="shared" si="668"/>
        <v>0</v>
      </c>
      <c r="CB499" s="393">
        <f t="shared" si="669"/>
        <v>0</v>
      </c>
      <c r="CC499" s="393">
        <f t="shared" si="670"/>
        <v>0</v>
      </c>
      <c r="CD499" s="393">
        <f t="shared" si="671"/>
        <v>0</v>
      </c>
      <c r="CE499" s="393">
        <f t="shared" si="672"/>
        <v>0</v>
      </c>
      <c r="CF499" s="393">
        <f t="shared" si="673"/>
        <v>0</v>
      </c>
      <c r="CG499" s="398"/>
      <c r="CH499" s="391">
        <f t="shared" si="674"/>
        <v>0</v>
      </c>
      <c r="CI499" s="391">
        <f t="shared" si="675"/>
        <v>0</v>
      </c>
      <c r="CJ499" s="391">
        <f t="shared" si="676"/>
        <v>0</v>
      </c>
      <c r="CK499" s="391">
        <f t="shared" si="677"/>
        <v>0</v>
      </c>
      <c r="CL499" s="391">
        <f t="shared" si="678"/>
        <v>0</v>
      </c>
      <c r="CM499" s="391">
        <f t="shared" si="679"/>
        <v>0</v>
      </c>
      <c r="CN499" s="391">
        <f t="shared" si="680"/>
        <v>0</v>
      </c>
      <c r="CO499" s="391">
        <f t="shared" si="681"/>
        <v>0</v>
      </c>
      <c r="CP499" s="391">
        <f t="shared" si="682"/>
        <v>0</v>
      </c>
      <c r="CQ499" s="391">
        <f t="shared" si="683"/>
        <v>0</v>
      </c>
      <c r="CR499" s="391">
        <f t="shared" si="684"/>
        <v>0</v>
      </c>
      <c r="CS499" s="393">
        <f t="shared" si="685"/>
        <v>0</v>
      </c>
      <c r="CT499" s="391">
        <f t="shared" si="686"/>
        <v>0</v>
      </c>
      <c r="CU499" s="391">
        <f t="shared" si="687"/>
        <v>0</v>
      </c>
      <c r="CV499" s="391">
        <f t="shared" si="688"/>
        <v>0</v>
      </c>
      <c r="CW499" s="391">
        <f t="shared" si="689"/>
        <v>0</v>
      </c>
      <c r="CX499" s="391">
        <f t="shared" si="690"/>
        <v>0</v>
      </c>
      <c r="CY499" s="391">
        <f t="shared" si="691"/>
        <v>0</v>
      </c>
      <c r="CZ499" s="391">
        <f t="shared" si="692"/>
        <v>0</v>
      </c>
      <c r="DA499" s="391">
        <f t="shared" si="693"/>
        <v>0</v>
      </c>
      <c r="DB499" s="391">
        <f t="shared" si="694"/>
        <v>0</v>
      </c>
      <c r="DC499" s="391">
        <f t="shared" si="695"/>
        <v>0</v>
      </c>
      <c r="DD499" s="391">
        <f t="shared" si="696"/>
        <v>0</v>
      </c>
      <c r="DE499" s="398"/>
      <c r="DF499" s="391">
        <f t="shared" si="697"/>
        <v>0</v>
      </c>
      <c r="DG499" s="391">
        <f t="shared" si="698"/>
        <v>0</v>
      </c>
      <c r="DH499" s="391">
        <f t="shared" si="699"/>
        <v>0</v>
      </c>
      <c r="DI499" s="391">
        <f t="shared" si="700"/>
        <v>0</v>
      </c>
      <c r="DJ499" s="391">
        <f t="shared" si="701"/>
        <v>0</v>
      </c>
      <c r="DK499" s="391">
        <f t="shared" si="702"/>
        <v>0</v>
      </c>
      <c r="DL499" s="391">
        <f t="shared" si="703"/>
        <v>0</v>
      </c>
      <c r="DM499" s="391">
        <f t="shared" si="704"/>
        <v>0</v>
      </c>
      <c r="DN499" s="391">
        <f t="shared" si="705"/>
        <v>0</v>
      </c>
      <c r="DO499" s="391">
        <f t="shared" si="706"/>
        <v>0</v>
      </c>
      <c r="DP499" s="391">
        <f t="shared" si="707"/>
        <v>0</v>
      </c>
      <c r="DQ499" s="398"/>
      <c r="DR499" s="391">
        <f t="shared" si="708"/>
        <v>0</v>
      </c>
      <c r="DS499" s="391">
        <f t="shared" si="709"/>
        <v>0</v>
      </c>
      <c r="DT499" s="391">
        <f t="shared" si="710"/>
        <v>0</v>
      </c>
      <c r="DU499" s="391">
        <f t="shared" si="711"/>
        <v>0</v>
      </c>
      <c r="DV499" s="391">
        <f t="shared" si="712"/>
        <v>0</v>
      </c>
      <c r="DW499" s="391">
        <f t="shared" si="713"/>
        <v>0</v>
      </c>
      <c r="DX499" s="391">
        <f t="shared" si="714"/>
        <v>0</v>
      </c>
      <c r="DY499" s="391">
        <f t="shared" si="715"/>
        <v>0</v>
      </c>
      <c r="DZ499" s="391">
        <f t="shared" si="716"/>
        <v>0</v>
      </c>
      <c r="EA499" s="391">
        <f t="shared" si="717"/>
        <v>0</v>
      </c>
      <c r="EB499" s="391">
        <f t="shared" si="718"/>
        <v>0</v>
      </c>
      <c r="EC499" s="398"/>
      <c r="ED499" s="391">
        <f t="shared" si="719"/>
        <v>0</v>
      </c>
      <c r="EE499" s="391">
        <f t="shared" si="720"/>
        <v>0</v>
      </c>
      <c r="EF499" s="391">
        <f t="shared" si="721"/>
        <v>0</v>
      </c>
      <c r="EG499" s="391">
        <f t="shared" si="722"/>
        <v>0</v>
      </c>
      <c r="EH499" s="391">
        <f t="shared" si="723"/>
        <v>0</v>
      </c>
      <c r="EI499" s="391">
        <f t="shared" si="724"/>
        <v>0</v>
      </c>
      <c r="EJ499" s="391">
        <f t="shared" si="725"/>
        <v>0</v>
      </c>
      <c r="EK499" s="391">
        <f t="shared" si="726"/>
        <v>0</v>
      </c>
      <c r="EL499" s="391">
        <f t="shared" si="727"/>
        <v>0</v>
      </c>
      <c r="EM499" s="391">
        <f t="shared" si="728"/>
        <v>0</v>
      </c>
      <c r="EN499" s="391">
        <f t="shared" si="729"/>
        <v>0</v>
      </c>
    </row>
    <row r="500" spans="1:144" s="391" customFormat="1" ht="13.5" hidden="1" thickBot="1" x14ac:dyDescent="0.25">
      <c r="A500" s="364" t="str">
        <f t="shared" ref="A500:A531" si="737">IF((P500&gt;"a"),P500,"zzz")</f>
        <v>zzz</v>
      </c>
      <c r="B500" s="365" t="str">
        <f>IF((A500&lt;&gt;"ZZZ"),(IF((IFERROR((VLOOKUP(A500,'Standaard+voorstellen '!A$1:B$436,1,FALSE)),"ZZZ"))="ZZZ","v","")),"")</f>
        <v/>
      </c>
      <c r="C500" s="396" t="s">
        <v>1051</v>
      </c>
      <c r="D500" s="367" t="str">
        <f t="shared" si="649"/>
        <v/>
      </c>
      <c r="E500" s="368" t="str">
        <f>IFERROR((VLOOKUP(C500,'Standaard+voorstellen '!A$1:E$568,2,FALSE)),"Nog af te handelen AANVRAAG")</f>
        <v>Nog af te handelen AANVRAAG</v>
      </c>
      <c r="F500" s="369" t="str">
        <f>IFERROR((VLOOKUP(C500,'Standaard+voorstellen '!A$1:E$568,3,FALSE)),"")</f>
        <v/>
      </c>
      <c r="G500" s="370">
        <f t="shared" si="732"/>
        <v>0</v>
      </c>
      <c r="H500" s="371">
        <f t="shared" si="734"/>
        <v>0</v>
      </c>
      <c r="I500" s="372">
        <f t="shared" si="733"/>
        <v>0</v>
      </c>
      <c r="J500" s="367" t="str">
        <f t="shared" si="650"/>
        <v/>
      </c>
      <c r="K500" s="372">
        <f t="shared" si="651"/>
        <v>0</v>
      </c>
      <c r="L500" s="369" t="s">
        <v>1101</v>
      </c>
      <c r="M500" s="373"/>
      <c r="N500" s="374"/>
      <c r="O500" s="375"/>
      <c r="P500" s="376"/>
      <c r="Q500" s="377"/>
      <c r="R500" s="378"/>
      <c r="S500" s="379"/>
      <c r="T500" s="378"/>
      <c r="U500" s="378"/>
      <c r="V500" s="383"/>
      <c r="W500" s="384"/>
      <c r="X500" s="385"/>
      <c r="Y500" s="384"/>
      <c r="Z500" s="401"/>
      <c r="AA500" s="402"/>
      <c r="AB500" s="377"/>
      <c r="AC500" s="378"/>
      <c r="AD500" s="378"/>
      <c r="AE500" s="377"/>
      <c r="AF500" s="380"/>
      <c r="AG500" s="382"/>
      <c r="AH500" s="383"/>
      <c r="AI500" s="384"/>
      <c r="AJ500" s="385"/>
      <c r="AK500" s="378"/>
      <c r="AL500" s="378"/>
      <c r="AM500" s="378"/>
      <c r="AN500" s="383"/>
      <c r="AO500" s="384"/>
      <c r="AP500" s="385"/>
      <c r="AQ500" s="378"/>
      <c r="AR500" s="378"/>
      <c r="AS500" s="378"/>
      <c r="AT500" s="383"/>
      <c r="AU500" s="378"/>
      <c r="AV500" s="378"/>
      <c r="AW500" s="383"/>
      <c r="AX500" s="384"/>
      <c r="AY500" s="385"/>
      <c r="AZ500" s="403"/>
      <c r="BA500" s="387" t="str">
        <f t="shared" si="652"/>
        <v>zzz</v>
      </c>
      <c r="BB500" s="388" t="str">
        <f t="shared" si="653"/>
        <v/>
      </c>
      <c r="BC500" s="389" t="str">
        <f t="shared" si="654"/>
        <v/>
      </c>
      <c r="BD500" s="390" t="str">
        <f t="shared" si="736"/>
        <v/>
      </c>
      <c r="BE500" s="391">
        <f t="shared" si="655"/>
        <v>4</v>
      </c>
      <c r="BF500" s="392" t="e">
        <f>VLOOKUP(C500,'Standaard+voorstellen '!A$1:E$568,1,FALSE)</f>
        <v>#N/A</v>
      </c>
      <c r="BG500" s="393" t="e">
        <f>VLOOKUP(P500,'Hulpblad Aantal per VrtgSrt &gt;=1'!B$4:C$688,1,FALSE)</f>
        <v>#N/A</v>
      </c>
      <c r="BH500" s="394"/>
      <c r="BI500" s="393" t="str">
        <f t="shared" si="656"/>
        <v>v</v>
      </c>
      <c r="BJ500" s="393" t="str">
        <f t="shared" si="657"/>
        <v/>
      </c>
      <c r="BK500" s="393" t="str">
        <f t="shared" si="658"/>
        <v/>
      </c>
      <c r="BL500" s="395" t="str">
        <f t="shared" si="659"/>
        <v/>
      </c>
      <c r="BM500" s="393" t="str">
        <f>IF((B500&gt;"a"),(VLOOKUP(A500,Afhankelijkheid!A$2:O$5530,2,FALSE)),"")</f>
        <v/>
      </c>
      <c r="BN500" s="396">
        <f>IFERROR(VLOOKUP(A500,'Hulpblad IZB en IZE'!A$2:B$750,2,FALSE),0)</f>
        <v>0</v>
      </c>
      <c r="BO500" s="397" t="str">
        <f t="shared" si="660"/>
        <v/>
      </c>
      <c r="BP500" s="370">
        <f t="shared" si="661"/>
        <v>0</v>
      </c>
      <c r="BQ500" s="371">
        <f t="shared" si="662"/>
        <v>0</v>
      </c>
      <c r="BR500" s="372">
        <f t="shared" si="730"/>
        <v>0</v>
      </c>
      <c r="BS500" s="372">
        <f t="shared" si="731"/>
        <v>0</v>
      </c>
      <c r="BT500" s="367">
        <f t="shared" si="663"/>
        <v>0</v>
      </c>
      <c r="BU500" s="398"/>
      <c r="BW500" s="393">
        <f t="shared" si="664"/>
        <v>0</v>
      </c>
      <c r="BX500" s="393">
        <f t="shared" si="665"/>
        <v>0</v>
      </c>
      <c r="BY500" s="393">
        <f t="shared" si="666"/>
        <v>0</v>
      </c>
      <c r="BZ500" s="393">
        <f t="shared" si="667"/>
        <v>0</v>
      </c>
      <c r="CA500" s="393">
        <f t="shared" si="668"/>
        <v>0</v>
      </c>
      <c r="CB500" s="393">
        <f t="shared" si="669"/>
        <v>0</v>
      </c>
      <c r="CC500" s="393">
        <f t="shared" si="670"/>
        <v>0</v>
      </c>
      <c r="CD500" s="393">
        <f t="shared" si="671"/>
        <v>0</v>
      </c>
      <c r="CE500" s="393">
        <f t="shared" si="672"/>
        <v>0</v>
      </c>
      <c r="CF500" s="393">
        <f t="shared" si="673"/>
        <v>0</v>
      </c>
      <c r="CG500" s="398"/>
      <c r="CH500" s="391">
        <f t="shared" si="674"/>
        <v>0</v>
      </c>
      <c r="CI500" s="391">
        <f t="shared" si="675"/>
        <v>0</v>
      </c>
      <c r="CJ500" s="391">
        <f t="shared" si="676"/>
        <v>0</v>
      </c>
      <c r="CK500" s="391">
        <f t="shared" si="677"/>
        <v>0</v>
      </c>
      <c r="CL500" s="391">
        <f t="shared" si="678"/>
        <v>0</v>
      </c>
      <c r="CM500" s="391">
        <f t="shared" si="679"/>
        <v>0</v>
      </c>
      <c r="CN500" s="391">
        <f t="shared" si="680"/>
        <v>0</v>
      </c>
      <c r="CO500" s="391">
        <f t="shared" si="681"/>
        <v>0</v>
      </c>
      <c r="CP500" s="391">
        <f t="shared" si="682"/>
        <v>0</v>
      </c>
      <c r="CQ500" s="391">
        <f t="shared" si="683"/>
        <v>0</v>
      </c>
      <c r="CR500" s="391">
        <f t="shared" si="684"/>
        <v>0</v>
      </c>
      <c r="CS500" s="393">
        <f t="shared" si="685"/>
        <v>0</v>
      </c>
      <c r="CT500" s="391">
        <f t="shared" si="686"/>
        <v>0</v>
      </c>
      <c r="CU500" s="391">
        <f t="shared" si="687"/>
        <v>0</v>
      </c>
      <c r="CV500" s="391">
        <f t="shared" si="688"/>
        <v>0</v>
      </c>
      <c r="CW500" s="391">
        <f t="shared" si="689"/>
        <v>0</v>
      </c>
      <c r="CX500" s="391">
        <f t="shared" si="690"/>
        <v>0</v>
      </c>
      <c r="CY500" s="391">
        <f t="shared" si="691"/>
        <v>0</v>
      </c>
      <c r="CZ500" s="391">
        <f t="shared" si="692"/>
        <v>0</v>
      </c>
      <c r="DA500" s="391">
        <f t="shared" si="693"/>
        <v>0</v>
      </c>
      <c r="DB500" s="391">
        <f t="shared" si="694"/>
        <v>0</v>
      </c>
      <c r="DC500" s="391">
        <f t="shared" si="695"/>
        <v>0</v>
      </c>
      <c r="DD500" s="391">
        <f t="shared" si="696"/>
        <v>0</v>
      </c>
      <c r="DE500" s="398"/>
      <c r="DF500" s="391">
        <f t="shared" si="697"/>
        <v>0</v>
      </c>
      <c r="DG500" s="391">
        <f t="shared" si="698"/>
        <v>0</v>
      </c>
      <c r="DH500" s="391">
        <f t="shared" si="699"/>
        <v>0</v>
      </c>
      <c r="DI500" s="391">
        <f t="shared" si="700"/>
        <v>0</v>
      </c>
      <c r="DJ500" s="391">
        <f t="shared" si="701"/>
        <v>0</v>
      </c>
      <c r="DK500" s="391">
        <f t="shared" si="702"/>
        <v>0</v>
      </c>
      <c r="DL500" s="391">
        <f t="shared" si="703"/>
        <v>0</v>
      </c>
      <c r="DM500" s="391">
        <f t="shared" si="704"/>
        <v>0</v>
      </c>
      <c r="DN500" s="391">
        <f t="shared" si="705"/>
        <v>0</v>
      </c>
      <c r="DO500" s="391">
        <f t="shared" si="706"/>
        <v>0</v>
      </c>
      <c r="DP500" s="391">
        <f t="shared" si="707"/>
        <v>0</v>
      </c>
      <c r="DQ500" s="398"/>
      <c r="DR500" s="391">
        <f t="shared" si="708"/>
        <v>0</v>
      </c>
      <c r="DS500" s="391">
        <f t="shared" si="709"/>
        <v>0</v>
      </c>
      <c r="DT500" s="391">
        <f t="shared" si="710"/>
        <v>0</v>
      </c>
      <c r="DU500" s="391">
        <f t="shared" si="711"/>
        <v>0</v>
      </c>
      <c r="DV500" s="391">
        <f t="shared" si="712"/>
        <v>0</v>
      </c>
      <c r="DW500" s="391">
        <f t="shared" si="713"/>
        <v>0</v>
      </c>
      <c r="DX500" s="391">
        <f t="shared" si="714"/>
        <v>0</v>
      </c>
      <c r="DY500" s="391">
        <f t="shared" si="715"/>
        <v>0</v>
      </c>
      <c r="DZ500" s="391">
        <f t="shared" si="716"/>
        <v>0</v>
      </c>
      <c r="EA500" s="391">
        <f t="shared" si="717"/>
        <v>0</v>
      </c>
      <c r="EB500" s="391">
        <f t="shared" si="718"/>
        <v>0</v>
      </c>
      <c r="EC500" s="398"/>
      <c r="ED500" s="391">
        <f t="shared" si="719"/>
        <v>0</v>
      </c>
      <c r="EE500" s="391">
        <f t="shared" si="720"/>
        <v>0</v>
      </c>
      <c r="EF500" s="391">
        <f t="shared" si="721"/>
        <v>0</v>
      </c>
      <c r="EG500" s="391">
        <f t="shared" si="722"/>
        <v>0</v>
      </c>
      <c r="EH500" s="391">
        <f t="shared" si="723"/>
        <v>0</v>
      </c>
      <c r="EI500" s="391">
        <f t="shared" si="724"/>
        <v>0</v>
      </c>
      <c r="EJ500" s="391">
        <f t="shared" si="725"/>
        <v>0</v>
      </c>
      <c r="EK500" s="391">
        <f t="shared" si="726"/>
        <v>0</v>
      </c>
      <c r="EL500" s="391">
        <f t="shared" si="727"/>
        <v>0</v>
      </c>
      <c r="EM500" s="391">
        <f t="shared" si="728"/>
        <v>0</v>
      </c>
      <c r="EN500" s="391">
        <f t="shared" si="729"/>
        <v>0</v>
      </c>
    </row>
    <row r="501" spans="1:144" s="391" customFormat="1" ht="13.5" hidden="1" thickBot="1" x14ac:dyDescent="0.25">
      <c r="A501" s="364" t="str">
        <f t="shared" si="737"/>
        <v>zzz</v>
      </c>
      <c r="B501" s="365" t="str">
        <f>IF((A501&lt;&gt;"ZZZ"),(IF((IFERROR((VLOOKUP(A501,'Standaard+voorstellen '!A$1:B$436,1,FALSE)),"ZZZ"))="ZZZ","v","")),"")</f>
        <v/>
      </c>
      <c r="C501" s="396" t="s">
        <v>1051</v>
      </c>
      <c r="D501" s="367" t="str">
        <f t="shared" si="649"/>
        <v/>
      </c>
      <c r="E501" s="368" t="str">
        <f>IFERROR((VLOOKUP(C501,'Standaard+voorstellen '!A$1:E$568,2,FALSE)),"Nog af te handelen AANVRAAG")</f>
        <v>Nog af te handelen AANVRAAG</v>
      </c>
      <c r="F501" s="369" t="str">
        <f>IFERROR((VLOOKUP(C501,'Standaard+voorstellen '!A$1:E$568,3,FALSE)),"")</f>
        <v/>
      </c>
      <c r="G501" s="370">
        <f t="shared" si="732"/>
        <v>0</v>
      </c>
      <c r="H501" s="371">
        <f t="shared" si="734"/>
        <v>0</v>
      </c>
      <c r="I501" s="372">
        <f t="shared" si="733"/>
        <v>0</v>
      </c>
      <c r="J501" s="367" t="str">
        <f t="shared" si="650"/>
        <v/>
      </c>
      <c r="K501" s="372">
        <f t="shared" si="651"/>
        <v>0</v>
      </c>
      <c r="L501" s="369" t="s">
        <v>1101</v>
      </c>
      <c r="M501" s="373"/>
      <c r="N501" s="374"/>
      <c r="O501" s="375"/>
      <c r="P501" s="376"/>
      <c r="Q501" s="377"/>
      <c r="R501" s="378"/>
      <c r="S501" s="379"/>
      <c r="T501" s="378"/>
      <c r="U501" s="378"/>
      <c r="V501" s="383"/>
      <c r="W501" s="384"/>
      <c r="X501" s="385"/>
      <c r="Y501" s="384"/>
      <c r="Z501" s="401"/>
      <c r="AA501" s="402"/>
      <c r="AB501" s="377"/>
      <c r="AC501" s="378"/>
      <c r="AD501" s="378"/>
      <c r="AE501" s="383"/>
      <c r="AF501" s="401"/>
      <c r="AG501" s="406"/>
      <c r="AH501" s="377"/>
      <c r="AI501" s="378"/>
      <c r="AJ501" s="379"/>
      <c r="AK501" s="378"/>
      <c r="AL501" s="378"/>
      <c r="AM501" s="378"/>
      <c r="AN501" s="377"/>
      <c r="AO501" s="378"/>
      <c r="AP501" s="379"/>
      <c r="AQ501" s="378"/>
      <c r="AR501" s="378"/>
      <c r="AS501" s="378"/>
      <c r="AT501" s="383"/>
      <c r="AU501" s="378"/>
      <c r="AV501" s="378"/>
      <c r="AW501" s="383"/>
      <c r="AX501" s="384"/>
      <c r="AY501" s="385"/>
      <c r="AZ501" s="403"/>
      <c r="BA501" s="387" t="str">
        <f t="shared" si="652"/>
        <v>zzz</v>
      </c>
      <c r="BB501" s="388" t="str">
        <f t="shared" si="653"/>
        <v/>
      </c>
      <c r="BC501" s="389" t="str">
        <f t="shared" si="654"/>
        <v/>
      </c>
      <c r="BD501" s="390" t="str">
        <f t="shared" si="736"/>
        <v/>
      </c>
      <c r="BE501" s="391">
        <f t="shared" si="655"/>
        <v>4</v>
      </c>
      <c r="BF501" s="392" t="e">
        <f>VLOOKUP(C501,'Standaard+voorstellen '!A$1:E$568,1,FALSE)</f>
        <v>#N/A</v>
      </c>
      <c r="BG501" s="393" t="e">
        <f>VLOOKUP(P501,'Hulpblad Aantal per VrtgSrt &gt;=1'!B$4:C$688,1,FALSE)</f>
        <v>#N/A</v>
      </c>
      <c r="BH501" s="394"/>
      <c r="BI501" s="393" t="str">
        <f t="shared" si="656"/>
        <v>v</v>
      </c>
      <c r="BJ501" s="393" t="str">
        <f t="shared" si="657"/>
        <v/>
      </c>
      <c r="BK501" s="393" t="str">
        <f t="shared" si="658"/>
        <v/>
      </c>
      <c r="BL501" s="395" t="str">
        <f t="shared" si="659"/>
        <v/>
      </c>
      <c r="BM501" s="393" t="str">
        <f>IF((B501&gt;"a"),(VLOOKUP(A501,Afhankelijkheid!A$2:O$5530,2,FALSE)),"")</f>
        <v/>
      </c>
      <c r="BN501" s="396">
        <f>IFERROR(VLOOKUP(A501,'Hulpblad IZB en IZE'!A$2:B$750,2,FALSE),0)</f>
        <v>0</v>
      </c>
      <c r="BO501" s="397" t="str">
        <f t="shared" si="660"/>
        <v/>
      </c>
      <c r="BP501" s="370">
        <f t="shared" si="661"/>
        <v>0</v>
      </c>
      <c r="BQ501" s="371">
        <f t="shared" si="662"/>
        <v>0</v>
      </c>
      <c r="BR501" s="372">
        <f t="shared" si="730"/>
        <v>0</v>
      </c>
      <c r="BS501" s="372">
        <f t="shared" si="731"/>
        <v>0</v>
      </c>
      <c r="BT501" s="367">
        <f t="shared" si="663"/>
        <v>0</v>
      </c>
      <c r="BU501" s="398"/>
      <c r="BW501" s="393">
        <f t="shared" si="664"/>
        <v>0</v>
      </c>
      <c r="BX501" s="393">
        <f t="shared" si="665"/>
        <v>0</v>
      </c>
      <c r="BY501" s="393">
        <f t="shared" si="666"/>
        <v>0</v>
      </c>
      <c r="BZ501" s="393">
        <f t="shared" si="667"/>
        <v>0</v>
      </c>
      <c r="CA501" s="393">
        <f t="shared" si="668"/>
        <v>0</v>
      </c>
      <c r="CB501" s="393">
        <f t="shared" si="669"/>
        <v>0</v>
      </c>
      <c r="CC501" s="393">
        <f t="shared" si="670"/>
        <v>0</v>
      </c>
      <c r="CD501" s="393">
        <f t="shared" si="671"/>
        <v>0</v>
      </c>
      <c r="CE501" s="393">
        <f t="shared" si="672"/>
        <v>0</v>
      </c>
      <c r="CF501" s="393">
        <f t="shared" si="673"/>
        <v>0</v>
      </c>
      <c r="CG501" s="398"/>
      <c r="CH501" s="391">
        <f t="shared" si="674"/>
        <v>0</v>
      </c>
      <c r="CI501" s="391">
        <f t="shared" si="675"/>
        <v>0</v>
      </c>
      <c r="CJ501" s="391">
        <f t="shared" si="676"/>
        <v>0</v>
      </c>
      <c r="CK501" s="391">
        <f t="shared" si="677"/>
        <v>0</v>
      </c>
      <c r="CL501" s="391">
        <f t="shared" si="678"/>
        <v>0</v>
      </c>
      <c r="CM501" s="391">
        <f t="shared" si="679"/>
        <v>0</v>
      </c>
      <c r="CN501" s="391">
        <f t="shared" si="680"/>
        <v>0</v>
      </c>
      <c r="CO501" s="391">
        <f t="shared" si="681"/>
        <v>0</v>
      </c>
      <c r="CP501" s="391">
        <f t="shared" si="682"/>
        <v>0</v>
      </c>
      <c r="CQ501" s="391">
        <f t="shared" si="683"/>
        <v>0</v>
      </c>
      <c r="CR501" s="391">
        <f t="shared" si="684"/>
        <v>0</v>
      </c>
      <c r="CS501" s="393">
        <f t="shared" si="685"/>
        <v>0</v>
      </c>
      <c r="CT501" s="391">
        <f t="shared" si="686"/>
        <v>0</v>
      </c>
      <c r="CU501" s="391">
        <f t="shared" si="687"/>
        <v>0</v>
      </c>
      <c r="CV501" s="391">
        <f t="shared" si="688"/>
        <v>0</v>
      </c>
      <c r="CW501" s="391">
        <f t="shared" si="689"/>
        <v>0</v>
      </c>
      <c r="CX501" s="391">
        <f t="shared" si="690"/>
        <v>0</v>
      </c>
      <c r="CY501" s="391">
        <f t="shared" si="691"/>
        <v>0</v>
      </c>
      <c r="CZ501" s="391">
        <f t="shared" si="692"/>
        <v>0</v>
      </c>
      <c r="DA501" s="391">
        <f t="shared" si="693"/>
        <v>0</v>
      </c>
      <c r="DB501" s="391">
        <f t="shared" si="694"/>
        <v>0</v>
      </c>
      <c r="DC501" s="391">
        <f t="shared" si="695"/>
        <v>0</v>
      </c>
      <c r="DD501" s="391">
        <f t="shared" si="696"/>
        <v>0</v>
      </c>
      <c r="DE501" s="398"/>
      <c r="DF501" s="391">
        <f t="shared" si="697"/>
        <v>0</v>
      </c>
      <c r="DG501" s="391">
        <f t="shared" si="698"/>
        <v>0</v>
      </c>
      <c r="DH501" s="391">
        <f t="shared" si="699"/>
        <v>0</v>
      </c>
      <c r="DI501" s="391">
        <f t="shared" si="700"/>
        <v>0</v>
      </c>
      <c r="DJ501" s="391">
        <f t="shared" si="701"/>
        <v>0</v>
      </c>
      <c r="DK501" s="391">
        <f t="shared" si="702"/>
        <v>0</v>
      </c>
      <c r="DL501" s="391">
        <f t="shared" si="703"/>
        <v>0</v>
      </c>
      <c r="DM501" s="391">
        <f t="shared" si="704"/>
        <v>0</v>
      </c>
      <c r="DN501" s="391">
        <f t="shared" si="705"/>
        <v>0</v>
      </c>
      <c r="DO501" s="391">
        <f t="shared" si="706"/>
        <v>0</v>
      </c>
      <c r="DP501" s="391">
        <f t="shared" si="707"/>
        <v>0</v>
      </c>
      <c r="DQ501" s="398"/>
      <c r="DR501" s="391">
        <f t="shared" si="708"/>
        <v>0</v>
      </c>
      <c r="DS501" s="391">
        <f t="shared" si="709"/>
        <v>0</v>
      </c>
      <c r="DT501" s="391">
        <f t="shared" si="710"/>
        <v>0</v>
      </c>
      <c r="DU501" s="391">
        <f t="shared" si="711"/>
        <v>0</v>
      </c>
      <c r="DV501" s="391">
        <f t="shared" si="712"/>
        <v>0</v>
      </c>
      <c r="DW501" s="391">
        <f t="shared" si="713"/>
        <v>0</v>
      </c>
      <c r="DX501" s="391">
        <f t="shared" si="714"/>
        <v>0</v>
      </c>
      <c r="DY501" s="391">
        <f t="shared" si="715"/>
        <v>0</v>
      </c>
      <c r="DZ501" s="391">
        <f t="shared" si="716"/>
        <v>0</v>
      </c>
      <c r="EA501" s="391">
        <f t="shared" si="717"/>
        <v>0</v>
      </c>
      <c r="EB501" s="391">
        <f t="shared" si="718"/>
        <v>0</v>
      </c>
      <c r="EC501" s="398"/>
      <c r="ED501" s="391">
        <f t="shared" si="719"/>
        <v>0</v>
      </c>
      <c r="EE501" s="391">
        <f t="shared" si="720"/>
        <v>0</v>
      </c>
      <c r="EF501" s="391">
        <f t="shared" si="721"/>
        <v>0</v>
      </c>
      <c r="EG501" s="391">
        <f t="shared" si="722"/>
        <v>0</v>
      </c>
      <c r="EH501" s="391">
        <f t="shared" si="723"/>
        <v>0</v>
      </c>
      <c r="EI501" s="391">
        <f t="shared" si="724"/>
        <v>0</v>
      </c>
      <c r="EJ501" s="391">
        <f t="shared" si="725"/>
        <v>0</v>
      </c>
      <c r="EK501" s="391">
        <f t="shared" si="726"/>
        <v>0</v>
      </c>
      <c r="EL501" s="391">
        <f t="shared" si="727"/>
        <v>0</v>
      </c>
      <c r="EM501" s="391">
        <f t="shared" si="728"/>
        <v>0</v>
      </c>
      <c r="EN501" s="391">
        <f t="shared" si="729"/>
        <v>0</v>
      </c>
    </row>
    <row r="502" spans="1:144" s="391" customFormat="1" ht="13.5" hidden="1" thickBot="1" x14ac:dyDescent="0.25">
      <c r="A502" s="364" t="str">
        <f t="shared" si="737"/>
        <v>zzz</v>
      </c>
      <c r="B502" s="365" t="str">
        <f>IF((A502&lt;&gt;"ZZZ"),(IF((IFERROR((VLOOKUP(A502,'Standaard+voorstellen '!A$1:B$436,1,FALSE)),"ZZZ"))="ZZZ","v","")),"")</f>
        <v/>
      </c>
      <c r="C502" s="396" t="s">
        <v>1051</v>
      </c>
      <c r="D502" s="367" t="str">
        <f t="shared" si="649"/>
        <v/>
      </c>
      <c r="E502" s="368" t="str">
        <f>IFERROR((VLOOKUP(C502,'Standaard+voorstellen '!A$1:E$568,2,FALSE)),"Nog af te handelen AANVRAAG")</f>
        <v>Nog af te handelen AANVRAAG</v>
      </c>
      <c r="F502" s="369" t="str">
        <f>IFERROR((VLOOKUP(C502,'Standaard+voorstellen '!A$1:E$568,3,FALSE)),"")</f>
        <v/>
      </c>
      <c r="G502" s="370">
        <f t="shared" si="732"/>
        <v>0</v>
      </c>
      <c r="H502" s="371">
        <f t="shared" si="734"/>
        <v>0</v>
      </c>
      <c r="I502" s="372">
        <f t="shared" si="733"/>
        <v>0</v>
      </c>
      <c r="J502" s="367" t="str">
        <f t="shared" si="650"/>
        <v/>
      </c>
      <c r="K502" s="372">
        <f t="shared" si="651"/>
        <v>0</v>
      </c>
      <c r="L502" s="369" t="s">
        <v>1101</v>
      </c>
      <c r="M502" s="373"/>
      <c r="N502" s="428"/>
      <c r="O502" s="375"/>
      <c r="P502" s="376"/>
      <c r="Q502" s="377"/>
      <c r="R502" s="378"/>
      <c r="S502" s="379"/>
      <c r="T502" s="378"/>
      <c r="U502" s="378"/>
      <c r="V502" s="377"/>
      <c r="W502" s="378"/>
      <c r="X502" s="379"/>
      <c r="Y502" s="384"/>
      <c r="Z502" s="401"/>
      <c r="AA502" s="402"/>
      <c r="AB502" s="377"/>
      <c r="AC502" s="378"/>
      <c r="AD502" s="378"/>
      <c r="AE502" s="383"/>
      <c r="AF502" s="401"/>
      <c r="AG502" s="406"/>
      <c r="AH502" s="383"/>
      <c r="AI502" s="384"/>
      <c r="AJ502" s="385"/>
      <c r="AK502" s="378"/>
      <c r="AL502" s="378"/>
      <c r="AM502" s="378"/>
      <c r="AN502" s="383"/>
      <c r="AO502" s="384"/>
      <c r="AP502" s="385"/>
      <c r="AQ502" s="378"/>
      <c r="AR502" s="378"/>
      <c r="AS502" s="378"/>
      <c r="AT502" s="377"/>
      <c r="AU502" s="378"/>
      <c r="AV502" s="378"/>
      <c r="AW502" s="377"/>
      <c r="AX502" s="378"/>
      <c r="AY502" s="379"/>
      <c r="AZ502" s="403"/>
      <c r="BA502" s="387" t="str">
        <f t="shared" si="652"/>
        <v>zzz</v>
      </c>
      <c r="BB502" s="388" t="str">
        <f t="shared" si="653"/>
        <v/>
      </c>
      <c r="BC502" s="389" t="str">
        <f t="shared" si="654"/>
        <v/>
      </c>
      <c r="BD502" s="390" t="str">
        <f t="shared" si="736"/>
        <v/>
      </c>
      <c r="BE502" s="391">
        <f t="shared" si="655"/>
        <v>4</v>
      </c>
      <c r="BF502" s="392" t="e">
        <f>VLOOKUP(C502,'Standaard+voorstellen '!A$1:E$568,1,FALSE)</f>
        <v>#N/A</v>
      </c>
      <c r="BG502" s="393" t="e">
        <f>VLOOKUP(P502,'Hulpblad Aantal per VrtgSrt &gt;=1'!B$4:C$688,1,FALSE)</f>
        <v>#N/A</v>
      </c>
      <c r="BH502" s="394"/>
      <c r="BI502" s="393" t="str">
        <f t="shared" si="656"/>
        <v>v</v>
      </c>
      <c r="BJ502" s="393" t="str">
        <f t="shared" si="657"/>
        <v/>
      </c>
      <c r="BK502" s="393" t="str">
        <f t="shared" si="658"/>
        <v/>
      </c>
      <c r="BL502" s="395" t="str">
        <f t="shared" si="659"/>
        <v/>
      </c>
      <c r="BM502" s="393" t="str">
        <f>IF((B502&gt;"a"),(VLOOKUP(A502,Afhankelijkheid!A$2:O$5530,2,FALSE)),"")</f>
        <v/>
      </c>
      <c r="BN502" s="396">
        <f>IFERROR(VLOOKUP(A502,'Hulpblad IZB en IZE'!A$2:B$750,2,FALSE),0)</f>
        <v>0</v>
      </c>
      <c r="BO502" s="397" t="str">
        <f t="shared" si="660"/>
        <v/>
      </c>
      <c r="BP502" s="370">
        <f t="shared" si="661"/>
        <v>0</v>
      </c>
      <c r="BQ502" s="371">
        <f t="shared" si="662"/>
        <v>0</v>
      </c>
      <c r="BR502" s="372">
        <f t="shared" si="730"/>
        <v>0</v>
      </c>
      <c r="BS502" s="372">
        <f t="shared" si="731"/>
        <v>0</v>
      </c>
      <c r="BT502" s="367">
        <f t="shared" si="663"/>
        <v>0</v>
      </c>
      <c r="BU502" s="398"/>
      <c r="BW502" s="393">
        <f t="shared" si="664"/>
        <v>0</v>
      </c>
      <c r="BX502" s="393">
        <f t="shared" si="665"/>
        <v>0</v>
      </c>
      <c r="BY502" s="393">
        <f t="shared" si="666"/>
        <v>0</v>
      </c>
      <c r="BZ502" s="393">
        <f t="shared" si="667"/>
        <v>0</v>
      </c>
      <c r="CA502" s="393">
        <f t="shared" si="668"/>
        <v>0</v>
      </c>
      <c r="CB502" s="393">
        <f t="shared" si="669"/>
        <v>0</v>
      </c>
      <c r="CC502" s="393">
        <f t="shared" si="670"/>
        <v>0</v>
      </c>
      <c r="CD502" s="393">
        <f t="shared" si="671"/>
        <v>0</v>
      </c>
      <c r="CE502" s="393">
        <f t="shared" si="672"/>
        <v>0</v>
      </c>
      <c r="CF502" s="393">
        <f t="shared" si="673"/>
        <v>0</v>
      </c>
      <c r="CG502" s="398"/>
      <c r="CH502" s="391">
        <f t="shared" si="674"/>
        <v>0</v>
      </c>
      <c r="CI502" s="391">
        <f t="shared" si="675"/>
        <v>0</v>
      </c>
      <c r="CJ502" s="391">
        <f t="shared" si="676"/>
        <v>0</v>
      </c>
      <c r="CK502" s="391">
        <f t="shared" si="677"/>
        <v>0</v>
      </c>
      <c r="CL502" s="391">
        <f t="shared" si="678"/>
        <v>0</v>
      </c>
      <c r="CM502" s="391">
        <f t="shared" si="679"/>
        <v>0</v>
      </c>
      <c r="CN502" s="391">
        <f t="shared" si="680"/>
        <v>0</v>
      </c>
      <c r="CO502" s="391">
        <f t="shared" si="681"/>
        <v>0</v>
      </c>
      <c r="CP502" s="391">
        <f t="shared" si="682"/>
        <v>0</v>
      </c>
      <c r="CQ502" s="391">
        <f t="shared" si="683"/>
        <v>0</v>
      </c>
      <c r="CR502" s="391">
        <f t="shared" si="684"/>
        <v>0</v>
      </c>
      <c r="CS502" s="393">
        <f t="shared" si="685"/>
        <v>0</v>
      </c>
      <c r="CT502" s="391">
        <f t="shared" si="686"/>
        <v>0</v>
      </c>
      <c r="CU502" s="391">
        <f t="shared" si="687"/>
        <v>0</v>
      </c>
      <c r="CV502" s="391">
        <f t="shared" si="688"/>
        <v>0</v>
      </c>
      <c r="CW502" s="391">
        <f t="shared" si="689"/>
        <v>0</v>
      </c>
      <c r="CX502" s="391">
        <f t="shared" si="690"/>
        <v>0</v>
      </c>
      <c r="CY502" s="391">
        <f t="shared" si="691"/>
        <v>0</v>
      </c>
      <c r="CZ502" s="391">
        <f t="shared" si="692"/>
        <v>0</v>
      </c>
      <c r="DA502" s="391">
        <f t="shared" si="693"/>
        <v>0</v>
      </c>
      <c r="DB502" s="391">
        <f t="shared" si="694"/>
        <v>0</v>
      </c>
      <c r="DC502" s="391">
        <f t="shared" si="695"/>
        <v>0</v>
      </c>
      <c r="DD502" s="391">
        <f t="shared" si="696"/>
        <v>0</v>
      </c>
      <c r="DE502" s="398"/>
      <c r="DF502" s="391">
        <f t="shared" si="697"/>
        <v>0</v>
      </c>
      <c r="DG502" s="391">
        <f t="shared" si="698"/>
        <v>0</v>
      </c>
      <c r="DH502" s="391">
        <f t="shared" si="699"/>
        <v>0</v>
      </c>
      <c r="DI502" s="391">
        <f t="shared" si="700"/>
        <v>0</v>
      </c>
      <c r="DJ502" s="391">
        <f t="shared" si="701"/>
        <v>0</v>
      </c>
      <c r="DK502" s="391">
        <f t="shared" si="702"/>
        <v>0</v>
      </c>
      <c r="DL502" s="391">
        <f t="shared" si="703"/>
        <v>0</v>
      </c>
      <c r="DM502" s="391">
        <f t="shared" si="704"/>
        <v>0</v>
      </c>
      <c r="DN502" s="391">
        <f t="shared" si="705"/>
        <v>0</v>
      </c>
      <c r="DO502" s="391">
        <f t="shared" si="706"/>
        <v>0</v>
      </c>
      <c r="DP502" s="391">
        <f t="shared" si="707"/>
        <v>0</v>
      </c>
      <c r="DQ502" s="398"/>
      <c r="DR502" s="391">
        <f t="shared" si="708"/>
        <v>0</v>
      </c>
      <c r="DS502" s="391">
        <f t="shared" si="709"/>
        <v>0</v>
      </c>
      <c r="DT502" s="391">
        <f t="shared" si="710"/>
        <v>0</v>
      </c>
      <c r="DU502" s="391">
        <f t="shared" si="711"/>
        <v>0</v>
      </c>
      <c r="DV502" s="391">
        <f t="shared" si="712"/>
        <v>0</v>
      </c>
      <c r="DW502" s="391">
        <f t="shared" si="713"/>
        <v>0</v>
      </c>
      <c r="DX502" s="391">
        <f t="shared" si="714"/>
        <v>0</v>
      </c>
      <c r="DY502" s="391">
        <f t="shared" si="715"/>
        <v>0</v>
      </c>
      <c r="DZ502" s="391">
        <f t="shared" si="716"/>
        <v>0</v>
      </c>
      <c r="EA502" s="391">
        <f t="shared" si="717"/>
        <v>0</v>
      </c>
      <c r="EB502" s="391">
        <f t="shared" si="718"/>
        <v>0</v>
      </c>
      <c r="EC502" s="398"/>
      <c r="ED502" s="391">
        <f t="shared" si="719"/>
        <v>0</v>
      </c>
      <c r="EE502" s="391">
        <f t="shared" si="720"/>
        <v>0</v>
      </c>
      <c r="EF502" s="391">
        <f t="shared" si="721"/>
        <v>0</v>
      </c>
      <c r="EG502" s="391">
        <f t="shared" si="722"/>
        <v>0</v>
      </c>
      <c r="EH502" s="391">
        <f t="shared" si="723"/>
        <v>0</v>
      </c>
      <c r="EI502" s="391">
        <f t="shared" si="724"/>
        <v>0</v>
      </c>
      <c r="EJ502" s="391">
        <f t="shared" si="725"/>
        <v>0</v>
      </c>
      <c r="EK502" s="391">
        <f t="shared" si="726"/>
        <v>0</v>
      </c>
      <c r="EL502" s="391">
        <f t="shared" si="727"/>
        <v>0</v>
      </c>
      <c r="EM502" s="391">
        <f t="shared" si="728"/>
        <v>0</v>
      </c>
      <c r="EN502" s="391">
        <f t="shared" si="729"/>
        <v>0</v>
      </c>
    </row>
    <row r="503" spans="1:144" s="391" customFormat="1" ht="13.5" hidden="1" thickBot="1" x14ac:dyDescent="0.25">
      <c r="A503" s="364" t="str">
        <f t="shared" si="737"/>
        <v>zzz</v>
      </c>
      <c r="B503" s="365" t="str">
        <f>IF((A503&lt;&gt;"ZZZ"),(IF((IFERROR((VLOOKUP(A503,'Standaard+voorstellen '!A$1:B$436,1,FALSE)),"ZZZ"))="ZZZ","v","")),"")</f>
        <v/>
      </c>
      <c r="C503" s="396" t="s">
        <v>1051</v>
      </c>
      <c r="D503" s="367" t="str">
        <f t="shared" si="649"/>
        <v/>
      </c>
      <c r="E503" s="368" t="str">
        <f>IFERROR((VLOOKUP(C503,'Standaard+voorstellen '!A$1:E$568,2,FALSE)),"Nog af te handelen AANVRAAG")</f>
        <v>Nog af te handelen AANVRAAG</v>
      </c>
      <c r="F503" s="369" t="str">
        <f>IFERROR((VLOOKUP(C503,'Standaard+voorstellen '!A$1:E$568,3,FALSE)),"")</f>
        <v/>
      </c>
      <c r="G503" s="370">
        <f t="shared" si="732"/>
        <v>0</v>
      </c>
      <c r="H503" s="371">
        <f t="shared" si="734"/>
        <v>0</v>
      </c>
      <c r="I503" s="372">
        <f t="shared" si="733"/>
        <v>0</v>
      </c>
      <c r="J503" s="367" t="str">
        <f t="shared" si="650"/>
        <v/>
      </c>
      <c r="K503" s="372">
        <f t="shared" si="651"/>
        <v>0</v>
      </c>
      <c r="L503" s="369" t="s">
        <v>1101</v>
      </c>
      <c r="M503" s="373"/>
      <c r="N503" s="428"/>
      <c r="O503" s="375"/>
      <c r="P503" s="376"/>
      <c r="Q503" s="377"/>
      <c r="R503" s="378"/>
      <c r="S503" s="379"/>
      <c r="T503" s="378"/>
      <c r="U503" s="378"/>
      <c r="V503" s="377"/>
      <c r="W503" s="378"/>
      <c r="X503" s="379"/>
      <c r="Y503" s="384"/>
      <c r="Z503" s="401"/>
      <c r="AA503" s="402"/>
      <c r="AB503" s="377"/>
      <c r="AC503" s="378"/>
      <c r="AD503" s="378"/>
      <c r="AE503" s="377"/>
      <c r="AF503" s="380"/>
      <c r="AG503" s="382"/>
      <c r="AH503" s="383"/>
      <c r="AI503" s="384"/>
      <c r="AJ503" s="385"/>
      <c r="AK503" s="378"/>
      <c r="AL503" s="378"/>
      <c r="AM503" s="378"/>
      <c r="AN503" s="383"/>
      <c r="AO503" s="384"/>
      <c r="AP503" s="385"/>
      <c r="AQ503" s="378"/>
      <c r="AR503" s="378"/>
      <c r="AS503" s="378"/>
      <c r="AT503" s="377"/>
      <c r="AU503" s="378"/>
      <c r="AV503" s="378"/>
      <c r="AW503" s="377"/>
      <c r="AX503" s="378"/>
      <c r="AY503" s="379"/>
      <c r="AZ503" s="403"/>
      <c r="BA503" s="387" t="str">
        <f t="shared" si="652"/>
        <v>zzz</v>
      </c>
      <c r="BB503" s="388" t="str">
        <f t="shared" si="653"/>
        <v/>
      </c>
      <c r="BC503" s="389" t="str">
        <f t="shared" si="654"/>
        <v/>
      </c>
      <c r="BD503" s="390" t="str">
        <f t="shared" si="736"/>
        <v/>
      </c>
      <c r="BE503" s="391">
        <f t="shared" si="655"/>
        <v>4</v>
      </c>
      <c r="BF503" s="392" t="e">
        <f>VLOOKUP(C503,'Standaard+voorstellen '!A$1:E$568,1,FALSE)</f>
        <v>#N/A</v>
      </c>
      <c r="BG503" s="393" t="e">
        <f>VLOOKUP(P503,'Hulpblad Aantal per VrtgSrt &gt;=1'!B$4:C$688,1,FALSE)</f>
        <v>#N/A</v>
      </c>
      <c r="BH503" s="394"/>
      <c r="BI503" s="393" t="str">
        <f t="shared" si="656"/>
        <v>v</v>
      </c>
      <c r="BJ503" s="393" t="str">
        <f t="shared" si="657"/>
        <v/>
      </c>
      <c r="BK503" s="393" t="str">
        <f t="shared" si="658"/>
        <v/>
      </c>
      <c r="BL503" s="395" t="str">
        <f t="shared" si="659"/>
        <v/>
      </c>
      <c r="BM503" s="393" t="str">
        <f>IF((B503&gt;"a"),(VLOOKUP(A503,Afhankelijkheid!A$2:O$5530,2,FALSE)),"")</f>
        <v/>
      </c>
      <c r="BN503" s="396">
        <f>IFERROR(VLOOKUP(A503,'Hulpblad IZB en IZE'!A$2:B$750,2,FALSE),0)</f>
        <v>0</v>
      </c>
      <c r="BO503" s="397" t="str">
        <f t="shared" si="660"/>
        <v/>
      </c>
      <c r="BP503" s="370">
        <f t="shared" si="661"/>
        <v>0</v>
      </c>
      <c r="BQ503" s="371">
        <f t="shared" si="662"/>
        <v>0</v>
      </c>
      <c r="BR503" s="372">
        <f t="shared" si="730"/>
        <v>0</v>
      </c>
      <c r="BS503" s="372">
        <f t="shared" si="731"/>
        <v>0</v>
      </c>
      <c r="BT503" s="367">
        <f t="shared" si="663"/>
        <v>0</v>
      </c>
      <c r="BU503" s="398"/>
      <c r="BW503" s="393">
        <f t="shared" si="664"/>
        <v>0</v>
      </c>
      <c r="BX503" s="393">
        <f t="shared" si="665"/>
        <v>0</v>
      </c>
      <c r="BY503" s="393">
        <f t="shared" si="666"/>
        <v>0</v>
      </c>
      <c r="BZ503" s="393">
        <f t="shared" si="667"/>
        <v>0</v>
      </c>
      <c r="CA503" s="393">
        <f t="shared" si="668"/>
        <v>0</v>
      </c>
      <c r="CB503" s="393">
        <f t="shared" si="669"/>
        <v>0</v>
      </c>
      <c r="CC503" s="393">
        <f t="shared" si="670"/>
        <v>0</v>
      </c>
      <c r="CD503" s="393">
        <f t="shared" si="671"/>
        <v>0</v>
      </c>
      <c r="CE503" s="393">
        <f t="shared" si="672"/>
        <v>0</v>
      </c>
      <c r="CF503" s="393">
        <f t="shared" si="673"/>
        <v>0</v>
      </c>
      <c r="CG503" s="398"/>
      <c r="CH503" s="391">
        <f t="shared" si="674"/>
        <v>0</v>
      </c>
      <c r="CI503" s="391">
        <f t="shared" si="675"/>
        <v>0</v>
      </c>
      <c r="CJ503" s="391">
        <f t="shared" si="676"/>
        <v>0</v>
      </c>
      <c r="CK503" s="391">
        <f t="shared" si="677"/>
        <v>0</v>
      </c>
      <c r="CL503" s="391">
        <f t="shared" si="678"/>
        <v>0</v>
      </c>
      <c r="CM503" s="391">
        <f t="shared" si="679"/>
        <v>0</v>
      </c>
      <c r="CN503" s="391">
        <f t="shared" si="680"/>
        <v>0</v>
      </c>
      <c r="CO503" s="391">
        <f t="shared" si="681"/>
        <v>0</v>
      </c>
      <c r="CP503" s="391">
        <f t="shared" si="682"/>
        <v>0</v>
      </c>
      <c r="CQ503" s="391">
        <f t="shared" si="683"/>
        <v>0</v>
      </c>
      <c r="CR503" s="391">
        <f t="shared" si="684"/>
        <v>0</v>
      </c>
      <c r="CS503" s="393">
        <f t="shared" si="685"/>
        <v>0</v>
      </c>
      <c r="CT503" s="391">
        <f t="shared" si="686"/>
        <v>0</v>
      </c>
      <c r="CU503" s="391">
        <f t="shared" si="687"/>
        <v>0</v>
      </c>
      <c r="CV503" s="391">
        <f t="shared" si="688"/>
        <v>0</v>
      </c>
      <c r="CW503" s="391">
        <f t="shared" si="689"/>
        <v>0</v>
      </c>
      <c r="CX503" s="391">
        <f t="shared" si="690"/>
        <v>0</v>
      </c>
      <c r="CY503" s="391">
        <f t="shared" si="691"/>
        <v>0</v>
      </c>
      <c r="CZ503" s="391">
        <f t="shared" si="692"/>
        <v>0</v>
      </c>
      <c r="DA503" s="391">
        <f t="shared" si="693"/>
        <v>0</v>
      </c>
      <c r="DB503" s="391">
        <f t="shared" si="694"/>
        <v>0</v>
      </c>
      <c r="DC503" s="391">
        <f t="shared" si="695"/>
        <v>0</v>
      </c>
      <c r="DD503" s="391">
        <f t="shared" si="696"/>
        <v>0</v>
      </c>
      <c r="DE503" s="398"/>
      <c r="DF503" s="391">
        <f t="shared" si="697"/>
        <v>0</v>
      </c>
      <c r="DG503" s="391">
        <f t="shared" si="698"/>
        <v>0</v>
      </c>
      <c r="DH503" s="391">
        <f t="shared" si="699"/>
        <v>0</v>
      </c>
      <c r="DI503" s="391">
        <f t="shared" si="700"/>
        <v>0</v>
      </c>
      <c r="DJ503" s="391">
        <f t="shared" si="701"/>
        <v>0</v>
      </c>
      <c r="DK503" s="391">
        <f t="shared" si="702"/>
        <v>0</v>
      </c>
      <c r="DL503" s="391">
        <f t="shared" si="703"/>
        <v>0</v>
      </c>
      <c r="DM503" s="391">
        <f t="shared" si="704"/>
        <v>0</v>
      </c>
      <c r="DN503" s="391">
        <f t="shared" si="705"/>
        <v>0</v>
      </c>
      <c r="DO503" s="391">
        <f t="shared" si="706"/>
        <v>0</v>
      </c>
      <c r="DP503" s="391">
        <f t="shared" si="707"/>
        <v>0</v>
      </c>
      <c r="DQ503" s="398"/>
      <c r="DR503" s="391">
        <f t="shared" si="708"/>
        <v>0</v>
      </c>
      <c r="DS503" s="391">
        <f t="shared" si="709"/>
        <v>0</v>
      </c>
      <c r="DT503" s="391">
        <f t="shared" si="710"/>
        <v>0</v>
      </c>
      <c r="DU503" s="391">
        <f t="shared" si="711"/>
        <v>0</v>
      </c>
      <c r="DV503" s="391">
        <f t="shared" si="712"/>
        <v>0</v>
      </c>
      <c r="DW503" s="391">
        <f t="shared" si="713"/>
        <v>0</v>
      </c>
      <c r="DX503" s="391">
        <f t="shared" si="714"/>
        <v>0</v>
      </c>
      <c r="DY503" s="391">
        <f t="shared" si="715"/>
        <v>0</v>
      </c>
      <c r="DZ503" s="391">
        <f t="shared" si="716"/>
        <v>0</v>
      </c>
      <c r="EA503" s="391">
        <f t="shared" si="717"/>
        <v>0</v>
      </c>
      <c r="EB503" s="391">
        <f t="shared" si="718"/>
        <v>0</v>
      </c>
      <c r="EC503" s="398"/>
      <c r="ED503" s="391">
        <f t="shared" si="719"/>
        <v>0</v>
      </c>
      <c r="EE503" s="391">
        <f t="shared" si="720"/>
        <v>0</v>
      </c>
      <c r="EF503" s="391">
        <f t="shared" si="721"/>
        <v>0</v>
      </c>
      <c r="EG503" s="391">
        <f t="shared" si="722"/>
        <v>0</v>
      </c>
      <c r="EH503" s="391">
        <f t="shared" si="723"/>
        <v>0</v>
      </c>
      <c r="EI503" s="391">
        <f t="shared" si="724"/>
        <v>0</v>
      </c>
      <c r="EJ503" s="391">
        <f t="shared" si="725"/>
        <v>0</v>
      </c>
      <c r="EK503" s="391">
        <f t="shared" si="726"/>
        <v>0</v>
      </c>
      <c r="EL503" s="391">
        <f t="shared" si="727"/>
        <v>0</v>
      </c>
      <c r="EM503" s="391">
        <f t="shared" si="728"/>
        <v>0</v>
      </c>
      <c r="EN503" s="391">
        <f t="shared" si="729"/>
        <v>0</v>
      </c>
    </row>
    <row r="504" spans="1:144" s="391" customFormat="1" ht="13.5" hidden="1" thickBot="1" x14ac:dyDescent="0.25">
      <c r="A504" s="364" t="str">
        <f t="shared" si="737"/>
        <v>zzz</v>
      </c>
      <c r="B504" s="365" t="str">
        <f>IF((A504&lt;&gt;"ZZZ"),(IF((IFERROR((VLOOKUP(A504,'Standaard+voorstellen '!A$1:B$436,1,FALSE)),"ZZZ"))="ZZZ","v","")),"")</f>
        <v/>
      </c>
      <c r="C504" s="396" t="s">
        <v>1051</v>
      </c>
      <c r="D504" s="367" t="str">
        <f t="shared" si="649"/>
        <v/>
      </c>
      <c r="E504" s="368" t="str">
        <f>IFERROR((VLOOKUP(C504,'Standaard+voorstellen '!A$1:E$568,2,FALSE)),"Nog af te handelen AANVRAAG")</f>
        <v>Nog af te handelen AANVRAAG</v>
      </c>
      <c r="F504" s="369" t="str">
        <f>IFERROR((VLOOKUP(C504,'Standaard+voorstellen '!A$1:E$568,3,FALSE)),"")</f>
        <v/>
      </c>
      <c r="G504" s="370">
        <f t="shared" si="732"/>
        <v>0</v>
      </c>
      <c r="H504" s="371">
        <f t="shared" si="734"/>
        <v>0</v>
      </c>
      <c r="I504" s="372">
        <f t="shared" si="733"/>
        <v>0</v>
      </c>
      <c r="J504" s="367" t="str">
        <f t="shared" si="650"/>
        <v/>
      </c>
      <c r="K504" s="372">
        <f t="shared" si="651"/>
        <v>0</v>
      </c>
      <c r="L504" s="369" t="s">
        <v>1101</v>
      </c>
      <c r="M504" s="373"/>
      <c r="N504" s="428"/>
      <c r="O504" s="375"/>
      <c r="P504" s="376"/>
      <c r="Q504" s="377"/>
      <c r="R504" s="378"/>
      <c r="S504" s="379"/>
      <c r="T504" s="378"/>
      <c r="U504" s="378"/>
      <c r="V504" s="377"/>
      <c r="W504" s="378"/>
      <c r="X504" s="379"/>
      <c r="Y504" s="384"/>
      <c r="Z504" s="401"/>
      <c r="AA504" s="402"/>
      <c r="AB504" s="377"/>
      <c r="AC504" s="378"/>
      <c r="AD504" s="378"/>
      <c r="AE504" s="377"/>
      <c r="AF504" s="380"/>
      <c r="AG504" s="382"/>
      <c r="AH504" s="383"/>
      <c r="AI504" s="384"/>
      <c r="AJ504" s="385"/>
      <c r="AK504" s="378"/>
      <c r="AL504" s="378"/>
      <c r="AM504" s="378"/>
      <c r="AN504" s="383"/>
      <c r="AO504" s="384"/>
      <c r="AP504" s="385"/>
      <c r="AQ504" s="378"/>
      <c r="AR504" s="378"/>
      <c r="AS504" s="378"/>
      <c r="AT504" s="377"/>
      <c r="AU504" s="378"/>
      <c r="AV504" s="378"/>
      <c r="AW504" s="377"/>
      <c r="AX504" s="378"/>
      <c r="AY504" s="379"/>
      <c r="AZ504" s="403"/>
      <c r="BA504" s="387" t="str">
        <f t="shared" si="652"/>
        <v>zzz</v>
      </c>
      <c r="BB504" s="388" t="str">
        <f t="shared" si="653"/>
        <v/>
      </c>
      <c r="BC504" s="389" t="str">
        <f t="shared" si="654"/>
        <v/>
      </c>
      <c r="BD504" s="390" t="str">
        <f t="shared" si="736"/>
        <v/>
      </c>
      <c r="BE504" s="391">
        <f t="shared" si="655"/>
        <v>4</v>
      </c>
      <c r="BF504" s="392" t="e">
        <f>VLOOKUP(C504,'Standaard+voorstellen '!A$1:E$568,1,FALSE)</f>
        <v>#N/A</v>
      </c>
      <c r="BG504" s="393" t="e">
        <f>VLOOKUP(P504,'Hulpblad Aantal per VrtgSrt &gt;=1'!B$4:C$688,1,FALSE)</f>
        <v>#N/A</v>
      </c>
      <c r="BH504" s="394"/>
      <c r="BI504" s="393" t="str">
        <f t="shared" si="656"/>
        <v>v</v>
      </c>
      <c r="BJ504" s="393" t="str">
        <f t="shared" si="657"/>
        <v/>
      </c>
      <c r="BK504" s="393" t="str">
        <f t="shared" si="658"/>
        <v/>
      </c>
      <c r="BL504" s="395" t="str">
        <f t="shared" si="659"/>
        <v/>
      </c>
      <c r="BM504" s="393" t="str">
        <f>IF((B504&gt;"a"),(VLOOKUP(A504,Afhankelijkheid!A$2:O$5530,2,FALSE)),"")</f>
        <v/>
      </c>
      <c r="BN504" s="396">
        <f>IFERROR(VLOOKUP(A504,'Hulpblad IZB en IZE'!A$2:B$750,2,FALSE),0)</f>
        <v>0</v>
      </c>
      <c r="BO504" s="397" t="str">
        <f t="shared" si="660"/>
        <v/>
      </c>
      <c r="BP504" s="370">
        <f t="shared" si="661"/>
        <v>0</v>
      </c>
      <c r="BQ504" s="371">
        <f t="shared" si="662"/>
        <v>0</v>
      </c>
      <c r="BR504" s="372">
        <f t="shared" si="730"/>
        <v>0</v>
      </c>
      <c r="BS504" s="372">
        <f t="shared" si="731"/>
        <v>0</v>
      </c>
      <c r="BT504" s="367">
        <f t="shared" si="663"/>
        <v>0</v>
      </c>
      <c r="BU504" s="398"/>
      <c r="BW504" s="393">
        <f t="shared" si="664"/>
        <v>0</v>
      </c>
      <c r="BX504" s="393">
        <f t="shared" si="665"/>
        <v>0</v>
      </c>
      <c r="BY504" s="393">
        <f t="shared" si="666"/>
        <v>0</v>
      </c>
      <c r="BZ504" s="393">
        <f t="shared" si="667"/>
        <v>0</v>
      </c>
      <c r="CA504" s="393">
        <f t="shared" si="668"/>
        <v>0</v>
      </c>
      <c r="CB504" s="393">
        <f t="shared" si="669"/>
        <v>0</v>
      </c>
      <c r="CC504" s="393">
        <f t="shared" si="670"/>
        <v>0</v>
      </c>
      <c r="CD504" s="393">
        <f t="shared" si="671"/>
        <v>0</v>
      </c>
      <c r="CE504" s="393">
        <f t="shared" si="672"/>
        <v>0</v>
      </c>
      <c r="CF504" s="393">
        <f t="shared" si="673"/>
        <v>0</v>
      </c>
      <c r="CG504" s="398"/>
      <c r="CH504" s="391">
        <f t="shared" si="674"/>
        <v>0</v>
      </c>
      <c r="CI504" s="391">
        <f t="shared" si="675"/>
        <v>0</v>
      </c>
      <c r="CJ504" s="391">
        <f t="shared" si="676"/>
        <v>0</v>
      </c>
      <c r="CK504" s="391">
        <f t="shared" si="677"/>
        <v>0</v>
      </c>
      <c r="CL504" s="391">
        <f t="shared" si="678"/>
        <v>0</v>
      </c>
      <c r="CM504" s="391">
        <f t="shared" si="679"/>
        <v>0</v>
      </c>
      <c r="CN504" s="391">
        <f t="shared" si="680"/>
        <v>0</v>
      </c>
      <c r="CO504" s="391">
        <f t="shared" si="681"/>
        <v>0</v>
      </c>
      <c r="CP504" s="391">
        <f t="shared" si="682"/>
        <v>0</v>
      </c>
      <c r="CQ504" s="391">
        <f t="shared" si="683"/>
        <v>0</v>
      </c>
      <c r="CR504" s="391">
        <f t="shared" si="684"/>
        <v>0</v>
      </c>
      <c r="CS504" s="393">
        <f t="shared" si="685"/>
        <v>0</v>
      </c>
      <c r="CT504" s="391">
        <f t="shared" si="686"/>
        <v>0</v>
      </c>
      <c r="CU504" s="391">
        <f t="shared" si="687"/>
        <v>0</v>
      </c>
      <c r="CV504" s="391">
        <f t="shared" si="688"/>
        <v>0</v>
      </c>
      <c r="CW504" s="391">
        <f t="shared" si="689"/>
        <v>0</v>
      </c>
      <c r="CX504" s="391">
        <f t="shared" si="690"/>
        <v>0</v>
      </c>
      <c r="CY504" s="391">
        <f t="shared" si="691"/>
        <v>0</v>
      </c>
      <c r="CZ504" s="391">
        <f t="shared" si="692"/>
        <v>0</v>
      </c>
      <c r="DA504" s="391">
        <f t="shared" si="693"/>
        <v>0</v>
      </c>
      <c r="DB504" s="391">
        <f t="shared" si="694"/>
        <v>0</v>
      </c>
      <c r="DC504" s="391">
        <f t="shared" si="695"/>
        <v>0</v>
      </c>
      <c r="DD504" s="391">
        <f t="shared" si="696"/>
        <v>0</v>
      </c>
      <c r="DE504" s="398"/>
      <c r="DF504" s="391">
        <f t="shared" si="697"/>
        <v>0</v>
      </c>
      <c r="DG504" s="391">
        <f t="shared" si="698"/>
        <v>0</v>
      </c>
      <c r="DH504" s="391">
        <f t="shared" si="699"/>
        <v>0</v>
      </c>
      <c r="DI504" s="391">
        <f t="shared" si="700"/>
        <v>0</v>
      </c>
      <c r="DJ504" s="391">
        <f t="shared" si="701"/>
        <v>0</v>
      </c>
      <c r="DK504" s="391">
        <f t="shared" si="702"/>
        <v>0</v>
      </c>
      <c r="DL504" s="391">
        <f t="shared" si="703"/>
        <v>0</v>
      </c>
      <c r="DM504" s="391">
        <f t="shared" si="704"/>
        <v>0</v>
      </c>
      <c r="DN504" s="391">
        <f t="shared" si="705"/>
        <v>0</v>
      </c>
      <c r="DO504" s="391">
        <f t="shared" si="706"/>
        <v>0</v>
      </c>
      <c r="DP504" s="391">
        <f t="shared" si="707"/>
        <v>0</v>
      </c>
      <c r="DQ504" s="398"/>
      <c r="DR504" s="391">
        <f t="shared" si="708"/>
        <v>0</v>
      </c>
      <c r="DS504" s="391">
        <f t="shared" si="709"/>
        <v>0</v>
      </c>
      <c r="DT504" s="391">
        <f t="shared" si="710"/>
        <v>0</v>
      </c>
      <c r="DU504" s="391">
        <f t="shared" si="711"/>
        <v>0</v>
      </c>
      <c r="DV504" s="391">
        <f t="shared" si="712"/>
        <v>0</v>
      </c>
      <c r="DW504" s="391">
        <f t="shared" si="713"/>
        <v>0</v>
      </c>
      <c r="DX504" s="391">
        <f t="shared" si="714"/>
        <v>0</v>
      </c>
      <c r="DY504" s="391">
        <f t="shared" si="715"/>
        <v>0</v>
      </c>
      <c r="DZ504" s="391">
        <f t="shared" si="716"/>
        <v>0</v>
      </c>
      <c r="EA504" s="391">
        <f t="shared" si="717"/>
        <v>0</v>
      </c>
      <c r="EB504" s="391">
        <f t="shared" si="718"/>
        <v>0</v>
      </c>
      <c r="EC504" s="398"/>
      <c r="ED504" s="391">
        <f t="shared" si="719"/>
        <v>0</v>
      </c>
      <c r="EE504" s="391">
        <f t="shared" si="720"/>
        <v>0</v>
      </c>
      <c r="EF504" s="391">
        <f t="shared" si="721"/>
        <v>0</v>
      </c>
      <c r="EG504" s="391">
        <f t="shared" si="722"/>
        <v>0</v>
      </c>
      <c r="EH504" s="391">
        <f t="shared" si="723"/>
        <v>0</v>
      </c>
      <c r="EI504" s="391">
        <f t="shared" si="724"/>
        <v>0</v>
      </c>
      <c r="EJ504" s="391">
        <f t="shared" si="725"/>
        <v>0</v>
      </c>
      <c r="EK504" s="391">
        <f t="shared" si="726"/>
        <v>0</v>
      </c>
      <c r="EL504" s="391">
        <f t="shared" si="727"/>
        <v>0</v>
      </c>
      <c r="EM504" s="391">
        <f t="shared" si="728"/>
        <v>0</v>
      </c>
      <c r="EN504" s="391">
        <f t="shared" si="729"/>
        <v>0</v>
      </c>
    </row>
    <row r="505" spans="1:144" s="391" customFormat="1" ht="13.5" hidden="1" thickBot="1" x14ac:dyDescent="0.25">
      <c r="A505" s="364" t="str">
        <f t="shared" si="737"/>
        <v>zzz</v>
      </c>
      <c r="B505" s="365" t="str">
        <f>IF((A505&lt;&gt;"ZZZ"),(IF((IFERROR((VLOOKUP(A505,'Standaard+voorstellen '!A$1:B$436,1,FALSE)),"ZZZ"))="ZZZ","v","")),"")</f>
        <v/>
      </c>
      <c r="C505" s="396" t="s">
        <v>1051</v>
      </c>
      <c r="D505" s="367" t="str">
        <f t="shared" si="649"/>
        <v/>
      </c>
      <c r="E505" s="368" t="str">
        <f>IFERROR((VLOOKUP(C505,'Standaard+voorstellen '!A$1:E$568,2,FALSE)),"Nog af te handelen AANVRAAG")</f>
        <v>Nog af te handelen AANVRAAG</v>
      </c>
      <c r="F505" s="369" t="str">
        <f>IFERROR((VLOOKUP(C505,'Standaard+voorstellen '!A$1:E$568,3,FALSE)),"")</f>
        <v/>
      </c>
      <c r="G505" s="370">
        <f t="shared" si="732"/>
        <v>0</v>
      </c>
      <c r="H505" s="371">
        <f t="shared" si="734"/>
        <v>0</v>
      </c>
      <c r="I505" s="372">
        <f t="shared" si="733"/>
        <v>0</v>
      </c>
      <c r="J505" s="367" t="str">
        <f t="shared" si="650"/>
        <v/>
      </c>
      <c r="K505" s="372">
        <f t="shared" si="651"/>
        <v>0</v>
      </c>
      <c r="L505" s="369" t="s">
        <v>1101</v>
      </c>
      <c r="M505" s="373"/>
      <c r="N505" s="374"/>
      <c r="O505" s="375"/>
      <c r="P505" s="376"/>
      <c r="Q505" s="461"/>
      <c r="R505" s="462"/>
      <c r="S505" s="482"/>
      <c r="T505" s="462"/>
      <c r="U505" s="462"/>
      <c r="V505" s="483"/>
      <c r="W505" s="484"/>
      <c r="X505" s="485"/>
      <c r="Y505" s="484"/>
      <c r="Z505" s="484"/>
      <c r="AA505" s="484"/>
      <c r="AB505" s="461"/>
      <c r="AC505" s="462"/>
      <c r="AD505" s="462"/>
      <c r="AE505" s="483"/>
      <c r="AF505" s="484"/>
      <c r="AG505" s="485"/>
      <c r="AH505" s="483"/>
      <c r="AI505" s="484"/>
      <c r="AJ505" s="485"/>
      <c r="AK505" s="462"/>
      <c r="AL505" s="462"/>
      <c r="AM505" s="462"/>
      <c r="AN505" s="483"/>
      <c r="AO505" s="484"/>
      <c r="AP505" s="485"/>
      <c r="AQ505" s="462"/>
      <c r="AR505" s="462"/>
      <c r="AS505" s="462"/>
      <c r="AT505" s="483"/>
      <c r="AU505" s="462"/>
      <c r="AV505" s="462"/>
      <c r="AW505" s="483"/>
      <c r="AX505" s="484"/>
      <c r="AY505" s="485"/>
      <c r="AZ505" s="403"/>
      <c r="BA505" s="387" t="str">
        <f t="shared" si="652"/>
        <v>zzz</v>
      </c>
      <c r="BB505" s="388" t="str">
        <f t="shared" si="653"/>
        <v/>
      </c>
      <c r="BC505" s="389" t="str">
        <f t="shared" si="654"/>
        <v/>
      </c>
      <c r="BD505" s="390" t="str">
        <f t="shared" si="736"/>
        <v/>
      </c>
      <c r="BE505" s="391">
        <f t="shared" si="655"/>
        <v>4</v>
      </c>
      <c r="BF505" s="392" t="e">
        <f>VLOOKUP(C505,'Standaard+voorstellen '!A$1:E$568,1,FALSE)</f>
        <v>#N/A</v>
      </c>
      <c r="BG505" s="393" t="e">
        <f>VLOOKUP(P505,'Hulpblad Aantal per VrtgSrt &gt;=1'!B$4:C$688,1,FALSE)</f>
        <v>#N/A</v>
      </c>
      <c r="BH505" s="394"/>
      <c r="BI505" s="393" t="str">
        <f t="shared" si="656"/>
        <v>v</v>
      </c>
      <c r="BJ505" s="393" t="str">
        <f t="shared" si="657"/>
        <v/>
      </c>
      <c r="BK505" s="393" t="str">
        <f t="shared" si="658"/>
        <v/>
      </c>
      <c r="BL505" s="395" t="str">
        <f t="shared" si="659"/>
        <v/>
      </c>
      <c r="BM505" s="393" t="str">
        <f>IF((B505&gt;"a"),(VLOOKUP(A505,Afhankelijkheid!A$2:O$5530,2,FALSE)),"")</f>
        <v/>
      </c>
      <c r="BN505" s="396">
        <f>IFERROR(VLOOKUP(A505,'Hulpblad IZB en IZE'!A$2:B$750,2,FALSE),0)</f>
        <v>0</v>
      </c>
      <c r="BO505" s="397" t="str">
        <f t="shared" si="660"/>
        <v/>
      </c>
      <c r="BP505" s="370">
        <f t="shared" si="661"/>
        <v>0</v>
      </c>
      <c r="BQ505" s="371">
        <f t="shared" si="662"/>
        <v>0</v>
      </c>
      <c r="BR505" s="372">
        <f t="shared" si="730"/>
        <v>0</v>
      </c>
      <c r="BS505" s="372">
        <f t="shared" si="731"/>
        <v>0</v>
      </c>
      <c r="BT505" s="367">
        <f t="shared" si="663"/>
        <v>0</v>
      </c>
      <c r="BU505" s="398"/>
      <c r="BW505" s="393">
        <f t="shared" si="664"/>
        <v>0</v>
      </c>
      <c r="BX505" s="393">
        <f t="shared" si="665"/>
        <v>0</v>
      </c>
      <c r="BY505" s="393">
        <f t="shared" si="666"/>
        <v>0</v>
      </c>
      <c r="BZ505" s="393">
        <f t="shared" si="667"/>
        <v>0</v>
      </c>
      <c r="CA505" s="393">
        <f t="shared" si="668"/>
        <v>0</v>
      </c>
      <c r="CB505" s="393">
        <f t="shared" si="669"/>
        <v>0</v>
      </c>
      <c r="CC505" s="393">
        <f t="shared" si="670"/>
        <v>0</v>
      </c>
      <c r="CD505" s="393">
        <f t="shared" si="671"/>
        <v>0</v>
      </c>
      <c r="CE505" s="393">
        <f t="shared" si="672"/>
        <v>0</v>
      </c>
      <c r="CF505" s="393">
        <f t="shared" si="673"/>
        <v>0</v>
      </c>
      <c r="CG505" s="398"/>
      <c r="CH505" s="391">
        <f t="shared" si="674"/>
        <v>0</v>
      </c>
      <c r="CI505" s="391">
        <f t="shared" si="675"/>
        <v>0</v>
      </c>
      <c r="CJ505" s="391">
        <f t="shared" si="676"/>
        <v>0</v>
      </c>
      <c r="CK505" s="391">
        <f t="shared" si="677"/>
        <v>0</v>
      </c>
      <c r="CL505" s="391">
        <f t="shared" si="678"/>
        <v>0</v>
      </c>
      <c r="CM505" s="391">
        <f t="shared" si="679"/>
        <v>0</v>
      </c>
      <c r="CN505" s="391">
        <f t="shared" si="680"/>
        <v>0</v>
      </c>
      <c r="CO505" s="391">
        <f t="shared" si="681"/>
        <v>0</v>
      </c>
      <c r="CP505" s="391">
        <f t="shared" si="682"/>
        <v>0</v>
      </c>
      <c r="CQ505" s="391">
        <f t="shared" si="683"/>
        <v>0</v>
      </c>
      <c r="CR505" s="391">
        <f t="shared" si="684"/>
        <v>0</v>
      </c>
      <c r="CS505" s="393">
        <f t="shared" si="685"/>
        <v>0</v>
      </c>
      <c r="CT505" s="391">
        <f t="shared" si="686"/>
        <v>0</v>
      </c>
      <c r="CU505" s="391">
        <f t="shared" si="687"/>
        <v>0</v>
      </c>
      <c r="CV505" s="391">
        <f t="shared" si="688"/>
        <v>0</v>
      </c>
      <c r="CW505" s="391">
        <f t="shared" si="689"/>
        <v>0</v>
      </c>
      <c r="CX505" s="391">
        <f t="shared" si="690"/>
        <v>0</v>
      </c>
      <c r="CY505" s="391">
        <f t="shared" si="691"/>
        <v>0</v>
      </c>
      <c r="CZ505" s="391">
        <f t="shared" si="692"/>
        <v>0</v>
      </c>
      <c r="DA505" s="391">
        <f t="shared" si="693"/>
        <v>0</v>
      </c>
      <c r="DB505" s="391">
        <f t="shared" si="694"/>
        <v>0</v>
      </c>
      <c r="DC505" s="391">
        <f t="shared" si="695"/>
        <v>0</v>
      </c>
      <c r="DD505" s="391">
        <f t="shared" si="696"/>
        <v>0</v>
      </c>
      <c r="DE505" s="398"/>
      <c r="DF505" s="391">
        <f t="shared" si="697"/>
        <v>0</v>
      </c>
      <c r="DG505" s="391">
        <f t="shared" si="698"/>
        <v>0</v>
      </c>
      <c r="DH505" s="391">
        <f t="shared" si="699"/>
        <v>0</v>
      </c>
      <c r="DI505" s="391">
        <f t="shared" si="700"/>
        <v>0</v>
      </c>
      <c r="DJ505" s="391">
        <f t="shared" si="701"/>
        <v>0</v>
      </c>
      <c r="DK505" s="391">
        <f t="shared" si="702"/>
        <v>0</v>
      </c>
      <c r="DL505" s="391">
        <f t="shared" si="703"/>
        <v>0</v>
      </c>
      <c r="DM505" s="391">
        <f t="shared" si="704"/>
        <v>0</v>
      </c>
      <c r="DN505" s="391">
        <f t="shared" si="705"/>
        <v>0</v>
      </c>
      <c r="DO505" s="391">
        <f t="shared" si="706"/>
        <v>0</v>
      </c>
      <c r="DP505" s="391">
        <f t="shared" si="707"/>
        <v>0</v>
      </c>
      <c r="DQ505" s="398"/>
      <c r="DR505" s="391">
        <f t="shared" si="708"/>
        <v>0</v>
      </c>
      <c r="DS505" s="391">
        <f t="shared" si="709"/>
        <v>0</v>
      </c>
      <c r="DT505" s="391">
        <f t="shared" si="710"/>
        <v>0</v>
      </c>
      <c r="DU505" s="391">
        <f t="shared" si="711"/>
        <v>0</v>
      </c>
      <c r="DV505" s="391">
        <f t="shared" si="712"/>
        <v>0</v>
      </c>
      <c r="DW505" s="391">
        <f t="shared" si="713"/>
        <v>0</v>
      </c>
      <c r="DX505" s="391">
        <f t="shared" si="714"/>
        <v>0</v>
      </c>
      <c r="DY505" s="391">
        <f t="shared" si="715"/>
        <v>0</v>
      </c>
      <c r="DZ505" s="391">
        <f t="shared" si="716"/>
        <v>0</v>
      </c>
      <c r="EA505" s="391">
        <f t="shared" si="717"/>
        <v>0</v>
      </c>
      <c r="EB505" s="391">
        <f t="shared" si="718"/>
        <v>0</v>
      </c>
      <c r="EC505" s="398"/>
      <c r="ED505" s="391">
        <f t="shared" si="719"/>
        <v>0</v>
      </c>
      <c r="EE505" s="391">
        <f t="shared" si="720"/>
        <v>0</v>
      </c>
      <c r="EF505" s="391">
        <f t="shared" si="721"/>
        <v>0</v>
      </c>
      <c r="EG505" s="391">
        <f t="shared" si="722"/>
        <v>0</v>
      </c>
      <c r="EH505" s="391">
        <f t="shared" si="723"/>
        <v>0</v>
      </c>
      <c r="EI505" s="391">
        <f t="shared" si="724"/>
        <v>0</v>
      </c>
      <c r="EJ505" s="391">
        <f t="shared" si="725"/>
        <v>0</v>
      </c>
      <c r="EK505" s="391">
        <f t="shared" si="726"/>
        <v>0</v>
      </c>
      <c r="EL505" s="391">
        <f t="shared" si="727"/>
        <v>0</v>
      </c>
      <c r="EM505" s="391">
        <f t="shared" si="728"/>
        <v>0</v>
      </c>
      <c r="EN505" s="391">
        <f t="shared" si="729"/>
        <v>0</v>
      </c>
    </row>
    <row r="506" spans="1:144" s="391" customFormat="1" ht="13.5" hidden="1" thickBot="1" x14ac:dyDescent="0.25">
      <c r="A506" s="364" t="str">
        <f t="shared" si="737"/>
        <v>zzz</v>
      </c>
      <c r="B506" s="365" t="str">
        <f>IF((A506&lt;&gt;"ZZZ"),(IF((IFERROR((VLOOKUP(A506,'Standaard+voorstellen '!A$1:B$436,1,FALSE)),"ZZZ"))="ZZZ","v","")),"")</f>
        <v/>
      </c>
      <c r="C506" s="396" t="s">
        <v>1051</v>
      </c>
      <c r="D506" s="367" t="str">
        <f t="shared" si="649"/>
        <v/>
      </c>
      <c r="E506" s="368" t="str">
        <f>IFERROR((VLOOKUP(C506,'Standaard+voorstellen '!A$1:E$568,2,FALSE)),"Nog af te handelen AANVRAAG")</f>
        <v>Nog af te handelen AANVRAAG</v>
      </c>
      <c r="F506" s="369" t="str">
        <f>IFERROR((VLOOKUP(C506,'Standaard+voorstellen '!A$1:E$568,3,FALSE)),"")</f>
        <v/>
      </c>
      <c r="G506" s="370">
        <f t="shared" si="732"/>
        <v>0</v>
      </c>
      <c r="H506" s="371">
        <f t="shared" si="734"/>
        <v>0</v>
      </c>
      <c r="I506" s="372">
        <f t="shared" si="733"/>
        <v>0</v>
      </c>
      <c r="J506" s="367" t="str">
        <f t="shared" si="650"/>
        <v/>
      </c>
      <c r="K506" s="372">
        <f t="shared" si="651"/>
        <v>0</v>
      </c>
      <c r="L506" s="369" t="s">
        <v>1101</v>
      </c>
      <c r="M506" s="373"/>
      <c r="N506" s="428"/>
      <c r="O506" s="375"/>
      <c r="P506" s="376"/>
      <c r="Q506" s="377"/>
      <c r="R506" s="378"/>
      <c r="S506" s="379"/>
      <c r="T506" s="378"/>
      <c r="U506" s="378"/>
      <c r="V506" s="383"/>
      <c r="W506" s="384"/>
      <c r="X506" s="385"/>
      <c r="Y506" s="384"/>
      <c r="Z506" s="401"/>
      <c r="AA506" s="402"/>
      <c r="AB506" s="377"/>
      <c r="AC506" s="378"/>
      <c r="AD506" s="378"/>
      <c r="AE506" s="377"/>
      <c r="AF506" s="380"/>
      <c r="AG506" s="382"/>
      <c r="AH506" s="383"/>
      <c r="AI506" s="384"/>
      <c r="AJ506" s="385"/>
      <c r="AK506" s="378"/>
      <c r="AL506" s="378"/>
      <c r="AM506" s="378"/>
      <c r="AN506" s="383"/>
      <c r="AO506" s="384"/>
      <c r="AP506" s="385"/>
      <c r="AQ506" s="378"/>
      <c r="AR506" s="378"/>
      <c r="AS506" s="378"/>
      <c r="AT506" s="377"/>
      <c r="AU506" s="378"/>
      <c r="AV506" s="378"/>
      <c r="AW506" s="377"/>
      <c r="AX506" s="378"/>
      <c r="AY506" s="385"/>
      <c r="AZ506" s="403"/>
      <c r="BA506" s="387" t="str">
        <f t="shared" si="652"/>
        <v>zzz</v>
      </c>
      <c r="BB506" s="388" t="str">
        <f t="shared" si="653"/>
        <v/>
      </c>
      <c r="BC506" s="389" t="str">
        <f t="shared" si="654"/>
        <v/>
      </c>
      <c r="BD506" s="390" t="str">
        <f t="shared" si="736"/>
        <v/>
      </c>
      <c r="BE506" s="391">
        <f t="shared" si="655"/>
        <v>4</v>
      </c>
      <c r="BF506" s="392" t="e">
        <f>VLOOKUP(C506,'Standaard+voorstellen '!A$1:E$568,1,FALSE)</f>
        <v>#N/A</v>
      </c>
      <c r="BG506" s="393" t="e">
        <f>VLOOKUP(P506,'Hulpblad Aantal per VrtgSrt &gt;=1'!B$4:C$688,1,FALSE)</f>
        <v>#N/A</v>
      </c>
      <c r="BH506" s="394"/>
      <c r="BI506" s="393" t="str">
        <f t="shared" si="656"/>
        <v>v</v>
      </c>
      <c r="BJ506" s="393" t="str">
        <f t="shared" si="657"/>
        <v/>
      </c>
      <c r="BK506" s="393" t="str">
        <f t="shared" si="658"/>
        <v/>
      </c>
      <c r="BL506" s="395" t="str">
        <f t="shared" si="659"/>
        <v/>
      </c>
      <c r="BM506" s="393" t="str">
        <f>IF((B506&gt;"a"),(VLOOKUP(A506,Afhankelijkheid!A$2:O$5530,2,FALSE)),"")</f>
        <v/>
      </c>
      <c r="BN506" s="396">
        <f>IFERROR(VLOOKUP(A506,'Hulpblad IZB en IZE'!A$2:B$750,2,FALSE),0)</f>
        <v>0</v>
      </c>
      <c r="BO506" s="397" t="str">
        <f t="shared" si="660"/>
        <v/>
      </c>
      <c r="BP506" s="370">
        <f t="shared" si="661"/>
        <v>0</v>
      </c>
      <c r="BQ506" s="371">
        <f t="shared" si="662"/>
        <v>0</v>
      </c>
      <c r="BR506" s="372">
        <f t="shared" si="730"/>
        <v>0</v>
      </c>
      <c r="BS506" s="372">
        <f t="shared" si="731"/>
        <v>0</v>
      </c>
      <c r="BT506" s="367">
        <f t="shared" si="663"/>
        <v>0</v>
      </c>
      <c r="BU506" s="398"/>
      <c r="BW506" s="393">
        <f t="shared" si="664"/>
        <v>0</v>
      </c>
      <c r="BX506" s="393">
        <f t="shared" si="665"/>
        <v>0</v>
      </c>
      <c r="BY506" s="393">
        <f t="shared" si="666"/>
        <v>0</v>
      </c>
      <c r="BZ506" s="393">
        <f t="shared" si="667"/>
        <v>0</v>
      </c>
      <c r="CA506" s="393">
        <f t="shared" si="668"/>
        <v>0</v>
      </c>
      <c r="CB506" s="393">
        <f t="shared" si="669"/>
        <v>0</v>
      </c>
      <c r="CC506" s="393">
        <f t="shared" si="670"/>
        <v>0</v>
      </c>
      <c r="CD506" s="393">
        <f t="shared" si="671"/>
        <v>0</v>
      </c>
      <c r="CE506" s="393">
        <f t="shared" si="672"/>
        <v>0</v>
      </c>
      <c r="CF506" s="393">
        <f t="shared" si="673"/>
        <v>0</v>
      </c>
      <c r="CG506" s="398"/>
      <c r="CH506" s="391">
        <f t="shared" si="674"/>
        <v>0</v>
      </c>
      <c r="CI506" s="391">
        <f t="shared" si="675"/>
        <v>0</v>
      </c>
      <c r="CJ506" s="391">
        <f t="shared" si="676"/>
        <v>0</v>
      </c>
      <c r="CK506" s="391">
        <f t="shared" si="677"/>
        <v>0</v>
      </c>
      <c r="CL506" s="391">
        <f t="shared" si="678"/>
        <v>0</v>
      </c>
      <c r="CM506" s="391">
        <f t="shared" si="679"/>
        <v>0</v>
      </c>
      <c r="CN506" s="391">
        <f t="shared" si="680"/>
        <v>0</v>
      </c>
      <c r="CO506" s="391">
        <f t="shared" si="681"/>
        <v>0</v>
      </c>
      <c r="CP506" s="391">
        <f t="shared" si="682"/>
        <v>0</v>
      </c>
      <c r="CQ506" s="391">
        <f t="shared" si="683"/>
        <v>0</v>
      </c>
      <c r="CR506" s="391">
        <f t="shared" si="684"/>
        <v>0</v>
      </c>
      <c r="CS506" s="393">
        <f t="shared" si="685"/>
        <v>0</v>
      </c>
      <c r="CT506" s="391">
        <f t="shared" si="686"/>
        <v>0</v>
      </c>
      <c r="CU506" s="391">
        <f t="shared" si="687"/>
        <v>0</v>
      </c>
      <c r="CV506" s="391">
        <f t="shared" si="688"/>
        <v>0</v>
      </c>
      <c r="CW506" s="391">
        <f t="shared" si="689"/>
        <v>0</v>
      </c>
      <c r="CX506" s="391">
        <f t="shared" si="690"/>
        <v>0</v>
      </c>
      <c r="CY506" s="391">
        <f t="shared" si="691"/>
        <v>0</v>
      </c>
      <c r="CZ506" s="391">
        <f t="shared" si="692"/>
        <v>0</v>
      </c>
      <c r="DA506" s="391">
        <f t="shared" si="693"/>
        <v>0</v>
      </c>
      <c r="DB506" s="391">
        <f t="shared" si="694"/>
        <v>0</v>
      </c>
      <c r="DC506" s="391">
        <f t="shared" si="695"/>
        <v>0</v>
      </c>
      <c r="DD506" s="391">
        <f t="shared" si="696"/>
        <v>0</v>
      </c>
      <c r="DE506" s="398"/>
      <c r="DF506" s="391">
        <f t="shared" si="697"/>
        <v>0</v>
      </c>
      <c r="DG506" s="391">
        <f t="shared" si="698"/>
        <v>0</v>
      </c>
      <c r="DH506" s="391">
        <f t="shared" si="699"/>
        <v>0</v>
      </c>
      <c r="DI506" s="391">
        <f t="shared" si="700"/>
        <v>0</v>
      </c>
      <c r="DJ506" s="391">
        <f t="shared" si="701"/>
        <v>0</v>
      </c>
      <c r="DK506" s="391">
        <f t="shared" si="702"/>
        <v>0</v>
      </c>
      <c r="DL506" s="391">
        <f t="shared" si="703"/>
        <v>0</v>
      </c>
      <c r="DM506" s="391">
        <f t="shared" si="704"/>
        <v>0</v>
      </c>
      <c r="DN506" s="391">
        <f t="shared" si="705"/>
        <v>0</v>
      </c>
      <c r="DO506" s="391">
        <f t="shared" si="706"/>
        <v>0</v>
      </c>
      <c r="DP506" s="391">
        <f t="shared" si="707"/>
        <v>0</v>
      </c>
      <c r="DQ506" s="398"/>
      <c r="DR506" s="391">
        <f t="shared" si="708"/>
        <v>0</v>
      </c>
      <c r="DS506" s="391">
        <f t="shared" si="709"/>
        <v>0</v>
      </c>
      <c r="DT506" s="391">
        <f t="shared" si="710"/>
        <v>0</v>
      </c>
      <c r="DU506" s="391">
        <f t="shared" si="711"/>
        <v>0</v>
      </c>
      <c r="DV506" s="391">
        <f t="shared" si="712"/>
        <v>0</v>
      </c>
      <c r="DW506" s="391">
        <f t="shared" si="713"/>
        <v>0</v>
      </c>
      <c r="DX506" s="391">
        <f t="shared" si="714"/>
        <v>0</v>
      </c>
      <c r="DY506" s="391">
        <f t="shared" si="715"/>
        <v>0</v>
      </c>
      <c r="DZ506" s="391">
        <f t="shared" si="716"/>
        <v>0</v>
      </c>
      <c r="EA506" s="391">
        <f t="shared" si="717"/>
        <v>0</v>
      </c>
      <c r="EB506" s="391">
        <f t="shared" si="718"/>
        <v>0</v>
      </c>
      <c r="EC506" s="398"/>
      <c r="ED506" s="391">
        <f t="shared" si="719"/>
        <v>0</v>
      </c>
      <c r="EE506" s="391">
        <f t="shared" si="720"/>
        <v>0</v>
      </c>
      <c r="EF506" s="391">
        <f t="shared" si="721"/>
        <v>0</v>
      </c>
      <c r="EG506" s="391">
        <f t="shared" si="722"/>
        <v>0</v>
      </c>
      <c r="EH506" s="391">
        <f t="shared" si="723"/>
        <v>0</v>
      </c>
      <c r="EI506" s="391">
        <f t="shared" si="724"/>
        <v>0</v>
      </c>
      <c r="EJ506" s="391">
        <f t="shared" si="725"/>
        <v>0</v>
      </c>
      <c r="EK506" s="391">
        <f t="shared" si="726"/>
        <v>0</v>
      </c>
      <c r="EL506" s="391">
        <f t="shared" si="727"/>
        <v>0</v>
      </c>
      <c r="EM506" s="391">
        <f t="shared" si="728"/>
        <v>0</v>
      </c>
      <c r="EN506" s="391">
        <f t="shared" si="729"/>
        <v>0</v>
      </c>
    </row>
    <row r="507" spans="1:144" s="391" customFormat="1" ht="13.5" hidden="1" thickBot="1" x14ac:dyDescent="0.25">
      <c r="A507" s="364" t="str">
        <f t="shared" si="737"/>
        <v>zzz</v>
      </c>
      <c r="B507" s="365" t="str">
        <f>IF((A507&lt;&gt;"ZZZ"),(IF((IFERROR((VLOOKUP(A507,'Standaard+voorstellen '!A$1:B$436,1,FALSE)),"ZZZ"))="ZZZ","v","")),"")</f>
        <v/>
      </c>
      <c r="C507" s="396" t="s">
        <v>1051</v>
      </c>
      <c r="D507" s="367" t="str">
        <f t="shared" si="649"/>
        <v/>
      </c>
      <c r="E507" s="368" t="str">
        <f>IFERROR((VLOOKUP(C507,'Standaard+voorstellen '!A$1:E$568,2,FALSE)),"Nog af te handelen AANVRAAG")</f>
        <v>Nog af te handelen AANVRAAG</v>
      </c>
      <c r="F507" s="369" t="str">
        <f>IFERROR((VLOOKUP(C507,'Standaard+voorstellen '!A$1:E$568,3,FALSE)),"")</f>
        <v/>
      </c>
      <c r="G507" s="370">
        <f t="shared" si="732"/>
        <v>0</v>
      </c>
      <c r="H507" s="371">
        <f t="shared" si="734"/>
        <v>0</v>
      </c>
      <c r="I507" s="372">
        <f t="shared" si="733"/>
        <v>0</v>
      </c>
      <c r="J507" s="367" t="str">
        <f t="shared" si="650"/>
        <v/>
      </c>
      <c r="K507" s="372">
        <f t="shared" si="651"/>
        <v>0</v>
      </c>
      <c r="L507" s="369" t="s">
        <v>1101</v>
      </c>
      <c r="M507" s="373"/>
      <c r="N507" s="428"/>
      <c r="O507" s="375"/>
      <c r="P507" s="376"/>
      <c r="Q507" s="377"/>
      <c r="R507" s="378"/>
      <c r="S507" s="379"/>
      <c r="T507" s="378"/>
      <c r="U507" s="378"/>
      <c r="V507" s="383"/>
      <c r="W507" s="384"/>
      <c r="X507" s="385"/>
      <c r="Y507" s="384"/>
      <c r="Z507" s="401"/>
      <c r="AA507" s="402"/>
      <c r="AB507" s="377"/>
      <c r="AC507" s="378"/>
      <c r="AD507" s="378"/>
      <c r="AE507" s="377"/>
      <c r="AF507" s="380"/>
      <c r="AG507" s="382"/>
      <c r="AH507" s="383"/>
      <c r="AI507" s="384"/>
      <c r="AJ507" s="385"/>
      <c r="AK507" s="378"/>
      <c r="AL507" s="378"/>
      <c r="AM507" s="378"/>
      <c r="AN507" s="383"/>
      <c r="AO507" s="384"/>
      <c r="AP507" s="385"/>
      <c r="AQ507" s="378"/>
      <c r="AR507" s="378"/>
      <c r="AS507" s="378"/>
      <c r="AT507" s="377"/>
      <c r="AU507" s="378"/>
      <c r="AV507" s="378"/>
      <c r="AW507" s="377"/>
      <c r="AX507" s="378"/>
      <c r="AY507" s="385"/>
      <c r="AZ507" s="403"/>
      <c r="BA507" s="387" t="str">
        <f t="shared" si="652"/>
        <v>zzz</v>
      </c>
      <c r="BB507" s="388" t="str">
        <f t="shared" si="653"/>
        <v/>
      </c>
      <c r="BC507" s="389" t="str">
        <f t="shared" si="654"/>
        <v/>
      </c>
      <c r="BD507" s="390" t="str">
        <f t="shared" si="736"/>
        <v/>
      </c>
      <c r="BE507" s="391">
        <f t="shared" si="655"/>
        <v>4</v>
      </c>
      <c r="BF507" s="392" t="e">
        <f>VLOOKUP(C507,'Standaard+voorstellen '!A$1:E$568,1,FALSE)</f>
        <v>#N/A</v>
      </c>
      <c r="BG507" s="393" t="e">
        <f>VLOOKUP(P507,'Hulpblad Aantal per VrtgSrt &gt;=1'!B$4:C$688,1,FALSE)</f>
        <v>#N/A</v>
      </c>
      <c r="BH507" s="394"/>
      <c r="BI507" s="393" t="str">
        <f t="shared" si="656"/>
        <v>v</v>
      </c>
      <c r="BJ507" s="393" t="str">
        <f t="shared" si="657"/>
        <v/>
      </c>
      <c r="BK507" s="393" t="str">
        <f t="shared" si="658"/>
        <v/>
      </c>
      <c r="BL507" s="395" t="str">
        <f t="shared" si="659"/>
        <v/>
      </c>
      <c r="BM507" s="393" t="str">
        <f>IF((B507&gt;"a"),(VLOOKUP(A507,Afhankelijkheid!A$2:O$5530,2,FALSE)),"")</f>
        <v/>
      </c>
      <c r="BN507" s="396">
        <f>IFERROR(VLOOKUP(A507,'Hulpblad IZB en IZE'!A$2:B$750,2,FALSE),0)</f>
        <v>0</v>
      </c>
      <c r="BO507" s="397" t="str">
        <f t="shared" si="660"/>
        <v/>
      </c>
      <c r="BP507" s="370">
        <f t="shared" si="661"/>
        <v>0</v>
      </c>
      <c r="BQ507" s="371">
        <f t="shared" si="662"/>
        <v>0</v>
      </c>
      <c r="BR507" s="372">
        <f t="shared" si="730"/>
        <v>0</v>
      </c>
      <c r="BS507" s="372">
        <f t="shared" si="731"/>
        <v>0</v>
      </c>
      <c r="BT507" s="367">
        <f t="shared" si="663"/>
        <v>0</v>
      </c>
      <c r="BU507" s="398"/>
      <c r="BW507" s="393">
        <f t="shared" si="664"/>
        <v>0</v>
      </c>
      <c r="BX507" s="393">
        <f t="shared" si="665"/>
        <v>0</v>
      </c>
      <c r="BY507" s="393">
        <f t="shared" si="666"/>
        <v>0</v>
      </c>
      <c r="BZ507" s="393">
        <f t="shared" si="667"/>
        <v>0</v>
      </c>
      <c r="CA507" s="393">
        <f t="shared" si="668"/>
        <v>0</v>
      </c>
      <c r="CB507" s="393">
        <f t="shared" si="669"/>
        <v>0</v>
      </c>
      <c r="CC507" s="393">
        <f t="shared" si="670"/>
        <v>0</v>
      </c>
      <c r="CD507" s="393">
        <f t="shared" si="671"/>
        <v>0</v>
      </c>
      <c r="CE507" s="393">
        <f t="shared" si="672"/>
        <v>0</v>
      </c>
      <c r="CF507" s="393">
        <f t="shared" si="673"/>
        <v>0</v>
      </c>
      <c r="CG507" s="398"/>
      <c r="CH507" s="391">
        <f t="shared" si="674"/>
        <v>0</v>
      </c>
      <c r="CI507" s="391">
        <f t="shared" si="675"/>
        <v>0</v>
      </c>
      <c r="CJ507" s="391">
        <f t="shared" si="676"/>
        <v>0</v>
      </c>
      <c r="CK507" s="391">
        <f t="shared" si="677"/>
        <v>0</v>
      </c>
      <c r="CL507" s="391">
        <f t="shared" si="678"/>
        <v>0</v>
      </c>
      <c r="CM507" s="391">
        <f t="shared" si="679"/>
        <v>0</v>
      </c>
      <c r="CN507" s="391">
        <f t="shared" si="680"/>
        <v>0</v>
      </c>
      <c r="CO507" s="391">
        <f t="shared" si="681"/>
        <v>0</v>
      </c>
      <c r="CP507" s="391">
        <f t="shared" si="682"/>
        <v>0</v>
      </c>
      <c r="CQ507" s="391">
        <f t="shared" si="683"/>
        <v>0</v>
      </c>
      <c r="CR507" s="391">
        <f t="shared" si="684"/>
        <v>0</v>
      </c>
      <c r="CS507" s="393">
        <f t="shared" si="685"/>
        <v>0</v>
      </c>
      <c r="CT507" s="391">
        <f t="shared" si="686"/>
        <v>0</v>
      </c>
      <c r="CU507" s="391">
        <f t="shared" si="687"/>
        <v>0</v>
      </c>
      <c r="CV507" s="391">
        <f t="shared" si="688"/>
        <v>0</v>
      </c>
      <c r="CW507" s="391">
        <f t="shared" si="689"/>
        <v>0</v>
      </c>
      <c r="CX507" s="391">
        <f t="shared" si="690"/>
        <v>0</v>
      </c>
      <c r="CY507" s="391">
        <f t="shared" si="691"/>
        <v>0</v>
      </c>
      <c r="CZ507" s="391">
        <f t="shared" si="692"/>
        <v>0</v>
      </c>
      <c r="DA507" s="391">
        <f t="shared" si="693"/>
        <v>0</v>
      </c>
      <c r="DB507" s="391">
        <f t="shared" si="694"/>
        <v>0</v>
      </c>
      <c r="DC507" s="391">
        <f t="shared" si="695"/>
        <v>0</v>
      </c>
      <c r="DD507" s="391">
        <f t="shared" si="696"/>
        <v>0</v>
      </c>
      <c r="DE507" s="398"/>
      <c r="DF507" s="391">
        <f t="shared" si="697"/>
        <v>0</v>
      </c>
      <c r="DG507" s="391">
        <f t="shared" si="698"/>
        <v>0</v>
      </c>
      <c r="DH507" s="391">
        <f t="shared" si="699"/>
        <v>0</v>
      </c>
      <c r="DI507" s="391">
        <f t="shared" si="700"/>
        <v>0</v>
      </c>
      <c r="DJ507" s="391">
        <f t="shared" si="701"/>
        <v>0</v>
      </c>
      <c r="DK507" s="391">
        <f t="shared" si="702"/>
        <v>0</v>
      </c>
      <c r="DL507" s="391">
        <f t="shared" si="703"/>
        <v>0</v>
      </c>
      <c r="DM507" s="391">
        <f t="shared" si="704"/>
        <v>0</v>
      </c>
      <c r="DN507" s="391">
        <f t="shared" si="705"/>
        <v>0</v>
      </c>
      <c r="DO507" s="391">
        <f t="shared" si="706"/>
        <v>0</v>
      </c>
      <c r="DP507" s="391">
        <f t="shared" si="707"/>
        <v>0</v>
      </c>
      <c r="DQ507" s="398"/>
      <c r="DR507" s="391">
        <f t="shared" si="708"/>
        <v>0</v>
      </c>
      <c r="DS507" s="391">
        <f t="shared" si="709"/>
        <v>0</v>
      </c>
      <c r="DT507" s="391">
        <f t="shared" si="710"/>
        <v>0</v>
      </c>
      <c r="DU507" s="391">
        <f t="shared" si="711"/>
        <v>0</v>
      </c>
      <c r="DV507" s="391">
        <f t="shared" si="712"/>
        <v>0</v>
      </c>
      <c r="DW507" s="391">
        <f t="shared" si="713"/>
        <v>0</v>
      </c>
      <c r="DX507" s="391">
        <f t="shared" si="714"/>
        <v>0</v>
      </c>
      <c r="DY507" s="391">
        <f t="shared" si="715"/>
        <v>0</v>
      </c>
      <c r="DZ507" s="391">
        <f t="shared" si="716"/>
        <v>0</v>
      </c>
      <c r="EA507" s="391">
        <f t="shared" si="717"/>
        <v>0</v>
      </c>
      <c r="EB507" s="391">
        <f t="shared" si="718"/>
        <v>0</v>
      </c>
      <c r="EC507" s="398"/>
      <c r="ED507" s="391">
        <f t="shared" si="719"/>
        <v>0</v>
      </c>
      <c r="EE507" s="391">
        <f t="shared" si="720"/>
        <v>0</v>
      </c>
      <c r="EF507" s="391">
        <f t="shared" si="721"/>
        <v>0</v>
      </c>
      <c r="EG507" s="391">
        <f t="shared" si="722"/>
        <v>0</v>
      </c>
      <c r="EH507" s="391">
        <f t="shared" si="723"/>
        <v>0</v>
      </c>
      <c r="EI507" s="391">
        <f t="shared" si="724"/>
        <v>0</v>
      </c>
      <c r="EJ507" s="391">
        <f t="shared" si="725"/>
        <v>0</v>
      </c>
      <c r="EK507" s="391">
        <f t="shared" si="726"/>
        <v>0</v>
      </c>
      <c r="EL507" s="391">
        <f t="shared" si="727"/>
        <v>0</v>
      </c>
      <c r="EM507" s="391">
        <f t="shared" si="728"/>
        <v>0</v>
      </c>
      <c r="EN507" s="391">
        <f t="shared" si="729"/>
        <v>0</v>
      </c>
    </row>
    <row r="508" spans="1:144" s="391" customFormat="1" ht="13.5" hidden="1" thickBot="1" x14ac:dyDescent="0.25">
      <c r="A508" s="364" t="str">
        <f t="shared" si="737"/>
        <v>zzz</v>
      </c>
      <c r="B508" s="365" t="str">
        <f>IF((A508&lt;&gt;"ZZZ"),(IF((IFERROR((VLOOKUP(A508,'Standaard+voorstellen '!A$1:B$436,1,FALSE)),"ZZZ"))="ZZZ","v","")),"")</f>
        <v/>
      </c>
      <c r="C508" s="396" t="s">
        <v>1051</v>
      </c>
      <c r="D508" s="367" t="str">
        <f t="shared" si="649"/>
        <v/>
      </c>
      <c r="E508" s="368" t="str">
        <f>IFERROR((VLOOKUP(C508,'Standaard+voorstellen '!A$1:E$568,2,FALSE)),"Nog af te handelen AANVRAAG")</f>
        <v>Nog af te handelen AANVRAAG</v>
      </c>
      <c r="F508" s="369" t="str">
        <f>IFERROR((VLOOKUP(C508,'Standaard+voorstellen '!A$1:E$568,3,FALSE)),"")</f>
        <v/>
      </c>
      <c r="G508" s="370">
        <f t="shared" si="732"/>
        <v>0</v>
      </c>
      <c r="H508" s="371">
        <f t="shared" si="734"/>
        <v>0</v>
      </c>
      <c r="I508" s="372">
        <f t="shared" si="733"/>
        <v>0</v>
      </c>
      <c r="J508" s="367" t="str">
        <f t="shared" si="650"/>
        <v/>
      </c>
      <c r="K508" s="372">
        <f t="shared" si="651"/>
        <v>0</v>
      </c>
      <c r="L508" s="369" t="s">
        <v>1101</v>
      </c>
      <c r="M508" s="373"/>
      <c r="N508" s="417"/>
      <c r="O508" s="375"/>
      <c r="P508" s="376"/>
      <c r="Q508" s="377"/>
      <c r="R508" s="378"/>
      <c r="S508" s="379"/>
      <c r="T508" s="378"/>
      <c r="U508" s="378"/>
      <c r="V508" s="383"/>
      <c r="W508" s="384"/>
      <c r="X508" s="385"/>
      <c r="Y508" s="384"/>
      <c r="Z508" s="401"/>
      <c r="AA508" s="402"/>
      <c r="AB508" s="377"/>
      <c r="AC508" s="378"/>
      <c r="AD508" s="378"/>
      <c r="AE508" s="377"/>
      <c r="AF508" s="380"/>
      <c r="AG508" s="382"/>
      <c r="AH508" s="383"/>
      <c r="AI508" s="384"/>
      <c r="AJ508" s="385"/>
      <c r="AK508" s="384"/>
      <c r="AL508" s="384"/>
      <c r="AM508" s="384"/>
      <c r="AN508" s="383"/>
      <c r="AO508" s="384"/>
      <c r="AP508" s="385"/>
      <c r="AQ508" s="384"/>
      <c r="AR508" s="384"/>
      <c r="AS508" s="384"/>
      <c r="AT508" s="383"/>
      <c r="AU508" s="384"/>
      <c r="AV508" s="384"/>
      <c r="AW508" s="383"/>
      <c r="AX508" s="384"/>
      <c r="AY508" s="385"/>
      <c r="AZ508" s="403"/>
      <c r="BA508" s="387" t="str">
        <f t="shared" si="652"/>
        <v>zzz</v>
      </c>
      <c r="BB508" s="388" t="str">
        <f t="shared" si="653"/>
        <v/>
      </c>
      <c r="BC508" s="389" t="str">
        <f t="shared" si="654"/>
        <v/>
      </c>
      <c r="BD508" s="390" t="str">
        <f t="shared" si="736"/>
        <v/>
      </c>
      <c r="BE508" s="391">
        <f t="shared" si="655"/>
        <v>4</v>
      </c>
      <c r="BF508" s="392" t="e">
        <f>VLOOKUP(C508,'Standaard+voorstellen '!A$1:E$568,1,FALSE)</f>
        <v>#N/A</v>
      </c>
      <c r="BG508" s="393" t="e">
        <f>VLOOKUP(P508,'Hulpblad Aantal per VrtgSrt &gt;=1'!B$4:C$688,1,FALSE)</f>
        <v>#N/A</v>
      </c>
      <c r="BH508" s="394"/>
      <c r="BI508" s="393" t="str">
        <f t="shared" si="656"/>
        <v>v</v>
      </c>
      <c r="BJ508" s="393" t="str">
        <f t="shared" si="657"/>
        <v/>
      </c>
      <c r="BK508" s="393" t="str">
        <f t="shared" si="658"/>
        <v/>
      </c>
      <c r="BL508" s="395" t="str">
        <f t="shared" si="659"/>
        <v/>
      </c>
      <c r="BM508" s="393" t="str">
        <f>IF((B508&gt;"a"),(VLOOKUP(A508,Afhankelijkheid!A$2:O$5530,2,FALSE)),"")</f>
        <v/>
      </c>
      <c r="BN508" s="396">
        <f>IFERROR(VLOOKUP(A508,'Hulpblad IZB en IZE'!A$2:B$750,2,FALSE),0)</f>
        <v>0</v>
      </c>
      <c r="BO508" s="397" t="str">
        <f t="shared" si="660"/>
        <v/>
      </c>
      <c r="BP508" s="370">
        <f t="shared" si="661"/>
        <v>0</v>
      </c>
      <c r="BQ508" s="371">
        <f t="shared" si="662"/>
        <v>0</v>
      </c>
      <c r="BR508" s="372">
        <f t="shared" si="730"/>
        <v>0</v>
      </c>
      <c r="BS508" s="372">
        <f t="shared" si="731"/>
        <v>0</v>
      </c>
      <c r="BT508" s="367">
        <f t="shared" si="663"/>
        <v>0</v>
      </c>
      <c r="BU508" s="398"/>
      <c r="BW508" s="393">
        <f t="shared" si="664"/>
        <v>0</v>
      </c>
      <c r="BX508" s="393">
        <f t="shared" si="665"/>
        <v>0</v>
      </c>
      <c r="BY508" s="393">
        <f t="shared" si="666"/>
        <v>0</v>
      </c>
      <c r="BZ508" s="393">
        <f t="shared" si="667"/>
        <v>0</v>
      </c>
      <c r="CA508" s="393">
        <f t="shared" si="668"/>
        <v>0</v>
      </c>
      <c r="CB508" s="393">
        <f t="shared" si="669"/>
        <v>0</v>
      </c>
      <c r="CC508" s="393">
        <f t="shared" si="670"/>
        <v>0</v>
      </c>
      <c r="CD508" s="393">
        <f t="shared" si="671"/>
        <v>0</v>
      </c>
      <c r="CE508" s="393">
        <f t="shared" si="672"/>
        <v>0</v>
      </c>
      <c r="CF508" s="393">
        <f t="shared" si="673"/>
        <v>0</v>
      </c>
      <c r="CG508" s="398"/>
      <c r="CH508" s="391">
        <f t="shared" si="674"/>
        <v>0</v>
      </c>
      <c r="CI508" s="391">
        <f t="shared" si="675"/>
        <v>0</v>
      </c>
      <c r="CJ508" s="391">
        <f t="shared" si="676"/>
        <v>0</v>
      </c>
      <c r="CK508" s="391">
        <f t="shared" si="677"/>
        <v>0</v>
      </c>
      <c r="CL508" s="391">
        <f t="shared" si="678"/>
        <v>0</v>
      </c>
      <c r="CM508" s="391">
        <f t="shared" si="679"/>
        <v>0</v>
      </c>
      <c r="CN508" s="391">
        <f t="shared" si="680"/>
        <v>0</v>
      </c>
      <c r="CO508" s="391">
        <f t="shared" si="681"/>
        <v>0</v>
      </c>
      <c r="CP508" s="391">
        <f t="shared" si="682"/>
        <v>0</v>
      </c>
      <c r="CQ508" s="391">
        <f t="shared" si="683"/>
        <v>0</v>
      </c>
      <c r="CR508" s="391">
        <f t="shared" si="684"/>
        <v>0</v>
      </c>
      <c r="CS508" s="393">
        <f t="shared" si="685"/>
        <v>0</v>
      </c>
      <c r="CT508" s="391">
        <f t="shared" si="686"/>
        <v>0</v>
      </c>
      <c r="CU508" s="391">
        <f t="shared" si="687"/>
        <v>0</v>
      </c>
      <c r="CV508" s="391">
        <f t="shared" si="688"/>
        <v>0</v>
      </c>
      <c r="CW508" s="391">
        <f t="shared" si="689"/>
        <v>0</v>
      </c>
      <c r="CX508" s="391">
        <f t="shared" si="690"/>
        <v>0</v>
      </c>
      <c r="CY508" s="391">
        <f t="shared" si="691"/>
        <v>0</v>
      </c>
      <c r="CZ508" s="391">
        <f t="shared" si="692"/>
        <v>0</v>
      </c>
      <c r="DA508" s="391">
        <f t="shared" si="693"/>
        <v>0</v>
      </c>
      <c r="DB508" s="391">
        <f t="shared" si="694"/>
        <v>0</v>
      </c>
      <c r="DC508" s="391">
        <f t="shared" si="695"/>
        <v>0</v>
      </c>
      <c r="DD508" s="391">
        <f t="shared" si="696"/>
        <v>0</v>
      </c>
      <c r="DE508" s="398"/>
      <c r="DF508" s="391">
        <f t="shared" si="697"/>
        <v>0</v>
      </c>
      <c r="DG508" s="391">
        <f t="shared" si="698"/>
        <v>0</v>
      </c>
      <c r="DH508" s="391">
        <f t="shared" si="699"/>
        <v>0</v>
      </c>
      <c r="DI508" s="391">
        <f t="shared" si="700"/>
        <v>0</v>
      </c>
      <c r="DJ508" s="391">
        <f t="shared" si="701"/>
        <v>0</v>
      </c>
      <c r="DK508" s="391">
        <f t="shared" si="702"/>
        <v>0</v>
      </c>
      <c r="DL508" s="391">
        <f t="shared" si="703"/>
        <v>0</v>
      </c>
      <c r="DM508" s="391">
        <f t="shared" si="704"/>
        <v>0</v>
      </c>
      <c r="DN508" s="391">
        <f t="shared" si="705"/>
        <v>0</v>
      </c>
      <c r="DO508" s="391">
        <f t="shared" si="706"/>
        <v>0</v>
      </c>
      <c r="DP508" s="391">
        <f t="shared" si="707"/>
        <v>0</v>
      </c>
      <c r="DQ508" s="398"/>
      <c r="DR508" s="391">
        <f t="shared" si="708"/>
        <v>0</v>
      </c>
      <c r="DS508" s="391">
        <f t="shared" si="709"/>
        <v>0</v>
      </c>
      <c r="DT508" s="391">
        <f t="shared" si="710"/>
        <v>0</v>
      </c>
      <c r="DU508" s="391">
        <f t="shared" si="711"/>
        <v>0</v>
      </c>
      <c r="DV508" s="391">
        <f t="shared" si="712"/>
        <v>0</v>
      </c>
      <c r="DW508" s="391">
        <f t="shared" si="713"/>
        <v>0</v>
      </c>
      <c r="DX508" s="391">
        <f t="shared" si="714"/>
        <v>0</v>
      </c>
      <c r="DY508" s="391">
        <f t="shared" si="715"/>
        <v>0</v>
      </c>
      <c r="DZ508" s="391">
        <f t="shared" si="716"/>
        <v>0</v>
      </c>
      <c r="EA508" s="391">
        <f t="shared" si="717"/>
        <v>0</v>
      </c>
      <c r="EB508" s="391">
        <f t="shared" si="718"/>
        <v>0</v>
      </c>
      <c r="EC508" s="398"/>
      <c r="ED508" s="391">
        <f t="shared" si="719"/>
        <v>0</v>
      </c>
      <c r="EE508" s="391">
        <f t="shared" si="720"/>
        <v>0</v>
      </c>
      <c r="EF508" s="391">
        <f t="shared" si="721"/>
        <v>0</v>
      </c>
      <c r="EG508" s="391">
        <f t="shared" si="722"/>
        <v>0</v>
      </c>
      <c r="EH508" s="391">
        <f t="shared" si="723"/>
        <v>0</v>
      </c>
      <c r="EI508" s="391">
        <f t="shared" si="724"/>
        <v>0</v>
      </c>
      <c r="EJ508" s="391">
        <f t="shared" si="725"/>
        <v>0</v>
      </c>
      <c r="EK508" s="391">
        <f t="shared" si="726"/>
        <v>0</v>
      </c>
      <c r="EL508" s="391">
        <f t="shared" si="727"/>
        <v>0</v>
      </c>
      <c r="EM508" s="391">
        <f t="shared" si="728"/>
        <v>0</v>
      </c>
      <c r="EN508" s="391">
        <f t="shared" si="729"/>
        <v>0</v>
      </c>
    </row>
    <row r="509" spans="1:144" s="391" customFormat="1" ht="13.5" hidden="1" thickBot="1" x14ac:dyDescent="0.25">
      <c r="A509" s="364" t="str">
        <f t="shared" si="737"/>
        <v>zzz</v>
      </c>
      <c r="B509" s="365" t="str">
        <f>IF((A509&lt;&gt;"ZZZ"),(IF((IFERROR((VLOOKUP(A509,'Standaard+voorstellen '!A$1:B$436,1,FALSE)),"ZZZ"))="ZZZ","v","")),"")</f>
        <v/>
      </c>
      <c r="C509" s="396" t="s">
        <v>1051</v>
      </c>
      <c r="D509" s="367" t="str">
        <f t="shared" si="649"/>
        <v/>
      </c>
      <c r="E509" s="368" t="str">
        <f>IFERROR((VLOOKUP(C509,'Standaard+voorstellen '!A$1:E$568,2,FALSE)),"Nog af te handelen AANVRAAG")</f>
        <v>Nog af te handelen AANVRAAG</v>
      </c>
      <c r="F509" s="369" t="str">
        <f>IFERROR((VLOOKUP(C509,'Standaard+voorstellen '!A$1:E$568,3,FALSE)),"")</f>
        <v/>
      </c>
      <c r="G509" s="370">
        <f t="shared" si="732"/>
        <v>0</v>
      </c>
      <c r="H509" s="371">
        <f t="shared" si="734"/>
        <v>0</v>
      </c>
      <c r="I509" s="372">
        <f t="shared" si="733"/>
        <v>0</v>
      </c>
      <c r="J509" s="367" t="str">
        <f t="shared" si="650"/>
        <v/>
      </c>
      <c r="K509" s="372">
        <f t="shared" si="651"/>
        <v>0</v>
      </c>
      <c r="L509" s="369" t="s">
        <v>1101</v>
      </c>
      <c r="M509" s="373"/>
      <c r="N509" s="531"/>
      <c r="O509" s="375"/>
      <c r="P509" s="376"/>
      <c r="Q509" s="377"/>
      <c r="R509" s="378"/>
      <c r="S509" s="379"/>
      <c r="T509" s="378"/>
      <c r="U509" s="378"/>
      <c r="V509" s="383"/>
      <c r="W509" s="384"/>
      <c r="X509" s="385"/>
      <c r="Y509" s="384"/>
      <c r="Z509" s="401"/>
      <c r="AA509" s="402"/>
      <c r="AB509" s="377"/>
      <c r="AC509" s="378"/>
      <c r="AD509" s="378"/>
      <c r="AE509" s="383"/>
      <c r="AF509" s="401"/>
      <c r="AG509" s="406"/>
      <c r="AH509" s="383"/>
      <c r="AI509" s="384"/>
      <c r="AJ509" s="385"/>
      <c r="AK509" s="384"/>
      <c r="AL509" s="384"/>
      <c r="AM509" s="384"/>
      <c r="AN509" s="383"/>
      <c r="AO509" s="384"/>
      <c r="AP509" s="385"/>
      <c r="AQ509" s="384"/>
      <c r="AR509" s="384"/>
      <c r="AS509" s="384"/>
      <c r="AT509" s="377"/>
      <c r="AU509" s="384"/>
      <c r="AV509" s="384"/>
      <c r="AW509" s="377"/>
      <c r="AX509" s="378"/>
      <c r="AY509" s="385"/>
      <c r="AZ509" s="403"/>
      <c r="BA509" s="387" t="str">
        <f t="shared" si="652"/>
        <v>zzz</v>
      </c>
      <c r="BB509" s="388" t="str">
        <f t="shared" si="653"/>
        <v/>
      </c>
      <c r="BC509" s="389" t="str">
        <f t="shared" si="654"/>
        <v/>
      </c>
      <c r="BD509" s="390" t="str">
        <f t="shared" si="736"/>
        <v/>
      </c>
      <c r="BE509" s="391">
        <f t="shared" si="655"/>
        <v>4</v>
      </c>
      <c r="BF509" s="392" t="e">
        <f>VLOOKUP(C509,'Standaard+voorstellen '!A$1:E$568,1,FALSE)</f>
        <v>#N/A</v>
      </c>
      <c r="BG509" s="393" t="e">
        <f>VLOOKUP(P509,'Hulpblad Aantal per VrtgSrt &gt;=1'!B$4:C$688,1,FALSE)</f>
        <v>#N/A</v>
      </c>
      <c r="BH509" s="394"/>
      <c r="BI509" s="393" t="str">
        <f t="shared" si="656"/>
        <v>v</v>
      </c>
      <c r="BJ509" s="393" t="str">
        <f t="shared" si="657"/>
        <v/>
      </c>
      <c r="BK509" s="393" t="str">
        <f t="shared" si="658"/>
        <v/>
      </c>
      <c r="BL509" s="395" t="str">
        <f t="shared" si="659"/>
        <v/>
      </c>
      <c r="BM509" s="393" t="str">
        <f>IF((B509&gt;"a"),(VLOOKUP(A509,Afhankelijkheid!A$2:O$5530,2,FALSE)),"")</f>
        <v/>
      </c>
      <c r="BN509" s="396">
        <f>IFERROR(VLOOKUP(A509,'Hulpblad IZB en IZE'!A$2:B$750,2,FALSE),0)</f>
        <v>0</v>
      </c>
      <c r="BO509" s="397" t="str">
        <f t="shared" si="660"/>
        <v/>
      </c>
      <c r="BP509" s="370">
        <f t="shared" si="661"/>
        <v>0</v>
      </c>
      <c r="BQ509" s="371">
        <f t="shared" si="662"/>
        <v>0</v>
      </c>
      <c r="BR509" s="372">
        <f t="shared" si="730"/>
        <v>0</v>
      </c>
      <c r="BS509" s="372">
        <f t="shared" si="731"/>
        <v>0</v>
      </c>
      <c r="BT509" s="367">
        <f t="shared" si="663"/>
        <v>0</v>
      </c>
      <c r="BU509" s="398"/>
      <c r="BW509" s="393">
        <f t="shared" si="664"/>
        <v>0</v>
      </c>
      <c r="BX509" s="393">
        <f t="shared" si="665"/>
        <v>0</v>
      </c>
      <c r="BY509" s="393">
        <f t="shared" si="666"/>
        <v>0</v>
      </c>
      <c r="BZ509" s="393">
        <f t="shared" si="667"/>
        <v>0</v>
      </c>
      <c r="CA509" s="393">
        <f t="shared" si="668"/>
        <v>0</v>
      </c>
      <c r="CB509" s="393">
        <f t="shared" si="669"/>
        <v>0</v>
      </c>
      <c r="CC509" s="393">
        <f t="shared" si="670"/>
        <v>0</v>
      </c>
      <c r="CD509" s="393">
        <f t="shared" si="671"/>
        <v>0</v>
      </c>
      <c r="CE509" s="393">
        <f t="shared" si="672"/>
        <v>0</v>
      </c>
      <c r="CF509" s="393">
        <f t="shared" si="673"/>
        <v>0</v>
      </c>
      <c r="CG509" s="398"/>
      <c r="CH509" s="391">
        <f t="shared" si="674"/>
        <v>0</v>
      </c>
      <c r="CI509" s="391">
        <f t="shared" si="675"/>
        <v>0</v>
      </c>
      <c r="CJ509" s="391">
        <f t="shared" si="676"/>
        <v>0</v>
      </c>
      <c r="CK509" s="391">
        <f t="shared" si="677"/>
        <v>0</v>
      </c>
      <c r="CL509" s="391">
        <f t="shared" si="678"/>
        <v>0</v>
      </c>
      <c r="CM509" s="391">
        <f t="shared" si="679"/>
        <v>0</v>
      </c>
      <c r="CN509" s="391">
        <f t="shared" si="680"/>
        <v>0</v>
      </c>
      <c r="CO509" s="391">
        <f t="shared" si="681"/>
        <v>0</v>
      </c>
      <c r="CP509" s="391">
        <f t="shared" si="682"/>
        <v>0</v>
      </c>
      <c r="CQ509" s="391">
        <f t="shared" si="683"/>
        <v>0</v>
      </c>
      <c r="CR509" s="391">
        <f t="shared" si="684"/>
        <v>0</v>
      </c>
      <c r="CS509" s="393">
        <f t="shared" si="685"/>
        <v>0</v>
      </c>
      <c r="CT509" s="391">
        <f t="shared" si="686"/>
        <v>0</v>
      </c>
      <c r="CU509" s="391">
        <f t="shared" si="687"/>
        <v>0</v>
      </c>
      <c r="CV509" s="391">
        <f t="shared" si="688"/>
        <v>0</v>
      </c>
      <c r="CW509" s="391">
        <f t="shared" si="689"/>
        <v>0</v>
      </c>
      <c r="CX509" s="391">
        <f t="shared" si="690"/>
        <v>0</v>
      </c>
      <c r="CY509" s="391">
        <f t="shared" si="691"/>
        <v>0</v>
      </c>
      <c r="CZ509" s="391">
        <f t="shared" si="692"/>
        <v>0</v>
      </c>
      <c r="DA509" s="391">
        <f t="shared" si="693"/>
        <v>0</v>
      </c>
      <c r="DB509" s="391">
        <f t="shared" si="694"/>
        <v>0</v>
      </c>
      <c r="DC509" s="391">
        <f t="shared" si="695"/>
        <v>0</v>
      </c>
      <c r="DD509" s="391">
        <f t="shared" si="696"/>
        <v>0</v>
      </c>
      <c r="DE509" s="398"/>
      <c r="DF509" s="391">
        <f t="shared" si="697"/>
        <v>0</v>
      </c>
      <c r="DG509" s="391">
        <f t="shared" si="698"/>
        <v>0</v>
      </c>
      <c r="DH509" s="391">
        <f t="shared" si="699"/>
        <v>0</v>
      </c>
      <c r="DI509" s="391">
        <f t="shared" si="700"/>
        <v>0</v>
      </c>
      <c r="DJ509" s="391">
        <f t="shared" si="701"/>
        <v>0</v>
      </c>
      <c r="DK509" s="391">
        <f t="shared" si="702"/>
        <v>0</v>
      </c>
      <c r="DL509" s="391">
        <f t="shared" si="703"/>
        <v>0</v>
      </c>
      <c r="DM509" s="391">
        <f t="shared" si="704"/>
        <v>0</v>
      </c>
      <c r="DN509" s="391">
        <f t="shared" si="705"/>
        <v>0</v>
      </c>
      <c r="DO509" s="391">
        <f t="shared" si="706"/>
        <v>0</v>
      </c>
      <c r="DP509" s="391">
        <f t="shared" si="707"/>
        <v>0</v>
      </c>
      <c r="DQ509" s="398"/>
      <c r="DR509" s="391">
        <f t="shared" si="708"/>
        <v>0</v>
      </c>
      <c r="DS509" s="391">
        <f t="shared" si="709"/>
        <v>0</v>
      </c>
      <c r="DT509" s="391">
        <f t="shared" si="710"/>
        <v>0</v>
      </c>
      <c r="DU509" s="391">
        <f t="shared" si="711"/>
        <v>0</v>
      </c>
      <c r="DV509" s="391">
        <f t="shared" si="712"/>
        <v>0</v>
      </c>
      <c r="DW509" s="391">
        <f t="shared" si="713"/>
        <v>0</v>
      </c>
      <c r="DX509" s="391">
        <f t="shared" si="714"/>
        <v>0</v>
      </c>
      <c r="DY509" s="391">
        <f t="shared" si="715"/>
        <v>0</v>
      </c>
      <c r="DZ509" s="391">
        <f t="shared" si="716"/>
        <v>0</v>
      </c>
      <c r="EA509" s="391">
        <f t="shared" si="717"/>
        <v>0</v>
      </c>
      <c r="EB509" s="391">
        <f t="shared" si="718"/>
        <v>0</v>
      </c>
      <c r="EC509" s="398"/>
      <c r="ED509" s="391">
        <f t="shared" si="719"/>
        <v>0</v>
      </c>
      <c r="EE509" s="391">
        <f t="shared" si="720"/>
        <v>0</v>
      </c>
      <c r="EF509" s="391">
        <f t="shared" si="721"/>
        <v>0</v>
      </c>
      <c r="EG509" s="391">
        <f t="shared" si="722"/>
        <v>0</v>
      </c>
      <c r="EH509" s="391">
        <f t="shared" si="723"/>
        <v>0</v>
      </c>
      <c r="EI509" s="391">
        <f t="shared" si="724"/>
        <v>0</v>
      </c>
      <c r="EJ509" s="391">
        <f t="shared" si="725"/>
        <v>0</v>
      </c>
      <c r="EK509" s="391">
        <f t="shared" si="726"/>
        <v>0</v>
      </c>
      <c r="EL509" s="391">
        <f t="shared" si="727"/>
        <v>0</v>
      </c>
      <c r="EM509" s="391">
        <f t="shared" si="728"/>
        <v>0</v>
      </c>
      <c r="EN509" s="391">
        <f t="shared" si="729"/>
        <v>0</v>
      </c>
    </row>
    <row r="510" spans="1:144" s="391" customFormat="1" ht="13.5" hidden="1" thickBot="1" x14ac:dyDescent="0.25">
      <c r="A510" s="364" t="str">
        <f t="shared" si="737"/>
        <v>zzz</v>
      </c>
      <c r="B510" s="365" t="str">
        <f>IF((A510&lt;&gt;"ZZZ"),(IF((IFERROR((VLOOKUP(A510,'Standaard+voorstellen '!A$1:B$436,1,FALSE)),"ZZZ"))="ZZZ","v","")),"")</f>
        <v/>
      </c>
      <c r="C510" s="396" t="s">
        <v>1051</v>
      </c>
      <c r="D510" s="367" t="str">
        <f t="shared" si="649"/>
        <v/>
      </c>
      <c r="E510" s="368" t="str">
        <f>IFERROR((VLOOKUP(C510,'Standaard+voorstellen '!A$1:E$568,2,FALSE)),"Nog af te handelen AANVRAAG")</f>
        <v>Nog af te handelen AANVRAAG</v>
      </c>
      <c r="F510" s="369" t="str">
        <f>IFERROR((VLOOKUP(C510,'Standaard+voorstellen '!A$1:E$568,3,FALSE)),"")</f>
        <v/>
      </c>
      <c r="G510" s="370">
        <f t="shared" si="732"/>
        <v>0</v>
      </c>
      <c r="H510" s="371">
        <f t="shared" si="734"/>
        <v>0</v>
      </c>
      <c r="I510" s="372">
        <f t="shared" si="733"/>
        <v>0</v>
      </c>
      <c r="J510" s="367" t="str">
        <f t="shared" si="650"/>
        <v/>
      </c>
      <c r="K510" s="372">
        <f t="shared" si="651"/>
        <v>0</v>
      </c>
      <c r="L510" s="369" t="s">
        <v>1101</v>
      </c>
      <c r="M510" s="373"/>
      <c r="N510" s="417"/>
      <c r="O510" s="375"/>
      <c r="P510" s="376"/>
      <c r="Q510" s="377"/>
      <c r="R510" s="378"/>
      <c r="S510" s="379"/>
      <c r="T510" s="378"/>
      <c r="U510" s="378"/>
      <c r="V510" s="383"/>
      <c r="W510" s="384"/>
      <c r="X510" s="385"/>
      <c r="Y510" s="384"/>
      <c r="Z510" s="401"/>
      <c r="AA510" s="402"/>
      <c r="AB510" s="377"/>
      <c r="AC510" s="378"/>
      <c r="AD510" s="378"/>
      <c r="AE510" s="383"/>
      <c r="AF510" s="401"/>
      <c r="AG510" s="406"/>
      <c r="AH510" s="383"/>
      <c r="AI510" s="384"/>
      <c r="AJ510" s="385"/>
      <c r="AK510" s="384"/>
      <c r="AL510" s="384"/>
      <c r="AM510" s="384"/>
      <c r="AN510" s="383"/>
      <c r="AO510" s="384"/>
      <c r="AP510" s="385"/>
      <c r="AQ510" s="384"/>
      <c r="AR510" s="384"/>
      <c r="AS510" s="384"/>
      <c r="AT510" s="383"/>
      <c r="AU510" s="384"/>
      <c r="AV510" s="384"/>
      <c r="AW510" s="383"/>
      <c r="AX510" s="384"/>
      <c r="AY510" s="385"/>
      <c r="AZ510" s="403"/>
      <c r="BA510" s="387" t="str">
        <f t="shared" si="652"/>
        <v>zzz</v>
      </c>
      <c r="BB510" s="388" t="str">
        <f t="shared" si="653"/>
        <v/>
      </c>
      <c r="BC510" s="389" t="str">
        <f t="shared" si="654"/>
        <v/>
      </c>
      <c r="BD510" s="390" t="str">
        <f t="shared" si="736"/>
        <v/>
      </c>
      <c r="BE510" s="391">
        <f t="shared" si="655"/>
        <v>4</v>
      </c>
      <c r="BF510" s="392" t="e">
        <f>VLOOKUP(C510,'Standaard+voorstellen '!A$1:E$568,1,FALSE)</f>
        <v>#N/A</v>
      </c>
      <c r="BG510" s="393" t="e">
        <f>VLOOKUP(P510,'Hulpblad Aantal per VrtgSrt &gt;=1'!B$4:C$688,1,FALSE)</f>
        <v>#N/A</v>
      </c>
      <c r="BH510" s="394"/>
      <c r="BI510" s="393" t="str">
        <f t="shared" si="656"/>
        <v>v</v>
      </c>
      <c r="BJ510" s="393" t="str">
        <f t="shared" si="657"/>
        <v/>
      </c>
      <c r="BK510" s="393" t="str">
        <f t="shared" si="658"/>
        <v/>
      </c>
      <c r="BL510" s="395" t="str">
        <f t="shared" si="659"/>
        <v/>
      </c>
      <c r="BM510" s="393" t="str">
        <f>IF((B510&gt;"a"),(VLOOKUP(A510,Afhankelijkheid!A$2:O$5530,2,FALSE)),"")</f>
        <v/>
      </c>
      <c r="BN510" s="396">
        <f>IFERROR(VLOOKUP(A510,'Hulpblad IZB en IZE'!A$2:B$750,2,FALSE),0)</f>
        <v>0</v>
      </c>
      <c r="BO510" s="397" t="str">
        <f t="shared" si="660"/>
        <v/>
      </c>
      <c r="BP510" s="370">
        <f t="shared" si="661"/>
        <v>0</v>
      </c>
      <c r="BQ510" s="371">
        <f t="shared" si="662"/>
        <v>0</v>
      </c>
      <c r="BR510" s="372">
        <f t="shared" si="730"/>
        <v>0</v>
      </c>
      <c r="BS510" s="372">
        <f t="shared" si="731"/>
        <v>0</v>
      </c>
      <c r="BT510" s="367">
        <f t="shared" si="663"/>
        <v>0</v>
      </c>
      <c r="BU510" s="398"/>
      <c r="BW510" s="393">
        <f t="shared" si="664"/>
        <v>0</v>
      </c>
      <c r="BX510" s="393">
        <f t="shared" si="665"/>
        <v>0</v>
      </c>
      <c r="BY510" s="393">
        <f t="shared" si="666"/>
        <v>0</v>
      </c>
      <c r="BZ510" s="393">
        <f t="shared" si="667"/>
        <v>0</v>
      </c>
      <c r="CA510" s="393">
        <f t="shared" si="668"/>
        <v>0</v>
      </c>
      <c r="CB510" s="393">
        <f t="shared" si="669"/>
        <v>0</v>
      </c>
      <c r="CC510" s="393">
        <f t="shared" si="670"/>
        <v>0</v>
      </c>
      <c r="CD510" s="393">
        <f t="shared" si="671"/>
        <v>0</v>
      </c>
      <c r="CE510" s="393">
        <f t="shared" si="672"/>
        <v>0</v>
      </c>
      <c r="CF510" s="393">
        <f t="shared" si="673"/>
        <v>0</v>
      </c>
      <c r="CG510" s="398"/>
      <c r="CH510" s="391">
        <f t="shared" si="674"/>
        <v>0</v>
      </c>
      <c r="CI510" s="391">
        <f t="shared" si="675"/>
        <v>0</v>
      </c>
      <c r="CJ510" s="391">
        <f t="shared" si="676"/>
        <v>0</v>
      </c>
      <c r="CK510" s="391">
        <f t="shared" si="677"/>
        <v>0</v>
      </c>
      <c r="CL510" s="391">
        <f t="shared" si="678"/>
        <v>0</v>
      </c>
      <c r="CM510" s="391">
        <f t="shared" si="679"/>
        <v>0</v>
      </c>
      <c r="CN510" s="391">
        <f t="shared" si="680"/>
        <v>0</v>
      </c>
      <c r="CO510" s="391">
        <f t="shared" si="681"/>
        <v>0</v>
      </c>
      <c r="CP510" s="391">
        <f t="shared" si="682"/>
        <v>0</v>
      </c>
      <c r="CQ510" s="391">
        <f t="shared" si="683"/>
        <v>0</v>
      </c>
      <c r="CR510" s="391">
        <f t="shared" si="684"/>
        <v>0</v>
      </c>
      <c r="CS510" s="393">
        <f t="shared" si="685"/>
        <v>0</v>
      </c>
      <c r="CT510" s="391">
        <f t="shared" si="686"/>
        <v>0</v>
      </c>
      <c r="CU510" s="391">
        <f t="shared" si="687"/>
        <v>0</v>
      </c>
      <c r="CV510" s="391">
        <f t="shared" si="688"/>
        <v>0</v>
      </c>
      <c r="CW510" s="391">
        <f t="shared" si="689"/>
        <v>0</v>
      </c>
      <c r="CX510" s="391">
        <f t="shared" si="690"/>
        <v>0</v>
      </c>
      <c r="CY510" s="391">
        <f t="shared" si="691"/>
        <v>0</v>
      </c>
      <c r="CZ510" s="391">
        <f t="shared" si="692"/>
        <v>0</v>
      </c>
      <c r="DA510" s="391">
        <f t="shared" si="693"/>
        <v>0</v>
      </c>
      <c r="DB510" s="391">
        <f t="shared" si="694"/>
        <v>0</v>
      </c>
      <c r="DC510" s="391">
        <f t="shared" si="695"/>
        <v>0</v>
      </c>
      <c r="DD510" s="391">
        <f t="shared" si="696"/>
        <v>0</v>
      </c>
      <c r="DE510" s="398"/>
      <c r="DF510" s="391">
        <f t="shared" si="697"/>
        <v>0</v>
      </c>
      <c r="DG510" s="391">
        <f t="shared" si="698"/>
        <v>0</v>
      </c>
      <c r="DH510" s="391">
        <f t="shared" si="699"/>
        <v>0</v>
      </c>
      <c r="DI510" s="391">
        <f t="shared" si="700"/>
        <v>0</v>
      </c>
      <c r="DJ510" s="391">
        <f t="shared" si="701"/>
        <v>0</v>
      </c>
      <c r="DK510" s="391">
        <f t="shared" si="702"/>
        <v>0</v>
      </c>
      <c r="DL510" s="391">
        <f t="shared" si="703"/>
        <v>0</v>
      </c>
      <c r="DM510" s="391">
        <f t="shared" si="704"/>
        <v>0</v>
      </c>
      <c r="DN510" s="391">
        <f t="shared" si="705"/>
        <v>0</v>
      </c>
      <c r="DO510" s="391">
        <f t="shared" si="706"/>
        <v>0</v>
      </c>
      <c r="DP510" s="391">
        <f t="shared" si="707"/>
        <v>0</v>
      </c>
      <c r="DQ510" s="398"/>
      <c r="DR510" s="391">
        <f t="shared" si="708"/>
        <v>0</v>
      </c>
      <c r="DS510" s="391">
        <f t="shared" si="709"/>
        <v>0</v>
      </c>
      <c r="DT510" s="391">
        <f t="shared" si="710"/>
        <v>0</v>
      </c>
      <c r="DU510" s="391">
        <f t="shared" si="711"/>
        <v>0</v>
      </c>
      <c r="DV510" s="391">
        <f t="shared" si="712"/>
        <v>0</v>
      </c>
      <c r="DW510" s="391">
        <f t="shared" si="713"/>
        <v>0</v>
      </c>
      <c r="DX510" s="391">
        <f t="shared" si="714"/>
        <v>0</v>
      </c>
      <c r="DY510" s="391">
        <f t="shared" si="715"/>
        <v>0</v>
      </c>
      <c r="DZ510" s="391">
        <f t="shared" si="716"/>
        <v>0</v>
      </c>
      <c r="EA510" s="391">
        <f t="shared" si="717"/>
        <v>0</v>
      </c>
      <c r="EB510" s="391">
        <f t="shared" si="718"/>
        <v>0</v>
      </c>
      <c r="EC510" s="398"/>
      <c r="ED510" s="391">
        <f t="shared" si="719"/>
        <v>0</v>
      </c>
      <c r="EE510" s="391">
        <f t="shared" si="720"/>
        <v>0</v>
      </c>
      <c r="EF510" s="391">
        <f t="shared" si="721"/>
        <v>0</v>
      </c>
      <c r="EG510" s="391">
        <f t="shared" si="722"/>
        <v>0</v>
      </c>
      <c r="EH510" s="391">
        <f t="shared" si="723"/>
        <v>0</v>
      </c>
      <c r="EI510" s="391">
        <f t="shared" si="724"/>
        <v>0</v>
      </c>
      <c r="EJ510" s="391">
        <f t="shared" si="725"/>
        <v>0</v>
      </c>
      <c r="EK510" s="391">
        <f t="shared" si="726"/>
        <v>0</v>
      </c>
      <c r="EL510" s="391">
        <f t="shared" si="727"/>
        <v>0</v>
      </c>
      <c r="EM510" s="391">
        <f t="shared" si="728"/>
        <v>0</v>
      </c>
      <c r="EN510" s="391">
        <f t="shared" si="729"/>
        <v>0</v>
      </c>
    </row>
    <row r="511" spans="1:144" s="391" customFormat="1" ht="13.5" hidden="1" thickBot="1" x14ac:dyDescent="0.25">
      <c r="A511" s="364" t="str">
        <f t="shared" si="737"/>
        <v>zzz</v>
      </c>
      <c r="B511" s="365" t="str">
        <f>IF((A511&lt;&gt;"ZZZ"),(IF((IFERROR((VLOOKUP(A511,'Standaard+voorstellen '!A$1:B$436,1,FALSE)),"ZZZ"))="ZZZ","v","")),"")</f>
        <v/>
      </c>
      <c r="C511" s="413" t="s">
        <v>1051</v>
      </c>
      <c r="D511" s="367" t="str">
        <f t="shared" si="649"/>
        <v/>
      </c>
      <c r="E511" s="368" t="str">
        <f>IFERROR((VLOOKUP(C511,'Standaard+voorstellen '!A$1:E$568,2,FALSE)),"Nog af te handelen AANVRAAG")</f>
        <v>Nog af te handelen AANVRAAG</v>
      </c>
      <c r="F511" s="369" t="str">
        <f>IFERROR((VLOOKUP(C511,'Standaard+voorstellen '!A$1:E$568,3,FALSE)),"")</f>
        <v/>
      </c>
      <c r="G511" s="370">
        <f t="shared" si="732"/>
        <v>0</v>
      </c>
      <c r="H511" s="371">
        <f t="shared" si="734"/>
        <v>0</v>
      </c>
      <c r="I511" s="372">
        <f t="shared" si="733"/>
        <v>0</v>
      </c>
      <c r="J511" s="367" t="str">
        <f t="shared" si="650"/>
        <v/>
      </c>
      <c r="K511" s="372">
        <f t="shared" si="651"/>
        <v>0</v>
      </c>
      <c r="L511" s="369" t="s">
        <v>1101</v>
      </c>
      <c r="M511" s="373"/>
      <c r="N511" s="428"/>
      <c r="O511" s="375"/>
      <c r="P511" s="376"/>
      <c r="Q511" s="377"/>
      <c r="R511" s="378"/>
      <c r="S511" s="379"/>
      <c r="T511" s="378"/>
      <c r="U511" s="378"/>
      <c r="V511" s="377"/>
      <c r="W511" s="378"/>
      <c r="X511" s="379"/>
      <c r="Y511" s="384"/>
      <c r="Z511" s="401"/>
      <c r="AA511" s="402"/>
      <c r="AB511" s="377"/>
      <c r="AC511" s="378"/>
      <c r="AD511" s="378"/>
      <c r="AE511" s="377"/>
      <c r="AF511" s="380"/>
      <c r="AG511" s="382"/>
      <c r="AH511" s="377"/>
      <c r="AI511" s="378"/>
      <c r="AJ511" s="379"/>
      <c r="AK511" s="378"/>
      <c r="AL511" s="378"/>
      <c r="AM511" s="378"/>
      <c r="AN511" s="377"/>
      <c r="AO511" s="378"/>
      <c r="AP511" s="379"/>
      <c r="AQ511" s="378"/>
      <c r="AR511" s="378"/>
      <c r="AS511" s="378"/>
      <c r="AT511" s="383"/>
      <c r="AU511" s="378"/>
      <c r="AV511" s="378"/>
      <c r="AW511" s="383"/>
      <c r="AX511" s="384"/>
      <c r="AY511" s="379"/>
      <c r="AZ511" s="403"/>
      <c r="BA511" s="387" t="str">
        <f t="shared" si="652"/>
        <v>zzz</v>
      </c>
      <c r="BB511" s="388" t="str">
        <f t="shared" si="653"/>
        <v/>
      </c>
      <c r="BC511" s="389" t="str">
        <f t="shared" si="654"/>
        <v/>
      </c>
      <c r="BD511" s="390" t="str">
        <f t="shared" si="736"/>
        <v/>
      </c>
      <c r="BE511" s="391">
        <f t="shared" si="655"/>
        <v>4</v>
      </c>
      <c r="BF511" s="392" t="e">
        <f>VLOOKUP(C511,'Standaard+voorstellen '!A$1:E$568,1,FALSE)</f>
        <v>#N/A</v>
      </c>
      <c r="BG511" s="393" t="e">
        <f>VLOOKUP(P511,'Hulpblad Aantal per VrtgSrt &gt;=1'!B$4:C$688,1,FALSE)</f>
        <v>#N/A</v>
      </c>
      <c r="BH511" s="394"/>
      <c r="BI511" s="393" t="str">
        <f t="shared" si="656"/>
        <v>v</v>
      </c>
      <c r="BJ511" s="393" t="str">
        <f t="shared" si="657"/>
        <v/>
      </c>
      <c r="BK511" s="393" t="str">
        <f t="shared" si="658"/>
        <v/>
      </c>
      <c r="BL511" s="395" t="str">
        <f t="shared" si="659"/>
        <v/>
      </c>
      <c r="BM511" s="393" t="str">
        <f>IF((B511&gt;"a"),(VLOOKUP(A511,Afhankelijkheid!A$2:O$5530,2,FALSE)),"")</f>
        <v/>
      </c>
      <c r="BN511" s="396">
        <f>IFERROR(VLOOKUP(A511,'Hulpblad IZB en IZE'!A$2:B$750,2,FALSE),0)</f>
        <v>0</v>
      </c>
      <c r="BO511" s="397" t="str">
        <f t="shared" si="660"/>
        <v/>
      </c>
      <c r="BP511" s="370">
        <f t="shared" si="661"/>
        <v>0</v>
      </c>
      <c r="BQ511" s="371">
        <f t="shared" si="662"/>
        <v>0</v>
      </c>
      <c r="BR511" s="372">
        <f t="shared" si="730"/>
        <v>0</v>
      </c>
      <c r="BS511" s="372">
        <f t="shared" si="731"/>
        <v>0</v>
      </c>
      <c r="BT511" s="367">
        <f t="shared" si="663"/>
        <v>0</v>
      </c>
      <c r="BU511" s="398"/>
      <c r="BW511" s="393">
        <f t="shared" si="664"/>
        <v>0</v>
      </c>
      <c r="BX511" s="393">
        <f t="shared" si="665"/>
        <v>0</v>
      </c>
      <c r="BY511" s="393">
        <f t="shared" si="666"/>
        <v>0</v>
      </c>
      <c r="BZ511" s="393">
        <f t="shared" si="667"/>
        <v>0</v>
      </c>
      <c r="CA511" s="393">
        <f t="shared" si="668"/>
        <v>0</v>
      </c>
      <c r="CB511" s="393">
        <f t="shared" si="669"/>
        <v>0</v>
      </c>
      <c r="CC511" s="393">
        <f t="shared" si="670"/>
        <v>0</v>
      </c>
      <c r="CD511" s="393">
        <f t="shared" si="671"/>
        <v>0</v>
      </c>
      <c r="CE511" s="393">
        <f t="shared" si="672"/>
        <v>0</v>
      </c>
      <c r="CF511" s="393">
        <f t="shared" si="673"/>
        <v>0</v>
      </c>
      <c r="CG511" s="398"/>
      <c r="CH511" s="391">
        <f t="shared" si="674"/>
        <v>0</v>
      </c>
      <c r="CI511" s="391">
        <f t="shared" si="675"/>
        <v>0</v>
      </c>
      <c r="CJ511" s="391">
        <f t="shared" si="676"/>
        <v>0</v>
      </c>
      <c r="CK511" s="391">
        <f t="shared" si="677"/>
        <v>0</v>
      </c>
      <c r="CL511" s="391">
        <f t="shared" si="678"/>
        <v>0</v>
      </c>
      <c r="CM511" s="391">
        <f t="shared" si="679"/>
        <v>0</v>
      </c>
      <c r="CN511" s="391">
        <f t="shared" si="680"/>
        <v>0</v>
      </c>
      <c r="CO511" s="391">
        <f t="shared" si="681"/>
        <v>0</v>
      </c>
      <c r="CP511" s="391">
        <f t="shared" si="682"/>
        <v>0</v>
      </c>
      <c r="CQ511" s="391">
        <f t="shared" si="683"/>
        <v>0</v>
      </c>
      <c r="CR511" s="391">
        <f t="shared" si="684"/>
        <v>0</v>
      </c>
      <c r="CS511" s="393">
        <f t="shared" si="685"/>
        <v>0</v>
      </c>
      <c r="CT511" s="391">
        <f t="shared" si="686"/>
        <v>0</v>
      </c>
      <c r="CU511" s="391">
        <f t="shared" si="687"/>
        <v>0</v>
      </c>
      <c r="CV511" s="391">
        <f t="shared" si="688"/>
        <v>0</v>
      </c>
      <c r="CW511" s="391">
        <f t="shared" si="689"/>
        <v>0</v>
      </c>
      <c r="CX511" s="391">
        <f t="shared" si="690"/>
        <v>0</v>
      </c>
      <c r="CY511" s="391">
        <f t="shared" si="691"/>
        <v>0</v>
      </c>
      <c r="CZ511" s="391">
        <f t="shared" si="692"/>
        <v>0</v>
      </c>
      <c r="DA511" s="391">
        <f t="shared" si="693"/>
        <v>0</v>
      </c>
      <c r="DB511" s="391">
        <f t="shared" si="694"/>
        <v>0</v>
      </c>
      <c r="DC511" s="391">
        <f t="shared" si="695"/>
        <v>0</v>
      </c>
      <c r="DD511" s="391">
        <f t="shared" si="696"/>
        <v>0</v>
      </c>
      <c r="DE511" s="398"/>
      <c r="DF511" s="391">
        <f t="shared" si="697"/>
        <v>0</v>
      </c>
      <c r="DG511" s="391">
        <f t="shared" si="698"/>
        <v>0</v>
      </c>
      <c r="DH511" s="391">
        <f t="shared" si="699"/>
        <v>0</v>
      </c>
      <c r="DI511" s="391">
        <f t="shared" si="700"/>
        <v>0</v>
      </c>
      <c r="DJ511" s="391">
        <f t="shared" si="701"/>
        <v>0</v>
      </c>
      <c r="DK511" s="391">
        <f t="shared" si="702"/>
        <v>0</v>
      </c>
      <c r="DL511" s="391">
        <f t="shared" si="703"/>
        <v>0</v>
      </c>
      <c r="DM511" s="391">
        <f t="shared" si="704"/>
        <v>0</v>
      </c>
      <c r="DN511" s="391">
        <f t="shared" si="705"/>
        <v>0</v>
      </c>
      <c r="DO511" s="391">
        <f t="shared" si="706"/>
        <v>0</v>
      </c>
      <c r="DP511" s="391">
        <f t="shared" si="707"/>
        <v>0</v>
      </c>
      <c r="DQ511" s="398"/>
      <c r="DR511" s="391">
        <f t="shared" si="708"/>
        <v>0</v>
      </c>
      <c r="DS511" s="391">
        <f t="shared" si="709"/>
        <v>0</v>
      </c>
      <c r="DT511" s="391">
        <f t="shared" si="710"/>
        <v>0</v>
      </c>
      <c r="DU511" s="391">
        <f t="shared" si="711"/>
        <v>0</v>
      </c>
      <c r="DV511" s="391">
        <f t="shared" si="712"/>
        <v>0</v>
      </c>
      <c r="DW511" s="391">
        <f t="shared" si="713"/>
        <v>0</v>
      </c>
      <c r="DX511" s="391">
        <f t="shared" si="714"/>
        <v>0</v>
      </c>
      <c r="DY511" s="391">
        <f t="shared" si="715"/>
        <v>0</v>
      </c>
      <c r="DZ511" s="391">
        <f t="shared" si="716"/>
        <v>0</v>
      </c>
      <c r="EA511" s="391">
        <f t="shared" si="717"/>
        <v>0</v>
      </c>
      <c r="EB511" s="391">
        <f t="shared" si="718"/>
        <v>0</v>
      </c>
      <c r="EC511" s="398"/>
      <c r="ED511" s="391">
        <f t="shared" si="719"/>
        <v>0</v>
      </c>
      <c r="EE511" s="391">
        <f t="shared" si="720"/>
        <v>0</v>
      </c>
      <c r="EF511" s="391">
        <f t="shared" si="721"/>
        <v>0</v>
      </c>
      <c r="EG511" s="391">
        <f t="shared" si="722"/>
        <v>0</v>
      </c>
      <c r="EH511" s="391">
        <f t="shared" si="723"/>
        <v>0</v>
      </c>
      <c r="EI511" s="391">
        <f t="shared" si="724"/>
        <v>0</v>
      </c>
      <c r="EJ511" s="391">
        <f t="shared" si="725"/>
        <v>0</v>
      </c>
      <c r="EK511" s="391">
        <f t="shared" si="726"/>
        <v>0</v>
      </c>
      <c r="EL511" s="391">
        <f t="shared" si="727"/>
        <v>0</v>
      </c>
      <c r="EM511" s="391">
        <f t="shared" si="728"/>
        <v>0</v>
      </c>
      <c r="EN511" s="391">
        <f t="shared" si="729"/>
        <v>0</v>
      </c>
    </row>
    <row r="512" spans="1:144" s="391" customFormat="1" ht="13.5" hidden="1" thickBot="1" x14ac:dyDescent="0.25">
      <c r="A512" s="364" t="str">
        <f t="shared" si="737"/>
        <v>zzz</v>
      </c>
      <c r="B512" s="365" t="str">
        <f>IF((A512&lt;&gt;"ZZZ"),(IF((IFERROR((VLOOKUP(A512,'Standaard+voorstellen '!A$1:B$436,1,FALSE)),"ZZZ"))="ZZZ","v","")),"")</f>
        <v/>
      </c>
      <c r="C512" s="396" t="s">
        <v>1051</v>
      </c>
      <c r="D512" s="367" t="str">
        <f t="shared" si="649"/>
        <v/>
      </c>
      <c r="E512" s="368" t="str">
        <f>IFERROR((VLOOKUP(C512,'Standaard+voorstellen '!A$1:E$568,2,FALSE)),"Nog af te handelen AANVRAAG")</f>
        <v>Nog af te handelen AANVRAAG</v>
      </c>
      <c r="F512" s="369" t="str">
        <f>IFERROR((VLOOKUP(C512,'Standaard+voorstellen '!A$1:E$568,3,FALSE)),"")</f>
        <v/>
      </c>
      <c r="G512" s="370">
        <f t="shared" si="732"/>
        <v>0</v>
      </c>
      <c r="H512" s="371">
        <f t="shared" si="734"/>
        <v>0</v>
      </c>
      <c r="I512" s="372">
        <f t="shared" si="733"/>
        <v>0</v>
      </c>
      <c r="J512" s="367" t="str">
        <f t="shared" si="650"/>
        <v/>
      </c>
      <c r="K512" s="372">
        <f t="shared" si="651"/>
        <v>0</v>
      </c>
      <c r="L512" s="369" t="s">
        <v>1101</v>
      </c>
      <c r="M512" s="373"/>
      <c r="N512" s="374"/>
      <c r="O512" s="375"/>
      <c r="P512" s="376"/>
      <c r="Q512" s="377"/>
      <c r="R512" s="378"/>
      <c r="S512" s="379"/>
      <c r="T512" s="378"/>
      <c r="U512" s="378"/>
      <c r="V512" s="383"/>
      <c r="W512" s="384"/>
      <c r="X512" s="385"/>
      <c r="Y512" s="384"/>
      <c r="Z512" s="401"/>
      <c r="AA512" s="402"/>
      <c r="AB512" s="377"/>
      <c r="AC512" s="378"/>
      <c r="AD512" s="378"/>
      <c r="AE512" s="383"/>
      <c r="AF512" s="401"/>
      <c r="AG512" s="406"/>
      <c r="AH512" s="377"/>
      <c r="AI512" s="378"/>
      <c r="AJ512" s="379"/>
      <c r="AK512" s="384"/>
      <c r="AL512" s="384"/>
      <c r="AM512" s="384"/>
      <c r="AN512" s="377"/>
      <c r="AO512" s="378"/>
      <c r="AP512" s="379"/>
      <c r="AQ512" s="384"/>
      <c r="AR512" s="384"/>
      <c r="AS512" s="384"/>
      <c r="AT512" s="383"/>
      <c r="AU512" s="384"/>
      <c r="AV512" s="384"/>
      <c r="AW512" s="383"/>
      <c r="AX512" s="384"/>
      <c r="AY512" s="379"/>
      <c r="AZ512" s="403"/>
      <c r="BA512" s="387" t="str">
        <f t="shared" si="652"/>
        <v>zzz</v>
      </c>
      <c r="BB512" s="388" t="str">
        <f t="shared" si="653"/>
        <v/>
      </c>
      <c r="BC512" s="389" t="str">
        <f t="shared" si="654"/>
        <v/>
      </c>
      <c r="BD512" s="390" t="str">
        <f t="shared" si="736"/>
        <v/>
      </c>
      <c r="BE512" s="391">
        <f t="shared" si="655"/>
        <v>4</v>
      </c>
      <c r="BF512" s="392" t="e">
        <f>VLOOKUP(C512,'Standaard+voorstellen '!A$1:E$568,1,FALSE)</f>
        <v>#N/A</v>
      </c>
      <c r="BG512" s="393" t="e">
        <f>VLOOKUP(P512,'Hulpblad Aantal per VrtgSrt &gt;=1'!B$4:C$688,1,FALSE)</f>
        <v>#N/A</v>
      </c>
      <c r="BH512" s="394"/>
      <c r="BI512" s="393" t="str">
        <f t="shared" si="656"/>
        <v>v</v>
      </c>
      <c r="BJ512" s="393" t="str">
        <f t="shared" si="657"/>
        <v/>
      </c>
      <c r="BK512" s="393" t="str">
        <f t="shared" si="658"/>
        <v/>
      </c>
      <c r="BL512" s="395" t="str">
        <f t="shared" si="659"/>
        <v/>
      </c>
      <c r="BM512" s="393" t="str">
        <f>IF((B512&gt;"a"),(VLOOKUP(A512,Afhankelijkheid!A$2:O$5530,2,FALSE)),"")</f>
        <v/>
      </c>
      <c r="BN512" s="396">
        <f>IFERROR(VLOOKUP(A512,'Hulpblad IZB en IZE'!A$2:B$750,2,FALSE),0)</f>
        <v>0</v>
      </c>
      <c r="BO512" s="397" t="str">
        <f t="shared" si="660"/>
        <v/>
      </c>
      <c r="BP512" s="370">
        <f t="shared" si="661"/>
        <v>0</v>
      </c>
      <c r="BQ512" s="371">
        <f t="shared" si="662"/>
        <v>0</v>
      </c>
      <c r="BR512" s="372">
        <f t="shared" si="730"/>
        <v>0</v>
      </c>
      <c r="BS512" s="372">
        <f t="shared" si="731"/>
        <v>0</v>
      </c>
      <c r="BT512" s="367">
        <f t="shared" si="663"/>
        <v>0</v>
      </c>
      <c r="BU512" s="398"/>
      <c r="BW512" s="393">
        <f t="shared" si="664"/>
        <v>0</v>
      </c>
      <c r="BX512" s="393">
        <f t="shared" si="665"/>
        <v>0</v>
      </c>
      <c r="BY512" s="393">
        <f t="shared" si="666"/>
        <v>0</v>
      </c>
      <c r="BZ512" s="393">
        <f t="shared" si="667"/>
        <v>0</v>
      </c>
      <c r="CA512" s="393">
        <f t="shared" si="668"/>
        <v>0</v>
      </c>
      <c r="CB512" s="393">
        <f t="shared" si="669"/>
        <v>0</v>
      </c>
      <c r="CC512" s="393">
        <f t="shared" si="670"/>
        <v>0</v>
      </c>
      <c r="CD512" s="393">
        <f t="shared" si="671"/>
        <v>0</v>
      </c>
      <c r="CE512" s="393">
        <f t="shared" si="672"/>
        <v>0</v>
      </c>
      <c r="CF512" s="393">
        <f t="shared" si="673"/>
        <v>0</v>
      </c>
      <c r="CG512" s="398"/>
      <c r="CH512" s="391">
        <f t="shared" si="674"/>
        <v>0</v>
      </c>
      <c r="CI512" s="391">
        <f t="shared" si="675"/>
        <v>0</v>
      </c>
      <c r="CJ512" s="391">
        <f t="shared" si="676"/>
        <v>0</v>
      </c>
      <c r="CK512" s="391">
        <f t="shared" si="677"/>
        <v>0</v>
      </c>
      <c r="CL512" s="391">
        <f t="shared" si="678"/>
        <v>0</v>
      </c>
      <c r="CM512" s="391">
        <f t="shared" si="679"/>
        <v>0</v>
      </c>
      <c r="CN512" s="391">
        <f t="shared" si="680"/>
        <v>0</v>
      </c>
      <c r="CO512" s="391">
        <f t="shared" si="681"/>
        <v>0</v>
      </c>
      <c r="CP512" s="391">
        <f t="shared" si="682"/>
        <v>0</v>
      </c>
      <c r="CQ512" s="391">
        <f t="shared" si="683"/>
        <v>0</v>
      </c>
      <c r="CR512" s="391">
        <f t="shared" si="684"/>
        <v>0</v>
      </c>
      <c r="CS512" s="393">
        <f t="shared" si="685"/>
        <v>0</v>
      </c>
      <c r="CT512" s="391">
        <f t="shared" si="686"/>
        <v>0</v>
      </c>
      <c r="CU512" s="391">
        <f t="shared" si="687"/>
        <v>0</v>
      </c>
      <c r="CV512" s="391">
        <f t="shared" si="688"/>
        <v>0</v>
      </c>
      <c r="CW512" s="391">
        <f t="shared" si="689"/>
        <v>0</v>
      </c>
      <c r="CX512" s="391">
        <f t="shared" si="690"/>
        <v>0</v>
      </c>
      <c r="CY512" s="391">
        <f t="shared" si="691"/>
        <v>0</v>
      </c>
      <c r="CZ512" s="391">
        <f t="shared" si="692"/>
        <v>0</v>
      </c>
      <c r="DA512" s="391">
        <f t="shared" si="693"/>
        <v>0</v>
      </c>
      <c r="DB512" s="391">
        <f t="shared" si="694"/>
        <v>0</v>
      </c>
      <c r="DC512" s="391">
        <f t="shared" si="695"/>
        <v>0</v>
      </c>
      <c r="DD512" s="391">
        <f t="shared" si="696"/>
        <v>0</v>
      </c>
      <c r="DE512" s="398"/>
      <c r="DF512" s="391">
        <f t="shared" si="697"/>
        <v>0</v>
      </c>
      <c r="DG512" s="391">
        <f t="shared" si="698"/>
        <v>0</v>
      </c>
      <c r="DH512" s="391">
        <f t="shared" si="699"/>
        <v>0</v>
      </c>
      <c r="DI512" s="391">
        <f t="shared" si="700"/>
        <v>0</v>
      </c>
      <c r="DJ512" s="391">
        <f t="shared" si="701"/>
        <v>0</v>
      </c>
      <c r="DK512" s="391">
        <f t="shared" si="702"/>
        <v>0</v>
      </c>
      <c r="DL512" s="391">
        <f t="shared" si="703"/>
        <v>0</v>
      </c>
      <c r="DM512" s="391">
        <f t="shared" si="704"/>
        <v>0</v>
      </c>
      <c r="DN512" s="391">
        <f t="shared" si="705"/>
        <v>0</v>
      </c>
      <c r="DO512" s="391">
        <f t="shared" si="706"/>
        <v>0</v>
      </c>
      <c r="DP512" s="391">
        <f t="shared" si="707"/>
        <v>0</v>
      </c>
      <c r="DQ512" s="398"/>
      <c r="DR512" s="391">
        <f t="shared" si="708"/>
        <v>0</v>
      </c>
      <c r="DS512" s="391">
        <f t="shared" si="709"/>
        <v>0</v>
      </c>
      <c r="DT512" s="391">
        <f t="shared" si="710"/>
        <v>0</v>
      </c>
      <c r="DU512" s="391">
        <f t="shared" si="711"/>
        <v>0</v>
      </c>
      <c r="DV512" s="391">
        <f t="shared" si="712"/>
        <v>0</v>
      </c>
      <c r="DW512" s="391">
        <f t="shared" si="713"/>
        <v>0</v>
      </c>
      <c r="DX512" s="391">
        <f t="shared" si="714"/>
        <v>0</v>
      </c>
      <c r="DY512" s="391">
        <f t="shared" si="715"/>
        <v>0</v>
      </c>
      <c r="DZ512" s="391">
        <f t="shared" si="716"/>
        <v>0</v>
      </c>
      <c r="EA512" s="391">
        <f t="shared" si="717"/>
        <v>0</v>
      </c>
      <c r="EB512" s="391">
        <f t="shared" si="718"/>
        <v>0</v>
      </c>
      <c r="EC512" s="398"/>
      <c r="ED512" s="391">
        <f t="shared" si="719"/>
        <v>0</v>
      </c>
      <c r="EE512" s="391">
        <f t="shared" si="720"/>
        <v>0</v>
      </c>
      <c r="EF512" s="391">
        <f t="shared" si="721"/>
        <v>0</v>
      </c>
      <c r="EG512" s="391">
        <f t="shared" si="722"/>
        <v>0</v>
      </c>
      <c r="EH512" s="391">
        <f t="shared" si="723"/>
        <v>0</v>
      </c>
      <c r="EI512" s="391">
        <f t="shared" si="724"/>
        <v>0</v>
      </c>
      <c r="EJ512" s="391">
        <f t="shared" si="725"/>
        <v>0</v>
      </c>
      <c r="EK512" s="391">
        <f t="shared" si="726"/>
        <v>0</v>
      </c>
      <c r="EL512" s="391">
        <f t="shared" si="727"/>
        <v>0</v>
      </c>
      <c r="EM512" s="391">
        <f t="shared" si="728"/>
        <v>0</v>
      </c>
      <c r="EN512" s="391">
        <f t="shared" si="729"/>
        <v>0</v>
      </c>
    </row>
    <row r="513" spans="1:144" s="391" customFormat="1" ht="13.5" hidden="1" thickBot="1" x14ac:dyDescent="0.25">
      <c r="A513" s="364" t="str">
        <f t="shared" si="737"/>
        <v>zzz</v>
      </c>
      <c r="B513" s="365" t="str">
        <f>IF((A513&lt;&gt;"ZZZ"),(IF((IFERROR((VLOOKUP(A513,'Standaard+voorstellen '!A$1:B$436,1,FALSE)),"ZZZ"))="ZZZ","v","")),"")</f>
        <v/>
      </c>
      <c r="C513" s="396" t="s">
        <v>1051</v>
      </c>
      <c r="D513" s="367" t="str">
        <f t="shared" si="649"/>
        <v/>
      </c>
      <c r="E513" s="368" t="str">
        <f>IFERROR((VLOOKUP(C513,'Standaard+voorstellen '!A$1:E$568,2,FALSE)),"Nog af te handelen AANVRAAG")</f>
        <v>Nog af te handelen AANVRAAG</v>
      </c>
      <c r="F513" s="369" t="str">
        <f>IFERROR((VLOOKUP(C513,'Standaard+voorstellen '!A$1:E$568,3,FALSE)),"")</f>
        <v/>
      </c>
      <c r="G513" s="370">
        <f t="shared" si="732"/>
        <v>0</v>
      </c>
      <c r="H513" s="371">
        <f t="shared" si="734"/>
        <v>0</v>
      </c>
      <c r="I513" s="372">
        <f t="shared" si="733"/>
        <v>0</v>
      </c>
      <c r="J513" s="367" t="str">
        <f t="shared" si="650"/>
        <v/>
      </c>
      <c r="K513" s="372">
        <f t="shared" si="651"/>
        <v>0</v>
      </c>
      <c r="L513" s="369" t="s">
        <v>1101</v>
      </c>
      <c r="M513" s="373"/>
      <c r="N513" s="428"/>
      <c r="O513" s="375"/>
      <c r="P513" s="376"/>
      <c r="Q513" s="461"/>
      <c r="R513" s="462"/>
      <c r="S513" s="482"/>
      <c r="T513" s="462"/>
      <c r="U513" s="462"/>
      <c r="V513" s="483"/>
      <c r="W513" s="484"/>
      <c r="X513" s="485"/>
      <c r="Y513" s="484"/>
      <c r="Z513" s="484"/>
      <c r="AA513" s="484"/>
      <c r="AB513" s="461"/>
      <c r="AC513" s="462"/>
      <c r="AD513" s="462"/>
      <c r="AE513" s="483"/>
      <c r="AF513" s="484"/>
      <c r="AG513" s="485"/>
      <c r="AH513" s="483"/>
      <c r="AI513" s="484"/>
      <c r="AJ513" s="485"/>
      <c r="AK513" s="462"/>
      <c r="AL513" s="462"/>
      <c r="AM513" s="462"/>
      <c r="AN513" s="483"/>
      <c r="AO513" s="484"/>
      <c r="AP513" s="485"/>
      <c r="AQ513" s="462"/>
      <c r="AR513" s="462"/>
      <c r="AS513" s="462"/>
      <c r="AT513" s="483"/>
      <c r="AU513" s="462"/>
      <c r="AV513" s="462"/>
      <c r="AW513" s="483"/>
      <c r="AX513" s="484"/>
      <c r="AY513" s="485"/>
      <c r="AZ513" s="403"/>
      <c r="BA513" s="387" t="str">
        <f t="shared" si="652"/>
        <v>zzz</v>
      </c>
      <c r="BB513" s="388" t="str">
        <f t="shared" si="653"/>
        <v/>
      </c>
      <c r="BC513" s="389" t="str">
        <f t="shared" si="654"/>
        <v/>
      </c>
      <c r="BD513" s="390" t="str">
        <f t="shared" si="736"/>
        <v/>
      </c>
      <c r="BE513" s="391">
        <f t="shared" si="655"/>
        <v>4</v>
      </c>
      <c r="BF513" s="392" t="e">
        <f>VLOOKUP(C513,'Standaard+voorstellen '!A$1:E$568,1,FALSE)</f>
        <v>#N/A</v>
      </c>
      <c r="BG513" s="393" t="e">
        <f>VLOOKUP(P513,'Hulpblad Aantal per VrtgSrt &gt;=1'!B$4:C$688,1,FALSE)</f>
        <v>#N/A</v>
      </c>
      <c r="BH513" s="394"/>
      <c r="BI513" s="393" t="str">
        <f t="shared" si="656"/>
        <v>v</v>
      </c>
      <c r="BJ513" s="393" t="str">
        <f t="shared" si="657"/>
        <v/>
      </c>
      <c r="BK513" s="393" t="str">
        <f t="shared" si="658"/>
        <v/>
      </c>
      <c r="BL513" s="395" t="str">
        <f t="shared" si="659"/>
        <v/>
      </c>
      <c r="BM513" s="393" t="str">
        <f>IF((B513&gt;"a"),(VLOOKUP(A513,Afhankelijkheid!A$2:O$5530,2,FALSE)),"")</f>
        <v/>
      </c>
      <c r="BN513" s="396">
        <f>IFERROR(VLOOKUP(A513,'Hulpblad IZB en IZE'!A$2:B$750,2,FALSE),0)</f>
        <v>0</v>
      </c>
      <c r="BO513" s="397" t="str">
        <f t="shared" si="660"/>
        <v/>
      </c>
      <c r="BP513" s="370">
        <f t="shared" si="661"/>
        <v>0</v>
      </c>
      <c r="BQ513" s="371">
        <f t="shared" si="662"/>
        <v>0</v>
      </c>
      <c r="BR513" s="372">
        <f t="shared" si="730"/>
        <v>0</v>
      </c>
      <c r="BS513" s="372">
        <f t="shared" si="731"/>
        <v>0</v>
      </c>
      <c r="BT513" s="367">
        <f t="shared" si="663"/>
        <v>0</v>
      </c>
      <c r="BU513" s="398"/>
      <c r="BW513" s="393">
        <f t="shared" si="664"/>
        <v>0</v>
      </c>
      <c r="BX513" s="393">
        <f t="shared" si="665"/>
        <v>0</v>
      </c>
      <c r="BY513" s="393">
        <f t="shared" si="666"/>
        <v>0</v>
      </c>
      <c r="BZ513" s="393">
        <f t="shared" si="667"/>
        <v>0</v>
      </c>
      <c r="CA513" s="393">
        <f t="shared" si="668"/>
        <v>0</v>
      </c>
      <c r="CB513" s="393">
        <f t="shared" si="669"/>
        <v>0</v>
      </c>
      <c r="CC513" s="393">
        <f t="shared" si="670"/>
        <v>0</v>
      </c>
      <c r="CD513" s="393">
        <f t="shared" si="671"/>
        <v>0</v>
      </c>
      <c r="CE513" s="393">
        <f t="shared" si="672"/>
        <v>0</v>
      </c>
      <c r="CF513" s="393">
        <f t="shared" si="673"/>
        <v>0</v>
      </c>
      <c r="CG513" s="398"/>
      <c r="CH513" s="391">
        <f t="shared" si="674"/>
        <v>0</v>
      </c>
      <c r="CI513" s="391">
        <f t="shared" si="675"/>
        <v>0</v>
      </c>
      <c r="CJ513" s="391">
        <f t="shared" si="676"/>
        <v>0</v>
      </c>
      <c r="CK513" s="391">
        <f t="shared" si="677"/>
        <v>0</v>
      </c>
      <c r="CL513" s="391">
        <f t="shared" si="678"/>
        <v>0</v>
      </c>
      <c r="CM513" s="391">
        <f t="shared" si="679"/>
        <v>0</v>
      </c>
      <c r="CN513" s="391">
        <f t="shared" si="680"/>
        <v>0</v>
      </c>
      <c r="CO513" s="391">
        <f t="shared" si="681"/>
        <v>0</v>
      </c>
      <c r="CP513" s="391">
        <f t="shared" si="682"/>
        <v>0</v>
      </c>
      <c r="CQ513" s="391">
        <f t="shared" si="683"/>
        <v>0</v>
      </c>
      <c r="CR513" s="391">
        <f t="shared" si="684"/>
        <v>0</v>
      </c>
      <c r="CS513" s="393">
        <f t="shared" si="685"/>
        <v>0</v>
      </c>
      <c r="CT513" s="391">
        <f t="shared" si="686"/>
        <v>0</v>
      </c>
      <c r="CU513" s="391">
        <f t="shared" si="687"/>
        <v>0</v>
      </c>
      <c r="CV513" s="391">
        <f t="shared" si="688"/>
        <v>0</v>
      </c>
      <c r="CW513" s="391">
        <f t="shared" si="689"/>
        <v>0</v>
      </c>
      <c r="CX513" s="391">
        <f t="shared" si="690"/>
        <v>0</v>
      </c>
      <c r="CY513" s="391">
        <f t="shared" si="691"/>
        <v>0</v>
      </c>
      <c r="CZ513" s="391">
        <f t="shared" si="692"/>
        <v>0</v>
      </c>
      <c r="DA513" s="391">
        <f t="shared" si="693"/>
        <v>0</v>
      </c>
      <c r="DB513" s="391">
        <f t="shared" si="694"/>
        <v>0</v>
      </c>
      <c r="DC513" s="391">
        <f t="shared" si="695"/>
        <v>0</v>
      </c>
      <c r="DD513" s="391">
        <f t="shared" si="696"/>
        <v>0</v>
      </c>
      <c r="DE513" s="398"/>
      <c r="DF513" s="391">
        <f t="shared" si="697"/>
        <v>0</v>
      </c>
      <c r="DG513" s="391">
        <f t="shared" si="698"/>
        <v>0</v>
      </c>
      <c r="DH513" s="391">
        <f t="shared" si="699"/>
        <v>0</v>
      </c>
      <c r="DI513" s="391">
        <f t="shared" si="700"/>
        <v>0</v>
      </c>
      <c r="DJ513" s="391">
        <f t="shared" si="701"/>
        <v>0</v>
      </c>
      <c r="DK513" s="391">
        <f t="shared" si="702"/>
        <v>0</v>
      </c>
      <c r="DL513" s="391">
        <f t="shared" si="703"/>
        <v>0</v>
      </c>
      <c r="DM513" s="391">
        <f t="shared" si="704"/>
        <v>0</v>
      </c>
      <c r="DN513" s="391">
        <f t="shared" si="705"/>
        <v>0</v>
      </c>
      <c r="DO513" s="391">
        <f t="shared" si="706"/>
        <v>0</v>
      </c>
      <c r="DP513" s="391">
        <f t="shared" si="707"/>
        <v>0</v>
      </c>
      <c r="DQ513" s="398"/>
      <c r="DR513" s="391">
        <f t="shared" si="708"/>
        <v>0</v>
      </c>
      <c r="DS513" s="391">
        <f t="shared" si="709"/>
        <v>0</v>
      </c>
      <c r="DT513" s="391">
        <f t="shared" si="710"/>
        <v>0</v>
      </c>
      <c r="DU513" s="391">
        <f t="shared" si="711"/>
        <v>0</v>
      </c>
      <c r="DV513" s="391">
        <f t="shared" si="712"/>
        <v>0</v>
      </c>
      <c r="DW513" s="391">
        <f t="shared" si="713"/>
        <v>0</v>
      </c>
      <c r="DX513" s="391">
        <f t="shared" si="714"/>
        <v>0</v>
      </c>
      <c r="DY513" s="391">
        <f t="shared" si="715"/>
        <v>0</v>
      </c>
      <c r="DZ513" s="391">
        <f t="shared" si="716"/>
        <v>0</v>
      </c>
      <c r="EA513" s="391">
        <f t="shared" si="717"/>
        <v>0</v>
      </c>
      <c r="EB513" s="391">
        <f t="shared" si="718"/>
        <v>0</v>
      </c>
      <c r="EC513" s="398"/>
      <c r="ED513" s="391">
        <f t="shared" si="719"/>
        <v>0</v>
      </c>
      <c r="EE513" s="391">
        <f t="shared" si="720"/>
        <v>0</v>
      </c>
      <c r="EF513" s="391">
        <f t="shared" si="721"/>
        <v>0</v>
      </c>
      <c r="EG513" s="391">
        <f t="shared" si="722"/>
        <v>0</v>
      </c>
      <c r="EH513" s="391">
        <f t="shared" si="723"/>
        <v>0</v>
      </c>
      <c r="EI513" s="391">
        <f t="shared" si="724"/>
        <v>0</v>
      </c>
      <c r="EJ513" s="391">
        <f t="shared" si="725"/>
        <v>0</v>
      </c>
      <c r="EK513" s="391">
        <f t="shared" si="726"/>
        <v>0</v>
      </c>
      <c r="EL513" s="391">
        <f t="shared" si="727"/>
        <v>0</v>
      </c>
      <c r="EM513" s="391">
        <f t="shared" si="728"/>
        <v>0</v>
      </c>
      <c r="EN513" s="391">
        <f t="shared" si="729"/>
        <v>0</v>
      </c>
    </row>
    <row r="514" spans="1:144" s="391" customFormat="1" ht="13.5" hidden="1" thickBot="1" x14ac:dyDescent="0.25">
      <c r="A514" s="364" t="str">
        <f t="shared" si="737"/>
        <v>zzz</v>
      </c>
      <c r="B514" s="365" t="str">
        <f>IF((A514&lt;&gt;"ZZZ"),(IF((IFERROR((VLOOKUP(A514,'Standaard+voorstellen '!A$1:B$436,1,FALSE)),"ZZZ"))="ZZZ","v","")),"")</f>
        <v/>
      </c>
      <c r="C514" s="413" t="s">
        <v>1051</v>
      </c>
      <c r="D514" s="367" t="str">
        <f t="shared" si="649"/>
        <v/>
      </c>
      <c r="E514" s="368" t="str">
        <f>IFERROR((VLOOKUP(C514,'Standaard+voorstellen '!A$1:E$568,2,FALSE)),"Nog af te handelen AANVRAAG")</f>
        <v>Nog af te handelen AANVRAAG</v>
      </c>
      <c r="F514" s="369" t="str">
        <f>IFERROR((VLOOKUP(C514,'Standaard+voorstellen '!A$1:E$568,3,FALSE)),"")</f>
        <v/>
      </c>
      <c r="G514" s="370">
        <f t="shared" si="732"/>
        <v>0</v>
      </c>
      <c r="H514" s="371">
        <f t="shared" si="734"/>
        <v>0</v>
      </c>
      <c r="I514" s="372">
        <f t="shared" si="733"/>
        <v>0</v>
      </c>
      <c r="J514" s="367" t="str">
        <f t="shared" si="650"/>
        <v/>
      </c>
      <c r="K514" s="372">
        <f t="shared" si="651"/>
        <v>0</v>
      </c>
      <c r="L514" s="369" t="s">
        <v>1101</v>
      </c>
      <c r="M514" s="373"/>
      <c r="N514" s="428"/>
      <c r="O514" s="375"/>
      <c r="P514" s="376"/>
      <c r="Q514" s="461"/>
      <c r="R514" s="378"/>
      <c r="S514" s="379"/>
      <c r="T514" s="462"/>
      <c r="U514" s="462"/>
      <c r="V514" s="377"/>
      <c r="W514" s="378"/>
      <c r="X514" s="379"/>
      <c r="Y514" s="384"/>
      <c r="Z514" s="401"/>
      <c r="AA514" s="402"/>
      <c r="AB514" s="377"/>
      <c r="AC514" s="378"/>
      <c r="AD514" s="378"/>
      <c r="AE514" s="377"/>
      <c r="AF514" s="380"/>
      <c r="AG514" s="382"/>
      <c r="AH514" s="377"/>
      <c r="AI514" s="378"/>
      <c r="AJ514" s="379"/>
      <c r="AK514" s="378"/>
      <c r="AL514" s="378"/>
      <c r="AM514" s="378"/>
      <c r="AN514" s="377"/>
      <c r="AO514" s="378"/>
      <c r="AP514" s="379"/>
      <c r="AQ514" s="378"/>
      <c r="AR514" s="378"/>
      <c r="AS514" s="378"/>
      <c r="AT514" s="383"/>
      <c r="AU514" s="378"/>
      <c r="AV514" s="378"/>
      <c r="AW514" s="383"/>
      <c r="AX514" s="384"/>
      <c r="AY514" s="379"/>
      <c r="AZ514" s="403"/>
      <c r="BA514" s="387" t="str">
        <f t="shared" si="652"/>
        <v>zzz</v>
      </c>
      <c r="BB514" s="388" t="str">
        <f t="shared" si="653"/>
        <v/>
      </c>
      <c r="BC514" s="389" t="str">
        <f t="shared" si="654"/>
        <v/>
      </c>
      <c r="BD514" s="390" t="str">
        <f t="shared" si="736"/>
        <v/>
      </c>
      <c r="BE514" s="391">
        <f t="shared" si="655"/>
        <v>4</v>
      </c>
      <c r="BF514" s="392" t="e">
        <f>VLOOKUP(C514,'Standaard+voorstellen '!A$1:E$568,1,FALSE)</f>
        <v>#N/A</v>
      </c>
      <c r="BG514" s="393" t="e">
        <f>VLOOKUP(P514,'Hulpblad Aantal per VrtgSrt &gt;=1'!B$4:C$688,1,FALSE)</f>
        <v>#N/A</v>
      </c>
      <c r="BH514" s="394"/>
      <c r="BI514" s="393" t="str">
        <f t="shared" si="656"/>
        <v>v</v>
      </c>
      <c r="BJ514" s="393" t="str">
        <f t="shared" si="657"/>
        <v/>
      </c>
      <c r="BK514" s="393" t="str">
        <f t="shared" si="658"/>
        <v/>
      </c>
      <c r="BL514" s="395" t="str">
        <f t="shared" si="659"/>
        <v/>
      </c>
      <c r="BM514" s="393" t="str">
        <f>IF((B514&gt;"a"),(VLOOKUP(A514,Afhankelijkheid!A$2:O$5530,2,FALSE)),"")</f>
        <v/>
      </c>
      <c r="BN514" s="396">
        <f>IFERROR(VLOOKUP(A514,'Hulpblad IZB en IZE'!A$2:B$750,2,FALSE),0)</f>
        <v>0</v>
      </c>
      <c r="BO514" s="397" t="str">
        <f t="shared" si="660"/>
        <v/>
      </c>
      <c r="BP514" s="370">
        <f t="shared" si="661"/>
        <v>0</v>
      </c>
      <c r="BQ514" s="371">
        <f t="shared" si="662"/>
        <v>0</v>
      </c>
      <c r="BR514" s="372">
        <f t="shared" si="730"/>
        <v>0</v>
      </c>
      <c r="BS514" s="372">
        <f t="shared" si="731"/>
        <v>0</v>
      </c>
      <c r="BT514" s="367">
        <f t="shared" si="663"/>
        <v>0</v>
      </c>
      <c r="BU514" s="398"/>
      <c r="BW514" s="393">
        <f t="shared" si="664"/>
        <v>0</v>
      </c>
      <c r="BX514" s="393">
        <f t="shared" si="665"/>
        <v>0</v>
      </c>
      <c r="BY514" s="393">
        <f t="shared" si="666"/>
        <v>0</v>
      </c>
      <c r="BZ514" s="393">
        <f t="shared" si="667"/>
        <v>0</v>
      </c>
      <c r="CA514" s="393">
        <f t="shared" si="668"/>
        <v>0</v>
      </c>
      <c r="CB514" s="393">
        <f t="shared" si="669"/>
        <v>0</v>
      </c>
      <c r="CC514" s="393">
        <f t="shared" si="670"/>
        <v>0</v>
      </c>
      <c r="CD514" s="393">
        <f t="shared" si="671"/>
        <v>0</v>
      </c>
      <c r="CE514" s="393">
        <f t="shared" si="672"/>
        <v>0</v>
      </c>
      <c r="CF514" s="393">
        <f t="shared" si="673"/>
        <v>0</v>
      </c>
      <c r="CG514" s="398"/>
      <c r="CH514" s="391">
        <f t="shared" si="674"/>
        <v>0</v>
      </c>
      <c r="CI514" s="391">
        <f t="shared" si="675"/>
        <v>0</v>
      </c>
      <c r="CJ514" s="391">
        <f t="shared" si="676"/>
        <v>0</v>
      </c>
      <c r="CK514" s="391">
        <f t="shared" si="677"/>
        <v>0</v>
      </c>
      <c r="CL514" s="391">
        <f t="shared" si="678"/>
        <v>0</v>
      </c>
      <c r="CM514" s="391">
        <f t="shared" si="679"/>
        <v>0</v>
      </c>
      <c r="CN514" s="391">
        <f t="shared" si="680"/>
        <v>0</v>
      </c>
      <c r="CO514" s="391">
        <f t="shared" si="681"/>
        <v>0</v>
      </c>
      <c r="CP514" s="391">
        <f t="shared" si="682"/>
        <v>0</v>
      </c>
      <c r="CQ514" s="391">
        <f t="shared" si="683"/>
        <v>0</v>
      </c>
      <c r="CR514" s="391">
        <f t="shared" si="684"/>
        <v>0</v>
      </c>
      <c r="CS514" s="393">
        <f t="shared" si="685"/>
        <v>0</v>
      </c>
      <c r="CT514" s="391">
        <f t="shared" si="686"/>
        <v>0</v>
      </c>
      <c r="CU514" s="391">
        <f t="shared" si="687"/>
        <v>0</v>
      </c>
      <c r="CV514" s="391">
        <f t="shared" si="688"/>
        <v>0</v>
      </c>
      <c r="CW514" s="391">
        <f t="shared" si="689"/>
        <v>0</v>
      </c>
      <c r="CX514" s="391">
        <f t="shared" si="690"/>
        <v>0</v>
      </c>
      <c r="CY514" s="391">
        <f t="shared" si="691"/>
        <v>0</v>
      </c>
      <c r="CZ514" s="391">
        <f t="shared" si="692"/>
        <v>0</v>
      </c>
      <c r="DA514" s="391">
        <f t="shared" si="693"/>
        <v>0</v>
      </c>
      <c r="DB514" s="391">
        <f t="shared" si="694"/>
        <v>0</v>
      </c>
      <c r="DC514" s="391">
        <f t="shared" si="695"/>
        <v>0</v>
      </c>
      <c r="DD514" s="391">
        <f t="shared" si="696"/>
        <v>0</v>
      </c>
      <c r="DE514" s="398"/>
      <c r="DF514" s="391">
        <f t="shared" si="697"/>
        <v>0</v>
      </c>
      <c r="DG514" s="391">
        <f t="shared" si="698"/>
        <v>0</v>
      </c>
      <c r="DH514" s="391">
        <f t="shared" si="699"/>
        <v>0</v>
      </c>
      <c r="DI514" s="391">
        <f t="shared" si="700"/>
        <v>0</v>
      </c>
      <c r="DJ514" s="391">
        <f t="shared" si="701"/>
        <v>0</v>
      </c>
      <c r="DK514" s="391">
        <f t="shared" si="702"/>
        <v>0</v>
      </c>
      <c r="DL514" s="391">
        <f t="shared" si="703"/>
        <v>0</v>
      </c>
      <c r="DM514" s="391">
        <f t="shared" si="704"/>
        <v>0</v>
      </c>
      <c r="DN514" s="391">
        <f t="shared" si="705"/>
        <v>0</v>
      </c>
      <c r="DO514" s="391">
        <f t="shared" si="706"/>
        <v>0</v>
      </c>
      <c r="DP514" s="391">
        <f t="shared" si="707"/>
        <v>0</v>
      </c>
      <c r="DQ514" s="398"/>
      <c r="DR514" s="391">
        <f t="shared" si="708"/>
        <v>0</v>
      </c>
      <c r="DS514" s="391">
        <f t="shared" si="709"/>
        <v>0</v>
      </c>
      <c r="DT514" s="391">
        <f t="shared" si="710"/>
        <v>0</v>
      </c>
      <c r="DU514" s="391">
        <f t="shared" si="711"/>
        <v>0</v>
      </c>
      <c r="DV514" s="391">
        <f t="shared" si="712"/>
        <v>0</v>
      </c>
      <c r="DW514" s="391">
        <f t="shared" si="713"/>
        <v>0</v>
      </c>
      <c r="DX514" s="391">
        <f t="shared" si="714"/>
        <v>0</v>
      </c>
      <c r="DY514" s="391">
        <f t="shared" si="715"/>
        <v>0</v>
      </c>
      <c r="DZ514" s="391">
        <f t="shared" si="716"/>
        <v>0</v>
      </c>
      <c r="EA514" s="391">
        <f t="shared" si="717"/>
        <v>0</v>
      </c>
      <c r="EB514" s="391">
        <f t="shared" si="718"/>
        <v>0</v>
      </c>
      <c r="EC514" s="398"/>
      <c r="ED514" s="391">
        <f t="shared" si="719"/>
        <v>0</v>
      </c>
      <c r="EE514" s="391">
        <f t="shared" si="720"/>
        <v>0</v>
      </c>
      <c r="EF514" s="391">
        <f t="shared" si="721"/>
        <v>0</v>
      </c>
      <c r="EG514" s="391">
        <f t="shared" si="722"/>
        <v>0</v>
      </c>
      <c r="EH514" s="391">
        <f t="shared" si="723"/>
        <v>0</v>
      </c>
      <c r="EI514" s="391">
        <f t="shared" si="724"/>
        <v>0</v>
      </c>
      <c r="EJ514" s="391">
        <f t="shared" si="725"/>
        <v>0</v>
      </c>
      <c r="EK514" s="391">
        <f t="shared" si="726"/>
        <v>0</v>
      </c>
      <c r="EL514" s="391">
        <f t="shared" si="727"/>
        <v>0</v>
      </c>
      <c r="EM514" s="391">
        <f t="shared" si="728"/>
        <v>0</v>
      </c>
      <c r="EN514" s="391">
        <f t="shared" si="729"/>
        <v>0</v>
      </c>
    </row>
    <row r="515" spans="1:144" s="391" customFormat="1" ht="13.5" hidden="1" thickBot="1" x14ac:dyDescent="0.25">
      <c r="A515" s="364" t="str">
        <f t="shared" si="737"/>
        <v>zzz</v>
      </c>
      <c r="B515" s="365" t="str">
        <f>IF((A515&lt;&gt;"ZZZ"),(IF((IFERROR((VLOOKUP(A515,'Standaard+voorstellen '!A$1:B$436,1,FALSE)),"ZZZ"))="ZZZ","v","")),"")</f>
        <v/>
      </c>
      <c r="C515" s="532" t="s">
        <v>1051</v>
      </c>
      <c r="D515" s="367" t="str">
        <f t="shared" si="649"/>
        <v/>
      </c>
      <c r="E515" s="368" t="str">
        <f>IFERROR((VLOOKUP(C515,'Standaard+voorstellen '!A$1:E$568,2,FALSE)),"Nog af te handelen AANVRAAG")</f>
        <v>Nog af te handelen AANVRAAG</v>
      </c>
      <c r="F515" s="369" t="str">
        <f>IFERROR((VLOOKUP(C515,'Standaard+voorstellen '!A$1:E$568,3,FALSE)),"")</f>
        <v/>
      </c>
      <c r="G515" s="370">
        <f t="shared" si="732"/>
        <v>0</v>
      </c>
      <c r="H515" s="371">
        <f t="shared" si="734"/>
        <v>0</v>
      </c>
      <c r="I515" s="372">
        <f t="shared" si="733"/>
        <v>0</v>
      </c>
      <c r="J515" s="367" t="str">
        <f t="shared" si="650"/>
        <v/>
      </c>
      <c r="K515" s="372">
        <f t="shared" si="651"/>
        <v>0</v>
      </c>
      <c r="L515" s="369" t="s">
        <v>1101</v>
      </c>
      <c r="M515" s="373"/>
      <c r="N515" s="533"/>
      <c r="O515" s="375"/>
      <c r="P515" s="376"/>
      <c r="Q515" s="377"/>
      <c r="R515" s="378"/>
      <c r="S515" s="379"/>
      <c r="T515" s="378"/>
      <c r="U515" s="378"/>
      <c r="V515" s="383"/>
      <c r="W515" s="384"/>
      <c r="X515" s="385"/>
      <c r="Y515" s="384"/>
      <c r="Z515" s="401"/>
      <c r="AA515" s="402"/>
      <c r="AB515" s="377"/>
      <c r="AC515" s="378"/>
      <c r="AD515" s="378"/>
      <c r="AE515" s="383"/>
      <c r="AF515" s="401"/>
      <c r="AG515" s="406"/>
      <c r="AH515" s="383"/>
      <c r="AI515" s="384"/>
      <c r="AJ515" s="385"/>
      <c r="AK515" s="384"/>
      <c r="AL515" s="384"/>
      <c r="AM515" s="384"/>
      <c r="AN515" s="383"/>
      <c r="AO515" s="384"/>
      <c r="AP515" s="385"/>
      <c r="AQ515" s="384"/>
      <c r="AR515" s="384"/>
      <c r="AS515" s="384"/>
      <c r="AT515" s="383"/>
      <c r="AU515" s="384"/>
      <c r="AV515" s="384"/>
      <c r="AW515" s="383"/>
      <c r="AX515" s="384"/>
      <c r="AY515" s="385"/>
      <c r="AZ515" s="403"/>
      <c r="BA515" s="387" t="str">
        <f t="shared" si="652"/>
        <v>zzz</v>
      </c>
      <c r="BB515" s="388" t="str">
        <f t="shared" si="653"/>
        <v/>
      </c>
      <c r="BC515" s="389" t="str">
        <f t="shared" si="654"/>
        <v/>
      </c>
      <c r="BD515" s="390" t="str">
        <f t="shared" si="736"/>
        <v/>
      </c>
      <c r="BE515" s="391">
        <f t="shared" si="655"/>
        <v>4</v>
      </c>
      <c r="BF515" s="392" t="e">
        <f>VLOOKUP(C515,'Standaard+voorstellen '!A$1:E$568,1,FALSE)</f>
        <v>#N/A</v>
      </c>
      <c r="BG515" s="393" t="e">
        <f>VLOOKUP(P515,'Hulpblad Aantal per VrtgSrt &gt;=1'!B$4:C$688,1,FALSE)</f>
        <v>#N/A</v>
      </c>
      <c r="BH515" s="394"/>
      <c r="BI515" s="393" t="str">
        <f t="shared" si="656"/>
        <v>v</v>
      </c>
      <c r="BJ515" s="393" t="str">
        <f t="shared" si="657"/>
        <v/>
      </c>
      <c r="BK515" s="393" t="str">
        <f t="shared" si="658"/>
        <v/>
      </c>
      <c r="BL515" s="395" t="str">
        <f t="shared" si="659"/>
        <v/>
      </c>
      <c r="BM515" s="393" t="str">
        <f>IF((B515&gt;"a"),(VLOOKUP(A515,Afhankelijkheid!A$2:O$5530,2,FALSE)),"")</f>
        <v/>
      </c>
      <c r="BN515" s="396">
        <f>IFERROR(VLOOKUP(A515,'Hulpblad IZB en IZE'!A$2:B$750,2,FALSE),0)</f>
        <v>0</v>
      </c>
      <c r="BO515" s="397" t="str">
        <f t="shared" si="660"/>
        <v/>
      </c>
      <c r="BP515" s="370">
        <f t="shared" si="661"/>
        <v>0</v>
      </c>
      <c r="BQ515" s="371">
        <f t="shared" si="662"/>
        <v>0</v>
      </c>
      <c r="BR515" s="372">
        <f t="shared" si="730"/>
        <v>0</v>
      </c>
      <c r="BS515" s="372">
        <f t="shared" si="731"/>
        <v>0</v>
      </c>
      <c r="BT515" s="367">
        <f t="shared" si="663"/>
        <v>0</v>
      </c>
      <c r="BU515" s="398"/>
      <c r="BW515" s="393">
        <f t="shared" si="664"/>
        <v>0</v>
      </c>
      <c r="BX515" s="393">
        <f t="shared" si="665"/>
        <v>0</v>
      </c>
      <c r="BY515" s="393">
        <f t="shared" si="666"/>
        <v>0</v>
      </c>
      <c r="BZ515" s="393">
        <f t="shared" si="667"/>
        <v>0</v>
      </c>
      <c r="CA515" s="393">
        <f t="shared" si="668"/>
        <v>0</v>
      </c>
      <c r="CB515" s="393">
        <f t="shared" si="669"/>
        <v>0</v>
      </c>
      <c r="CC515" s="393">
        <f t="shared" si="670"/>
        <v>0</v>
      </c>
      <c r="CD515" s="393">
        <f t="shared" si="671"/>
        <v>0</v>
      </c>
      <c r="CE515" s="393">
        <f t="shared" si="672"/>
        <v>0</v>
      </c>
      <c r="CF515" s="393">
        <f t="shared" si="673"/>
        <v>0</v>
      </c>
      <c r="CG515" s="398"/>
      <c r="CH515" s="391">
        <f t="shared" si="674"/>
        <v>0</v>
      </c>
      <c r="CI515" s="391">
        <f t="shared" si="675"/>
        <v>0</v>
      </c>
      <c r="CJ515" s="391">
        <f t="shared" si="676"/>
        <v>0</v>
      </c>
      <c r="CK515" s="391">
        <f t="shared" si="677"/>
        <v>0</v>
      </c>
      <c r="CL515" s="391">
        <f t="shared" si="678"/>
        <v>0</v>
      </c>
      <c r="CM515" s="391">
        <f t="shared" si="679"/>
        <v>0</v>
      </c>
      <c r="CN515" s="391">
        <f t="shared" si="680"/>
        <v>0</v>
      </c>
      <c r="CO515" s="391">
        <f t="shared" si="681"/>
        <v>0</v>
      </c>
      <c r="CP515" s="391">
        <f t="shared" si="682"/>
        <v>0</v>
      </c>
      <c r="CQ515" s="391">
        <f t="shared" si="683"/>
        <v>0</v>
      </c>
      <c r="CR515" s="391">
        <f t="shared" si="684"/>
        <v>0</v>
      </c>
      <c r="CS515" s="393">
        <f t="shared" si="685"/>
        <v>0</v>
      </c>
      <c r="CT515" s="391">
        <f t="shared" si="686"/>
        <v>0</v>
      </c>
      <c r="CU515" s="391">
        <f t="shared" si="687"/>
        <v>0</v>
      </c>
      <c r="CV515" s="391">
        <f t="shared" si="688"/>
        <v>0</v>
      </c>
      <c r="CW515" s="391">
        <f t="shared" si="689"/>
        <v>0</v>
      </c>
      <c r="CX515" s="391">
        <f t="shared" si="690"/>
        <v>0</v>
      </c>
      <c r="CY515" s="391">
        <f t="shared" si="691"/>
        <v>0</v>
      </c>
      <c r="CZ515" s="391">
        <f t="shared" si="692"/>
        <v>0</v>
      </c>
      <c r="DA515" s="391">
        <f t="shared" si="693"/>
        <v>0</v>
      </c>
      <c r="DB515" s="391">
        <f t="shared" si="694"/>
        <v>0</v>
      </c>
      <c r="DC515" s="391">
        <f t="shared" si="695"/>
        <v>0</v>
      </c>
      <c r="DD515" s="391">
        <f t="shared" si="696"/>
        <v>0</v>
      </c>
      <c r="DE515" s="398"/>
      <c r="DF515" s="391">
        <f t="shared" si="697"/>
        <v>0</v>
      </c>
      <c r="DG515" s="391">
        <f t="shared" si="698"/>
        <v>0</v>
      </c>
      <c r="DH515" s="391">
        <f t="shared" si="699"/>
        <v>0</v>
      </c>
      <c r="DI515" s="391">
        <f t="shared" si="700"/>
        <v>0</v>
      </c>
      <c r="DJ515" s="391">
        <f t="shared" si="701"/>
        <v>0</v>
      </c>
      <c r="DK515" s="391">
        <f t="shared" si="702"/>
        <v>0</v>
      </c>
      <c r="DL515" s="391">
        <f t="shared" si="703"/>
        <v>0</v>
      </c>
      <c r="DM515" s="391">
        <f t="shared" si="704"/>
        <v>0</v>
      </c>
      <c r="DN515" s="391">
        <f t="shared" si="705"/>
        <v>0</v>
      </c>
      <c r="DO515" s="391">
        <f t="shared" si="706"/>
        <v>0</v>
      </c>
      <c r="DP515" s="391">
        <f t="shared" si="707"/>
        <v>0</v>
      </c>
      <c r="DQ515" s="398"/>
      <c r="DR515" s="391">
        <f t="shared" si="708"/>
        <v>0</v>
      </c>
      <c r="DS515" s="391">
        <f t="shared" si="709"/>
        <v>0</v>
      </c>
      <c r="DT515" s="391">
        <f t="shared" si="710"/>
        <v>0</v>
      </c>
      <c r="DU515" s="391">
        <f t="shared" si="711"/>
        <v>0</v>
      </c>
      <c r="DV515" s="391">
        <f t="shared" si="712"/>
        <v>0</v>
      </c>
      <c r="DW515" s="391">
        <f t="shared" si="713"/>
        <v>0</v>
      </c>
      <c r="DX515" s="391">
        <f t="shared" si="714"/>
        <v>0</v>
      </c>
      <c r="DY515" s="391">
        <f t="shared" si="715"/>
        <v>0</v>
      </c>
      <c r="DZ515" s="391">
        <f t="shared" si="716"/>
        <v>0</v>
      </c>
      <c r="EA515" s="391">
        <f t="shared" si="717"/>
        <v>0</v>
      </c>
      <c r="EB515" s="391">
        <f t="shared" si="718"/>
        <v>0</v>
      </c>
      <c r="EC515" s="398"/>
      <c r="ED515" s="391">
        <f t="shared" si="719"/>
        <v>0</v>
      </c>
      <c r="EE515" s="391">
        <f t="shared" si="720"/>
        <v>0</v>
      </c>
      <c r="EF515" s="391">
        <f t="shared" si="721"/>
        <v>0</v>
      </c>
      <c r="EG515" s="391">
        <f t="shared" si="722"/>
        <v>0</v>
      </c>
      <c r="EH515" s="391">
        <f t="shared" si="723"/>
        <v>0</v>
      </c>
      <c r="EI515" s="391">
        <f t="shared" si="724"/>
        <v>0</v>
      </c>
      <c r="EJ515" s="391">
        <f t="shared" si="725"/>
        <v>0</v>
      </c>
      <c r="EK515" s="391">
        <f t="shared" si="726"/>
        <v>0</v>
      </c>
      <c r="EL515" s="391">
        <f t="shared" si="727"/>
        <v>0</v>
      </c>
      <c r="EM515" s="391">
        <f t="shared" si="728"/>
        <v>0</v>
      </c>
      <c r="EN515" s="391">
        <f t="shared" si="729"/>
        <v>0</v>
      </c>
    </row>
    <row r="516" spans="1:144" s="391" customFormat="1" ht="13.5" hidden="1" thickBot="1" x14ac:dyDescent="0.25">
      <c r="A516" s="364" t="str">
        <f t="shared" si="737"/>
        <v>zzz</v>
      </c>
      <c r="B516" s="365" t="str">
        <f>IF((A516&lt;&gt;"ZZZ"),(IF((IFERROR((VLOOKUP(A516,'Standaard+voorstellen '!A$1:B$436,1,FALSE)),"ZZZ"))="ZZZ","v","")),"")</f>
        <v/>
      </c>
      <c r="C516" s="396" t="s">
        <v>1051</v>
      </c>
      <c r="D516" s="367" t="str">
        <f t="shared" ref="D516:D570" si="738">IF(C516=C517,"",C516)</f>
        <v/>
      </c>
      <c r="E516" s="368" t="str">
        <f>IFERROR((VLOOKUP(C516,'Standaard+voorstellen '!A$1:E$568,2,FALSE)),"Nog af te handelen AANVRAAG")</f>
        <v>Nog af te handelen AANVRAAG</v>
      </c>
      <c r="F516" s="369" t="str">
        <f>IFERROR((VLOOKUP(C516,'Standaard+voorstellen '!A$1:E$568,3,FALSE)),"")</f>
        <v/>
      </c>
      <c r="G516" s="370">
        <f t="shared" si="732"/>
        <v>0</v>
      </c>
      <c r="H516" s="371">
        <f t="shared" si="734"/>
        <v>0</v>
      </c>
      <c r="I516" s="372">
        <f t="shared" si="733"/>
        <v>0</v>
      </c>
      <c r="J516" s="367" t="str">
        <f t="shared" ref="J516:J570" si="739">IF($C516=$C517,"",BT516)</f>
        <v/>
      </c>
      <c r="K516" s="372">
        <f t="shared" ref="K516:K570" si="740">CT516</f>
        <v>0</v>
      </c>
      <c r="L516" s="369" t="s">
        <v>1101</v>
      </c>
      <c r="M516" s="373"/>
      <c r="N516" s="374"/>
      <c r="O516" s="475"/>
      <c r="P516" s="376"/>
      <c r="Q516" s="377"/>
      <c r="R516" s="378"/>
      <c r="S516" s="379"/>
      <c r="T516" s="378"/>
      <c r="U516" s="378"/>
      <c r="V516" s="383"/>
      <c r="W516" s="384"/>
      <c r="X516" s="385"/>
      <c r="Y516" s="384"/>
      <c r="Z516" s="401"/>
      <c r="AA516" s="402"/>
      <c r="AB516" s="377"/>
      <c r="AC516" s="378"/>
      <c r="AD516" s="378"/>
      <c r="AE516" s="383"/>
      <c r="AF516" s="401"/>
      <c r="AG516" s="406"/>
      <c r="AH516" s="377"/>
      <c r="AI516" s="378"/>
      <c r="AJ516" s="379"/>
      <c r="AK516" s="378"/>
      <c r="AL516" s="378"/>
      <c r="AM516" s="378"/>
      <c r="AN516" s="377"/>
      <c r="AO516" s="378"/>
      <c r="AP516" s="379"/>
      <c r="AQ516" s="378"/>
      <c r="AR516" s="378"/>
      <c r="AS516" s="378"/>
      <c r="AT516" s="377"/>
      <c r="AU516" s="378"/>
      <c r="AV516" s="378"/>
      <c r="AW516" s="377"/>
      <c r="AX516" s="378"/>
      <c r="AY516" s="379"/>
      <c r="AZ516" s="403"/>
      <c r="BA516" s="387" t="str">
        <f t="shared" ref="BA516:BA570" si="741">IFERROR(((IF(($L516="m"),(MID($C516,1,2)),(LEFT($C516,($BE516-1)))))),"")</f>
        <v>zzz</v>
      </c>
      <c r="BB516" s="388" t="str">
        <f t="shared" ref="BB516:BB570" si="742">IF(($L516="m"),(IF(OR(MID($C516,3,1)="A",MID($C516,3,1)="D",MID($C516,3,1)="H",MID($C516,3,1)="L",MID($C516,3,1)="M",MID($C516,3,1)="T",MID($C516,3,1)="V"),MID($C516,3,1),"")),"")</f>
        <v/>
      </c>
      <c r="BC516" s="389" t="str">
        <f t="shared" ref="BC516:BC570" si="743">IFERROR(IF((SEARCH("-",C516,1))&gt;0,"-",""),"")</f>
        <v/>
      </c>
      <c r="BD516" s="390" t="str">
        <f t="shared" si="736"/>
        <v/>
      </c>
      <c r="BE516" s="391">
        <f t="shared" ref="BE516:BE570" si="744">IFERROR((SEARCH("-",$C516,1)),(LEN($C516)+1))</f>
        <v>4</v>
      </c>
      <c r="BF516" s="392" t="e">
        <f>VLOOKUP(C516,'Standaard+voorstellen '!A$1:E$568,1,FALSE)</f>
        <v>#N/A</v>
      </c>
      <c r="BG516" s="393" t="e">
        <f>VLOOKUP(P516,'Hulpblad Aantal per VrtgSrt &gt;=1'!B$4:C$688,1,FALSE)</f>
        <v>#N/A</v>
      </c>
      <c r="BH516" s="394"/>
      <c r="BI516" s="393" t="str">
        <f t="shared" ref="BI516:BI570" si="745">IF(BH516=A516,"g","v")</f>
        <v>v</v>
      </c>
      <c r="BJ516" s="393" t="str">
        <f t="shared" ref="BJ516:BJ570" si="746">IF(R516&gt;0,"P","")</f>
        <v/>
      </c>
      <c r="BK516" s="393" t="str">
        <f t="shared" ref="BK516:BK570" si="747">IF(S516&gt;0,"A","")</f>
        <v/>
      </c>
      <c r="BL516" s="395" t="str">
        <f t="shared" ref="BL516:BL570" si="748">_xlfn.CONCAT(BJ516,BK516)</f>
        <v/>
      </c>
      <c r="BM516" s="393" t="str">
        <f>IF((B516&gt;"a"),(VLOOKUP(A516,Afhankelijkheid!A$2:O$5530,2,FALSE)),"")</f>
        <v/>
      </c>
      <c r="BN516" s="396">
        <f>IFERROR(VLOOKUP(A516,'Hulpblad IZB en IZE'!A$2:B$750,2,FALSE),0)</f>
        <v>0</v>
      </c>
      <c r="BO516" s="397" t="str">
        <f t="shared" ref="BO516:BO570" si="749">IFERROR(Q516/K516,"")</f>
        <v/>
      </c>
      <c r="BP516" s="370">
        <f t="shared" ref="BP516:BP570" si="750">IF($C516=$C515,BP515+Q516,Q516)</f>
        <v>0</v>
      </c>
      <c r="BQ516" s="371">
        <f t="shared" ref="BQ516:BQ570" si="751">IF($C516=$C515,BQ515+R516,R516)</f>
        <v>0</v>
      </c>
      <c r="BR516" s="372">
        <f t="shared" si="730"/>
        <v>0</v>
      </c>
      <c r="BS516" s="372">
        <f t="shared" si="731"/>
        <v>0</v>
      </c>
      <c r="BT516" s="367">
        <f t="shared" ref="BT516:BT570" si="752">IF(C516=C515,BT515+BN516,BN516)</f>
        <v>0</v>
      </c>
      <c r="BU516" s="398"/>
      <c r="BW516" s="393">
        <f t="shared" ref="BW516:BW570" si="753">IF((AND($B516="V",(IF(ISBLANK(V516),,1))&gt;0)),1,0)</f>
        <v>0</v>
      </c>
      <c r="BX516" s="393">
        <f t="shared" ref="BX516:BX570" si="754">IF((AND($B516="V",(IF(ISBLANK(Y516),,1))&gt;0)),1,0)</f>
        <v>0</v>
      </c>
      <c r="BY516" s="393">
        <f t="shared" ref="BY516:BY570" si="755">IF((AND($B516="V",(IF(ISBLANK(AB516),,1))&gt;0)),1,0)</f>
        <v>0</v>
      </c>
      <c r="BZ516" s="393">
        <f t="shared" ref="BZ516:BZ570" si="756">IF((AND($B516="V",(IF(ISBLANK(AE516),,1))&gt;0)),1,0)</f>
        <v>0</v>
      </c>
      <c r="CA516" s="393">
        <f t="shared" ref="CA516:CA570" si="757">IF((AND($B516="V",(IF(ISBLANK(AH516),,1))&gt;0)),1,0)</f>
        <v>0</v>
      </c>
      <c r="CB516" s="393">
        <f t="shared" ref="CB516:CB570" si="758">IF((AND($B516="V",(IF(ISBLANK(AK516),,1))&gt;0)),1,0)</f>
        <v>0</v>
      </c>
      <c r="CC516" s="393">
        <f t="shared" ref="CC516:CC570" si="759">IF((AND($B516="V",(IF(ISBLANK(AN516),,1))&gt;0)),1,0)</f>
        <v>0</v>
      </c>
      <c r="CD516" s="393">
        <f t="shared" ref="CD516:CD570" si="760">IF((AND($B516="V",(IF(ISBLANK(AQ516),,1))&gt;0)),1,0)</f>
        <v>0</v>
      </c>
      <c r="CE516" s="393">
        <f t="shared" ref="CE516:CE570" si="761">IF((AND($B516="V",(IF(ISBLANK(AT516),,1))&gt;0)),1,0)</f>
        <v>0</v>
      </c>
      <c r="CF516" s="393">
        <f t="shared" ref="CF516:CF570" si="762">IF((AND($B516="V",(IF(ISBLANK(AW516),,1))&gt;0)),1,0)</f>
        <v>0</v>
      </c>
      <c r="CG516" s="398"/>
      <c r="CH516" s="391">
        <f t="shared" ref="CH516:CH570" si="763">IF(($V516&lt;&gt;""),1,0)</f>
        <v>0</v>
      </c>
      <c r="CI516" s="391">
        <f t="shared" ref="CI516:CI570" si="764">IF(($Y516&lt;&gt;""),1,0)</f>
        <v>0</v>
      </c>
      <c r="CJ516" s="391">
        <f t="shared" ref="CJ516:CJ570" si="765">IF(($AB516&lt;&gt;""),1,0)</f>
        <v>0</v>
      </c>
      <c r="CK516" s="391">
        <f t="shared" ref="CK516:CK570" si="766">IF(($AE516&lt;&gt;""),1,0)</f>
        <v>0</v>
      </c>
      <c r="CL516" s="391">
        <f t="shared" ref="CL516:CL570" si="767">IF(($AH516&lt;&gt;""),1,0)</f>
        <v>0</v>
      </c>
      <c r="CM516" s="391">
        <f t="shared" ref="CM516:CM570" si="768">IF(($AK516&lt;&gt;""),1,0)</f>
        <v>0</v>
      </c>
      <c r="CN516" s="391">
        <f t="shared" ref="CN516:CN570" si="769">IF(($AN516&lt;&gt;""),1,0)</f>
        <v>0</v>
      </c>
      <c r="CO516" s="391">
        <f t="shared" ref="CO516:CO570" si="770">IF(($AQ516&lt;&gt;""),1,0)</f>
        <v>0</v>
      </c>
      <c r="CP516" s="391">
        <f t="shared" ref="CP516:CP570" si="771">IF(($AT516&lt;&gt;""),1,0)</f>
        <v>0</v>
      </c>
      <c r="CQ516" s="391">
        <f t="shared" ref="CQ516:CQ570" si="772">IF(($AW516&lt;&gt;""),1,0)</f>
        <v>0</v>
      </c>
      <c r="CR516" s="391">
        <f t="shared" ref="CR516:CR570" si="773">SUBTOTAL(9,CH516:CQ516)</f>
        <v>0</v>
      </c>
      <c r="CS516" s="393">
        <f t="shared" ref="CS516:CS570" si="774">CR516-CT516</f>
        <v>0</v>
      </c>
      <c r="CT516" s="391">
        <f t="shared" ref="CT516:CT570" si="775">SUBTOTAL(9,CU516:DD516)</f>
        <v>0</v>
      </c>
      <c r="CU516" s="391">
        <f t="shared" ref="CU516:CU570" si="776">IF(($V516&gt;0),1,0)</f>
        <v>0</v>
      </c>
      <c r="CV516" s="391">
        <f t="shared" ref="CV516:CV570" si="777">IF(($Y516&gt;0),1,0)</f>
        <v>0</v>
      </c>
      <c r="CW516" s="391">
        <f t="shared" ref="CW516:CW570" si="778">IF(($AB516&gt;0),1,0)</f>
        <v>0</v>
      </c>
      <c r="CX516" s="391">
        <f t="shared" ref="CX516:CX570" si="779">IF(($AE516&gt;0),1,0)</f>
        <v>0</v>
      </c>
      <c r="CY516" s="391">
        <f t="shared" ref="CY516:CY570" si="780">IF(($AH516&gt;0),1,0)</f>
        <v>0</v>
      </c>
      <c r="CZ516" s="391">
        <f t="shared" ref="CZ516:CZ570" si="781">IF(($AK516&gt;0),1,0)</f>
        <v>0</v>
      </c>
      <c r="DA516" s="391">
        <f t="shared" ref="DA516:DA570" si="782">IF(($AN516&gt;0),1,0)</f>
        <v>0</v>
      </c>
      <c r="DB516" s="391">
        <f t="shared" ref="DB516:DB570" si="783">IF(($AQ516&gt;0),1,0)</f>
        <v>0</v>
      </c>
      <c r="DC516" s="391">
        <f t="shared" ref="DC516:DC570" si="784">IF(($AT516&gt;0),1,0)</f>
        <v>0</v>
      </c>
      <c r="DD516" s="391">
        <f t="shared" ref="DD516:DD570" si="785">IF(($AW516&gt;0),1,0)</f>
        <v>0</v>
      </c>
      <c r="DE516" s="398"/>
      <c r="DF516" s="391">
        <f t="shared" ref="DF516:DF570" si="786">SUM(DG516:DP516)</f>
        <v>0</v>
      </c>
      <c r="DG516" s="391">
        <f t="shared" ref="DG516:DG570" si="787">IF((AND($CT516=1,$V516&gt;=1)),1,0)</f>
        <v>0</v>
      </c>
      <c r="DH516" s="391">
        <f t="shared" ref="DH516:DH570" si="788">IF((AND($CT516=1,$Y516&gt;=1)),1,0)</f>
        <v>0</v>
      </c>
      <c r="DI516" s="391">
        <f t="shared" ref="DI516:DI570" si="789">IF((AND($CT516=1,$AB516&gt;=1)),1,0)</f>
        <v>0</v>
      </c>
      <c r="DJ516" s="391">
        <f t="shared" ref="DJ516:DJ570" si="790">IF((AND($CT516=1,$AE516&gt;=1)),1,0)</f>
        <v>0</v>
      </c>
      <c r="DK516" s="391">
        <f t="shared" ref="DK516:DK570" si="791">IF((AND($CT516=1,$AH516&gt;=1)),1,0)</f>
        <v>0</v>
      </c>
      <c r="DL516" s="391">
        <f t="shared" ref="DL516:DL570" si="792">IF((AND($CT516=1,$AK516&gt;=1)),1,0)</f>
        <v>0</v>
      </c>
      <c r="DM516" s="391">
        <f t="shared" ref="DM516:DM570" si="793">IF((AND($CT516=1,$AN516&gt;=1)),1,0)</f>
        <v>0</v>
      </c>
      <c r="DN516" s="391">
        <f t="shared" ref="DN516:DN570" si="794">IF((AND($CT516=1,$AQ516&gt;=1)),1,0)</f>
        <v>0</v>
      </c>
      <c r="DO516" s="391">
        <f t="shared" ref="DO516:DO570" si="795">IF((AND($CT516=1,$AT516&gt;=1)),1,0)</f>
        <v>0</v>
      </c>
      <c r="DP516" s="391">
        <f t="shared" ref="DP516:DP570" si="796">IF((AND($CT516=1,$AW516&gt;=1)),1,0)</f>
        <v>0</v>
      </c>
      <c r="DQ516" s="398"/>
      <c r="DR516" s="391">
        <f t="shared" ref="DR516:DR570" si="797">SUM(DS516:EB516)</f>
        <v>0</v>
      </c>
      <c r="DS516" s="391">
        <f t="shared" ref="DS516:DS570" si="798">IF((AND($CT516=1,$V516&gt;1)),1,0)</f>
        <v>0</v>
      </c>
      <c r="DT516" s="391">
        <f t="shared" ref="DT516:DT570" si="799">IF((AND($CT516=1,$Y516&gt;1)),1,0)</f>
        <v>0</v>
      </c>
      <c r="DU516" s="391">
        <f t="shared" ref="DU516:DU570" si="800">IF((AND($CT516=1,$AB516&gt;1)),1,0)</f>
        <v>0</v>
      </c>
      <c r="DV516" s="391">
        <f t="shared" ref="DV516:DV570" si="801">IF((AND($CT516=1,$AE516&gt;1)),1,0)</f>
        <v>0</v>
      </c>
      <c r="DW516" s="391">
        <f t="shared" ref="DW516:DW570" si="802">IF((AND($CT516=1,$AH516&gt;1)),1,0)</f>
        <v>0</v>
      </c>
      <c r="DX516" s="391">
        <f t="shared" ref="DX516:DX570" si="803">IF((AND($CT516=1,$AK516&gt;1)),1,0)</f>
        <v>0</v>
      </c>
      <c r="DY516" s="391">
        <f t="shared" ref="DY516:DY570" si="804">IF((AND($CT516=1,$AN516&gt;1)),1,0)</f>
        <v>0</v>
      </c>
      <c r="DZ516" s="391">
        <f t="shared" ref="DZ516:DZ570" si="805">IF((AND($CT516=1,$AQ516&gt;1)),1,0)</f>
        <v>0</v>
      </c>
      <c r="EA516" s="391">
        <f t="shared" ref="EA516:EA570" si="806">IF((AND($CT516=1,$AT516&gt;1)),1,0)</f>
        <v>0</v>
      </c>
      <c r="EB516" s="391">
        <f t="shared" ref="EB516:EB570" si="807">IF((AND($CT516=1,$AW516&gt;1)),1,0)</f>
        <v>0</v>
      </c>
      <c r="EC516" s="398"/>
      <c r="ED516" s="391">
        <f t="shared" ref="ED516:ED570" si="808">SUM(EE516:EN516)</f>
        <v>0</v>
      </c>
      <c r="EE516" s="391">
        <f t="shared" ref="EE516:EE570" si="809">IF((AND($CT516=1,$V516=1)),1,0)</f>
        <v>0</v>
      </c>
      <c r="EF516" s="391">
        <f t="shared" ref="EF516:EF570" si="810">IF((AND($CT516=1,$Y516=1)),1,0)</f>
        <v>0</v>
      </c>
      <c r="EG516" s="391">
        <f t="shared" ref="EG516:EG570" si="811">IF((AND($CT516=1,$AB516=1)),1,0)</f>
        <v>0</v>
      </c>
      <c r="EH516" s="391">
        <f t="shared" ref="EH516:EH570" si="812">IF((AND($CT516=1,$AE516=1)),1,0)</f>
        <v>0</v>
      </c>
      <c r="EI516" s="391">
        <f t="shared" ref="EI516:EI570" si="813">IF((AND($CT516=1,$AH516=1)),1,0)</f>
        <v>0</v>
      </c>
      <c r="EJ516" s="391">
        <f t="shared" ref="EJ516:EJ570" si="814">IF((AND($CT516=1,$AK516=1)),1,0)</f>
        <v>0</v>
      </c>
      <c r="EK516" s="391">
        <f t="shared" ref="EK516:EK570" si="815">IF((AND($CT516=1,$AN516=1)),1,0)</f>
        <v>0</v>
      </c>
      <c r="EL516" s="391">
        <f t="shared" ref="EL516:EL570" si="816">IF((AND($CT516=1,$AQ516=1)),1,0)</f>
        <v>0</v>
      </c>
      <c r="EM516" s="391">
        <f t="shared" ref="EM516:EM570" si="817">IF((AND($CT516=1,$AT516=1)),1,0)</f>
        <v>0</v>
      </c>
      <c r="EN516" s="391">
        <f t="shared" ref="EN516:EN570" si="818">IF((AND($CT516=1,$AW516=1)),1,0)</f>
        <v>0</v>
      </c>
    </row>
    <row r="517" spans="1:144" s="391" customFormat="1" ht="13.5" hidden="1" thickBot="1" x14ac:dyDescent="0.25">
      <c r="A517" s="364" t="str">
        <f t="shared" si="737"/>
        <v>zzz</v>
      </c>
      <c r="B517" s="365" t="str">
        <f>IF((A517&lt;&gt;"ZZZ"),(IF((IFERROR((VLOOKUP(A517,'Standaard+voorstellen '!A$1:B$436,1,FALSE)),"ZZZ"))="ZZZ","v","")),"")</f>
        <v/>
      </c>
      <c r="C517" s="396" t="s">
        <v>1051</v>
      </c>
      <c r="D517" s="367" t="str">
        <f t="shared" si="738"/>
        <v/>
      </c>
      <c r="E517" s="368" t="str">
        <f>IFERROR((VLOOKUP(C517,'Standaard+voorstellen '!A$1:E$568,2,FALSE)),"Nog af te handelen AANVRAAG")</f>
        <v>Nog af te handelen AANVRAAG</v>
      </c>
      <c r="F517" s="369" t="str">
        <f>IFERROR((VLOOKUP(C517,'Standaard+voorstellen '!A$1:E$568,3,FALSE)),"")</f>
        <v/>
      </c>
      <c r="G517" s="370">
        <f t="shared" si="732"/>
        <v>0</v>
      </c>
      <c r="H517" s="371">
        <f t="shared" si="734"/>
        <v>0</v>
      </c>
      <c r="I517" s="372">
        <f t="shared" si="733"/>
        <v>0</v>
      </c>
      <c r="J517" s="367" t="str">
        <f t="shared" si="739"/>
        <v/>
      </c>
      <c r="K517" s="372">
        <f t="shared" si="740"/>
        <v>0</v>
      </c>
      <c r="L517" s="369" t="s">
        <v>1101</v>
      </c>
      <c r="M517" s="373"/>
      <c r="N517" s="374"/>
      <c r="O517" s="375"/>
      <c r="P517" s="376"/>
      <c r="Q517" s="377"/>
      <c r="R517" s="378"/>
      <c r="S517" s="379"/>
      <c r="T517" s="378"/>
      <c r="U517" s="378"/>
      <c r="V517" s="383"/>
      <c r="W517" s="384"/>
      <c r="X517" s="385"/>
      <c r="Y517" s="384"/>
      <c r="Z517" s="401"/>
      <c r="AA517" s="402"/>
      <c r="AB517" s="383"/>
      <c r="AC517" s="384"/>
      <c r="AD517" s="384"/>
      <c r="AE517" s="377"/>
      <c r="AF517" s="380"/>
      <c r="AG517" s="382"/>
      <c r="AH517" s="383"/>
      <c r="AI517" s="384"/>
      <c r="AJ517" s="385"/>
      <c r="AK517" s="384"/>
      <c r="AL517" s="384"/>
      <c r="AM517" s="384"/>
      <c r="AN517" s="383"/>
      <c r="AO517" s="384"/>
      <c r="AP517" s="385"/>
      <c r="AQ517" s="384"/>
      <c r="AR517" s="384"/>
      <c r="AS517" s="384"/>
      <c r="AT517" s="383"/>
      <c r="AU517" s="384"/>
      <c r="AV517" s="384"/>
      <c r="AW517" s="383"/>
      <c r="AX517" s="384"/>
      <c r="AY517" s="385"/>
      <c r="AZ517" s="403"/>
      <c r="BA517" s="387" t="str">
        <f t="shared" si="741"/>
        <v>zzz</v>
      </c>
      <c r="BB517" s="388" t="str">
        <f t="shared" si="742"/>
        <v/>
      </c>
      <c r="BC517" s="389" t="str">
        <f t="shared" si="743"/>
        <v/>
      </c>
      <c r="BD517" s="390" t="str">
        <f t="shared" si="736"/>
        <v/>
      </c>
      <c r="BE517" s="391">
        <f t="shared" si="744"/>
        <v>4</v>
      </c>
      <c r="BF517" s="392" t="e">
        <f>VLOOKUP(C517,'Standaard+voorstellen '!A$1:E$568,1,FALSE)</f>
        <v>#N/A</v>
      </c>
      <c r="BG517" s="393" t="e">
        <f>VLOOKUP(P517,'Hulpblad Aantal per VrtgSrt &gt;=1'!B$4:C$688,1,FALSE)</f>
        <v>#N/A</v>
      </c>
      <c r="BH517" s="394"/>
      <c r="BI517" s="393" t="str">
        <f t="shared" si="745"/>
        <v>v</v>
      </c>
      <c r="BJ517" s="393" t="str">
        <f t="shared" si="746"/>
        <v/>
      </c>
      <c r="BK517" s="393" t="str">
        <f t="shared" si="747"/>
        <v/>
      </c>
      <c r="BL517" s="395" t="str">
        <f t="shared" si="748"/>
        <v/>
      </c>
      <c r="BM517" s="393" t="str">
        <f>IF((B517&gt;"a"),(VLOOKUP(A517,Afhankelijkheid!A$2:O$5530,2,FALSE)),"")</f>
        <v/>
      </c>
      <c r="BN517" s="396">
        <f>IFERROR(VLOOKUP(A517,'Hulpblad IZB en IZE'!A$2:B$750,2,FALSE),0)</f>
        <v>0</v>
      </c>
      <c r="BO517" s="397" t="str">
        <f t="shared" si="749"/>
        <v/>
      </c>
      <c r="BP517" s="370">
        <f t="shared" si="750"/>
        <v>0</v>
      </c>
      <c r="BQ517" s="371">
        <f t="shared" si="751"/>
        <v>0</v>
      </c>
      <c r="BR517" s="372">
        <f t="shared" ref="BR517:BR570" si="819">IF($C517=$C516,BR516+S517,S517)</f>
        <v>0</v>
      </c>
      <c r="BS517" s="372">
        <f t="shared" ref="BS517:BS570" si="820">IF($C517=$C516,$BR516+T517,T517)</f>
        <v>0</v>
      </c>
      <c r="BT517" s="367">
        <f t="shared" si="752"/>
        <v>0</v>
      </c>
      <c r="BU517" s="398"/>
      <c r="BW517" s="393">
        <f t="shared" si="753"/>
        <v>0</v>
      </c>
      <c r="BX517" s="393">
        <f t="shared" si="754"/>
        <v>0</v>
      </c>
      <c r="BY517" s="393">
        <f t="shared" si="755"/>
        <v>0</v>
      </c>
      <c r="BZ517" s="393">
        <f t="shared" si="756"/>
        <v>0</v>
      </c>
      <c r="CA517" s="393">
        <f t="shared" si="757"/>
        <v>0</v>
      </c>
      <c r="CB517" s="393">
        <f t="shared" si="758"/>
        <v>0</v>
      </c>
      <c r="CC517" s="393">
        <f t="shared" si="759"/>
        <v>0</v>
      </c>
      <c r="CD517" s="393">
        <f t="shared" si="760"/>
        <v>0</v>
      </c>
      <c r="CE517" s="393">
        <f t="shared" si="761"/>
        <v>0</v>
      </c>
      <c r="CF517" s="393">
        <f t="shared" si="762"/>
        <v>0</v>
      </c>
      <c r="CG517" s="398"/>
      <c r="CH517" s="391">
        <f t="shared" si="763"/>
        <v>0</v>
      </c>
      <c r="CI517" s="391">
        <f t="shared" si="764"/>
        <v>0</v>
      </c>
      <c r="CJ517" s="391">
        <f t="shared" si="765"/>
        <v>0</v>
      </c>
      <c r="CK517" s="391">
        <f t="shared" si="766"/>
        <v>0</v>
      </c>
      <c r="CL517" s="391">
        <f t="shared" si="767"/>
        <v>0</v>
      </c>
      <c r="CM517" s="391">
        <f t="shared" si="768"/>
        <v>0</v>
      </c>
      <c r="CN517" s="391">
        <f t="shared" si="769"/>
        <v>0</v>
      </c>
      <c r="CO517" s="391">
        <f t="shared" si="770"/>
        <v>0</v>
      </c>
      <c r="CP517" s="391">
        <f t="shared" si="771"/>
        <v>0</v>
      </c>
      <c r="CQ517" s="391">
        <f t="shared" si="772"/>
        <v>0</v>
      </c>
      <c r="CR517" s="391">
        <f t="shared" si="773"/>
        <v>0</v>
      </c>
      <c r="CS517" s="393">
        <f t="shared" si="774"/>
        <v>0</v>
      </c>
      <c r="CT517" s="391">
        <f t="shared" si="775"/>
        <v>0</v>
      </c>
      <c r="CU517" s="391">
        <f t="shared" si="776"/>
        <v>0</v>
      </c>
      <c r="CV517" s="391">
        <f t="shared" si="777"/>
        <v>0</v>
      </c>
      <c r="CW517" s="391">
        <f t="shared" si="778"/>
        <v>0</v>
      </c>
      <c r="CX517" s="391">
        <f t="shared" si="779"/>
        <v>0</v>
      </c>
      <c r="CY517" s="391">
        <f t="shared" si="780"/>
        <v>0</v>
      </c>
      <c r="CZ517" s="391">
        <f t="shared" si="781"/>
        <v>0</v>
      </c>
      <c r="DA517" s="391">
        <f t="shared" si="782"/>
        <v>0</v>
      </c>
      <c r="DB517" s="391">
        <f t="shared" si="783"/>
        <v>0</v>
      </c>
      <c r="DC517" s="391">
        <f t="shared" si="784"/>
        <v>0</v>
      </c>
      <c r="DD517" s="391">
        <f t="shared" si="785"/>
        <v>0</v>
      </c>
      <c r="DE517" s="398"/>
      <c r="DF517" s="391">
        <f t="shared" si="786"/>
        <v>0</v>
      </c>
      <c r="DG517" s="391">
        <f t="shared" si="787"/>
        <v>0</v>
      </c>
      <c r="DH517" s="391">
        <f t="shared" si="788"/>
        <v>0</v>
      </c>
      <c r="DI517" s="391">
        <f t="shared" si="789"/>
        <v>0</v>
      </c>
      <c r="DJ517" s="391">
        <f t="shared" si="790"/>
        <v>0</v>
      </c>
      <c r="DK517" s="391">
        <f t="shared" si="791"/>
        <v>0</v>
      </c>
      <c r="DL517" s="391">
        <f t="shared" si="792"/>
        <v>0</v>
      </c>
      <c r="DM517" s="391">
        <f t="shared" si="793"/>
        <v>0</v>
      </c>
      <c r="DN517" s="391">
        <f t="shared" si="794"/>
        <v>0</v>
      </c>
      <c r="DO517" s="391">
        <f t="shared" si="795"/>
        <v>0</v>
      </c>
      <c r="DP517" s="391">
        <f t="shared" si="796"/>
        <v>0</v>
      </c>
      <c r="DQ517" s="398"/>
      <c r="DR517" s="391">
        <f t="shared" si="797"/>
        <v>0</v>
      </c>
      <c r="DS517" s="391">
        <f t="shared" si="798"/>
        <v>0</v>
      </c>
      <c r="DT517" s="391">
        <f t="shared" si="799"/>
        <v>0</v>
      </c>
      <c r="DU517" s="391">
        <f t="shared" si="800"/>
        <v>0</v>
      </c>
      <c r="DV517" s="391">
        <f t="shared" si="801"/>
        <v>0</v>
      </c>
      <c r="DW517" s="391">
        <f t="shared" si="802"/>
        <v>0</v>
      </c>
      <c r="DX517" s="391">
        <f t="shared" si="803"/>
        <v>0</v>
      </c>
      <c r="DY517" s="391">
        <f t="shared" si="804"/>
        <v>0</v>
      </c>
      <c r="DZ517" s="391">
        <f t="shared" si="805"/>
        <v>0</v>
      </c>
      <c r="EA517" s="391">
        <f t="shared" si="806"/>
        <v>0</v>
      </c>
      <c r="EB517" s="391">
        <f t="shared" si="807"/>
        <v>0</v>
      </c>
      <c r="EC517" s="398"/>
      <c r="ED517" s="391">
        <f t="shared" si="808"/>
        <v>0</v>
      </c>
      <c r="EE517" s="391">
        <f t="shared" si="809"/>
        <v>0</v>
      </c>
      <c r="EF517" s="391">
        <f t="shared" si="810"/>
        <v>0</v>
      </c>
      <c r="EG517" s="391">
        <f t="shared" si="811"/>
        <v>0</v>
      </c>
      <c r="EH517" s="391">
        <f t="shared" si="812"/>
        <v>0</v>
      </c>
      <c r="EI517" s="391">
        <f t="shared" si="813"/>
        <v>0</v>
      </c>
      <c r="EJ517" s="391">
        <f t="shared" si="814"/>
        <v>0</v>
      </c>
      <c r="EK517" s="391">
        <f t="shared" si="815"/>
        <v>0</v>
      </c>
      <c r="EL517" s="391">
        <f t="shared" si="816"/>
        <v>0</v>
      </c>
      <c r="EM517" s="391">
        <f t="shared" si="817"/>
        <v>0</v>
      </c>
      <c r="EN517" s="391">
        <f t="shared" si="818"/>
        <v>0</v>
      </c>
    </row>
    <row r="518" spans="1:144" s="391" customFormat="1" ht="13.5" hidden="1" thickBot="1" x14ac:dyDescent="0.25">
      <c r="A518" s="364" t="str">
        <f t="shared" si="737"/>
        <v>zzz</v>
      </c>
      <c r="B518" s="365" t="str">
        <f>IF((A518&lt;&gt;"ZZZ"),(IF((IFERROR((VLOOKUP(A518,'Standaard+voorstellen '!A$1:B$436,1,FALSE)),"ZZZ"))="ZZZ","v","")),"")</f>
        <v/>
      </c>
      <c r="C518" s="396" t="s">
        <v>1051</v>
      </c>
      <c r="D518" s="367" t="str">
        <f t="shared" si="738"/>
        <v/>
      </c>
      <c r="E518" s="368" t="str">
        <f>IFERROR((VLOOKUP(C518,'Standaard+voorstellen '!A$1:E$568,2,FALSE)),"Nog af te handelen AANVRAAG")</f>
        <v>Nog af te handelen AANVRAAG</v>
      </c>
      <c r="F518" s="369" t="str">
        <f>IFERROR((VLOOKUP(C518,'Standaard+voorstellen '!A$1:E$568,3,FALSE)),"")</f>
        <v/>
      </c>
      <c r="G518" s="370">
        <f t="shared" si="732"/>
        <v>0</v>
      </c>
      <c r="H518" s="371">
        <f t="shared" si="734"/>
        <v>0</v>
      </c>
      <c r="I518" s="372">
        <f t="shared" si="733"/>
        <v>0</v>
      </c>
      <c r="J518" s="367" t="str">
        <f t="shared" si="739"/>
        <v/>
      </c>
      <c r="K518" s="372">
        <f t="shared" si="740"/>
        <v>0</v>
      </c>
      <c r="L518" s="369" t="s">
        <v>1101</v>
      </c>
      <c r="M518" s="373"/>
      <c r="N518" s="533"/>
      <c r="O518" s="475"/>
      <c r="P518" s="376"/>
      <c r="Q518" s="377"/>
      <c r="R518" s="378"/>
      <c r="S518" s="379"/>
      <c r="T518" s="378"/>
      <c r="U518" s="378"/>
      <c r="V518" s="383"/>
      <c r="W518" s="384"/>
      <c r="X518" s="385"/>
      <c r="Y518" s="384"/>
      <c r="Z518" s="401"/>
      <c r="AA518" s="402"/>
      <c r="AB518" s="377"/>
      <c r="AC518" s="378"/>
      <c r="AD518" s="378"/>
      <c r="AE518" s="377"/>
      <c r="AF518" s="380"/>
      <c r="AG518" s="382"/>
      <c r="AH518" s="383"/>
      <c r="AI518" s="384"/>
      <c r="AJ518" s="385"/>
      <c r="AK518" s="384"/>
      <c r="AL518" s="384"/>
      <c r="AM518" s="384"/>
      <c r="AN518" s="383"/>
      <c r="AO518" s="384"/>
      <c r="AP518" s="385"/>
      <c r="AQ518" s="384"/>
      <c r="AR518" s="384"/>
      <c r="AS518" s="384"/>
      <c r="AT518" s="383"/>
      <c r="AU518" s="384"/>
      <c r="AV518" s="384"/>
      <c r="AW518" s="383"/>
      <c r="AX518" s="384"/>
      <c r="AY518" s="385"/>
      <c r="AZ518" s="403"/>
      <c r="BA518" s="387" t="str">
        <f t="shared" si="741"/>
        <v>zzz</v>
      </c>
      <c r="BB518" s="388" t="str">
        <f t="shared" si="742"/>
        <v/>
      </c>
      <c r="BC518" s="389" t="str">
        <f t="shared" si="743"/>
        <v/>
      </c>
      <c r="BD518" s="390" t="str">
        <f t="shared" si="736"/>
        <v/>
      </c>
      <c r="BE518" s="391">
        <f t="shared" si="744"/>
        <v>4</v>
      </c>
      <c r="BF518" s="392" t="e">
        <f>VLOOKUP(C518,'Standaard+voorstellen '!A$1:E$568,1,FALSE)</f>
        <v>#N/A</v>
      </c>
      <c r="BG518" s="393" t="e">
        <f>VLOOKUP(P518,'Hulpblad Aantal per VrtgSrt &gt;=1'!B$4:C$688,1,FALSE)</f>
        <v>#N/A</v>
      </c>
      <c r="BH518" s="394"/>
      <c r="BI518" s="393" t="str">
        <f t="shared" si="745"/>
        <v>v</v>
      </c>
      <c r="BJ518" s="393" t="str">
        <f t="shared" si="746"/>
        <v/>
      </c>
      <c r="BK518" s="393" t="str">
        <f t="shared" si="747"/>
        <v/>
      </c>
      <c r="BL518" s="395" t="str">
        <f t="shared" si="748"/>
        <v/>
      </c>
      <c r="BM518" s="393" t="str">
        <f>IF((B518&gt;"a"),(VLOOKUP(A518,Afhankelijkheid!A$2:O$5530,2,FALSE)),"")</f>
        <v/>
      </c>
      <c r="BN518" s="396">
        <f>IFERROR(VLOOKUP(A518,'Hulpblad IZB en IZE'!A$2:B$750,2,FALSE),0)</f>
        <v>0</v>
      </c>
      <c r="BO518" s="397" t="str">
        <f t="shared" si="749"/>
        <v/>
      </c>
      <c r="BP518" s="370">
        <f t="shared" si="750"/>
        <v>0</v>
      </c>
      <c r="BQ518" s="371">
        <f t="shared" si="751"/>
        <v>0</v>
      </c>
      <c r="BR518" s="372">
        <f t="shared" si="819"/>
        <v>0</v>
      </c>
      <c r="BS518" s="372">
        <f t="shared" si="820"/>
        <v>0</v>
      </c>
      <c r="BT518" s="367">
        <f t="shared" si="752"/>
        <v>0</v>
      </c>
      <c r="BU518" s="398"/>
      <c r="BW518" s="393">
        <f t="shared" si="753"/>
        <v>0</v>
      </c>
      <c r="BX518" s="393">
        <f t="shared" si="754"/>
        <v>0</v>
      </c>
      <c r="BY518" s="393">
        <f t="shared" si="755"/>
        <v>0</v>
      </c>
      <c r="BZ518" s="393">
        <f t="shared" si="756"/>
        <v>0</v>
      </c>
      <c r="CA518" s="393">
        <f t="shared" si="757"/>
        <v>0</v>
      </c>
      <c r="CB518" s="393">
        <f t="shared" si="758"/>
        <v>0</v>
      </c>
      <c r="CC518" s="393">
        <f t="shared" si="759"/>
        <v>0</v>
      </c>
      <c r="CD518" s="393">
        <f t="shared" si="760"/>
        <v>0</v>
      </c>
      <c r="CE518" s="393">
        <f t="shared" si="761"/>
        <v>0</v>
      </c>
      <c r="CF518" s="393">
        <f t="shared" si="762"/>
        <v>0</v>
      </c>
      <c r="CG518" s="398"/>
      <c r="CH518" s="391">
        <f t="shared" si="763"/>
        <v>0</v>
      </c>
      <c r="CI518" s="391">
        <f t="shared" si="764"/>
        <v>0</v>
      </c>
      <c r="CJ518" s="391">
        <f t="shared" si="765"/>
        <v>0</v>
      </c>
      <c r="CK518" s="391">
        <f t="shared" si="766"/>
        <v>0</v>
      </c>
      <c r="CL518" s="391">
        <f t="shared" si="767"/>
        <v>0</v>
      </c>
      <c r="CM518" s="391">
        <f t="shared" si="768"/>
        <v>0</v>
      </c>
      <c r="CN518" s="391">
        <f t="shared" si="769"/>
        <v>0</v>
      </c>
      <c r="CO518" s="391">
        <f t="shared" si="770"/>
        <v>0</v>
      </c>
      <c r="CP518" s="391">
        <f t="shared" si="771"/>
        <v>0</v>
      </c>
      <c r="CQ518" s="391">
        <f t="shared" si="772"/>
        <v>0</v>
      </c>
      <c r="CR518" s="391">
        <f t="shared" si="773"/>
        <v>0</v>
      </c>
      <c r="CS518" s="393">
        <f t="shared" si="774"/>
        <v>0</v>
      </c>
      <c r="CT518" s="391">
        <f t="shared" si="775"/>
        <v>0</v>
      </c>
      <c r="CU518" s="391">
        <f t="shared" si="776"/>
        <v>0</v>
      </c>
      <c r="CV518" s="391">
        <f t="shared" si="777"/>
        <v>0</v>
      </c>
      <c r="CW518" s="391">
        <f t="shared" si="778"/>
        <v>0</v>
      </c>
      <c r="CX518" s="391">
        <f t="shared" si="779"/>
        <v>0</v>
      </c>
      <c r="CY518" s="391">
        <f t="shared" si="780"/>
        <v>0</v>
      </c>
      <c r="CZ518" s="391">
        <f t="shared" si="781"/>
        <v>0</v>
      </c>
      <c r="DA518" s="391">
        <f t="shared" si="782"/>
        <v>0</v>
      </c>
      <c r="DB518" s="391">
        <f t="shared" si="783"/>
        <v>0</v>
      </c>
      <c r="DC518" s="391">
        <f t="shared" si="784"/>
        <v>0</v>
      </c>
      <c r="DD518" s="391">
        <f t="shared" si="785"/>
        <v>0</v>
      </c>
      <c r="DE518" s="398"/>
      <c r="DF518" s="391">
        <f t="shared" si="786"/>
        <v>0</v>
      </c>
      <c r="DG518" s="391">
        <f t="shared" si="787"/>
        <v>0</v>
      </c>
      <c r="DH518" s="391">
        <f t="shared" si="788"/>
        <v>0</v>
      </c>
      <c r="DI518" s="391">
        <f t="shared" si="789"/>
        <v>0</v>
      </c>
      <c r="DJ518" s="391">
        <f t="shared" si="790"/>
        <v>0</v>
      </c>
      <c r="DK518" s="391">
        <f t="shared" si="791"/>
        <v>0</v>
      </c>
      <c r="DL518" s="391">
        <f t="shared" si="792"/>
        <v>0</v>
      </c>
      <c r="DM518" s="391">
        <f t="shared" si="793"/>
        <v>0</v>
      </c>
      <c r="DN518" s="391">
        <f t="shared" si="794"/>
        <v>0</v>
      </c>
      <c r="DO518" s="391">
        <f t="shared" si="795"/>
        <v>0</v>
      </c>
      <c r="DP518" s="391">
        <f t="shared" si="796"/>
        <v>0</v>
      </c>
      <c r="DQ518" s="398"/>
      <c r="DR518" s="391">
        <f t="shared" si="797"/>
        <v>0</v>
      </c>
      <c r="DS518" s="391">
        <f t="shared" si="798"/>
        <v>0</v>
      </c>
      <c r="DT518" s="391">
        <f t="shared" si="799"/>
        <v>0</v>
      </c>
      <c r="DU518" s="391">
        <f t="shared" si="800"/>
        <v>0</v>
      </c>
      <c r="DV518" s="391">
        <f t="shared" si="801"/>
        <v>0</v>
      </c>
      <c r="DW518" s="391">
        <f t="shared" si="802"/>
        <v>0</v>
      </c>
      <c r="DX518" s="391">
        <f t="shared" si="803"/>
        <v>0</v>
      </c>
      <c r="DY518" s="391">
        <f t="shared" si="804"/>
        <v>0</v>
      </c>
      <c r="DZ518" s="391">
        <f t="shared" si="805"/>
        <v>0</v>
      </c>
      <c r="EA518" s="391">
        <f t="shared" si="806"/>
        <v>0</v>
      </c>
      <c r="EB518" s="391">
        <f t="shared" si="807"/>
        <v>0</v>
      </c>
      <c r="EC518" s="398"/>
      <c r="ED518" s="391">
        <f t="shared" si="808"/>
        <v>0</v>
      </c>
      <c r="EE518" s="391">
        <f t="shared" si="809"/>
        <v>0</v>
      </c>
      <c r="EF518" s="391">
        <f t="shared" si="810"/>
        <v>0</v>
      </c>
      <c r="EG518" s="391">
        <f t="shared" si="811"/>
        <v>0</v>
      </c>
      <c r="EH518" s="391">
        <f t="shared" si="812"/>
        <v>0</v>
      </c>
      <c r="EI518" s="391">
        <f t="shared" si="813"/>
        <v>0</v>
      </c>
      <c r="EJ518" s="391">
        <f t="shared" si="814"/>
        <v>0</v>
      </c>
      <c r="EK518" s="391">
        <f t="shared" si="815"/>
        <v>0</v>
      </c>
      <c r="EL518" s="391">
        <f t="shared" si="816"/>
        <v>0</v>
      </c>
      <c r="EM518" s="391">
        <f t="shared" si="817"/>
        <v>0</v>
      </c>
      <c r="EN518" s="391">
        <f t="shared" si="818"/>
        <v>0</v>
      </c>
    </row>
    <row r="519" spans="1:144" s="391" customFormat="1" ht="13.5" hidden="1" thickBot="1" x14ac:dyDescent="0.25">
      <c r="A519" s="364" t="str">
        <f t="shared" si="737"/>
        <v>zzz</v>
      </c>
      <c r="B519" s="365" t="str">
        <f>IF((A519&lt;&gt;"ZZZ"),(IF((IFERROR((VLOOKUP(A519,'Standaard+voorstellen '!A$1:B$436,1,FALSE)),"ZZZ"))="ZZZ","v","")),"")</f>
        <v/>
      </c>
      <c r="C519" s="396" t="s">
        <v>1051</v>
      </c>
      <c r="D519" s="367" t="str">
        <f t="shared" si="738"/>
        <v/>
      </c>
      <c r="E519" s="368" t="str">
        <f>IFERROR((VLOOKUP(C519,'Standaard+voorstellen '!A$1:E$568,2,FALSE)),"Nog af te handelen AANVRAAG")</f>
        <v>Nog af te handelen AANVRAAG</v>
      </c>
      <c r="F519" s="369" t="str">
        <f>IFERROR((VLOOKUP(C519,'Standaard+voorstellen '!A$1:E$568,3,FALSE)),"")</f>
        <v/>
      </c>
      <c r="G519" s="370">
        <f t="shared" si="732"/>
        <v>0</v>
      </c>
      <c r="H519" s="371">
        <f t="shared" si="734"/>
        <v>0</v>
      </c>
      <c r="I519" s="372">
        <f t="shared" si="733"/>
        <v>0</v>
      </c>
      <c r="J519" s="367" t="str">
        <f t="shared" si="739"/>
        <v/>
      </c>
      <c r="K519" s="372">
        <f t="shared" si="740"/>
        <v>0</v>
      </c>
      <c r="L519" s="369" t="s">
        <v>1101</v>
      </c>
      <c r="M519" s="373"/>
      <c r="N519" s="374"/>
      <c r="O519" s="375"/>
      <c r="P519" s="527"/>
      <c r="Q519" s="377"/>
      <c r="R519" s="378"/>
      <c r="S519" s="379"/>
      <c r="T519" s="378"/>
      <c r="U519" s="378"/>
      <c r="V519" s="377"/>
      <c r="W519" s="378"/>
      <c r="X519" s="379"/>
      <c r="Y519" s="384"/>
      <c r="Z519" s="401"/>
      <c r="AA519" s="402"/>
      <c r="AB519" s="377"/>
      <c r="AC519" s="378"/>
      <c r="AD519" s="378"/>
      <c r="AE519" s="377"/>
      <c r="AF519" s="380"/>
      <c r="AG519" s="382"/>
      <c r="AH519" s="377"/>
      <c r="AI519" s="378"/>
      <c r="AJ519" s="379"/>
      <c r="AK519" s="378"/>
      <c r="AL519" s="378"/>
      <c r="AM519" s="378"/>
      <c r="AN519" s="377"/>
      <c r="AO519" s="378"/>
      <c r="AP519" s="379"/>
      <c r="AQ519" s="378"/>
      <c r="AR519" s="378"/>
      <c r="AS519" s="378"/>
      <c r="AT519" s="383"/>
      <c r="AU519" s="378"/>
      <c r="AV519" s="378"/>
      <c r="AW519" s="383"/>
      <c r="AX519" s="384"/>
      <c r="AY519" s="379"/>
      <c r="AZ519" s="403"/>
      <c r="BA519" s="387" t="str">
        <f t="shared" si="741"/>
        <v>zzz</v>
      </c>
      <c r="BB519" s="388" t="str">
        <f t="shared" si="742"/>
        <v/>
      </c>
      <c r="BC519" s="389" t="str">
        <f t="shared" si="743"/>
        <v/>
      </c>
      <c r="BD519" s="390" t="str">
        <f t="shared" si="736"/>
        <v/>
      </c>
      <c r="BE519" s="391">
        <f t="shared" si="744"/>
        <v>4</v>
      </c>
      <c r="BF519" s="392" t="e">
        <f>VLOOKUP(C519,'Standaard+voorstellen '!A$1:E$568,1,FALSE)</f>
        <v>#N/A</v>
      </c>
      <c r="BG519" s="393" t="e">
        <f>VLOOKUP(P519,'Hulpblad Aantal per VrtgSrt &gt;=1'!B$4:C$688,1,FALSE)</f>
        <v>#N/A</v>
      </c>
      <c r="BH519" s="394"/>
      <c r="BI519" s="393" t="str">
        <f t="shared" si="745"/>
        <v>v</v>
      </c>
      <c r="BJ519" s="393" t="str">
        <f t="shared" si="746"/>
        <v/>
      </c>
      <c r="BK519" s="393" t="str">
        <f t="shared" si="747"/>
        <v/>
      </c>
      <c r="BL519" s="395" t="str">
        <f t="shared" si="748"/>
        <v/>
      </c>
      <c r="BM519" s="393" t="str">
        <f>IF((B519&gt;"a"),(VLOOKUP(A519,Afhankelijkheid!A$2:O$5530,2,FALSE)),"")</f>
        <v/>
      </c>
      <c r="BN519" s="396">
        <f>IFERROR(VLOOKUP(A519,'Hulpblad IZB en IZE'!A$2:B$750,2,FALSE),0)</f>
        <v>0</v>
      </c>
      <c r="BO519" s="397" t="str">
        <f t="shared" si="749"/>
        <v/>
      </c>
      <c r="BP519" s="370">
        <f t="shared" si="750"/>
        <v>0</v>
      </c>
      <c r="BQ519" s="371">
        <f t="shared" si="751"/>
        <v>0</v>
      </c>
      <c r="BR519" s="372">
        <f t="shared" si="819"/>
        <v>0</v>
      </c>
      <c r="BS519" s="372">
        <f t="shared" si="820"/>
        <v>0</v>
      </c>
      <c r="BT519" s="367">
        <f t="shared" si="752"/>
        <v>0</v>
      </c>
      <c r="BU519" s="398"/>
      <c r="BW519" s="393">
        <f t="shared" si="753"/>
        <v>0</v>
      </c>
      <c r="BX519" s="393">
        <f t="shared" si="754"/>
        <v>0</v>
      </c>
      <c r="BY519" s="393">
        <f t="shared" si="755"/>
        <v>0</v>
      </c>
      <c r="BZ519" s="393">
        <f t="shared" si="756"/>
        <v>0</v>
      </c>
      <c r="CA519" s="393">
        <f t="shared" si="757"/>
        <v>0</v>
      </c>
      <c r="CB519" s="393">
        <f t="shared" si="758"/>
        <v>0</v>
      </c>
      <c r="CC519" s="393">
        <f t="shared" si="759"/>
        <v>0</v>
      </c>
      <c r="CD519" s="393">
        <f t="shared" si="760"/>
        <v>0</v>
      </c>
      <c r="CE519" s="393">
        <f t="shared" si="761"/>
        <v>0</v>
      </c>
      <c r="CF519" s="393">
        <f t="shared" si="762"/>
        <v>0</v>
      </c>
      <c r="CG519" s="398"/>
      <c r="CH519" s="391">
        <f t="shared" si="763"/>
        <v>0</v>
      </c>
      <c r="CI519" s="391">
        <f t="shared" si="764"/>
        <v>0</v>
      </c>
      <c r="CJ519" s="391">
        <f t="shared" si="765"/>
        <v>0</v>
      </c>
      <c r="CK519" s="391">
        <f t="shared" si="766"/>
        <v>0</v>
      </c>
      <c r="CL519" s="391">
        <f t="shared" si="767"/>
        <v>0</v>
      </c>
      <c r="CM519" s="391">
        <f t="shared" si="768"/>
        <v>0</v>
      </c>
      <c r="CN519" s="391">
        <f t="shared" si="769"/>
        <v>0</v>
      </c>
      <c r="CO519" s="391">
        <f t="shared" si="770"/>
        <v>0</v>
      </c>
      <c r="CP519" s="391">
        <f t="shared" si="771"/>
        <v>0</v>
      </c>
      <c r="CQ519" s="391">
        <f t="shared" si="772"/>
        <v>0</v>
      </c>
      <c r="CR519" s="391">
        <f t="shared" si="773"/>
        <v>0</v>
      </c>
      <c r="CS519" s="393">
        <f t="shared" si="774"/>
        <v>0</v>
      </c>
      <c r="CT519" s="391">
        <f t="shared" si="775"/>
        <v>0</v>
      </c>
      <c r="CU519" s="391">
        <f t="shared" si="776"/>
        <v>0</v>
      </c>
      <c r="CV519" s="391">
        <f t="shared" si="777"/>
        <v>0</v>
      </c>
      <c r="CW519" s="391">
        <f t="shared" si="778"/>
        <v>0</v>
      </c>
      <c r="CX519" s="391">
        <f t="shared" si="779"/>
        <v>0</v>
      </c>
      <c r="CY519" s="391">
        <f t="shared" si="780"/>
        <v>0</v>
      </c>
      <c r="CZ519" s="391">
        <f t="shared" si="781"/>
        <v>0</v>
      </c>
      <c r="DA519" s="391">
        <f t="shared" si="782"/>
        <v>0</v>
      </c>
      <c r="DB519" s="391">
        <f t="shared" si="783"/>
        <v>0</v>
      </c>
      <c r="DC519" s="391">
        <f t="shared" si="784"/>
        <v>0</v>
      </c>
      <c r="DD519" s="391">
        <f t="shared" si="785"/>
        <v>0</v>
      </c>
      <c r="DE519" s="398"/>
      <c r="DF519" s="391">
        <f t="shared" si="786"/>
        <v>0</v>
      </c>
      <c r="DG519" s="391">
        <f t="shared" si="787"/>
        <v>0</v>
      </c>
      <c r="DH519" s="391">
        <f t="shared" si="788"/>
        <v>0</v>
      </c>
      <c r="DI519" s="391">
        <f t="shared" si="789"/>
        <v>0</v>
      </c>
      <c r="DJ519" s="391">
        <f t="shared" si="790"/>
        <v>0</v>
      </c>
      <c r="DK519" s="391">
        <f t="shared" si="791"/>
        <v>0</v>
      </c>
      <c r="DL519" s="391">
        <f t="shared" si="792"/>
        <v>0</v>
      </c>
      <c r="DM519" s="391">
        <f t="shared" si="793"/>
        <v>0</v>
      </c>
      <c r="DN519" s="391">
        <f t="shared" si="794"/>
        <v>0</v>
      </c>
      <c r="DO519" s="391">
        <f t="shared" si="795"/>
        <v>0</v>
      </c>
      <c r="DP519" s="391">
        <f t="shared" si="796"/>
        <v>0</v>
      </c>
      <c r="DQ519" s="398"/>
      <c r="DR519" s="391">
        <f t="shared" si="797"/>
        <v>0</v>
      </c>
      <c r="DS519" s="391">
        <f t="shared" si="798"/>
        <v>0</v>
      </c>
      <c r="DT519" s="391">
        <f t="shared" si="799"/>
        <v>0</v>
      </c>
      <c r="DU519" s="391">
        <f t="shared" si="800"/>
        <v>0</v>
      </c>
      <c r="DV519" s="391">
        <f t="shared" si="801"/>
        <v>0</v>
      </c>
      <c r="DW519" s="391">
        <f t="shared" si="802"/>
        <v>0</v>
      </c>
      <c r="DX519" s="391">
        <f t="shared" si="803"/>
        <v>0</v>
      </c>
      <c r="DY519" s="391">
        <f t="shared" si="804"/>
        <v>0</v>
      </c>
      <c r="DZ519" s="391">
        <f t="shared" si="805"/>
        <v>0</v>
      </c>
      <c r="EA519" s="391">
        <f t="shared" si="806"/>
        <v>0</v>
      </c>
      <c r="EB519" s="391">
        <f t="shared" si="807"/>
        <v>0</v>
      </c>
      <c r="EC519" s="398"/>
      <c r="ED519" s="391">
        <f t="shared" si="808"/>
        <v>0</v>
      </c>
      <c r="EE519" s="391">
        <f t="shared" si="809"/>
        <v>0</v>
      </c>
      <c r="EF519" s="391">
        <f t="shared" si="810"/>
        <v>0</v>
      </c>
      <c r="EG519" s="391">
        <f t="shared" si="811"/>
        <v>0</v>
      </c>
      <c r="EH519" s="391">
        <f t="shared" si="812"/>
        <v>0</v>
      </c>
      <c r="EI519" s="391">
        <f t="shared" si="813"/>
        <v>0</v>
      </c>
      <c r="EJ519" s="391">
        <f t="shared" si="814"/>
        <v>0</v>
      </c>
      <c r="EK519" s="391">
        <f t="shared" si="815"/>
        <v>0</v>
      </c>
      <c r="EL519" s="391">
        <f t="shared" si="816"/>
        <v>0</v>
      </c>
      <c r="EM519" s="391">
        <f t="shared" si="817"/>
        <v>0</v>
      </c>
      <c r="EN519" s="391">
        <f t="shared" si="818"/>
        <v>0</v>
      </c>
    </row>
    <row r="520" spans="1:144" s="391" customFormat="1" ht="13.5" hidden="1" thickBot="1" x14ac:dyDescent="0.25">
      <c r="A520" s="364" t="str">
        <f t="shared" si="737"/>
        <v>zzz</v>
      </c>
      <c r="B520" s="365" t="str">
        <f>IF((A520&lt;&gt;"ZZZ"),(IF((IFERROR((VLOOKUP(A520,'Standaard+voorstellen '!A$1:B$436,1,FALSE)),"ZZZ"))="ZZZ","v","")),"")</f>
        <v/>
      </c>
      <c r="C520" s="396" t="s">
        <v>1051</v>
      </c>
      <c r="D520" s="367" t="str">
        <f t="shared" si="738"/>
        <v/>
      </c>
      <c r="E520" s="368" t="str">
        <f>IFERROR((VLOOKUP(C520,'Standaard+voorstellen '!A$1:E$568,2,FALSE)),"Nog af te handelen AANVRAAG")</f>
        <v>Nog af te handelen AANVRAAG</v>
      </c>
      <c r="F520" s="369" t="str">
        <f>IFERROR((VLOOKUP(C520,'Standaard+voorstellen '!A$1:E$568,3,FALSE)),"")</f>
        <v/>
      </c>
      <c r="G520" s="370">
        <f t="shared" si="732"/>
        <v>0</v>
      </c>
      <c r="H520" s="371">
        <f t="shared" si="734"/>
        <v>0</v>
      </c>
      <c r="I520" s="372">
        <f t="shared" si="733"/>
        <v>0</v>
      </c>
      <c r="J520" s="367" t="str">
        <f t="shared" si="739"/>
        <v/>
      </c>
      <c r="K520" s="372">
        <f t="shared" si="740"/>
        <v>0</v>
      </c>
      <c r="L520" s="369" t="s">
        <v>1101</v>
      </c>
      <c r="M520" s="373"/>
      <c r="N520" s="374"/>
      <c r="O520" s="375"/>
      <c r="P520" s="527"/>
      <c r="Q520" s="377"/>
      <c r="R520" s="378"/>
      <c r="S520" s="379"/>
      <c r="T520" s="378"/>
      <c r="U520" s="378"/>
      <c r="V520" s="383"/>
      <c r="W520" s="384"/>
      <c r="X520" s="385"/>
      <c r="Y520" s="384"/>
      <c r="Z520" s="401"/>
      <c r="AA520" s="402"/>
      <c r="AB520" s="377"/>
      <c r="AC520" s="378"/>
      <c r="AD520" s="378"/>
      <c r="AE520" s="383"/>
      <c r="AF520" s="401"/>
      <c r="AG520" s="406"/>
      <c r="AH520" s="383"/>
      <c r="AI520" s="384"/>
      <c r="AJ520" s="385"/>
      <c r="AK520" s="384"/>
      <c r="AL520" s="384"/>
      <c r="AM520" s="384"/>
      <c r="AN520" s="383"/>
      <c r="AO520" s="384"/>
      <c r="AP520" s="385"/>
      <c r="AQ520" s="384"/>
      <c r="AR520" s="384"/>
      <c r="AS520" s="384"/>
      <c r="AT520" s="383"/>
      <c r="AU520" s="384"/>
      <c r="AV520" s="384"/>
      <c r="AW520" s="383"/>
      <c r="AX520" s="384"/>
      <c r="AY520" s="385"/>
      <c r="AZ520" s="403"/>
      <c r="BA520" s="387" t="str">
        <f t="shared" si="741"/>
        <v>zzz</v>
      </c>
      <c r="BB520" s="388" t="str">
        <f t="shared" si="742"/>
        <v/>
      </c>
      <c r="BC520" s="389" t="str">
        <f t="shared" si="743"/>
        <v/>
      </c>
      <c r="BD520" s="390" t="str">
        <f t="shared" si="736"/>
        <v/>
      </c>
      <c r="BE520" s="391">
        <f t="shared" si="744"/>
        <v>4</v>
      </c>
      <c r="BF520" s="392" t="e">
        <f>VLOOKUP(C520,'Standaard+voorstellen '!A$1:E$568,1,FALSE)</f>
        <v>#N/A</v>
      </c>
      <c r="BG520" s="393" t="e">
        <f>VLOOKUP(P520,'Hulpblad Aantal per VrtgSrt &gt;=1'!B$4:C$688,1,FALSE)</f>
        <v>#N/A</v>
      </c>
      <c r="BH520" s="394"/>
      <c r="BI520" s="393" t="str">
        <f t="shared" si="745"/>
        <v>v</v>
      </c>
      <c r="BJ520" s="393" t="str">
        <f t="shared" si="746"/>
        <v/>
      </c>
      <c r="BK520" s="393" t="str">
        <f t="shared" si="747"/>
        <v/>
      </c>
      <c r="BL520" s="395" t="str">
        <f t="shared" si="748"/>
        <v/>
      </c>
      <c r="BM520" s="393" t="str">
        <f>IF((B520&gt;"a"),(VLOOKUP(A520,Afhankelijkheid!A$2:O$5530,2,FALSE)),"")</f>
        <v/>
      </c>
      <c r="BN520" s="396">
        <f>IFERROR(VLOOKUP(A520,'Hulpblad IZB en IZE'!A$2:B$750,2,FALSE),0)</f>
        <v>0</v>
      </c>
      <c r="BO520" s="397" t="str">
        <f t="shared" si="749"/>
        <v/>
      </c>
      <c r="BP520" s="370">
        <f t="shared" si="750"/>
        <v>0</v>
      </c>
      <c r="BQ520" s="371">
        <f t="shared" si="751"/>
        <v>0</v>
      </c>
      <c r="BR520" s="372">
        <f t="shared" si="819"/>
        <v>0</v>
      </c>
      <c r="BS520" s="372">
        <f t="shared" si="820"/>
        <v>0</v>
      </c>
      <c r="BT520" s="367">
        <f t="shared" si="752"/>
        <v>0</v>
      </c>
      <c r="BU520" s="398"/>
      <c r="BW520" s="393">
        <f t="shared" si="753"/>
        <v>0</v>
      </c>
      <c r="BX520" s="393">
        <f t="shared" si="754"/>
        <v>0</v>
      </c>
      <c r="BY520" s="393">
        <f t="shared" si="755"/>
        <v>0</v>
      </c>
      <c r="BZ520" s="393">
        <f t="shared" si="756"/>
        <v>0</v>
      </c>
      <c r="CA520" s="393">
        <f t="shared" si="757"/>
        <v>0</v>
      </c>
      <c r="CB520" s="393">
        <f t="shared" si="758"/>
        <v>0</v>
      </c>
      <c r="CC520" s="393">
        <f t="shared" si="759"/>
        <v>0</v>
      </c>
      <c r="CD520" s="393">
        <f t="shared" si="760"/>
        <v>0</v>
      </c>
      <c r="CE520" s="393">
        <f t="shared" si="761"/>
        <v>0</v>
      </c>
      <c r="CF520" s="393">
        <f t="shared" si="762"/>
        <v>0</v>
      </c>
      <c r="CG520" s="398"/>
      <c r="CH520" s="391">
        <f t="shared" si="763"/>
        <v>0</v>
      </c>
      <c r="CI520" s="391">
        <f t="shared" si="764"/>
        <v>0</v>
      </c>
      <c r="CJ520" s="391">
        <f t="shared" si="765"/>
        <v>0</v>
      </c>
      <c r="CK520" s="391">
        <f t="shared" si="766"/>
        <v>0</v>
      </c>
      <c r="CL520" s="391">
        <f t="shared" si="767"/>
        <v>0</v>
      </c>
      <c r="CM520" s="391">
        <f t="shared" si="768"/>
        <v>0</v>
      </c>
      <c r="CN520" s="391">
        <f t="shared" si="769"/>
        <v>0</v>
      </c>
      <c r="CO520" s="391">
        <f t="shared" si="770"/>
        <v>0</v>
      </c>
      <c r="CP520" s="391">
        <f t="shared" si="771"/>
        <v>0</v>
      </c>
      <c r="CQ520" s="391">
        <f t="shared" si="772"/>
        <v>0</v>
      </c>
      <c r="CR520" s="391">
        <f t="shared" si="773"/>
        <v>0</v>
      </c>
      <c r="CS520" s="393">
        <f t="shared" si="774"/>
        <v>0</v>
      </c>
      <c r="CT520" s="391">
        <f t="shared" si="775"/>
        <v>0</v>
      </c>
      <c r="CU520" s="391">
        <f t="shared" si="776"/>
        <v>0</v>
      </c>
      <c r="CV520" s="391">
        <f t="shared" si="777"/>
        <v>0</v>
      </c>
      <c r="CW520" s="391">
        <f t="shared" si="778"/>
        <v>0</v>
      </c>
      <c r="CX520" s="391">
        <f t="shared" si="779"/>
        <v>0</v>
      </c>
      <c r="CY520" s="391">
        <f t="shared" si="780"/>
        <v>0</v>
      </c>
      <c r="CZ520" s="391">
        <f t="shared" si="781"/>
        <v>0</v>
      </c>
      <c r="DA520" s="391">
        <f t="shared" si="782"/>
        <v>0</v>
      </c>
      <c r="DB520" s="391">
        <f t="shared" si="783"/>
        <v>0</v>
      </c>
      <c r="DC520" s="391">
        <f t="shared" si="784"/>
        <v>0</v>
      </c>
      <c r="DD520" s="391">
        <f t="shared" si="785"/>
        <v>0</v>
      </c>
      <c r="DE520" s="398"/>
      <c r="DF520" s="391">
        <f t="shared" si="786"/>
        <v>0</v>
      </c>
      <c r="DG520" s="391">
        <f t="shared" si="787"/>
        <v>0</v>
      </c>
      <c r="DH520" s="391">
        <f t="shared" si="788"/>
        <v>0</v>
      </c>
      <c r="DI520" s="391">
        <f t="shared" si="789"/>
        <v>0</v>
      </c>
      <c r="DJ520" s="391">
        <f t="shared" si="790"/>
        <v>0</v>
      </c>
      <c r="DK520" s="391">
        <f t="shared" si="791"/>
        <v>0</v>
      </c>
      <c r="DL520" s="391">
        <f t="shared" si="792"/>
        <v>0</v>
      </c>
      <c r="DM520" s="391">
        <f t="shared" si="793"/>
        <v>0</v>
      </c>
      <c r="DN520" s="391">
        <f t="shared" si="794"/>
        <v>0</v>
      </c>
      <c r="DO520" s="391">
        <f t="shared" si="795"/>
        <v>0</v>
      </c>
      <c r="DP520" s="391">
        <f t="shared" si="796"/>
        <v>0</v>
      </c>
      <c r="DQ520" s="398"/>
      <c r="DR520" s="391">
        <f t="shared" si="797"/>
        <v>0</v>
      </c>
      <c r="DS520" s="391">
        <f t="shared" si="798"/>
        <v>0</v>
      </c>
      <c r="DT520" s="391">
        <f t="shared" si="799"/>
        <v>0</v>
      </c>
      <c r="DU520" s="391">
        <f t="shared" si="800"/>
        <v>0</v>
      </c>
      <c r="DV520" s="391">
        <f t="shared" si="801"/>
        <v>0</v>
      </c>
      <c r="DW520" s="391">
        <f t="shared" si="802"/>
        <v>0</v>
      </c>
      <c r="DX520" s="391">
        <f t="shared" si="803"/>
        <v>0</v>
      </c>
      <c r="DY520" s="391">
        <f t="shared" si="804"/>
        <v>0</v>
      </c>
      <c r="DZ520" s="391">
        <f t="shared" si="805"/>
        <v>0</v>
      </c>
      <c r="EA520" s="391">
        <f t="shared" si="806"/>
        <v>0</v>
      </c>
      <c r="EB520" s="391">
        <f t="shared" si="807"/>
        <v>0</v>
      </c>
      <c r="EC520" s="398"/>
      <c r="ED520" s="391">
        <f t="shared" si="808"/>
        <v>0</v>
      </c>
      <c r="EE520" s="391">
        <f t="shared" si="809"/>
        <v>0</v>
      </c>
      <c r="EF520" s="391">
        <f t="shared" si="810"/>
        <v>0</v>
      </c>
      <c r="EG520" s="391">
        <f t="shared" si="811"/>
        <v>0</v>
      </c>
      <c r="EH520" s="391">
        <f t="shared" si="812"/>
        <v>0</v>
      </c>
      <c r="EI520" s="391">
        <f t="shared" si="813"/>
        <v>0</v>
      </c>
      <c r="EJ520" s="391">
        <f t="shared" si="814"/>
        <v>0</v>
      </c>
      <c r="EK520" s="391">
        <f t="shared" si="815"/>
        <v>0</v>
      </c>
      <c r="EL520" s="391">
        <f t="shared" si="816"/>
        <v>0</v>
      </c>
      <c r="EM520" s="391">
        <f t="shared" si="817"/>
        <v>0</v>
      </c>
      <c r="EN520" s="391">
        <f t="shared" si="818"/>
        <v>0</v>
      </c>
    </row>
    <row r="521" spans="1:144" s="391" customFormat="1" ht="13.5" hidden="1" thickBot="1" x14ac:dyDescent="0.25">
      <c r="A521" s="364" t="str">
        <f t="shared" si="737"/>
        <v>zzz</v>
      </c>
      <c r="B521" s="365" t="str">
        <f>IF((A521&lt;&gt;"ZZZ"),(IF((IFERROR((VLOOKUP(A521,'Standaard+voorstellen '!A$1:B$436,1,FALSE)),"ZZZ"))="ZZZ","v","")),"")</f>
        <v/>
      </c>
      <c r="C521" s="396" t="s">
        <v>1051</v>
      </c>
      <c r="D521" s="367" t="str">
        <f t="shared" si="738"/>
        <v/>
      </c>
      <c r="E521" s="368" t="str">
        <f>IFERROR((VLOOKUP(C521,'Standaard+voorstellen '!A$1:E$568,2,FALSE)),"Nog af te handelen AANVRAAG")</f>
        <v>Nog af te handelen AANVRAAG</v>
      </c>
      <c r="F521" s="369" t="str">
        <f>IFERROR((VLOOKUP(C521,'Standaard+voorstellen '!A$1:E$568,3,FALSE)),"")</f>
        <v/>
      </c>
      <c r="G521" s="370">
        <f t="shared" si="732"/>
        <v>0</v>
      </c>
      <c r="H521" s="371">
        <f t="shared" si="734"/>
        <v>0</v>
      </c>
      <c r="I521" s="372">
        <f t="shared" si="733"/>
        <v>0</v>
      </c>
      <c r="J521" s="367" t="str">
        <f t="shared" si="739"/>
        <v/>
      </c>
      <c r="K521" s="372">
        <f t="shared" si="740"/>
        <v>0</v>
      </c>
      <c r="L521" s="369" t="s">
        <v>1101</v>
      </c>
      <c r="M521" s="373"/>
      <c r="N521" s="428"/>
      <c r="O521" s="475"/>
      <c r="P521" s="376"/>
      <c r="Q521" s="377"/>
      <c r="R521" s="378"/>
      <c r="S521" s="379"/>
      <c r="T521" s="378"/>
      <c r="U521" s="378"/>
      <c r="V521" s="377"/>
      <c r="W521" s="378"/>
      <c r="X521" s="379"/>
      <c r="Y521" s="384"/>
      <c r="Z521" s="401"/>
      <c r="AA521" s="402"/>
      <c r="AB521" s="377"/>
      <c r="AC521" s="378"/>
      <c r="AD521" s="378"/>
      <c r="AE521" s="377"/>
      <c r="AF521" s="380"/>
      <c r="AG521" s="382"/>
      <c r="AH521" s="377"/>
      <c r="AI521" s="378"/>
      <c r="AJ521" s="379"/>
      <c r="AK521" s="378"/>
      <c r="AL521" s="378"/>
      <c r="AM521" s="378"/>
      <c r="AN521" s="377"/>
      <c r="AO521" s="378"/>
      <c r="AP521" s="379"/>
      <c r="AQ521" s="378"/>
      <c r="AR521" s="378"/>
      <c r="AS521" s="378"/>
      <c r="AT521" s="383"/>
      <c r="AU521" s="378"/>
      <c r="AV521" s="378"/>
      <c r="AW521" s="383"/>
      <c r="AX521" s="384"/>
      <c r="AY521" s="379"/>
      <c r="AZ521" s="403"/>
      <c r="BA521" s="387" t="str">
        <f t="shared" si="741"/>
        <v>zzz</v>
      </c>
      <c r="BB521" s="388" t="str">
        <f t="shared" si="742"/>
        <v/>
      </c>
      <c r="BC521" s="389" t="str">
        <f t="shared" si="743"/>
        <v/>
      </c>
      <c r="BD521" s="390" t="str">
        <f t="shared" si="736"/>
        <v/>
      </c>
      <c r="BE521" s="391">
        <f t="shared" si="744"/>
        <v>4</v>
      </c>
      <c r="BF521" s="392" t="e">
        <f>VLOOKUP(C521,'Standaard+voorstellen '!A$1:E$568,1,FALSE)</f>
        <v>#N/A</v>
      </c>
      <c r="BG521" s="393" t="e">
        <f>VLOOKUP(P521,'Hulpblad Aantal per VrtgSrt &gt;=1'!B$4:C$688,1,FALSE)</f>
        <v>#N/A</v>
      </c>
      <c r="BH521" s="394"/>
      <c r="BI521" s="393" t="str">
        <f t="shared" si="745"/>
        <v>v</v>
      </c>
      <c r="BJ521" s="393" t="str">
        <f t="shared" si="746"/>
        <v/>
      </c>
      <c r="BK521" s="393" t="str">
        <f t="shared" si="747"/>
        <v/>
      </c>
      <c r="BL521" s="395" t="str">
        <f t="shared" si="748"/>
        <v/>
      </c>
      <c r="BM521" s="393" t="str">
        <f>IF((B521&gt;"a"),(VLOOKUP(A521,Afhankelijkheid!A$2:O$5530,2,FALSE)),"")</f>
        <v/>
      </c>
      <c r="BN521" s="396">
        <f>IFERROR(VLOOKUP(A521,'Hulpblad IZB en IZE'!A$2:B$750,2,FALSE),0)</f>
        <v>0</v>
      </c>
      <c r="BO521" s="397" t="str">
        <f t="shared" si="749"/>
        <v/>
      </c>
      <c r="BP521" s="370">
        <f t="shared" si="750"/>
        <v>0</v>
      </c>
      <c r="BQ521" s="371">
        <f t="shared" si="751"/>
        <v>0</v>
      </c>
      <c r="BR521" s="372">
        <f t="shared" si="819"/>
        <v>0</v>
      </c>
      <c r="BS521" s="372">
        <f t="shared" si="820"/>
        <v>0</v>
      </c>
      <c r="BT521" s="367">
        <f t="shared" si="752"/>
        <v>0</v>
      </c>
      <c r="BU521" s="398"/>
      <c r="BW521" s="393">
        <f t="shared" si="753"/>
        <v>0</v>
      </c>
      <c r="BX521" s="393">
        <f t="shared" si="754"/>
        <v>0</v>
      </c>
      <c r="BY521" s="393">
        <f t="shared" si="755"/>
        <v>0</v>
      </c>
      <c r="BZ521" s="393">
        <f t="shared" si="756"/>
        <v>0</v>
      </c>
      <c r="CA521" s="393">
        <f t="shared" si="757"/>
        <v>0</v>
      </c>
      <c r="CB521" s="393">
        <f t="shared" si="758"/>
        <v>0</v>
      </c>
      <c r="CC521" s="393">
        <f t="shared" si="759"/>
        <v>0</v>
      </c>
      <c r="CD521" s="393">
        <f t="shared" si="760"/>
        <v>0</v>
      </c>
      <c r="CE521" s="393">
        <f t="shared" si="761"/>
        <v>0</v>
      </c>
      <c r="CF521" s="393">
        <f t="shared" si="762"/>
        <v>0</v>
      </c>
      <c r="CG521" s="398"/>
      <c r="CH521" s="391">
        <f t="shared" si="763"/>
        <v>0</v>
      </c>
      <c r="CI521" s="391">
        <f t="shared" si="764"/>
        <v>0</v>
      </c>
      <c r="CJ521" s="391">
        <f t="shared" si="765"/>
        <v>0</v>
      </c>
      <c r="CK521" s="391">
        <f t="shared" si="766"/>
        <v>0</v>
      </c>
      <c r="CL521" s="391">
        <f t="shared" si="767"/>
        <v>0</v>
      </c>
      <c r="CM521" s="391">
        <f t="shared" si="768"/>
        <v>0</v>
      </c>
      <c r="CN521" s="391">
        <f t="shared" si="769"/>
        <v>0</v>
      </c>
      <c r="CO521" s="391">
        <f t="shared" si="770"/>
        <v>0</v>
      </c>
      <c r="CP521" s="391">
        <f t="shared" si="771"/>
        <v>0</v>
      </c>
      <c r="CQ521" s="391">
        <f t="shared" si="772"/>
        <v>0</v>
      </c>
      <c r="CR521" s="391">
        <f t="shared" si="773"/>
        <v>0</v>
      </c>
      <c r="CS521" s="393">
        <f t="shared" si="774"/>
        <v>0</v>
      </c>
      <c r="CT521" s="391">
        <f t="shared" si="775"/>
        <v>0</v>
      </c>
      <c r="CU521" s="391">
        <f t="shared" si="776"/>
        <v>0</v>
      </c>
      <c r="CV521" s="391">
        <f t="shared" si="777"/>
        <v>0</v>
      </c>
      <c r="CW521" s="391">
        <f t="shared" si="778"/>
        <v>0</v>
      </c>
      <c r="CX521" s="391">
        <f t="shared" si="779"/>
        <v>0</v>
      </c>
      <c r="CY521" s="391">
        <f t="shared" si="780"/>
        <v>0</v>
      </c>
      <c r="CZ521" s="391">
        <f t="shared" si="781"/>
        <v>0</v>
      </c>
      <c r="DA521" s="391">
        <f t="shared" si="782"/>
        <v>0</v>
      </c>
      <c r="DB521" s="391">
        <f t="shared" si="783"/>
        <v>0</v>
      </c>
      <c r="DC521" s="391">
        <f t="shared" si="784"/>
        <v>0</v>
      </c>
      <c r="DD521" s="391">
        <f t="shared" si="785"/>
        <v>0</v>
      </c>
      <c r="DE521" s="398"/>
      <c r="DF521" s="391">
        <f t="shared" si="786"/>
        <v>0</v>
      </c>
      <c r="DG521" s="391">
        <f t="shared" si="787"/>
        <v>0</v>
      </c>
      <c r="DH521" s="391">
        <f t="shared" si="788"/>
        <v>0</v>
      </c>
      <c r="DI521" s="391">
        <f t="shared" si="789"/>
        <v>0</v>
      </c>
      <c r="DJ521" s="391">
        <f t="shared" si="790"/>
        <v>0</v>
      </c>
      <c r="DK521" s="391">
        <f t="shared" si="791"/>
        <v>0</v>
      </c>
      <c r="DL521" s="391">
        <f t="shared" si="792"/>
        <v>0</v>
      </c>
      <c r="DM521" s="391">
        <f t="shared" si="793"/>
        <v>0</v>
      </c>
      <c r="DN521" s="391">
        <f t="shared" si="794"/>
        <v>0</v>
      </c>
      <c r="DO521" s="391">
        <f t="shared" si="795"/>
        <v>0</v>
      </c>
      <c r="DP521" s="391">
        <f t="shared" si="796"/>
        <v>0</v>
      </c>
      <c r="DQ521" s="398"/>
      <c r="DR521" s="391">
        <f t="shared" si="797"/>
        <v>0</v>
      </c>
      <c r="DS521" s="391">
        <f t="shared" si="798"/>
        <v>0</v>
      </c>
      <c r="DT521" s="391">
        <f t="shared" si="799"/>
        <v>0</v>
      </c>
      <c r="DU521" s="391">
        <f t="shared" si="800"/>
        <v>0</v>
      </c>
      <c r="DV521" s="391">
        <f t="shared" si="801"/>
        <v>0</v>
      </c>
      <c r="DW521" s="391">
        <f t="shared" si="802"/>
        <v>0</v>
      </c>
      <c r="DX521" s="391">
        <f t="shared" si="803"/>
        <v>0</v>
      </c>
      <c r="DY521" s="391">
        <f t="shared" si="804"/>
        <v>0</v>
      </c>
      <c r="DZ521" s="391">
        <f t="shared" si="805"/>
        <v>0</v>
      </c>
      <c r="EA521" s="391">
        <f t="shared" si="806"/>
        <v>0</v>
      </c>
      <c r="EB521" s="391">
        <f t="shared" si="807"/>
        <v>0</v>
      </c>
      <c r="EC521" s="398"/>
      <c r="ED521" s="391">
        <f t="shared" si="808"/>
        <v>0</v>
      </c>
      <c r="EE521" s="391">
        <f t="shared" si="809"/>
        <v>0</v>
      </c>
      <c r="EF521" s="391">
        <f t="shared" si="810"/>
        <v>0</v>
      </c>
      <c r="EG521" s="391">
        <f t="shared" si="811"/>
        <v>0</v>
      </c>
      <c r="EH521" s="391">
        <f t="shared" si="812"/>
        <v>0</v>
      </c>
      <c r="EI521" s="391">
        <f t="shared" si="813"/>
        <v>0</v>
      </c>
      <c r="EJ521" s="391">
        <f t="shared" si="814"/>
        <v>0</v>
      </c>
      <c r="EK521" s="391">
        <f t="shared" si="815"/>
        <v>0</v>
      </c>
      <c r="EL521" s="391">
        <f t="shared" si="816"/>
        <v>0</v>
      </c>
      <c r="EM521" s="391">
        <f t="shared" si="817"/>
        <v>0</v>
      </c>
      <c r="EN521" s="391">
        <f t="shared" si="818"/>
        <v>0</v>
      </c>
    </row>
    <row r="522" spans="1:144" s="391" customFormat="1" ht="13.5" hidden="1" thickBot="1" x14ac:dyDescent="0.25">
      <c r="A522" s="364" t="str">
        <f t="shared" si="737"/>
        <v>zzz</v>
      </c>
      <c r="B522" s="365" t="str">
        <f>IF((A522&lt;&gt;"ZZZ"),(IF((IFERROR((VLOOKUP(A522,'Standaard+voorstellen '!A$1:B$436,1,FALSE)),"ZZZ"))="ZZZ","v","")),"")</f>
        <v/>
      </c>
      <c r="C522" s="514" t="s">
        <v>1051</v>
      </c>
      <c r="D522" s="367" t="str">
        <f t="shared" si="738"/>
        <v/>
      </c>
      <c r="E522" s="368" t="str">
        <f>IFERROR((VLOOKUP(C522,'Standaard+voorstellen '!A$1:E$568,2,FALSE)),"Nog af te handelen AANVRAAG")</f>
        <v>Nog af te handelen AANVRAAG</v>
      </c>
      <c r="F522" s="369" t="str">
        <f>IFERROR((VLOOKUP(C522,'Standaard+voorstellen '!A$1:E$568,3,FALSE)),"")</f>
        <v/>
      </c>
      <c r="G522" s="370">
        <f t="shared" si="732"/>
        <v>0</v>
      </c>
      <c r="H522" s="371">
        <f t="shared" si="734"/>
        <v>0</v>
      </c>
      <c r="I522" s="372">
        <f t="shared" si="733"/>
        <v>0</v>
      </c>
      <c r="J522" s="367" t="str">
        <f t="shared" si="739"/>
        <v/>
      </c>
      <c r="K522" s="372">
        <f t="shared" si="740"/>
        <v>0</v>
      </c>
      <c r="L522" s="369" t="s">
        <v>1101</v>
      </c>
      <c r="M522" s="373"/>
      <c r="N522" s="534"/>
      <c r="O522" s="486"/>
      <c r="P522" s="376"/>
      <c r="Q522" s="377"/>
      <c r="R522" s="378"/>
      <c r="S522" s="379"/>
      <c r="T522" s="378"/>
      <c r="U522" s="378"/>
      <c r="V522" s="383"/>
      <c r="W522" s="384"/>
      <c r="X522" s="385"/>
      <c r="Y522" s="384"/>
      <c r="Z522" s="401"/>
      <c r="AA522" s="402"/>
      <c r="AB522" s="383"/>
      <c r="AC522" s="384"/>
      <c r="AD522" s="384"/>
      <c r="AE522" s="383"/>
      <c r="AF522" s="401"/>
      <c r="AG522" s="406"/>
      <c r="AH522" s="383"/>
      <c r="AI522" s="384"/>
      <c r="AJ522" s="385"/>
      <c r="AK522" s="384"/>
      <c r="AL522" s="384"/>
      <c r="AM522" s="384"/>
      <c r="AN522" s="383"/>
      <c r="AO522" s="384"/>
      <c r="AP522" s="385"/>
      <c r="AQ522" s="384"/>
      <c r="AR522" s="384"/>
      <c r="AS522" s="384"/>
      <c r="AT522" s="383"/>
      <c r="AU522" s="384"/>
      <c r="AV522" s="384"/>
      <c r="AW522" s="383"/>
      <c r="AX522" s="384"/>
      <c r="AY522" s="385"/>
      <c r="AZ522" s="403"/>
      <c r="BA522" s="387" t="str">
        <f t="shared" si="741"/>
        <v>zzz</v>
      </c>
      <c r="BB522" s="388" t="str">
        <f t="shared" si="742"/>
        <v/>
      </c>
      <c r="BC522" s="389" t="str">
        <f t="shared" si="743"/>
        <v/>
      </c>
      <c r="BD522" s="390" t="str">
        <f t="shared" si="736"/>
        <v/>
      </c>
      <c r="BE522" s="391">
        <f t="shared" si="744"/>
        <v>4</v>
      </c>
      <c r="BF522" s="392" t="e">
        <f>VLOOKUP(C522,'Standaard+voorstellen '!A$1:E$568,1,FALSE)</f>
        <v>#N/A</v>
      </c>
      <c r="BG522" s="393" t="e">
        <f>VLOOKUP(P522,'Hulpblad Aantal per VrtgSrt &gt;=1'!B$4:C$688,1,FALSE)</f>
        <v>#N/A</v>
      </c>
      <c r="BH522" s="394"/>
      <c r="BI522" s="393" t="str">
        <f t="shared" si="745"/>
        <v>v</v>
      </c>
      <c r="BJ522" s="393" t="str">
        <f t="shared" si="746"/>
        <v/>
      </c>
      <c r="BK522" s="393" t="str">
        <f t="shared" si="747"/>
        <v/>
      </c>
      <c r="BL522" s="395" t="str">
        <f t="shared" si="748"/>
        <v/>
      </c>
      <c r="BM522" s="393" t="str">
        <f>IF((B522&gt;"a"),(VLOOKUP(A522,Afhankelijkheid!A$2:O$5530,2,FALSE)),"")</f>
        <v/>
      </c>
      <c r="BN522" s="396">
        <f>IFERROR(VLOOKUP(A522,'Hulpblad IZB en IZE'!A$2:B$750,2,FALSE),0)</f>
        <v>0</v>
      </c>
      <c r="BO522" s="397" t="str">
        <f t="shared" si="749"/>
        <v/>
      </c>
      <c r="BP522" s="370">
        <f t="shared" si="750"/>
        <v>0</v>
      </c>
      <c r="BQ522" s="371">
        <f t="shared" si="751"/>
        <v>0</v>
      </c>
      <c r="BR522" s="372">
        <f t="shared" si="819"/>
        <v>0</v>
      </c>
      <c r="BS522" s="372">
        <f t="shared" si="820"/>
        <v>0</v>
      </c>
      <c r="BT522" s="367">
        <f t="shared" si="752"/>
        <v>0</v>
      </c>
      <c r="BU522" s="398"/>
      <c r="BW522" s="393">
        <f t="shared" si="753"/>
        <v>0</v>
      </c>
      <c r="BX522" s="393">
        <f t="shared" si="754"/>
        <v>0</v>
      </c>
      <c r="BY522" s="393">
        <f t="shared" si="755"/>
        <v>0</v>
      </c>
      <c r="BZ522" s="393">
        <f t="shared" si="756"/>
        <v>0</v>
      </c>
      <c r="CA522" s="393">
        <f t="shared" si="757"/>
        <v>0</v>
      </c>
      <c r="CB522" s="393">
        <f t="shared" si="758"/>
        <v>0</v>
      </c>
      <c r="CC522" s="393">
        <f t="shared" si="759"/>
        <v>0</v>
      </c>
      <c r="CD522" s="393">
        <f t="shared" si="760"/>
        <v>0</v>
      </c>
      <c r="CE522" s="393">
        <f t="shared" si="761"/>
        <v>0</v>
      </c>
      <c r="CF522" s="393">
        <f t="shared" si="762"/>
        <v>0</v>
      </c>
      <c r="CG522" s="398"/>
      <c r="CH522" s="391">
        <f t="shared" si="763"/>
        <v>0</v>
      </c>
      <c r="CI522" s="391">
        <f t="shared" si="764"/>
        <v>0</v>
      </c>
      <c r="CJ522" s="391">
        <f t="shared" si="765"/>
        <v>0</v>
      </c>
      <c r="CK522" s="391">
        <f t="shared" si="766"/>
        <v>0</v>
      </c>
      <c r="CL522" s="391">
        <f t="shared" si="767"/>
        <v>0</v>
      </c>
      <c r="CM522" s="391">
        <f t="shared" si="768"/>
        <v>0</v>
      </c>
      <c r="CN522" s="391">
        <f t="shared" si="769"/>
        <v>0</v>
      </c>
      <c r="CO522" s="391">
        <f t="shared" si="770"/>
        <v>0</v>
      </c>
      <c r="CP522" s="391">
        <f t="shared" si="771"/>
        <v>0</v>
      </c>
      <c r="CQ522" s="391">
        <f t="shared" si="772"/>
        <v>0</v>
      </c>
      <c r="CR522" s="391">
        <f t="shared" si="773"/>
        <v>0</v>
      </c>
      <c r="CS522" s="393">
        <f t="shared" si="774"/>
        <v>0</v>
      </c>
      <c r="CT522" s="391">
        <f t="shared" si="775"/>
        <v>0</v>
      </c>
      <c r="CU522" s="391">
        <f t="shared" si="776"/>
        <v>0</v>
      </c>
      <c r="CV522" s="391">
        <f t="shared" si="777"/>
        <v>0</v>
      </c>
      <c r="CW522" s="391">
        <f t="shared" si="778"/>
        <v>0</v>
      </c>
      <c r="CX522" s="391">
        <f t="shared" si="779"/>
        <v>0</v>
      </c>
      <c r="CY522" s="391">
        <f t="shared" si="780"/>
        <v>0</v>
      </c>
      <c r="CZ522" s="391">
        <f t="shared" si="781"/>
        <v>0</v>
      </c>
      <c r="DA522" s="391">
        <f t="shared" si="782"/>
        <v>0</v>
      </c>
      <c r="DB522" s="391">
        <f t="shared" si="783"/>
        <v>0</v>
      </c>
      <c r="DC522" s="391">
        <f t="shared" si="784"/>
        <v>0</v>
      </c>
      <c r="DD522" s="391">
        <f t="shared" si="785"/>
        <v>0</v>
      </c>
      <c r="DE522" s="398"/>
      <c r="DF522" s="391">
        <f t="shared" si="786"/>
        <v>0</v>
      </c>
      <c r="DG522" s="391">
        <f t="shared" si="787"/>
        <v>0</v>
      </c>
      <c r="DH522" s="391">
        <f t="shared" si="788"/>
        <v>0</v>
      </c>
      <c r="DI522" s="391">
        <f t="shared" si="789"/>
        <v>0</v>
      </c>
      <c r="DJ522" s="391">
        <f t="shared" si="790"/>
        <v>0</v>
      </c>
      <c r="DK522" s="391">
        <f t="shared" si="791"/>
        <v>0</v>
      </c>
      <c r="DL522" s="391">
        <f t="shared" si="792"/>
        <v>0</v>
      </c>
      <c r="DM522" s="391">
        <f t="shared" si="793"/>
        <v>0</v>
      </c>
      <c r="DN522" s="391">
        <f t="shared" si="794"/>
        <v>0</v>
      </c>
      <c r="DO522" s="391">
        <f t="shared" si="795"/>
        <v>0</v>
      </c>
      <c r="DP522" s="391">
        <f t="shared" si="796"/>
        <v>0</v>
      </c>
      <c r="DQ522" s="398"/>
      <c r="DR522" s="391">
        <f t="shared" si="797"/>
        <v>0</v>
      </c>
      <c r="DS522" s="391">
        <f t="shared" si="798"/>
        <v>0</v>
      </c>
      <c r="DT522" s="391">
        <f t="shared" si="799"/>
        <v>0</v>
      </c>
      <c r="DU522" s="391">
        <f t="shared" si="800"/>
        <v>0</v>
      </c>
      <c r="DV522" s="391">
        <f t="shared" si="801"/>
        <v>0</v>
      </c>
      <c r="DW522" s="391">
        <f t="shared" si="802"/>
        <v>0</v>
      </c>
      <c r="DX522" s="391">
        <f t="shared" si="803"/>
        <v>0</v>
      </c>
      <c r="DY522" s="391">
        <f t="shared" si="804"/>
        <v>0</v>
      </c>
      <c r="DZ522" s="391">
        <f t="shared" si="805"/>
        <v>0</v>
      </c>
      <c r="EA522" s="391">
        <f t="shared" si="806"/>
        <v>0</v>
      </c>
      <c r="EB522" s="391">
        <f t="shared" si="807"/>
        <v>0</v>
      </c>
      <c r="EC522" s="398"/>
      <c r="ED522" s="391">
        <f t="shared" si="808"/>
        <v>0</v>
      </c>
      <c r="EE522" s="391">
        <f t="shared" si="809"/>
        <v>0</v>
      </c>
      <c r="EF522" s="391">
        <f t="shared" si="810"/>
        <v>0</v>
      </c>
      <c r="EG522" s="391">
        <f t="shared" si="811"/>
        <v>0</v>
      </c>
      <c r="EH522" s="391">
        <f t="shared" si="812"/>
        <v>0</v>
      </c>
      <c r="EI522" s="391">
        <f t="shared" si="813"/>
        <v>0</v>
      </c>
      <c r="EJ522" s="391">
        <f t="shared" si="814"/>
        <v>0</v>
      </c>
      <c r="EK522" s="391">
        <f t="shared" si="815"/>
        <v>0</v>
      </c>
      <c r="EL522" s="391">
        <f t="shared" si="816"/>
        <v>0</v>
      </c>
      <c r="EM522" s="391">
        <f t="shared" si="817"/>
        <v>0</v>
      </c>
      <c r="EN522" s="391">
        <f t="shared" si="818"/>
        <v>0</v>
      </c>
    </row>
    <row r="523" spans="1:144" s="391" customFormat="1" ht="13.5" hidden="1" thickBot="1" x14ac:dyDescent="0.25">
      <c r="A523" s="364" t="str">
        <f t="shared" si="737"/>
        <v>zzz</v>
      </c>
      <c r="B523" s="365" t="str">
        <f>IF((A523&lt;&gt;"ZZZ"),(IF((IFERROR((VLOOKUP(A523,'Standaard+voorstellen '!A$1:B$436,1,FALSE)),"ZZZ"))="ZZZ","v","")),"")</f>
        <v/>
      </c>
      <c r="C523" s="514" t="s">
        <v>1051</v>
      </c>
      <c r="D523" s="367" t="str">
        <f t="shared" si="738"/>
        <v/>
      </c>
      <c r="E523" s="368" t="str">
        <f>IFERROR((VLOOKUP(C523,'Standaard+voorstellen '!A$1:E$568,2,FALSE)),"Nog af te handelen AANVRAAG")</f>
        <v>Nog af te handelen AANVRAAG</v>
      </c>
      <c r="F523" s="369" t="str">
        <f>IFERROR((VLOOKUP(C523,'Standaard+voorstellen '!A$1:E$568,3,FALSE)),"")</f>
        <v/>
      </c>
      <c r="G523" s="370">
        <f t="shared" ref="G523:G570" si="821">BP523</f>
        <v>0</v>
      </c>
      <c r="H523" s="371">
        <f t="shared" si="734"/>
        <v>0</v>
      </c>
      <c r="I523" s="372">
        <f t="shared" ref="I523:I570" si="822">BR523</f>
        <v>0</v>
      </c>
      <c r="J523" s="367" t="str">
        <f t="shared" si="739"/>
        <v/>
      </c>
      <c r="K523" s="372">
        <f t="shared" si="740"/>
        <v>0</v>
      </c>
      <c r="L523" s="369" t="s">
        <v>1101</v>
      </c>
      <c r="M523" s="373"/>
      <c r="N523" s="534"/>
      <c r="O523" s="486"/>
      <c r="P523" s="376"/>
      <c r="Q523" s="377"/>
      <c r="R523" s="378"/>
      <c r="S523" s="379"/>
      <c r="T523" s="378"/>
      <c r="U523" s="378"/>
      <c r="V523" s="383"/>
      <c r="W523" s="384"/>
      <c r="X523" s="385"/>
      <c r="Y523" s="384"/>
      <c r="Z523" s="401"/>
      <c r="AA523" s="402"/>
      <c r="AB523" s="383"/>
      <c r="AC523" s="384"/>
      <c r="AD523" s="384"/>
      <c r="AE523" s="383"/>
      <c r="AF523" s="401"/>
      <c r="AG523" s="406"/>
      <c r="AH523" s="383"/>
      <c r="AI523" s="384"/>
      <c r="AJ523" s="385"/>
      <c r="AK523" s="384"/>
      <c r="AL523" s="384"/>
      <c r="AM523" s="384"/>
      <c r="AN523" s="383"/>
      <c r="AO523" s="384"/>
      <c r="AP523" s="385"/>
      <c r="AQ523" s="384"/>
      <c r="AR523" s="384"/>
      <c r="AS523" s="384"/>
      <c r="AT523" s="383"/>
      <c r="AU523" s="384"/>
      <c r="AV523" s="384"/>
      <c r="AW523" s="383"/>
      <c r="AX523" s="384"/>
      <c r="AY523" s="385"/>
      <c r="AZ523" s="403"/>
      <c r="BA523" s="387" t="str">
        <f t="shared" si="741"/>
        <v>zzz</v>
      </c>
      <c r="BB523" s="388" t="str">
        <f t="shared" si="742"/>
        <v/>
      </c>
      <c r="BC523" s="389" t="str">
        <f t="shared" si="743"/>
        <v/>
      </c>
      <c r="BD523" s="390" t="str">
        <f t="shared" si="736"/>
        <v/>
      </c>
      <c r="BE523" s="391">
        <f t="shared" si="744"/>
        <v>4</v>
      </c>
      <c r="BF523" s="392" t="e">
        <f>VLOOKUP(C523,'Standaard+voorstellen '!A$1:E$568,1,FALSE)</f>
        <v>#N/A</v>
      </c>
      <c r="BG523" s="393" t="e">
        <f>VLOOKUP(P523,'Hulpblad Aantal per VrtgSrt &gt;=1'!B$4:C$688,1,FALSE)</f>
        <v>#N/A</v>
      </c>
      <c r="BH523" s="394"/>
      <c r="BI523" s="393" t="str">
        <f t="shared" si="745"/>
        <v>v</v>
      </c>
      <c r="BJ523" s="393" t="str">
        <f t="shared" si="746"/>
        <v/>
      </c>
      <c r="BK523" s="393" t="str">
        <f t="shared" si="747"/>
        <v/>
      </c>
      <c r="BL523" s="395" t="str">
        <f t="shared" si="748"/>
        <v/>
      </c>
      <c r="BM523" s="393" t="str">
        <f>IF((B523&gt;"a"),(VLOOKUP(A523,Afhankelijkheid!A$2:O$5530,2,FALSE)),"")</f>
        <v/>
      </c>
      <c r="BN523" s="396">
        <f>IFERROR(VLOOKUP(A523,'Hulpblad IZB en IZE'!A$2:B$750,2,FALSE),0)</f>
        <v>0</v>
      </c>
      <c r="BO523" s="397" t="str">
        <f t="shared" si="749"/>
        <v/>
      </c>
      <c r="BP523" s="370">
        <f t="shared" si="750"/>
        <v>0</v>
      </c>
      <c r="BQ523" s="371">
        <f t="shared" si="751"/>
        <v>0</v>
      </c>
      <c r="BR523" s="372">
        <f t="shared" si="819"/>
        <v>0</v>
      </c>
      <c r="BS523" s="372">
        <f t="shared" si="820"/>
        <v>0</v>
      </c>
      <c r="BT523" s="367">
        <f t="shared" si="752"/>
        <v>0</v>
      </c>
      <c r="BU523" s="398"/>
      <c r="BW523" s="393">
        <f t="shared" si="753"/>
        <v>0</v>
      </c>
      <c r="BX523" s="393">
        <f t="shared" si="754"/>
        <v>0</v>
      </c>
      <c r="BY523" s="393">
        <f t="shared" si="755"/>
        <v>0</v>
      </c>
      <c r="BZ523" s="393">
        <f t="shared" si="756"/>
        <v>0</v>
      </c>
      <c r="CA523" s="393">
        <f t="shared" si="757"/>
        <v>0</v>
      </c>
      <c r="CB523" s="393">
        <f t="shared" si="758"/>
        <v>0</v>
      </c>
      <c r="CC523" s="393">
        <f t="shared" si="759"/>
        <v>0</v>
      </c>
      <c r="CD523" s="393">
        <f t="shared" si="760"/>
        <v>0</v>
      </c>
      <c r="CE523" s="393">
        <f t="shared" si="761"/>
        <v>0</v>
      </c>
      <c r="CF523" s="393">
        <f t="shared" si="762"/>
        <v>0</v>
      </c>
      <c r="CG523" s="398"/>
      <c r="CH523" s="391">
        <f t="shared" si="763"/>
        <v>0</v>
      </c>
      <c r="CI523" s="391">
        <f t="shared" si="764"/>
        <v>0</v>
      </c>
      <c r="CJ523" s="391">
        <f t="shared" si="765"/>
        <v>0</v>
      </c>
      <c r="CK523" s="391">
        <f t="shared" si="766"/>
        <v>0</v>
      </c>
      <c r="CL523" s="391">
        <f t="shared" si="767"/>
        <v>0</v>
      </c>
      <c r="CM523" s="391">
        <f t="shared" si="768"/>
        <v>0</v>
      </c>
      <c r="CN523" s="391">
        <f t="shared" si="769"/>
        <v>0</v>
      </c>
      <c r="CO523" s="391">
        <f t="shared" si="770"/>
        <v>0</v>
      </c>
      <c r="CP523" s="391">
        <f t="shared" si="771"/>
        <v>0</v>
      </c>
      <c r="CQ523" s="391">
        <f t="shared" si="772"/>
        <v>0</v>
      </c>
      <c r="CR523" s="391">
        <f t="shared" si="773"/>
        <v>0</v>
      </c>
      <c r="CS523" s="393">
        <f t="shared" si="774"/>
        <v>0</v>
      </c>
      <c r="CT523" s="391">
        <f t="shared" si="775"/>
        <v>0</v>
      </c>
      <c r="CU523" s="391">
        <f t="shared" si="776"/>
        <v>0</v>
      </c>
      <c r="CV523" s="391">
        <f t="shared" si="777"/>
        <v>0</v>
      </c>
      <c r="CW523" s="391">
        <f t="shared" si="778"/>
        <v>0</v>
      </c>
      <c r="CX523" s="391">
        <f t="shared" si="779"/>
        <v>0</v>
      </c>
      <c r="CY523" s="391">
        <f t="shared" si="780"/>
        <v>0</v>
      </c>
      <c r="CZ523" s="391">
        <f t="shared" si="781"/>
        <v>0</v>
      </c>
      <c r="DA523" s="391">
        <f t="shared" si="782"/>
        <v>0</v>
      </c>
      <c r="DB523" s="391">
        <f t="shared" si="783"/>
        <v>0</v>
      </c>
      <c r="DC523" s="391">
        <f t="shared" si="784"/>
        <v>0</v>
      </c>
      <c r="DD523" s="391">
        <f t="shared" si="785"/>
        <v>0</v>
      </c>
      <c r="DE523" s="398"/>
      <c r="DF523" s="391">
        <f t="shared" si="786"/>
        <v>0</v>
      </c>
      <c r="DG523" s="391">
        <f t="shared" si="787"/>
        <v>0</v>
      </c>
      <c r="DH523" s="391">
        <f t="shared" si="788"/>
        <v>0</v>
      </c>
      <c r="DI523" s="391">
        <f t="shared" si="789"/>
        <v>0</v>
      </c>
      <c r="DJ523" s="391">
        <f t="shared" si="790"/>
        <v>0</v>
      </c>
      <c r="DK523" s="391">
        <f t="shared" si="791"/>
        <v>0</v>
      </c>
      <c r="DL523" s="391">
        <f t="shared" si="792"/>
        <v>0</v>
      </c>
      <c r="DM523" s="391">
        <f t="shared" si="793"/>
        <v>0</v>
      </c>
      <c r="DN523" s="391">
        <f t="shared" si="794"/>
        <v>0</v>
      </c>
      <c r="DO523" s="391">
        <f t="shared" si="795"/>
        <v>0</v>
      </c>
      <c r="DP523" s="391">
        <f t="shared" si="796"/>
        <v>0</v>
      </c>
      <c r="DQ523" s="398"/>
      <c r="DR523" s="391">
        <f t="shared" si="797"/>
        <v>0</v>
      </c>
      <c r="DS523" s="391">
        <f t="shared" si="798"/>
        <v>0</v>
      </c>
      <c r="DT523" s="391">
        <f t="shared" si="799"/>
        <v>0</v>
      </c>
      <c r="DU523" s="391">
        <f t="shared" si="800"/>
        <v>0</v>
      </c>
      <c r="DV523" s="391">
        <f t="shared" si="801"/>
        <v>0</v>
      </c>
      <c r="DW523" s="391">
        <f t="shared" si="802"/>
        <v>0</v>
      </c>
      <c r="DX523" s="391">
        <f t="shared" si="803"/>
        <v>0</v>
      </c>
      <c r="DY523" s="391">
        <f t="shared" si="804"/>
        <v>0</v>
      </c>
      <c r="DZ523" s="391">
        <f t="shared" si="805"/>
        <v>0</v>
      </c>
      <c r="EA523" s="391">
        <f t="shared" si="806"/>
        <v>0</v>
      </c>
      <c r="EB523" s="391">
        <f t="shared" si="807"/>
        <v>0</v>
      </c>
      <c r="EC523" s="398"/>
      <c r="ED523" s="391">
        <f t="shared" si="808"/>
        <v>0</v>
      </c>
      <c r="EE523" s="391">
        <f t="shared" si="809"/>
        <v>0</v>
      </c>
      <c r="EF523" s="391">
        <f t="shared" si="810"/>
        <v>0</v>
      </c>
      <c r="EG523" s="391">
        <f t="shared" si="811"/>
        <v>0</v>
      </c>
      <c r="EH523" s="391">
        <f t="shared" si="812"/>
        <v>0</v>
      </c>
      <c r="EI523" s="391">
        <f t="shared" si="813"/>
        <v>0</v>
      </c>
      <c r="EJ523" s="391">
        <f t="shared" si="814"/>
        <v>0</v>
      </c>
      <c r="EK523" s="391">
        <f t="shared" si="815"/>
        <v>0</v>
      </c>
      <c r="EL523" s="391">
        <f t="shared" si="816"/>
        <v>0</v>
      </c>
      <c r="EM523" s="391">
        <f t="shared" si="817"/>
        <v>0</v>
      </c>
      <c r="EN523" s="391">
        <f t="shared" si="818"/>
        <v>0</v>
      </c>
    </row>
    <row r="524" spans="1:144" s="391" customFormat="1" ht="13.5" hidden="1" thickBot="1" x14ac:dyDescent="0.25">
      <c r="A524" s="364" t="str">
        <f t="shared" si="737"/>
        <v>zzz</v>
      </c>
      <c r="B524" s="365" t="str">
        <f>IF((A524&lt;&gt;"ZZZ"),(IF((IFERROR((VLOOKUP(A524,'Standaard+voorstellen '!A$1:B$436,1,FALSE)),"ZZZ"))="ZZZ","v","")),"")</f>
        <v/>
      </c>
      <c r="C524" s="396" t="s">
        <v>1051</v>
      </c>
      <c r="D524" s="367" t="str">
        <f t="shared" si="738"/>
        <v/>
      </c>
      <c r="E524" s="368" t="str">
        <f>IFERROR((VLOOKUP(C524,'Standaard+voorstellen '!A$1:E$568,2,FALSE)),"Nog af te handelen AANVRAAG")</f>
        <v>Nog af te handelen AANVRAAG</v>
      </c>
      <c r="F524" s="369" t="str">
        <f>IFERROR((VLOOKUP(C524,'Standaard+voorstellen '!A$1:E$568,3,FALSE)),"")</f>
        <v/>
      </c>
      <c r="G524" s="370">
        <f t="shared" si="821"/>
        <v>0</v>
      </c>
      <c r="H524" s="371">
        <f t="shared" ref="H524:H570" si="823">BQ524</f>
        <v>0</v>
      </c>
      <c r="I524" s="372">
        <f t="shared" si="822"/>
        <v>0</v>
      </c>
      <c r="J524" s="367" t="str">
        <f t="shared" si="739"/>
        <v/>
      </c>
      <c r="K524" s="372">
        <f t="shared" si="740"/>
        <v>0</v>
      </c>
      <c r="L524" s="369" t="s">
        <v>1101</v>
      </c>
      <c r="M524" s="373"/>
      <c r="N524" s="374"/>
      <c r="O524" s="375"/>
      <c r="P524" s="376"/>
      <c r="Q524" s="377"/>
      <c r="R524" s="378"/>
      <c r="S524" s="379"/>
      <c r="T524" s="378"/>
      <c r="U524" s="378"/>
      <c r="V524" s="383"/>
      <c r="W524" s="384"/>
      <c r="X524" s="385"/>
      <c r="Y524" s="384"/>
      <c r="Z524" s="401"/>
      <c r="AA524" s="402"/>
      <c r="AB524" s="383"/>
      <c r="AC524" s="384"/>
      <c r="AD524" s="384"/>
      <c r="AE524" s="383"/>
      <c r="AF524" s="401"/>
      <c r="AG524" s="406"/>
      <c r="AH524" s="383"/>
      <c r="AI524" s="384"/>
      <c r="AJ524" s="385"/>
      <c r="AK524" s="384"/>
      <c r="AL524" s="384"/>
      <c r="AM524" s="384"/>
      <c r="AN524" s="383"/>
      <c r="AO524" s="384"/>
      <c r="AP524" s="385"/>
      <c r="AQ524" s="384"/>
      <c r="AR524" s="384"/>
      <c r="AS524" s="384"/>
      <c r="AT524" s="383"/>
      <c r="AU524" s="384"/>
      <c r="AV524" s="384"/>
      <c r="AW524" s="383"/>
      <c r="AX524" s="384"/>
      <c r="AY524" s="385"/>
      <c r="AZ524" s="403"/>
      <c r="BA524" s="387" t="str">
        <f t="shared" si="741"/>
        <v>zzz</v>
      </c>
      <c r="BB524" s="388" t="str">
        <f t="shared" si="742"/>
        <v/>
      </c>
      <c r="BC524" s="389" t="str">
        <f t="shared" si="743"/>
        <v/>
      </c>
      <c r="BD524" s="390" t="str">
        <f t="shared" si="736"/>
        <v/>
      </c>
      <c r="BE524" s="391">
        <f t="shared" si="744"/>
        <v>4</v>
      </c>
      <c r="BF524" s="392" t="e">
        <f>VLOOKUP(C524,'Standaard+voorstellen '!A$1:E$568,1,FALSE)</f>
        <v>#N/A</v>
      </c>
      <c r="BG524" s="393" t="e">
        <f>VLOOKUP(P524,'Hulpblad Aantal per VrtgSrt &gt;=1'!B$4:C$688,1,FALSE)</f>
        <v>#N/A</v>
      </c>
      <c r="BH524" s="394"/>
      <c r="BI524" s="393" t="str">
        <f t="shared" si="745"/>
        <v>v</v>
      </c>
      <c r="BJ524" s="393" t="str">
        <f t="shared" si="746"/>
        <v/>
      </c>
      <c r="BK524" s="393" t="str">
        <f t="shared" si="747"/>
        <v/>
      </c>
      <c r="BL524" s="395" t="str">
        <f t="shared" si="748"/>
        <v/>
      </c>
      <c r="BM524" s="393" t="str">
        <f>IF((B524&gt;"a"),(VLOOKUP(A524,Afhankelijkheid!A$2:O$5530,2,FALSE)),"")</f>
        <v/>
      </c>
      <c r="BN524" s="396">
        <f>IFERROR(VLOOKUP(A524,'Hulpblad IZB en IZE'!A$2:B$750,2,FALSE),0)</f>
        <v>0</v>
      </c>
      <c r="BO524" s="397" t="str">
        <f t="shared" si="749"/>
        <v/>
      </c>
      <c r="BP524" s="370">
        <f t="shared" si="750"/>
        <v>0</v>
      </c>
      <c r="BQ524" s="371">
        <f t="shared" si="751"/>
        <v>0</v>
      </c>
      <c r="BR524" s="372">
        <f t="shared" si="819"/>
        <v>0</v>
      </c>
      <c r="BS524" s="372">
        <f t="shared" si="820"/>
        <v>0</v>
      </c>
      <c r="BT524" s="367">
        <f t="shared" si="752"/>
        <v>0</v>
      </c>
      <c r="BU524" s="398"/>
      <c r="BW524" s="393">
        <f t="shared" si="753"/>
        <v>0</v>
      </c>
      <c r="BX524" s="393">
        <f t="shared" si="754"/>
        <v>0</v>
      </c>
      <c r="BY524" s="393">
        <f t="shared" si="755"/>
        <v>0</v>
      </c>
      <c r="BZ524" s="393">
        <f t="shared" si="756"/>
        <v>0</v>
      </c>
      <c r="CA524" s="393">
        <f t="shared" si="757"/>
        <v>0</v>
      </c>
      <c r="CB524" s="393">
        <f t="shared" si="758"/>
        <v>0</v>
      </c>
      <c r="CC524" s="393">
        <f t="shared" si="759"/>
        <v>0</v>
      </c>
      <c r="CD524" s="393">
        <f t="shared" si="760"/>
        <v>0</v>
      </c>
      <c r="CE524" s="393">
        <f t="shared" si="761"/>
        <v>0</v>
      </c>
      <c r="CF524" s="393">
        <f t="shared" si="762"/>
        <v>0</v>
      </c>
      <c r="CG524" s="398"/>
      <c r="CH524" s="391">
        <f t="shared" si="763"/>
        <v>0</v>
      </c>
      <c r="CI524" s="391">
        <f t="shared" si="764"/>
        <v>0</v>
      </c>
      <c r="CJ524" s="391">
        <f t="shared" si="765"/>
        <v>0</v>
      </c>
      <c r="CK524" s="391">
        <f t="shared" si="766"/>
        <v>0</v>
      </c>
      <c r="CL524" s="391">
        <f t="shared" si="767"/>
        <v>0</v>
      </c>
      <c r="CM524" s="391">
        <f t="shared" si="768"/>
        <v>0</v>
      </c>
      <c r="CN524" s="391">
        <f t="shared" si="769"/>
        <v>0</v>
      </c>
      <c r="CO524" s="391">
        <f t="shared" si="770"/>
        <v>0</v>
      </c>
      <c r="CP524" s="391">
        <f t="shared" si="771"/>
        <v>0</v>
      </c>
      <c r="CQ524" s="391">
        <f t="shared" si="772"/>
        <v>0</v>
      </c>
      <c r="CR524" s="391">
        <f t="shared" si="773"/>
        <v>0</v>
      </c>
      <c r="CS524" s="393">
        <f t="shared" si="774"/>
        <v>0</v>
      </c>
      <c r="CT524" s="391">
        <f t="shared" si="775"/>
        <v>0</v>
      </c>
      <c r="CU524" s="391">
        <f t="shared" si="776"/>
        <v>0</v>
      </c>
      <c r="CV524" s="391">
        <f t="shared" si="777"/>
        <v>0</v>
      </c>
      <c r="CW524" s="391">
        <f t="shared" si="778"/>
        <v>0</v>
      </c>
      <c r="CX524" s="391">
        <f t="shared" si="779"/>
        <v>0</v>
      </c>
      <c r="CY524" s="391">
        <f t="shared" si="780"/>
        <v>0</v>
      </c>
      <c r="CZ524" s="391">
        <f t="shared" si="781"/>
        <v>0</v>
      </c>
      <c r="DA524" s="391">
        <f t="shared" si="782"/>
        <v>0</v>
      </c>
      <c r="DB524" s="391">
        <f t="shared" si="783"/>
        <v>0</v>
      </c>
      <c r="DC524" s="391">
        <f t="shared" si="784"/>
        <v>0</v>
      </c>
      <c r="DD524" s="391">
        <f t="shared" si="785"/>
        <v>0</v>
      </c>
      <c r="DE524" s="398"/>
      <c r="DF524" s="391">
        <f t="shared" si="786"/>
        <v>0</v>
      </c>
      <c r="DG524" s="391">
        <f t="shared" si="787"/>
        <v>0</v>
      </c>
      <c r="DH524" s="391">
        <f t="shared" si="788"/>
        <v>0</v>
      </c>
      <c r="DI524" s="391">
        <f t="shared" si="789"/>
        <v>0</v>
      </c>
      <c r="DJ524" s="391">
        <f t="shared" si="790"/>
        <v>0</v>
      </c>
      <c r="DK524" s="391">
        <f t="shared" si="791"/>
        <v>0</v>
      </c>
      <c r="DL524" s="391">
        <f t="shared" si="792"/>
        <v>0</v>
      </c>
      <c r="DM524" s="391">
        <f t="shared" si="793"/>
        <v>0</v>
      </c>
      <c r="DN524" s="391">
        <f t="shared" si="794"/>
        <v>0</v>
      </c>
      <c r="DO524" s="391">
        <f t="shared" si="795"/>
        <v>0</v>
      </c>
      <c r="DP524" s="391">
        <f t="shared" si="796"/>
        <v>0</v>
      </c>
      <c r="DQ524" s="398"/>
      <c r="DR524" s="391">
        <f t="shared" si="797"/>
        <v>0</v>
      </c>
      <c r="DS524" s="391">
        <f t="shared" si="798"/>
        <v>0</v>
      </c>
      <c r="DT524" s="391">
        <f t="shared" si="799"/>
        <v>0</v>
      </c>
      <c r="DU524" s="391">
        <f t="shared" si="800"/>
        <v>0</v>
      </c>
      <c r="DV524" s="391">
        <f t="shared" si="801"/>
        <v>0</v>
      </c>
      <c r="DW524" s="391">
        <f t="shared" si="802"/>
        <v>0</v>
      </c>
      <c r="DX524" s="391">
        <f t="shared" si="803"/>
        <v>0</v>
      </c>
      <c r="DY524" s="391">
        <f t="shared" si="804"/>
        <v>0</v>
      </c>
      <c r="DZ524" s="391">
        <f t="shared" si="805"/>
        <v>0</v>
      </c>
      <c r="EA524" s="391">
        <f t="shared" si="806"/>
        <v>0</v>
      </c>
      <c r="EB524" s="391">
        <f t="shared" si="807"/>
        <v>0</v>
      </c>
      <c r="EC524" s="398"/>
      <c r="ED524" s="391">
        <f t="shared" si="808"/>
        <v>0</v>
      </c>
      <c r="EE524" s="391">
        <f t="shared" si="809"/>
        <v>0</v>
      </c>
      <c r="EF524" s="391">
        <f t="shared" si="810"/>
        <v>0</v>
      </c>
      <c r="EG524" s="391">
        <f t="shared" si="811"/>
        <v>0</v>
      </c>
      <c r="EH524" s="391">
        <f t="shared" si="812"/>
        <v>0</v>
      </c>
      <c r="EI524" s="391">
        <f t="shared" si="813"/>
        <v>0</v>
      </c>
      <c r="EJ524" s="391">
        <f t="shared" si="814"/>
        <v>0</v>
      </c>
      <c r="EK524" s="391">
        <f t="shared" si="815"/>
        <v>0</v>
      </c>
      <c r="EL524" s="391">
        <f t="shared" si="816"/>
        <v>0</v>
      </c>
      <c r="EM524" s="391">
        <f t="shared" si="817"/>
        <v>0</v>
      </c>
      <c r="EN524" s="391">
        <f t="shared" si="818"/>
        <v>0</v>
      </c>
    </row>
    <row r="525" spans="1:144" s="391" customFormat="1" ht="13.5" hidden="1" thickBot="1" x14ac:dyDescent="0.25">
      <c r="A525" s="364" t="str">
        <f t="shared" si="737"/>
        <v>zzz</v>
      </c>
      <c r="B525" s="365" t="str">
        <f>IF((A525&lt;&gt;"ZZZ"),(IF((IFERROR((VLOOKUP(A525,'Standaard+voorstellen '!A$1:B$436,1,FALSE)),"ZZZ"))="ZZZ","v","")),"")</f>
        <v/>
      </c>
      <c r="C525" s="423" t="s">
        <v>1051</v>
      </c>
      <c r="D525" s="367" t="str">
        <f t="shared" si="738"/>
        <v/>
      </c>
      <c r="E525" s="368" t="str">
        <f>IFERROR((VLOOKUP(C525,'Standaard+voorstellen '!A$1:E$568,2,FALSE)),"Nog af te handelen AANVRAAG")</f>
        <v>Nog af te handelen AANVRAAG</v>
      </c>
      <c r="F525" s="369" t="str">
        <f>IFERROR((VLOOKUP(C525,'Standaard+voorstellen '!A$1:E$568,3,FALSE)),"")</f>
        <v/>
      </c>
      <c r="G525" s="370">
        <f t="shared" si="821"/>
        <v>0</v>
      </c>
      <c r="H525" s="371">
        <f t="shared" si="823"/>
        <v>0</v>
      </c>
      <c r="I525" s="372">
        <f t="shared" si="822"/>
        <v>0</v>
      </c>
      <c r="J525" s="367" t="str">
        <f t="shared" si="739"/>
        <v/>
      </c>
      <c r="K525" s="372">
        <f t="shared" si="740"/>
        <v>0</v>
      </c>
      <c r="L525" s="369" t="s">
        <v>1101</v>
      </c>
      <c r="M525" s="373"/>
      <c r="N525" s="411"/>
      <c r="O525" s="411"/>
      <c r="P525" s="376"/>
      <c r="Q525" s="377"/>
      <c r="R525" s="378"/>
      <c r="S525" s="379"/>
      <c r="T525" s="378"/>
      <c r="U525" s="378"/>
      <c r="V525" s="377"/>
      <c r="W525" s="378"/>
      <c r="X525" s="379"/>
      <c r="Y525" s="384"/>
      <c r="Z525" s="401"/>
      <c r="AA525" s="402"/>
      <c r="AB525" s="383"/>
      <c r="AC525" s="384"/>
      <c r="AD525" s="384"/>
      <c r="AE525" s="377"/>
      <c r="AF525" s="380"/>
      <c r="AG525" s="382"/>
      <c r="AH525" s="383"/>
      <c r="AI525" s="384"/>
      <c r="AJ525" s="385"/>
      <c r="AK525" s="378"/>
      <c r="AL525" s="378"/>
      <c r="AM525" s="378"/>
      <c r="AN525" s="383"/>
      <c r="AO525" s="384"/>
      <c r="AP525" s="385"/>
      <c r="AQ525" s="378"/>
      <c r="AR525" s="378"/>
      <c r="AS525" s="378"/>
      <c r="AT525" s="377"/>
      <c r="AU525" s="378"/>
      <c r="AV525" s="378"/>
      <c r="AW525" s="377"/>
      <c r="AX525" s="378"/>
      <c r="AY525" s="385"/>
      <c r="AZ525" s="403"/>
      <c r="BA525" s="387" t="str">
        <f t="shared" si="741"/>
        <v>zzz</v>
      </c>
      <c r="BB525" s="388" t="str">
        <f t="shared" si="742"/>
        <v/>
      </c>
      <c r="BC525" s="389" t="str">
        <f t="shared" si="743"/>
        <v/>
      </c>
      <c r="BD525" s="390" t="str">
        <f t="shared" si="736"/>
        <v/>
      </c>
      <c r="BE525" s="391">
        <f t="shared" si="744"/>
        <v>4</v>
      </c>
      <c r="BF525" s="392" t="e">
        <f>VLOOKUP(C525,'Standaard+voorstellen '!A$1:E$568,1,FALSE)</f>
        <v>#N/A</v>
      </c>
      <c r="BG525" s="393" t="e">
        <f>VLOOKUP(P525,'Hulpblad Aantal per VrtgSrt &gt;=1'!B$4:C$688,1,FALSE)</f>
        <v>#N/A</v>
      </c>
      <c r="BH525" s="394"/>
      <c r="BI525" s="393" t="str">
        <f t="shared" si="745"/>
        <v>v</v>
      </c>
      <c r="BJ525" s="393" t="str">
        <f t="shared" si="746"/>
        <v/>
      </c>
      <c r="BK525" s="393" t="str">
        <f t="shared" si="747"/>
        <v/>
      </c>
      <c r="BL525" s="395" t="str">
        <f t="shared" si="748"/>
        <v/>
      </c>
      <c r="BM525" s="393" t="str">
        <f>IF((B525&gt;"a"),(VLOOKUP(A525,Afhankelijkheid!A$2:O$5530,2,FALSE)),"")</f>
        <v/>
      </c>
      <c r="BN525" s="396">
        <f>IFERROR(VLOOKUP(A525,'Hulpblad IZB en IZE'!A$2:B$750,2,FALSE),0)</f>
        <v>0</v>
      </c>
      <c r="BO525" s="397" t="str">
        <f t="shared" si="749"/>
        <v/>
      </c>
      <c r="BP525" s="370">
        <f t="shared" si="750"/>
        <v>0</v>
      </c>
      <c r="BQ525" s="371">
        <f t="shared" si="751"/>
        <v>0</v>
      </c>
      <c r="BR525" s="372">
        <f t="shared" si="819"/>
        <v>0</v>
      </c>
      <c r="BS525" s="372">
        <f t="shared" si="820"/>
        <v>0</v>
      </c>
      <c r="BT525" s="367">
        <f t="shared" si="752"/>
        <v>0</v>
      </c>
      <c r="BU525" s="398"/>
      <c r="BW525" s="393">
        <f t="shared" si="753"/>
        <v>0</v>
      </c>
      <c r="BX525" s="393">
        <f t="shared" si="754"/>
        <v>0</v>
      </c>
      <c r="BY525" s="393">
        <f t="shared" si="755"/>
        <v>0</v>
      </c>
      <c r="BZ525" s="393">
        <f t="shared" si="756"/>
        <v>0</v>
      </c>
      <c r="CA525" s="393">
        <f t="shared" si="757"/>
        <v>0</v>
      </c>
      <c r="CB525" s="393">
        <f t="shared" si="758"/>
        <v>0</v>
      </c>
      <c r="CC525" s="393">
        <f t="shared" si="759"/>
        <v>0</v>
      </c>
      <c r="CD525" s="393">
        <f t="shared" si="760"/>
        <v>0</v>
      </c>
      <c r="CE525" s="393">
        <f t="shared" si="761"/>
        <v>0</v>
      </c>
      <c r="CF525" s="393">
        <f t="shared" si="762"/>
        <v>0</v>
      </c>
      <c r="CG525" s="398"/>
      <c r="CH525" s="391">
        <f t="shared" si="763"/>
        <v>0</v>
      </c>
      <c r="CI525" s="391">
        <f t="shared" si="764"/>
        <v>0</v>
      </c>
      <c r="CJ525" s="391">
        <f t="shared" si="765"/>
        <v>0</v>
      </c>
      <c r="CK525" s="391">
        <f t="shared" si="766"/>
        <v>0</v>
      </c>
      <c r="CL525" s="391">
        <f t="shared" si="767"/>
        <v>0</v>
      </c>
      <c r="CM525" s="391">
        <f t="shared" si="768"/>
        <v>0</v>
      </c>
      <c r="CN525" s="391">
        <f t="shared" si="769"/>
        <v>0</v>
      </c>
      <c r="CO525" s="391">
        <f t="shared" si="770"/>
        <v>0</v>
      </c>
      <c r="CP525" s="391">
        <f t="shared" si="771"/>
        <v>0</v>
      </c>
      <c r="CQ525" s="391">
        <f t="shared" si="772"/>
        <v>0</v>
      </c>
      <c r="CR525" s="391">
        <f t="shared" si="773"/>
        <v>0</v>
      </c>
      <c r="CS525" s="393">
        <f t="shared" si="774"/>
        <v>0</v>
      </c>
      <c r="CT525" s="391">
        <f t="shared" si="775"/>
        <v>0</v>
      </c>
      <c r="CU525" s="391">
        <f t="shared" si="776"/>
        <v>0</v>
      </c>
      <c r="CV525" s="391">
        <f t="shared" si="777"/>
        <v>0</v>
      </c>
      <c r="CW525" s="391">
        <f t="shared" si="778"/>
        <v>0</v>
      </c>
      <c r="CX525" s="391">
        <f t="shared" si="779"/>
        <v>0</v>
      </c>
      <c r="CY525" s="391">
        <f t="shared" si="780"/>
        <v>0</v>
      </c>
      <c r="CZ525" s="391">
        <f t="shared" si="781"/>
        <v>0</v>
      </c>
      <c r="DA525" s="391">
        <f t="shared" si="782"/>
        <v>0</v>
      </c>
      <c r="DB525" s="391">
        <f t="shared" si="783"/>
        <v>0</v>
      </c>
      <c r="DC525" s="391">
        <f t="shared" si="784"/>
        <v>0</v>
      </c>
      <c r="DD525" s="391">
        <f t="shared" si="785"/>
        <v>0</v>
      </c>
      <c r="DE525" s="398"/>
      <c r="DF525" s="391">
        <f t="shared" si="786"/>
        <v>0</v>
      </c>
      <c r="DG525" s="391">
        <f t="shared" si="787"/>
        <v>0</v>
      </c>
      <c r="DH525" s="391">
        <f t="shared" si="788"/>
        <v>0</v>
      </c>
      <c r="DI525" s="391">
        <f t="shared" si="789"/>
        <v>0</v>
      </c>
      <c r="DJ525" s="391">
        <f t="shared" si="790"/>
        <v>0</v>
      </c>
      <c r="DK525" s="391">
        <f t="shared" si="791"/>
        <v>0</v>
      </c>
      <c r="DL525" s="391">
        <f t="shared" si="792"/>
        <v>0</v>
      </c>
      <c r="DM525" s="391">
        <f t="shared" si="793"/>
        <v>0</v>
      </c>
      <c r="DN525" s="391">
        <f t="shared" si="794"/>
        <v>0</v>
      </c>
      <c r="DO525" s="391">
        <f t="shared" si="795"/>
        <v>0</v>
      </c>
      <c r="DP525" s="391">
        <f t="shared" si="796"/>
        <v>0</v>
      </c>
      <c r="DQ525" s="398"/>
      <c r="DR525" s="391">
        <f t="shared" si="797"/>
        <v>0</v>
      </c>
      <c r="DS525" s="391">
        <f t="shared" si="798"/>
        <v>0</v>
      </c>
      <c r="DT525" s="391">
        <f t="shared" si="799"/>
        <v>0</v>
      </c>
      <c r="DU525" s="391">
        <f t="shared" si="800"/>
        <v>0</v>
      </c>
      <c r="DV525" s="391">
        <f t="shared" si="801"/>
        <v>0</v>
      </c>
      <c r="DW525" s="391">
        <f t="shared" si="802"/>
        <v>0</v>
      </c>
      <c r="DX525" s="391">
        <f t="shared" si="803"/>
        <v>0</v>
      </c>
      <c r="DY525" s="391">
        <f t="shared" si="804"/>
        <v>0</v>
      </c>
      <c r="DZ525" s="391">
        <f t="shared" si="805"/>
        <v>0</v>
      </c>
      <c r="EA525" s="391">
        <f t="shared" si="806"/>
        <v>0</v>
      </c>
      <c r="EB525" s="391">
        <f t="shared" si="807"/>
        <v>0</v>
      </c>
      <c r="EC525" s="398"/>
      <c r="ED525" s="391">
        <f t="shared" si="808"/>
        <v>0</v>
      </c>
      <c r="EE525" s="391">
        <f t="shared" si="809"/>
        <v>0</v>
      </c>
      <c r="EF525" s="391">
        <f t="shared" si="810"/>
        <v>0</v>
      </c>
      <c r="EG525" s="391">
        <f t="shared" si="811"/>
        <v>0</v>
      </c>
      <c r="EH525" s="391">
        <f t="shared" si="812"/>
        <v>0</v>
      </c>
      <c r="EI525" s="391">
        <f t="shared" si="813"/>
        <v>0</v>
      </c>
      <c r="EJ525" s="391">
        <f t="shared" si="814"/>
        <v>0</v>
      </c>
      <c r="EK525" s="391">
        <f t="shared" si="815"/>
        <v>0</v>
      </c>
      <c r="EL525" s="391">
        <f t="shared" si="816"/>
        <v>0</v>
      </c>
      <c r="EM525" s="391">
        <f t="shared" si="817"/>
        <v>0</v>
      </c>
      <c r="EN525" s="391">
        <f t="shared" si="818"/>
        <v>0</v>
      </c>
    </row>
    <row r="526" spans="1:144" s="391" customFormat="1" ht="13.5" hidden="1" thickBot="1" x14ac:dyDescent="0.25">
      <c r="A526" s="364" t="str">
        <f t="shared" si="737"/>
        <v>zzz</v>
      </c>
      <c r="B526" s="365" t="str">
        <f>IF((A526&lt;&gt;"ZZZ"),(IF((IFERROR((VLOOKUP(A526,'Standaard+voorstellen '!A$1:B$436,1,FALSE)),"ZZZ"))="ZZZ","v","")),"")</f>
        <v/>
      </c>
      <c r="C526" s="396" t="s">
        <v>1051</v>
      </c>
      <c r="D526" s="367" t="str">
        <f t="shared" si="738"/>
        <v/>
      </c>
      <c r="E526" s="368" t="str">
        <f>IFERROR((VLOOKUP(C526,'Standaard+voorstellen '!A$1:E$568,2,FALSE)),"Nog af te handelen AANVRAAG")</f>
        <v>Nog af te handelen AANVRAAG</v>
      </c>
      <c r="F526" s="369" t="str">
        <f>IFERROR((VLOOKUP(C526,'Standaard+voorstellen '!A$1:E$568,3,FALSE)),"")</f>
        <v/>
      </c>
      <c r="G526" s="370">
        <f t="shared" si="821"/>
        <v>0</v>
      </c>
      <c r="H526" s="371">
        <f t="shared" si="823"/>
        <v>0</v>
      </c>
      <c r="I526" s="372">
        <f t="shared" si="822"/>
        <v>0</v>
      </c>
      <c r="J526" s="367" t="str">
        <f t="shared" si="739"/>
        <v/>
      </c>
      <c r="K526" s="372">
        <f t="shared" si="740"/>
        <v>0</v>
      </c>
      <c r="L526" s="369" t="s">
        <v>1101</v>
      </c>
      <c r="M526" s="373"/>
      <c r="N526" s="417"/>
      <c r="O526" s="486"/>
      <c r="P526" s="376"/>
      <c r="Q526" s="377"/>
      <c r="R526" s="378"/>
      <c r="S526" s="379"/>
      <c r="T526" s="378"/>
      <c r="U526" s="378"/>
      <c r="V526" s="383"/>
      <c r="W526" s="384"/>
      <c r="X526" s="385"/>
      <c r="Y526" s="384"/>
      <c r="Z526" s="401"/>
      <c r="AA526" s="402"/>
      <c r="AB526" s="383"/>
      <c r="AC526" s="384"/>
      <c r="AD526" s="384"/>
      <c r="AE526" s="383"/>
      <c r="AF526" s="401"/>
      <c r="AG526" s="406"/>
      <c r="AH526" s="383"/>
      <c r="AI526" s="384"/>
      <c r="AJ526" s="385"/>
      <c r="AK526" s="384"/>
      <c r="AL526" s="384"/>
      <c r="AM526" s="384"/>
      <c r="AN526" s="383"/>
      <c r="AO526" s="384"/>
      <c r="AP526" s="385"/>
      <c r="AQ526" s="384"/>
      <c r="AR526" s="384"/>
      <c r="AS526" s="384"/>
      <c r="AT526" s="383"/>
      <c r="AU526" s="384"/>
      <c r="AV526" s="384"/>
      <c r="AW526" s="383"/>
      <c r="AX526" s="384"/>
      <c r="AY526" s="385"/>
      <c r="AZ526" s="403"/>
      <c r="BA526" s="387" t="str">
        <f t="shared" si="741"/>
        <v>zzz</v>
      </c>
      <c r="BB526" s="388" t="str">
        <f t="shared" si="742"/>
        <v/>
      </c>
      <c r="BC526" s="389" t="str">
        <f t="shared" si="743"/>
        <v/>
      </c>
      <c r="BD526" s="390" t="str">
        <f t="shared" si="736"/>
        <v/>
      </c>
      <c r="BE526" s="391">
        <f t="shared" si="744"/>
        <v>4</v>
      </c>
      <c r="BF526" s="392" t="e">
        <f>VLOOKUP(C526,'Standaard+voorstellen '!A$1:E$568,1,FALSE)</f>
        <v>#N/A</v>
      </c>
      <c r="BG526" s="393" t="e">
        <f>VLOOKUP(P526,'Hulpblad Aantal per VrtgSrt &gt;=1'!B$4:C$688,1,FALSE)</f>
        <v>#N/A</v>
      </c>
      <c r="BH526" s="394"/>
      <c r="BI526" s="393" t="str">
        <f t="shared" si="745"/>
        <v>v</v>
      </c>
      <c r="BJ526" s="393" t="str">
        <f t="shared" si="746"/>
        <v/>
      </c>
      <c r="BK526" s="393" t="str">
        <f t="shared" si="747"/>
        <v/>
      </c>
      <c r="BL526" s="395" t="str">
        <f t="shared" si="748"/>
        <v/>
      </c>
      <c r="BM526" s="393" t="str">
        <f>IF((B526&gt;"a"),(VLOOKUP(A526,Afhankelijkheid!A$2:O$5530,2,FALSE)),"")</f>
        <v/>
      </c>
      <c r="BN526" s="396">
        <f>IFERROR(VLOOKUP(A526,'Hulpblad IZB en IZE'!A$2:B$750,2,FALSE),0)</f>
        <v>0</v>
      </c>
      <c r="BO526" s="397" t="str">
        <f t="shared" si="749"/>
        <v/>
      </c>
      <c r="BP526" s="370">
        <f t="shared" si="750"/>
        <v>0</v>
      </c>
      <c r="BQ526" s="371">
        <f t="shared" si="751"/>
        <v>0</v>
      </c>
      <c r="BR526" s="372">
        <f t="shared" si="819"/>
        <v>0</v>
      </c>
      <c r="BS526" s="372">
        <f t="shared" si="820"/>
        <v>0</v>
      </c>
      <c r="BT526" s="367">
        <f t="shared" si="752"/>
        <v>0</v>
      </c>
      <c r="BU526" s="398"/>
      <c r="BW526" s="393">
        <f t="shared" si="753"/>
        <v>0</v>
      </c>
      <c r="BX526" s="393">
        <f t="shared" si="754"/>
        <v>0</v>
      </c>
      <c r="BY526" s="393">
        <f t="shared" si="755"/>
        <v>0</v>
      </c>
      <c r="BZ526" s="393">
        <f t="shared" si="756"/>
        <v>0</v>
      </c>
      <c r="CA526" s="393">
        <f t="shared" si="757"/>
        <v>0</v>
      </c>
      <c r="CB526" s="393">
        <f t="shared" si="758"/>
        <v>0</v>
      </c>
      <c r="CC526" s="393">
        <f t="shared" si="759"/>
        <v>0</v>
      </c>
      <c r="CD526" s="393">
        <f t="shared" si="760"/>
        <v>0</v>
      </c>
      <c r="CE526" s="393">
        <f t="shared" si="761"/>
        <v>0</v>
      </c>
      <c r="CF526" s="393">
        <f t="shared" si="762"/>
        <v>0</v>
      </c>
      <c r="CG526" s="398"/>
      <c r="CH526" s="391">
        <f t="shared" si="763"/>
        <v>0</v>
      </c>
      <c r="CI526" s="391">
        <f t="shared" si="764"/>
        <v>0</v>
      </c>
      <c r="CJ526" s="391">
        <f t="shared" si="765"/>
        <v>0</v>
      </c>
      <c r="CK526" s="391">
        <f t="shared" si="766"/>
        <v>0</v>
      </c>
      <c r="CL526" s="391">
        <f t="shared" si="767"/>
        <v>0</v>
      </c>
      <c r="CM526" s="391">
        <f t="shared" si="768"/>
        <v>0</v>
      </c>
      <c r="CN526" s="391">
        <f t="shared" si="769"/>
        <v>0</v>
      </c>
      <c r="CO526" s="391">
        <f t="shared" si="770"/>
        <v>0</v>
      </c>
      <c r="CP526" s="391">
        <f t="shared" si="771"/>
        <v>0</v>
      </c>
      <c r="CQ526" s="391">
        <f t="shared" si="772"/>
        <v>0</v>
      </c>
      <c r="CR526" s="391">
        <f t="shared" si="773"/>
        <v>0</v>
      </c>
      <c r="CS526" s="393">
        <f t="shared" si="774"/>
        <v>0</v>
      </c>
      <c r="CT526" s="391">
        <f t="shared" si="775"/>
        <v>0</v>
      </c>
      <c r="CU526" s="391">
        <f t="shared" si="776"/>
        <v>0</v>
      </c>
      <c r="CV526" s="391">
        <f t="shared" si="777"/>
        <v>0</v>
      </c>
      <c r="CW526" s="391">
        <f t="shared" si="778"/>
        <v>0</v>
      </c>
      <c r="CX526" s="391">
        <f t="shared" si="779"/>
        <v>0</v>
      </c>
      <c r="CY526" s="391">
        <f t="shared" si="780"/>
        <v>0</v>
      </c>
      <c r="CZ526" s="391">
        <f t="shared" si="781"/>
        <v>0</v>
      </c>
      <c r="DA526" s="391">
        <f t="shared" si="782"/>
        <v>0</v>
      </c>
      <c r="DB526" s="391">
        <f t="shared" si="783"/>
        <v>0</v>
      </c>
      <c r="DC526" s="391">
        <f t="shared" si="784"/>
        <v>0</v>
      </c>
      <c r="DD526" s="391">
        <f t="shared" si="785"/>
        <v>0</v>
      </c>
      <c r="DE526" s="398"/>
      <c r="DF526" s="391">
        <f t="shared" si="786"/>
        <v>0</v>
      </c>
      <c r="DG526" s="391">
        <f t="shared" si="787"/>
        <v>0</v>
      </c>
      <c r="DH526" s="391">
        <f t="shared" si="788"/>
        <v>0</v>
      </c>
      <c r="DI526" s="391">
        <f t="shared" si="789"/>
        <v>0</v>
      </c>
      <c r="DJ526" s="391">
        <f t="shared" si="790"/>
        <v>0</v>
      </c>
      <c r="DK526" s="391">
        <f t="shared" si="791"/>
        <v>0</v>
      </c>
      <c r="DL526" s="391">
        <f t="shared" si="792"/>
        <v>0</v>
      </c>
      <c r="DM526" s="391">
        <f t="shared" si="793"/>
        <v>0</v>
      </c>
      <c r="DN526" s="391">
        <f t="shared" si="794"/>
        <v>0</v>
      </c>
      <c r="DO526" s="391">
        <f t="shared" si="795"/>
        <v>0</v>
      </c>
      <c r="DP526" s="391">
        <f t="shared" si="796"/>
        <v>0</v>
      </c>
      <c r="DQ526" s="398"/>
      <c r="DR526" s="391">
        <f t="shared" si="797"/>
        <v>0</v>
      </c>
      <c r="DS526" s="391">
        <f t="shared" si="798"/>
        <v>0</v>
      </c>
      <c r="DT526" s="391">
        <f t="shared" si="799"/>
        <v>0</v>
      </c>
      <c r="DU526" s="391">
        <f t="shared" si="800"/>
        <v>0</v>
      </c>
      <c r="DV526" s="391">
        <f t="shared" si="801"/>
        <v>0</v>
      </c>
      <c r="DW526" s="391">
        <f t="shared" si="802"/>
        <v>0</v>
      </c>
      <c r="DX526" s="391">
        <f t="shared" si="803"/>
        <v>0</v>
      </c>
      <c r="DY526" s="391">
        <f t="shared" si="804"/>
        <v>0</v>
      </c>
      <c r="DZ526" s="391">
        <f t="shared" si="805"/>
        <v>0</v>
      </c>
      <c r="EA526" s="391">
        <f t="shared" si="806"/>
        <v>0</v>
      </c>
      <c r="EB526" s="391">
        <f t="shared" si="807"/>
        <v>0</v>
      </c>
      <c r="EC526" s="398"/>
      <c r="ED526" s="391">
        <f t="shared" si="808"/>
        <v>0</v>
      </c>
      <c r="EE526" s="391">
        <f t="shared" si="809"/>
        <v>0</v>
      </c>
      <c r="EF526" s="391">
        <f t="shared" si="810"/>
        <v>0</v>
      </c>
      <c r="EG526" s="391">
        <f t="shared" si="811"/>
        <v>0</v>
      </c>
      <c r="EH526" s="391">
        <f t="shared" si="812"/>
        <v>0</v>
      </c>
      <c r="EI526" s="391">
        <f t="shared" si="813"/>
        <v>0</v>
      </c>
      <c r="EJ526" s="391">
        <f t="shared" si="814"/>
        <v>0</v>
      </c>
      <c r="EK526" s="391">
        <f t="shared" si="815"/>
        <v>0</v>
      </c>
      <c r="EL526" s="391">
        <f t="shared" si="816"/>
        <v>0</v>
      </c>
      <c r="EM526" s="391">
        <f t="shared" si="817"/>
        <v>0</v>
      </c>
      <c r="EN526" s="391">
        <f t="shared" si="818"/>
        <v>0</v>
      </c>
    </row>
    <row r="527" spans="1:144" s="391" customFormat="1" ht="13.5" hidden="1" thickBot="1" x14ac:dyDescent="0.25">
      <c r="A527" s="364" t="str">
        <f t="shared" si="737"/>
        <v>zzz</v>
      </c>
      <c r="B527" s="365" t="str">
        <f>IF((A527&lt;&gt;"ZZZ"),(IF((IFERROR((VLOOKUP(A527,'Standaard+voorstellen '!A$1:B$436,1,FALSE)),"ZZZ"))="ZZZ","v","")),"")</f>
        <v/>
      </c>
      <c r="C527" s="396" t="s">
        <v>1051</v>
      </c>
      <c r="D527" s="367" t="str">
        <f t="shared" si="738"/>
        <v/>
      </c>
      <c r="E527" s="368" t="str">
        <f>IFERROR((VLOOKUP(C527,'Standaard+voorstellen '!A$1:E$568,2,FALSE)),"Nog af te handelen AANVRAAG")</f>
        <v>Nog af te handelen AANVRAAG</v>
      </c>
      <c r="F527" s="369" t="str">
        <f>IFERROR((VLOOKUP(C527,'Standaard+voorstellen '!A$1:E$568,3,FALSE)),"")</f>
        <v/>
      </c>
      <c r="G527" s="370">
        <f t="shared" si="821"/>
        <v>0</v>
      </c>
      <c r="H527" s="371">
        <f t="shared" si="823"/>
        <v>0</v>
      </c>
      <c r="I527" s="372">
        <f t="shared" si="822"/>
        <v>0</v>
      </c>
      <c r="J527" s="367" t="str">
        <f t="shared" si="739"/>
        <v/>
      </c>
      <c r="K527" s="372">
        <f t="shared" si="740"/>
        <v>0</v>
      </c>
      <c r="L527" s="369" t="s">
        <v>1101</v>
      </c>
      <c r="M527" s="373"/>
      <c r="N527" s="428"/>
      <c r="O527" s="375"/>
      <c r="P527" s="376"/>
      <c r="Q527" s="377"/>
      <c r="R527" s="378"/>
      <c r="S527" s="379"/>
      <c r="T527" s="378"/>
      <c r="U527" s="378"/>
      <c r="V527" s="383"/>
      <c r="W527" s="384"/>
      <c r="X527" s="385"/>
      <c r="Y527" s="384"/>
      <c r="Z527" s="401"/>
      <c r="AA527" s="402"/>
      <c r="AB527" s="383"/>
      <c r="AC527" s="384"/>
      <c r="AD527" s="384"/>
      <c r="AE527" s="377"/>
      <c r="AF527" s="380"/>
      <c r="AG527" s="382"/>
      <c r="AH527" s="383"/>
      <c r="AI527" s="384"/>
      <c r="AJ527" s="385"/>
      <c r="AK527" s="378"/>
      <c r="AL527" s="378"/>
      <c r="AM527" s="378"/>
      <c r="AN527" s="383"/>
      <c r="AO527" s="384"/>
      <c r="AP527" s="385"/>
      <c r="AQ527" s="378"/>
      <c r="AR527" s="378"/>
      <c r="AS527" s="378"/>
      <c r="AT527" s="383"/>
      <c r="AU527" s="378"/>
      <c r="AV527" s="378"/>
      <c r="AW527" s="383"/>
      <c r="AX527" s="384"/>
      <c r="AY527" s="379"/>
      <c r="AZ527" s="403"/>
      <c r="BA527" s="387" t="str">
        <f t="shared" si="741"/>
        <v>zzz</v>
      </c>
      <c r="BB527" s="388" t="str">
        <f t="shared" si="742"/>
        <v/>
      </c>
      <c r="BC527" s="389" t="str">
        <f t="shared" si="743"/>
        <v/>
      </c>
      <c r="BD527" s="390" t="str">
        <f t="shared" si="736"/>
        <v/>
      </c>
      <c r="BE527" s="391">
        <f t="shared" si="744"/>
        <v>4</v>
      </c>
      <c r="BF527" s="392" t="e">
        <f>VLOOKUP(C527,'Standaard+voorstellen '!A$1:E$568,1,FALSE)</f>
        <v>#N/A</v>
      </c>
      <c r="BG527" s="393" t="e">
        <f>VLOOKUP(P527,'Hulpblad Aantal per VrtgSrt &gt;=1'!B$4:C$688,1,FALSE)</f>
        <v>#N/A</v>
      </c>
      <c r="BH527" s="394"/>
      <c r="BI527" s="393" t="str">
        <f t="shared" si="745"/>
        <v>v</v>
      </c>
      <c r="BJ527" s="393" t="str">
        <f t="shared" si="746"/>
        <v/>
      </c>
      <c r="BK527" s="393" t="str">
        <f t="shared" si="747"/>
        <v/>
      </c>
      <c r="BL527" s="395" t="str">
        <f t="shared" si="748"/>
        <v/>
      </c>
      <c r="BM527" s="393" t="str">
        <f>IF((B527&gt;"a"),(VLOOKUP(A527,Afhankelijkheid!A$2:O$5530,2,FALSE)),"")</f>
        <v/>
      </c>
      <c r="BN527" s="396">
        <f>IFERROR(VLOOKUP(A527,'Hulpblad IZB en IZE'!A$2:B$750,2,FALSE),0)</f>
        <v>0</v>
      </c>
      <c r="BO527" s="397" t="str">
        <f t="shared" si="749"/>
        <v/>
      </c>
      <c r="BP527" s="370">
        <f t="shared" si="750"/>
        <v>0</v>
      </c>
      <c r="BQ527" s="371">
        <f t="shared" si="751"/>
        <v>0</v>
      </c>
      <c r="BR527" s="372">
        <f t="shared" si="819"/>
        <v>0</v>
      </c>
      <c r="BS527" s="372">
        <f t="shared" si="820"/>
        <v>0</v>
      </c>
      <c r="BT527" s="367">
        <f t="shared" si="752"/>
        <v>0</v>
      </c>
      <c r="BU527" s="398"/>
      <c r="BW527" s="393">
        <f t="shared" si="753"/>
        <v>0</v>
      </c>
      <c r="BX527" s="393">
        <f t="shared" si="754"/>
        <v>0</v>
      </c>
      <c r="BY527" s="393">
        <f t="shared" si="755"/>
        <v>0</v>
      </c>
      <c r="BZ527" s="393">
        <f t="shared" si="756"/>
        <v>0</v>
      </c>
      <c r="CA527" s="393">
        <f t="shared" si="757"/>
        <v>0</v>
      </c>
      <c r="CB527" s="393">
        <f t="shared" si="758"/>
        <v>0</v>
      </c>
      <c r="CC527" s="393">
        <f t="shared" si="759"/>
        <v>0</v>
      </c>
      <c r="CD527" s="393">
        <f t="shared" si="760"/>
        <v>0</v>
      </c>
      <c r="CE527" s="393">
        <f t="shared" si="761"/>
        <v>0</v>
      </c>
      <c r="CF527" s="393">
        <f t="shared" si="762"/>
        <v>0</v>
      </c>
      <c r="CG527" s="398"/>
      <c r="CH527" s="391">
        <f t="shared" si="763"/>
        <v>0</v>
      </c>
      <c r="CI527" s="391">
        <f t="shared" si="764"/>
        <v>0</v>
      </c>
      <c r="CJ527" s="391">
        <f t="shared" si="765"/>
        <v>0</v>
      </c>
      <c r="CK527" s="391">
        <f t="shared" si="766"/>
        <v>0</v>
      </c>
      <c r="CL527" s="391">
        <f t="shared" si="767"/>
        <v>0</v>
      </c>
      <c r="CM527" s="391">
        <f t="shared" si="768"/>
        <v>0</v>
      </c>
      <c r="CN527" s="391">
        <f t="shared" si="769"/>
        <v>0</v>
      </c>
      <c r="CO527" s="391">
        <f t="shared" si="770"/>
        <v>0</v>
      </c>
      <c r="CP527" s="391">
        <f t="shared" si="771"/>
        <v>0</v>
      </c>
      <c r="CQ527" s="391">
        <f t="shared" si="772"/>
        <v>0</v>
      </c>
      <c r="CR527" s="391">
        <f t="shared" si="773"/>
        <v>0</v>
      </c>
      <c r="CS527" s="393">
        <f t="shared" si="774"/>
        <v>0</v>
      </c>
      <c r="CT527" s="391">
        <f t="shared" si="775"/>
        <v>0</v>
      </c>
      <c r="CU527" s="391">
        <f t="shared" si="776"/>
        <v>0</v>
      </c>
      <c r="CV527" s="391">
        <f t="shared" si="777"/>
        <v>0</v>
      </c>
      <c r="CW527" s="391">
        <f t="shared" si="778"/>
        <v>0</v>
      </c>
      <c r="CX527" s="391">
        <f t="shared" si="779"/>
        <v>0</v>
      </c>
      <c r="CY527" s="391">
        <f t="shared" si="780"/>
        <v>0</v>
      </c>
      <c r="CZ527" s="391">
        <f t="shared" si="781"/>
        <v>0</v>
      </c>
      <c r="DA527" s="391">
        <f t="shared" si="782"/>
        <v>0</v>
      </c>
      <c r="DB527" s="391">
        <f t="shared" si="783"/>
        <v>0</v>
      </c>
      <c r="DC527" s="391">
        <f t="shared" si="784"/>
        <v>0</v>
      </c>
      <c r="DD527" s="391">
        <f t="shared" si="785"/>
        <v>0</v>
      </c>
      <c r="DE527" s="398"/>
      <c r="DF527" s="391">
        <f t="shared" si="786"/>
        <v>0</v>
      </c>
      <c r="DG527" s="391">
        <f t="shared" si="787"/>
        <v>0</v>
      </c>
      <c r="DH527" s="391">
        <f t="shared" si="788"/>
        <v>0</v>
      </c>
      <c r="DI527" s="391">
        <f t="shared" si="789"/>
        <v>0</v>
      </c>
      <c r="DJ527" s="391">
        <f t="shared" si="790"/>
        <v>0</v>
      </c>
      <c r="DK527" s="391">
        <f t="shared" si="791"/>
        <v>0</v>
      </c>
      <c r="DL527" s="391">
        <f t="shared" si="792"/>
        <v>0</v>
      </c>
      <c r="DM527" s="391">
        <f t="shared" si="793"/>
        <v>0</v>
      </c>
      <c r="DN527" s="391">
        <f t="shared" si="794"/>
        <v>0</v>
      </c>
      <c r="DO527" s="391">
        <f t="shared" si="795"/>
        <v>0</v>
      </c>
      <c r="DP527" s="391">
        <f t="shared" si="796"/>
        <v>0</v>
      </c>
      <c r="DQ527" s="398"/>
      <c r="DR527" s="391">
        <f t="shared" si="797"/>
        <v>0</v>
      </c>
      <c r="DS527" s="391">
        <f t="shared" si="798"/>
        <v>0</v>
      </c>
      <c r="DT527" s="391">
        <f t="shared" si="799"/>
        <v>0</v>
      </c>
      <c r="DU527" s="391">
        <f t="shared" si="800"/>
        <v>0</v>
      </c>
      <c r="DV527" s="391">
        <f t="shared" si="801"/>
        <v>0</v>
      </c>
      <c r="DW527" s="391">
        <f t="shared" si="802"/>
        <v>0</v>
      </c>
      <c r="DX527" s="391">
        <f t="shared" si="803"/>
        <v>0</v>
      </c>
      <c r="DY527" s="391">
        <f t="shared" si="804"/>
        <v>0</v>
      </c>
      <c r="DZ527" s="391">
        <f t="shared" si="805"/>
        <v>0</v>
      </c>
      <c r="EA527" s="391">
        <f t="shared" si="806"/>
        <v>0</v>
      </c>
      <c r="EB527" s="391">
        <f t="shared" si="807"/>
        <v>0</v>
      </c>
      <c r="EC527" s="398"/>
      <c r="ED527" s="391">
        <f t="shared" si="808"/>
        <v>0</v>
      </c>
      <c r="EE527" s="391">
        <f t="shared" si="809"/>
        <v>0</v>
      </c>
      <c r="EF527" s="391">
        <f t="shared" si="810"/>
        <v>0</v>
      </c>
      <c r="EG527" s="391">
        <f t="shared" si="811"/>
        <v>0</v>
      </c>
      <c r="EH527" s="391">
        <f t="shared" si="812"/>
        <v>0</v>
      </c>
      <c r="EI527" s="391">
        <f t="shared" si="813"/>
        <v>0</v>
      </c>
      <c r="EJ527" s="391">
        <f t="shared" si="814"/>
        <v>0</v>
      </c>
      <c r="EK527" s="391">
        <f t="shared" si="815"/>
        <v>0</v>
      </c>
      <c r="EL527" s="391">
        <f t="shared" si="816"/>
        <v>0</v>
      </c>
      <c r="EM527" s="391">
        <f t="shared" si="817"/>
        <v>0</v>
      </c>
      <c r="EN527" s="391">
        <f t="shared" si="818"/>
        <v>0</v>
      </c>
    </row>
    <row r="528" spans="1:144" s="391" customFormat="1" ht="18.75" hidden="1" thickBot="1" x14ac:dyDescent="0.25">
      <c r="A528" s="364" t="str">
        <f t="shared" si="737"/>
        <v>zzz</v>
      </c>
      <c r="B528" s="365" t="str">
        <f>IF((A528&lt;&gt;"ZZZ"),(IF((IFERROR((VLOOKUP(A528,'Standaard+voorstellen '!A$1:B$436,1,FALSE)),"ZZZ"))="ZZZ","v","")),"")</f>
        <v/>
      </c>
      <c r="C528" s="396" t="s">
        <v>1051</v>
      </c>
      <c r="D528" s="367" t="str">
        <f t="shared" si="738"/>
        <v/>
      </c>
      <c r="E528" s="368" t="str">
        <f>IFERROR((VLOOKUP(C528,'Standaard+voorstellen '!A$1:E$568,2,FALSE)),"Nog af te handelen AANVRAAG")</f>
        <v>Nog af te handelen AANVRAAG</v>
      </c>
      <c r="F528" s="369" t="str">
        <f>IFERROR((VLOOKUP(C528,'Standaard+voorstellen '!A$1:E$568,3,FALSE)),"")</f>
        <v/>
      </c>
      <c r="G528" s="370">
        <f t="shared" si="821"/>
        <v>0</v>
      </c>
      <c r="H528" s="371">
        <f t="shared" si="823"/>
        <v>0</v>
      </c>
      <c r="I528" s="372">
        <f t="shared" si="822"/>
        <v>0</v>
      </c>
      <c r="J528" s="367" t="str">
        <f t="shared" si="739"/>
        <v/>
      </c>
      <c r="K528" s="372">
        <f t="shared" si="740"/>
        <v>0</v>
      </c>
      <c r="L528" s="369" t="s">
        <v>1101</v>
      </c>
      <c r="M528" s="373"/>
      <c r="N528" s="374"/>
      <c r="O528" s="486"/>
      <c r="P528" s="376"/>
      <c r="Q528" s="377"/>
      <c r="R528" s="378"/>
      <c r="S528" s="379"/>
      <c r="T528" s="378"/>
      <c r="U528" s="378"/>
      <c r="V528" s="383"/>
      <c r="W528" s="384"/>
      <c r="X528" s="385"/>
      <c r="Y528" s="384"/>
      <c r="Z528" s="401"/>
      <c r="AA528" s="402"/>
      <c r="AB528" s="383"/>
      <c r="AC528" s="384"/>
      <c r="AD528" s="384"/>
      <c r="AE528" s="383"/>
      <c r="AF528" s="401"/>
      <c r="AG528" s="406"/>
      <c r="AH528" s="383"/>
      <c r="AI528" s="384"/>
      <c r="AJ528" s="385"/>
      <c r="AK528" s="384"/>
      <c r="AL528" s="384"/>
      <c r="AM528" s="384"/>
      <c r="AN528" s="383"/>
      <c r="AO528" s="384"/>
      <c r="AP528" s="385"/>
      <c r="AQ528" s="384"/>
      <c r="AR528" s="384"/>
      <c r="AS528" s="384"/>
      <c r="AT528" s="383"/>
      <c r="AU528" s="384"/>
      <c r="AV528" s="384"/>
      <c r="AW528" s="383"/>
      <c r="AX528" s="384"/>
      <c r="AY528" s="385"/>
      <c r="AZ528" s="386"/>
      <c r="BA528" s="387" t="str">
        <f t="shared" si="741"/>
        <v>zzz</v>
      </c>
      <c r="BB528" s="388" t="str">
        <f t="shared" si="742"/>
        <v/>
      </c>
      <c r="BC528" s="389" t="str">
        <f t="shared" si="743"/>
        <v/>
      </c>
      <c r="BD528" s="390" t="str">
        <f t="shared" si="736"/>
        <v/>
      </c>
      <c r="BE528" s="391">
        <f t="shared" si="744"/>
        <v>4</v>
      </c>
      <c r="BF528" s="392" t="e">
        <f>VLOOKUP(C528,'Standaard+voorstellen '!A$1:E$568,1,FALSE)</f>
        <v>#N/A</v>
      </c>
      <c r="BG528" s="393" t="e">
        <f>VLOOKUP(P528,'Hulpblad Aantal per VrtgSrt &gt;=1'!B$4:C$688,1,FALSE)</f>
        <v>#N/A</v>
      </c>
      <c r="BH528" s="394"/>
      <c r="BI528" s="393" t="str">
        <f t="shared" si="745"/>
        <v>v</v>
      </c>
      <c r="BJ528" s="393" t="str">
        <f t="shared" si="746"/>
        <v/>
      </c>
      <c r="BK528" s="393" t="str">
        <f t="shared" si="747"/>
        <v/>
      </c>
      <c r="BL528" s="395" t="str">
        <f t="shared" si="748"/>
        <v/>
      </c>
      <c r="BM528" s="393" t="str">
        <f>IF((B528&gt;"a"),(VLOOKUP(A528,Afhankelijkheid!A$2:O$5530,2,FALSE)),"")</f>
        <v/>
      </c>
      <c r="BN528" s="396">
        <f>IFERROR(VLOOKUP(A528,'Hulpblad IZB en IZE'!A$2:B$750,2,FALSE),0)</f>
        <v>0</v>
      </c>
      <c r="BO528" s="397" t="str">
        <f t="shared" si="749"/>
        <v/>
      </c>
      <c r="BP528" s="370">
        <f t="shared" si="750"/>
        <v>0</v>
      </c>
      <c r="BQ528" s="371">
        <f t="shared" si="751"/>
        <v>0</v>
      </c>
      <c r="BR528" s="372">
        <f t="shared" si="819"/>
        <v>0</v>
      </c>
      <c r="BS528" s="372">
        <f t="shared" si="820"/>
        <v>0</v>
      </c>
      <c r="BT528" s="367">
        <f t="shared" si="752"/>
        <v>0</v>
      </c>
      <c r="BU528" s="398"/>
      <c r="BV528" s="399"/>
      <c r="BW528" s="393">
        <f t="shared" si="753"/>
        <v>0</v>
      </c>
      <c r="BX528" s="393">
        <f t="shared" si="754"/>
        <v>0</v>
      </c>
      <c r="BY528" s="393">
        <f t="shared" si="755"/>
        <v>0</v>
      </c>
      <c r="BZ528" s="393">
        <f t="shared" si="756"/>
        <v>0</v>
      </c>
      <c r="CA528" s="393">
        <f t="shared" si="757"/>
        <v>0</v>
      </c>
      <c r="CB528" s="393">
        <f t="shared" si="758"/>
        <v>0</v>
      </c>
      <c r="CC528" s="393">
        <f t="shared" si="759"/>
        <v>0</v>
      </c>
      <c r="CD528" s="393">
        <f t="shared" si="760"/>
        <v>0</v>
      </c>
      <c r="CE528" s="393">
        <f t="shared" si="761"/>
        <v>0</v>
      </c>
      <c r="CF528" s="393">
        <f t="shared" si="762"/>
        <v>0</v>
      </c>
      <c r="CG528" s="398"/>
      <c r="CH528" s="391">
        <f t="shared" si="763"/>
        <v>0</v>
      </c>
      <c r="CI528" s="391">
        <f t="shared" si="764"/>
        <v>0</v>
      </c>
      <c r="CJ528" s="391">
        <f t="shared" si="765"/>
        <v>0</v>
      </c>
      <c r="CK528" s="391">
        <f t="shared" si="766"/>
        <v>0</v>
      </c>
      <c r="CL528" s="391">
        <f t="shared" si="767"/>
        <v>0</v>
      </c>
      <c r="CM528" s="391">
        <f t="shared" si="768"/>
        <v>0</v>
      </c>
      <c r="CN528" s="391">
        <f t="shared" si="769"/>
        <v>0</v>
      </c>
      <c r="CO528" s="391">
        <f t="shared" si="770"/>
        <v>0</v>
      </c>
      <c r="CP528" s="391">
        <f t="shared" si="771"/>
        <v>0</v>
      </c>
      <c r="CQ528" s="391">
        <f t="shared" si="772"/>
        <v>0</v>
      </c>
      <c r="CR528" s="391">
        <f t="shared" si="773"/>
        <v>0</v>
      </c>
      <c r="CS528" s="393">
        <f t="shared" si="774"/>
        <v>0</v>
      </c>
      <c r="CT528" s="391">
        <f t="shared" si="775"/>
        <v>0</v>
      </c>
      <c r="CU528" s="391">
        <f t="shared" si="776"/>
        <v>0</v>
      </c>
      <c r="CV528" s="391">
        <f t="shared" si="777"/>
        <v>0</v>
      </c>
      <c r="CW528" s="391">
        <f t="shared" si="778"/>
        <v>0</v>
      </c>
      <c r="CX528" s="391">
        <f t="shared" si="779"/>
        <v>0</v>
      </c>
      <c r="CY528" s="391">
        <f t="shared" si="780"/>
        <v>0</v>
      </c>
      <c r="CZ528" s="391">
        <f t="shared" si="781"/>
        <v>0</v>
      </c>
      <c r="DA528" s="391">
        <f t="shared" si="782"/>
        <v>0</v>
      </c>
      <c r="DB528" s="391">
        <f t="shared" si="783"/>
        <v>0</v>
      </c>
      <c r="DC528" s="391">
        <f t="shared" si="784"/>
        <v>0</v>
      </c>
      <c r="DD528" s="391">
        <f t="shared" si="785"/>
        <v>0</v>
      </c>
      <c r="DE528" s="398"/>
      <c r="DF528" s="391">
        <f t="shared" si="786"/>
        <v>0</v>
      </c>
      <c r="DG528" s="391">
        <f t="shared" si="787"/>
        <v>0</v>
      </c>
      <c r="DH528" s="391">
        <f t="shared" si="788"/>
        <v>0</v>
      </c>
      <c r="DI528" s="391">
        <f t="shared" si="789"/>
        <v>0</v>
      </c>
      <c r="DJ528" s="391">
        <f t="shared" si="790"/>
        <v>0</v>
      </c>
      <c r="DK528" s="391">
        <f t="shared" si="791"/>
        <v>0</v>
      </c>
      <c r="DL528" s="391">
        <f t="shared" si="792"/>
        <v>0</v>
      </c>
      <c r="DM528" s="391">
        <f t="shared" si="793"/>
        <v>0</v>
      </c>
      <c r="DN528" s="391">
        <f t="shared" si="794"/>
        <v>0</v>
      </c>
      <c r="DO528" s="391">
        <f t="shared" si="795"/>
        <v>0</v>
      </c>
      <c r="DP528" s="391">
        <f t="shared" si="796"/>
        <v>0</v>
      </c>
      <c r="DQ528" s="398"/>
      <c r="DR528" s="391">
        <f t="shared" si="797"/>
        <v>0</v>
      </c>
      <c r="DS528" s="391">
        <f t="shared" si="798"/>
        <v>0</v>
      </c>
      <c r="DT528" s="391">
        <f t="shared" si="799"/>
        <v>0</v>
      </c>
      <c r="DU528" s="391">
        <f t="shared" si="800"/>
        <v>0</v>
      </c>
      <c r="DV528" s="391">
        <f t="shared" si="801"/>
        <v>0</v>
      </c>
      <c r="DW528" s="391">
        <f t="shared" si="802"/>
        <v>0</v>
      </c>
      <c r="DX528" s="391">
        <f t="shared" si="803"/>
        <v>0</v>
      </c>
      <c r="DY528" s="391">
        <f t="shared" si="804"/>
        <v>0</v>
      </c>
      <c r="DZ528" s="391">
        <f t="shared" si="805"/>
        <v>0</v>
      </c>
      <c r="EA528" s="391">
        <f t="shared" si="806"/>
        <v>0</v>
      </c>
      <c r="EB528" s="391">
        <f t="shared" si="807"/>
        <v>0</v>
      </c>
      <c r="EC528" s="398"/>
      <c r="ED528" s="391">
        <f t="shared" si="808"/>
        <v>0</v>
      </c>
      <c r="EE528" s="391">
        <f t="shared" si="809"/>
        <v>0</v>
      </c>
      <c r="EF528" s="391">
        <f t="shared" si="810"/>
        <v>0</v>
      </c>
      <c r="EG528" s="391">
        <f t="shared" si="811"/>
        <v>0</v>
      </c>
      <c r="EH528" s="391">
        <f t="shared" si="812"/>
        <v>0</v>
      </c>
      <c r="EI528" s="391">
        <f t="shared" si="813"/>
        <v>0</v>
      </c>
      <c r="EJ528" s="391">
        <f t="shared" si="814"/>
        <v>0</v>
      </c>
      <c r="EK528" s="391">
        <f t="shared" si="815"/>
        <v>0</v>
      </c>
      <c r="EL528" s="391">
        <f t="shared" si="816"/>
        <v>0</v>
      </c>
      <c r="EM528" s="391">
        <f t="shared" si="817"/>
        <v>0</v>
      </c>
      <c r="EN528" s="391">
        <f t="shared" si="818"/>
        <v>0</v>
      </c>
    </row>
    <row r="529" spans="1:144" s="391" customFormat="1" ht="13.5" hidden="1" thickBot="1" x14ac:dyDescent="0.25">
      <c r="A529" s="364" t="str">
        <f t="shared" si="737"/>
        <v>zzz</v>
      </c>
      <c r="B529" s="365" t="str">
        <f>IF((A529&lt;&gt;"ZZZ"),(IF((IFERROR((VLOOKUP(A529,'Standaard+voorstellen '!A$1:B$436,1,FALSE)),"ZZZ"))="ZZZ","v","")),"")</f>
        <v/>
      </c>
      <c r="C529" s="396" t="s">
        <v>1051</v>
      </c>
      <c r="D529" s="367" t="str">
        <f t="shared" si="738"/>
        <v/>
      </c>
      <c r="E529" s="368" t="str">
        <f>IFERROR((VLOOKUP(C529,'Standaard+voorstellen '!A$1:E$568,2,FALSE)),"Nog af te handelen AANVRAAG")</f>
        <v>Nog af te handelen AANVRAAG</v>
      </c>
      <c r="F529" s="369" t="str">
        <f>IFERROR((VLOOKUP(C529,'Standaard+voorstellen '!A$1:E$568,3,FALSE)),"")</f>
        <v/>
      </c>
      <c r="G529" s="370">
        <f t="shared" si="821"/>
        <v>0</v>
      </c>
      <c r="H529" s="371">
        <f t="shared" si="823"/>
        <v>0</v>
      </c>
      <c r="I529" s="372">
        <f t="shared" si="822"/>
        <v>0</v>
      </c>
      <c r="J529" s="367" t="str">
        <f t="shared" si="739"/>
        <v/>
      </c>
      <c r="K529" s="372">
        <f t="shared" si="740"/>
        <v>0</v>
      </c>
      <c r="L529" s="410" t="s">
        <v>1101</v>
      </c>
      <c r="M529" s="373"/>
      <c r="N529" s="374"/>
      <c r="O529" s="375"/>
      <c r="P529" s="376"/>
      <c r="Q529" s="461"/>
      <c r="R529" s="462"/>
      <c r="S529" s="482"/>
      <c r="T529" s="462"/>
      <c r="U529" s="462"/>
      <c r="V529" s="483"/>
      <c r="W529" s="484"/>
      <c r="X529" s="485"/>
      <c r="Y529" s="462"/>
      <c r="Z529" s="462"/>
      <c r="AA529" s="462"/>
      <c r="AB529" s="461"/>
      <c r="AC529" s="462"/>
      <c r="AD529" s="462"/>
      <c r="AE529" s="461"/>
      <c r="AF529" s="462"/>
      <c r="AG529" s="482"/>
      <c r="AH529" s="461"/>
      <c r="AI529" s="462"/>
      <c r="AJ529" s="482"/>
      <c r="AK529" s="462"/>
      <c r="AL529" s="462"/>
      <c r="AM529" s="462"/>
      <c r="AN529" s="461"/>
      <c r="AO529" s="462"/>
      <c r="AP529" s="482"/>
      <c r="AQ529" s="462"/>
      <c r="AR529" s="462"/>
      <c r="AS529" s="462"/>
      <c r="AT529" s="461"/>
      <c r="AU529" s="462"/>
      <c r="AV529" s="462"/>
      <c r="AW529" s="461"/>
      <c r="AX529" s="462"/>
      <c r="AY529" s="482"/>
      <c r="AZ529" s="403"/>
      <c r="BA529" s="387" t="str">
        <f t="shared" si="741"/>
        <v>zzz</v>
      </c>
      <c r="BB529" s="388" t="str">
        <f t="shared" si="742"/>
        <v/>
      </c>
      <c r="BC529" s="389" t="str">
        <f t="shared" si="743"/>
        <v/>
      </c>
      <c r="BD529" s="390" t="str">
        <f t="shared" si="736"/>
        <v/>
      </c>
      <c r="BE529" s="391">
        <f t="shared" si="744"/>
        <v>4</v>
      </c>
      <c r="BF529" s="392" t="e">
        <f>VLOOKUP(C529,'Standaard+voorstellen '!A$1:E$568,1,FALSE)</f>
        <v>#N/A</v>
      </c>
      <c r="BG529" s="393" t="e">
        <f>VLOOKUP(P529,'Hulpblad Aantal per VrtgSrt &gt;=1'!B$4:C$688,1,FALSE)</f>
        <v>#N/A</v>
      </c>
      <c r="BH529" s="394"/>
      <c r="BI529" s="393" t="str">
        <f t="shared" si="745"/>
        <v>v</v>
      </c>
      <c r="BJ529" s="393" t="str">
        <f t="shared" si="746"/>
        <v/>
      </c>
      <c r="BK529" s="393" t="str">
        <f t="shared" si="747"/>
        <v/>
      </c>
      <c r="BL529" s="395" t="str">
        <f t="shared" si="748"/>
        <v/>
      </c>
      <c r="BM529" s="393" t="str">
        <f>IF((B529&gt;"a"),(VLOOKUP(A529,Afhankelijkheid!A$2:O$5530,2,FALSE)),"")</f>
        <v/>
      </c>
      <c r="BN529" s="396">
        <f>IFERROR(VLOOKUP(A529,'Hulpblad IZB en IZE'!A$2:B$750,2,FALSE),0)</f>
        <v>0</v>
      </c>
      <c r="BO529" s="397" t="str">
        <f t="shared" si="749"/>
        <v/>
      </c>
      <c r="BP529" s="370">
        <f t="shared" si="750"/>
        <v>0</v>
      </c>
      <c r="BQ529" s="371">
        <f t="shared" si="751"/>
        <v>0</v>
      </c>
      <c r="BR529" s="372">
        <f t="shared" si="819"/>
        <v>0</v>
      </c>
      <c r="BS529" s="372">
        <f t="shared" si="820"/>
        <v>0</v>
      </c>
      <c r="BT529" s="367">
        <f t="shared" si="752"/>
        <v>0</v>
      </c>
      <c r="BU529" s="398"/>
      <c r="BW529" s="393">
        <f t="shared" si="753"/>
        <v>0</v>
      </c>
      <c r="BX529" s="393">
        <f t="shared" si="754"/>
        <v>0</v>
      </c>
      <c r="BY529" s="393">
        <f t="shared" si="755"/>
        <v>0</v>
      </c>
      <c r="BZ529" s="393">
        <f t="shared" si="756"/>
        <v>0</v>
      </c>
      <c r="CA529" s="393">
        <f t="shared" si="757"/>
        <v>0</v>
      </c>
      <c r="CB529" s="393">
        <f t="shared" si="758"/>
        <v>0</v>
      </c>
      <c r="CC529" s="393">
        <f t="shared" si="759"/>
        <v>0</v>
      </c>
      <c r="CD529" s="393">
        <f t="shared" si="760"/>
        <v>0</v>
      </c>
      <c r="CE529" s="393">
        <f t="shared" si="761"/>
        <v>0</v>
      </c>
      <c r="CF529" s="393">
        <f t="shared" si="762"/>
        <v>0</v>
      </c>
      <c r="CG529" s="398"/>
      <c r="CH529" s="391">
        <f t="shared" si="763"/>
        <v>0</v>
      </c>
      <c r="CI529" s="391">
        <f t="shared" si="764"/>
        <v>0</v>
      </c>
      <c r="CJ529" s="391">
        <f t="shared" si="765"/>
        <v>0</v>
      </c>
      <c r="CK529" s="391">
        <f t="shared" si="766"/>
        <v>0</v>
      </c>
      <c r="CL529" s="391">
        <f t="shared" si="767"/>
        <v>0</v>
      </c>
      <c r="CM529" s="391">
        <f t="shared" si="768"/>
        <v>0</v>
      </c>
      <c r="CN529" s="391">
        <f t="shared" si="769"/>
        <v>0</v>
      </c>
      <c r="CO529" s="391">
        <f t="shared" si="770"/>
        <v>0</v>
      </c>
      <c r="CP529" s="391">
        <f t="shared" si="771"/>
        <v>0</v>
      </c>
      <c r="CQ529" s="391">
        <f t="shared" si="772"/>
        <v>0</v>
      </c>
      <c r="CR529" s="391">
        <f t="shared" si="773"/>
        <v>0</v>
      </c>
      <c r="CS529" s="393">
        <f t="shared" si="774"/>
        <v>0</v>
      </c>
      <c r="CT529" s="391">
        <f t="shared" si="775"/>
        <v>0</v>
      </c>
      <c r="CU529" s="391">
        <f t="shared" si="776"/>
        <v>0</v>
      </c>
      <c r="CV529" s="391">
        <f t="shared" si="777"/>
        <v>0</v>
      </c>
      <c r="CW529" s="391">
        <f t="shared" si="778"/>
        <v>0</v>
      </c>
      <c r="CX529" s="391">
        <f t="shared" si="779"/>
        <v>0</v>
      </c>
      <c r="CY529" s="391">
        <f t="shared" si="780"/>
        <v>0</v>
      </c>
      <c r="CZ529" s="391">
        <f t="shared" si="781"/>
        <v>0</v>
      </c>
      <c r="DA529" s="391">
        <f t="shared" si="782"/>
        <v>0</v>
      </c>
      <c r="DB529" s="391">
        <f t="shared" si="783"/>
        <v>0</v>
      </c>
      <c r="DC529" s="391">
        <f t="shared" si="784"/>
        <v>0</v>
      </c>
      <c r="DD529" s="391">
        <f t="shared" si="785"/>
        <v>0</v>
      </c>
      <c r="DE529" s="398"/>
      <c r="DF529" s="391">
        <f t="shared" si="786"/>
        <v>0</v>
      </c>
      <c r="DG529" s="391">
        <f t="shared" si="787"/>
        <v>0</v>
      </c>
      <c r="DH529" s="391">
        <f t="shared" si="788"/>
        <v>0</v>
      </c>
      <c r="DI529" s="391">
        <f t="shared" si="789"/>
        <v>0</v>
      </c>
      <c r="DJ529" s="391">
        <f t="shared" si="790"/>
        <v>0</v>
      </c>
      <c r="DK529" s="391">
        <f t="shared" si="791"/>
        <v>0</v>
      </c>
      <c r="DL529" s="391">
        <f t="shared" si="792"/>
        <v>0</v>
      </c>
      <c r="DM529" s="391">
        <f t="shared" si="793"/>
        <v>0</v>
      </c>
      <c r="DN529" s="391">
        <f t="shared" si="794"/>
        <v>0</v>
      </c>
      <c r="DO529" s="391">
        <f t="shared" si="795"/>
        <v>0</v>
      </c>
      <c r="DP529" s="391">
        <f t="shared" si="796"/>
        <v>0</v>
      </c>
      <c r="DQ529" s="398"/>
      <c r="DR529" s="391">
        <f t="shared" si="797"/>
        <v>0</v>
      </c>
      <c r="DS529" s="391">
        <f t="shared" si="798"/>
        <v>0</v>
      </c>
      <c r="DT529" s="391">
        <f t="shared" si="799"/>
        <v>0</v>
      </c>
      <c r="DU529" s="391">
        <f t="shared" si="800"/>
        <v>0</v>
      </c>
      <c r="DV529" s="391">
        <f t="shared" si="801"/>
        <v>0</v>
      </c>
      <c r="DW529" s="391">
        <f t="shared" si="802"/>
        <v>0</v>
      </c>
      <c r="DX529" s="391">
        <f t="shared" si="803"/>
        <v>0</v>
      </c>
      <c r="DY529" s="391">
        <f t="shared" si="804"/>
        <v>0</v>
      </c>
      <c r="DZ529" s="391">
        <f t="shared" si="805"/>
        <v>0</v>
      </c>
      <c r="EA529" s="391">
        <f t="shared" si="806"/>
        <v>0</v>
      </c>
      <c r="EB529" s="391">
        <f t="shared" si="807"/>
        <v>0</v>
      </c>
      <c r="EC529" s="398"/>
      <c r="ED529" s="391">
        <f t="shared" si="808"/>
        <v>0</v>
      </c>
      <c r="EE529" s="391">
        <f t="shared" si="809"/>
        <v>0</v>
      </c>
      <c r="EF529" s="391">
        <f t="shared" si="810"/>
        <v>0</v>
      </c>
      <c r="EG529" s="391">
        <f t="shared" si="811"/>
        <v>0</v>
      </c>
      <c r="EH529" s="391">
        <f t="shared" si="812"/>
        <v>0</v>
      </c>
      <c r="EI529" s="391">
        <f t="shared" si="813"/>
        <v>0</v>
      </c>
      <c r="EJ529" s="391">
        <f t="shared" si="814"/>
        <v>0</v>
      </c>
      <c r="EK529" s="391">
        <f t="shared" si="815"/>
        <v>0</v>
      </c>
      <c r="EL529" s="391">
        <f t="shared" si="816"/>
        <v>0</v>
      </c>
      <c r="EM529" s="391">
        <f t="shared" si="817"/>
        <v>0</v>
      </c>
      <c r="EN529" s="391">
        <f t="shared" si="818"/>
        <v>0</v>
      </c>
    </row>
    <row r="530" spans="1:144" s="391" customFormat="1" ht="13.5" hidden="1" thickBot="1" x14ac:dyDescent="0.25">
      <c r="A530" s="364" t="str">
        <f t="shared" si="737"/>
        <v>zzz</v>
      </c>
      <c r="B530" s="365" t="str">
        <f>IF((A530&lt;&gt;"ZZZ"),(IF((IFERROR((VLOOKUP(A530,'Standaard+voorstellen '!A$1:B$436,1,FALSE)),"ZZZ"))="ZZZ","v","")),"")</f>
        <v/>
      </c>
      <c r="C530" s="396" t="s">
        <v>1051</v>
      </c>
      <c r="D530" s="367" t="str">
        <f t="shared" si="738"/>
        <v/>
      </c>
      <c r="E530" s="368" t="str">
        <f>IFERROR((VLOOKUP(C530,'Standaard+voorstellen '!A$1:E$568,2,FALSE)),"Nog af te handelen AANVRAAG")</f>
        <v>Nog af te handelen AANVRAAG</v>
      </c>
      <c r="F530" s="369" t="str">
        <f>IFERROR((VLOOKUP(C530,'Standaard+voorstellen '!A$1:E$568,3,FALSE)),"")</f>
        <v/>
      </c>
      <c r="G530" s="370">
        <f t="shared" si="821"/>
        <v>0</v>
      </c>
      <c r="H530" s="371">
        <f t="shared" si="823"/>
        <v>0</v>
      </c>
      <c r="I530" s="372">
        <f t="shared" si="822"/>
        <v>0</v>
      </c>
      <c r="J530" s="367" t="str">
        <f t="shared" si="739"/>
        <v/>
      </c>
      <c r="K530" s="372">
        <f t="shared" si="740"/>
        <v>0</v>
      </c>
      <c r="L530" s="535" t="s">
        <v>1101</v>
      </c>
      <c r="M530" s="373"/>
      <c r="N530" s="374"/>
      <c r="O530" s="375"/>
      <c r="P530" s="376"/>
      <c r="Q530" s="461"/>
      <c r="R530" s="462"/>
      <c r="S530" s="482"/>
      <c r="T530" s="462"/>
      <c r="U530" s="462"/>
      <c r="V530" s="461"/>
      <c r="W530" s="462"/>
      <c r="X530" s="482"/>
      <c r="Y530" s="484"/>
      <c r="Z530" s="484"/>
      <c r="AA530" s="484"/>
      <c r="AB530" s="483"/>
      <c r="AC530" s="484"/>
      <c r="AD530" s="484"/>
      <c r="AE530" s="483"/>
      <c r="AF530" s="484"/>
      <c r="AG530" s="485"/>
      <c r="AH530" s="483"/>
      <c r="AI530" s="484"/>
      <c r="AJ530" s="485"/>
      <c r="AK530" s="484"/>
      <c r="AL530" s="484"/>
      <c r="AM530" s="484"/>
      <c r="AN530" s="483"/>
      <c r="AO530" s="484"/>
      <c r="AP530" s="485"/>
      <c r="AQ530" s="484"/>
      <c r="AR530" s="484"/>
      <c r="AS530" s="484"/>
      <c r="AT530" s="483"/>
      <c r="AU530" s="484"/>
      <c r="AV530" s="484"/>
      <c r="AW530" s="483"/>
      <c r="AX530" s="484"/>
      <c r="AY530" s="485"/>
      <c r="AZ530" s="403"/>
      <c r="BA530" s="387" t="str">
        <f t="shared" si="741"/>
        <v>zzz</v>
      </c>
      <c r="BB530" s="388" t="str">
        <f t="shared" si="742"/>
        <v/>
      </c>
      <c r="BC530" s="389" t="str">
        <f t="shared" si="743"/>
        <v/>
      </c>
      <c r="BD530" s="390" t="str">
        <f t="shared" si="736"/>
        <v/>
      </c>
      <c r="BE530" s="391">
        <f t="shared" si="744"/>
        <v>4</v>
      </c>
      <c r="BF530" s="392" t="e">
        <f>VLOOKUP(C530,'Standaard+voorstellen '!A$1:E$568,1,FALSE)</f>
        <v>#N/A</v>
      </c>
      <c r="BG530" s="393" t="e">
        <f>VLOOKUP(P530,'Hulpblad Aantal per VrtgSrt &gt;=1'!B$4:C$688,1,FALSE)</f>
        <v>#N/A</v>
      </c>
      <c r="BH530" s="394"/>
      <c r="BI530" s="393" t="str">
        <f t="shared" si="745"/>
        <v>v</v>
      </c>
      <c r="BJ530" s="393" t="str">
        <f t="shared" si="746"/>
        <v/>
      </c>
      <c r="BK530" s="393" t="str">
        <f t="shared" si="747"/>
        <v/>
      </c>
      <c r="BL530" s="395" t="str">
        <f t="shared" si="748"/>
        <v/>
      </c>
      <c r="BM530" s="393" t="str">
        <f>IF((B530&gt;"a"),(VLOOKUP(A530,Afhankelijkheid!A$2:O$5530,2,FALSE)),"")</f>
        <v/>
      </c>
      <c r="BN530" s="396">
        <f>IFERROR(VLOOKUP(A530,'Hulpblad IZB en IZE'!A$2:B$750,2,FALSE),0)</f>
        <v>0</v>
      </c>
      <c r="BO530" s="397" t="str">
        <f t="shared" si="749"/>
        <v/>
      </c>
      <c r="BP530" s="370">
        <f t="shared" si="750"/>
        <v>0</v>
      </c>
      <c r="BQ530" s="371">
        <f t="shared" si="751"/>
        <v>0</v>
      </c>
      <c r="BR530" s="372">
        <f t="shared" si="819"/>
        <v>0</v>
      </c>
      <c r="BS530" s="372">
        <f t="shared" si="820"/>
        <v>0</v>
      </c>
      <c r="BT530" s="367">
        <f t="shared" si="752"/>
        <v>0</v>
      </c>
      <c r="BU530" s="398"/>
      <c r="BW530" s="393">
        <f t="shared" si="753"/>
        <v>0</v>
      </c>
      <c r="BX530" s="393">
        <f t="shared" si="754"/>
        <v>0</v>
      </c>
      <c r="BY530" s="393">
        <f t="shared" si="755"/>
        <v>0</v>
      </c>
      <c r="BZ530" s="393">
        <f t="shared" si="756"/>
        <v>0</v>
      </c>
      <c r="CA530" s="393">
        <f t="shared" si="757"/>
        <v>0</v>
      </c>
      <c r="CB530" s="393">
        <f t="shared" si="758"/>
        <v>0</v>
      </c>
      <c r="CC530" s="393">
        <f t="shared" si="759"/>
        <v>0</v>
      </c>
      <c r="CD530" s="393">
        <f t="shared" si="760"/>
        <v>0</v>
      </c>
      <c r="CE530" s="393">
        <f t="shared" si="761"/>
        <v>0</v>
      </c>
      <c r="CF530" s="393">
        <f t="shared" si="762"/>
        <v>0</v>
      </c>
      <c r="CG530" s="398"/>
      <c r="CH530" s="391">
        <f t="shared" si="763"/>
        <v>0</v>
      </c>
      <c r="CI530" s="391">
        <f t="shared" si="764"/>
        <v>0</v>
      </c>
      <c r="CJ530" s="391">
        <f t="shared" si="765"/>
        <v>0</v>
      </c>
      <c r="CK530" s="391">
        <f t="shared" si="766"/>
        <v>0</v>
      </c>
      <c r="CL530" s="391">
        <f t="shared" si="767"/>
        <v>0</v>
      </c>
      <c r="CM530" s="391">
        <f t="shared" si="768"/>
        <v>0</v>
      </c>
      <c r="CN530" s="391">
        <f t="shared" si="769"/>
        <v>0</v>
      </c>
      <c r="CO530" s="391">
        <f t="shared" si="770"/>
        <v>0</v>
      </c>
      <c r="CP530" s="391">
        <f t="shared" si="771"/>
        <v>0</v>
      </c>
      <c r="CQ530" s="391">
        <f t="shared" si="772"/>
        <v>0</v>
      </c>
      <c r="CR530" s="391">
        <f t="shared" si="773"/>
        <v>0</v>
      </c>
      <c r="CS530" s="393">
        <f t="shared" si="774"/>
        <v>0</v>
      </c>
      <c r="CT530" s="391">
        <f t="shared" si="775"/>
        <v>0</v>
      </c>
      <c r="CU530" s="391">
        <f t="shared" si="776"/>
        <v>0</v>
      </c>
      <c r="CV530" s="391">
        <f t="shared" si="777"/>
        <v>0</v>
      </c>
      <c r="CW530" s="391">
        <f t="shared" si="778"/>
        <v>0</v>
      </c>
      <c r="CX530" s="391">
        <f t="shared" si="779"/>
        <v>0</v>
      </c>
      <c r="CY530" s="391">
        <f t="shared" si="780"/>
        <v>0</v>
      </c>
      <c r="CZ530" s="391">
        <f t="shared" si="781"/>
        <v>0</v>
      </c>
      <c r="DA530" s="391">
        <f t="shared" si="782"/>
        <v>0</v>
      </c>
      <c r="DB530" s="391">
        <f t="shared" si="783"/>
        <v>0</v>
      </c>
      <c r="DC530" s="391">
        <f t="shared" si="784"/>
        <v>0</v>
      </c>
      <c r="DD530" s="391">
        <f t="shared" si="785"/>
        <v>0</v>
      </c>
      <c r="DE530" s="398"/>
      <c r="DF530" s="391">
        <f t="shared" si="786"/>
        <v>0</v>
      </c>
      <c r="DG530" s="391">
        <f t="shared" si="787"/>
        <v>0</v>
      </c>
      <c r="DH530" s="391">
        <f t="shared" si="788"/>
        <v>0</v>
      </c>
      <c r="DI530" s="391">
        <f t="shared" si="789"/>
        <v>0</v>
      </c>
      <c r="DJ530" s="391">
        <f t="shared" si="790"/>
        <v>0</v>
      </c>
      <c r="DK530" s="391">
        <f t="shared" si="791"/>
        <v>0</v>
      </c>
      <c r="DL530" s="391">
        <f t="shared" si="792"/>
        <v>0</v>
      </c>
      <c r="DM530" s="391">
        <f t="shared" si="793"/>
        <v>0</v>
      </c>
      <c r="DN530" s="391">
        <f t="shared" si="794"/>
        <v>0</v>
      </c>
      <c r="DO530" s="391">
        <f t="shared" si="795"/>
        <v>0</v>
      </c>
      <c r="DP530" s="391">
        <f t="shared" si="796"/>
        <v>0</v>
      </c>
      <c r="DQ530" s="398"/>
      <c r="DR530" s="391">
        <f t="shared" si="797"/>
        <v>0</v>
      </c>
      <c r="DS530" s="391">
        <f t="shared" si="798"/>
        <v>0</v>
      </c>
      <c r="DT530" s="391">
        <f t="shared" si="799"/>
        <v>0</v>
      </c>
      <c r="DU530" s="391">
        <f t="shared" si="800"/>
        <v>0</v>
      </c>
      <c r="DV530" s="391">
        <f t="shared" si="801"/>
        <v>0</v>
      </c>
      <c r="DW530" s="391">
        <f t="shared" si="802"/>
        <v>0</v>
      </c>
      <c r="DX530" s="391">
        <f t="shared" si="803"/>
        <v>0</v>
      </c>
      <c r="DY530" s="391">
        <f t="shared" si="804"/>
        <v>0</v>
      </c>
      <c r="DZ530" s="391">
        <f t="shared" si="805"/>
        <v>0</v>
      </c>
      <c r="EA530" s="391">
        <f t="shared" si="806"/>
        <v>0</v>
      </c>
      <c r="EB530" s="391">
        <f t="shared" si="807"/>
        <v>0</v>
      </c>
      <c r="EC530" s="398"/>
      <c r="ED530" s="391">
        <f t="shared" si="808"/>
        <v>0</v>
      </c>
      <c r="EE530" s="391">
        <f t="shared" si="809"/>
        <v>0</v>
      </c>
      <c r="EF530" s="391">
        <f t="shared" si="810"/>
        <v>0</v>
      </c>
      <c r="EG530" s="391">
        <f t="shared" si="811"/>
        <v>0</v>
      </c>
      <c r="EH530" s="391">
        <f t="shared" si="812"/>
        <v>0</v>
      </c>
      <c r="EI530" s="391">
        <f t="shared" si="813"/>
        <v>0</v>
      </c>
      <c r="EJ530" s="391">
        <f t="shared" si="814"/>
        <v>0</v>
      </c>
      <c r="EK530" s="391">
        <f t="shared" si="815"/>
        <v>0</v>
      </c>
      <c r="EL530" s="391">
        <f t="shared" si="816"/>
        <v>0</v>
      </c>
      <c r="EM530" s="391">
        <f t="shared" si="817"/>
        <v>0</v>
      </c>
      <c r="EN530" s="391">
        <f t="shared" si="818"/>
        <v>0</v>
      </c>
    </row>
    <row r="531" spans="1:144" s="391" customFormat="1" ht="13.5" hidden="1" thickBot="1" x14ac:dyDescent="0.25">
      <c r="A531" s="364" t="str">
        <f t="shared" si="737"/>
        <v>zzz</v>
      </c>
      <c r="B531" s="365" t="str">
        <f>IF((A531&lt;&gt;"ZZZ"),(IF((IFERROR((VLOOKUP(A531,'Standaard+voorstellen '!A$1:B$436,1,FALSE)),"ZZZ"))="ZZZ","v","")),"")</f>
        <v/>
      </c>
      <c r="C531" s="396" t="s">
        <v>1051</v>
      </c>
      <c r="D531" s="367" t="str">
        <f t="shared" si="738"/>
        <v/>
      </c>
      <c r="E531" s="368" t="str">
        <f>IFERROR((VLOOKUP(C531,'Standaard+voorstellen '!A$1:E$568,2,FALSE)),"Nog af te handelen AANVRAAG")</f>
        <v>Nog af te handelen AANVRAAG</v>
      </c>
      <c r="F531" s="369" t="str">
        <f>IFERROR((VLOOKUP(C531,'Standaard+voorstellen '!A$1:E$568,3,FALSE)),"")</f>
        <v/>
      </c>
      <c r="G531" s="370">
        <f t="shared" si="821"/>
        <v>0</v>
      </c>
      <c r="H531" s="371">
        <f t="shared" si="823"/>
        <v>0</v>
      </c>
      <c r="I531" s="372">
        <f t="shared" si="822"/>
        <v>0</v>
      </c>
      <c r="J531" s="367" t="str">
        <f t="shared" si="739"/>
        <v/>
      </c>
      <c r="K531" s="372">
        <f t="shared" si="740"/>
        <v>0</v>
      </c>
      <c r="L531" s="535" t="s">
        <v>1101</v>
      </c>
      <c r="M531" s="373"/>
      <c r="N531" s="374"/>
      <c r="O531" s="375"/>
      <c r="P531" s="376"/>
      <c r="Q531" s="461"/>
      <c r="R531" s="462"/>
      <c r="S531" s="482"/>
      <c r="T531" s="462"/>
      <c r="U531" s="462"/>
      <c r="V531" s="461"/>
      <c r="W531" s="462"/>
      <c r="X531" s="482"/>
      <c r="Y531" s="484"/>
      <c r="Z531" s="484"/>
      <c r="AA531" s="484"/>
      <c r="AB531" s="483"/>
      <c r="AC531" s="484"/>
      <c r="AD531" s="484"/>
      <c r="AE531" s="483"/>
      <c r="AF531" s="484"/>
      <c r="AG531" s="485"/>
      <c r="AH531" s="483"/>
      <c r="AI531" s="484"/>
      <c r="AJ531" s="485"/>
      <c r="AK531" s="484"/>
      <c r="AL531" s="484"/>
      <c r="AM531" s="484"/>
      <c r="AN531" s="483"/>
      <c r="AO531" s="484"/>
      <c r="AP531" s="485"/>
      <c r="AQ531" s="484"/>
      <c r="AR531" s="484"/>
      <c r="AS531" s="484"/>
      <c r="AT531" s="483"/>
      <c r="AU531" s="484"/>
      <c r="AV531" s="484"/>
      <c r="AW531" s="483"/>
      <c r="AX531" s="484"/>
      <c r="AY531" s="485"/>
      <c r="AZ531" s="403"/>
      <c r="BA531" s="387" t="str">
        <f t="shared" si="741"/>
        <v>zzz</v>
      </c>
      <c r="BB531" s="388" t="str">
        <f t="shared" si="742"/>
        <v/>
      </c>
      <c r="BC531" s="389" t="str">
        <f t="shared" si="743"/>
        <v/>
      </c>
      <c r="BD531" s="390" t="str">
        <f t="shared" si="736"/>
        <v/>
      </c>
      <c r="BE531" s="391">
        <f t="shared" si="744"/>
        <v>4</v>
      </c>
      <c r="BF531" s="392" t="e">
        <f>VLOOKUP(C531,'Standaard+voorstellen '!A$1:E$568,1,FALSE)</f>
        <v>#N/A</v>
      </c>
      <c r="BG531" s="393" t="e">
        <f>VLOOKUP(P531,'Hulpblad Aantal per VrtgSrt &gt;=1'!B$4:C$688,1,FALSE)</f>
        <v>#N/A</v>
      </c>
      <c r="BH531" s="394"/>
      <c r="BI531" s="393" t="str">
        <f t="shared" si="745"/>
        <v>v</v>
      </c>
      <c r="BJ531" s="393" t="str">
        <f t="shared" si="746"/>
        <v/>
      </c>
      <c r="BK531" s="393" t="str">
        <f t="shared" si="747"/>
        <v/>
      </c>
      <c r="BL531" s="395" t="str">
        <f t="shared" si="748"/>
        <v/>
      </c>
      <c r="BM531" s="393" t="str">
        <f>IF((B531&gt;"a"),(VLOOKUP(A531,Afhankelijkheid!A$2:O$5530,2,FALSE)),"")</f>
        <v/>
      </c>
      <c r="BN531" s="396">
        <f>IFERROR(VLOOKUP(A531,'Hulpblad IZB en IZE'!A$2:B$750,2,FALSE),0)</f>
        <v>0</v>
      </c>
      <c r="BO531" s="397" t="str">
        <f t="shared" si="749"/>
        <v/>
      </c>
      <c r="BP531" s="370">
        <f t="shared" si="750"/>
        <v>0</v>
      </c>
      <c r="BQ531" s="371">
        <f t="shared" si="751"/>
        <v>0</v>
      </c>
      <c r="BR531" s="372">
        <f t="shared" si="819"/>
        <v>0</v>
      </c>
      <c r="BS531" s="372">
        <f t="shared" si="820"/>
        <v>0</v>
      </c>
      <c r="BT531" s="367">
        <f t="shared" si="752"/>
        <v>0</v>
      </c>
      <c r="BU531" s="398"/>
      <c r="BW531" s="393">
        <f t="shared" si="753"/>
        <v>0</v>
      </c>
      <c r="BX531" s="393">
        <f t="shared" si="754"/>
        <v>0</v>
      </c>
      <c r="BY531" s="393">
        <f t="shared" si="755"/>
        <v>0</v>
      </c>
      <c r="BZ531" s="393">
        <f t="shared" si="756"/>
        <v>0</v>
      </c>
      <c r="CA531" s="393">
        <f t="shared" si="757"/>
        <v>0</v>
      </c>
      <c r="CB531" s="393">
        <f t="shared" si="758"/>
        <v>0</v>
      </c>
      <c r="CC531" s="393">
        <f t="shared" si="759"/>
        <v>0</v>
      </c>
      <c r="CD531" s="393">
        <f t="shared" si="760"/>
        <v>0</v>
      </c>
      <c r="CE531" s="393">
        <f t="shared" si="761"/>
        <v>0</v>
      </c>
      <c r="CF531" s="393">
        <f t="shared" si="762"/>
        <v>0</v>
      </c>
      <c r="CG531" s="398"/>
      <c r="CH531" s="391">
        <f t="shared" si="763"/>
        <v>0</v>
      </c>
      <c r="CI531" s="391">
        <f t="shared" si="764"/>
        <v>0</v>
      </c>
      <c r="CJ531" s="391">
        <f t="shared" si="765"/>
        <v>0</v>
      </c>
      <c r="CK531" s="391">
        <f t="shared" si="766"/>
        <v>0</v>
      </c>
      <c r="CL531" s="391">
        <f t="shared" si="767"/>
        <v>0</v>
      </c>
      <c r="CM531" s="391">
        <f t="shared" si="768"/>
        <v>0</v>
      </c>
      <c r="CN531" s="391">
        <f t="shared" si="769"/>
        <v>0</v>
      </c>
      <c r="CO531" s="391">
        <f t="shared" si="770"/>
        <v>0</v>
      </c>
      <c r="CP531" s="391">
        <f t="shared" si="771"/>
        <v>0</v>
      </c>
      <c r="CQ531" s="391">
        <f t="shared" si="772"/>
        <v>0</v>
      </c>
      <c r="CR531" s="391">
        <f t="shared" si="773"/>
        <v>0</v>
      </c>
      <c r="CS531" s="393">
        <f t="shared" si="774"/>
        <v>0</v>
      </c>
      <c r="CT531" s="391">
        <f t="shared" si="775"/>
        <v>0</v>
      </c>
      <c r="CU531" s="391">
        <f t="shared" si="776"/>
        <v>0</v>
      </c>
      <c r="CV531" s="391">
        <f t="shared" si="777"/>
        <v>0</v>
      </c>
      <c r="CW531" s="391">
        <f t="shared" si="778"/>
        <v>0</v>
      </c>
      <c r="CX531" s="391">
        <f t="shared" si="779"/>
        <v>0</v>
      </c>
      <c r="CY531" s="391">
        <f t="shared" si="780"/>
        <v>0</v>
      </c>
      <c r="CZ531" s="391">
        <f t="shared" si="781"/>
        <v>0</v>
      </c>
      <c r="DA531" s="391">
        <f t="shared" si="782"/>
        <v>0</v>
      </c>
      <c r="DB531" s="391">
        <f t="shared" si="783"/>
        <v>0</v>
      </c>
      <c r="DC531" s="391">
        <f t="shared" si="784"/>
        <v>0</v>
      </c>
      <c r="DD531" s="391">
        <f t="shared" si="785"/>
        <v>0</v>
      </c>
      <c r="DE531" s="398"/>
      <c r="DF531" s="391">
        <f t="shared" si="786"/>
        <v>0</v>
      </c>
      <c r="DG531" s="391">
        <f t="shared" si="787"/>
        <v>0</v>
      </c>
      <c r="DH531" s="391">
        <f t="shared" si="788"/>
        <v>0</v>
      </c>
      <c r="DI531" s="391">
        <f t="shared" si="789"/>
        <v>0</v>
      </c>
      <c r="DJ531" s="391">
        <f t="shared" si="790"/>
        <v>0</v>
      </c>
      <c r="DK531" s="391">
        <f t="shared" si="791"/>
        <v>0</v>
      </c>
      <c r="DL531" s="391">
        <f t="shared" si="792"/>
        <v>0</v>
      </c>
      <c r="DM531" s="391">
        <f t="shared" si="793"/>
        <v>0</v>
      </c>
      <c r="DN531" s="391">
        <f t="shared" si="794"/>
        <v>0</v>
      </c>
      <c r="DO531" s="391">
        <f t="shared" si="795"/>
        <v>0</v>
      </c>
      <c r="DP531" s="391">
        <f t="shared" si="796"/>
        <v>0</v>
      </c>
      <c r="DQ531" s="398"/>
      <c r="DR531" s="391">
        <f t="shared" si="797"/>
        <v>0</v>
      </c>
      <c r="DS531" s="391">
        <f t="shared" si="798"/>
        <v>0</v>
      </c>
      <c r="DT531" s="391">
        <f t="shared" si="799"/>
        <v>0</v>
      </c>
      <c r="DU531" s="391">
        <f t="shared" si="800"/>
        <v>0</v>
      </c>
      <c r="DV531" s="391">
        <f t="shared" si="801"/>
        <v>0</v>
      </c>
      <c r="DW531" s="391">
        <f t="shared" si="802"/>
        <v>0</v>
      </c>
      <c r="DX531" s="391">
        <f t="shared" si="803"/>
        <v>0</v>
      </c>
      <c r="DY531" s="391">
        <f t="shared" si="804"/>
        <v>0</v>
      </c>
      <c r="DZ531" s="391">
        <f t="shared" si="805"/>
        <v>0</v>
      </c>
      <c r="EA531" s="391">
        <f t="shared" si="806"/>
        <v>0</v>
      </c>
      <c r="EB531" s="391">
        <f t="shared" si="807"/>
        <v>0</v>
      </c>
      <c r="EC531" s="398"/>
      <c r="ED531" s="391">
        <f t="shared" si="808"/>
        <v>0</v>
      </c>
      <c r="EE531" s="391">
        <f t="shared" si="809"/>
        <v>0</v>
      </c>
      <c r="EF531" s="391">
        <f t="shared" si="810"/>
        <v>0</v>
      </c>
      <c r="EG531" s="391">
        <f t="shared" si="811"/>
        <v>0</v>
      </c>
      <c r="EH531" s="391">
        <f t="shared" si="812"/>
        <v>0</v>
      </c>
      <c r="EI531" s="391">
        <f t="shared" si="813"/>
        <v>0</v>
      </c>
      <c r="EJ531" s="391">
        <f t="shared" si="814"/>
        <v>0</v>
      </c>
      <c r="EK531" s="391">
        <f t="shared" si="815"/>
        <v>0</v>
      </c>
      <c r="EL531" s="391">
        <f t="shared" si="816"/>
        <v>0</v>
      </c>
      <c r="EM531" s="391">
        <f t="shared" si="817"/>
        <v>0</v>
      </c>
      <c r="EN531" s="391">
        <f t="shared" si="818"/>
        <v>0</v>
      </c>
    </row>
    <row r="532" spans="1:144" s="391" customFormat="1" ht="13.5" hidden="1" thickBot="1" x14ac:dyDescent="0.25">
      <c r="A532" s="364" t="str">
        <f t="shared" ref="A532:A563" si="824">IF((P532&gt;"a"),P532,"zzz")</f>
        <v>zzz</v>
      </c>
      <c r="B532" s="365" t="str">
        <f>IF((A532&lt;&gt;"ZZZ"),(IF((IFERROR((VLOOKUP(A532,'Standaard+voorstellen '!A$1:B$436,1,FALSE)),"ZZZ"))="ZZZ","v","")),"")</f>
        <v/>
      </c>
      <c r="C532" s="470" t="s">
        <v>1051</v>
      </c>
      <c r="D532" s="367" t="str">
        <f t="shared" si="738"/>
        <v/>
      </c>
      <c r="E532" s="368" t="str">
        <f>IFERROR((VLOOKUP(C532,'Standaard+voorstellen '!A$1:E$568,2,FALSE)),"Nog af te handelen AANVRAAG")</f>
        <v>Nog af te handelen AANVRAAG</v>
      </c>
      <c r="F532" s="369" t="str">
        <f>IFERROR((VLOOKUP(C532,'Standaard+voorstellen '!A$1:E$568,3,FALSE)),"")</f>
        <v/>
      </c>
      <c r="G532" s="370">
        <f t="shared" si="821"/>
        <v>0</v>
      </c>
      <c r="H532" s="371">
        <f t="shared" si="823"/>
        <v>0</v>
      </c>
      <c r="I532" s="372">
        <f t="shared" si="822"/>
        <v>0</v>
      </c>
      <c r="J532" s="367" t="str">
        <f t="shared" si="739"/>
        <v/>
      </c>
      <c r="K532" s="372">
        <f t="shared" si="740"/>
        <v>0</v>
      </c>
      <c r="L532" s="535" t="s">
        <v>1101</v>
      </c>
      <c r="M532" s="373"/>
      <c r="N532" s="374"/>
      <c r="O532" s="375"/>
      <c r="P532" s="376"/>
      <c r="Q532" s="461"/>
      <c r="R532" s="462"/>
      <c r="S532" s="482"/>
      <c r="T532" s="462"/>
      <c r="U532" s="462"/>
      <c r="V532" s="461"/>
      <c r="W532" s="462"/>
      <c r="X532" s="482"/>
      <c r="Y532" s="484"/>
      <c r="Z532" s="484"/>
      <c r="AA532" s="484"/>
      <c r="AB532" s="483"/>
      <c r="AC532" s="484"/>
      <c r="AD532" s="484"/>
      <c r="AE532" s="483"/>
      <c r="AF532" s="484"/>
      <c r="AG532" s="485"/>
      <c r="AH532" s="483"/>
      <c r="AI532" s="484"/>
      <c r="AJ532" s="485"/>
      <c r="AK532" s="484"/>
      <c r="AL532" s="484"/>
      <c r="AM532" s="484"/>
      <c r="AN532" s="483"/>
      <c r="AO532" s="484"/>
      <c r="AP532" s="485"/>
      <c r="AQ532" s="484"/>
      <c r="AR532" s="484"/>
      <c r="AS532" s="484"/>
      <c r="AT532" s="483"/>
      <c r="AU532" s="484"/>
      <c r="AV532" s="484"/>
      <c r="AW532" s="483"/>
      <c r="AX532" s="484"/>
      <c r="AY532" s="485"/>
      <c r="AZ532" s="403"/>
      <c r="BA532" s="387" t="str">
        <f t="shared" si="741"/>
        <v>zzz</v>
      </c>
      <c r="BB532" s="388" t="str">
        <f t="shared" si="742"/>
        <v/>
      </c>
      <c r="BC532" s="389" t="str">
        <f t="shared" si="743"/>
        <v/>
      </c>
      <c r="BD532" s="390" t="str">
        <f t="shared" si="736"/>
        <v/>
      </c>
      <c r="BE532" s="391">
        <f t="shared" si="744"/>
        <v>4</v>
      </c>
      <c r="BF532" s="392" t="e">
        <f>VLOOKUP(C532,'Standaard+voorstellen '!A$1:E$568,1,FALSE)</f>
        <v>#N/A</v>
      </c>
      <c r="BG532" s="393" t="e">
        <f>VLOOKUP(P532,'Hulpblad Aantal per VrtgSrt &gt;=1'!B$4:C$688,1,FALSE)</f>
        <v>#N/A</v>
      </c>
      <c r="BH532" s="394"/>
      <c r="BI532" s="393" t="str">
        <f t="shared" si="745"/>
        <v>v</v>
      </c>
      <c r="BJ532" s="393" t="str">
        <f t="shared" si="746"/>
        <v/>
      </c>
      <c r="BK532" s="393" t="str">
        <f t="shared" si="747"/>
        <v/>
      </c>
      <c r="BL532" s="395" t="str">
        <f t="shared" si="748"/>
        <v/>
      </c>
      <c r="BM532" s="393" t="str">
        <f>IF((B532&gt;"a"),(VLOOKUP(A532,Afhankelijkheid!A$2:O$5530,2,FALSE)),"")</f>
        <v/>
      </c>
      <c r="BN532" s="396">
        <f>IFERROR(VLOOKUP(A532,'Hulpblad IZB en IZE'!A$2:B$750,2,FALSE),0)</f>
        <v>0</v>
      </c>
      <c r="BO532" s="397" t="str">
        <f t="shared" si="749"/>
        <v/>
      </c>
      <c r="BP532" s="370">
        <f t="shared" si="750"/>
        <v>0</v>
      </c>
      <c r="BQ532" s="371">
        <f t="shared" si="751"/>
        <v>0</v>
      </c>
      <c r="BR532" s="372">
        <f t="shared" si="819"/>
        <v>0</v>
      </c>
      <c r="BS532" s="372">
        <f t="shared" si="820"/>
        <v>0</v>
      </c>
      <c r="BT532" s="367">
        <f t="shared" si="752"/>
        <v>0</v>
      </c>
      <c r="BU532" s="398"/>
      <c r="BW532" s="393">
        <f t="shared" si="753"/>
        <v>0</v>
      </c>
      <c r="BX532" s="393">
        <f t="shared" si="754"/>
        <v>0</v>
      </c>
      <c r="BY532" s="393">
        <f t="shared" si="755"/>
        <v>0</v>
      </c>
      <c r="BZ532" s="393">
        <f t="shared" si="756"/>
        <v>0</v>
      </c>
      <c r="CA532" s="393">
        <f t="shared" si="757"/>
        <v>0</v>
      </c>
      <c r="CB532" s="393">
        <f t="shared" si="758"/>
        <v>0</v>
      </c>
      <c r="CC532" s="393">
        <f t="shared" si="759"/>
        <v>0</v>
      </c>
      <c r="CD532" s="393">
        <f t="shared" si="760"/>
        <v>0</v>
      </c>
      <c r="CE532" s="393">
        <f t="shared" si="761"/>
        <v>0</v>
      </c>
      <c r="CF532" s="393">
        <f t="shared" si="762"/>
        <v>0</v>
      </c>
      <c r="CG532" s="398"/>
      <c r="CH532" s="391">
        <f t="shared" si="763"/>
        <v>0</v>
      </c>
      <c r="CI532" s="391">
        <f t="shared" si="764"/>
        <v>0</v>
      </c>
      <c r="CJ532" s="391">
        <f t="shared" si="765"/>
        <v>0</v>
      </c>
      <c r="CK532" s="391">
        <f t="shared" si="766"/>
        <v>0</v>
      </c>
      <c r="CL532" s="391">
        <f t="shared" si="767"/>
        <v>0</v>
      </c>
      <c r="CM532" s="391">
        <f t="shared" si="768"/>
        <v>0</v>
      </c>
      <c r="CN532" s="391">
        <f t="shared" si="769"/>
        <v>0</v>
      </c>
      <c r="CO532" s="391">
        <f t="shared" si="770"/>
        <v>0</v>
      </c>
      <c r="CP532" s="391">
        <f t="shared" si="771"/>
        <v>0</v>
      </c>
      <c r="CQ532" s="391">
        <f t="shared" si="772"/>
        <v>0</v>
      </c>
      <c r="CR532" s="391">
        <f t="shared" si="773"/>
        <v>0</v>
      </c>
      <c r="CS532" s="393">
        <f t="shared" si="774"/>
        <v>0</v>
      </c>
      <c r="CT532" s="391">
        <f t="shared" si="775"/>
        <v>0</v>
      </c>
      <c r="CU532" s="391">
        <f t="shared" si="776"/>
        <v>0</v>
      </c>
      <c r="CV532" s="391">
        <f t="shared" si="777"/>
        <v>0</v>
      </c>
      <c r="CW532" s="391">
        <f t="shared" si="778"/>
        <v>0</v>
      </c>
      <c r="CX532" s="391">
        <f t="shared" si="779"/>
        <v>0</v>
      </c>
      <c r="CY532" s="391">
        <f t="shared" si="780"/>
        <v>0</v>
      </c>
      <c r="CZ532" s="391">
        <f t="shared" si="781"/>
        <v>0</v>
      </c>
      <c r="DA532" s="391">
        <f t="shared" si="782"/>
        <v>0</v>
      </c>
      <c r="DB532" s="391">
        <f t="shared" si="783"/>
        <v>0</v>
      </c>
      <c r="DC532" s="391">
        <f t="shared" si="784"/>
        <v>0</v>
      </c>
      <c r="DD532" s="391">
        <f t="shared" si="785"/>
        <v>0</v>
      </c>
      <c r="DE532" s="398"/>
      <c r="DF532" s="391">
        <f t="shared" si="786"/>
        <v>0</v>
      </c>
      <c r="DG532" s="391">
        <f t="shared" si="787"/>
        <v>0</v>
      </c>
      <c r="DH532" s="391">
        <f t="shared" si="788"/>
        <v>0</v>
      </c>
      <c r="DI532" s="391">
        <f t="shared" si="789"/>
        <v>0</v>
      </c>
      <c r="DJ532" s="391">
        <f t="shared" si="790"/>
        <v>0</v>
      </c>
      <c r="DK532" s="391">
        <f t="shared" si="791"/>
        <v>0</v>
      </c>
      <c r="DL532" s="391">
        <f t="shared" si="792"/>
        <v>0</v>
      </c>
      <c r="DM532" s="391">
        <f t="shared" si="793"/>
        <v>0</v>
      </c>
      <c r="DN532" s="391">
        <f t="shared" si="794"/>
        <v>0</v>
      </c>
      <c r="DO532" s="391">
        <f t="shared" si="795"/>
        <v>0</v>
      </c>
      <c r="DP532" s="391">
        <f t="shared" si="796"/>
        <v>0</v>
      </c>
      <c r="DQ532" s="398"/>
      <c r="DR532" s="391">
        <f t="shared" si="797"/>
        <v>0</v>
      </c>
      <c r="DS532" s="391">
        <f t="shared" si="798"/>
        <v>0</v>
      </c>
      <c r="DT532" s="391">
        <f t="shared" si="799"/>
        <v>0</v>
      </c>
      <c r="DU532" s="391">
        <f t="shared" si="800"/>
        <v>0</v>
      </c>
      <c r="DV532" s="391">
        <f t="shared" si="801"/>
        <v>0</v>
      </c>
      <c r="DW532" s="391">
        <f t="shared" si="802"/>
        <v>0</v>
      </c>
      <c r="DX532" s="391">
        <f t="shared" si="803"/>
        <v>0</v>
      </c>
      <c r="DY532" s="391">
        <f t="shared" si="804"/>
        <v>0</v>
      </c>
      <c r="DZ532" s="391">
        <f t="shared" si="805"/>
        <v>0</v>
      </c>
      <c r="EA532" s="391">
        <f t="shared" si="806"/>
        <v>0</v>
      </c>
      <c r="EB532" s="391">
        <f t="shared" si="807"/>
        <v>0</v>
      </c>
      <c r="EC532" s="398"/>
      <c r="ED532" s="391">
        <f t="shared" si="808"/>
        <v>0</v>
      </c>
      <c r="EE532" s="391">
        <f t="shared" si="809"/>
        <v>0</v>
      </c>
      <c r="EF532" s="391">
        <f t="shared" si="810"/>
        <v>0</v>
      </c>
      <c r="EG532" s="391">
        <f t="shared" si="811"/>
        <v>0</v>
      </c>
      <c r="EH532" s="391">
        <f t="shared" si="812"/>
        <v>0</v>
      </c>
      <c r="EI532" s="391">
        <f t="shared" si="813"/>
        <v>0</v>
      </c>
      <c r="EJ532" s="391">
        <f t="shared" si="814"/>
        <v>0</v>
      </c>
      <c r="EK532" s="391">
        <f t="shared" si="815"/>
        <v>0</v>
      </c>
      <c r="EL532" s="391">
        <f t="shared" si="816"/>
        <v>0</v>
      </c>
      <c r="EM532" s="391">
        <f t="shared" si="817"/>
        <v>0</v>
      </c>
      <c r="EN532" s="391">
        <f t="shared" si="818"/>
        <v>0</v>
      </c>
    </row>
    <row r="533" spans="1:144" s="391" customFormat="1" ht="13.5" hidden="1" thickBot="1" x14ac:dyDescent="0.25">
      <c r="A533" s="364" t="str">
        <f t="shared" si="824"/>
        <v>zzz</v>
      </c>
      <c r="B533" s="365" t="str">
        <f>IF((A533&lt;&gt;"ZZZ"),(IF((IFERROR((VLOOKUP(A533,'Standaard+voorstellen '!A$1:B$436,1,FALSE)),"ZZZ"))="ZZZ","v","")),"")</f>
        <v/>
      </c>
      <c r="C533" s="470" t="s">
        <v>1051</v>
      </c>
      <c r="D533" s="367" t="str">
        <f t="shared" si="738"/>
        <v/>
      </c>
      <c r="E533" s="368" t="str">
        <f>IFERROR((VLOOKUP(C533,'Standaard+voorstellen '!A$1:E$568,2,FALSE)),"Nog af te handelen AANVRAAG")</f>
        <v>Nog af te handelen AANVRAAG</v>
      </c>
      <c r="F533" s="369" t="str">
        <f>IFERROR((VLOOKUP(C533,'Standaard+voorstellen '!A$1:E$568,3,FALSE)),"")</f>
        <v/>
      </c>
      <c r="G533" s="370">
        <f t="shared" si="821"/>
        <v>0</v>
      </c>
      <c r="H533" s="371">
        <f t="shared" si="823"/>
        <v>0</v>
      </c>
      <c r="I533" s="372">
        <f t="shared" si="822"/>
        <v>0</v>
      </c>
      <c r="J533" s="367" t="str">
        <f t="shared" si="739"/>
        <v/>
      </c>
      <c r="K533" s="372">
        <f t="shared" si="740"/>
        <v>0</v>
      </c>
      <c r="L533" s="535" t="s">
        <v>1101</v>
      </c>
      <c r="M533" s="373"/>
      <c r="N533" s="374"/>
      <c r="O533" s="375"/>
      <c r="P533" s="376"/>
      <c r="Q533" s="461"/>
      <c r="R533" s="462"/>
      <c r="S533" s="482"/>
      <c r="T533" s="462"/>
      <c r="U533" s="462"/>
      <c r="V533" s="461"/>
      <c r="W533" s="462"/>
      <c r="X533" s="482"/>
      <c r="Y533" s="484"/>
      <c r="Z533" s="484"/>
      <c r="AA533" s="484"/>
      <c r="AB533" s="483"/>
      <c r="AC533" s="484"/>
      <c r="AD533" s="484"/>
      <c r="AE533" s="483"/>
      <c r="AF533" s="484"/>
      <c r="AG533" s="485"/>
      <c r="AH533" s="483"/>
      <c r="AI533" s="484"/>
      <c r="AJ533" s="485"/>
      <c r="AK533" s="484"/>
      <c r="AL533" s="484"/>
      <c r="AM533" s="484"/>
      <c r="AN533" s="483"/>
      <c r="AO533" s="484"/>
      <c r="AP533" s="485"/>
      <c r="AQ533" s="484"/>
      <c r="AR533" s="484"/>
      <c r="AS533" s="484"/>
      <c r="AT533" s="483"/>
      <c r="AU533" s="484"/>
      <c r="AV533" s="484"/>
      <c r="AW533" s="483"/>
      <c r="AX533" s="484"/>
      <c r="AY533" s="485"/>
      <c r="AZ533" s="403"/>
      <c r="BA533" s="387" t="str">
        <f t="shared" si="741"/>
        <v>zzz</v>
      </c>
      <c r="BB533" s="388" t="str">
        <f t="shared" si="742"/>
        <v/>
      </c>
      <c r="BC533" s="389" t="str">
        <f t="shared" si="743"/>
        <v/>
      </c>
      <c r="BD533" s="390" t="str">
        <f t="shared" si="736"/>
        <v/>
      </c>
      <c r="BE533" s="391">
        <f t="shared" si="744"/>
        <v>4</v>
      </c>
      <c r="BF533" s="392" t="e">
        <f>VLOOKUP(C533,'Standaard+voorstellen '!A$1:E$568,1,FALSE)</f>
        <v>#N/A</v>
      </c>
      <c r="BG533" s="393" t="e">
        <f>VLOOKUP(P533,'Hulpblad Aantal per VrtgSrt &gt;=1'!B$4:C$688,1,FALSE)</f>
        <v>#N/A</v>
      </c>
      <c r="BH533" s="394"/>
      <c r="BI533" s="393" t="str">
        <f t="shared" si="745"/>
        <v>v</v>
      </c>
      <c r="BJ533" s="393" t="str">
        <f t="shared" si="746"/>
        <v/>
      </c>
      <c r="BK533" s="393" t="str">
        <f t="shared" si="747"/>
        <v/>
      </c>
      <c r="BL533" s="395" t="str">
        <f t="shared" si="748"/>
        <v/>
      </c>
      <c r="BM533" s="393" t="str">
        <f>IF((B533&gt;"a"),(VLOOKUP(A533,Afhankelijkheid!A$2:O$5530,2,FALSE)),"")</f>
        <v/>
      </c>
      <c r="BN533" s="396">
        <f>IFERROR(VLOOKUP(A533,'Hulpblad IZB en IZE'!A$2:B$750,2,FALSE),0)</f>
        <v>0</v>
      </c>
      <c r="BO533" s="397" t="str">
        <f t="shared" si="749"/>
        <v/>
      </c>
      <c r="BP533" s="370">
        <f t="shared" si="750"/>
        <v>0</v>
      </c>
      <c r="BQ533" s="371">
        <f t="shared" si="751"/>
        <v>0</v>
      </c>
      <c r="BR533" s="372">
        <f t="shared" si="819"/>
        <v>0</v>
      </c>
      <c r="BS533" s="372">
        <f t="shared" si="820"/>
        <v>0</v>
      </c>
      <c r="BT533" s="367">
        <f t="shared" si="752"/>
        <v>0</v>
      </c>
      <c r="BU533" s="398"/>
      <c r="BW533" s="393">
        <f t="shared" si="753"/>
        <v>0</v>
      </c>
      <c r="BX533" s="393">
        <f t="shared" si="754"/>
        <v>0</v>
      </c>
      <c r="BY533" s="393">
        <f t="shared" si="755"/>
        <v>0</v>
      </c>
      <c r="BZ533" s="393">
        <f t="shared" si="756"/>
        <v>0</v>
      </c>
      <c r="CA533" s="393">
        <f t="shared" si="757"/>
        <v>0</v>
      </c>
      <c r="CB533" s="393">
        <f t="shared" si="758"/>
        <v>0</v>
      </c>
      <c r="CC533" s="393">
        <f t="shared" si="759"/>
        <v>0</v>
      </c>
      <c r="CD533" s="393">
        <f t="shared" si="760"/>
        <v>0</v>
      </c>
      <c r="CE533" s="393">
        <f t="shared" si="761"/>
        <v>0</v>
      </c>
      <c r="CF533" s="393">
        <f t="shared" si="762"/>
        <v>0</v>
      </c>
      <c r="CG533" s="398"/>
      <c r="CH533" s="391">
        <f t="shared" si="763"/>
        <v>0</v>
      </c>
      <c r="CI533" s="391">
        <f t="shared" si="764"/>
        <v>0</v>
      </c>
      <c r="CJ533" s="391">
        <f t="shared" si="765"/>
        <v>0</v>
      </c>
      <c r="CK533" s="391">
        <f t="shared" si="766"/>
        <v>0</v>
      </c>
      <c r="CL533" s="391">
        <f t="shared" si="767"/>
        <v>0</v>
      </c>
      <c r="CM533" s="391">
        <f t="shared" si="768"/>
        <v>0</v>
      </c>
      <c r="CN533" s="391">
        <f t="shared" si="769"/>
        <v>0</v>
      </c>
      <c r="CO533" s="391">
        <f t="shared" si="770"/>
        <v>0</v>
      </c>
      <c r="CP533" s="391">
        <f t="shared" si="771"/>
        <v>0</v>
      </c>
      <c r="CQ533" s="391">
        <f t="shared" si="772"/>
        <v>0</v>
      </c>
      <c r="CR533" s="391">
        <f t="shared" si="773"/>
        <v>0</v>
      </c>
      <c r="CS533" s="393">
        <f t="shared" si="774"/>
        <v>0</v>
      </c>
      <c r="CT533" s="391">
        <f t="shared" si="775"/>
        <v>0</v>
      </c>
      <c r="CU533" s="391">
        <f t="shared" si="776"/>
        <v>0</v>
      </c>
      <c r="CV533" s="391">
        <f t="shared" si="777"/>
        <v>0</v>
      </c>
      <c r="CW533" s="391">
        <f t="shared" si="778"/>
        <v>0</v>
      </c>
      <c r="CX533" s="391">
        <f t="shared" si="779"/>
        <v>0</v>
      </c>
      <c r="CY533" s="391">
        <f t="shared" si="780"/>
        <v>0</v>
      </c>
      <c r="CZ533" s="391">
        <f t="shared" si="781"/>
        <v>0</v>
      </c>
      <c r="DA533" s="391">
        <f t="shared" si="782"/>
        <v>0</v>
      </c>
      <c r="DB533" s="391">
        <f t="shared" si="783"/>
        <v>0</v>
      </c>
      <c r="DC533" s="391">
        <f t="shared" si="784"/>
        <v>0</v>
      </c>
      <c r="DD533" s="391">
        <f t="shared" si="785"/>
        <v>0</v>
      </c>
      <c r="DE533" s="398"/>
      <c r="DF533" s="391">
        <f t="shared" si="786"/>
        <v>0</v>
      </c>
      <c r="DG533" s="391">
        <f t="shared" si="787"/>
        <v>0</v>
      </c>
      <c r="DH533" s="391">
        <f t="shared" si="788"/>
        <v>0</v>
      </c>
      <c r="DI533" s="391">
        <f t="shared" si="789"/>
        <v>0</v>
      </c>
      <c r="DJ533" s="391">
        <f t="shared" si="790"/>
        <v>0</v>
      </c>
      <c r="DK533" s="391">
        <f t="shared" si="791"/>
        <v>0</v>
      </c>
      <c r="DL533" s="391">
        <f t="shared" si="792"/>
        <v>0</v>
      </c>
      <c r="DM533" s="391">
        <f t="shared" si="793"/>
        <v>0</v>
      </c>
      <c r="DN533" s="391">
        <f t="shared" si="794"/>
        <v>0</v>
      </c>
      <c r="DO533" s="391">
        <f t="shared" si="795"/>
        <v>0</v>
      </c>
      <c r="DP533" s="391">
        <f t="shared" si="796"/>
        <v>0</v>
      </c>
      <c r="DQ533" s="398"/>
      <c r="DR533" s="391">
        <f t="shared" si="797"/>
        <v>0</v>
      </c>
      <c r="DS533" s="391">
        <f t="shared" si="798"/>
        <v>0</v>
      </c>
      <c r="DT533" s="391">
        <f t="shared" si="799"/>
        <v>0</v>
      </c>
      <c r="DU533" s="391">
        <f t="shared" si="800"/>
        <v>0</v>
      </c>
      <c r="DV533" s="391">
        <f t="shared" si="801"/>
        <v>0</v>
      </c>
      <c r="DW533" s="391">
        <f t="shared" si="802"/>
        <v>0</v>
      </c>
      <c r="DX533" s="391">
        <f t="shared" si="803"/>
        <v>0</v>
      </c>
      <c r="DY533" s="391">
        <f t="shared" si="804"/>
        <v>0</v>
      </c>
      <c r="DZ533" s="391">
        <f t="shared" si="805"/>
        <v>0</v>
      </c>
      <c r="EA533" s="391">
        <f t="shared" si="806"/>
        <v>0</v>
      </c>
      <c r="EB533" s="391">
        <f t="shared" si="807"/>
        <v>0</v>
      </c>
      <c r="EC533" s="398"/>
      <c r="ED533" s="391">
        <f t="shared" si="808"/>
        <v>0</v>
      </c>
      <c r="EE533" s="391">
        <f t="shared" si="809"/>
        <v>0</v>
      </c>
      <c r="EF533" s="391">
        <f t="shared" si="810"/>
        <v>0</v>
      </c>
      <c r="EG533" s="391">
        <f t="shared" si="811"/>
        <v>0</v>
      </c>
      <c r="EH533" s="391">
        <f t="shared" si="812"/>
        <v>0</v>
      </c>
      <c r="EI533" s="391">
        <f t="shared" si="813"/>
        <v>0</v>
      </c>
      <c r="EJ533" s="391">
        <f t="shared" si="814"/>
        <v>0</v>
      </c>
      <c r="EK533" s="391">
        <f t="shared" si="815"/>
        <v>0</v>
      </c>
      <c r="EL533" s="391">
        <f t="shared" si="816"/>
        <v>0</v>
      </c>
      <c r="EM533" s="391">
        <f t="shared" si="817"/>
        <v>0</v>
      </c>
      <c r="EN533" s="391">
        <f t="shared" si="818"/>
        <v>0</v>
      </c>
    </row>
    <row r="534" spans="1:144" s="391" customFormat="1" ht="13.5" hidden="1" thickBot="1" x14ac:dyDescent="0.25">
      <c r="A534" s="364" t="str">
        <f t="shared" si="824"/>
        <v>zzz</v>
      </c>
      <c r="B534" s="365" t="str">
        <f>IF((A534&lt;&gt;"ZZZ"),(IF((IFERROR((VLOOKUP(A534,'Standaard+voorstellen '!A$1:B$436,1,FALSE)),"ZZZ"))="ZZZ","v","")),"")</f>
        <v/>
      </c>
      <c r="C534" s="470" t="s">
        <v>1051</v>
      </c>
      <c r="D534" s="367" t="str">
        <f t="shared" si="738"/>
        <v/>
      </c>
      <c r="E534" s="368" t="str">
        <f>IFERROR((VLOOKUP(C534,'Standaard+voorstellen '!A$1:E$568,2,FALSE)),"Nog af te handelen AANVRAAG")</f>
        <v>Nog af te handelen AANVRAAG</v>
      </c>
      <c r="F534" s="369" t="str">
        <f>IFERROR((VLOOKUP(C534,'Standaard+voorstellen '!A$1:E$568,3,FALSE)),"")</f>
        <v/>
      </c>
      <c r="G534" s="370">
        <f t="shared" si="821"/>
        <v>0</v>
      </c>
      <c r="H534" s="371">
        <f t="shared" si="823"/>
        <v>0</v>
      </c>
      <c r="I534" s="372">
        <f t="shared" si="822"/>
        <v>0</v>
      </c>
      <c r="J534" s="367" t="str">
        <f t="shared" si="739"/>
        <v/>
      </c>
      <c r="K534" s="372">
        <f t="shared" si="740"/>
        <v>0</v>
      </c>
      <c r="L534" s="535" t="s">
        <v>1101</v>
      </c>
      <c r="M534" s="373"/>
      <c r="N534" s="374"/>
      <c r="O534" s="375"/>
      <c r="P534" s="376"/>
      <c r="Q534" s="461"/>
      <c r="R534" s="462"/>
      <c r="S534" s="482"/>
      <c r="T534" s="462"/>
      <c r="U534" s="462"/>
      <c r="V534" s="461"/>
      <c r="W534" s="462"/>
      <c r="X534" s="482"/>
      <c r="Y534" s="484"/>
      <c r="Z534" s="484"/>
      <c r="AA534" s="484"/>
      <c r="AB534" s="483"/>
      <c r="AC534" s="484"/>
      <c r="AD534" s="484"/>
      <c r="AE534" s="483"/>
      <c r="AF534" s="484"/>
      <c r="AG534" s="485"/>
      <c r="AH534" s="483"/>
      <c r="AI534" s="484"/>
      <c r="AJ534" s="485"/>
      <c r="AK534" s="484"/>
      <c r="AL534" s="484"/>
      <c r="AM534" s="484"/>
      <c r="AN534" s="483"/>
      <c r="AO534" s="484"/>
      <c r="AP534" s="485"/>
      <c r="AQ534" s="484"/>
      <c r="AR534" s="484"/>
      <c r="AS534" s="484"/>
      <c r="AT534" s="483"/>
      <c r="AU534" s="484"/>
      <c r="AV534" s="484"/>
      <c r="AW534" s="483"/>
      <c r="AX534" s="484"/>
      <c r="AY534" s="485"/>
      <c r="AZ534" s="403"/>
      <c r="BA534" s="387" t="str">
        <f t="shared" si="741"/>
        <v>zzz</v>
      </c>
      <c r="BB534" s="388" t="str">
        <f t="shared" si="742"/>
        <v/>
      </c>
      <c r="BC534" s="389" t="str">
        <f t="shared" si="743"/>
        <v/>
      </c>
      <c r="BD534" s="390" t="str">
        <f t="shared" si="736"/>
        <v/>
      </c>
      <c r="BE534" s="391">
        <f t="shared" si="744"/>
        <v>4</v>
      </c>
      <c r="BF534" s="392" t="e">
        <f>VLOOKUP(C534,'Standaard+voorstellen '!A$1:E$568,1,FALSE)</f>
        <v>#N/A</v>
      </c>
      <c r="BG534" s="393" t="e">
        <f>VLOOKUP(P534,'Hulpblad Aantal per VrtgSrt &gt;=1'!B$4:C$688,1,FALSE)</f>
        <v>#N/A</v>
      </c>
      <c r="BH534" s="394"/>
      <c r="BI534" s="393" t="str">
        <f t="shared" si="745"/>
        <v>v</v>
      </c>
      <c r="BJ534" s="393" t="str">
        <f t="shared" si="746"/>
        <v/>
      </c>
      <c r="BK534" s="393" t="str">
        <f t="shared" si="747"/>
        <v/>
      </c>
      <c r="BL534" s="395" t="str">
        <f t="shared" si="748"/>
        <v/>
      </c>
      <c r="BM534" s="393" t="str">
        <f>IF((B534&gt;"a"),(VLOOKUP(A534,Afhankelijkheid!A$2:O$5530,2,FALSE)),"")</f>
        <v/>
      </c>
      <c r="BN534" s="396">
        <f>IFERROR(VLOOKUP(A534,'Hulpblad IZB en IZE'!A$2:B$750,2,FALSE),0)</f>
        <v>0</v>
      </c>
      <c r="BO534" s="397" t="str">
        <f t="shared" si="749"/>
        <v/>
      </c>
      <c r="BP534" s="370">
        <f t="shared" si="750"/>
        <v>0</v>
      </c>
      <c r="BQ534" s="371">
        <f t="shared" si="751"/>
        <v>0</v>
      </c>
      <c r="BR534" s="372">
        <f t="shared" si="819"/>
        <v>0</v>
      </c>
      <c r="BS534" s="372">
        <f t="shared" si="820"/>
        <v>0</v>
      </c>
      <c r="BT534" s="367">
        <f t="shared" si="752"/>
        <v>0</v>
      </c>
      <c r="BU534" s="398"/>
      <c r="BW534" s="393">
        <f t="shared" si="753"/>
        <v>0</v>
      </c>
      <c r="BX534" s="393">
        <f t="shared" si="754"/>
        <v>0</v>
      </c>
      <c r="BY534" s="393">
        <f t="shared" si="755"/>
        <v>0</v>
      </c>
      <c r="BZ534" s="393">
        <f t="shared" si="756"/>
        <v>0</v>
      </c>
      <c r="CA534" s="393">
        <f t="shared" si="757"/>
        <v>0</v>
      </c>
      <c r="CB534" s="393">
        <f t="shared" si="758"/>
        <v>0</v>
      </c>
      <c r="CC534" s="393">
        <f t="shared" si="759"/>
        <v>0</v>
      </c>
      <c r="CD534" s="393">
        <f t="shared" si="760"/>
        <v>0</v>
      </c>
      <c r="CE534" s="393">
        <f t="shared" si="761"/>
        <v>0</v>
      </c>
      <c r="CF534" s="393">
        <f t="shared" si="762"/>
        <v>0</v>
      </c>
      <c r="CG534" s="398"/>
      <c r="CH534" s="391">
        <f t="shared" si="763"/>
        <v>0</v>
      </c>
      <c r="CI534" s="391">
        <f t="shared" si="764"/>
        <v>0</v>
      </c>
      <c r="CJ534" s="391">
        <f t="shared" si="765"/>
        <v>0</v>
      </c>
      <c r="CK534" s="391">
        <f t="shared" si="766"/>
        <v>0</v>
      </c>
      <c r="CL534" s="391">
        <f t="shared" si="767"/>
        <v>0</v>
      </c>
      <c r="CM534" s="391">
        <f t="shared" si="768"/>
        <v>0</v>
      </c>
      <c r="CN534" s="391">
        <f t="shared" si="769"/>
        <v>0</v>
      </c>
      <c r="CO534" s="391">
        <f t="shared" si="770"/>
        <v>0</v>
      </c>
      <c r="CP534" s="391">
        <f t="shared" si="771"/>
        <v>0</v>
      </c>
      <c r="CQ534" s="391">
        <f t="shared" si="772"/>
        <v>0</v>
      </c>
      <c r="CR534" s="391">
        <f t="shared" si="773"/>
        <v>0</v>
      </c>
      <c r="CS534" s="393">
        <f t="shared" si="774"/>
        <v>0</v>
      </c>
      <c r="CT534" s="391">
        <f t="shared" si="775"/>
        <v>0</v>
      </c>
      <c r="CU534" s="391">
        <f t="shared" si="776"/>
        <v>0</v>
      </c>
      <c r="CV534" s="391">
        <f t="shared" si="777"/>
        <v>0</v>
      </c>
      <c r="CW534" s="391">
        <f t="shared" si="778"/>
        <v>0</v>
      </c>
      <c r="CX534" s="391">
        <f t="shared" si="779"/>
        <v>0</v>
      </c>
      <c r="CY534" s="391">
        <f t="shared" si="780"/>
        <v>0</v>
      </c>
      <c r="CZ534" s="391">
        <f t="shared" si="781"/>
        <v>0</v>
      </c>
      <c r="DA534" s="391">
        <f t="shared" si="782"/>
        <v>0</v>
      </c>
      <c r="DB534" s="391">
        <f t="shared" si="783"/>
        <v>0</v>
      </c>
      <c r="DC534" s="391">
        <f t="shared" si="784"/>
        <v>0</v>
      </c>
      <c r="DD534" s="391">
        <f t="shared" si="785"/>
        <v>0</v>
      </c>
      <c r="DE534" s="398"/>
      <c r="DF534" s="391">
        <f t="shared" si="786"/>
        <v>0</v>
      </c>
      <c r="DG534" s="391">
        <f t="shared" si="787"/>
        <v>0</v>
      </c>
      <c r="DH534" s="391">
        <f t="shared" si="788"/>
        <v>0</v>
      </c>
      <c r="DI534" s="391">
        <f t="shared" si="789"/>
        <v>0</v>
      </c>
      <c r="DJ534" s="391">
        <f t="shared" si="790"/>
        <v>0</v>
      </c>
      <c r="DK534" s="391">
        <f t="shared" si="791"/>
        <v>0</v>
      </c>
      <c r="DL534" s="391">
        <f t="shared" si="792"/>
        <v>0</v>
      </c>
      <c r="DM534" s="391">
        <f t="shared" si="793"/>
        <v>0</v>
      </c>
      <c r="DN534" s="391">
        <f t="shared" si="794"/>
        <v>0</v>
      </c>
      <c r="DO534" s="391">
        <f t="shared" si="795"/>
        <v>0</v>
      </c>
      <c r="DP534" s="391">
        <f t="shared" si="796"/>
        <v>0</v>
      </c>
      <c r="DQ534" s="398"/>
      <c r="DR534" s="391">
        <f t="shared" si="797"/>
        <v>0</v>
      </c>
      <c r="DS534" s="391">
        <f t="shared" si="798"/>
        <v>0</v>
      </c>
      <c r="DT534" s="391">
        <f t="shared" si="799"/>
        <v>0</v>
      </c>
      <c r="DU534" s="391">
        <f t="shared" si="800"/>
        <v>0</v>
      </c>
      <c r="DV534" s="391">
        <f t="shared" si="801"/>
        <v>0</v>
      </c>
      <c r="DW534" s="391">
        <f t="shared" si="802"/>
        <v>0</v>
      </c>
      <c r="DX534" s="391">
        <f t="shared" si="803"/>
        <v>0</v>
      </c>
      <c r="DY534" s="391">
        <f t="shared" si="804"/>
        <v>0</v>
      </c>
      <c r="DZ534" s="391">
        <f t="shared" si="805"/>
        <v>0</v>
      </c>
      <c r="EA534" s="391">
        <f t="shared" si="806"/>
        <v>0</v>
      </c>
      <c r="EB534" s="391">
        <f t="shared" si="807"/>
        <v>0</v>
      </c>
      <c r="EC534" s="398"/>
      <c r="ED534" s="391">
        <f t="shared" si="808"/>
        <v>0</v>
      </c>
      <c r="EE534" s="391">
        <f t="shared" si="809"/>
        <v>0</v>
      </c>
      <c r="EF534" s="391">
        <f t="shared" si="810"/>
        <v>0</v>
      </c>
      <c r="EG534" s="391">
        <f t="shared" si="811"/>
        <v>0</v>
      </c>
      <c r="EH534" s="391">
        <f t="shared" si="812"/>
        <v>0</v>
      </c>
      <c r="EI534" s="391">
        <f t="shared" si="813"/>
        <v>0</v>
      </c>
      <c r="EJ534" s="391">
        <f t="shared" si="814"/>
        <v>0</v>
      </c>
      <c r="EK534" s="391">
        <f t="shared" si="815"/>
        <v>0</v>
      </c>
      <c r="EL534" s="391">
        <f t="shared" si="816"/>
        <v>0</v>
      </c>
      <c r="EM534" s="391">
        <f t="shared" si="817"/>
        <v>0</v>
      </c>
      <c r="EN534" s="391">
        <f t="shared" si="818"/>
        <v>0</v>
      </c>
    </row>
    <row r="535" spans="1:144" s="391" customFormat="1" ht="13.5" hidden="1" thickBot="1" x14ac:dyDescent="0.25">
      <c r="A535" s="364" t="str">
        <f t="shared" si="824"/>
        <v>zzz</v>
      </c>
      <c r="B535" s="365" t="str">
        <f>IF((A535&lt;&gt;"ZZZ"),(IF((IFERROR((VLOOKUP(A535,'Standaard+voorstellen '!A$1:B$436,1,FALSE)),"ZZZ"))="ZZZ","v","")),"")</f>
        <v/>
      </c>
      <c r="C535" s="470" t="s">
        <v>1051</v>
      </c>
      <c r="D535" s="367" t="str">
        <f t="shared" si="738"/>
        <v/>
      </c>
      <c r="E535" s="368" t="str">
        <f>IFERROR((VLOOKUP(C535,'Standaard+voorstellen '!A$1:E$568,2,FALSE)),"Nog af te handelen AANVRAAG")</f>
        <v>Nog af te handelen AANVRAAG</v>
      </c>
      <c r="F535" s="369" t="str">
        <f>IFERROR((VLOOKUP(C535,'Standaard+voorstellen '!A$1:E$568,3,FALSE)),"")</f>
        <v/>
      </c>
      <c r="G535" s="370">
        <f t="shared" si="821"/>
        <v>0</v>
      </c>
      <c r="H535" s="371">
        <f t="shared" si="823"/>
        <v>0</v>
      </c>
      <c r="I535" s="372">
        <f t="shared" si="822"/>
        <v>0</v>
      </c>
      <c r="J535" s="367" t="str">
        <f t="shared" si="739"/>
        <v/>
      </c>
      <c r="K535" s="372">
        <f t="shared" si="740"/>
        <v>0</v>
      </c>
      <c r="L535" s="535" t="s">
        <v>1101</v>
      </c>
      <c r="M535" s="373"/>
      <c r="N535" s="454"/>
      <c r="O535" s="375"/>
      <c r="P535" s="376"/>
      <c r="Q535" s="461"/>
      <c r="R535" s="462"/>
      <c r="S535" s="482"/>
      <c r="T535" s="462"/>
      <c r="U535" s="462"/>
      <c r="V535" s="461"/>
      <c r="W535" s="462"/>
      <c r="X535" s="482"/>
      <c r="Y535" s="484"/>
      <c r="Z535" s="484"/>
      <c r="AA535" s="484"/>
      <c r="AB535" s="483"/>
      <c r="AC535" s="484"/>
      <c r="AD535" s="484"/>
      <c r="AE535" s="483"/>
      <c r="AF535" s="484"/>
      <c r="AG535" s="485"/>
      <c r="AH535" s="483"/>
      <c r="AI535" s="484"/>
      <c r="AJ535" s="485"/>
      <c r="AK535" s="484"/>
      <c r="AL535" s="484"/>
      <c r="AM535" s="484"/>
      <c r="AN535" s="483"/>
      <c r="AO535" s="484"/>
      <c r="AP535" s="485"/>
      <c r="AQ535" s="484"/>
      <c r="AR535" s="484"/>
      <c r="AS535" s="484"/>
      <c r="AT535" s="483"/>
      <c r="AU535" s="484"/>
      <c r="AV535" s="484"/>
      <c r="AW535" s="483"/>
      <c r="AX535" s="484"/>
      <c r="AY535" s="485"/>
      <c r="AZ535" s="403"/>
      <c r="BA535" s="387" t="str">
        <f t="shared" si="741"/>
        <v>zzz</v>
      </c>
      <c r="BB535" s="388" t="str">
        <f t="shared" si="742"/>
        <v/>
      </c>
      <c r="BC535" s="389" t="str">
        <f t="shared" si="743"/>
        <v/>
      </c>
      <c r="BD535" s="390" t="str">
        <f t="shared" si="736"/>
        <v/>
      </c>
      <c r="BE535" s="391">
        <f t="shared" si="744"/>
        <v>4</v>
      </c>
      <c r="BF535" s="392" t="e">
        <f>VLOOKUP(C535,'Standaard+voorstellen '!A$1:E$568,1,FALSE)</f>
        <v>#N/A</v>
      </c>
      <c r="BG535" s="393" t="e">
        <f>VLOOKUP(P535,'Hulpblad Aantal per VrtgSrt &gt;=1'!B$4:C$688,1,FALSE)</f>
        <v>#N/A</v>
      </c>
      <c r="BH535" s="394"/>
      <c r="BI535" s="393" t="str">
        <f t="shared" si="745"/>
        <v>v</v>
      </c>
      <c r="BJ535" s="393" t="str">
        <f t="shared" si="746"/>
        <v/>
      </c>
      <c r="BK535" s="393" t="str">
        <f t="shared" si="747"/>
        <v/>
      </c>
      <c r="BL535" s="395" t="str">
        <f t="shared" si="748"/>
        <v/>
      </c>
      <c r="BM535" s="393" t="str">
        <f>IF((B535&gt;"a"),(VLOOKUP(A535,Afhankelijkheid!A$2:O$5530,2,FALSE)),"")</f>
        <v/>
      </c>
      <c r="BN535" s="396">
        <f>IFERROR(VLOOKUP(A535,'Hulpblad IZB en IZE'!A$2:B$750,2,FALSE),0)</f>
        <v>0</v>
      </c>
      <c r="BO535" s="397" t="str">
        <f t="shared" si="749"/>
        <v/>
      </c>
      <c r="BP535" s="370">
        <f t="shared" si="750"/>
        <v>0</v>
      </c>
      <c r="BQ535" s="371">
        <f t="shared" si="751"/>
        <v>0</v>
      </c>
      <c r="BR535" s="372">
        <f t="shared" si="819"/>
        <v>0</v>
      </c>
      <c r="BS535" s="372">
        <f t="shared" si="820"/>
        <v>0</v>
      </c>
      <c r="BT535" s="367">
        <f t="shared" si="752"/>
        <v>0</v>
      </c>
      <c r="BU535" s="398"/>
      <c r="BW535" s="393">
        <f t="shared" si="753"/>
        <v>0</v>
      </c>
      <c r="BX535" s="393">
        <f t="shared" si="754"/>
        <v>0</v>
      </c>
      <c r="BY535" s="393">
        <f t="shared" si="755"/>
        <v>0</v>
      </c>
      <c r="BZ535" s="393">
        <f t="shared" si="756"/>
        <v>0</v>
      </c>
      <c r="CA535" s="393">
        <f t="shared" si="757"/>
        <v>0</v>
      </c>
      <c r="CB535" s="393">
        <f t="shared" si="758"/>
        <v>0</v>
      </c>
      <c r="CC535" s="393">
        <f t="shared" si="759"/>
        <v>0</v>
      </c>
      <c r="CD535" s="393">
        <f t="shared" si="760"/>
        <v>0</v>
      </c>
      <c r="CE535" s="393">
        <f t="shared" si="761"/>
        <v>0</v>
      </c>
      <c r="CF535" s="393">
        <f t="shared" si="762"/>
        <v>0</v>
      </c>
      <c r="CG535" s="398"/>
      <c r="CH535" s="391">
        <f t="shared" si="763"/>
        <v>0</v>
      </c>
      <c r="CI535" s="391">
        <f t="shared" si="764"/>
        <v>0</v>
      </c>
      <c r="CJ535" s="391">
        <f t="shared" si="765"/>
        <v>0</v>
      </c>
      <c r="CK535" s="391">
        <f t="shared" si="766"/>
        <v>0</v>
      </c>
      <c r="CL535" s="391">
        <f t="shared" si="767"/>
        <v>0</v>
      </c>
      <c r="CM535" s="391">
        <f t="shared" si="768"/>
        <v>0</v>
      </c>
      <c r="CN535" s="391">
        <f t="shared" si="769"/>
        <v>0</v>
      </c>
      <c r="CO535" s="391">
        <f t="shared" si="770"/>
        <v>0</v>
      </c>
      <c r="CP535" s="391">
        <f t="shared" si="771"/>
        <v>0</v>
      </c>
      <c r="CQ535" s="391">
        <f t="shared" si="772"/>
        <v>0</v>
      </c>
      <c r="CR535" s="391">
        <f t="shared" si="773"/>
        <v>0</v>
      </c>
      <c r="CS535" s="393">
        <f t="shared" si="774"/>
        <v>0</v>
      </c>
      <c r="CT535" s="391">
        <f t="shared" si="775"/>
        <v>0</v>
      </c>
      <c r="CU535" s="391">
        <f t="shared" si="776"/>
        <v>0</v>
      </c>
      <c r="CV535" s="391">
        <f t="shared" si="777"/>
        <v>0</v>
      </c>
      <c r="CW535" s="391">
        <f t="shared" si="778"/>
        <v>0</v>
      </c>
      <c r="CX535" s="391">
        <f t="shared" si="779"/>
        <v>0</v>
      </c>
      <c r="CY535" s="391">
        <f t="shared" si="780"/>
        <v>0</v>
      </c>
      <c r="CZ535" s="391">
        <f t="shared" si="781"/>
        <v>0</v>
      </c>
      <c r="DA535" s="391">
        <f t="shared" si="782"/>
        <v>0</v>
      </c>
      <c r="DB535" s="391">
        <f t="shared" si="783"/>
        <v>0</v>
      </c>
      <c r="DC535" s="391">
        <f t="shared" si="784"/>
        <v>0</v>
      </c>
      <c r="DD535" s="391">
        <f t="shared" si="785"/>
        <v>0</v>
      </c>
      <c r="DE535" s="398"/>
      <c r="DF535" s="391">
        <f t="shared" si="786"/>
        <v>0</v>
      </c>
      <c r="DG535" s="391">
        <f t="shared" si="787"/>
        <v>0</v>
      </c>
      <c r="DH535" s="391">
        <f t="shared" si="788"/>
        <v>0</v>
      </c>
      <c r="DI535" s="391">
        <f t="shared" si="789"/>
        <v>0</v>
      </c>
      <c r="DJ535" s="391">
        <f t="shared" si="790"/>
        <v>0</v>
      </c>
      <c r="DK535" s="391">
        <f t="shared" si="791"/>
        <v>0</v>
      </c>
      <c r="DL535" s="391">
        <f t="shared" si="792"/>
        <v>0</v>
      </c>
      <c r="DM535" s="391">
        <f t="shared" si="793"/>
        <v>0</v>
      </c>
      <c r="DN535" s="391">
        <f t="shared" si="794"/>
        <v>0</v>
      </c>
      <c r="DO535" s="391">
        <f t="shared" si="795"/>
        <v>0</v>
      </c>
      <c r="DP535" s="391">
        <f t="shared" si="796"/>
        <v>0</v>
      </c>
      <c r="DQ535" s="398"/>
      <c r="DR535" s="391">
        <f t="shared" si="797"/>
        <v>0</v>
      </c>
      <c r="DS535" s="391">
        <f t="shared" si="798"/>
        <v>0</v>
      </c>
      <c r="DT535" s="391">
        <f t="shared" si="799"/>
        <v>0</v>
      </c>
      <c r="DU535" s="391">
        <f t="shared" si="800"/>
        <v>0</v>
      </c>
      <c r="DV535" s="391">
        <f t="shared" si="801"/>
        <v>0</v>
      </c>
      <c r="DW535" s="391">
        <f t="shared" si="802"/>
        <v>0</v>
      </c>
      <c r="DX535" s="391">
        <f t="shared" si="803"/>
        <v>0</v>
      </c>
      <c r="DY535" s="391">
        <f t="shared" si="804"/>
        <v>0</v>
      </c>
      <c r="DZ535" s="391">
        <f t="shared" si="805"/>
        <v>0</v>
      </c>
      <c r="EA535" s="391">
        <f t="shared" si="806"/>
        <v>0</v>
      </c>
      <c r="EB535" s="391">
        <f t="shared" si="807"/>
        <v>0</v>
      </c>
      <c r="EC535" s="398"/>
      <c r="ED535" s="391">
        <f t="shared" si="808"/>
        <v>0</v>
      </c>
      <c r="EE535" s="391">
        <f t="shared" si="809"/>
        <v>0</v>
      </c>
      <c r="EF535" s="391">
        <f t="shared" si="810"/>
        <v>0</v>
      </c>
      <c r="EG535" s="391">
        <f t="shared" si="811"/>
        <v>0</v>
      </c>
      <c r="EH535" s="391">
        <f t="shared" si="812"/>
        <v>0</v>
      </c>
      <c r="EI535" s="391">
        <f t="shared" si="813"/>
        <v>0</v>
      </c>
      <c r="EJ535" s="391">
        <f t="shared" si="814"/>
        <v>0</v>
      </c>
      <c r="EK535" s="391">
        <f t="shared" si="815"/>
        <v>0</v>
      </c>
      <c r="EL535" s="391">
        <f t="shared" si="816"/>
        <v>0</v>
      </c>
      <c r="EM535" s="391">
        <f t="shared" si="817"/>
        <v>0</v>
      </c>
      <c r="EN535" s="391">
        <f t="shared" si="818"/>
        <v>0</v>
      </c>
    </row>
    <row r="536" spans="1:144" s="391" customFormat="1" ht="13.5" hidden="1" thickBot="1" x14ac:dyDescent="0.25">
      <c r="A536" s="364" t="str">
        <f t="shared" si="824"/>
        <v>zzz</v>
      </c>
      <c r="B536" s="365" t="str">
        <f>IF((A536&lt;&gt;"ZZZ"),(IF((IFERROR((VLOOKUP(A536,'Standaard+voorstellen '!A$1:B$436,1,FALSE)),"ZZZ"))="ZZZ","v","")),"")</f>
        <v/>
      </c>
      <c r="C536" s="470" t="s">
        <v>1051</v>
      </c>
      <c r="D536" s="367" t="str">
        <f t="shared" si="738"/>
        <v/>
      </c>
      <c r="E536" s="368" t="str">
        <f>IFERROR((VLOOKUP(C536,'Standaard+voorstellen '!A$1:E$568,2,FALSE)),"Nog af te handelen AANVRAAG")</f>
        <v>Nog af te handelen AANVRAAG</v>
      </c>
      <c r="F536" s="369" t="str">
        <f>IFERROR((VLOOKUP(C536,'Standaard+voorstellen '!A$1:E$568,3,FALSE)),"")</f>
        <v/>
      </c>
      <c r="G536" s="370">
        <f t="shared" si="821"/>
        <v>0</v>
      </c>
      <c r="H536" s="371">
        <f t="shared" si="823"/>
        <v>0</v>
      </c>
      <c r="I536" s="372">
        <f t="shared" si="822"/>
        <v>0</v>
      </c>
      <c r="J536" s="367" t="str">
        <f t="shared" si="739"/>
        <v/>
      </c>
      <c r="K536" s="372">
        <f t="shared" si="740"/>
        <v>0</v>
      </c>
      <c r="L536" s="535" t="s">
        <v>1101</v>
      </c>
      <c r="M536" s="373"/>
      <c r="N536" s="454"/>
      <c r="O536" s="375"/>
      <c r="P536" s="376"/>
      <c r="Q536" s="461"/>
      <c r="R536" s="462"/>
      <c r="S536" s="482"/>
      <c r="T536" s="462"/>
      <c r="U536" s="462"/>
      <c r="V536" s="461"/>
      <c r="W536" s="462"/>
      <c r="X536" s="482"/>
      <c r="Y536" s="484"/>
      <c r="Z536" s="484"/>
      <c r="AA536" s="484"/>
      <c r="AB536" s="483"/>
      <c r="AC536" s="484"/>
      <c r="AD536" s="484"/>
      <c r="AE536" s="483"/>
      <c r="AF536" s="484"/>
      <c r="AG536" s="485"/>
      <c r="AH536" s="483"/>
      <c r="AI536" s="484"/>
      <c r="AJ536" s="485"/>
      <c r="AK536" s="484"/>
      <c r="AL536" s="484"/>
      <c r="AM536" s="484"/>
      <c r="AN536" s="483"/>
      <c r="AO536" s="484"/>
      <c r="AP536" s="485"/>
      <c r="AQ536" s="484"/>
      <c r="AR536" s="484"/>
      <c r="AS536" s="484"/>
      <c r="AT536" s="483"/>
      <c r="AU536" s="484"/>
      <c r="AV536" s="484"/>
      <c r="AW536" s="483"/>
      <c r="AX536" s="484"/>
      <c r="AY536" s="485"/>
      <c r="AZ536" s="403"/>
      <c r="BA536" s="387" t="str">
        <f t="shared" si="741"/>
        <v>zzz</v>
      </c>
      <c r="BB536" s="388" t="str">
        <f t="shared" si="742"/>
        <v/>
      </c>
      <c r="BC536" s="389" t="str">
        <f t="shared" si="743"/>
        <v/>
      </c>
      <c r="BD536" s="390" t="str">
        <f t="shared" si="736"/>
        <v/>
      </c>
      <c r="BE536" s="391">
        <f t="shared" si="744"/>
        <v>4</v>
      </c>
      <c r="BF536" s="392" t="e">
        <f>VLOOKUP(C536,'Standaard+voorstellen '!A$1:E$568,1,FALSE)</f>
        <v>#N/A</v>
      </c>
      <c r="BG536" s="393" t="e">
        <f>VLOOKUP(P536,'Hulpblad Aantal per VrtgSrt &gt;=1'!B$4:C$688,1,FALSE)</f>
        <v>#N/A</v>
      </c>
      <c r="BH536" s="394"/>
      <c r="BI536" s="393" t="str">
        <f t="shared" si="745"/>
        <v>v</v>
      </c>
      <c r="BJ536" s="393" t="str">
        <f t="shared" si="746"/>
        <v/>
      </c>
      <c r="BK536" s="393" t="str">
        <f t="shared" si="747"/>
        <v/>
      </c>
      <c r="BL536" s="395" t="str">
        <f t="shared" si="748"/>
        <v/>
      </c>
      <c r="BM536" s="393" t="str">
        <f>IF((B536&gt;"a"),(VLOOKUP(A536,Afhankelijkheid!A$2:O$5530,2,FALSE)),"")</f>
        <v/>
      </c>
      <c r="BN536" s="396">
        <f>IFERROR(VLOOKUP(A536,'Hulpblad IZB en IZE'!A$2:B$750,2,FALSE),0)</f>
        <v>0</v>
      </c>
      <c r="BO536" s="397" t="str">
        <f t="shared" si="749"/>
        <v/>
      </c>
      <c r="BP536" s="370">
        <f t="shared" si="750"/>
        <v>0</v>
      </c>
      <c r="BQ536" s="371">
        <f t="shared" si="751"/>
        <v>0</v>
      </c>
      <c r="BR536" s="372">
        <f t="shared" si="819"/>
        <v>0</v>
      </c>
      <c r="BS536" s="372">
        <f t="shared" si="820"/>
        <v>0</v>
      </c>
      <c r="BT536" s="367">
        <f t="shared" si="752"/>
        <v>0</v>
      </c>
      <c r="BU536" s="398"/>
      <c r="BW536" s="393">
        <f t="shared" si="753"/>
        <v>0</v>
      </c>
      <c r="BX536" s="393">
        <f t="shared" si="754"/>
        <v>0</v>
      </c>
      <c r="BY536" s="393">
        <f t="shared" si="755"/>
        <v>0</v>
      </c>
      <c r="BZ536" s="393">
        <f t="shared" si="756"/>
        <v>0</v>
      </c>
      <c r="CA536" s="393">
        <f t="shared" si="757"/>
        <v>0</v>
      </c>
      <c r="CB536" s="393">
        <f t="shared" si="758"/>
        <v>0</v>
      </c>
      <c r="CC536" s="393">
        <f t="shared" si="759"/>
        <v>0</v>
      </c>
      <c r="CD536" s="393">
        <f t="shared" si="760"/>
        <v>0</v>
      </c>
      <c r="CE536" s="393">
        <f t="shared" si="761"/>
        <v>0</v>
      </c>
      <c r="CF536" s="393">
        <f t="shared" si="762"/>
        <v>0</v>
      </c>
      <c r="CG536" s="398"/>
      <c r="CH536" s="391">
        <f t="shared" si="763"/>
        <v>0</v>
      </c>
      <c r="CI536" s="391">
        <f t="shared" si="764"/>
        <v>0</v>
      </c>
      <c r="CJ536" s="391">
        <f t="shared" si="765"/>
        <v>0</v>
      </c>
      <c r="CK536" s="391">
        <f t="shared" si="766"/>
        <v>0</v>
      </c>
      <c r="CL536" s="391">
        <f t="shared" si="767"/>
        <v>0</v>
      </c>
      <c r="CM536" s="391">
        <f t="shared" si="768"/>
        <v>0</v>
      </c>
      <c r="CN536" s="391">
        <f t="shared" si="769"/>
        <v>0</v>
      </c>
      <c r="CO536" s="391">
        <f t="shared" si="770"/>
        <v>0</v>
      </c>
      <c r="CP536" s="391">
        <f t="shared" si="771"/>
        <v>0</v>
      </c>
      <c r="CQ536" s="391">
        <f t="shared" si="772"/>
        <v>0</v>
      </c>
      <c r="CR536" s="391">
        <f t="shared" si="773"/>
        <v>0</v>
      </c>
      <c r="CS536" s="393">
        <f t="shared" si="774"/>
        <v>0</v>
      </c>
      <c r="CT536" s="391">
        <f t="shared" si="775"/>
        <v>0</v>
      </c>
      <c r="CU536" s="391">
        <f t="shared" si="776"/>
        <v>0</v>
      </c>
      <c r="CV536" s="391">
        <f t="shared" si="777"/>
        <v>0</v>
      </c>
      <c r="CW536" s="391">
        <f t="shared" si="778"/>
        <v>0</v>
      </c>
      <c r="CX536" s="391">
        <f t="shared" si="779"/>
        <v>0</v>
      </c>
      <c r="CY536" s="391">
        <f t="shared" si="780"/>
        <v>0</v>
      </c>
      <c r="CZ536" s="391">
        <f t="shared" si="781"/>
        <v>0</v>
      </c>
      <c r="DA536" s="391">
        <f t="shared" si="782"/>
        <v>0</v>
      </c>
      <c r="DB536" s="391">
        <f t="shared" si="783"/>
        <v>0</v>
      </c>
      <c r="DC536" s="391">
        <f t="shared" si="784"/>
        <v>0</v>
      </c>
      <c r="DD536" s="391">
        <f t="shared" si="785"/>
        <v>0</v>
      </c>
      <c r="DE536" s="398"/>
      <c r="DF536" s="391">
        <f t="shared" si="786"/>
        <v>0</v>
      </c>
      <c r="DG536" s="391">
        <f t="shared" si="787"/>
        <v>0</v>
      </c>
      <c r="DH536" s="391">
        <f t="shared" si="788"/>
        <v>0</v>
      </c>
      <c r="DI536" s="391">
        <f t="shared" si="789"/>
        <v>0</v>
      </c>
      <c r="DJ536" s="391">
        <f t="shared" si="790"/>
        <v>0</v>
      </c>
      <c r="DK536" s="391">
        <f t="shared" si="791"/>
        <v>0</v>
      </c>
      <c r="DL536" s="391">
        <f t="shared" si="792"/>
        <v>0</v>
      </c>
      <c r="DM536" s="391">
        <f t="shared" si="793"/>
        <v>0</v>
      </c>
      <c r="DN536" s="391">
        <f t="shared" si="794"/>
        <v>0</v>
      </c>
      <c r="DO536" s="391">
        <f t="shared" si="795"/>
        <v>0</v>
      </c>
      <c r="DP536" s="391">
        <f t="shared" si="796"/>
        <v>0</v>
      </c>
      <c r="DQ536" s="398"/>
      <c r="DR536" s="391">
        <f t="shared" si="797"/>
        <v>0</v>
      </c>
      <c r="DS536" s="391">
        <f t="shared" si="798"/>
        <v>0</v>
      </c>
      <c r="DT536" s="391">
        <f t="shared" si="799"/>
        <v>0</v>
      </c>
      <c r="DU536" s="391">
        <f t="shared" si="800"/>
        <v>0</v>
      </c>
      <c r="DV536" s="391">
        <f t="shared" si="801"/>
        <v>0</v>
      </c>
      <c r="DW536" s="391">
        <f t="shared" si="802"/>
        <v>0</v>
      </c>
      <c r="DX536" s="391">
        <f t="shared" si="803"/>
        <v>0</v>
      </c>
      <c r="DY536" s="391">
        <f t="shared" si="804"/>
        <v>0</v>
      </c>
      <c r="DZ536" s="391">
        <f t="shared" si="805"/>
        <v>0</v>
      </c>
      <c r="EA536" s="391">
        <f t="shared" si="806"/>
        <v>0</v>
      </c>
      <c r="EB536" s="391">
        <f t="shared" si="807"/>
        <v>0</v>
      </c>
      <c r="EC536" s="398"/>
      <c r="ED536" s="391">
        <f t="shared" si="808"/>
        <v>0</v>
      </c>
      <c r="EE536" s="391">
        <f t="shared" si="809"/>
        <v>0</v>
      </c>
      <c r="EF536" s="391">
        <f t="shared" si="810"/>
        <v>0</v>
      </c>
      <c r="EG536" s="391">
        <f t="shared" si="811"/>
        <v>0</v>
      </c>
      <c r="EH536" s="391">
        <f t="shared" si="812"/>
        <v>0</v>
      </c>
      <c r="EI536" s="391">
        <f t="shared" si="813"/>
        <v>0</v>
      </c>
      <c r="EJ536" s="391">
        <f t="shared" si="814"/>
        <v>0</v>
      </c>
      <c r="EK536" s="391">
        <f t="shared" si="815"/>
        <v>0</v>
      </c>
      <c r="EL536" s="391">
        <f t="shared" si="816"/>
        <v>0</v>
      </c>
      <c r="EM536" s="391">
        <f t="shared" si="817"/>
        <v>0</v>
      </c>
      <c r="EN536" s="391">
        <f t="shared" si="818"/>
        <v>0</v>
      </c>
    </row>
    <row r="537" spans="1:144" s="391" customFormat="1" ht="13.5" hidden="1" thickBot="1" x14ac:dyDescent="0.25">
      <c r="A537" s="364" t="str">
        <f t="shared" si="824"/>
        <v>zzz</v>
      </c>
      <c r="B537" s="365" t="str">
        <f>IF((A537&lt;&gt;"ZZZ"),(IF((IFERROR((VLOOKUP(A537,'Standaard+voorstellen '!A$1:B$436,1,FALSE)),"ZZZ"))="ZZZ","v","")),"")</f>
        <v/>
      </c>
      <c r="C537" s="470" t="s">
        <v>1051</v>
      </c>
      <c r="D537" s="367" t="str">
        <f t="shared" si="738"/>
        <v/>
      </c>
      <c r="E537" s="368" t="str">
        <f>IFERROR((VLOOKUP(C537,'Standaard+voorstellen '!A$1:E$568,2,FALSE)),"Nog af te handelen AANVRAAG")</f>
        <v>Nog af te handelen AANVRAAG</v>
      </c>
      <c r="F537" s="369" t="str">
        <f>IFERROR((VLOOKUP(C537,'Standaard+voorstellen '!A$1:E$568,3,FALSE)),"")</f>
        <v/>
      </c>
      <c r="G537" s="370">
        <f t="shared" si="821"/>
        <v>0</v>
      </c>
      <c r="H537" s="371">
        <f t="shared" si="823"/>
        <v>0</v>
      </c>
      <c r="I537" s="372">
        <f t="shared" si="822"/>
        <v>0</v>
      </c>
      <c r="J537" s="367" t="str">
        <f t="shared" si="739"/>
        <v/>
      </c>
      <c r="K537" s="372">
        <f t="shared" si="740"/>
        <v>0</v>
      </c>
      <c r="L537" s="535" t="s">
        <v>1101</v>
      </c>
      <c r="M537" s="373"/>
      <c r="N537" s="454"/>
      <c r="O537" s="375"/>
      <c r="P537" s="376"/>
      <c r="Q537" s="461"/>
      <c r="R537" s="462"/>
      <c r="S537" s="482"/>
      <c r="T537" s="462"/>
      <c r="U537" s="462"/>
      <c r="V537" s="461"/>
      <c r="W537" s="462"/>
      <c r="X537" s="482"/>
      <c r="Y537" s="484"/>
      <c r="Z537" s="484"/>
      <c r="AA537" s="484"/>
      <c r="AB537" s="483"/>
      <c r="AC537" s="484"/>
      <c r="AD537" s="484"/>
      <c r="AE537" s="483"/>
      <c r="AF537" s="484"/>
      <c r="AG537" s="485"/>
      <c r="AH537" s="483"/>
      <c r="AI537" s="484"/>
      <c r="AJ537" s="485"/>
      <c r="AK537" s="484"/>
      <c r="AL537" s="484"/>
      <c r="AM537" s="484"/>
      <c r="AN537" s="483"/>
      <c r="AO537" s="484"/>
      <c r="AP537" s="485"/>
      <c r="AQ537" s="484"/>
      <c r="AR537" s="484"/>
      <c r="AS537" s="484"/>
      <c r="AT537" s="483"/>
      <c r="AU537" s="484"/>
      <c r="AV537" s="484"/>
      <c r="AW537" s="483"/>
      <c r="AX537" s="484"/>
      <c r="AY537" s="485"/>
      <c r="AZ537" s="403"/>
      <c r="BA537" s="387" t="str">
        <f t="shared" si="741"/>
        <v>zzz</v>
      </c>
      <c r="BB537" s="388" t="str">
        <f t="shared" si="742"/>
        <v/>
      </c>
      <c r="BC537" s="389" t="str">
        <f t="shared" si="743"/>
        <v/>
      </c>
      <c r="BD537" s="390" t="str">
        <f t="shared" si="736"/>
        <v/>
      </c>
      <c r="BE537" s="391">
        <f t="shared" si="744"/>
        <v>4</v>
      </c>
      <c r="BF537" s="392" t="e">
        <f>VLOOKUP(C537,'Standaard+voorstellen '!A$1:E$568,1,FALSE)</f>
        <v>#N/A</v>
      </c>
      <c r="BG537" s="393" t="e">
        <f>VLOOKUP(P537,'Hulpblad Aantal per VrtgSrt &gt;=1'!B$4:C$688,1,FALSE)</f>
        <v>#N/A</v>
      </c>
      <c r="BH537" s="394"/>
      <c r="BI537" s="393" t="str">
        <f t="shared" si="745"/>
        <v>v</v>
      </c>
      <c r="BJ537" s="393" t="str">
        <f t="shared" si="746"/>
        <v/>
      </c>
      <c r="BK537" s="393" t="str">
        <f t="shared" si="747"/>
        <v/>
      </c>
      <c r="BL537" s="395" t="str">
        <f t="shared" si="748"/>
        <v/>
      </c>
      <c r="BM537" s="393" t="str">
        <f>IF((B537&gt;"a"),(VLOOKUP(A537,Afhankelijkheid!A$2:O$5530,2,FALSE)),"")</f>
        <v/>
      </c>
      <c r="BN537" s="396">
        <f>IFERROR(VLOOKUP(A537,'Hulpblad IZB en IZE'!A$2:B$750,2,FALSE),0)</f>
        <v>0</v>
      </c>
      <c r="BO537" s="397" t="str">
        <f t="shared" si="749"/>
        <v/>
      </c>
      <c r="BP537" s="370">
        <f t="shared" si="750"/>
        <v>0</v>
      </c>
      <c r="BQ537" s="371">
        <f t="shared" si="751"/>
        <v>0</v>
      </c>
      <c r="BR537" s="372">
        <f t="shared" si="819"/>
        <v>0</v>
      </c>
      <c r="BS537" s="372">
        <f t="shared" si="820"/>
        <v>0</v>
      </c>
      <c r="BT537" s="367">
        <f t="shared" si="752"/>
        <v>0</v>
      </c>
      <c r="BU537" s="398"/>
      <c r="BW537" s="393">
        <f t="shared" si="753"/>
        <v>0</v>
      </c>
      <c r="BX537" s="393">
        <f t="shared" si="754"/>
        <v>0</v>
      </c>
      <c r="BY537" s="393">
        <f t="shared" si="755"/>
        <v>0</v>
      </c>
      <c r="BZ537" s="393">
        <f t="shared" si="756"/>
        <v>0</v>
      </c>
      <c r="CA537" s="393">
        <f t="shared" si="757"/>
        <v>0</v>
      </c>
      <c r="CB537" s="393">
        <f t="shared" si="758"/>
        <v>0</v>
      </c>
      <c r="CC537" s="393">
        <f t="shared" si="759"/>
        <v>0</v>
      </c>
      <c r="CD537" s="393">
        <f t="shared" si="760"/>
        <v>0</v>
      </c>
      <c r="CE537" s="393">
        <f t="shared" si="761"/>
        <v>0</v>
      </c>
      <c r="CF537" s="393">
        <f t="shared" si="762"/>
        <v>0</v>
      </c>
      <c r="CG537" s="398"/>
      <c r="CH537" s="391">
        <f t="shared" si="763"/>
        <v>0</v>
      </c>
      <c r="CI537" s="391">
        <f t="shared" si="764"/>
        <v>0</v>
      </c>
      <c r="CJ537" s="391">
        <f t="shared" si="765"/>
        <v>0</v>
      </c>
      <c r="CK537" s="391">
        <f t="shared" si="766"/>
        <v>0</v>
      </c>
      <c r="CL537" s="391">
        <f t="shared" si="767"/>
        <v>0</v>
      </c>
      <c r="CM537" s="391">
        <f t="shared" si="768"/>
        <v>0</v>
      </c>
      <c r="CN537" s="391">
        <f t="shared" si="769"/>
        <v>0</v>
      </c>
      <c r="CO537" s="391">
        <f t="shared" si="770"/>
        <v>0</v>
      </c>
      <c r="CP537" s="391">
        <f t="shared" si="771"/>
        <v>0</v>
      </c>
      <c r="CQ537" s="391">
        <f t="shared" si="772"/>
        <v>0</v>
      </c>
      <c r="CR537" s="391">
        <f t="shared" si="773"/>
        <v>0</v>
      </c>
      <c r="CS537" s="393">
        <f t="shared" si="774"/>
        <v>0</v>
      </c>
      <c r="CT537" s="391">
        <f t="shared" si="775"/>
        <v>0</v>
      </c>
      <c r="CU537" s="391">
        <f t="shared" si="776"/>
        <v>0</v>
      </c>
      <c r="CV537" s="391">
        <f t="shared" si="777"/>
        <v>0</v>
      </c>
      <c r="CW537" s="391">
        <f t="shared" si="778"/>
        <v>0</v>
      </c>
      <c r="CX537" s="391">
        <f t="shared" si="779"/>
        <v>0</v>
      </c>
      <c r="CY537" s="391">
        <f t="shared" si="780"/>
        <v>0</v>
      </c>
      <c r="CZ537" s="391">
        <f t="shared" si="781"/>
        <v>0</v>
      </c>
      <c r="DA537" s="391">
        <f t="shared" si="782"/>
        <v>0</v>
      </c>
      <c r="DB537" s="391">
        <f t="shared" si="783"/>
        <v>0</v>
      </c>
      <c r="DC537" s="391">
        <f t="shared" si="784"/>
        <v>0</v>
      </c>
      <c r="DD537" s="391">
        <f t="shared" si="785"/>
        <v>0</v>
      </c>
      <c r="DE537" s="398"/>
      <c r="DF537" s="391">
        <f t="shared" si="786"/>
        <v>0</v>
      </c>
      <c r="DG537" s="391">
        <f t="shared" si="787"/>
        <v>0</v>
      </c>
      <c r="DH537" s="391">
        <f t="shared" si="788"/>
        <v>0</v>
      </c>
      <c r="DI537" s="391">
        <f t="shared" si="789"/>
        <v>0</v>
      </c>
      <c r="DJ537" s="391">
        <f t="shared" si="790"/>
        <v>0</v>
      </c>
      <c r="DK537" s="391">
        <f t="shared" si="791"/>
        <v>0</v>
      </c>
      <c r="DL537" s="391">
        <f t="shared" si="792"/>
        <v>0</v>
      </c>
      <c r="DM537" s="391">
        <f t="shared" si="793"/>
        <v>0</v>
      </c>
      <c r="DN537" s="391">
        <f t="shared" si="794"/>
        <v>0</v>
      </c>
      <c r="DO537" s="391">
        <f t="shared" si="795"/>
        <v>0</v>
      </c>
      <c r="DP537" s="391">
        <f t="shared" si="796"/>
        <v>0</v>
      </c>
      <c r="DQ537" s="398"/>
      <c r="DR537" s="391">
        <f t="shared" si="797"/>
        <v>0</v>
      </c>
      <c r="DS537" s="391">
        <f t="shared" si="798"/>
        <v>0</v>
      </c>
      <c r="DT537" s="391">
        <f t="shared" si="799"/>
        <v>0</v>
      </c>
      <c r="DU537" s="391">
        <f t="shared" si="800"/>
        <v>0</v>
      </c>
      <c r="DV537" s="391">
        <f t="shared" si="801"/>
        <v>0</v>
      </c>
      <c r="DW537" s="391">
        <f t="shared" si="802"/>
        <v>0</v>
      </c>
      <c r="DX537" s="391">
        <f t="shared" si="803"/>
        <v>0</v>
      </c>
      <c r="DY537" s="391">
        <f t="shared" si="804"/>
        <v>0</v>
      </c>
      <c r="DZ537" s="391">
        <f t="shared" si="805"/>
        <v>0</v>
      </c>
      <c r="EA537" s="391">
        <f t="shared" si="806"/>
        <v>0</v>
      </c>
      <c r="EB537" s="391">
        <f t="shared" si="807"/>
        <v>0</v>
      </c>
      <c r="EC537" s="398"/>
      <c r="ED537" s="391">
        <f t="shared" si="808"/>
        <v>0</v>
      </c>
      <c r="EE537" s="391">
        <f t="shared" si="809"/>
        <v>0</v>
      </c>
      <c r="EF537" s="391">
        <f t="shared" si="810"/>
        <v>0</v>
      </c>
      <c r="EG537" s="391">
        <f t="shared" si="811"/>
        <v>0</v>
      </c>
      <c r="EH537" s="391">
        <f t="shared" si="812"/>
        <v>0</v>
      </c>
      <c r="EI537" s="391">
        <f t="shared" si="813"/>
        <v>0</v>
      </c>
      <c r="EJ537" s="391">
        <f t="shared" si="814"/>
        <v>0</v>
      </c>
      <c r="EK537" s="391">
        <f t="shared" si="815"/>
        <v>0</v>
      </c>
      <c r="EL537" s="391">
        <f t="shared" si="816"/>
        <v>0</v>
      </c>
      <c r="EM537" s="391">
        <f t="shared" si="817"/>
        <v>0</v>
      </c>
      <c r="EN537" s="391">
        <f t="shared" si="818"/>
        <v>0</v>
      </c>
    </row>
    <row r="538" spans="1:144" s="391" customFormat="1" ht="13.5" hidden="1" thickBot="1" x14ac:dyDescent="0.25">
      <c r="A538" s="364" t="str">
        <f t="shared" si="824"/>
        <v>zzz</v>
      </c>
      <c r="B538" s="365" t="str">
        <f>IF((A538&lt;&gt;"ZZZ"),(IF((IFERROR((VLOOKUP(A538,'Standaard+voorstellen '!A$1:B$436,1,FALSE)),"ZZZ"))="ZZZ","v","")),"")</f>
        <v/>
      </c>
      <c r="C538" s="470" t="s">
        <v>1051</v>
      </c>
      <c r="D538" s="367" t="str">
        <f t="shared" si="738"/>
        <v/>
      </c>
      <c r="E538" s="368" t="str">
        <f>IFERROR((VLOOKUP(C538,'Standaard+voorstellen '!A$1:E$568,2,FALSE)),"Nog af te handelen AANVRAAG")</f>
        <v>Nog af te handelen AANVRAAG</v>
      </c>
      <c r="F538" s="369" t="str">
        <f>IFERROR((VLOOKUP(C538,'Standaard+voorstellen '!A$1:E$568,3,FALSE)),"")</f>
        <v/>
      </c>
      <c r="G538" s="370">
        <f t="shared" si="821"/>
        <v>0</v>
      </c>
      <c r="H538" s="371">
        <f t="shared" si="823"/>
        <v>0</v>
      </c>
      <c r="I538" s="372">
        <f t="shared" si="822"/>
        <v>0</v>
      </c>
      <c r="J538" s="367" t="str">
        <f t="shared" si="739"/>
        <v/>
      </c>
      <c r="K538" s="372">
        <f t="shared" si="740"/>
        <v>0</v>
      </c>
      <c r="L538" s="535" t="s">
        <v>1101</v>
      </c>
      <c r="M538" s="373"/>
      <c r="N538" s="454"/>
      <c r="O538" s="375"/>
      <c r="P538" s="376"/>
      <c r="Q538" s="461"/>
      <c r="R538" s="462"/>
      <c r="S538" s="482"/>
      <c r="T538" s="462"/>
      <c r="U538" s="462"/>
      <c r="V538" s="461"/>
      <c r="W538" s="462"/>
      <c r="X538" s="482"/>
      <c r="Y538" s="484"/>
      <c r="Z538" s="484"/>
      <c r="AA538" s="484"/>
      <c r="AB538" s="483"/>
      <c r="AC538" s="484"/>
      <c r="AD538" s="484"/>
      <c r="AE538" s="483"/>
      <c r="AF538" s="484"/>
      <c r="AG538" s="485"/>
      <c r="AH538" s="483"/>
      <c r="AI538" s="484"/>
      <c r="AJ538" s="485"/>
      <c r="AK538" s="484"/>
      <c r="AL538" s="484"/>
      <c r="AM538" s="484"/>
      <c r="AN538" s="483"/>
      <c r="AO538" s="484"/>
      <c r="AP538" s="485"/>
      <c r="AQ538" s="484"/>
      <c r="AR538" s="484"/>
      <c r="AS538" s="484"/>
      <c r="AT538" s="483"/>
      <c r="AU538" s="484"/>
      <c r="AV538" s="484"/>
      <c r="AW538" s="483"/>
      <c r="AX538" s="484"/>
      <c r="AY538" s="485"/>
      <c r="AZ538" s="403"/>
      <c r="BA538" s="387" t="str">
        <f t="shared" si="741"/>
        <v>zzz</v>
      </c>
      <c r="BB538" s="388" t="str">
        <f t="shared" si="742"/>
        <v/>
      </c>
      <c r="BC538" s="389" t="str">
        <f t="shared" si="743"/>
        <v/>
      </c>
      <c r="BD538" s="390" t="str">
        <f t="shared" si="736"/>
        <v/>
      </c>
      <c r="BE538" s="391">
        <f t="shared" si="744"/>
        <v>4</v>
      </c>
      <c r="BF538" s="392" t="e">
        <f>VLOOKUP(C538,'Standaard+voorstellen '!A$1:E$568,1,FALSE)</f>
        <v>#N/A</v>
      </c>
      <c r="BG538" s="393" t="e">
        <f>VLOOKUP(P538,'Hulpblad Aantal per VrtgSrt &gt;=1'!B$4:C$688,1,FALSE)</f>
        <v>#N/A</v>
      </c>
      <c r="BH538" s="394"/>
      <c r="BI538" s="393" t="str">
        <f t="shared" si="745"/>
        <v>v</v>
      </c>
      <c r="BJ538" s="393" t="str">
        <f t="shared" si="746"/>
        <v/>
      </c>
      <c r="BK538" s="393" t="str">
        <f t="shared" si="747"/>
        <v/>
      </c>
      <c r="BL538" s="395" t="str">
        <f t="shared" si="748"/>
        <v/>
      </c>
      <c r="BM538" s="393" t="str">
        <f>IF((B538&gt;"a"),(VLOOKUP(A538,Afhankelijkheid!A$2:O$5530,2,FALSE)),"")</f>
        <v/>
      </c>
      <c r="BN538" s="396">
        <f>IFERROR(VLOOKUP(A538,'Hulpblad IZB en IZE'!A$2:B$750,2,FALSE),0)</f>
        <v>0</v>
      </c>
      <c r="BO538" s="397" t="str">
        <f t="shared" si="749"/>
        <v/>
      </c>
      <c r="BP538" s="370">
        <f t="shared" si="750"/>
        <v>0</v>
      </c>
      <c r="BQ538" s="371">
        <f t="shared" si="751"/>
        <v>0</v>
      </c>
      <c r="BR538" s="372">
        <f t="shared" si="819"/>
        <v>0</v>
      </c>
      <c r="BS538" s="372">
        <f t="shared" si="820"/>
        <v>0</v>
      </c>
      <c r="BT538" s="367">
        <f t="shared" si="752"/>
        <v>0</v>
      </c>
      <c r="BU538" s="398"/>
      <c r="BW538" s="393">
        <f t="shared" si="753"/>
        <v>0</v>
      </c>
      <c r="BX538" s="393">
        <f t="shared" si="754"/>
        <v>0</v>
      </c>
      <c r="BY538" s="393">
        <f t="shared" si="755"/>
        <v>0</v>
      </c>
      <c r="BZ538" s="393">
        <f t="shared" si="756"/>
        <v>0</v>
      </c>
      <c r="CA538" s="393">
        <f t="shared" si="757"/>
        <v>0</v>
      </c>
      <c r="CB538" s="393">
        <f t="shared" si="758"/>
        <v>0</v>
      </c>
      <c r="CC538" s="393">
        <f t="shared" si="759"/>
        <v>0</v>
      </c>
      <c r="CD538" s="393">
        <f t="shared" si="760"/>
        <v>0</v>
      </c>
      <c r="CE538" s="393">
        <f t="shared" si="761"/>
        <v>0</v>
      </c>
      <c r="CF538" s="393">
        <f t="shared" si="762"/>
        <v>0</v>
      </c>
      <c r="CG538" s="398"/>
      <c r="CH538" s="391">
        <f t="shared" si="763"/>
        <v>0</v>
      </c>
      <c r="CI538" s="391">
        <f t="shared" si="764"/>
        <v>0</v>
      </c>
      <c r="CJ538" s="391">
        <f t="shared" si="765"/>
        <v>0</v>
      </c>
      <c r="CK538" s="391">
        <f t="shared" si="766"/>
        <v>0</v>
      </c>
      <c r="CL538" s="391">
        <f t="shared" si="767"/>
        <v>0</v>
      </c>
      <c r="CM538" s="391">
        <f t="shared" si="768"/>
        <v>0</v>
      </c>
      <c r="CN538" s="391">
        <f t="shared" si="769"/>
        <v>0</v>
      </c>
      <c r="CO538" s="391">
        <f t="shared" si="770"/>
        <v>0</v>
      </c>
      <c r="CP538" s="391">
        <f t="shared" si="771"/>
        <v>0</v>
      </c>
      <c r="CQ538" s="391">
        <f t="shared" si="772"/>
        <v>0</v>
      </c>
      <c r="CR538" s="391">
        <f t="shared" si="773"/>
        <v>0</v>
      </c>
      <c r="CS538" s="393">
        <f t="shared" si="774"/>
        <v>0</v>
      </c>
      <c r="CT538" s="391">
        <f t="shared" si="775"/>
        <v>0</v>
      </c>
      <c r="CU538" s="391">
        <f t="shared" si="776"/>
        <v>0</v>
      </c>
      <c r="CV538" s="391">
        <f t="shared" si="777"/>
        <v>0</v>
      </c>
      <c r="CW538" s="391">
        <f t="shared" si="778"/>
        <v>0</v>
      </c>
      <c r="CX538" s="391">
        <f t="shared" si="779"/>
        <v>0</v>
      </c>
      <c r="CY538" s="391">
        <f t="shared" si="780"/>
        <v>0</v>
      </c>
      <c r="CZ538" s="391">
        <f t="shared" si="781"/>
        <v>0</v>
      </c>
      <c r="DA538" s="391">
        <f t="shared" si="782"/>
        <v>0</v>
      </c>
      <c r="DB538" s="391">
        <f t="shared" si="783"/>
        <v>0</v>
      </c>
      <c r="DC538" s="391">
        <f t="shared" si="784"/>
        <v>0</v>
      </c>
      <c r="DD538" s="391">
        <f t="shared" si="785"/>
        <v>0</v>
      </c>
      <c r="DE538" s="398"/>
      <c r="DF538" s="391">
        <f t="shared" si="786"/>
        <v>0</v>
      </c>
      <c r="DG538" s="391">
        <f t="shared" si="787"/>
        <v>0</v>
      </c>
      <c r="DH538" s="391">
        <f t="shared" si="788"/>
        <v>0</v>
      </c>
      <c r="DI538" s="391">
        <f t="shared" si="789"/>
        <v>0</v>
      </c>
      <c r="DJ538" s="391">
        <f t="shared" si="790"/>
        <v>0</v>
      </c>
      <c r="DK538" s="391">
        <f t="shared" si="791"/>
        <v>0</v>
      </c>
      <c r="DL538" s="391">
        <f t="shared" si="792"/>
        <v>0</v>
      </c>
      <c r="DM538" s="391">
        <f t="shared" si="793"/>
        <v>0</v>
      </c>
      <c r="DN538" s="391">
        <f t="shared" si="794"/>
        <v>0</v>
      </c>
      <c r="DO538" s="391">
        <f t="shared" si="795"/>
        <v>0</v>
      </c>
      <c r="DP538" s="391">
        <f t="shared" si="796"/>
        <v>0</v>
      </c>
      <c r="DQ538" s="398"/>
      <c r="DR538" s="391">
        <f t="shared" si="797"/>
        <v>0</v>
      </c>
      <c r="DS538" s="391">
        <f t="shared" si="798"/>
        <v>0</v>
      </c>
      <c r="DT538" s="391">
        <f t="shared" si="799"/>
        <v>0</v>
      </c>
      <c r="DU538" s="391">
        <f t="shared" si="800"/>
        <v>0</v>
      </c>
      <c r="DV538" s="391">
        <f t="shared" si="801"/>
        <v>0</v>
      </c>
      <c r="DW538" s="391">
        <f t="shared" si="802"/>
        <v>0</v>
      </c>
      <c r="DX538" s="391">
        <f t="shared" si="803"/>
        <v>0</v>
      </c>
      <c r="DY538" s="391">
        <f t="shared" si="804"/>
        <v>0</v>
      </c>
      <c r="DZ538" s="391">
        <f t="shared" si="805"/>
        <v>0</v>
      </c>
      <c r="EA538" s="391">
        <f t="shared" si="806"/>
        <v>0</v>
      </c>
      <c r="EB538" s="391">
        <f t="shared" si="807"/>
        <v>0</v>
      </c>
      <c r="EC538" s="398"/>
      <c r="ED538" s="391">
        <f t="shared" si="808"/>
        <v>0</v>
      </c>
      <c r="EE538" s="391">
        <f t="shared" si="809"/>
        <v>0</v>
      </c>
      <c r="EF538" s="391">
        <f t="shared" si="810"/>
        <v>0</v>
      </c>
      <c r="EG538" s="391">
        <f t="shared" si="811"/>
        <v>0</v>
      </c>
      <c r="EH538" s="391">
        <f t="shared" si="812"/>
        <v>0</v>
      </c>
      <c r="EI538" s="391">
        <f t="shared" si="813"/>
        <v>0</v>
      </c>
      <c r="EJ538" s="391">
        <f t="shared" si="814"/>
        <v>0</v>
      </c>
      <c r="EK538" s="391">
        <f t="shared" si="815"/>
        <v>0</v>
      </c>
      <c r="EL538" s="391">
        <f t="shared" si="816"/>
        <v>0</v>
      </c>
      <c r="EM538" s="391">
        <f t="shared" si="817"/>
        <v>0</v>
      </c>
      <c r="EN538" s="391">
        <f t="shared" si="818"/>
        <v>0</v>
      </c>
    </row>
    <row r="539" spans="1:144" s="391" customFormat="1" ht="13.5" hidden="1" thickBot="1" x14ac:dyDescent="0.25">
      <c r="A539" s="364" t="str">
        <f t="shared" si="824"/>
        <v>zzz</v>
      </c>
      <c r="B539" s="365" t="str">
        <f>IF((A539&lt;&gt;"ZZZ"),(IF((IFERROR((VLOOKUP(A539,'Standaard+voorstellen '!A$1:B$436,1,FALSE)),"ZZZ"))="ZZZ","v","")),"")</f>
        <v/>
      </c>
      <c r="C539" s="470" t="s">
        <v>1051</v>
      </c>
      <c r="D539" s="367" t="str">
        <f t="shared" si="738"/>
        <v/>
      </c>
      <c r="E539" s="368" t="str">
        <f>IFERROR((VLOOKUP(C539,'Standaard+voorstellen '!A$1:E$568,2,FALSE)),"Nog af te handelen AANVRAAG")</f>
        <v>Nog af te handelen AANVRAAG</v>
      </c>
      <c r="F539" s="369" t="str">
        <f>IFERROR((VLOOKUP(C539,'Standaard+voorstellen '!A$1:E$568,3,FALSE)),"")</f>
        <v/>
      </c>
      <c r="G539" s="370">
        <f t="shared" si="821"/>
        <v>0</v>
      </c>
      <c r="H539" s="371">
        <f t="shared" si="823"/>
        <v>0</v>
      </c>
      <c r="I539" s="372">
        <f t="shared" si="822"/>
        <v>0</v>
      </c>
      <c r="J539" s="367" t="str">
        <f t="shared" si="739"/>
        <v/>
      </c>
      <c r="K539" s="372">
        <f t="shared" si="740"/>
        <v>0</v>
      </c>
      <c r="L539" s="535" t="s">
        <v>1101</v>
      </c>
      <c r="M539" s="373"/>
      <c r="N539" s="454"/>
      <c r="O539" s="375"/>
      <c r="P539" s="376"/>
      <c r="Q539" s="461"/>
      <c r="R539" s="462"/>
      <c r="S539" s="482"/>
      <c r="T539" s="462"/>
      <c r="U539" s="462"/>
      <c r="V539" s="461"/>
      <c r="W539" s="462"/>
      <c r="X539" s="482"/>
      <c r="Y539" s="484"/>
      <c r="Z539" s="484"/>
      <c r="AA539" s="484"/>
      <c r="AB539" s="483"/>
      <c r="AC539" s="484"/>
      <c r="AD539" s="484"/>
      <c r="AE539" s="483"/>
      <c r="AF539" s="484"/>
      <c r="AG539" s="485"/>
      <c r="AH539" s="483"/>
      <c r="AI539" s="484"/>
      <c r="AJ539" s="485"/>
      <c r="AK539" s="484"/>
      <c r="AL539" s="484"/>
      <c r="AM539" s="484"/>
      <c r="AN539" s="483"/>
      <c r="AO539" s="484"/>
      <c r="AP539" s="485"/>
      <c r="AQ539" s="484"/>
      <c r="AR539" s="484"/>
      <c r="AS539" s="484"/>
      <c r="AT539" s="483"/>
      <c r="AU539" s="484"/>
      <c r="AV539" s="484"/>
      <c r="AW539" s="483"/>
      <c r="AX539" s="484"/>
      <c r="AY539" s="485"/>
      <c r="AZ539" s="403"/>
      <c r="BA539" s="387" t="str">
        <f t="shared" si="741"/>
        <v>zzz</v>
      </c>
      <c r="BB539" s="388" t="str">
        <f t="shared" si="742"/>
        <v/>
      </c>
      <c r="BC539" s="389" t="str">
        <f t="shared" si="743"/>
        <v/>
      </c>
      <c r="BD539" s="390" t="str">
        <f t="shared" si="736"/>
        <v/>
      </c>
      <c r="BE539" s="391">
        <f t="shared" si="744"/>
        <v>4</v>
      </c>
      <c r="BF539" s="392" t="e">
        <f>VLOOKUP(C539,'Standaard+voorstellen '!A$1:E$568,1,FALSE)</f>
        <v>#N/A</v>
      </c>
      <c r="BG539" s="393" t="e">
        <f>VLOOKUP(P539,'Hulpblad Aantal per VrtgSrt &gt;=1'!B$4:C$688,1,FALSE)</f>
        <v>#N/A</v>
      </c>
      <c r="BH539" s="394"/>
      <c r="BI539" s="393" t="str">
        <f t="shared" si="745"/>
        <v>v</v>
      </c>
      <c r="BJ539" s="393" t="str">
        <f t="shared" si="746"/>
        <v/>
      </c>
      <c r="BK539" s="393" t="str">
        <f t="shared" si="747"/>
        <v/>
      </c>
      <c r="BL539" s="395" t="str">
        <f t="shared" si="748"/>
        <v/>
      </c>
      <c r="BM539" s="393" t="str">
        <f>IF((B539&gt;"a"),(VLOOKUP(A539,Afhankelijkheid!A$2:O$5530,2,FALSE)),"")</f>
        <v/>
      </c>
      <c r="BN539" s="396">
        <f>IFERROR(VLOOKUP(A539,'Hulpblad IZB en IZE'!A$2:B$750,2,FALSE),0)</f>
        <v>0</v>
      </c>
      <c r="BO539" s="397" t="str">
        <f t="shared" si="749"/>
        <v/>
      </c>
      <c r="BP539" s="370">
        <f t="shared" si="750"/>
        <v>0</v>
      </c>
      <c r="BQ539" s="371">
        <f t="shared" si="751"/>
        <v>0</v>
      </c>
      <c r="BR539" s="372">
        <f t="shared" si="819"/>
        <v>0</v>
      </c>
      <c r="BS539" s="372">
        <f t="shared" si="820"/>
        <v>0</v>
      </c>
      <c r="BT539" s="367">
        <f t="shared" si="752"/>
        <v>0</v>
      </c>
      <c r="BU539" s="398"/>
      <c r="BW539" s="393">
        <f t="shared" si="753"/>
        <v>0</v>
      </c>
      <c r="BX539" s="393">
        <f t="shared" si="754"/>
        <v>0</v>
      </c>
      <c r="BY539" s="393">
        <f t="shared" si="755"/>
        <v>0</v>
      </c>
      <c r="BZ539" s="393">
        <f t="shared" si="756"/>
        <v>0</v>
      </c>
      <c r="CA539" s="393">
        <f t="shared" si="757"/>
        <v>0</v>
      </c>
      <c r="CB539" s="393">
        <f t="shared" si="758"/>
        <v>0</v>
      </c>
      <c r="CC539" s="393">
        <f t="shared" si="759"/>
        <v>0</v>
      </c>
      <c r="CD539" s="393">
        <f t="shared" si="760"/>
        <v>0</v>
      </c>
      <c r="CE539" s="393">
        <f t="shared" si="761"/>
        <v>0</v>
      </c>
      <c r="CF539" s="393">
        <f t="shared" si="762"/>
        <v>0</v>
      </c>
      <c r="CG539" s="398"/>
      <c r="CH539" s="391">
        <f t="shared" si="763"/>
        <v>0</v>
      </c>
      <c r="CI539" s="391">
        <f t="shared" si="764"/>
        <v>0</v>
      </c>
      <c r="CJ539" s="391">
        <f t="shared" si="765"/>
        <v>0</v>
      </c>
      <c r="CK539" s="391">
        <f t="shared" si="766"/>
        <v>0</v>
      </c>
      <c r="CL539" s="391">
        <f t="shared" si="767"/>
        <v>0</v>
      </c>
      <c r="CM539" s="391">
        <f t="shared" si="768"/>
        <v>0</v>
      </c>
      <c r="CN539" s="391">
        <f t="shared" si="769"/>
        <v>0</v>
      </c>
      <c r="CO539" s="391">
        <f t="shared" si="770"/>
        <v>0</v>
      </c>
      <c r="CP539" s="391">
        <f t="shared" si="771"/>
        <v>0</v>
      </c>
      <c r="CQ539" s="391">
        <f t="shared" si="772"/>
        <v>0</v>
      </c>
      <c r="CR539" s="391">
        <f t="shared" si="773"/>
        <v>0</v>
      </c>
      <c r="CS539" s="393">
        <f t="shared" si="774"/>
        <v>0</v>
      </c>
      <c r="CT539" s="391">
        <f t="shared" si="775"/>
        <v>0</v>
      </c>
      <c r="CU539" s="391">
        <f t="shared" si="776"/>
        <v>0</v>
      </c>
      <c r="CV539" s="391">
        <f t="shared" si="777"/>
        <v>0</v>
      </c>
      <c r="CW539" s="391">
        <f t="shared" si="778"/>
        <v>0</v>
      </c>
      <c r="CX539" s="391">
        <f t="shared" si="779"/>
        <v>0</v>
      </c>
      <c r="CY539" s="391">
        <f t="shared" si="780"/>
        <v>0</v>
      </c>
      <c r="CZ539" s="391">
        <f t="shared" si="781"/>
        <v>0</v>
      </c>
      <c r="DA539" s="391">
        <f t="shared" si="782"/>
        <v>0</v>
      </c>
      <c r="DB539" s="391">
        <f t="shared" si="783"/>
        <v>0</v>
      </c>
      <c r="DC539" s="391">
        <f t="shared" si="784"/>
        <v>0</v>
      </c>
      <c r="DD539" s="391">
        <f t="shared" si="785"/>
        <v>0</v>
      </c>
      <c r="DE539" s="398"/>
      <c r="DF539" s="391">
        <f t="shared" si="786"/>
        <v>0</v>
      </c>
      <c r="DG539" s="391">
        <f t="shared" si="787"/>
        <v>0</v>
      </c>
      <c r="DH539" s="391">
        <f t="shared" si="788"/>
        <v>0</v>
      </c>
      <c r="DI539" s="391">
        <f t="shared" si="789"/>
        <v>0</v>
      </c>
      <c r="DJ539" s="391">
        <f t="shared" si="790"/>
        <v>0</v>
      </c>
      <c r="DK539" s="391">
        <f t="shared" si="791"/>
        <v>0</v>
      </c>
      <c r="DL539" s="391">
        <f t="shared" si="792"/>
        <v>0</v>
      </c>
      <c r="DM539" s="391">
        <f t="shared" si="793"/>
        <v>0</v>
      </c>
      <c r="DN539" s="391">
        <f t="shared" si="794"/>
        <v>0</v>
      </c>
      <c r="DO539" s="391">
        <f t="shared" si="795"/>
        <v>0</v>
      </c>
      <c r="DP539" s="391">
        <f t="shared" si="796"/>
        <v>0</v>
      </c>
      <c r="DQ539" s="398"/>
      <c r="DR539" s="391">
        <f t="shared" si="797"/>
        <v>0</v>
      </c>
      <c r="DS539" s="391">
        <f t="shared" si="798"/>
        <v>0</v>
      </c>
      <c r="DT539" s="391">
        <f t="shared" si="799"/>
        <v>0</v>
      </c>
      <c r="DU539" s="391">
        <f t="shared" si="800"/>
        <v>0</v>
      </c>
      <c r="DV539" s="391">
        <f t="shared" si="801"/>
        <v>0</v>
      </c>
      <c r="DW539" s="391">
        <f t="shared" si="802"/>
        <v>0</v>
      </c>
      <c r="DX539" s="391">
        <f t="shared" si="803"/>
        <v>0</v>
      </c>
      <c r="DY539" s="391">
        <f t="shared" si="804"/>
        <v>0</v>
      </c>
      <c r="DZ539" s="391">
        <f t="shared" si="805"/>
        <v>0</v>
      </c>
      <c r="EA539" s="391">
        <f t="shared" si="806"/>
        <v>0</v>
      </c>
      <c r="EB539" s="391">
        <f t="shared" si="807"/>
        <v>0</v>
      </c>
      <c r="EC539" s="398"/>
      <c r="ED539" s="391">
        <f t="shared" si="808"/>
        <v>0</v>
      </c>
      <c r="EE539" s="391">
        <f t="shared" si="809"/>
        <v>0</v>
      </c>
      <c r="EF539" s="391">
        <f t="shared" si="810"/>
        <v>0</v>
      </c>
      <c r="EG539" s="391">
        <f t="shared" si="811"/>
        <v>0</v>
      </c>
      <c r="EH539" s="391">
        <f t="shared" si="812"/>
        <v>0</v>
      </c>
      <c r="EI539" s="391">
        <f t="shared" si="813"/>
        <v>0</v>
      </c>
      <c r="EJ539" s="391">
        <f t="shared" si="814"/>
        <v>0</v>
      </c>
      <c r="EK539" s="391">
        <f t="shared" si="815"/>
        <v>0</v>
      </c>
      <c r="EL539" s="391">
        <f t="shared" si="816"/>
        <v>0</v>
      </c>
      <c r="EM539" s="391">
        <f t="shared" si="817"/>
        <v>0</v>
      </c>
      <c r="EN539" s="391">
        <f t="shared" si="818"/>
        <v>0</v>
      </c>
    </row>
    <row r="540" spans="1:144" s="391" customFormat="1" ht="13.5" hidden="1" thickBot="1" x14ac:dyDescent="0.25">
      <c r="A540" s="364" t="str">
        <f t="shared" si="824"/>
        <v>zzz</v>
      </c>
      <c r="B540" s="365" t="str">
        <f>IF((A540&lt;&gt;"ZZZ"),(IF((IFERROR((VLOOKUP(A540,'Standaard+voorstellen '!A$1:B$436,1,FALSE)),"ZZZ"))="ZZZ","v","")),"")</f>
        <v/>
      </c>
      <c r="C540" s="470" t="s">
        <v>1051</v>
      </c>
      <c r="D540" s="367" t="str">
        <f t="shared" si="738"/>
        <v/>
      </c>
      <c r="E540" s="368" t="str">
        <f>IFERROR((VLOOKUP(C540,'Standaard+voorstellen '!A$1:E$568,2,FALSE)),"Nog af te handelen AANVRAAG")</f>
        <v>Nog af te handelen AANVRAAG</v>
      </c>
      <c r="F540" s="369" t="str">
        <f>IFERROR((VLOOKUP(C540,'Standaard+voorstellen '!A$1:E$568,3,FALSE)),"")</f>
        <v/>
      </c>
      <c r="G540" s="370">
        <f t="shared" si="821"/>
        <v>0</v>
      </c>
      <c r="H540" s="371">
        <f t="shared" si="823"/>
        <v>0</v>
      </c>
      <c r="I540" s="372">
        <f t="shared" si="822"/>
        <v>0</v>
      </c>
      <c r="J540" s="367" t="str">
        <f t="shared" si="739"/>
        <v/>
      </c>
      <c r="K540" s="372">
        <f t="shared" si="740"/>
        <v>0</v>
      </c>
      <c r="L540" s="535" t="s">
        <v>1101</v>
      </c>
      <c r="M540" s="373"/>
      <c r="N540" s="454"/>
      <c r="O540" s="375"/>
      <c r="P540" s="376"/>
      <c r="Q540" s="461"/>
      <c r="R540" s="462"/>
      <c r="S540" s="482"/>
      <c r="T540" s="462"/>
      <c r="U540" s="462"/>
      <c r="V540" s="461"/>
      <c r="W540" s="462"/>
      <c r="X540" s="482"/>
      <c r="Y540" s="484"/>
      <c r="Z540" s="484"/>
      <c r="AA540" s="484"/>
      <c r="AB540" s="483"/>
      <c r="AC540" s="484"/>
      <c r="AD540" s="484"/>
      <c r="AE540" s="483"/>
      <c r="AF540" s="484"/>
      <c r="AG540" s="485"/>
      <c r="AH540" s="483"/>
      <c r="AI540" s="484"/>
      <c r="AJ540" s="485"/>
      <c r="AK540" s="484"/>
      <c r="AL540" s="484"/>
      <c r="AM540" s="484"/>
      <c r="AN540" s="483"/>
      <c r="AO540" s="484"/>
      <c r="AP540" s="485"/>
      <c r="AQ540" s="484"/>
      <c r="AR540" s="484"/>
      <c r="AS540" s="484"/>
      <c r="AT540" s="483"/>
      <c r="AU540" s="484"/>
      <c r="AV540" s="484"/>
      <c r="AW540" s="483"/>
      <c r="AX540" s="484"/>
      <c r="AY540" s="485"/>
      <c r="AZ540" s="403"/>
      <c r="BA540" s="387" t="str">
        <f t="shared" si="741"/>
        <v>zzz</v>
      </c>
      <c r="BB540" s="388" t="str">
        <f t="shared" si="742"/>
        <v/>
      </c>
      <c r="BC540" s="389" t="str">
        <f t="shared" si="743"/>
        <v/>
      </c>
      <c r="BD540" s="390" t="str">
        <f t="shared" ref="BD540:BD570" si="825">IF(($H540="m"),(IF(MID($C540,4,1)&gt;"-",MID($C540,4,4),MID($C540,5,3))),(MID($C540,($BE540+1),7)))</f>
        <v/>
      </c>
      <c r="BE540" s="391">
        <f t="shared" si="744"/>
        <v>4</v>
      </c>
      <c r="BF540" s="392" t="e">
        <f>VLOOKUP(C540,'Standaard+voorstellen '!A$1:E$568,1,FALSE)</f>
        <v>#N/A</v>
      </c>
      <c r="BG540" s="393" t="e">
        <f>VLOOKUP(P540,'Hulpblad Aantal per VrtgSrt &gt;=1'!B$4:C$688,1,FALSE)</f>
        <v>#N/A</v>
      </c>
      <c r="BH540" s="394"/>
      <c r="BI540" s="393" t="str">
        <f t="shared" si="745"/>
        <v>v</v>
      </c>
      <c r="BJ540" s="393" t="str">
        <f t="shared" si="746"/>
        <v/>
      </c>
      <c r="BK540" s="393" t="str">
        <f t="shared" si="747"/>
        <v/>
      </c>
      <c r="BL540" s="395" t="str">
        <f t="shared" si="748"/>
        <v/>
      </c>
      <c r="BM540" s="393" t="str">
        <f>IF((B540&gt;"a"),(VLOOKUP(A540,Afhankelijkheid!A$2:O$5530,2,FALSE)),"")</f>
        <v/>
      </c>
      <c r="BN540" s="396">
        <f>IFERROR(VLOOKUP(A540,'Hulpblad IZB en IZE'!A$2:B$750,2,FALSE),0)</f>
        <v>0</v>
      </c>
      <c r="BO540" s="397" t="str">
        <f t="shared" si="749"/>
        <v/>
      </c>
      <c r="BP540" s="370">
        <f t="shared" si="750"/>
        <v>0</v>
      </c>
      <c r="BQ540" s="371">
        <f t="shared" si="751"/>
        <v>0</v>
      </c>
      <c r="BR540" s="372">
        <f t="shared" si="819"/>
        <v>0</v>
      </c>
      <c r="BS540" s="372">
        <f t="shared" si="820"/>
        <v>0</v>
      </c>
      <c r="BT540" s="367">
        <f t="shared" si="752"/>
        <v>0</v>
      </c>
      <c r="BU540" s="398"/>
      <c r="BW540" s="393">
        <f t="shared" si="753"/>
        <v>0</v>
      </c>
      <c r="BX540" s="393">
        <f t="shared" si="754"/>
        <v>0</v>
      </c>
      <c r="BY540" s="393">
        <f t="shared" si="755"/>
        <v>0</v>
      </c>
      <c r="BZ540" s="393">
        <f t="shared" si="756"/>
        <v>0</v>
      </c>
      <c r="CA540" s="393">
        <f t="shared" si="757"/>
        <v>0</v>
      </c>
      <c r="CB540" s="393">
        <f t="shared" si="758"/>
        <v>0</v>
      </c>
      <c r="CC540" s="393">
        <f t="shared" si="759"/>
        <v>0</v>
      </c>
      <c r="CD540" s="393">
        <f t="shared" si="760"/>
        <v>0</v>
      </c>
      <c r="CE540" s="393">
        <f t="shared" si="761"/>
        <v>0</v>
      </c>
      <c r="CF540" s="393">
        <f t="shared" si="762"/>
        <v>0</v>
      </c>
      <c r="CG540" s="398"/>
      <c r="CH540" s="391">
        <f t="shared" si="763"/>
        <v>0</v>
      </c>
      <c r="CI540" s="391">
        <f t="shared" si="764"/>
        <v>0</v>
      </c>
      <c r="CJ540" s="391">
        <f t="shared" si="765"/>
        <v>0</v>
      </c>
      <c r="CK540" s="391">
        <f t="shared" si="766"/>
        <v>0</v>
      </c>
      <c r="CL540" s="391">
        <f t="shared" si="767"/>
        <v>0</v>
      </c>
      <c r="CM540" s="391">
        <f t="shared" si="768"/>
        <v>0</v>
      </c>
      <c r="CN540" s="391">
        <f t="shared" si="769"/>
        <v>0</v>
      </c>
      <c r="CO540" s="391">
        <f t="shared" si="770"/>
        <v>0</v>
      </c>
      <c r="CP540" s="391">
        <f t="shared" si="771"/>
        <v>0</v>
      </c>
      <c r="CQ540" s="391">
        <f t="shared" si="772"/>
        <v>0</v>
      </c>
      <c r="CR540" s="391">
        <f t="shared" si="773"/>
        <v>0</v>
      </c>
      <c r="CS540" s="393">
        <f t="shared" si="774"/>
        <v>0</v>
      </c>
      <c r="CT540" s="391">
        <f t="shared" si="775"/>
        <v>0</v>
      </c>
      <c r="CU540" s="391">
        <f t="shared" si="776"/>
        <v>0</v>
      </c>
      <c r="CV540" s="391">
        <f t="shared" si="777"/>
        <v>0</v>
      </c>
      <c r="CW540" s="391">
        <f t="shared" si="778"/>
        <v>0</v>
      </c>
      <c r="CX540" s="391">
        <f t="shared" si="779"/>
        <v>0</v>
      </c>
      <c r="CY540" s="391">
        <f t="shared" si="780"/>
        <v>0</v>
      </c>
      <c r="CZ540" s="391">
        <f t="shared" si="781"/>
        <v>0</v>
      </c>
      <c r="DA540" s="391">
        <f t="shared" si="782"/>
        <v>0</v>
      </c>
      <c r="DB540" s="391">
        <f t="shared" si="783"/>
        <v>0</v>
      </c>
      <c r="DC540" s="391">
        <f t="shared" si="784"/>
        <v>0</v>
      </c>
      <c r="DD540" s="391">
        <f t="shared" si="785"/>
        <v>0</v>
      </c>
      <c r="DE540" s="398"/>
      <c r="DF540" s="391">
        <f t="shared" si="786"/>
        <v>0</v>
      </c>
      <c r="DG540" s="391">
        <f t="shared" si="787"/>
        <v>0</v>
      </c>
      <c r="DH540" s="391">
        <f t="shared" si="788"/>
        <v>0</v>
      </c>
      <c r="DI540" s="391">
        <f t="shared" si="789"/>
        <v>0</v>
      </c>
      <c r="DJ540" s="391">
        <f t="shared" si="790"/>
        <v>0</v>
      </c>
      <c r="DK540" s="391">
        <f t="shared" si="791"/>
        <v>0</v>
      </c>
      <c r="DL540" s="391">
        <f t="shared" si="792"/>
        <v>0</v>
      </c>
      <c r="DM540" s="391">
        <f t="shared" si="793"/>
        <v>0</v>
      </c>
      <c r="DN540" s="391">
        <f t="shared" si="794"/>
        <v>0</v>
      </c>
      <c r="DO540" s="391">
        <f t="shared" si="795"/>
        <v>0</v>
      </c>
      <c r="DP540" s="391">
        <f t="shared" si="796"/>
        <v>0</v>
      </c>
      <c r="DQ540" s="398"/>
      <c r="DR540" s="391">
        <f t="shared" si="797"/>
        <v>0</v>
      </c>
      <c r="DS540" s="391">
        <f t="shared" si="798"/>
        <v>0</v>
      </c>
      <c r="DT540" s="391">
        <f t="shared" si="799"/>
        <v>0</v>
      </c>
      <c r="DU540" s="391">
        <f t="shared" si="800"/>
        <v>0</v>
      </c>
      <c r="DV540" s="391">
        <f t="shared" si="801"/>
        <v>0</v>
      </c>
      <c r="DW540" s="391">
        <f t="shared" si="802"/>
        <v>0</v>
      </c>
      <c r="DX540" s="391">
        <f t="shared" si="803"/>
        <v>0</v>
      </c>
      <c r="DY540" s="391">
        <f t="shared" si="804"/>
        <v>0</v>
      </c>
      <c r="DZ540" s="391">
        <f t="shared" si="805"/>
        <v>0</v>
      </c>
      <c r="EA540" s="391">
        <f t="shared" si="806"/>
        <v>0</v>
      </c>
      <c r="EB540" s="391">
        <f t="shared" si="807"/>
        <v>0</v>
      </c>
      <c r="EC540" s="398"/>
      <c r="ED540" s="391">
        <f t="shared" si="808"/>
        <v>0</v>
      </c>
      <c r="EE540" s="391">
        <f t="shared" si="809"/>
        <v>0</v>
      </c>
      <c r="EF540" s="391">
        <f t="shared" si="810"/>
        <v>0</v>
      </c>
      <c r="EG540" s="391">
        <f t="shared" si="811"/>
        <v>0</v>
      </c>
      <c r="EH540" s="391">
        <f t="shared" si="812"/>
        <v>0</v>
      </c>
      <c r="EI540" s="391">
        <f t="shared" si="813"/>
        <v>0</v>
      </c>
      <c r="EJ540" s="391">
        <f t="shared" si="814"/>
        <v>0</v>
      </c>
      <c r="EK540" s="391">
        <f t="shared" si="815"/>
        <v>0</v>
      </c>
      <c r="EL540" s="391">
        <f t="shared" si="816"/>
        <v>0</v>
      </c>
      <c r="EM540" s="391">
        <f t="shared" si="817"/>
        <v>0</v>
      </c>
      <c r="EN540" s="391">
        <f t="shared" si="818"/>
        <v>0</v>
      </c>
    </row>
    <row r="541" spans="1:144" s="391" customFormat="1" ht="13.5" hidden="1" thickBot="1" x14ac:dyDescent="0.25">
      <c r="A541" s="364" t="str">
        <f t="shared" si="824"/>
        <v>zzz</v>
      </c>
      <c r="B541" s="365" t="str">
        <f>IF((A541&lt;&gt;"ZZZ"),(IF((IFERROR((VLOOKUP(A541,'Standaard+voorstellen '!A$1:B$436,1,FALSE)),"ZZZ"))="ZZZ","v","")),"")</f>
        <v/>
      </c>
      <c r="C541" s="470" t="s">
        <v>1051</v>
      </c>
      <c r="D541" s="367" t="str">
        <f t="shared" si="738"/>
        <v/>
      </c>
      <c r="E541" s="368" t="str">
        <f>IFERROR((VLOOKUP(C541,'Standaard+voorstellen '!A$1:E$568,2,FALSE)),"Nog af te handelen AANVRAAG")</f>
        <v>Nog af te handelen AANVRAAG</v>
      </c>
      <c r="F541" s="369" t="str">
        <f>IFERROR((VLOOKUP(C541,'Standaard+voorstellen '!A$1:E$568,3,FALSE)),"")</f>
        <v/>
      </c>
      <c r="G541" s="370">
        <f t="shared" si="821"/>
        <v>0</v>
      </c>
      <c r="H541" s="371">
        <f t="shared" si="823"/>
        <v>0</v>
      </c>
      <c r="I541" s="372">
        <f t="shared" si="822"/>
        <v>0</v>
      </c>
      <c r="J541" s="367" t="str">
        <f t="shared" si="739"/>
        <v/>
      </c>
      <c r="K541" s="372">
        <f t="shared" si="740"/>
        <v>0</v>
      </c>
      <c r="L541" s="535" t="s">
        <v>1101</v>
      </c>
      <c r="M541" s="373"/>
      <c r="N541" s="454"/>
      <c r="O541" s="375"/>
      <c r="P541" s="376"/>
      <c r="Q541" s="461"/>
      <c r="R541" s="462"/>
      <c r="S541" s="482"/>
      <c r="T541" s="462"/>
      <c r="U541" s="462"/>
      <c r="V541" s="461"/>
      <c r="W541" s="462"/>
      <c r="X541" s="482"/>
      <c r="Y541" s="484"/>
      <c r="Z541" s="484"/>
      <c r="AA541" s="484"/>
      <c r="AB541" s="483"/>
      <c r="AC541" s="484"/>
      <c r="AD541" s="484"/>
      <c r="AE541" s="483"/>
      <c r="AF541" s="484"/>
      <c r="AG541" s="485"/>
      <c r="AH541" s="483"/>
      <c r="AI541" s="484"/>
      <c r="AJ541" s="485"/>
      <c r="AK541" s="484"/>
      <c r="AL541" s="484"/>
      <c r="AM541" s="484"/>
      <c r="AN541" s="483"/>
      <c r="AO541" s="484"/>
      <c r="AP541" s="485"/>
      <c r="AQ541" s="484"/>
      <c r="AR541" s="484"/>
      <c r="AS541" s="484"/>
      <c r="AT541" s="483"/>
      <c r="AU541" s="484"/>
      <c r="AV541" s="484"/>
      <c r="AW541" s="483"/>
      <c r="AX541" s="484"/>
      <c r="AY541" s="485"/>
      <c r="AZ541" s="403"/>
      <c r="BA541" s="387" t="str">
        <f t="shared" si="741"/>
        <v>zzz</v>
      </c>
      <c r="BB541" s="388" t="str">
        <f t="shared" si="742"/>
        <v/>
      </c>
      <c r="BC541" s="389" t="str">
        <f t="shared" si="743"/>
        <v/>
      </c>
      <c r="BD541" s="390" t="str">
        <f t="shared" si="825"/>
        <v/>
      </c>
      <c r="BE541" s="391">
        <f t="shared" si="744"/>
        <v>4</v>
      </c>
      <c r="BF541" s="392" t="e">
        <f>VLOOKUP(C541,'Standaard+voorstellen '!A$1:E$568,1,FALSE)</f>
        <v>#N/A</v>
      </c>
      <c r="BG541" s="393" t="e">
        <f>VLOOKUP(P541,'Hulpblad Aantal per VrtgSrt &gt;=1'!B$4:C$688,1,FALSE)</f>
        <v>#N/A</v>
      </c>
      <c r="BH541" s="394"/>
      <c r="BI541" s="393" t="str">
        <f t="shared" si="745"/>
        <v>v</v>
      </c>
      <c r="BJ541" s="393" t="str">
        <f t="shared" si="746"/>
        <v/>
      </c>
      <c r="BK541" s="393" t="str">
        <f t="shared" si="747"/>
        <v/>
      </c>
      <c r="BL541" s="395" t="str">
        <f t="shared" si="748"/>
        <v/>
      </c>
      <c r="BM541" s="393" t="str">
        <f>IF((B541&gt;"a"),(VLOOKUP(A541,Afhankelijkheid!A$2:O$5530,2,FALSE)),"")</f>
        <v/>
      </c>
      <c r="BN541" s="396">
        <f>IFERROR(VLOOKUP(A541,'Hulpblad IZB en IZE'!A$2:B$750,2,FALSE),0)</f>
        <v>0</v>
      </c>
      <c r="BO541" s="397" t="str">
        <f t="shared" si="749"/>
        <v/>
      </c>
      <c r="BP541" s="370">
        <f t="shared" si="750"/>
        <v>0</v>
      </c>
      <c r="BQ541" s="371">
        <f t="shared" si="751"/>
        <v>0</v>
      </c>
      <c r="BR541" s="372">
        <f t="shared" si="819"/>
        <v>0</v>
      </c>
      <c r="BS541" s="372">
        <f t="shared" si="820"/>
        <v>0</v>
      </c>
      <c r="BT541" s="367">
        <f t="shared" si="752"/>
        <v>0</v>
      </c>
      <c r="BU541" s="398"/>
      <c r="BW541" s="393">
        <f t="shared" si="753"/>
        <v>0</v>
      </c>
      <c r="BX541" s="393">
        <f t="shared" si="754"/>
        <v>0</v>
      </c>
      <c r="BY541" s="393">
        <f t="shared" si="755"/>
        <v>0</v>
      </c>
      <c r="BZ541" s="393">
        <f t="shared" si="756"/>
        <v>0</v>
      </c>
      <c r="CA541" s="393">
        <f t="shared" si="757"/>
        <v>0</v>
      </c>
      <c r="CB541" s="393">
        <f t="shared" si="758"/>
        <v>0</v>
      </c>
      <c r="CC541" s="393">
        <f t="shared" si="759"/>
        <v>0</v>
      </c>
      <c r="CD541" s="393">
        <f t="shared" si="760"/>
        <v>0</v>
      </c>
      <c r="CE541" s="393">
        <f t="shared" si="761"/>
        <v>0</v>
      </c>
      <c r="CF541" s="393">
        <f t="shared" si="762"/>
        <v>0</v>
      </c>
      <c r="CG541" s="398"/>
      <c r="CH541" s="391">
        <f t="shared" si="763"/>
        <v>0</v>
      </c>
      <c r="CI541" s="391">
        <f t="shared" si="764"/>
        <v>0</v>
      </c>
      <c r="CJ541" s="391">
        <f t="shared" si="765"/>
        <v>0</v>
      </c>
      <c r="CK541" s="391">
        <f t="shared" si="766"/>
        <v>0</v>
      </c>
      <c r="CL541" s="391">
        <f t="shared" si="767"/>
        <v>0</v>
      </c>
      <c r="CM541" s="391">
        <f t="shared" si="768"/>
        <v>0</v>
      </c>
      <c r="CN541" s="391">
        <f t="shared" si="769"/>
        <v>0</v>
      </c>
      <c r="CO541" s="391">
        <f t="shared" si="770"/>
        <v>0</v>
      </c>
      <c r="CP541" s="391">
        <f t="shared" si="771"/>
        <v>0</v>
      </c>
      <c r="CQ541" s="391">
        <f t="shared" si="772"/>
        <v>0</v>
      </c>
      <c r="CR541" s="391">
        <f t="shared" si="773"/>
        <v>0</v>
      </c>
      <c r="CS541" s="393">
        <f t="shared" si="774"/>
        <v>0</v>
      </c>
      <c r="CT541" s="391">
        <f t="shared" si="775"/>
        <v>0</v>
      </c>
      <c r="CU541" s="391">
        <f t="shared" si="776"/>
        <v>0</v>
      </c>
      <c r="CV541" s="391">
        <f t="shared" si="777"/>
        <v>0</v>
      </c>
      <c r="CW541" s="391">
        <f t="shared" si="778"/>
        <v>0</v>
      </c>
      <c r="CX541" s="391">
        <f t="shared" si="779"/>
        <v>0</v>
      </c>
      <c r="CY541" s="391">
        <f t="shared" si="780"/>
        <v>0</v>
      </c>
      <c r="CZ541" s="391">
        <f t="shared" si="781"/>
        <v>0</v>
      </c>
      <c r="DA541" s="391">
        <f t="shared" si="782"/>
        <v>0</v>
      </c>
      <c r="DB541" s="391">
        <f t="shared" si="783"/>
        <v>0</v>
      </c>
      <c r="DC541" s="391">
        <f t="shared" si="784"/>
        <v>0</v>
      </c>
      <c r="DD541" s="391">
        <f t="shared" si="785"/>
        <v>0</v>
      </c>
      <c r="DE541" s="398"/>
      <c r="DF541" s="391">
        <f t="shared" si="786"/>
        <v>0</v>
      </c>
      <c r="DG541" s="391">
        <f t="shared" si="787"/>
        <v>0</v>
      </c>
      <c r="DH541" s="391">
        <f t="shared" si="788"/>
        <v>0</v>
      </c>
      <c r="DI541" s="391">
        <f t="shared" si="789"/>
        <v>0</v>
      </c>
      <c r="DJ541" s="391">
        <f t="shared" si="790"/>
        <v>0</v>
      </c>
      <c r="DK541" s="391">
        <f t="shared" si="791"/>
        <v>0</v>
      </c>
      <c r="DL541" s="391">
        <f t="shared" si="792"/>
        <v>0</v>
      </c>
      <c r="DM541" s="391">
        <f t="shared" si="793"/>
        <v>0</v>
      </c>
      <c r="DN541" s="391">
        <f t="shared" si="794"/>
        <v>0</v>
      </c>
      <c r="DO541" s="391">
        <f t="shared" si="795"/>
        <v>0</v>
      </c>
      <c r="DP541" s="391">
        <f t="shared" si="796"/>
        <v>0</v>
      </c>
      <c r="DQ541" s="398"/>
      <c r="DR541" s="391">
        <f t="shared" si="797"/>
        <v>0</v>
      </c>
      <c r="DS541" s="391">
        <f t="shared" si="798"/>
        <v>0</v>
      </c>
      <c r="DT541" s="391">
        <f t="shared" si="799"/>
        <v>0</v>
      </c>
      <c r="DU541" s="391">
        <f t="shared" si="800"/>
        <v>0</v>
      </c>
      <c r="DV541" s="391">
        <f t="shared" si="801"/>
        <v>0</v>
      </c>
      <c r="DW541" s="391">
        <f t="shared" si="802"/>
        <v>0</v>
      </c>
      <c r="DX541" s="391">
        <f t="shared" si="803"/>
        <v>0</v>
      </c>
      <c r="DY541" s="391">
        <f t="shared" si="804"/>
        <v>0</v>
      </c>
      <c r="DZ541" s="391">
        <f t="shared" si="805"/>
        <v>0</v>
      </c>
      <c r="EA541" s="391">
        <f t="shared" si="806"/>
        <v>0</v>
      </c>
      <c r="EB541" s="391">
        <f t="shared" si="807"/>
        <v>0</v>
      </c>
      <c r="EC541" s="398"/>
      <c r="ED541" s="391">
        <f t="shared" si="808"/>
        <v>0</v>
      </c>
      <c r="EE541" s="391">
        <f t="shared" si="809"/>
        <v>0</v>
      </c>
      <c r="EF541" s="391">
        <f t="shared" si="810"/>
        <v>0</v>
      </c>
      <c r="EG541" s="391">
        <f t="shared" si="811"/>
        <v>0</v>
      </c>
      <c r="EH541" s="391">
        <f t="shared" si="812"/>
        <v>0</v>
      </c>
      <c r="EI541" s="391">
        <f t="shared" si="813"/>
        <v>0</v>
      </c>
      <c r="EJ541" s="391">
        <f t="shared" si="814"/>
        <v>0</v>
      </c>
      <c r="EK541" s="391">
        <f t="shared" si="815"/>
        <v>0</v>
      </c>
      <c r="EL541" s="391">
        <f t="shared" si="816"/>
        <v>0</v>
      </c>
      <c r="EM541" s="391">
        <f t="shared" si="817"/>
        <v>0</v>
      </c>
      <c r="EN541" s="391">
        <f t="shared" si="818"/>
        <v>0</v>
      </c>
    </row>
    <row r="542" spans="1:144" s="391" customFormat="1" ht="13.5" hidden="1" thickBot="1" x14ac:dyDescent="0.25">
      <c r="A542" s="364" t="str">
        <f t="shared" si="824"/>
        <v>zzz</v>
      </c>
      <c r="B542" s="365" t="str">
        <f>IF((A542&lt;&gt;"ZZZ"),(IF((IFERROR((VLOOKUP(A542,'Standaard+voorstellen '!A$1:B$436,1,FALSE)),"ZZZ"))="ZZZ","v","")),"")</f>
        <v/>
      </c>
      <c r="C542" s="470" t="s">
        <v>1051</v>
      </c>
      <c r="D542" s="367" t="str">
        <f t="shared" si="738"/>
        <v/>
      </c>
      <c r="E542" s="368" t="str">
        <f>IFERROR((VLOOKUP(C542,'Standaard+voorstellen '!A$1:E$568,2,FALSE)),"Nog af te handelen AANVRAAG")</f>
        <v>Nog af te handelen AANVRAAG</v>
      </c>
      <c r="F542" s="369" t="str">
        <f>IFERROR((VLOOKUP(C542,'Standaard+voorstellen '!A$1:E$568,3,FALSE)),"")</f>
        <v/>
      </c>
      <c r="G542" s="370">
        <f t="shared" si="821"/>
        <v>0</v>
      </c>
      <c r="H542" s="371">
        <f t="shared" si="823"/>
        <v>0</v>
      </c>
      <c r="I542" s="372">
        <f t="shared" si="822"/>
        <v>0</v>
      </c>
      <c r="J542" s="367" t="str">
        <f t="shared" si="739"/>
        <v/>
      </c>
      <c r="K542" s="372">
        <f t="shared" si="740"/>
        <v>0</v>
      </c>
      <c r="L542" s="535" t="s">
        <v>1101</v>
      </c>
      <c r="M542" s="373"/>
      <c r="N542" s="454"/>
      <c r="O542" s="375"/>
      <c r="P542" s="376"/>
      <c r="Q542" s="461"/>
      <c r="R542" s="462"/>
      <c r="S542" s="482"/>
      <c r="T542" s="462"/>
      <c r="U542" s="462"/>
      <c r="V542" s="461"/>
      <c r="W542" s="462"/>
      <c r="X542" s="482"/>
      <c r="Y542" s="484"/>
      <c r="Z542" s="484"/>
      <c r="AA542" s="484"/>
      <c r="AB542" s="483"/>
      <c r="AC542" s="484"/>
      <c r="AD542" s="484"/>
      <c r="AE542" s="483"/>
      <c r="AF542" s="484"/>
      <c r="AG542" s="485"/>
      <c r="AH542" s="483"/>
      <c r="AI542" s="484"/>
      <c r="AJ542" s="485"/>
      <c r="AK542" s="484"/>
      <c r="AL542" s="484"/>
      <c r="AM542" s="484"/>
      <c r="AN542" s="483"/>
      <c r="AO542" s="484"/>
      <c r="AP542" s="485"/>
      <c r="AQ542" s="484"/>
      <c r="AR542" s="484"/>
      <c r="AS542" s="484"/>
      <c r="AT542" s="483"/>
      <c r="AU542" s="484"/>
      <c r="AV542" s="484"/>
      <c r="AW542" s="483"/>
      <c r="AX542" s="484"/>
      <c r="AY542" s="485"/>
      <c r="AZ542" s="403"/>
      <c r="BA542" s="387" t="str">
        <f t="shared" si="741"/>
        <v>zzz</v>
      </c>
      <c r="BB542" s="388" t="str">
        <f t="shared" si="742"/>
        <v/>
      </c>
      <c r="BC542" s="389" t="str">
        <f t="shared" si="743"/>
        <v/>
      </c>
      <c r="BD542" s="390" t="str">
        <f t="shared" si="825"/>
        <v/>
      </c>
      <c r="BE542" s="391">
        <f t="shared" si="744"/>
        <v>4</v>
      </c>
      <c r="BF542" s="392" t="e">
        <f>VLOOKUP(C542,'Standaard+voorstellen '!A$1:E$568,1,FALSE)</f>
        <v>#N/A</v>
      </c>
      <c r="BG542" s="393" t="e">
        <f>VLOOKUP(P542,'Hulpblad Aantal per VrtgSrt &gt;=1'!B$4:C$688,1,FALSE)</f>
        <v>#N/A</v>
      </c>
      <c r="BH542" s="394"/>
      <c r="BI542" s="393" t="str">
        <f t="shared" si="745"/>
        <v>v</v>
      </c>
      <c r="BJ542" s="393" t="str">
        <f t="shared" si="746"/>
        <v/>
      </c>
      <c r="BK542" s="393" t="str">
        <f t="shared" si="747"/>
        <v/>
      </c>
      <c r="BL542" s="395" t="str">
        <f t="shared" si="748"/>
        <v/>
      </c>
      <c r="BM542" s="393" t="str">
        <f>IF((B542&gt;"a"),(VLOOKUP(A542,Afhankelijkheid!A$2:O$5530,2,FALSE)),"")</f>
        <v/>
      </c>
      <c r="BN542" s="396">
        <f>IFERROR(VLOOKUP(A542,'Hulpblad IZB en IZE'!A$2:B$750,2,FALSE),0)</f>
        <v>0</v>
      </c>
      <c r="BO542" s="397" t="str">
        <f t="shared" si="749"/>
        <v/>
      </c>
      <c r="BP542" s="370">
        <f t="shared" si="750"/>
        <v>0</v>
      </c>
      <c r="BQ542" s="371">
        <f t="shared" si="751"/>
        <v>0</v>
      </c>
      <c r="BR542" s="372">
        <f t="shared" si="819"/>
        <v>0</v>
      </c>
      <c r="BS542" s="372">
        <f t="shared" si="820"/>
        <v>0</v>
      </c>
      <c r="BT542" s="367">
        <f t="shared" si="752"/>
        <v>0</v>
      </c>
      <c r="BU542" s="398"/>
      <c r="BW542" s="393">
        <f t="shared" si="753"/>
        <v>0</v>
      </c>
      <c r="BX542" s="393">
        <f t="shared" si="754"/>
        <v>0</v>
      </c>
      <c r="BY542" s="393">
        <f t="shared" si="755"/>
        <v>0</v>
      </c>
      <c r="BZ542" s="393">
        <f t="shared" si="756"/>
        <v>0</v>
      </c>
      <c r="CA542" s="393">
        <f t="shared" si="757"/>
        <v>0</v>
      </c>
      <c r="CB542" s="393">
        <f t="shared" si="758"/>
        <v>0</v>
      </c>
      <c r="CC542" s="393">
        <f t="shared" si="759"/>
        <v>0</v>
      </c>
      <c r="CD542" s="393">
        <f t="shared" si="760"/>
        <v>0</v>
      </c>
      <c r="CE542" s="393">
        <f t="shared" si="761"/>
        <v>0</v>
      </c>
      <c r="CF542" s="393">
        <f t="shared" si="762"/>
        <v>0</v>
      </c>
      <c r="CG542" s="398"/>
      <c r="CH542" s="391">
        <f t="shared" si="763"/>
        <v>0</v>
      </c>
      <c r="CI542" s="391">
        <f t="shared" si="764"/>
        <v>0</v>
      </c>
      <c r="CJ542" s="391">
        <f t="shared" si="765"/>
        <v>0</v>
      </c>
      <c r="CK542" s="391">
        <f t="shared" si="766"/>
        <v>0</v>
      </c>
      <c r="CL542" s="391">
        <f t="shared" si="767"/>
        <v>0</v>
      </c>
      <c r="CM542" s="391">
        <f t="shared" si="768"/>
        <v>0</v>
      </c>
      <c r="CN542" s="391">
        <f t="shared" si="769"/>
        <v>0</v>
      </c>
      <c r="CO542" s="391">
        <f t="shared" si="770"/>
        <v>0</v>
      </c>
      <c r="CP542" s="391">
        <f t="shared" si="771"/>
        <v>0</v>
      </c>
      <c r="CQ542" s="391">
        <f t="shared" si="772"/>
        <v>0</v>
      </c>
      <c r="CR542" s="391">
        <f t="shared" si="773"/>
        <v>0</v>
      </c>
      <c r="CS542" s="393">
        <f t="shared" si="774"/>
        <v>0</v>
      </c>
      <c r="CT542" s="391">
        <f t="shared" si="775"/>
        <v>0</v>
      </c>
      <c r="CU542" s="391">
        <f t="shared" si="776"/>
        <v>0</v>
      </c>
      <c r="CV542" s="391">
        <f t="shared" si="777"/>
        <v>0</v>
      </c>
      <c r="CW542" s="391">
        <f t="shared" si="778"/>
        <v>0</v>
      </c>
      <c r="CX542" s="391">
        <f t="shared" si="779"/>
        <v>0</v>
      </c>
      <c r="CY542" s="391">
        <f t="shared" si="780"/>
        <v>0</v>
      </c>
      <c r="CZ542" s="391">
        <f t="shared" si="781"/>
        <v>0</v>
      </c>
      <c r="DA542" s="391">
        <f t="shared" si="782"/>
        <v>0</v>
      </c>
      <c r="DB542" s="391">
        <f t="shared" si="783"/>
        <v>0</v>
      </c>
      <c r="DC542" s="391">
        <f t="shared" si="784"/>
        <v>0</v>
      </c>
      <c r="DD542" s="391">
        <f t="shared" si="785"/>
        <v>0</v>
      </c>
      <c r="DE542" s="398"/>
      <c r="DF542" s="391">
        <f t="shared" si="786"/>
        <v>0</v>
      </c>
      <c r="DG542" s="391">
        <f t="shared" si="787"/>
        <v>0</v>
      </c>
      <c r="DH542" s="391">
        <f t="shared" si="788"/>
        <v>0</v>
      </c>
      <c r="DI542" s="391">
        <f t="shared" si="789"/>
        <v>0</v>
      </c>
      <c r="DJ542" s="391">
        <f t="shared" si="790"/>
        <v>0</v>
      </c>
      <c r="DK542" s="391">
        <f t="shared" si="791"/>
        <v>0</v>
      </c>
      <c r="DL542" s="391">
        <f t="shared" si="792"/>
        <v>0</v>
      </c>
      <c r="DM542" s="391">
        <f t="shared" si="793"/>
        <v>0</v>
      </c>
      <c r="DN542" s="391">
        <f t="shared" si="794"/>
        <v>0</v>
      </c>
      <c r="DO542" s="391">
        <f t="shared" si="795"/>
        <v>0</v>
      </c>
      <c r="DP542" s="391">
        <f t="shared" si="796"/>
        <v>0</v>
      </c>
      <c r="DQ542" s="398"/>
      <c r="DR542" s="391">
        <f t="shared" si="797"/>
        <v>0</v>
      </c>
      <c r="DS542" s="391">
        <f t="shared" si="798"/>
        <v>0</v>
      </c>
      <c r="DT542" s="391">
        <f t="shared" si="799"/>
        <v>0</v>
      </c>
      <c r="DU542" s="391">
        <f t="shared" si="800"/>
        <v>0</v>
      </c>
      <c r="DV542" s="391">
        <f t="shared" si="801"/>
        <v>0</v>
      </c>
      <c r="DW542" s="391">
        <f t="shared" si="802"/>
        <v>0</v>
      </c>
      <c r="DX542" s="391">
        <f t="shared" si="803"/>
        <v>0</v>
      </c>
      <c r="DY542" s="391">
        <f t="shared" si="804"/>
        <v>0</v>
      </c>
      <c r="DZ542" s="391">
        <f t="shared" si="805"/>
        <v>0</v>
      </c>
      <c r="EA542" s="391">
        <f t="shared" si="806"/>
        <v>0</v>
      </c>
      <c r="EB542" s="391">
        <f t="shared" si="807"/>
        <v>0</v>
      </c>
      <c r="EC542" s="398"/>
      <c r="ED542" s="391">
        <f t="shared" si="808"/>
        <v>0</v>
      </c>
      <c r="EE542" s="391">
        <f t="shared" si="809"/>
        <v>0</v>
      </c>
      <c r="EF542" s="391">
        <f t="shared" si="810"/>
        <v>0</v>
      </c>
      <c r="EG542" s="391">
        <f t="shared" si="811"/>
        <v>0</v>
      </c>
      <c r="EH542" s="391">
        <f t="shared" si="812"/>
        <v>0</v>
      </c>
      <c r="EI542" s="391">
        <f t="shared" si="813"/>
        <v>0</v>
      </c>
      <c r="EJ542" s="391">
        <f t="shared" si="814"/>
        <v>0</v>
      </c>
      <c r="EK542" s="391">
        <f t="shared" si="815"/>
        <v>0</v>
      </c>
      <c r="EL542" s="391">
        <f t="shared" si="816"/>
        <v>0</v>
      </c>
      <c r="EM542" s="391">
        <f t="shared" si="817"/>
        <v>0</v>
      </c>
      <c r="EN542" s="391">
        <f t="shared" si="818"/>
        <v>0</v>
      </c>
    </row>
    <row r="543" spans="1:144" s="391" customFormat="1" ht="13.5" hidden="1" thickBot="1" x14ac:dyDescent="0.25">
      <c r="A543" s="364" t="str">
        <f t="shared" si="824"/>
        <v>zzz</v>
      </c>
      <c r="B543" s="365" t="str">
        <f>IF((A543&lt;&gt;"ZZZ"),(IF((IFERROR((VLOOKUP(A543,'Standaard+voorstellen '!A$1:B$436,1,FALSE)),"ZZZ"))="ZZZ","v","")),"")</f>
        <v/>
      </c>
      <c r="C543" s="470" t="s">
        <v>1051</v>
      </c>
      <c r="D543" s="367" t="str">
        <f t="shared" si="738"/>
        <v/>
      </c>
      <c r="E543" s="368" t="str">
        <f>IFERROR((VLOOKUP(C543,'Standaard+voorstellen '!A$1:E$568,2,FALSE)),"Nog af te handelen AANVRAAG")</f>
        <v>Nog af te handelen AANVRAAG</v>
      </c>
      <c r="F543" s="369" t="str">
        <f>IFERROR((VLOOKUP(C543,'Standaard+voorstellen '!A$1:E$568,3,FALSE)),"")</f>
        <v/>
      </c>
      <c r="G543" s="370">
        <f t="shared" si="821"/>
        <v>0</v>
      </c>
      <c r="H543" s="371">
        <f t="shared" si="823"/>
        <v>0</v>
      </c>
      <c r="I543" s="372">
        <f t="shared" si="822"/>
        <v>0</v>
      </c>
      <c r="J543" s="367" t="str">
        <f t="shared" si="739"/>
        <v/>
      </c>
      <c r="K543" s="372">
        <f t="shared" si="740"/>
        <v>0</v>
      </c>
      <c r="L543" s="535" t="s">
        <v>1101</v>
      </c>
      <c r="M543" s="373"/>
      <c r="N543" s="454"/>
      <c r="O543" s="375"/>
      <c r="P543" s="376"/>
      <c r="Q543" s="461"/>
      <c r="R543" s="462"/>
      <c r="S543" s="482"/>
      <c r="T543" s="462"/>
      <c r="U543" s="462"/>
      <c r="V543" s="461"/>
      <c r="W543" s="462"/>
      <c r="X543" s="482"/>
      <c r="Y543" s="484"/>
      <c r="Z543" s="484"/>
      <c r="AA543" s="484"/>
      <c r="AB543" s="483"/>
      <c r="AC543" s="484"/>
      <c r="AD543" s="484"/>
      <c r="AE543" s="483"/>
      <c r="AF543" s="484"/>
      <c r="AG543" s="485"/>
      <c r="AH543" s="483"/>
      <c r="AI543" s="484"/>
      <c r="AJ543" s="485"/>
      <c r="AK543" s="484"/>
      <c r="AL543" s="484"/>
      <c r="AM543" s="484"/>
      <c r="AN543" s="483"/>
      <c r="AO543" s="484"/>
      <c r="AP543" s="485"/>
      <c r="AQ543" s="484"/>
      <c r="AR543" s="484"/>
      <c r="AS543" s="484"/>
      <c r="AT543" s="483"/>
      <c r="AU543" s="484"/>
      <c r="AV543" s="484"/>
      <c r="AW543" s="483"/>
      <c r="AX543" s="484"/>
      <c r="AY543" s="485"/>
      <c r="AZ543" s="403"/>
      <c r="BA543" s="387" t="str">
        <f t="shared" si="741"/>
        <v>zzz</v>
      </c>
      <c r="BB543" s="388" t="str">
        <f t="shared" si="742"/>
        <v/>
      </c>
      <c r="BC543" s="389" t="str">
        <f t="shared" si="743"/>
        <v/>
      </c>
      <c r="BD543" s="390" t="str">
        <f t="shared" si="825"/>
        <v/>
      </c>
      <c r="BE543" s="391">
        <f t="shared" si="744"/>
        <v>4</v>
      </c>
      <c r="BF543" s="392" t="e">
        <f>VLOOKUP(C543,'Standaard+voorstellen '!A$1:E$568,1,FALSE)</f>
        <v>#N/A</v>
      </c>
      <c r="BG543" s="393" t="e">
        <f>VLOOKUP(P543,'Hulpblad Aantal per VrtgSrt &gt;=1'!B$4:C$688,1,FALSE)</f>
        <v>#N/A</v>
      </c>
      <c r="BH543" s="394"/>
      <c r="BI543" s="393" t="str">
        <f t="shared" si="745"/>
        <v>v</v>
      </c>
      <c r="BJ543" s="393" t="str">
        <f t="shared" si="746"/>
        <v/>
      </c>
      <c r="BK543" s="393" t="str">
        <f t="shared" si="747"/>
        <v/>
      </c>
      <c r="BL543" s="395" t="str">
        <f t="shared" si="748"/>
        <v/>
      </c>
      <c r="BM543" s="393" t="str">
        <f>IF((B543&gt;"a"),(VLOOKUP(A543,Afhankelijkheid!A$2:O$5530,2,FALSE)),"")</f>
        <v/>
      </c>
      <c r="BN543" s="396">
        <f>IFERROR(VLOOKUP(A543,'Hulpblad IZB en IZE'!A$2:B$750,2,FALSE),0)</f>
        <v>0</v>
      </c>
      <c r="BO543" s="397" t="str">
        <f t="shared" si="749"/>
        <v/>
      </c>
      <c r="BP543" s="370">
        <f t="shared" si="750"/>
        <v>0</v>
      </c>
      <c r="BQ543" s="371">
        <f t="shared" si="751"/>
        <v>0</v>
      </c>
      <c r="BR543" s="372">
        <f t="shared" si="819"/>
        <v>0</v>
      </c>
      <c r="BS543" s="372">
        <f t="shared" si="820"/>
        <v>0</v>
      </c>
      <c r="BT543" s="367">
        <f t="shared" si="752"/>
        <v>0</v>
      </c>
      <c r="BU543" s="398"/>
      <c r="BW543" s="393">
        <f t="shared" si="753"/>
        <v>0</v>
      </c>
      <c r="BX543" s="393">
        <f t="shared" si="754"/>
        <v>0</v>
      </c>
      <c r="BY543" s="393">
        <f t="shared" si="755"/>
        <v>0</v>
      </c>
      <c r="BZ543" s="393">
        <f t="shared" si="756"/>
        <v>0</v>
      </c>
      <c r="CA543" s="393">
        <f t="shared" si="757"/>
        <v>0</v>
      </c>
      <c r="CB543" s="393">
        <f t="shared" si="758"/>
        <v>0</v>
      </c>
      <c r="CC543" s="393">
        <f t="shared" si="759"/>
        <v>0</v>
      </c>
      <c r="CD543" s="393">
        <f t="shared" si="760"/>
        <v>0</v>
      </c>
      <c r="CE543" s="393">
        <f t="shared" si="761"/>
        <v>0</v>
      </c>
      <c r="CF543" s="393">
        <f t="shared" si="762"/>
        <v>0</v>
      </c>
      <c r="CG543" s="398"/>
      <c r="CH543" s="391">
        <f t="shared" si="763"/>
        <v>0</v>
      </c>
      <c r="CI543" s="391">
        <f t="shared" si="764"/>
        <v>0</v>
      </c>
      <c r="CJ543" s="391">
        <f t="shared" si="765"/>
        <v>0</v>
      </c>
      <c r="CK543" s="391">
        <f t="shared" si="766"/>
        <v>0</v>
      </c>
      <c r="CL543" s="391">
        <f t="shared" si="767"/>
        <v>0</v>
      </c>
      <c r="CM543" s="391">
        <f t="shared" si="768"/>
        <v>0</v>
      </c>
      <c r="CN543" s="391">
        <f t="shared" si="769"/>
        <v>0</v>
      </c>
      <c r="CO543" s="391">
        <f t="shared" si="770"/>
        <v>0</v>
      </c>
      <c r="CP543" s="391">
        <f t="shared" si="771"/>
        <v>0</v>
      </c>
      <c r="CQ543" s="391">
        <f t="shared" si="772"/>
        <v>0</v>
      </c>
      <c r="CR543" s="391">
        <f t="shared" si="773"/>
        <v>0</v>
      </c>
      <c r="CS543" s="393">
        <f t="shared" si="774"/>
        <v>0</v>
      </c>
      <c r="CT543" s="391">
        <f t="shared" si="775"/>
        <v>0</v>
      </c>
      <c r="CU543" s="391">
        <f t="shared" si="776"/>
        <v>0</v>
      </c>
      <c r="CV543" s="391">
        <f t="shared" si="777"/>
        <v>0</v>
      </c>
      <c r="CW543" s="391">
        <f t="shared" si="778"/>
        <v>0</v>
      </c>
      <c r="CX543" s="391">
        <f t="shared" si="779"/>
        <v>0</v>
      </c>
      <c r="CY543" s="391">
        <f t="shared" si="780"/>
        <v>0</v>
      </c>
      <c r="CZ543" s="391">
        <f t="shared" si="781"/>
        <v>0</v>
      </c>
      <c r="DA543" s="391">
        <f t="shared" si="782"/>
        <v>0</v>
      </c>
      <c r="DB543" s="391">
        <f t="shared" si="783"/>
        <v>0</v>
      </c>
      <c r="DC543" s="391">
        <f t="shared" si="784"/>
        <v>0</v>
      </c>
      <c r="DD543" s="391">
        <f t="shared" si="785"/>
        <v>0</v>
      </c>
      <c r="DE543" s="398"/>
      <c r="DF543" s="391">
        <f t="shared" si="786"/>
        <v>0</v>
      </c>
      <c r="DG543" s="391">
        <f t="shared" si="787"/>
        <v>0</v>
      </c>
      <c r="DH543" s="391">
        <f t="shared" si="788"/>
        <v>0</v>
      </c>
      <c r="DI543" s="391">
        <f t="shared" si="789"/>
        <v>0</v>
      </c>
      <c r="DJ543" s="391">
        <f t="shared" si="790"/>
        <v>0</v>
      </c>
      <c r="DK543" s="391">
        <f t="shared" si="791"/>
        <v>0</v>
      </c>
      <c r="DL543" s="391">
        <f t="shared" si="792"/>
        <v>0</v>
      </c>
      <c r="DM543" s="391">
        <f t="shared" si="793"/>
        <v>0</v>
      </c>
      <c r="DN543" s="391">
        <f t="shared" si="794"/>
        <v>0</v>
      </c>
      <c r="DO543" s="391">
        <f t="shared" si="795"/>
        <v>0</v>
      </c>
      <c r="DP543" s="391">
        <f t="shared" si="796"/>
        <v>0</v>
      </c>
      <c r="DQ543" s="398"/>
      <c r="DR543" s="391">
        <f t="shared" si="797"/>
        <v>0</v>
      </c>
      <c r="DS543" s="391">
        <f t="shared" si="798"/>
        <v>0</v>
      </c>
      <c r="DT543" s="391">
        <f t="shared" si="799"/>
        <v>0</v>
      </c>
      <c r="DU543" s="391">
        <f t="shared" si="800"/>
        <v>0</v>
      </c>
      <c r="DV543" s="391">
        <f t="shared" si="801"/>
        <v>0</v>
      </c>
      <c r="DW543" s="391">
        <f t="shared" si="802"/>
        <v>0</v>
      </c>
      <c r="DX543" s="391">
        <f t="shared" si="803"/>
        <v>0</v>
      </c>
      <c r="DY543" s="391">
        <f t="shared" si="804"/>
        <v>0</v>
      </c>
      <c r="DZ543" s="391">
        <f t="shared" si="805"/>
        <v>0</v>
      </c>
      <c r="EA543" s="391">
        <f t="shared" si="806"/>
        <v>0</v>
      </c>
      <c r="EB543" s="391">
        <f t="shared" si="807"/>
        <v>0</v>
      </c>
      <c r="EC543" s="398"/>
      <c r="ED543" s="391">
        <f t="shared" si="808"/>
        <v>0</v>
      </c>
      <c r="EE543" s="391">
        <f t="shared" si="809"/>
        <v>0</v>
      </c>
      <c r="EF543" s="391">
        <f t="shared" si="810"/>
        <v>0</v>
      </c>
      <c r="EG543" s="391">
        <f t="shared" si="811"/>
        <v>0</v>
      </c>
      <c r="EH543" s="391">
        <f t="shared" si="812"/>
        <v>0</v>
      </c>
      <c r="EI543" s="391">
        <f t="shared" si="813"/>
        <v>0</v>
      </c>
      <c r="EJ543" s="391">
        <f t="shared" si="814"/>
        <v>0</v>
      </c>
      <c r="EK543" s="391">
        <f t="shared" si="815"/>
        <v>0</v>
      </c>
      <c r="EL543" s="391">
        <f t="shared" si="816"/>
        <v>0</v>
      </c>
      <c r="EM543" s="391">
        <f t="shared" si="817"/>
        <v>0</v>
      </c>
      <c r="EN543" s="391">
        <f t="shared" si="818"/>
        <v>0</v>
      </c>
    </row>
    <row r="544" spans="1:144" s="391" customFormat="1" ht="13.5" hidden="1" thickBot="1" x14ac:dyDescent="0.25">
      <c r="A544" s="364" t="str">
        <f t="shared" si="824"/>
        <v>zzz</v>
      </c>
      <c r="B544" s="365" t="str">
        <f>IF((A544&lt;&gt;"ZZZ"),(IF((IFERROR((VLOOKUP(A544,'Standaard+voorstellen '!A$1:B$436,1,FALSE)),"ZZZ"))="ZZZ","v","")),"")</f>
        <v/>
      </c>
      <c r="C544" s="470" t="s">
        <v>1051</v>
      </c>
      <c r="D544" s="367" t="str">
        <f t="shared" si="738"/>
        <v/>
      </c>
      <c r="E544" s="368" t="str">
        <f>IFERROR((VLOOKUP(C544,'Standaard+voorstellen '!A$1:E$568,2,FALSE)),"Nog af te handelen AANVRAAG")</f>
        <v>Nog af te handelen AANVRAAG</v>
      </c>
      <c r="F544" s="369" t="str">
        <f>IFERROR((VLOOKUP(C544,'Standaard+voorstellen '!A$1:E$568,3,FALSE)),"")</f>
        <v/>
      </c>
      <c r="G544" s="370">
        <f t="shared" si="821"/>
        <v>0</v>
      </c>
      <c r="H544" s="371">
        <f t="shared" si="823"/>
        <v>0</v>
      </c>
      <c r="I544" s="372">
        <f t="shared" si="822"/>
        <v>0</v>
      </c>
      <c r="J544" s="367" t="str">
        <f t="shared" si="739"/>
        <v/>
      </c>
      <c r="K544" s="372">
        <f t="shared" si="740"/>
        <v>0</v>
      </c>
      <c r="L544" s="535" t="s">
        <v>1101</v>
      </c>
      <c r="M544" s="373"/>
      <c r="N544" s="454"/>
      <c r="O544" s="375"/>
      <c r="P544" s="376"/>
      <c r="Q544" s="461"/>
      <c r="R544" s="462"/>
      <c r="S544" s="482"/>
      <c r="T544" s="462"/>
      <c r="U544" s="462"/>
      <c r="V544" s="461"/>
      <c r="W544" s="462"/>
      <c r="X544" s="482"/>
      <c r="Y544" s="484"/>
      <c r="Z544" s="484"/>
      <c r="AA544" s="484"/>
      <c r="AB544" s="483"/>
      <c r="AC544" s="484"/>
      <c r="AD544" s="484"/>
      <c r="AE544" s="483"/>
      <c r="AF544" s="484"/>
      <c r="AG544" s="485"/>
      <c r="AH544" s="483"/>
      <c r="AI544" s="484"/>
      <c r="AJ544" s="485"/>
      <c r="AK544" s="484"/>
      <c r="AL544" s="484"/>
      <c r="AM544" s="484"/>
      <c r="AN544" s="483"/>
      <c r="AO544" s="484"/>
      <c r="AP544" s="485"/>
      <c r="AQ544" s="484"/>
      <c r="AR544" s="484"/>
      <c r="AS544" s="484"/>
      <c r="AT544" s="483"/>
      <c r="AU544" s="484"/>
      <c r="AV544" s="484"/>
      <c r="AW544" s="483"/>
      <c r="AX544" s="484"/>
      <c r="AY544" s="485"/>
      <c r="AZ544" s="403"/>
      <c r="BA544" s="387" t="str">
        <f t="shared" si="741"/>
        <v>zzz</v>
      </c>
      <c r="BB544" s="388" t="str">
        <f t="shared" si="742"/>
        <v/>
      </c>
      <c r="BC544" s="389" t="str">
        <f t="shared" si="743"/>
        <v/>
      </c>
      <c r="BD544" s="390" t="str">
        <f t="shared" si="825"/>
        <v/>
      </c>
      <c r="BE544" s="391">
        <f t="shared" si="744"/>
        <v>4</v>
      </c>
      <c r="BF544" s="392" t="e">
        <f>VLOOKUP(C544,'Standaard+voorstellen '!A$1:E$568,1,FALSE)</f>
        <v>#N/A</v>
      </c>
      <c r="BG544" s="393" t="e">
        <f>VLOOKUP(P544,'Hulpblad Aantal per VrtgSrt &gt;=1'!B$4:C$688,1,FALSE)</f>
        <v>#N/A</v>
      </c>
      <c r="BH544" s="394"/>
      <c r="BI544" s="393" t="str">
        <f t="shared" si="745"/>
        <v>v</v>
      </c>
      <c r="BJ544" s="393" t="str">
        <f t="shared" si="746"/>
        <v/>
      </c>
      <c r="BK544" s="393" t="str">
        <f t="shared" si="747"/>
        <v/>
      </c>
      <c r="BL544" s="395" t="str">
        <f t="shared" si="748"/>
        <v/>
      </c>
      <c r="BM544" s="393" t="str">
        <f>IF((B544&gt;"a"),(VLOOKUP(A544,Afhankelijkheid!A$2:O$5530,2,FALSE)),"")</f>
        <v/>
      </c>
      <c r="BN544" s="396">
        <f>IFERROR(VLOOKUP(A544,'Hulpblad IZB en IZE'!A$2:B$750,2,FALSE),0)</f>
        <v>0</v>
      </c>
      <c r="BO544" s="397" t="str">
        <f t="shared" si="749"/>
        <v/>
      </c>
      <c r="BP544" s="370">
        <f t="shared" si="750"/>
        <v>0</v>
      </c>
      <c r="BQ544" s="371">
        <f t="shared" si="751"/>
        <v>0</v>
      </c>
      <c r="BR544" s="372">
        <f t="shared" si="819"/>
        <v>0</v>
      </c>
      <c r="BS544" s="372">
        <f t="shared" si="820"/>
        <v>0</v>
      </c>
      <c r="BT544" s="367">
        <f t="shared" si="752"/>
        <v>0</v>
      </c>
      <c r="BU544" s="398"/>
      <c r="BW544" s="393">
        <f t="shared" si="753"/>
        <v>0</v>
      </c>
      <c r="BX544" s="393">
        <f t="shared" si="754"/>
        <v>0</v>
      </c>
      <c r="BY544" s="393">
        <f t="shared" si="755"/>
        <v>0</v>
      </c>
      <c r="BZ544" s="393">
        <f t="shared" si="756"/>
        <v>0</v>
      </c>
      <c r="CA544" s="393">
        <f t="shared" si="757"/>
        <v>0</v>
      </c>
      <c r="CB544" s="393">
        <f t="shared" si="758"/>
        <v>0</v>
      </c>
      <c r="CC544" s="393">
        <f t="shared" si="759"/>
        <v>0</v>
      </c>
      <c r="CD544" s="393">
        <f t="shared" si="760"/>
        <v>0</v>
      </c>
      <c r="CE544" s="393">
        <f t="shared" si="761"/>
        <v>0</v>
      </c>
      <c r="CF544" s="393">
        <f t="shared" si="762"/>
        <v>0</v>
      </c>
      <c r="CG544" s="398"/>
      <c r="CH544" s="391">
        <f t="shared" si="763"/>
        <v>0</v>
      </c>
      <c r="CI544" s="391">
        <f t="shared" si="764"/>
        <v>0</v>
      </c>
      <c r="CJ544" s="391">
        <f t="shared" si="765"/>
        <v>0</v>
      </c>
      <c r="CK544" s="391">
        <f t="shared" si="766"/>
        <v>0</v>
      </c>
      <c r="CL544" s="391">
        <f t="shared" si="767"/>
        <v>0</v>
      </c>
      <c r="CM544" s="391">
        <f t="shared" si="768"/>
        <v>0</v>
      </c>
      <c r="CN544" s="391">
        <f t="shared" si="769"/>
        <v>0</v>
      </c>
      <c r="CO544" s="391">
        <f t="shared" si="770"/>
        <v>0</v>
      </c>
      <c r="CP544" s="391">
        <f t="shared" si="771"/>
        <v>0</v>
      </c>
      <c r="CQ544" s="391">
        <f t="shared" si="772"/>
        <v>0</v>
      </c>
      <c r="CR544" s="391">
        <f t="shared" si="773"/>
        <v>0</v>
      </c>
      <c r="CS544" s="393">
        <f t="shared" si="774"/>
        <v>0</v>
      </c>
      <c r="CT544" s="391">
        <f t="shared" si="775"/>
        <v>0</v>
      </c>
      <c r="CU544" s="391">
        <f t="shared" si="776"/>
        <v>0</v>
      </c>
      <c r="CV544" s="391">
        <f t="shared" si="777"/>
        <v>0</v>
      </c>
      <c r="CW544" s="391">
        <f t="shared" si="778"/>
        <v>0</v>
      </c>
      <c r="CX544" s="391">
        <f t="shared" si="779"/>
        <v>0</v>
      </c>
      <c r="CY544" s="391">
        <f t="shared" si="780"/>
        <v>0</v>
      </c>
      <c r="CZ544" s="391">
        <f t="shared" si="781"/>
        <v>0</v>
      </c>
      <c r="DA544" s="391">
        <f t="shared" si="782"/>
        <v>0</v>
      </c>
      <c r="DB544" s="391">
        <f t="shared" si="783"/>
        <v>0</v>
      </c>
      <c r="DC544" s="391">
        <f t="shared" si="784"/>
        <v>0</v>
      </c>
      <c r="DD544" s="391">
        <f t="shared" si="785"/>
        <v>0</v>
      </c>
      <c r="DE544" s="398"/>
      <c r="DF544" s="391">
        <f t="shared" si="786"/>
        <v>0</v>
      </c>
      <c r="DG544" s="391">
        <f t="shared" si="787"/>
        <v>0</v>
      </c>
      <c r="DH544" s="391">
        <f t="shared" si="788"/>
        <v>0</v>
      </c>
      <c r="DI544" s="391">
        <f t="shared" si="789"/>
        <v>0</v>
      </c>
      <c r="DJ544" s="391">
        <f t="shared" si="790"/>
        <v>0</v>
      </c>
      <c r="DK544" s="391">
        <f t="shared" si="791"/>
        <v>0</v>
      </c>
      <c r="DL544" s="391">
        <f t="shared" si="792"/>
        <v>0</v>
      </c>
      <c r="DM544" s="391">
        <f t="shared" si="793"/>
        <v>0</v>
      </c>
      <c r="DN544" s="391">
        <f t="shared" si="794"/>
        <v>0</v>
      </c>
      <c r="DO544" s="391">
        <f t="shared" si="795"/>
        <v>0</v>
      </c>
      <c r="DP544" s="391">
        <f t="shared" si="796"/>
        <v>0</v>
      </c>
      <c r="DQ544" s="398"/>
      <c r="DR544" s="391">
        <f t="shared" si="797"/>
        <v>0</v>
      </c>
      <c r="DS544" s="391">
        <f t="shared" si="798"/>
        <v>0</v>
      </c>
      <c r="DT544" s="391">
        <f t="shared" si="799"/>
        <v>0</v>
      </c>
      <c r="DU544" s="391">
        <f t="shared" si="800"/>
        <v>0</v>
      </c>
      <c r="DV544" s="391">
        <f t="shared" si="801"/>
        <v>0</v>
      </c>
      <c r="DW544" s="391">
        <f t="shared" si="802"/>
        <v>0</v>
      </c>
      <c r="DX544" s="391">
        <f t="shared" si="803"/>
        <v>0</v>
      </c>
      <c r="DY544" s="391">
        <f t="shared" si="804"/>
        <v>0</v>
      </c>
      <c r="DZ544" s="391">
        <f t="shared" si="805"/>
        <v>0</v>
      </c>
      <c r="EA544" s="391">
        <f t="shared" si="806"/>
        <v>0</v>
      </c>
      <c r="EB544" s="391">
        <f t="shared" si="807"/>
        <v>0</v>
      </c>
      <c r="EC544" s="398"/>
      <c r="ED544" s="391">
        <f t="shared" si="808"/>
        <v>0</v>
      </c>
      <c r="EE544" s="391">
        <f t="shared" si="809"/>
        <v>0</v>
      </c>
      <c r="EF544" s="391">
        <f t="shared" si="810"/>
        <v>0</v>
      </c>
      <c r="EG544" s="391">
        <f t="shared" si="811"/>
        <v>0</v>
      </c>
      <c r="EH544" s="391">
        <f t="shared" si="812"/>
        <v>0</v>
      </c>
      <c r="EI544" s="391">
        <f t="shared" si="813"/>
        <v>0</v>
      </c>
      <c r="EJ544" s="391">
        <f t="shared" si="814"/>
        <v>0</v>
      </c>
      <c r="EK544" s="391">
        <f t="shared" si="815"/>
        <v>0</v>
      </c>
      <c r="EL544" s="391">
        <f t="shared" si="816"/>
        <v>0</v>
      </c>
      <c r="EM544" s="391">
        <f t="shared" si="817"/>
        <v>0</v>
      </c>
      <c r="EN544" s="391">
        <f t="shared" si="818"/>
        <v>0</v>
      </c>
    </row>
    <row r="545" spans="1:144" s="391" customFormat="1" ht="13.5" hidden="1" thickBot="1" x14ac:dyDescent="0.25">
      <c r="A545" s="364" t="str">
        <f t="shared" si="824"/>
        <v>zzz</v>
      </c>
      <c r="B545" s="365" t="str">
        <f>IF((A545&lt;&gt;"ZZZ"),(IF((IFERROR((VLOOKUP(A545,'Standaard+voorstellen '!A$1:B$436,1,FALSE)),"ZZZ"))="ZZZ","v","")),"")</f>
        <v/>
      </c>
      <c r="C545" s="470" t="s">
        <v>1051</v>
      </c>
      <c r="D545" s="367" t="str">
        <f t="shared" si="738"/>
        <v/>
      </c>
      <c r="E545" s="368" t="str">
        <f>IFERROR((VLOOKUP(C545,'Standaard+voorstellen '!A$1:E$568,2,FALSE)),"Nog af te handelen AANVRAAG")</f>
        <v>Nog af te handelen AANVRAAG</v>
      </c>
      <c r="F545" s="369" t="str">
        <f>IFERROR((VLOOKUP(C545,'Standaard+voorstellen '!A$1:E$568,3,FALSE)),"")</f>
        <v/>
      </c>
      <c r="G545" s="370">
        <f t="shared" si="821"/>
        <v>0</v>
      </c>
      <c r="H545" s="371">
        <f t="shared" si="823"/>
        <v>0</v>
      </c>
      <c r="I545" s="372">
        <f t="shared" si="822"/>
        <v>0</v>
      </c>
      <c r="J545" s="367" t="str">
        <f t="shared" si="739"/>
        <v/>
      </c>
      <c r="K545" s="372">
        <f t="shared" si="740"/>
        <v>0</v>
      </c>
      <c r="L545" s="535" t="s">
        <v>1101</v>
      </c>
      <c r="M545" s="373"/>
      <c r="N545" s="454"/>
      <c r="O545" s="375"/>
      <c r="P545" s="376"/>
      <c r="Q545" s="461"/>
      <c r="R545" s="462"/>
      <c r="S545" s="482"/>
      <c r="T545" s="462"/>
      <c r="U545" s="462"/>
      <c r="V545" s="461"/>
      <c r="W545" s="462"/>
      <c r="X545" s="482"/>
      <c r="Y545" s="484"/>
      <c r="Z545" s="484"/>
      <c r="AA545" s="484"/>
      <c r="AB545" s="483"/>
      <c r="AC545" s="484"/>
      <c r="AD545" s="484"/>
      <c r="AE545" s="483"/>
      <c r="AF545" s="484"/>
      <c r="AG545" s="485"/>
      <c r="AH545" s="483"/>
      <c r="AI545" s="484"/>
      <c r="AJ545" s="485"/>
      <c r="AK545" s="484"/>
      <c r="AL545" s="484"/>
      <c r="AM545" s="484"/>
      <c r="AN545" s="483"/>
      <c r="AO545" s="484"/>
      <c r="AP545" s="485"/>
      <c r="AQ545" s="484"/>
      <c r="AR545" s="484"/>
      <c r="AS545" s="484"/>
      <c r="AT545" s="483"/>
      <c r="AU545" s="484"/>
      <c r="AV545" s="484"/>
      <c r="AW545" s="483"/>
      <c r="AX545" s="484"/>
      <c r="AY545" s="485"/>
      <c r="AZ545" s="403"/>
      <c r="BA545" s="387" t="str">
        <f t="shared" si="741"/>
        <v>zzz</v>
      </c>
      <c r="BB545" s="388" t="str">
        <f t="shared" si="742"/>
        <v/>
      </c>
      <c r="BC545" s="389" t="str">
        <f t="shared" si="743"/>
        <v/>
      </c>
      <c r="BD545" s="390" t="str">
        <f t="shared" si="825"/>
        <v/>
      </c>
      <c r="BE545" s="391">
        <f t="shared" si="744"/>
        <v>4</v>
      </c>
      <c r="BF545" s="392" t="e">
        <f>VLOOKUP(C545,'Standaard+voorstellen '!A$1:E$568,1,FALSE)</f>
        <v>#N/A</v>
      </c>
      <c r="BG545" s="393" t="e">
        <f>VLOOKUP(P545,'Hulpblad Aantal per VrtgSrt &gt;=1'!B$4:C$688,1,FALSE)</f>
        <v>#N/A</v>
      </c>
      <c r="BH545" s="394"/>
      <c r="BI545" s="393" t="str">
        <f t="shared" si="745"/>
        <v>v</v>
      </c>
      <c r="BJ545" s="393" t="str">
        <f t="shared" si="746"/>
        <v/>
      </c>
      <c r="BK545" s="393" t="str">
        <f t="shared" si="747"/>
        <v/>
      </c>
      <c r="BL545" s="395" t="str">
        <f t="shared" si="748"/>
        <v/>
      </c>
      <c r="BM545" s="393" t="str">
        <f>IF((B545&gt;"a"),(VLOOKUP(A545,Afhankelijkheid!A$2:O$5530,2,FALSE)),"")</f>
        <v/>
      </c>
      <c r="BN545" s="396">
        <f>IFERROR(VLOOKUP(A545,'Hulpblad IZB en IZE'!A$2:B$750,2,FALSE),0)</f>
        <v>0</v>
      </c>
      <c r="BO545" s="397" t="str">
        <f t="shared" si="749"/>
        <v/>
      </c>
      <c r="BP545" s="370">
        <f t="shared" si="750"/>
        <v>0</v>
      </c>
      <c r="BQ545" s="371">
        <f t="shared" si="751"/>
        <v>0</v>
      </c>
      <c r="BR545" s="372">
        <f t="shared" si="819"/>
        <v>0</v>
      </c>
      <c r="BS545" s="372">
        <f t="shared" si="820"/>
        <v>0</v>
      </c>
      <c r="BT545" s="367">
        <f t="shared" si="752"/>
        <v>0</v>
      </c>
      <c r="BU545" s="398"/>
      <c r="BW545" s="393">
        <f t="shared" si="753"/>
        <v>0</v>
      </c>
      <c r="BX545" s="393">
        <f t="shared" si="754"/>
        <v>0</v>
      </c>
      <c r="BY545" s="393">
        <f t="shared" si="755"/>
        <v>0</v>
      </c>
      <c r="BZ545" s="393">
        <f t="shared" si="756"/>
        <v>0</v>
      </c>
      <c r="CA545" s="393">
        <f t="shared" si="757"/>
        <v>0</v>
      </c>
      <c r="CB545" s="393">
        <f t="shared" si="758"/>
        <v>0</v>
      </c>
      <c r="CC545" s="393">
        <f t="shared" si="759"/>
        <v>0</v>
      </c>
      <c r="CD545" s="393">
        <f t="shared" si="760"/>
        <v>0</v>
      </c>
      <c r="CE545" s="393">
        <f t="shared" si="761"/>
        <v>0</v>
      </c>
      <c r="CF545" s="393">
        <f t="shared" si="762"/>
        <v>0</v>
      </c>
      <c r="CG545" s="398"/>
      <c r="CH545" s="391">
        <f t="shared" si="763"/>
        <v>0</v>
      </c>
      <c r="CI545" s="391">
        <f t="shared" si="764"/>
        <v>0</v>
      </c>
      <c r="CJ545" s="391">
        <f t="shared" si="765"/>
        <v>0</v>
      </c>
      <c r="CK545" s="391">
        <f t="shared" si="766"/>
        <v>0</v>
      </c>
      <c r="CL545" s="391">
        <f t="shared" si="767"/>
        <v>0</v>
      </c>
      <c r="CM545" s="391">
        <f t="shared" si="768"/>
        <v>0</v>
      </c>
      <c r="CN545" s="391">
        <f t="shared" si="769"/>
        <v>0</v>
      </c>
      <c r="CO545" s="391">
        <f t="shared" si="770"/>
        <v>0</v>
      </c>
      <c r="CP545" s="391">
        <f t="shared" si="771"/>
        <v>0</v>
      </c>
      <c r="CQ545" s="391">
        <f t="shared" si="772"/>
        <v>0</v>
      </c>
      <c r="CR545" s="391">
        <f t="shared" si="773"/>
        <v>0</v>
      </c>
      <c r="CS545" s="393">
        <f t="shared" si="774"/>
        <v>0</v>
      </c>
      <c r="CT545" s="391">
        <f t="shared" si="775"/>
        <v>0</v>
      </c>
      <c r="CU545" s="391">
        <f t="shared" si="776"/>
        <v>0</v>
      </c>
      <c r="CV545" s="391">
        <f t="shared" si="777"/>
        <v>0</v>
      </c>
      <c r="CW545" s="391">
        <f t="shared" si="778"/>
        <v>0</v>
      </c>
      <c r="CX545" s="391">
        <f t="shared" si="779"/>
        <v>0</v>
      </c>
      <c r="CY545" s="391">
        <f t="shared" si="780"/>
        <v>0</v>
      </c>
      <c r="CZ545" s="391">
        <f t="shared" si="781"/>
        <v>0</v>
      </c>
      <c r="DA545" s="391">
        <f t="shared" si="782"/>
        <v>0</v>
      </c>
      <c r="DB545" s="391">
        <f t="shared" si="783"/>
        <v>0</v>
      </c>
      <c r="DC545" s="391">
        <f t="shared" si="784"/>
        <v>0</v>
      </c>
      <c r="DD545" s="391">
        <f t="shared" si="785"/>
        <v>0</v>
      </c>
      <c r="DE545" s="398"/>
      <c r="DF545" s="391">
        <f t="shared" si="786"/>
        <v>0</v>
      </c>
      <c r="DG545" s="391">
        <f t="shared" si="787"/>
        <v>0</v>
      </c>
      <c r="DH545" s="391">
        <f t="shared" si="788"/>
        <v>0</v>
      </c>
      <c r="DI545" s="391">
        <f t="shared" si="789"/>
        <v>0</v>
      </c>
      <c r="DJ545" s="391">
        <f t="shared" si="790"/>
        <v>0</v>
      </c>
      <c r="DK545" s="391">
        <f t="shared" si="791"/>
        <v>0</v>
      </c>
      <c r="DL545" s="391">
        <f t="shared" si="792"/>
        <v>0</v>
      </c>
      <c r="DM545" s="391">
        <f t="shared" si="793"/>
        <v>0</v>
      </c>
      <c r="DN545" s="391">
        <f t="shared" si="794"/>
        <v>0</v>
      </c>
      <c r="DO545" s="391">
        <f t="shared" si="795"/>
        <v>0</v>
      </c>
      <c r="DP545" s="391">
        <f t="shared" si="796"/>
        <v>0</v>
      </c>
      <c r="DQ545" s="398"/>
      <c r="DR545" s="391">
        <f t="shared" si="797"/>
        <v>0</v>
      </c>
      <c r="DS545" s="391">
        <f t="shared" si="798"/>
        <v>0</v>
      </c>
      <c r="DT545" s="391">
        <f t="shared" si="799"/>
        <v>0</v>
      </c>
      <c r="DU545" s="391">
        <f t="shared" si="800"/>
        <v>0</v>
      </c>
      <c r="DV545" s="391">
        <f t="shared" si="801"/>
        <v>0</v>
      </c>
      <c r="DW545" s="391">
        <f t="shared" si="802"/>
        <v>0</v>
      </c>
      <c r="DX545" s="391">
        <f t="shared" si="803"/>
        <v>0</v>
      </c>
      <c r="DY545" s="391">
        <f t="shared" si="804"/>
        <v>0</v>
      </c>
      <c r="DZ545" s="391">
        <f t="shared" si="805"/>
        <v>0</v>
      </c>
      <c r="EA545" s="391">
        <f t="shared" si="806"/>
        <v>0</v>
      </c>
      <c r="EB545" s="391">
        <f t="shared" si="807"/>
        <v>0</v>
      </c>
      <c r="EC545" s="398"/>
      <c r="ED545" s="391">
        <f t="shared" si="808"/>
        <v>0</v>
      </c>
      <c r="EE545" s="391">
        <f t="shared" si="809"/>
        <v>0</v>
      </c>
      <c r="EF545" s="391">
        <f t="shared" si="810"/>
        <v>0</v>
      </c>
      <c r="EG545" s="391">
        <f t="shared" si="811"/>
        <v>0</v>
      </c>
      <c r="EH545" s="391">
        <f t="shared" si="812"/>
        <v>0</v>
      </c>
      <c r="EI545" s="391">
        <f t="shared" si="813"/>
        <v>0</v>
      </c>
      <c r="EJ545" s="391">
        <f t="shared" si="814"/>
        <v>0</v>
      </c>
      <c r="EK545" s="391">
        <f t="shared" si="815"/>
        <v>0</v>
      </c>
      <c r="EL545" s="391">
        <f t="shared" si="816"/>
        <v>0</v>
      </c>
      <c r="EM545" s="391">
        <f t="shared" si="817"/>
        <v>0</v>
      </c>
      <c r="EN545" s="391">
        <f t="shared" si="818"/>
        <v>0</v>
      </c>
    </row>
    <row r="546" spans="1:144" s="391" customFormat="1" ht="13.5" hidden="1" thickBot="1" x14ac:dyDescent="0.25">
      <c r="A546" s="364" t="str">
        <f t="shared" si="824"/>
        <v>zzz</v>
      </c>
      <c r="B546" s="365" t="str">
        <f>IF((A546&lt;&gt;"ZZZ"),(IF((IFERROR((VLOOKUP(A546,'Standaard+voorstellen '!A$1:B$436,1,FALSE)),"ZZZ"))="ZZZ","v","")),"")</f>
        <v/>
      </c>
      <c r="C546" s="470" t="s">
        <v>1051</v>
      </c>
      <c r="D546" s="367" t="str">
        <f t="shared" si="738"/>
        <v/>
      </c>
      <c r="E546" s="368" t="str">
        <f>IFERROR((VLOOKUP(C546,'Standaard+voorstellen '!A$1:E$568,2,FALSE)),"Nog af te handelen AANVRAAG")</f>
        <v>Nog af te handelen AANVRAAG</v>
      </c>
      <c r="F546" s="369" t="str">
        <f>IFERROR((VLOOKUP(C546,'Standaard+voorstellen '!A$1:E$568,3,FALSE)),"")</f>
        <v/>
      </c>
      <c r="G546" s="370">
        <f t="shared" si="821"/>
        <v>0</v>
      </c>
      <c r="H546" s="371">
        <f t="shared" si="823"/>
        <v>0</v>
      </c>
      <c r="I546" s="372">
        <f t="shared" si="822"/>
        <v>0</v>
      </c>
      <c r="J546" s="367" t="str">
        <f t="shared" si="739"/>
        <v/>
      </c>
      <c r="K546" s="372">
        <f t="shared" si="740"/>
        <v>0</v>
      </c>
      <c r="L546" s="535" t="s">
        <v>1101</v>
      </c>
      <c r="M546" s="373"/>
      <c r="N546" s="454"/>
      <c r="O546" s="375"/>
      <c r="P546" s="376"/>
      <c r="Q546" s="461"/>
      <c r="R546" s="462"/>
      <c r="S546" s="482"/>
      <c r="T546" s="462"/>
      <c r="U546" s="462"/>
      <c r="V546" s="461"/>
      <c r="W546" s="462"/>
      <c r="X546" s="482"/>
      <c r="Y546" s="484"/>
      <c r="Z546" s="484"/>
      <c r="AA546" s="484"/>
      <c r="AB546" s="483"/>
      <c r="AC546" s="484"/>
      <c r="AD546" s="484"/>
      <c r="AE546" s="483"/>
      <c r="AF546" s="484"/>
      <c r="AG546" s="485"/>
      <c r="AH546" s="483"/>
      <c r="AI546" s="484"/>
      <c r="AJ546" s="485"/>
      <c r="AK546" s="484"/>
      <c r="AL546" s="484"/>
      <c r="AM546" s="484"/>
      <c r="AN546" s="483"/>
      <c r="AO546" s="484"/>
      <c r="AP546" s="485"/>
      <c r="AQ546" s="484"/>
      <c r="AR546" s="484"/>
      <c r="AS546" s="484"/>
      <c r="AT546" s="483"/>
      <c r="AU546" s="484"/>
      <c r="AV546" s="484"/>
      <c r="AW546" s="483"/>
      <c r="AX546" s="484"/>
      <c r="AY546" s="485"/>
      <c r="AZ546" s="403"/>
      <c r="BA546" s="387" t="str">
        <f t="shared" si="741"/>
        <v>zzz</v>
      </c>
      <c r="BB546" s="388" t="str">
        <f t="shared" si="742"/>
        <v/>
      </c>
      <c r="BC546" s="389" t="str">
        <f t="shared" si="743"/>
        <v/>
      </c>
      <c r="BD546" s="390" t="str">
        <f t="shared" si="825"/>
        <v/>
      </c>
      <c r="BE546" s="391">
        <f t="shared" si="744"/>
        <v>4</v>
      </c>
      <c r="BF546" s="392" t="e">
        <f>VLOOKUP(C546,'Standaard+voorstellen '!A$1:E$568,1,FALSE)</f>
        <v>#N/A</v>
      </c>
      <c r="BG546" s="393" t="e">
        <f>VLOOKUP(P546,'Hulpblad Aantal per VrtgSrt &gt;=1'!B$4:C$688,1,FALSE)</f>
        <v>#N/A</v>
      </c>
      <c r="BH546" s="394"/>
      <c r="BI546" s="393" t="str">
        <f t="shared" si="745"/>
        <v>v</v>
      </c>
      <c r="BJ546" s="393" t="str">
        <f t="shared" si="746"/>
        <v/>
      </c>
      <c r="BK546" s="393" t="str">
        <f t="shared" si="747"/>
        <v/>
      </c>
      <c r="BL546" s="395" t="str">
        <f t="shared" si="748"/>
        <v/>
      </c>
      <c r="BM546" s="393" t="str">
        <f>IF((B546&gt;"a"),(VLOOKUP(A546,Afhankelijkheid!A$2:O$5530,2,FALSE)),"")</f>
        <v/>
      </c>
      <c r="BN546" s="396">
        <f>IFERROR(VLOOKUP(A546,'Hulpblad IZB en IZE'!A$2:B$750,2,FALSE),0)</f>
        <v>0</v>
      </c>
      <c r="BO546" s="397" t="str">
        <f t="shared" si="749"/>
        <v/>
      </c>
      <c r="BP546" s="370">
        <f t="shared" si="750"/>
        <v>0</v>
      </c>
      <c r="BQ546" s="371">
        <f t="shared" si="751"/>
        <v>0</v>
      </c>
      <c r="BR546" s="372">
        <f t="shared" si="819"/>
        <v>0</v>
      </c>
      <c r="BS546" s="372">
        <f t="shared" si="820"/>
        <v>0</v>
      </c>
      <c r="BT546" s="367">
        <f t="shared" si="752"/>
        <v>0</v>
      </c>
      <c r="BU546" s="398"/>
      <c r="BW546" s="393">
        <f t="shared" si="753"/>
        <v>0</v>
      </c>
      <c r="BX546" s="393">
        <f t="shared" si="754"/>
        <v>0</v>
      </c>
      <c r="BY546" s="393">
        <f t="shared" si="755"/>
        <v>0</v>
      </c>
      <c r="BZ546" s="393">
        <f t="shared" si="756"/>
        <v>0</v>
      </c>
      <c r="CA546" s="393">
        <f t="shared" si="757"/>
        <v>0</v>
      </c>
      <c r="CB546" s="393">
        <f t="shared" si="758"/>
        <v>0</v>
      </c>
      <c r="CC546" s="393">
        <f t="shared" si="759"/>
        <v>0</v>
      </c>
      <c r="CD546" s="393">
        <f t="shared" si="760"/>
        <v>0</v>
      </c>
      <c r="CE546" s="393">
        <f t="shared" si="761"/>
        <v>0</v>
      </c>
      <c r="CF546" s="393">
        <f t="shared" si="762"/>
        <v>0</v>
      </c>
      <c r="CG546" s="398"/>
      <c r="CH546" s="391">
        <f t="shared" si="763"/>
        <v>0</v>
      </c>
      <c r="CI546" s="391">
        <f t="shared" si="764"/>
        <v>0</v>
      </c>
      <c r="CJ546" s="391">
        <f t="shared" si="765"/>
        <v>0</v>
      </c>
      <c r="CK546" s="391">
        <f t="shared" si="766"/>
        <v>0</v>
      </c>
      <c r="CL546" s="391">
        <f t="shared" si="767"/>
        <v>0</v>
      </c>
      <c r="CM546" s="391">
        <f t="shared" si="768"/>
        <v>0</v>
      </c>
      <c r="CN546" s="391">
        <f t="shared" si="769"/>
        <v>0</v>
      </c>
      <c r="CO546" s="391">
        <f t="shared" si="770"/>
        <v>0</v>
      </c>
      <c r="CP546" s="391">
        <f t="shared" si="771"/>
        <v>0</v>
      </c>
      <c r="CQ546" s="391">
        <f t="shared" si="772"/>
        <v>0</v>
      </c>
      <c r="CR546" s="391">
        <f t="shared" si="773"/>
        <v>0</v>
      </c>
      <c r="CS546" s="393">
        <f t="shared" si="774"/>
        <v>0</v>
      </c>
      <c r="CT546" s="391">
        <f t="shared" si="775"/>
        <v>0</v>
      </c>
      <c r="CU546" s="391">
        <f t="shared" si="776"/>
        <v>0</v>
      </c>
      <c r="CV546" s="391">
        <f t="shared" si="777"/>
        <v>0</v>
      </c>
      <c r="CW546" s="391">
        <f t="shared" si="778"/>
        <v>0</v>
      </c>
      <c r="CX546" s="391">
        <f t="shared" si="779"/>
        <v>0</v>
      </c>
      <c r="CY546" s="391">
        <f t="shared" si="780"/>
        <v>0</v>
      </c>
      <c r="CZ546" s="391">
        <f t="shared" si="781"/>
        <v>0</v>
      </c>
      <c r="DA546" s="391">
        <f t="shared" si="782"/>
        <v>0</v>
      </c>
      <c r="DB546" s="391">
        <f t="shared" si="783"/>
        <v>0</v>
      </c>
      <c r="DC546" s="391">
        <f t="shared" si="784"/>
        <v>0</v>
      </c>
      <c r="DD546" s="391">
        <f t="shared" si="785"/>
        <v>0</v>
      </c>
      <c r="DE546" s="398"/>
      <c r="DF546" s="391">
        <f t="shared" si="786"/>
        <v>0</v>
      </c>
      <c r="DG546" s="391">
        <f t="shared" si="787"/>
        <v>0</v>
      </c>
      <c r="DH546" s="391">
        <f t="shared" si="788"/>
        <v>0</v>
      </c>
      <c r="DI546" s="391">
        <f t="shared" si="789"/>
        <v>0</v>
      </c>
      <c r="DJ546" s="391">
        <f t="shared" si="790"/>
        <v>0</v>
      </c>
      <c r="DK546" s="391">
        <f t="shared" si="791"/>
        <v>0</v>
      </c>
      <c r="DL546" s="391">
        <f t="shared" si="792"/>
        <v>0</v>
      </c>
      <c r="DM546" s="391">
        <f t="shared" si="793"/>
        <v>0</v>
      </c>
      <c r="DN546" s="391">
        <f t="shared" si="794"/>
        <v>0</v>
      </c>
      <c r="DO546" s="391">
        <f t="shared" si="795"/>
        <v>0</v>
      </c>
      <c r="DP546" s="391">
        <f t="shared" si="796"/>
        <v>0</v>
      </c>
      <c r="DQ546" s="398"/>
      <c r="DR546" s="391">
        <f t="shared" si="797"/>
        <v>0</v>
      </c>
      <c r="DS546" s="391">
        <f t="shared" si="798"/>
        <v>0</v>
      </c>
      <c r="DT546" s="391">
        <f t="shared" si="799"/>
        <v>0</v>
      </c>
      <c r="DU546" s="391">
        <f t="shared" si="800"/>
        <v>0</v>
      </c>
      <c r="DV546" s="391">
        <f t="shared" si="801"/>
        <v>0</v>
      </c>
      <c r="DW546" s="391">
        <f t="shared" si="802"/>
        <v>0</v>
      </c>
      <c r="DX546" s="391">
        <f t="shared" si="803"/>
        <v>0</v>
      </c>
      <c r="DY546" s="391">
        <f t="shared" si="804"/>
        <v>0</v>
      </c>
      <c r="DZ546" s="391">
        <f t="shared" si="805"/>
        <v>0</v>
      </c>
      <c r="EA546" s="391">
        <f t="shared" si="806"/>
        <v>0</v>
      </c>
      <c r="EB546" s="391">
        <f t="shared" si="807"/>
        <v>0</v>
      </c>
      <c r="EC546" s="398"/>
      <c r="ED546" s="391">
        <f t="shared" si="808"/>
        <v>0</v>
      </c>
      <c r="EE546" s="391">
        <f t="shared" si="809"/>
        <v>0</v>
      </c>
      <c r="EF546" s="391">
        <f t="shared" si="810"/>
        <v>0</v>
      </c>
      <c r="EG546" s="391">
        <f t="shared" si="811"/>
        <v>0</v>
      </c>
      <c r="EH546" s="391">
        <f t="shared" si="812"/>
        <v>0</v>
      </c>
      <c r="EI546" s="391">
        <f t="shared" si="813"/>
        <v>0</v>
      </c>
      <c r="EJ546" s="391">
        <f t="shared" si="814"/>
        <v>0</v>
      </c>
      <c r="EK546" s="391">
        <f t="shared" si="815"/>
        <v>0</v>
      </c>
      <c r="EL546" s="391">
        <f t="shared" si="816"/>
        <v>0</v>
      </c>
      <c r="EM546" s="391">
        <f t="shared" si="817"/>
        <v>0</v>
      </c>
      <c r="EN546" s="391">
        <f t="shared" si="818"/>
        <v>0</v>
      </c>
    </row>
    <row r="547" spans="1:144" s="391" customFormat="1" ht="13.5" hidden="1" thickBot="1" x14ac:dyDescent="0.25">
      <c r="A547" s="364" t="str">
        <f t="shared" si="824"/>
        <v>zzz</v>
      </c>
      <c r="B547" s="365" t="str">
        <f>IF((A547&lt;&gt;"ZZZ"),(IF((IFERROR((VLOOKUP(A547,'Standaard+voorstellen '!A$1:B$436,1,FALSE)),"ZZZ"))="ZZZ","v","")),"")</f>
        <v/>
      </c>
      <c r="C547" s="470" t="s">
        <v>1051</v>
      </c>
      <c r="D547" s="367" t="str">
        <f t="shared" si="738"/>
        <v/>
      </c>
      <c r="E547" s="368" t="str">
        <f>IFERROR((VLOOKUP(C547,'Standaard+voorstellen '!A$1:E$568,2,FALSE)),"Nog af te handelen AANVRAAG")</f>
        <v>Nog af te handelen AANVRAAG</v>
      </c>
      <c r="F547" s="369" t="str">
        <f>IFERROR((VLOOKUP(C547,'Standaard+voorstellen '!A$1:E$568,3,FALSE)),"")</f>
        <v/>
      </c>
      <c r="G547" s="370">
        <f t="shared" si="821"/>
        <v>0</v>
      </c>
      <c r="H547" s="371">
        <f t="shared" si="823"/>
        <v>0</v>
      </c>
      <c r="I547" s="372">
        <f t="shared" si="822"/>
        <v>0</v>
      </c>
      <c r="J547" s="367" t="str">
        <f t="shared" si="739"/>
        <v/>
      </c>
      <c r="K547" s="372">
        <f t="shared" si="740"/>
        <v>0</v>
      </c>
      <c r="L547" s="535" t="s">
        <v>1101</v>
      </c>
      <c r="M547" s="373"/>
      <c r="N547" s="454"/>
      <c r="O547" s="375"/>
      <c r="P547" s="376"/>
      <c r="Q547" s="461"/>
      <c r="R547" s="462"/>
      <c r="S547" s="482"/>
      <c r="T547" s="462"/>
      <c r="U547" s="462"/>
      <c r="V547" s="461"/>
      <c r="W547" s="462"/>
      <c r="X547" s="482"/>
      <c r="Y547" s="484"/>
      <c r="Z547" s="484"/>
      <c r="AA547" s="484"/>
      <c r="AB547" s="483"/>
      <c r="AC547" s="484"/>
      <c r="AD547" s="484"/>
      <c r="AE547" s="483"/>
      <c r="AF547" s="484"/>
      <c r="AG547" s="485"/>
      <c r="AH547" s="483"/>
      <c r="AI547" s="484"/>
      <c r="AJ547" s="485"/>
      <c r="AK547" s="484"/>
      <c r="AL547" s="484"/>
      <c r="AM547" s="484"/>
      <c r="AN547" s="483"/>
      <c r="AO547" s="484"/>
      <c r="AP547" s="485"/>
      <c r="AQ547" s="484"/>
      <c r="AR547" s="484"/>
      <c r="AS547" s="484"/>
      <c r="AT547" s="483"/>
      <c r="AU547" s="484"/>
      <c r="AV547" s="484"/>
      <c r="AW547" s="483"/>
      <c r="AX547" s="484"/>
      <c r="AY547" s="485"/>
      <c r="AZ547" s="403"/>
      <c r="BA547" s="387" t="str">
        <f t="shared" si="741"/>
        <v>zzz</v>
      </c>
      <c r="BB547" s="388" t="str">
        <f t="shared" si="742"/>
        <v/>
      </c>
      <c r="BC547" s="389" t="str">
        <f t="shared" si="743"/>
        <v/>
      </c>
      <c r="BD547" s="390" t="str">
        <f t="shared" si="825"/>
        <v/>
      </c>
      <c r="BE547" s="391">
        <f t="shared" si="744"/>
        <v>4</v>
      </c>
      <c r="BF547" s="392" t="e">
        <f>VLOOKUP(C547,'Standaard+voorstellen '!A$1:E$568,1,FALSE)</f>
        <v>#N/A</v>
      </c>
      <c r="BG547" s="393" t="e">
        <f>VLOOKUP(P547,'Hulpblad Aantal per VrtgSrt &gt;=1'!B$4:C$688,1,FALSE)</f>
        <v>#N/A</v>
      </c>
      <c r="BH547" s="394"/>
      <c r="BI547" s="393" t="str">
        <f t="shared" si="745"/>
        <v>v</v>
      </c>
      <c r="BJ547" s="393" t="str">
        <f t="shared" si="746"/>
        <v/>
      </c>
      <c r="BK547" s="393" t="str">
        <f t="shared" si="747"/>
        <v/>
      </c>
      <c r="BL547" s="395" t="str">
        <f t="shared" si="748"/>
        <v/>
      </c>
      <c r="BM547" s="393" t="str">
        <f>IF((B547&gt;"a"),(VLOOKUP(A547,Afhankelijkheid!A$2:O$5530,2,FALSE)),"")</f>
        <v/>
      </c>
      <c r="BN547" s="396">
        <f>IFERROR(VLOOKUP(A547,'Hulpblad IZB en IZE'!A$2:B$750,2,FALSE),0)</f>
        <v>0</v>
      </c>
      <c r="BO547" s="397" t="str">
        <f t="shared" si="749"/>
        <v/>
      </c>
      <c r="BP547" s="370">
        <f t="shared" si="750"/>
        <v>0</v>
      </c>
      <c r="BQ547" s="371">
        <f t="shared" si="751"/>
        <v>0</v>
      </c>
      <c r="BR547" s="372">
        <f t="shared" si="819"/>
        <v>0</v>
      </c>
      <c r="BS547" s="372">
        <f t="shared" si="820"/>
        <v>0</v>
      </c>
      <c r="BT547" s="367">
        <f t="shared" si="752"/>
        <v>0</v>
      </c>
      <c r="BU547" s="398"/>
      <c r="BW547" s="393">
        <f t="shared" si="753"/>
        <v>0</v>
      </c>
      <c r="BX547" s="393">
        <f t="shared" si="754"/>
        <v>0</v>
      </c>
      <c r="BY547" s="393">
        <f t="shared" si="755"/>
        <v>0</v>
      </c>
      <c r="BZ547" s="393">
        <f t="shared" si="756"/>
        <v>0</v>
      </c>
      <c r="CA547" s="393">
        <f t="shared" si="757"/>
        <v>0</v>
      </c>
      <c r="CB547" s="393">
        <f t="shared" si="758"/>
        <v>0</v>
      </c>
      <c r="CC547" s="393">
        <f t="shared" si="759"/>
        <v>0</v>
      </c>
      <c r="CD547" s="393">
        <f t="shared" si="760"/>
        <v>0</v>
      </c>
      <c r="CE547" s="393">
        <f t="shared" si="761"/>
        <v>0</v>
      </c>
      <c r="CF547" s="393">
        <f t="shared" si="762"/>
        <v>0</v>
      </c>
      <c r="CG547" s="398"/>
      <c r="CH547" s="391">
        <f t="shared" si="763"/>
        <v>0</v>
      </c>
      <c r="CI547" s="391">
        <f t="shared" si="764"/>
        <v>0</v>
      </c>
      <c r="CJ547" s="391">
        <f t="shared" si="765"/>
        <v>0</v>
      </c>
      <c r="CK547" s="391">
        <f t="shared" si="766"/>
        <v>0</v>
      </c>
      <c r="CL547" s="391">
        <f t="shared" si="767"/>
        <v>0</v>
      </c>
      <c r="CM547" s="391">
        <f t="shared" si="768"/>
        <v>0</v>
      </c>
      <c r="CN547" s="391">
        <f t="shared" si="769"/>
        <v>0</v>
      </c>
      <c r="CO547" s="391">
        <f t="shared" si="770"/>
        <v>0</v>
      </c>
      <c r="CP547" s="391">
        <f t="shared" si="771"/>
        <v>0</v>
      </c>
      <c r="CQ547" s="391">
        <f t="shared" si="772"/>
        <v>0</v>
      </c>
      <c r="CR547" s="391">
        <f t="shared" si="773"/>
        <v>0</v>
      </c>
      <c r="CS547" s="393">
        <f t="shared" si="774"/>
        <v>0</v>
      </c>
      <c r="CT547" s="391">
        <f t="shared" si="775"/>
        <v>0</v>
      </c>
      <c r="CU547" s="391">
        <f t="shared" si="776"/>
        <v>0</v>
      </c>
      <c r="CV547" s="391">
        <f t="shared" si="777"/>
        <v>0</v>
      </c>
      <c r="CW547" s="391">
        <f t="shared" si="778"/>
        <v>0</v>
      </c>
      <c r="CX547" s="391">
        <f t="shared" si="779"/>
        <v>0</v>
      </c>
      <c r="CY547" s="391">
        <f t="shared" si="780"/>
        <v>0</v>
      </c>
      <c r="CZ547" s="391">
        <f t="shared" si="781"/>
        <v>0</v>
      </c>
      <c r="DA547" s="391">
        <f t="shared" si="782"/>
        <v>0</v>
      </c>
      <c r="DB547" s="391">
        <f t="shared" si="783"/>
        <v>0</v>
      </c>
      <c r="DC547" s="391">
        <f t="shared" si="784"/>
        <v>0</v>
      </c>
      <c r="DD547" s="391">
        <f t="shared" si="785"/>
        <v>0</v>
      </c>
      <c r="DE547" s="398"/>
      <c r="DF547" s="391">
        <f t="shared" si="786"/>
        <v>0</v>
      </c>
      <c r="DG547" s="391">
        <f t="shared" si="787"/>
        <v>0</v>
      </c>
      <c r="DH547" s="391">
        <f t="shared" si="788"/>
        <v>0</v>
      </c>
      <c r="DI547" s="391">
        <f t="shared" si="789"/>
        <v>0</v>
      </c>
      <c r="DJ547" s="391">
        <f t="shared" si="790"/>
        <v>0</v>
      </c>
      <c r="DK547" s="391">
        <f t="shared" si="791"/>
        <v>0</v>
      </c>
      <c r="DL547" s="391">
        <f t="shared" si="792"/>
        <v>0</v>
      </c>
      <c r="DM547" s="391">
        <f t="shared" si="793"/>
        <v>0</v>
      </c>
      <c r="DN547" s="391">
        <f t="shared" si="794"/>
        <v>0</v>
      </c>
      <c r="DO547" s="391">
        <f t="shared" si="795"/>
        <v>0</v>
      </c>
      <c r="DP547" s="391">
        <f t="shared" si="796"/>
        <v>0</v>
      </c>
      <c r="DQ547" s="398"/>
      <c r="DR547" s="391">
        <f t="shared" si="797"/>
        <v>0</v>
      </c>
      <c r="DS547" s="391">
        <f t="shared" si="798"/>
        <v>0</v>
      </c>
      <c r="DT547" s="391">
        <f t="shared" si="799"/>
        <v>0</v>
      </c>
      <c r="DU547" s="391">
        <f t="shared" si="800"/>
        <v>0</v>
      </c>
      <c r="DV547" s="391">
        <f t="shared" si="801"/>
        <v>0</v>
      </c>
      <c r="DW547" s="391">
        <f t="shared" si="802"/>
        <v>0</v>
      </c>
      <c r="DX547" s="391">
        <f t="shared" si="803"/>
        <v>0</v>
      </c>
      <c r="DY547" s="391">
        <f t="shared" si="804"/>
        <v>0</v>
      </c>
      <c r="DZ547" s="391">
        <f t="shared" si="805"/>
        <v>0</v>
      </c>
      <c r="EA547" s="391">
        <f t="shared" si="806"/>
        <v>0</v>
      </c>
      <c r="EB547" s="391">
        <f t="shared" si="807"/>
        <v>0</v>
      </c>
      <c r="EC547" s="398"/>
      <c r="ED547" s="391">
        <f t="shared" si="808"/>
        <v>0</v>
      </c>
      <c r="EE547" s="391">
        <f t="shared" si="809"/>
        <v>0</v>
      </c>
      <c r="EF547" s="391">
        <f t="shared" si="810"/>
        <v>0</v>
      </c>
      <c r="EG547" s="391">
        <f t="shared" si="811"/>
        <v>0</v>
      </c>
      <c r="EH547" s="391">
        <f t="shared" si="812"/>
        <v>0</v>
      </c>
      <c r="EI547" s="391">
        <f t="shared" si="813"/>
        <v>0</v>
      </c>
      <c r="EJ547" s="391">
        <f t="shared" si="814"/>
        <v>0</v>
      </c>
      <c r="EK547" s="391">
        <f t="shared" si="815"/>
        <v>0</v>
      </c>
      <c r="EL547" s="391">
        <f t="shared" si="816"/>
        <v>0</v>
      </c>
      <c r="EM547" s="391">
        <f t="shared" si="817"/>
        <v>0</v>
      </c>
      <c r="EN547" s="391">
        <f t="shared" si="818"/>
        <v>0</v>
      </c>
    </row>
    <row r="548" spans="1:144" s="391" customFormat="1" ht="13.5" hidden="1" thickBot="1" x14ac:dyDescent="0.25">
      <c r="A548" s="364" t="str">
        <f t="shared" si="824"/>
        <v>zzz</v>
      </c>
      <c r="B548" s="365" t="str">
        <f>IF((A548&lt;&gt;"ZZZ"),(IF((IFERROR((VLOOKUP(A548,'Standaard+voorstellen '!A$1:B$436,1,FALSE)),"ZZZ"))="ZZZ","v","")),"")</f>
        <v/>
      </c>
      <c r="C548" s="536" t="s">
        <v>1051</v>
      </c>
      <c r="D548" s="367" t="str">
        <f t="shared" si="738"/>
        <v/>
      </c>
      <c r="E548" s="368" t="str">
        <f>IFERROR((VLOOKUP(C548,'Standaard+voorstellen '!A$1:E$568,2,FALSE)),"Nog af te handelen AANVRAAG")</f>
        <v>Nog af te handelen AANVRAAG</v>
      </c>
      <c r="F548" s="369" t="str">
        <f>IFERROR((VLOOKUP(C548,'Standaard+voorstellen '!A$1:E$568,3,FALSE)),"")</f>
        <v/>
      </c>
      <c r="G548" s="370">
        <f t="shared" si="821"/>
        <v>0</v>
      </c>
      <c r="H548" s="371">
        <f t="shared" si="823"/>
        <v>0</v>
      </c>
      <c r="I548" s="372">
        <f t="shared" si="822"/>
        <v>0</v>
      </c>
      <c r="J548" s="367" t="str">
        <f t="shared" si="739"/>
        <v/>
      </c>
      <c r="K548" s="372">
        <f t="shared" si="740"/>
        <v>0</v>
      </c>
      <c r="L548" s="537" t="s">
        <v>1101</v>
      </c>
      <c r="M548" s="373"/>
      <c r="N548" s="374"/>
      <c r="O548" s="375"/>
      <c r="P548" s="376"/>
      <c r="Q548" s="461"/>
      <c r="R548" s="462"/>
      <c r="S548" s="482"/>
      <c r="T548" s="462"/>
      <c r="U548" s="462"/>
      <c r="V548" s="483"/>
      <c r="W548" s="484"/>
      <c r="X548" s="485"/>
      <c r="Y548" s="484"/>
      <c r="Z548" s="484"/>
      <c r="AA548" s="484"/>
      <c r="AB548" s="483"/>
      <c r="AC548" s="484"/>
      <c r="AD548" s="484"/>
      <c r="AE548" s="483"/>
      <c r="AF548" s="484"/>
      <c r="AG548" s="485"/>
      <c r="AH548" s="483"/>
      <c r="AI548" s="484"/>
      <c r="AJ548" s="485"/>
      <c r="AK548" s="484"/>
      <c r="AL548" s="484"/>
      <c r="AM548" s="484"/>
      <c r="AN548" s="483"/>
      <c r="AO548" s="484"/>
      <c r="AP548" s="485"/>
      <c r="AQ548" s="484"/>
      <c r="AR548" s="484"/>
      <c r="AS548" s="484"/>
      <c r="AT548" s="483"/>
      <c r="AU548" s="484"/>
      <c r="AV548" s="484"/>
      <c r="AW548" s="483"/>
      <c r="AX548" s="484"/>
      <c r="AY548" s="485"/>
      <c r="AZ548" s="403"/>
      <c r="BA548" s="387" t="str">
        <f t="shared" si="741"/>
        <v>zzz</v>
      </c>
      <c r="BB548" s="388" t="str">
        <f t="shared" si="742"/>
        <v/>
      </c>
      <c r="BC548" s="389" t="str">
        <f t="shared" si="743"/>
        <v/>
      </c>
      <c r="BD548" s="390" t="str">
        <f t="shared" si="825"/>
        <v/>
      </c>
      <c r="BE548" s="391">
        <f t="shared" si="744"/>
        <v>4</v>
      </c>
      <c r="BF548" s="392" t="e">
        <f>VLOOKUP(C548,'Standaard+voorstellen '!A$1:E$568,1,FALSE)</f>
        <v>#N/A</v>
      </c>
      <c r="BG548" s="393" t="e">
        <f>VLOOKUP(P548,'Hulpblad Aantal per VrtgSrt &gt;=1'!B$4:C$688,1,FALSE)</f>
        <v>#N/A</v>
      </c>
      <c r="BH548" s="394"/>
      <c r="BI548" s="393" t="str">
        <f t="shared" si="745"/>
        <v>v</v>
      </c>
      <c r="BJ548" s="393" t="str">
        <f t="shared" si="746"/>
        <v/>
      </c>
      <c r="BK548" s="393" t="str">
        <f t="shared" si="747"/>
        <v/>
      </c>
      <c r="BL548" s="395" t="str">
        <f t="shared" si="748"/>
        <v/>
      </c>
      <c r="BM548" s="393" t="str">
        <f>IF((B548&gt;"a"),(VLOOKUP(A548,Afhankelijkheid!A$2:O$5530,2,FALSE)),"")</f>
        <v/>
      </c>
      <c r="BN548" s="396">
        <f>IFERROR(VLOOKUP(A548,'Hulpblad IZB en IZE'!A$2:B$750,2,FALSE),0)</f>
        <v>0</v>
      </c>
      <c r="BO548" s="397" t="str">
        <f t="shared" si="749"/>
        <v/>
      </c>
      <c r="BP548" s="370">
        <f t="shared" si="750"/>
        <v>0</v>
      </c>
      <c r="BQ548" s="371">
        <f t="shared" si="751"/>
        <v>0</v>
      </c>
      <c r="BR548" s="372">
        <f t="shared" si="819"/>
        <v>0</v>
      </c>
      <c r="BS548" s="372">
        <f t="shared" si="820"/>
        <v>0</v>
      </c>
      <c r="BT548" s="367">
        <f t="shared" si="752"/>
        <v>0</v>
      </c>
      <c r="BU548" s="398"/>
      <c r="BW548" s="393">
        <f t="shared" si="753"/>
        <v>0</v>
      </c>
      <c r="BX548" s="393">
        <f t="shared" si="754"/>
        <v>0</v>
      </c>
      <c r="BY548" s="393">
        <f t="shared" si="755"/>
        <v>0</v>
      </c>
      <c r="BZ548" s="393">
        <f t="shared" si="756"/>
        <v>0</v>
      </c>
      <c r="CA548" s="393">
        <f t="shared" si="757"/>
        <v>0</v>
      </c>
      <c r="CB548" s="393">
        <f t="shared" si="758"/>
        <v>0</v>
      </c>
      <c r="CC548" s="393">
        <f t="shared" si="759"/>
        <v>0</v>
      </c>
      <c r="CD548" s="393">
        <f t="shared" si="760"/>
        <v>0</v>
      </c>
      <c r="CE548" s="393">
        <f t="shared" si="761"/>
        <v>0</v>
      </c>
      <c r="CF548" s="393">
        <f t="shared" si="762"/>
        <v>0</v>
      </c>
      <c r="CG548" s="398"/>
      <c r="CH548" s="391">
        <f t="shared" si="763"/>
        <v>0</v>
      </c>
      <c r="CI548" s="391">
        <f t="shared" si="764"/>
        <v>0</v>
      </c>
      <c r="CJ548" s="391">
        <f t="shared" si="765"/>
        <v>0</v>
      </c>
      <c r="CK548" s="391">
        <f t="shared" si="766"/>
        <v>0</v>
      </c>
      <c r="CL548" s="391">
        <f t="shared" si="767"/>
        <v>0</v>
      </c>
      <c r="CM548" s="391">
        <f t="shared" si="768"/>
        <v>0</v>
      </c>
      <c r="CN548" s="391">
        <f t="shared" si="769"/>
        <v>0</v>
      </c>
      <c r="CO548" s="391">
        <f t="shared" si="770"/>
        <v>0</v>
      </c>
      <c r="CP548" s="391">
        <f t="shared" si="771"/>
        <v>0</v>
      </c>
      <c r="CQ548" s="391">
        <f t="shared" si="772"/>
        <v>0</v>
      </c>
      <c r="CR548" s="391">
        <f t="shared" si="773"/>
        <v>0</v>
      </c>
      <c r="CS548" s="393">
        <f t="shared" si="774"/>
        <v>0</v>
      </c>
      <c r="CT548" s="391">
        <f t="shared" si="775"/>
        <v>0</v>
      </c>
      <c r="CU548" s="391">
        <f t="shared" si="776"/>
        <v>0</v>
      </c>
      <c r="CV548" s="391">
        <f t="shared" si="777"/>
        <v>0</v>
      </c>
      <c r="CW548" s="391">
        <f t="shared" si="778"/>
        <v>0</v>
      </c>
      <c r="CX548" s="391">
        <f t="shared" si="779"/>
        <v>0</v>
      </c>
      <c r="CY548" s="391">
        <f t="shared" si="780"/>
        <v>0</v>
      </c>
      <c r="CZ548" s="391">
        <f t="shared" si="781"/>
        <v>0</v>
      </c>
      <c r="DA548" s="391">
        <f t="shared" si="782"/>
        <v>0</v>
      </c>
      <c r="DB548" s="391">
        <f t="shared" si="783"/>
        <v>0</v>
      </c>
      <c r="DC548" s="391">
        <f t="shared" si="784"/>
        <v>0</v>
      </c>
      <c r="DD548" s="391">
        <f t="shared" si="785"/>
        <v>0</v>
      </c>
      <c r="DE548" s="398"/>
      <c r="DF548" s="391">
        <f t="shared" si="786"/>
        <v>0</v>
      </c>
      <c r="DG548" s="391">
        <f t="shared" si="787"/>
        <v>0</v>
      </c>
      <c r="DH548" s="391">
        <f t="shared" si="788"/>
        <v>0</v>
      </c>
      <c r="DI548" s="391">
        <f t="shared" si="789"/>
        <v>0</v>
      </c>
      <c r="DJ548" s="391">
        <f t="shared" si="790"/>
        <v>0</v>
      </c>
      <c r="DK548" s="391">
        <f t="shared" si="791"/>
        <v>0</v>
      </c>
      <c r="DL548" s="391">
        <f t="shared" si="792"/>
        <v>0</v>
      </c>
      <c r="DM548" s="391">
        <f t="shared" si="793"/>
        <v>0</v>
      </c>
      <c r="DN548" s="391">
        <f t="shared" si="794"/>
        <v>0</v>
      </c>
      <c r="DO548" s="391">
        <f t="shared" si="795"/>
        <v>0</v>
      </c>
      <c r="DP548" s="391">
        <f t="shared" si="796"/>
        <v>0</v>
      </c>
      <c r="DQ548" s="398"/>
      <c r="DR548" s="391">
        <f t="shared" si="797"/>
        <v>0</v>
      </c>
      <c r="DS548" s="391">
        <f t="shared" si="798"/>
        <v>0</v>
      </c>
      <c r="DT548" s="391">
        <f t="shared" si="799"/>
        <v>0</v>
      </c>
      <c r="DU548" s="391">
        <f t="shared" si="800"/>
        <v>0</v>
      </c>
      <c r="DV548" s="391">
        <f t="shared" si="801"/>
        <v>0</v>
      </c>
      <c r="DW548" s="391">
        <f t="shared" si="802"/>
        <v>0</v>
      </c>
      <c r="DX548" s="391">
        <f t="shared" si="803"/>
        <v>0</v>
      </c>
      <c r="DY548" s="391">
        <f t="shared" si="804"/>
        <v>0</v>
      </c>
      <c r="DZ548" s="391">
        <f t="shared" si="805"/>
        <v>0</v>
      </c>
      <c r="EA548" s="391">
        <f t="shared" si="806"/>
        <v>0</v>
      </c>
      <c r="EB548" s="391">
        <f t="shared" si="807"/>
        <v>0</v>
      </c>
      <c r="EC548" s="398"/>
      <c r="ED548" s="391">
        <f t="shared" si="808"/>
        <v>0</v>
      </c>
      <c r="EE548" s="391">
        <f t="shared" si="809"/>
        <v>0</v>
      </c>
      <c r="EF548" s="391">
        <f t="shared" si="810"/>
        <v>0</v>
      </c>
      <c r="EG548" s="391">
        <f t="shared" si="811"/>
        <v>0</v>
      </c>
      <c r="EH548" s="391">
        <f t="shared" si="812"/>
        <v>0</v>
      </c>
      <c r="EI548" s="391">
        <f t="shared" si="813"/>
        <v>0</v>
      </c>
      <c r="EJ548" s="391">
        <f t="shared" si="814"/>
        <v>0</v>
      </c>
      <c r="EK548" s="391">
        <f t="shared" si="815"/>
        <v>0</v>
      </c>
      <c r="EL548" s="391">
        <f t="shared" si="816"/>
        <v>0</v>
      </c>
      <c r="EM548" s="391">
        <f t="shared" si="817"/>
        <v>0</v>
      </c>
      <c r="EN548" s="391">
        <f t="shared" si="818"/>
        <v>0</v>
      </c>
    </row>
    <row r="549" spans="1:144" s="391" customFormat="1" ht="13.5" hidden="1" thickBot="1" x14ac:dyDescent="0.25">
      <c r="A549" s="364" t="str">
        <f t="shared" si="824"/>
        <v>zzz</v>
      </c>
      <c r="B549" s="365" t="str">
        <f>IF((A549&lt;&gt;"ZZZ"),(IF((IFERROR((VLOOKUP(A549,'Standaard+voorstellen '!A$1:B$436,1,FALSE)),"ZZZ"))="ZZZ","v","")),"")</f>
        <v/>
      </c>
      <c r="C549" s="536" t="s">
        <v>1051</v>
      </c>
      <c r="D549" s="367" t="str">
        <f t="shared" si="738"/>
        <v/>
      </c>
      <c r="E549" s="368" t="str">
        <f>IFERROR((VLOOKUP(C549,'Standaard+voorstellen '!A$1:E$568,2,FALSE)),"Nog af te handelen AANVRAAG")</f>
        <v>Nog af te handelen AANVRAAG</v>
      </c>
      <c r="F549" s="369" t="str">
        <f>IFERROR((VLOOKUP(C549,'Standaard+voorstellen '!A$1:E$568,3,FALSE)),"")</f>
        <v/>
      </c>
      <c r="G549" s="370">
        <f t="shared" si="821"/>
        <v>0</v>
      </c>
      <c r="H549" s="371">
        <f t="shared" si="823"/>
        <v>0</v>
      </c>
      <c r="I549" s="372">
        <f t="shared" si="822"/>
        <v>0</v>
      </c>
      <c r="J549" s="367" t="str">
        <f t="shared" si="739"/>
        <v/>
      </c>
      <c r="K549" s="372">
        <f t="shared" si="740"/>
        <v>0</v>
      </c>
      <c r="L549" s="537" t="s">
        <v>1101</v>
      </c>
      <c r="M549" s="373"/>
      <c r="N549" s="374"/>
      <c r="O549" s="375"/>
      <c r="P549" s="376"/>
      <c r="Q549" s="461"/>
      <c r="R549" s="462"/>
      <c r="S549" s="482"/>
      <c r="T549" s="462"/>
      <c r="U549" s="462"/>
      <c r="V549" s="461"/>
      <c r="W549" s="462"/>
      <c r="X549" s="482"/>
      <c r="Y549" s="484"/>
      <c r="Z549" s="484"/>
      <c r="AA549" s="484"/>
      <c r="AB549" s="483"/>
      <c r="AC549" s="484"/>
      <c r="AD549" s="484"/>
      <c r="AE549" s="483"/>
      <c r="AF549" s="484"/>
      <c r="AG549" s="485"/>
      <c r="AH549" s="483"/>
      <c r="AI549" s="484"/>
      <c r="AJ549" s="485"/>
      <c r="AK549" s="462"/>
      <c r="AL549" s="462"/>
      <c r="AM549" s="462"/>
      <c r="AN549" s="483"/>
      <c r="AO549" s="484"/>
      <c r="AP549" s="485"/>
      <c r="AQ549" s="462"/>
      <c r="AR549" s="462"/>
      <c r="AS549" s="462"/>
      <c r="AT549" s="461"/>
      <c r="AU549" s="462"/>
      <c r="AV549" s="462"/>
      <c r="AW549" s="461"/>
      <c r="AX549" s="462"/>
      <c r="AY549" s="485"/>
      <c r="AZ549" s="403"/>
      <c r="BA549" s="387" t="str">
        <f t="shared" si="741"/>
        <v>zzz</v>
      </c>
      <c r="BB549" s="388" t="str">
        <f t="shared" si="742"/>
        <v/>
      </c>
      <c r="BC549" s="389" t="str">
        <f t="shared" si="743"/>
        <v/>
      </c>
      <c r="BD549" s="390" t="str">
        <f t="shared" si="825"/>
        <v/>
      </c>
      <c r="BE549" s="391">
        <f t="shared" si="744"/>
        <v>4</v>
      </c>
      <c r="BF549" s="392" t="e">
        <f>VLOOKUP(C549,'Standaard+voorstellen '!A$1:E$568,1,FALSE)</f>
        <v>#N/A</v>
      </c>
      <c r="BG549" s="393" t="e">
        <f>VLOOKUP(P549,'Hulpblad Aantal per VrtgSrt &gt;=1'!B$4:C$688,1,FALSE)</f>
        <v>#N/A</v>
      </c>
      <c r="BH549" s="394"/>
      <c r="BI549" s="393" t="str">
        <f t="shared" si="745"/>
        <v>v</v>
      </c>
      <c r="BJ549" s="393" t="str">
        <f t="shared" si="746"/>
        <v/>
      </c>
      <c r="BK549" s="393" t="str">
        <f t="shared" si="747"/>
        <v/>
      </c>
      <c r="BL549" s="395" t="str">
        <f t="shared" si="748"/>
        <v/>
      </c>
      <c r="BM549" s="393" t="str">
        <f>IF((B549&gt;"a"),(VLOOKUP(A549,Afhankelijkheid!A$2:O$5530,2,FALSE)),"")</f>
        <v/>
      </c>
      <c r="BN549" s="396">
        <f>IFERROR(VLOOKUP(A549,'Hulpblad IZB en IZE'!A$2:B$750,2,FALSE),0)</f>
        <v>0</v>
      </c>
      <c r="BO549" s="397" t="str">
        <f t="shared" si="749"/>
        <v/>
      </c>
      <c r="BP549" s="370">
        <f t="shared" si="750"/>
        <v>0</v>
      </c>
      <c r="BQ549" s="371">
        <f t="shared" si="751"/>
        <v>0</v>
      </c>
      <c r="BR549" s="372">
        <f t="shared" si="819"/>
        <v>0</v>
      </c>
      <c r="BS549" s="372">
        <f t="shared" si="820"/>
        <v>0</v>
      </c>
      <c r="BT549" s="367">
        <f t="shared" si="752"/>
        <v>0</v>
      </c>
      <c r="BU549" s="398"/>
      <c r="BW549" s="393">
        <f t="shared" si="753"/>
        <v>0</v>
      </c>
      <c r="BX549" s="393">
        <f t="shared" si="754"/>
        <v>0</v>
      </c>
      <c r="BY549" s="393">
        <f t="shared" si="755"/>
        <v>0</v>
      </c>
      <c r="BZ549" s="393">
        <f t="shared" si="756"/>
        <v>0</v>
      </c>
      <c r="CA549" s="393">
        <f t="shared" si="757"/>
        <v>0</v>
      </c>
      <c r="CB549" s="393">
        <f t="shared" si="758"/>
        <v>0</v>
      </c>
      <c r="CC549" s="393">
        <f t="shared" si="759"/>
        <v>0</v>
      </c>
      <c r="CD549" s="393">
        <f t="shared" si="760"/>
        <v>0</v>
      </c>
      <c r="CE549" s="393">
        <f t="shared" si="761"/>
        <v>0</v>
      </c>
      <c r="CF549" s="393">
        <f t="shared" si="762"/>
        <v>0</v>
      </c>
      <c r="CG549" s="398"/>
      <c r="CH549" s="391">
        <f t="shared" si="763"/>
        <v>0</v>
      </c>
      <c r="CI549" s="391">
        <f t="shared" si="764"/>
        <v>0</v>
      </c>
      <c r="CJ549" s="391">
        <f t="shared" si="765"/>
        <v>0</v>
      </c>
      <c r="CK549" s="391">
        <f t="shared" si="766"/>
        <v>0</v>
      </c>
      <c r="CL549" s="391">
        <f t="shared" si="767"/>
        <v>0</v>
      </c>
      <c r="CM549" s="391">
        <f t="shared" si="768"/>
        <v>0</v>
      </c>
      <c r="CN549" s="391">
        <f t="shared" si="769"/>
        <v>0</v>
      </c>
      <c r="CO549" s="391">
        <f t="shared" si="770"/>
        <v>0</v>
      </c>
      <c r="CP549" s="391">
        <f t="shared" si="771"/>
        <v>0</v>
      </c>
      <c r="CQ549" s="391">
        <f t="shared" si="772"/>
        <v>0</v>
      </c>
      <c r="CR549" s="391">
        <f t="shared" si="773"/>
        <v>0</v>
      </c>
      <c r="CS549" s="393">
        <f t="shared" si="774"/>
        <v>0</v>
      </c>
      <c r="CT549" s="391">
        <f t="shared" si="775"/>
        <v>0</v>
      </c>
      <c r="CU549" s="391">
        <f t="shared" si="776"/>
        <v>0</v>
      </c>
      <c r="CV549" s="391">
        <f t="shared" si="777"/>
        <v>0</v>
      </c>
      <c r="CW549" s="391">
        <f t="shared" si="778"/>
        <v>0</v>
      </c>
      <c r="CX549" s="391">
        <f t="shared" si="779"/>
        <v>0</v>
      </c>
      <c r="CY549" s="391">
        <f t="shared" si="780"/>
        <v>0</v>
      </c>
      <c r="CZ549" s="391">
        <f t="shared" si="781"/>
        <v>0</v>
      </c>
      <c r="DA549" s="391">
        <f t="shared" si="782"/>
        <v>0</v>
      </c>
      <c r="DB549" s="391">
        <f t="shared" si="783"/>
        <v>0</v>
      </c>
      <c r="DC549" s="391">
        <f t="shared" si="784"/>
        <v>0</v>
      </c>
      <c r="DD549" s="391">
        <f t="shared" si="785"/>
        <v>0</v>
      </c>
      <c r="DE549" s="398"/>
      <c r="DF549" s="391">
        <f t="shared" si="786"/>
        <v>0</v>
      </c>
      <c r="DG549" s="391">
        <f t="shared" si="787"/>
        <v>0</v>
      </c>
      <c r="DH549" s="391">
        <f t="shared" si="788"/>
        <v>0</v>
      </c>
      <c r="DI549" s="391">
        <f t="shared" si="789"/>
        <v>0</v>
      </c>
      <c r="DJ549" s="391">
        <f t="shared" si="790"/>
        <v>0</v>
      </c>
      <c r="DK549" s="391">
        <f t="shared" si="791"/>
        <v>0</v>
      </c>
      <c r="DL549" s="391">
        <f t="shared" si="792"/>
        <v>0</v>
      </c>
      <c r="DM549" s="391">
        <f t="shared" si="793"/>
        <v>0</v>
      </c>
      <c r="DN549" s="391">
        <f t="shared" si="794"/>
        <v>0</v>
      </c>
      <c r="DO549" s="391">
        <f t="shared" si="795"/>
        <v>0</v>
      </c>
      <c r="DP549" s="391">
        <f t="shared" si="796"/>
        <v>0</v>
      </c>
      <c r="DQ549" s="398"/>
      <c r="DR549" s="391">
        <f t="shared" si="797"/>
        <v>0</v>
      </c>
      <c r="DS549" s="391">
        <f t="shared" si="798"/>
        <v>0</v>
      </c>
      <c r="DT549" s="391">
        <f t="shared" si="799"/>
        <v>0</v>
      </c>
      <c r="DU549" s="391">
        <f t="shared" si="800"/>
        <v>0</v>
      </c>
      <c r="DV549" s="391">
        <f t="shared" si="801"/>
        <v>0</v>
      </c>
      <c r="DW549" s="391">
        <f t="shared" si="802"/>
        <v>0</v>
      </c>
      <c r="DX549" s="391">
        <f t="shared" si="803"/>
        <v>0</v>
      </c>
      <c r="DY549" s="391">
        <f t="shared" si="804"/>
        <v>0</v>
      </c>
      <c r="DZ549" s="391">
        <f t="shared" si="805"/>
        <v>0</v>
      </c>
      <c r="EA549" s="391">
        <f t="shared" si="806"/>
        <v>0</v>
      </c>
      <c r="EB549" s="391">
        <f t="shared" si="807"/>
        <v>0</v>
      </c>
      <c r="EC549" s="398"/>
      <c r="ED549" s="391">
        <f t="shared" si="808"/>
        <v>0</v>
      </c>
      <c r="EE549" s="391">
        <f t="shared" si="809"/>
        <v>0</v>
      </c>
      <c r="EF549" s="391">
        <f t="shared" si="810"/>
        <v>0</v>
      </c>
      <c r="EG549" s="391">
        <f t="shared" si="811"/>
        <v>0</v>
      </c>
      <c r="EH549" s="391">
        <f t="shared" si="812"/>
        <v>0</v>
      </c>
      <c r="EI549" s="391">
        <f t="shared" si="813"/>
        <v>0</v>
      </c>
      <c r="EJ549" s="391">
        <f t="shared" si="814"/>
        <v>0</v>
      </c>
      <c r="EK549" s="391">
        <f t="shared" si="815"/>
        <v>0</v>
      </c>
      <c r="EL549" s="391">
        <f t="shared" si="816"/>
        <v>0</v>
      </c>
      <c r="EM549" s="391">
        <f t="shared" si="817"/>
        <v>0</v>
      </c>
      <c r="EN549" s="391">
        <f t="shared" si="818"/>
        <v>0</v>
      </c>
    </row>
    <row r="550" spans="1:144" s="391" customFormat="1" ht="13.5" hidden="1" thickBot="1" x14ac:dyDescent="0.25">
      <c r="A550" s="364" t="str">
        <f t="shared" si="824"/>
        <v>zzz</v>
      </c>
      <c r="B550" s="365" t="str">
        <f>IF((A550&lt;&gt;"ZZZ"),(IF((IFERROR((VLOOKUP(A550,'Standaard+voorstellen '!A$1:B$436,1,FALSE)),"ZZZ"))="ZZZ","v","")),"")</f>
        <v/>
      </c>
      <c r="C550" s="536" t="s">
        <v>1051</v>
      </c>
      <c r="D550" s="367" t="str">
        <f t="shared" si="738"/>
        <v/>
      </c>
      <c r="E550" s="368" t="str">
        <f>IFERROR((VLOOKUP(C550,'Standaard+voorstellen '!A$1:E$568,2,FALSE)),"Nog af te handelen AANVRAAG")</f>
        <v>Nog af te handelen AANVRAAG</v>
      </c>
      <c r="F550" s="369" t="str">
        <f>IFERROR((VLOOKUP(C550,'Standaard+voorstellen '!A$1:E$568,3,FALSE)),"")</f>
        <v/>
      </c>
      <c r="G550" s="370">
        <f t="shared" si="821"/>
        <v>0</v>
      </c>
      <c r="H550" s="371">
        <f t="shared" si="823"/>
        <v>0</v>
      </c>
      <c r="I550" s="372">
        <f t="shared" si="822"/>
        <v>0</v>
      </c>
      <c r="J550" s="367" t="str">
        <f t="shared" si="739"/>
        <v/>
      </c>
      <c r="K550" s="372">
        <f t="shared" si="740"/>
        <v>0</v>
      </c>
      <c r="L550" s="537" t="s">
        <v>1101</v>
      </c>
      <c r="M550" s="373"/>
      <c r="N550" s="374"/>
      <c r="O550" s="375"/>
      <c r="P550" s="376"/>
      <c r="Q550" s="461"/>
      <c r="R550" s="462"/>
      <c r="S550" s="482"/>
      <c r="T550" s="462"/>
      <c r="U550" s="462"/>
      <c r="V550" s="483"/>
      <c r="W550" s="484"/>
      <c r="X550" s="485"/>
      <c r="Y550" s="484"/>
      <c r="Z550" s="484"/>
      <c r="AA550" s="484"/>
      <c r="AB550" s="483"/>
      <c r="AC550" s="484"/>
      <c r="AD550" s="484"/>
      <c r="AE550" s="483"/>
      <c r="AF550" s="484"/>
      <c r="AG550" s="485"/>
      <c r="AH550" s="483"/>
      <c r="AI550" s="484"/>
      <c r="AJ550" s="485"/>
      <c r="AK550" s="484"/>
      <c r="AL550" s="484"/>
      <c r="AM550" s="484"/>
      <c r="AN550" s="483"/>
      <c r="AO550" s="484"/>
      <c r="AP550" s="485"/>
      <c r="AQ550" s="484"/>
      <c r="AR550" s="484"/>
      <c r="AS550" s="484"/>
      <c r="AT550" s="461"/>
      <c r="AU550" s="484"/>
      <c r="AV550" s="484"/>
      <c r="AW550" s="461"/>
      <c r="AX550" s="462"/>
      <c r="AY550" s="485"/>
      <c r="AZ550" s="403"/>
      <c r="BA550" s="387" t="str">
        <f t="shared" si="741"/>
        <v>zzz</v>
      </c>
      <c r="BB550" s="388" t="str">
        <f t="shared" si="742"/>
        <v/>
      </c>
      <c r="BC550" s="389" t="str">
        <f t="shared" si="743"/>
        <v/>
      </c>
      <c r="BD550" s="390" t="str">
        <f t="shared" si="825"/>
        <v/>
      </c>
      <c r="BE550" s="391">
        <f t="shared" si="744"/>
        <v>4</v>
      </c>
      <c r="BF550" s="392" t="e">
        <f>VLOOKUP(C550,'Standaard+voorstellen '!A$1:E$568,1,FALSE)</f>
        <v>#N/A</v>
      </c>
      <c r="BG550" s="393" t="e">
        <f>VLOOKUP(P550,'Hulpblad Aantal per VrtgSrt &gt;=1'!B$4:C$688,1,FALSE)</f>
        <v>#N/A</v>
      </c>
      <c r="BH550" s="394"/>
      <c r="BI550" s="393" t="str">
        <f t="shared" si="745"/>
        <v>v</v>
      </c>
      <c r="BJ550" s="393" t="str">
        <f t="shared" si="746"/>
        <v/>
      </c>
      <c r="BK550" s="393" t="str">
        <f t="shared" si="747"/>
        <v/>
      </c>
      <c r="BL550" s="395" t="str">
        <f t="shared" si="748"/>
        <v/>
      </c>
      <c r="BM550" s="393" t="str">
        <f>IF((B550&gt;"a"),(VLOOKUP(A550,Afhankelijkheid!A$2:O$5530,2,FALSE)),"")</f>
        <v/>
      </c>
      <c r="BN550" s="396">
        <f>IFERROR(VLOOKUP(A550,'Hulpblad IZB en IZE'!A$2:B$750,2,FALSE),0)</f>
        <v>0</v>
      </c>
      <c r="BO550" s="397" t="str">
        <f t="shared" si="749"/>
        <v/>
      </c>
      <c r="BP550" s="370">
        <f t="shared" si="750"/>
        <v>0</v>
      </c>
      <c r="BQ550" s="371">
        <f t="shared" si="751"/>
        <v>0</v>
      </c>
      <c r="BR550" s="372">
        <f t="shared" si="819"/>
        <v>0</v>
      </c>
      <c r="BS550" s="372">
        <f t="shared" si="820"/>
        <v>0</v>
      </c>
      <c r="BT550" s="367">
        <f t="shared" si="752"/>
        <v>0</v>
      </c>
      <c r="BU550" s="398"/>
      <c r="BW550" s="393">
        <f t="shared" si="753"/>
        <v>0</v>
      </c>
      <c r="BX550" s="393">
        <f t="shared" si="754"/>
        <v>0</v>
      </c>
      <c r="BY550" s="393">
        <f t="shared" si="755"/>
        <v>0</v>
      </c>
      <c r="BZ550" s="393">
        <f t="shared" si="756"/>
        <v>0</v>
      </c>
      <c r="CA550" s="393">
        <f t="shared" si="757"/>
        <v>0</v>
      </c>
      <c r="CB550" s="393">
        <f t="shared" si="758"/>
        <v>0</v>
      </c>
      <c r="CC550" s="393">
        <f t="shared" si="759"/>
        <v>0</v>
      </c>
      <c r="CD550" s="393">
        <f t="shared" si="760"/>
        <v>0</v>
      </c>
      <c r="CE550" s="393">
        <f t="shared" si="761"/>
        <v>0</v>
      </c>
      <c r="CF550" s="393">
        <f t="shared" si="762"/>
        <v>0</v>
      </c>
      <c r="CG550" s="398"/>
      <c r="CH550" s="391">
        <f t="shared" si="763"/>
        <v>0</v>
      </c>
      <c r="CI550" s="391">
        <f t="shared" si="764"/>
        <v>0</v>
      </c>
      <c r="CJ550" s="391">
        <f t="shared" si="765"/>
        <v>0</v>
      </c>
      <c r="CK550" s="391">
        <f t="shared" si="766"/>
        <v>0</v>
      </c>
      <c r="CL550" s="391">
        <f t="shared" si="767"/>
        <v>0</v>
      </c>
      <c r="CM550" s="391">
        <f t="shared" si="768"/>
        <v>0</v>
      </c>
      <c r="CN550" s="391">
        <f t="shared" si="769"/>
        <v>0</v>
      </c>
      <c r="CO550" s="391">
        <f t="shared" si="770"/>
        <v>0</v>
      </c>
      <c r="CP550" s="391">
        <f t="shared" si="771"/>
        <v>0</v>
      </c>
      <c r="CQ550" s="391">
        <f t="shared" si="772"/>
        <v>0</v>
      </c>
      <c r="CR550" s="391">
        <f t="shared" si="773"/>
        <v>0</v>
      </c>
      <c r="CS550" s="393">
        <f t="shared" si="774"/>
        <v>0</v>
      </c>
      <c r="CT550" s="391">
        <f t="shared" si="775"/>
        <v>0</v>
      </c>
      <c r="CU550" s="391">
        <f t="shared" si="776"/>
        <v>0</v>
      </c>
      <c r="CV550" s="391">
        <f t="shared" si="777"/>
        <v>0</v>
      </c>
      <c r="CW550" s="391">
        <f t="shared" si="778"/>
        <v>0</v>
      </c>
      <c r="CX550" s="391">
        <f t="shared" si="779"/>
        <v>0</v>
      </c>
      <c r="CY550" s="391">
        <f t="shared" si="780"/>
        <v>0</v>
      </c>
      <c r="CZ550" s="391">
        <f t="shared" si="781"/>
        <v>0</v>
      </c>
      <c r="DA550" s="391">
        <f t="shared" si="782"/>
        <v>0</v>
      </c>
      <c r="DB550" s="391">
        <f t="shared" si="783"/>
        <v>0</v>
      </c>
      <c r="DC550" s="391">
        <f t="shared" si="784"/>
        <v>0</v>
      </c>
      <c r="DD550" s="391">
        <f t="shared" si="785"/>
        <v>0</v>
      </c>
      <c r="DE550" s="398"/>
      <c r="DF550" s="391">
        <f t="shared" si="786"/>
        <v>0</v>
      </c>
      <c r="DG550" s="391">
        <f t="shared" si="787"/>
        <v>0</v>
      </c>
      <c r="DH550" s="391">
        <f t="shared" si="788"/>
        <v>0</v>
      </c>
      <c r="DI550" s="391">
        <f t="shared" si="789"/>
        <v>0</v>
      </c>
      <c r="DJ550" s="391">
        <f t="shared" si="790"/>
        <v>0</v>
      </c>
      <c r="DK550" s="391">
        <f t="shared" si="791"/>
        <v>0</v>
      </c>
      <c r="DL550" s="391">
        <f t="shared" si="792"/>
        <v>0</v>
      </c>
      <c r="DM550" s="391">
        <f t="shared" si="793"/>
        <v>0</v>
      </c>
      <c r="DN550" s="391">
        <f t="shared" si="794"/>
        <v>0</v>
      </c>
      <c r="DO550" s="391">
        <f t="shared" si="795"/>
        <v>0</v>
      </c>
      <c r="DP550" s="391">
        <f t="shared" si="796"/>
        <v>0</v>
      </c>
      <c r="DQ550" s="398"/>
      <c r="DR550" s="391">
        <f t="shared" si="797"/>
        <v>0</v>
      </c>
      <c r="DS550" s="391">
        <f t="shared" si="798"/>
        <v>0</v>
      </c>
      <c r="DT550" s="391">
        <f t="shared" si="799"/>
        <v>0</v>
      </c>
      <c r="DU550" s="391">
        <f t="shared" si="800"/>
        <v>0</v>
      </c>
      <c r="DV550" s="391">
        <f t="shared" si="801"/>
        <v>0</v>
      </c>
      <c r="DW550" s="391">
        <f t="shared" si="802"/>
        <v>0</v>
      </c>
      <c r="DX550" s="391">
        <f t="shared" si="803"/>
        <v>0</v>
      </c>
      <c r="DY550" s="391">
        <f t="shared" si="804"/>
        <v>0</v>
      </c>
      <c r="DZ550" s="391">
        <f t="shared" si="805"/>
        <v>0</v>
      </c>
      <c r="EA550" s="391">
        <f t="shared" si="806"/>
        <v>0</v>
      </c>
      <c r="EB550" s="391">
        <f t="shared" si="807"/>
        <v>0</v>
      </c>
      <c r="EC550" s="398"/>
      <c r="ED550" s="391">
        <f t="shared" si="808"/>
        <v>0</v>
      </c>
      <c r="EE550" s="391">
        <f t="shared" si="809"/>
        <v>0</v>
      </c>
      <c r="EF550" s="391">
        <f t="shared" si="810"/>
        <v>0</v>
      </c>
      <c r="EG550" s="391">
        <f t="shared" si="811"/>
        <v>0</v>
      </c>
      <c r="EH550" s="391">
        <f t="shared" si="812"/>
        <v>0</v>
      </c>
      <c r="EI550" s="391">
        <f t="shared" si="813"/>
        <v>0</v>
      </c>
      <c r="EJ550" s="391">
        <f t="shared" si="814"/>
        <v>0</v>
      </c>
      <c r="EK550" s="391">
        <f t="shared" si="815"/>
        <v>0</v>
      </c>
      <c r="EL550" s="391">
        <f t="shared" si="816"/>
        <v>0</v>
      </c>
      <c r="EM550" s="391">
        <f t="shared" si="817"/>
        <v>0</v>
      </c>
      <c r="EN550" s="391">
        <f t="shared" si="818"/>
        <v>0</v>
      </c>
    </row>
    <row r="551" spans="1:144" s="391" customFormat="1" ht="13.5" hidden="1" thickBot="1" x14ac:dyDescent="0.25">
      <c r="A551" s="364" t="str">
        <f t="shared" si="824"/>
        <v>zzz</v>
      </c>
      <c r="B551" s="365" t="str">
        <f>IF((A551&lt;&gt;"ZZZ"),(IF((IFERROR((VLOOKUP(A551,'Standaard+voorstellen '!A$1:B$436,1,FALSE)),"ZZZ"))="ZZZ","v","")),"")</f>
        <v/>
      </c>
      <c r="C551" s="536" t="s">
        <v>1051</v>
      </c>
      <c r="D551" s="367" t="str">
        <f t="shared" si="738"/>
        <v/>
      </c>
      <c r="E551" s="368" t="str">
        <f>IFERROR((VLOOKUP(C551,'Standaard+voorstellen '!A$1:E$568,2,FALSE)),"Nog af te handelen AANVRAAG")</f>
        <v>Nog af te handelen AANVRAAG</v>
      </c>
      <c r="F551" s="369" t="str">
        <f>IFERROR((VLOOKUP(C551,'Standaard+voorstellen '!A$1:E$568,3,FALSE)),"")</f>
        <v/>
      </c>
      <c r="G551" s="370">
        <f t="shared" si="821"/>
        <v>0</v>
      </c>
      <c r="H551" s="371">
        <f t="shared" si="823"/>
        <v>0</v>
      </c>
      <c r="I551" s="372">
        <f t="shared" si="822"/>
        <v>0</v>
      </c>
      <c r="J551" s="367" t="str">
        <f t="shared" si="739"/>
        <v/>
      </c>
      <c r="K551" s="372">
        <f t="shared" si="740"/>
        <v>0</v>
      </c>
      <c r="L551" s="537" t="s">
        <v>1101</v>
      </c>
      <c r="M551" s="373"/>
      <c r="N551" s="374"/>
      <c r="O551" s="375"/>
      <c r="P551" s="376"/>
      <c r="Q551" s="461"/>
      <c r="R551" s="462"/>
      <c r="S551" s="482"/>
      <c r="T551" s="462"/>
      <c r="U551" s="462"/>
      <c r="V551" s="483"/>
      <c r="W551" s="484"/>
      <c r="X551" s="485"/>
      <c r="Y551" s="484"/>
      <c r="Z551" s="484"/>
      <c r="AA551" s="484"/>
      <c r="AB551" s="483"/>
      <c r="AC551" s="484"/>
      <c r="AD551" s="484"/>
      <c r="AE551" s="483"/>
      <c r="AF551" s="484"/>
      <c r="AG551" s="485"/>
      <c r="AH551" s="483"/>
      <c r="AI551" s="484"/>
      <c r="AJ551" s="485"/>
      <c r="AK551" s="484"/>
      <c r="AL551" s="484"/>
      <c r="AM551" s="484"/>
      <c r="AN551" s="483"/>
      <c r="AO551" s="484"/>
      <c r="AP551" s="485"/>
      <c r="AQ551" s="484"/>
      <c r="AR551" s="484"/>
      <c r="AS551" s="484"/>
      <c r="AT551" s="483"/>
      <c r="AU551" s="484"/>
      <c r="AV551" s="484"/>
      <c r="AW551" s="483"/>
      <c r="AX551" s="484"/>
      <c r="AY551" s="485"/>
      <c r="AZ551" s="403"/>
      <c r="BA551" s="387" t="str">
        <f t="shared" si="741"/>
        <v>zzz</v>
      </c>
      <c r="BB551" s="388" t="str">
        <f t="shared" si="742"/>
        <v/>
      </c>
      <c r="BC551" s="389" t="str">
        <f t="shared" si="743"/>
        <v/>
      </c>
      <c r="BD551" s="390" t="str">
        <f t="shared" si="825"/>
        <v/>
      </c>
      <c r="BE551" s="391">
        <f t="shared" si="744"/>
        <v>4</v>
      </c>
      <c r="BF551" s="392" t="e">
        <f>VLOOKUP(C551,'Standaard+voorstellen '!A$1:E$568,1,FALSE)</f>
        <v>#N/A</v>
      </c>
      <c r="BG551" s="393" t="e">
        <f>VLOOKUP(P551,'Hulpblad Aantal per VrtgSrt &gt;=1'!B$4:C$688,1,FALSE)</f>
        <v>#N/A</v>
      </c>
      <c r="BH551" s="394"/>
      <c r="BI551" s="393" t="str">
        <f t="shared" si="745"/>
        <v>v</v>
      </c>
      <c r="BJ551" s="393" t="str">
        <f t="shared" si="746"/>
        <v/>
      </c>
      <c r="BK551" s="393" t="str">
        <f t="shared" si="747"/>
        <v/>
      </c>
      <c r="BL551" s="395" t="str">
        <f t="shared" si="748"/>
        <v/>
      </c>
      <c r="BM551" s="393" t="str">
        <f>IF((B551&gt;"a"),(VLOOKUP(A551,Afhankelijkheid!A$2:O$5530,2,FALSE)),"")</f>
        <v/>
      </c>
      <c r="BN551" s="396">
        <f>IFERROR(VLOOKUP(A551,'Hulpblad IZB en IZE'!A$2:B$750,2,FALSE),0)</f>
        <v>0</v>
      </c>
      <c r="BO551" s="397" t="str">
        <f t="shared" si="749"/>
        <v/>
      </c>
      <c r="BP551" s="370">
        <f t="shared" si="750"/>
        <v>0</v>
      </c>
      <c r="BQ551" s="371">
        <f t="shared" si="751"/>
        <v>0</v>
      </c>
      <c r="BR551" s="372">
        <f t="shared" si="819"/>
        <v>0</v>
      </c>
      <c r="BS551" s="372">
        <f t="shared" si="820"/>
        <v>0</v>
      </c>
      <c r="BT551" s="367">
        <f t="shared" si="752"/>
        <v>0</v>
      </c>
      <c r="BU551" s="398"/>
      <c r="BW551" s="393">
        <f t="shared" si="753"/>
        <v>0</v>
      </c>
      <c r="BX551" s="393">
        <f t="shared" si="754"/>
        <v>0</v>
      </c>
      <c r="BY551" s="393">
        <f t="shared" si="755"/>
        <v>0</v>
      </c>
      <c r="BZ551" s="393">
        <f t="shared" si="756"/>
        <v>0</v>
      </c>
      <c r="CA551" s="393">
        <f t="shared" si="757"/>
        <v>0</v>
      </c>
      <c r="CB551" s="393">
        <f t="shared" si="758"/>
        <v>0</v>
      </c>
      <c r="CC551" s="393">
        <f t="shared" si="759"/>
        <v>0</v>
      </c>
      <c r="CD551" s="393">
        <f t="shared" si="760"/>
        <v>0</v>
      </c>
      <c r="CE551" s="393">
        <f t="shared" si="761"/>
        <v>0</v>
      </c>
      <c r="CF551" s="393">
        <f t="shared" si="762"/>
        <v>0</v>
      </c>
      <c r="CG551" s="398"/>
      <c r="CH551" s="391">
        <f t="shared" si="763"/>
        <v>0</v>
      </c>
      <c r="CI551" s="391">
        <f t="shared" si="764"/>
        <v>0</v>
      </c>
      <c r="CJ551" s="391">
        <f t="shared" si="765"/>
        <v>0</v>
      </c>
      <c r="CK551" s="391">
        <f t="shared" si="766"/>
        <v>0</v>
      </c>
      <c r="CL551" s="391">
        <f t="shared" si="767"/>
        <v>0</v>
      </c>
      <c r="CM551" s="391">
        <f t="shared" si="768"/>
        <v>0</v>
      </c>
      <c r="CN551" s="391">
        <f t="shared" si="769"/>
        <v>0</v>
      </c>
      <c r="CO551" s="391">
        <f t="shared" si="770"/>
        <v>0</v>
      </c>
      <c r="CP551" s="391">
        <f t="shared" si="771"/>
        <v>0</v>
      </c>
      <c r="CQ551" s="391">
        <f t="shared" si="772"/>
        <v>0</v>
      </c>
      <c r="CR551" s="391">
        <f t="shared" si="773"/>
        <v>0</v>
      </c>
      <c r="CS551" s="393">
        <f t="shared" si="774"/>
        <v>0</v>
      </c>
      <c r="CT551" s="391">
        <f t="shared" si="775"/>
        <v>0</v>
      </c>
      <c r="CU551" s="391">
        <f t="shared" si="776"/>
        <v>0</v>
      </c>
      <c r="CV551" s="391">
        <f t="shared" si="777"/>
        <v>0</v>
      </c>
      <c r="CW551" s="391">
        <f t="shared" si="778"/>
        <v>0</v>
      </c>
      <c r="CX551" s="391">
        <f t="shared" si="779"/>
        <v>0</v>
      </c>
      <c r="CY551" s="391">
        <f t="shared" si="780"/>
        <v>0</v>
      </c>
      <c r="CZ551" s="391">
        <f t="shared" si="781"/>
        <v>0</v>
      </c>
      <c r="DA551" s="391">
        <f t="shared" si="782"/>
        <v>0</v>
      </c>
      <c r="DB551" s="391">
        <f t="shared" si="783"/>
        <v>0</v>
      </c>
      <c r="DC551" s="391">
        <f t="shared" si="784"/>
        <v>0</v>
      </c>
      <c r="DD551" s="391">
        <f t="shared" si="785"/>
        <v>0</v>
      </c>
      <c r="DE551" s="398"/>
      <c r="DF551" s="391">
        <f t="shared" si="786"/>
        <v>0</v>
      </c>
      <c r="DG551" s="391">
        <f t="shared" si="787"/>
        <v>0</v>
      </c>
      <c r="DH551" s="391">
        <f t="shared" si="788"/>
        <v>0</v>
      </c>
      <c r="DI551" s="391">
        <f t="shared" si="789"/>
        <v>0</v>
      </c>
      <c r="DJ551" s="391">
        <f t="shared" si="790"/>
        <v>0</v>
      </c>
      <c r="DK551" s="391">
        <f t="shared" si="791"/>
        <v>0</v>
      </c>
      <c r="DL551" s="391">
        <f t="shared" si="792"/>
        <v>0</v>
      </c>
      <c r="DM551" s="391">
        <f t="shared" si="793"/>
        <v>0</v>
      </c>
      <c r="DN551" s="391">
        <f t="shared" si="794"/>
        <v>0</v>
      </c>
      <c r="DO551" s="391">
        <f t="shared" si="795"/>
        <v>0</v>
      </c>
      <c r="DP551" s="391">
        <f t="shared" si="796"/>
        <v>0</v>
      </c>
      <c r="DQ551" s="398"/>
      <c r="DR551" s="391">
        <f t="shared" si="797"/>
        <v>0</v>
      </c>
      <c r="DS551" s="391">
        <f t="shared" si="798"/>
        <v>0</v>
      </c>
      <c r="DT551" s="391">
        <f t="shared" si="799"/>
        <v>0</v>
      </c>
      <c r="DU551" s="391">
        <f t="shared" si="800"/>
        <v>0</v>
      </c>
      <c r="DV551" s="391">
        <f t="shared" si="801"/>
        <v>0</v>
      </c>
      <c r="DW551" s="391">
        <f t="shared" si="802"/>
        <v>0</v>
      </c>
      <c r="DX551" s="391">
        <f t="shared" si="803"/>
        <v>0</v>
      </c>
      <c r="DY551" s="391">
        <f t="shared" si="804"/>
        <v>0</v>
      </c>
      <c r="DZ551" s="391">
        <f t="shared" si="805"/>
        <v>0</v>
      </c>
      <c r="EA551" s="391">
        <f t="shared" si="806"/>
        <v>0</v>
      </c>
      <c r="EB551" s="391">
        <f t="shared" si="807"/>
        <v>0</v>
      </c>
      <c r="EC551" s="398"/>
      <c r="ED551" s="391">
        <f t="shared" si="808"/>
        <v>0</v>
      </c>
      <c r="EE551" s="391">
        <f t="shared" si="809"/>
        <v>0</v>
      </c>
      <c r="EF551" s="391">
        <f t="shared" si="810"/>
        <v>0</v>
      </c>
      <c r="EG551" s="391">
        <f t="shared" si="811"/>
        <v>0</v>
      </c>
      <c r="EH551" s="391">
        <f t="shared" si="812"/>
        <v>0</v>
      </c>
      <c r="EI551" s="391">
        <f t="shared" si="813"/>
        <v>0</v>
      </c>
      <c r="EJ551" s="391">
        <f t="shared" si="814"/>
        <v>0</v>
      </c>
      <c r="EK551" s="391">
        <f t="shared" si="815"/>
        <v>0</v>
      </c>
      <c r="EL551" s="391">
        <f t="shared" si="816"/>
        <v>0</v>
      </c>
      <c r="EM551" s="391">
        <f t="shared" si="817"/>
        <v>0</v>
      </c>
      <c r="EN551" s="391">
        <f t="shared" si="818"/>
        <v>0</v>
      </c>
    </row>
    <row r="552" spans="1:144" s="391" customFormat="1" ht="13.5" hidden="1" thickBot="1" x14ac:dyDescent="0.25">
      <c r="A552" s="364" t="str">
        <f t="shared" si="824"/>
        <v>zzz</v>
      </c>
      <c r="B552" s="365" t="str">
        <f>IF((A552&lt;&gt;"ZZZ"),(IF((IFERROR((VLOOKUP(A552,'Standaard+voorstellen '!A$1:B$436,1,FALSE)),"ZZZ"))="ZZZ","v","")),"")</f>
        <v/>
      </c>
      <c r="C552" s="536" t="s">
        <v>1051</v>
      </c>
      <c r="D552" s="367" t="str">
        <f t="shared" si="738"/>
        <v/>
      </c>
      <c r="E552" s="368" t="str">
        <f>IFERROR((VLOOKUP(C552,'Standaard+voorstellen '!A$1:E$568,2,FALSE)),"Nog af te handelen AANVRAAG")</f>
        <v>Nog af te handelen AANVRAAG</v>
      </c>
      <c r="F552" s="369" t="str">
        <f>IFERROR((VLOOKUP(C552,'Standaard+voorstellen '!A$1:E$568,3,FALSE)),"")</f>
        <v/>
      </c>
      <c r="G552" s="370">
        <f t="shared" si="821"/>
        <v>0</v>
      </c>
      <c r="H552" s="371">
        <f t="shared" si="823"/>
        <v>0</v>
      </c>
      <c r="I552" s="372">
        <f t="shared" si="822"/>
        <v>0</v>
      </c>
      <c r="J552" s="367" t="str">
        <f t="shared" si="739"/>
        <v/>
      </c>
      <c r="K552" s="372">
        <f t="shared" si="740"/>
        <v>0</v>
      </c>
      <c r="L552" s="537" t="s">
        <v>1101</v>
      </c>
      <c r="M552" s="373"/>
      <c r="N552" s="374"/>
      <c r="O552" s="375"/>
      <c r="P552" s="376"/>
      <c r="Q552" s="461"/>
      <c r="R552" s="462"/>
      <c r="S552" s="482"/>
      <c r="T552" s="462"/>
      <c r="U552" s="462"/>
      <c r="V552" s="483"/>
      <c r="W552" s="484"/>
      <c r="X552" s="485"/>
      <c r="Y552" s="484"/>
      <c r="Z552" s="484"/>
      <c r="AA552" s="484"/>
      <c r="AB552" s="483"/>
      <c r="AC552" s="484"/>
      <c r="AD552" s="484"/>
      <c r="AE552" s="461"/>
      <c r="AF552" s="462"/>
      <c r="AG552" s="482"/>
      <c r="AH552" s="483"/>
      <c r="AI552" s="484"/>
      <c r="AJ552" s="485"/>
      <c r="AK552" s="484"/>
      <c r="AL552" s="484"/>
      <c r="AM552" s="484"/>
      <c r="AN552" s="483"/>
      <c r="AO552" s="484"/>
      <c r="AP552" s="485"/>
      <c r="AQ552" s="484"/>
      <c r="AR552" s="484"/>
      <c r="AS552" s="484"/>
      <c r="AT552" s="483"/>
      <c r="AU552" s="484"/>
      <c r="AV552" s="484"/>
      <c r="AW552" s="483"/>
      <c r="AX552" s="484"/>
      <c r="AY552" s="485"/>
      <c r="AZ552" s="403"/>
      <c r="BA552" s="387" t="str">
        <f t="shared" si="741"/>
        <v>zzz</v>
      </c>
      <c r="BB552" s="388" t="str">
        <f t="shared" si="742"/>
        <v/>
      </c>
      <c r="BC552" s="389" t="str">
        <f t="shared" si="743"/>
        <v/>
      </c>
      <c r="BD552" s="390" t="str">
        <f t="shared" si="825"/>
        <v/>
      </c>
      <c r="BE552" s="391">
        <f t="shared" si="744"/>
        <v>4</v>
      </c>
      <c r="BF552" s="392" t="e">
        <f>VLOOKUP(C552,'Standaard+voorstellen '!A$1:E$568,1,FALSE)</f>
        <v>#N/A</v>
      </c>
      <c r="BG552" s="393" t="e">
        <f>VLOOKUP(P552,'Hulpblad Aantal per VrtgSrt &gt;=1'!B$4:C$688,1,FALSE)</f>
        <v>#N/A</v>
      </c>
      <c r="BH552" s="394"/>
      <c r="BI552" s="393" t="str">
        <f t="shared" si="745"/>
        <v>v</v>
      </c>
      <c r="BJ552" s="393" t="str">
        <f t="shared" si="746"/>
        <v/>
      </c>
      <c r="BK552" s="393" t="str">
        <f t="shared" si="747"/>
        <v/>
      </c>
      <c r="BL552" s="395" t="str">
        <f t="shared" si="748"/>
        <v/>
      </c>
      <c r="BM552" s="393" t="str">
        <f>IF((B552&gt;"a"),(VLOOKUP(A552,Afhankelijkheid!A$2:O$5530,2,FALSE)),"")</f>
        <v/>
      </c>
      <c r="BN552" s="396">
        <f>IFERROR(VLOOKUP(A552,'Hulpblad IZB en IZE'!A$2:B$750,2,FALSE),0)</f>
        <v>0</v>
      </c>
      <c r="BO552" s="397" t="str">
        <f t="shared" si="749"/>
        <v/>
      </c>
      <c r="BP552" s="370">
        <f t="shared" si="750"/>
        <v>0</v>
      </c>
      <c r="BQ552" s="371">
        <f t="shared" si="751"/>
        <v>0</v>
      </c>
      <c r="BR552" s="372">
        <f t="shared" si="819"/>
        <v>0</v>
      </c>
      <c r="BS552" s="372">
        <f t="shared" si="820"/>
        <v>0</v>
      </c>
      <c r="BT552" s="367">
        <f t="shared" si="752"/>
        <v>0</v>
      </c>
      <c r="BU552" s="398"/>
      <c r="BW552" s="393">
        <f t="shared" si="753"/>
        <v>0</v>
      </c>
      <c r="BX552" s="393">
        <f t="shared" si="754"/>
        <v>0</v>
      </c>
      <c r="BY552" s="393">
        <f t="shared" si="755"/>
        <v>0</v>
      </c>
      <c r="BZ552" s="393">
        <f t="shared" si="756"/>
        <v>0</v>
      </c>
      <c r="CA552" s="393">
        <f t="shared" si="757"/>
        <v>0</v>
      </c>
      <c r="CB552" s="393">
        <f t="shared" si="758"/>
        <v>0</v>
      </c>
      <c r="CC552" s="393">
        <f t="shared" si="759"/>
        <v>0</v>
      </c>
      <c r="CD552" s="393">
        <f t="shared" si="760"/>
        <v>0</v>
      </c>
      <c r="CE552" s="393">
        <f t="shared" si="761"/>
        <v>0</v>
      </c>
      <c r="CF552" s="393">
        <f t="shared" si="762"/>
        <v>0</v>
      </c>
      <c r="CG552" s="398"/>
      <c r="CH552" s="391">
        <f t="shared" si="763"/>
        <v>0</v>
      </c>
      <c r="CI552" s="391">
        <f t="shared" si="764"/>
        <v>0</v>
      </c>
      <c r="CJ552" s="391">
        <f t="shared" si="765"/>
        <v>0</v>
      </c>
      <c r="CK552" s="391">
        <f t="shared" si="766"/>
        <v>0</v>
      </c>
      <c r="CL552" s="391">
        <f t="shared" si="767"/>
        <v>0</v>
      </c>
      <c r="CM552" s="391">
        <f t="shared" si="768"/>
        <v>0</v>
      </c>
      <c r="CN552" s="391">
        <f t="shared" si="769"/>
        <v>0</v>
      </c>
      <c r="CO552" s="391">
        <f t="shared" si="770"/>
        <v>0</v>
      </c>
      <c r="CP552" s="391">
        <f t="shared" si="771"/>
        <v>0</v>
      </c>
      <c r="CQ552" s="391">
        <f t="shared" si="772"/>
        <v>0</v>
      </c>
      <c r="CR552" s="391">
        <f t="shared" si="773"/>
        <v>0</v>
      </c>
      <c r="CS552" s="393">
        <f t="shared" si="774"/>
        <v>0</v>
      </c>
      <c r="CT552" s="391">
        <f t="shared" si="775"/>
        <v>0</v>
      </c>
      <c r="CU552" s="391">
        <f t="shared" si="776"/>
        <v>0</v>
      </c>
      <c r="CV552" s="391">
        <f t="shared" si="777"/>
        <v>0</v>
      </c>
      <c r="CW552" s="391">
        <f t="shared" si="778"/>
        <v>0</v>
      </c>
      <c r="CX552" s="391">
        <f t="shared" si="779"/>
        <v>0</v>
      </c>
      <c r="CY552" s="391">
        <f t="shared" si="780"/>
        <v>0</v>
      </c>
      <c r="CZ552" s="391">
        <f t="shared" si="781"/>
        <v>0</v>
      </c>
      <c r="DA552" s="391">
        <f t="shared" si="782"/>
        <v>0</v>
      </c>
      <c r="DB552" s="391">
        <f t="shared" si="783"/>
        <v>0</v>
      </c>
      <c r="DC552" s="391">
        <f t="shared" si="784"/>
        <v>0</v>
      </c>
      <c r="DD552" s="391">
        <f t="shared" si="785"/>
        <v>0</v>
      </c>
      <c r="DE552" s="398"/>
      <c r="DF552" s="391">
        <f t="shared" si="786"/>
        <v>0</v>
      </c>
      <c r="DG552" s="391">
        <f t="shared" si="787"/>
        <v>0</v>
      </c>
      <c r="DH552" s="391">
        <f t="shared" si="788"/>
        <v>0</v>
      </c>
      <c r="DI552" s="391">
        <f t="shared" si="789"/>
        <v>0</v>
      </c>
      <c r="DJ552" s="391">
        <f t="shared" si="790"/>
        <v>0</v>
      </c>
      <c r="DK552" s="391">
        <f t="shared" si="791"/>
        <v>0</v>
      </c>
      <c r="DL552" s="391">
        <f t="shared" si="792"/>
        <v>0</v>
      </c>
      <c r="DM552" s="391">
        <f t="shared" si="793"/>
        <v>0</v>
      </c>
      <c r="DN552" s="391">
        <f t="shared" si="794"/>
        <v>0</v>
      </c>
      <c r="DO552" s="391">
        <f t="shared" si="795"/>
        <v>0</v>
      </c>
      <c r="DP552" s="391">
        <f t="shared" si="796"/>
        <v>0</v>
      </c>
      <c r="DQ552" s="398"/>
      <c r="DR552" s="391">
        <f t="shared" si="797"/>
        <v>0</v>
      </c>
      <c r="DS552" s="391">
        <f t="shared" si="798"/>
        <v>0</v>
      </c>
      <c r="DT552" s="391">
        <f t="shared" si="799"/>
        <v>0</v>
      </c>
      <c r="DU552" s="391">
        <f t="shared" si="800"/>
        <v>0</v>
      </c>
      <c r="DV552" s="391">
        <f t="shared" si="801"/>
        <v>0</v>
      </c>
      <c r="DW552" s="391">
        <f t="shared" si="802"/>
        <v>0</v>
      </c>
      <c r="DX552" s="391">
        <f t="shared" si="803"/>
        <v>0</v>
      </c>
      <c r="DY552" s="391">
        <f t="shared" si="804"/>
        <v>0</v>
      </c>
      <c r="DZ552" s="391">
        <f t="shared" si="805"/>
        <v>0</v>
      </c>
      <c r="EA552" s="391">
        <f t="shared" si="806"/>
        <v>0</v>
      </c>
      <c r="EB552" s="391">
        <f t="shared" si="807"/>
        <v>0</v>
      </c>
      <c r="EC552" s="398"/>
      <c r="ED552" s="391">
        <f t="shared" si="808"/>
        <v>0</v>
      </c>
      <c r="EE552" s="391">
        <f t="shared" si="809"/>
        <v>0</v>
      </c>
      <c r="EF552" s="391">
        <f t="shared" si="810"/>
        <v>0</v>
      </c>
      <c r="EG552" s="391">
        <f t="shared" si="811"/>
        <v>0</v>
      </c>
      <c r="EH552" s="391">
        <f t="shared" si="812"/>
        <v>0</v>
      </c>
      <c r="EI552" s="391">
        <f t="shared" si="813"/>
        <v>0</v>
      </c>
      <c r="EJ552" s="391">
        <f t="shared" si="814"/>
        <v>0</v>
      </c>
      <c r="EK552" s="391">
        <f t="shared" si="815"/>
        <v>0</v>
      </c>
      <c r="EL552" s="391">
        <f t="shared" si="816"/>
        <v>0</v>
      </c>
      <c r="EM552" s="391">
        <f t="shared" si="817"/>
        <v>0</v>
      </c>
      <c r="EN552" s="391">
        <f t="shared" si="818"/>
        <v>0</v>
      </c>
    </row>
    <row r="553" spans="1:144" s="391" customFormat="1" ht="13.5" hidden="1" thickBot="1" x14ac:dyDescent="0.25">
      <c r="A553" s="364" t="str">
        <f t="shared" si="824"/>
        <v>zzz</v>
      </c>
      <c r="B553" s="365" t="str">
        <f>IF((A553&lt;&gt;"ZZZ"),(IF((IFERROR((VLOOKUP(A553,'Standaard+voorstellen '!A$1:B$436,1,FALSE)),"ZZZ"))="ZZZ","v","")),"")</f>
        <v/>
      </c>
      <c r="C553" s="536" t="s">
        <v>1051</v>
      </c>
      <c r="D553" s="367" t="str">
        <f t="shared" si="738"/>
        <v/>
      </c>
      <c r="E553" s="368" t="str">
        <f>IFERROR((VLOOKUP(C553,'Standaard+voorstellen '!A$1:E$568,2,FALSE)),"Nog af te handelen AANVRAAG")</f>
        <v>Nog af te handelen AANVRAAG</v>
      </c>
      <c r="F553" s="369" t="str">
        <f>IFERROR((VLOOKUP(C553,'Standaard+voorstellen '!A$1:E$568,3,FALSE)),"")</f>
        <v/>
      </c>
      <c r="G553" s="370">
        <f t="shared" si="821"/>
        <v>0</v>
      </c>
      <c r="H553" s="371">
        <f t="shared" si="823"/>
        <v>0</v>
      </c>
      <c r="I553" s="372">
        <f t="shared" si="822"/>
        <v>0</v>
      </c>
      <c r="J553" s="367" t="str">
        <f t="shared" si="739"/>
        <v/>
      </c>
      <c r="K553" s="372">
        <f t="shared" si="740"/>
        <v>0</v>
      </c>
      <c r="L553" s="537" t="s">
        <v>1101</v>
      </c>
      <c r="M553" s="373"/>
      <c r="N553" s="374"/>
      <c r="O553" s="375"/>
      <c r="P553" s="376"/>
      <c r="Q553" s="461"/>
      <c r="R553" s="462"/>
      <c r="S553" s="482"/>
      <c r="T553" s="462"/>
      <c r="U553" s="462"/>
      <c r="V553" s="461"/>
      <c r="W553" s="462"/>
      <c r="X553" s="482"/>
      <c r="Y553" s="484"/>
      <c r="Z553" s="484"/>
      <c r="AA553" s="484"/>
      <c r="AB553" s="483"/>
      <c r="AC553" s="484"/>
      <c r="AD553" s="484"/>
      <c r="AE553" s="461"/>
      <c r="AF553" s="462"/>
      <c r="AG553" s="482"/>
      <c r="AH553" s="483"/>
      <c r="AI553" s="484"/>
      <c r="AJ553" s="485"/>
      <c r="AK553" s="462"/>
      <c r="AL553" s="462"/>
      <c r="AM553" s="462"/>
      <c r="AN553" s="483"/>
      <c r="AO553" s="484"/>
      <c r="AP553" s="485"/>
      <c r="AQ553" s="462"/>
      <c r="AR553" s="462"/>
      <c r="AS553" s="462"/>
      <c r="AT553" s="483"/>
      <c r="AU553" s="462"/>
      <c r="AV553" s="462"/>
      <c r="AW553" s="483"/>
      <c r="AX553" s="484"/>
      <c r="AY553" s="485"/>
      <c r="AZ553" s="403"/>
      <c r="BA553" s="387" t="str">
        <f t="shared" si="741"/>
        <v>zzz</v>
      </c>
      <c r="BB553" s="388" t="str">
        <f t="shared" si="742"/>
        <v/>
      </c>
      <c r="BC553" s="389" t="str">
        <f t="shared" si="743"/>
        <v/>
      </c>
      <c r="BD553" s="390" t="str">
        <f t="shared" si="825"/>
        <v/>
      </c>
      <c r="BE553" s="391">
        <f t="shared" si="744"/>
        <v>4</v>
      </c>
      <c r="BF553" s="392" t="e">
        <f>VLOOKUP(C553,'Standaard+voorstellen '!A$1:E$568,1,FALSE)</f>
        <v>#N/A</v>
      </c>
      <c r="BG553" s="393" t="e">
        <f>VLOOKUP(P553,'Hulpblad Aantal per VrtgSrt &gt;=1'!B$4:C$688,1,FALSE)</f>
        <v>#N/A</v>
      </c>
      <c r="BH553" s="394"/>
      <c r="BI553" s="393" t="str">
        <f t="shared" si="745"/>
        <v>v</v>
      </c>
      <c r="BJ553" s="393" t="str">
        <f t="shared" si="746"/>
        <v/>
      </c>
      <c r="BK553" s="393" t="str">
        <f t="shared" si="747"/>
        <v/>
      </c>
      <c r="BL553" s="395" t="str">
        <f t="shared" si="748"/>
        <v/>
      </c>
      <c r="BM553" s="393" t="str">
        <f>IF((B553&gt;"a"),(VLOOKUP(A553,Afhankelijkheid!A$2:O$5530,2,FALSE)),"")</f>
        <v/>
      </c>
      <c r="BN553" s="396">
        <f>IFERROR(VLOOKUP(A553,'Hulpblad IZB en IZE'!A$2:B$750,2,FALSE),0)</f>
        <v>0</v>
      </c>
      <c r="BO553" s="397" t="str">
        <f t="shared" si="749"/>
        <v/>
      </c>
      <c r="BP553" s="370">
        <f t="shared" si="750"/>
        <v>0</v>
      </c>
      <c r="BQ553" s="371">
        <f t="shared" si="751"/>
        <v>0</v>
      </c>
      <c r="BR553" s="372">
        <f t="shared" si="819"/>
        <v>0</v>
      </c>
      <c r="BS553" s="372">
        <f t="shared" si="820"/>
        <v>0</v>
      </c>
      <c r="BT553" s="367">
        <f t="shared" si="752"/>
        <v>0</v>
      </c>
      <c r="BU553" s="398"/>
      <c r="BW553" s="393">
        <f t="shared" si="753"/>
        <v>0</v>
      </c>
      <c r="BX553" s="393">
        <f t="shared" si="754"/>
        <v>0</v>
      </c>
      <c r="BY553" s="393">
        <f t="shared" si="755"/>
        <v>0</v>
      </c>
      <c r="BZ553" s="393">
        <f t="shared" si="756"/>
        <v>0</v>
      </c>
      <c r="CA553" s="393">
        <f t="shared" si="757"/>
        <v>0</v>
      </c>
      <c r="CB553" s="393">
        <f t="shared" si="758"/>
        <v>0</v>
      </c>
      <c r="CC553" s="393">
        <f t="shared" si="759"/>
        <v>0</v>
      </c>
      <c r="CD553" s="393">
        <f t="shared" si="760"/>
        <v>0</v>
      </c>
      <c r="CE553" s="393">
        <f t="shared" si="761"/>
        <v>0</v>
      </c>
      <c r="CF553" s="393">
        <f t="shared" si="762"/>
        <v>0</v>
      </c>
      <c r="CG553" s="398"/>
      <c r="CH553" s="391">
        <f t="shared" si="763"/>
        <v>0</v>
      </c>
      <c r="CI553" s="391">
        <f t="shared" si="764"/>
        <v>0</v>
      </c>
      <c r="CJ553" s="391">
        <f t="shared" si="765"/>
        <v>0</v>
      </c>
      <c r="CK553" s="391">
        <f t="shared" si="766"/>
        <v>0</v>
      </c>
      <c r="CL553" s="391">
        <f t="shared" si="767"/>
        <v>0</v>
      </c>
      <c r="CM553" s="391">
        <f t="shared" si="768"/>
        <v>0</v>
      </c>
      <c r="CN553" s="391">
        <f t="shared" si="769"/>
        <v>0</v>
      </c>
      <c r="CO553" s="391">
        <f t="shared" si="770"/>
        <v>0</v>
      </c>
      <c r="CP553" s="391">
        <f t="shared" si="771"/>
        <v>0</v>
      </c>
      <c r="CQ553" s="391">
        <f t="shared" si="772"/>
        <v>0</v>
      </c>
      <c r="CR553" s="391">
        <f t="shared" si="773"/>
        <v>0</v>
      </c>
      <c r="CS553" s="393">
        <f t="shared" si="774"/>
        <v>0</v>
      </c>
      <c r="CT553" s="391">
        <f t="shared" si="775"/>
        <v>0</v>
      </c>
      <c r="CU553" s="391">
        <f t="shared" si="776"/>
        <v>0</v>
      </c>
      <c r="CV553" s="391">
        <f t="shared" si="777"/>
        <v>0</v>
      </c>
      <c r="CW553" s="391">
        <f t="shared" si="778"/>
        <v>0</v>
      </c>
      <c r="CX553" s="391">
        <f t="shared" si="779"/>
        <v>0</v>
      </c>
      <c r="CY553" s="391">
        <f t="shared" si="780"/>
        <v>0</v>
      </c>
      <c r="CZ553" s="391">
        <f t="shared" si="781"/>
        <v>0</v>
      </c>
      <c r="DA553" s="391">
        <f t="shared" si="782"/>
        <v>0</v>
      </c>
      <c r="DB553" s="391">
        <f t="shared" si="783"/>
        <v>0</v>
      </c>
      <c r="DC553" s="391">
        <f t="shared" si="784"/>
        <v>0</v>
      </c>
      <c r="DD553" s="391">
        <f t="shared" si="785"/>
        <v>0</v>
      </c>
      <c r="DE553" s="398"/>
      <c r="DF553" s="391">
        <f t="shared" si="786"/>
        <v>0</v>
      </c>
      <c r="DG553" s="391">
        <f t="shared" si="787"/>
        <v>0</v>
      </c>
      <c r="DH553" s="391">
        <f t="shared" si="788"/>
        <v>0</v>
      </c>
      <c r="DI553" s="391">
        <f t="shared" si="789"/>
        <v>0</v>
      </c>
      <c r="DJ553" s="391">
        <f t="shared" si="790"/>
        <v>0</v>
      </c>
      <c r="DK553" s="391">
        <f t="shared" si="791"/>
        <v>0</v>
      </c>
      <c r="DL553" s="391">
        <f t="shared" si="792"/>
        <v>0</v>
      </c>
      <c r="DM553" s="391">
        <f t="shared" si="793"/>
        <v>0</v>
      </c>
      <c r="DN553" s="391">
        <f t="shared" si="794"/>
        <v>0</v>
      </c>
      <c r="DO553" s="391">
        <f t="shared" si="795"/>
        <v>0</v>
      </c>
      <c r="DP553" s="391">
        <f t="shared" si="796"/>
        <v>0</v>
      </c>
      <c r="DQ553" s="398"/>
      <c r="DR553" s="391">
        <f t="shared" si="797"/>
        <v>0</v>
      </c>
      <c r="DS553" s="391">
        <f t="shared" si="798"/>
        <v>0</v>
      </c>
      <c r="DT553" s="391">
        <f t="shared" si="799"/>
        <v>0</v>
      </c>
      <c r="DU553" s="391">
        <f t="shared" si="800"/>
        <v>0</v>
      </c>
      <c r="DV553" s="391">
        <f t="shared" si="801"/>
        <v>0</v>
      </c>
      <c r="DW553" s="391">
        <f t="shared" si="802"/>
        <v>0</v>
      </c>
      <c r="DX553" s="391">
        <f t="shared" si="803"/>
        <v>0</v>
      </c>
      <c r="DY553" s="391">
        <f t="shared" si="804"/>
        <v>0</v>
      </c>
      <c r="DZ553" s="391">
        <f t="shared" si="805"/>
        <v>0</v>
      </c>
      <c r="EA553" s="391">
        <f t="shared" si="806"/>
        <v>0</v>
      </c>
      <c r="EB553" s="391">
        <f t="shared" si="807"/>
        <v>0</v>
      </c>
      <c r="EC553" s="398"/>
      <c r="ED553" s="391">
        <f t="shared" si="808"/>
        <v>0</v>
      </c>
      <c r="EE553" s="391">
        <f t="shared" si="809"/>
        <v>0</v>
      </c>
      <c r="EF553" s="391">
        <f t="shared" si="810"/>
        <v>0</v>
      </c>
      <c r="EG553" s="391">
        <f t="shared" si="811"/>
        <v>0</v>
      </c>
      <c r="EH553" s="391">
        <f t="shared" si="812"/>
        <v>0</v>
      </c>
      <c r="EI553" s="391">
        <f t="shared" si="813"/>
        <v>0</v>
      </c>
      <c r="EJ553" s="391">
        <f t="shared" si="814"/>
        <v>0</v>
      </c>
      <c r="EK553" s="391">
        <f t="shared" si="815"/>
        <v>0</v>
      </c>
      <c r="EL553" s="391">
        <f t="shared" si="816"/>
        <v>0</v>
      </c>
      <c r="EM553" s="391">
        <f t="shared" si="817"/>
        <v>0</v>
      </c>
      <c r="EN553" s="391">
        <f t="shared" si="818"/>
        <v>0</v>
      </c>
    </row>
    <row r="554" spans="1:144" s="391" customFormat="1" ht="13.5" hidden="1" thickBot="1" x14ac:dyDescent="0.25">
      <c r="A554" s="364" t="str">
        <f t="shared" si="824"/>
        <v>zzz</v>
      </c>
      <c r="B554" s="365" t="str">
        <f>IF((A554&lt;&gt;"ZZZ"),(IF((IFERROR((VLOOKUP(A554,'Standaard+voorstellen '!A$1:B$436,1,FALSE)),"ZZZ"))="ZZZ","v","")),"")</f>
        <v/>
      </c>
      <c r="C554" s="536" t="s">
        <v>1051</v>
      </c>
      <c r="D554" s="367" t="str">
        <f t="shared" si="738"/>
        <v/>
      </c>
      <c r="E554" s="368" t="str">
        <f>IFERROR((VLOOKUP(C554,'Standaard+voorstellen '!A$1:E$568,2,FALSE)),"Nog af te handelen AANVRAAG")</f>
        <v>Nog af te handelen AANVRAAG</v>
      </c>
      <c r="F554" s="369" t="str">
        <f>IFERROR((VLOOKUP(C554,'Standaard+voorstellen '!A$1:E$568,3,FALSE)),"")</f>
        <v/>
      </c>
      <c r="G554" s="370">
        <f t="shared" si="821"/>
        <v>0</v>
      </c>
      <c r="H554" s="371">
        <f t="shared" si="823"/>
        <v>0</v>
      </c>
      <c r="I554" s="372">
        <f t="shared" si="822"/>
        <v>0</v>
      </c>
      <c r="J554" s="367" t="str">
        <f t="shared" si="739"/>
        <v/>
      </c>
      <c r="K554" s="372">
        <f t="shared" si="740"/>
        <v>0</v>
      </c>
      <c r="L554" s="537" t="s">
        <v>1101</v>
      </c>
      <c r="M554" s="373"/>
      <c r="N554" s="374"/>
      <c r="O554" s="375"/>
      <c r="P554" s="376"/>
      <c r="Q554" s="461"/>
      <c r="R554" s="462"/>
      <c r="S554" s="482"/>
      <c r="T554" s="462"/>
      <c r="U554" s="462"/>
      <c r="V554" s="483"/>
      <c r="W554" s="484"/>
      <c r="X554" s="485"/>
      <c r="Y554" s="462"/>
      <c r="Z554" s="462"/>
      <c r="AA554" s="462"/>
      <c r="AB554" s="483"/>
      <c r="AC554" s="484"/>
      <c r="AD554" s="484"/>
      <c r="AE554" s="483"/>
      <c r="AF554" s="484"/>
      <c r="AG554" s="485"/>
      <c r="AH554" s="483"/>
      <c r="AI554" s="484"/>
      <c r="AJ554" s="485"/>
      <c r="AK554" s="484"/>
      <c r="AL554" s="484"/>
      <c r="AM554" s="484"/>
      <c r="AN554" s="483"/>
      <c r="AO554" s="484"/>
      <c r="AP554" s="485"/>
      <c r="AQ554" s="484"/>
      <c r="AR554" s="484"/>
      <c r="AS554" s="484"/>
      <c r="AT554" s="483"/>
      <c r="AU554" s="484"/>
      <c r="AV554" s="484"/>
      <c r="AW554" s="483"/>
      <c r="AX554" s="484"/>
      <c r="AY554" s="485"/>
      <c r="AZ554" s="403"/>
      <c r="BA554" s="387" t="str">
        <f t="shared" si="741"/>
        <v>zzz</v>
      </c>
      <c r="BB554" s="388" t="str">
        <f t="shared" si="742"/>
        <v/>
      </c>
      <c r="BC554" s="389" t="str">
        <f t="shared" si="743"/>
        <v/>
      </c>
      <c r="BD554" s="390" t="str">
        <f t="shared" si="825"/>
        <v/>
      </c>
      <c r="BE554" s="391">
        <f t="shared" si="744"/>
        <v>4</v>
      </c>
      <c r="BF554" s="392" t="e">
        <f>VLOOKUP(C554,'Standaard+voorstellen '!A$1:E$568,1,FALSE)</f>
        <v>#N/A</v>
      </c>
      <c r="BG554" s="393" t="e">
        <f>VLOOKUP(P554,'Hulpblad Aantal per VrtgSrt &gt;=1'!B$4:C$688,1,FALSE)</f>
        <v>#N/A</v>
      </c>
      <c r="BH554" s="394"/>
      <c r="BI554" s="393" t="str">
        <f t="shared" si="745"/>
        <v>v</v>
      </c>
      <c r="BJ554" s="393" t="str">
        <f t="shared" si="746"/>
        <v/>
      </c>
      <c r="BK554" s="393" t="str">
        <f t="shared" si="747"/>
        <v/>
      </c>
      <c r="BL554" s="395" t="str">
        <f t="shared" si="748"/>
        <v/>
      </c>
      <c r="BM554" s="393" t="str">
        <f>IF((B554&gt;"a"),(VLOOKUP(A554,Afhankelijkheid!A$2:O$5530,2,FALSE)),"")</f>
        <v/>
      </c>
      <c r="BN554" s="396">
        <f>IFERROR(VLOOKUP(A554,'Hulpblad IZB en IZE'!A$2:B$750,2,FALSE),0)</f>
        <v>0</v>
      </c>
      <c r="BO554" s="397" t="str">
        <f t="shared" si="749"/>
        <v/>
      </c>
      <c r="BP554" s="370">
        <f t="shared" si="750"/>
        <v>0</v>
      </c>
      <c r="BQ554" s="371">
        <f t="shared" si="751"/>
        <v>0</v>
      </c>
      <c r="BR554" s="372">
        <f t="shared" si="819"/>
        <v>0</v>
      </c>
      <c r="BS554" s="372">
        <f t="shared" si="820"/>
        <v>0</v>
      </c>
      <c r="BT554" s="367">
        <f t="shared" si="752"/>
        <v>0</v>
      </c>
      <c r="BU554" s="398"/>
      <c r="BW554" s="393">
        <f t="shared" si="753"/>
        <v>0</v>
      </c>
      <c r="BX554" s="393">
        <f t="shared" si="754"/>
        <v>0</v>
      </c>
      <c r="BY554" s="393">
        <f t="shared" si="755"/>
        <v>0</v>
      </c>
      <c r="BZ554" s="393">
        <f t="shared" si="756"/>
        <v>0</v>
      </c>
      <c r="CA554" s="393">
        <f t="shared" si="757"/>
        <v>0</v>
      </c>
      <c r="CB554" s="393">
        <f t="shared" si="758"/>
        <v>0</v>
      </c>
      <c r="CC554" s="393">
        <f t="shared" si="759"/>
        <v>0</v>
      </c>
      <c r="CD554" s="393">
        <f t="shared" si="760"/>
        <v>0</v>
      </c>
      <c r="CE554" s="393">
        <f t="shared" si="761"/>
        <v>0</v>
      </c>
      <c r="CF554" s="393">
        <f t="shared" si="762"/>
        <v>0</v>
      </c>
      <c r="CG554" s="398"/>
      <c r="CH554" s="391">
        <f t="shared" si="763"/>
        <v>0</v>
      </c>
      <c r="CI554" s="391">
        <f t="shared" si="764"/>
        <v>0</v>
      </c>
      <c r="CJ554" s="391">
        <f t="shared" si="765"/>
        <v>0</v>
      </c>
      <c r="CK554" s="391">
        <f t="shared" si="766"/>
        <v>0</v>
      </c>
      <c r="CL554" s="391">
        <f t="shared" si="767"/>
        <v>0</v>
      </c>
      <c r="CM554" s="391">
        <f t="shared" si="768"/>
        <v>0</v>
      </c>
      <c r="CN554" s="391">
        <f t="shared" si="769"/>
        <v>0</v>
      </c>
      <c r="CO554" s="391">
        <f t="shared" si="770"/>
        <v>0</v>
      </c>
      <c r="CP554" s="391">
        <f t="shared" si="771"/>
        <v>0</v>
      </c>
      <c r="CQ554" s="391">
        <f t="shared" si="772"/>
        <v>0</v>
      </c>
      <c r="CR554" s="391">
        <f t="shared" si="773"/>
        <v>0</v>
      </c>
      <c r="CS554" s="393">
        <f t="shared" si="774"/>
        <v>0</v>
      </c>
      <c r="CT554" s="391">
        <f t="shared" si="775"/>
        <v>0</v>
      </c>
      <c r="CU554" s="391">
        <f t="shared" si="776"/>
        <v>0</v>
      </c>
      <c r="CV554" s="391">
        <f t="shared" si="777"/>
        <v>0</v>
      </c>
      <c r="CW554" s="391">
        <f t="shared" si="778"/>
        <v>0</v>
      </c>
      <c r="CX554" s="391">
        <f t="shared" si="779"/>
        <v>0</v>
      </c>
      <c r="CY554" s="391">
        <f t="shared" si="780"/>
        <v>0</v>
      </c>
      <c r="CZ554" s="391">
        <f t="shared" si="781"/>
        <v>0</v>
      </c>
      <c r="DA554" s="391">
        <f t="shared" si="782"/>
        <v>0</v>
      </c>
      <c r="DB554" s="391">
        <f t="shared" si="783"/>
        <v>0</v>
      </c>
      <c r="DC554" s="391">
        <f t="shared" si="784"/>
        <v>0</v>
      </c>
      <c r="DD554" s="391">
        <f t="shared" si="785"/>
        <v>0</v>
      </c>
      <c r="DE554" s="398"/>
      <c r="DF554" s="391">
        <f t="shared" si="786"/>
        <v>0</v>
      </c>
      <c r="DG554" s="391">
        <f t="shared" si="787"/>
        <v>0</v>
      </c>
      <c r="DH554" s="391">
        <f t="shared" si="788"/>
        <v>0</v>
      </c>
      <c r="DI554" s="391">
        <f t="shared" si="789"/>
        <v>0</v>
      </c>
      <c r="DJ554" s="391">
        <f t="shared" si="790"/>
        <v>0</v>
      </c>
      <c r="DK554" s="391">
        <f t="shared" si="791"/>
        <v>0</v>
      </c>
      <c r="DL554" s="391">
        <f t="shared" si="792"/>
        <v>0</v>
      </c>
      <c r="DM554" s="391">
        <f t="shared" si="793"/>
        <v>0</v>
      </c>
      <c r="DN554" s="391">
        <f t="shared" si="794"/>
        <v>0</v>
      </c>
      <c r="DO554" s="391">
        <f t="shared" si="795"/>
        <v>0</v>
      </c>
      <c r="DP554" s="391">
        <f t="shared" si="796"/>
        <v>0</v>
      </c>
      <c r="DQ554" s="398"/>
      <c r="DR554" s="391">
        <f t="shared" si="797"/>
        <v>0</v>
      </c>
      <c r="DS554" s="391">
        <f t="shared" si="798"/>
        <v>0</v>
      </c>
      <c r="DT554" s="391">
        <f t="shared" si="799"/>
        <v>0</v>
      </c>
      <c r="DU554" s="391">
        <f t="shared" si="800"/>
        <v>0</v>
      </c>
      <c r="DV554" s="391">
        <f t="shared" si="801"/>
        <v>0</v>
      </c>
      <c r="DW554" s="391">
        <f t="shared" si="802"/>
        <v>0</v>
      </c>
      <c r="DX554" s="391">
        <f t="shared" si="803"/>
        <v>0</v>
      </c>
      <c r="DY554" s="391">
        <f t="shared" si="804"/>
        <v>0</v>
      </c>
      <c r="DZ554" s="391">
        <f t="shared" si="805"/>
        <v>0</v>
      </c>
      <c r="EA554" s="391">
        <f t="shared" si="806"/>
        <v>0</v>
      </c>
      <c r="EB554" s="391">
        <f t="shared" si="807"/>
        <v>0</v>
      </c>
      <c r="EC554" s="398"/>
      <c r="ED554" s="391">
        <f t="shared" si="808"/>
        <v>0</v>
      </c>
      <c r="EE554" s="391">
        <f t="shared" si="809"/>
        <v>0</v>
      </c>
      <c r="EF554" s="391">
        <f t="shared" si="810"/>
        <v>0</v>
      </c>
      <c r="EG554" s="391">
        <f t="shared" si="811"/>
        <v>0</v>
      </c>
      <c r="EH554" s="391">
        <f t="shared" si="812"/>
        <v>0</v>
      </c>
      <c r="EI554" s="391">
        <f t="shared" si="813"/>
        <v>0</v>
      </c>
      <c r="EJ554" s="391">
        <f t="shared" si="814"/>
        <v>0</v>
      </c>
      <c r="EK554" s="391">
        <f t="shared" si="815"/>
        <v>0</v>
      </c>
      <c r="EL554" s="391">
        <f t="shared" si="816"/>
        <v>0</v>
      </c>
      <c r="EM554" s="391">
        <f t="shared" si="817"/>
        <v>0</v>
      </c>
      <c r="EN554" s="391">
        <f t="shared" si="818"/>
        <v>0</v>
      </c>
    </row>
    <row r="555" spans="1:144" s="391" customFormat="1" ht="13.5" hidden="1" thickBot="1" x14ac:dyDescent="0.25">
      <c r="A555" s="364" t="str">
        <f t="shared" si="824"/>
        <v>zzz</v>
      </c>
      <c r="B555" s="365" t="str">
        <f>IF((A555&lt;&gt;"ZZZ"),(IF((IFERROR((VLOOKUP(A555,'Standaard+voorstellen '!A$1:B$436,1,FALSE)),"ZZZ"))="ZZZ","v","")),"")</f>
        <v/>
      </c>
      <c r="C555" s="536" t="s">
        <v>1051</v>
      </c>
      <c r="D555" s="367" t="str">
        <f t="shared" si="738"/>
        <v/>
      </c>
      <c r="E555" s="368" t="str">
        <f>IFERROR((VLOOKUP(C555,'Standaard+voorstellen '!A$1:E$568,2,FALSE)),"Nog af te handelen AANVRAAG")</f>
        <v>Nog af te handelen AANVRAAG</v>
      </c>
      <c r="F555" s="369" t="str">
        <f>IFERROR((VLOOKUP(C555,'Standaard+voorstellen '!A$1:E$568,3,FALSE)),"")</f>
        <v/>
      </c>
      <c r="G555" s="370">
        <f t="shared" si="821"/>
        <v>0</v>
      </c>
      <c r="H555" s="371">
        <f t="shared" si="823"/>
        <v>0</v>
      </c>
      <c r="I555" s="372">
        <f t="shared" si="822"/>
        <v>0</v>
      </c>
      <c r="J555" s="367" t="str">
        <f t="shared" si="739"/>
        <v/>
      </c>
      <c r="K555" s="372">
        <f t="shared" si="740"/>
        <v>0</v>
      </c>
      <c r="L555" s="537" t="s">
        <v>1101</v>
      </c>
      <c r="M555" s="373"/>
      <c r="N555" s="374"/>
      <c r="O555" s="375"/>
      <c r="P555" s="376"/>
      <c r="Q555" s="461"/>
      <c r="R555" s="462"/>
      <c r="S555" s="482"/>
      <c r="T555" s="462"/>
      <c r="U555" s="462"/>
      <c r="V555" s="461"/>
      <c r="W555" s="462"/>
      <c r="X555" s="482"/>
      <c r="Y555" s="484"/>
      <c r="Z555" s="484"/>
      <c r="AA555" s="484"/>
      <c r="AB555" s="483"/>
      <c r="AC555" s="484"/>
      <c r="AD555" s="484"/>
      <c r="AE555" s="483"/>
      <c r="AF555" s="484"/>
      <c r="AG555" s="485"/>
      <c r="AH555" s="483"/>
      <c r="AI555" s="484"/>
      <c r="AJ555" s="485"/>
      <c r="AK555" s="484"/>
      <c r="AL555" s="484"/>
      <c r="AM555" s="484"/>
      <c r="AN555" s="483"/>
      <c r="AO555" s="484"/>
      <c r="AP555" s="485"/>
      <c r="AQ555" s="484"/>
      <c r="AR555" s="484"/>
      <c r="AS555" s="484"/>
      <c r="AT555" s="483"/>
      <c r="AU555" s="484"/>
      <c r="AV555" s="484"/>
      <c r="AW555" s="483"/>
      <c r="AX555" s="484"/>
      <c r="AY555" s="485"/>
      <c r="AZ555" s="403"/>
      <c r="BA555" s="387" t="str">
        <f t="shared" si="741"/>
        <v>zzz</v>
      </c>
      <c r="BB555" s="388" t="str">
        <f t="shared" si="742"/>
        <v/>
      </c>
      <c r="BC555" s="389" t="str">
        <f t="shared" si="743"/>
        <v/>
      </c>
      <c r="BD555" s="390" t="str">
        <f t="shared" si="825"/>
        <v/>
      </c>
      <c r="BE555" s="391">
        <f t="shared" si="744"/>
        <v>4</v>
      </c>
      <c r="BF555" s="392" t="e">
        <f>VLOOKUP(C555,'Standaard+voorstellen '!A$1:E$568,1,FALSE)</f>
        <v>#N/A</v>
      </c>
      <c r="BG555" s="393" t="e">
        <f>VLOOKUP(P555,'Hulpblad Aantal per VrtgSrt &gt;=1'!B$4:C$688,1,FALSE)</f>
        <v>#N/A</v>
      </c>
      <c r="BH555" s="394"/>
      <c r="BI555" s="393" t="str">
        <f t="shared" si="745"/>
        <v>v</v>
      </c>
      <c r="BJ555" s="393" t="str">
        <f t="shared" si="746"/>
        <v/>
      </c>
      <c r="BK555" s="393" t="str">
        <f t="shared" si="747"/>
        <v/>
      </c>
      <c r="BL555" s="395" t="str">
        <f t="shared" si="748"/>
        <v/>
      </c>
      <c r="BM555" s="393" t="str">
        <f>IF((B555&gt;"a"),(VLOOKUP(A555,Afhankelijkheid!A$2:O$5530,2,FALSE)),"")</f>
        <v/>
      </c>
      <c r="BN555" s="396">
        <f>IFERROR(VLOOKUP(A555,'Hulpblad IZB en IZE'!A$2:B$750,2,FALSE),0)</f>
        <v>0</v>
      </c>
      <c r="BO555" s="397" t="str">
        <f t="shared" si="749"/>
        <v/>
      </c>
      <c r="BP555" s="370">
        <f t="shared" si="750"/>
        <v>0</v>
      </c>
      <c r="BQ555" s="371">
        <f t="shared" si="751"/>
        <v>0</v>
      </c>
      <c r="BR555" s="372">
        <f t="shared" si="819"/>
        <v>0</v>
      </c>
      <c r="BS555" s="372">
        <f t="shared" si="820"/>
        <v>0</v>
      </c>
      <c r="BT555" s="367">
        <f t="shared" si="752"/>
        <v>0</v>
      </c>
      <c r="BU555" s="398"/>
      <c r="BW555" s="393">
        <f t="shared" si="753"/>
        <v>0</v>
      </c>
      <c r="BX555" s="393">
        <f t="shared" si="754"/>
        <v>0</v>
      </c>
      <c r="BY555" s="393">
        <f t="shared" si="755"/>
        <v>0</v>
      </c>
      <c r="BZ555" s="393">
        <f t="shared" si="756"/>
        <v>0</v>
      </c>
      <c r="CA555" s="393">
        <f t="shared" si="757"/>
        <v>0</v>
      </c>
      <c r="CB555" s="393">
        <f t="shared" si="758"/>
        <v>0</v>
      </c>
      <c r="CC555" s="393">
        <f t="shared" si="759"/>
        <v>0</v>
      </c>
      <c r="CD555" s="393">
        <f t="shared" si="760"/>
        <v>0</v>
      </c>
      <c r="CE555" s="393">
        <f t="shared" si="761"/>
        <v>0</v>
      </c>
      <c r="CF555" s="393">
        <f t="shared" si="762"/>
        <v>0</v>
      </c>
      <c r="CG555" s="398"/>
      <c r="CH555" s="391">
        <f t="shared" si="763"/>
        <v>0</v>
      </c>
      <c r="CI555" s="391">
        <f t="shared" si="764"/>
        <v>0</v>
      </c>
      <c r="CJ555" s="391">
        <f t="shared" si="765"/>
        <v>0</v>
      </c>
      <c r="CK555" s="391">
        <f t="shared" si="766"/>
        <v>0</v>
      </c>
      <c r="CL555" s="391">
        <f t="shared" si="767"/>
        <v>0</v>
      </c>
      <c r="CM555" s="391">
        <f t="shared" si="768"/>
        <v>0</v>
      </c>
      <c r="CN555" s="391">
        <f t="shared" si="769"/>
        <v>0</v>
      </c>
      <c r="CO555" s="391">
        <f t="shared" si="770"/>
        <v>0</v>
      </c>
      <c r="CP555" s="391">
        <f t="shared" si="771"/>
        <v>0</v>
      </c>
      <c r="CQ555" s="391">
        <f t="shared" si="772"/>
        <v>0</v>
      </c>
      <c r="CR555" s="391">
        <f t="shared" si="773"/>
        <v>0</v>
      </c>
      <c r="CS555" s="393">
        <f t="shared" si="774"/>
        <v>0</v>
      </c>
      <c r="CT555" s="391">
        <f t="shared" si="775"/>
        <v>0</v>
      </c>
      <c r="CU555" s="391">
        <f t="shared" si="776"/>
        <v>0</v>
      </c>
      <c r="CV555" s="391">
        <f t="shared" si="777"/>
        <v>0</v>
      </c>
      <c r="CW555" s="391">
        <f t="shared" si="778"/>
        <v>0</v>
      </c>
      <c r="CX555" s="391">
        <f t="shared" si="779"/>
        <v>0</v>
      </c>
      <c r="CY555" s="391">
        <f t="shared" si="780"/>
        <v>0</v>
      </c>
      <c r="CZ555" s="391">
        <f t="shared" si="781"/>
        <v>0</v>
      </c>
      <c r="DA555" s="391">
        <f t="shared" si="782"/>
        <v>0</v>
      </c>
      <c r="DB555" s="391">
        <f t="shared" si="783"/>
        <v>0</v>
      </c>
      <c r="DC555" s="391">
        <f t="shared" si="784"/>
        <v>0</v>
      </c>
      <c r="DD555" s="391">
        <f t="shared" si="785"/>
        <v>0</v>
      </c>
      <c r="DE555" s="398"/>
      <c r="DF555" s="391">
        <f t="shared" si="786"/>
        <v>0</v>
      </c>
      <c r="DG555" s="391">
        <f t="shared" si="787"/>
        <v>0</v>
      </c>
      <c r="DH555" s="391">
        <f t="shared" si="788"/>
        <v>0</v>
      </c>
      <c r="DI555" s="391">
        <f t="shared" si="789"/>
        <v>0</v>
      </c>
      <c r="DJ555" s="391">
        <f t="shared" si="790"/>
        <v>0</v>
      </c>
      <c r="DK555" s="391">
        <f t="shared" si="791"/>
        <v>0</v>
      </c>
      <c r="DL555" s="391">
        <f t="shared" si="792"/>
        <v>0</v>
      </c>
      <c r="DM555" s="391">
        <f t="shared" si="793"/>
        <v>0</v>
      </c>
      <c r="DN555" s="391">
        <f t="shared" si="794"/>
        <v>0</v>
      </c>
      <c r="DO555" s="391">
        <f t="shared" si="795"/>
        <v>0</v>
      </c>
      <c r="DP555" s="391">
        <f t="shared" si="796"/>
        <v>0</v>
      </c>
      <c r="DQ555" s="398"/>
      <c r="DR555" s="391">
        <f t="shared" si="797"/>
        <v>0</v>
      </c>
      <c r="DS555" s="391">
        <f t="shared" si="798"/>
        <v>0</v>
      </c>
      <c r="DT555" s="391">
        <f t="shared" si="799"/>
        <v>0</v>
      </c>
      <c r="DU555" s="391">
        <f t="shared" si="800"/>
        <v>0</v>
      </c>
      <c r="DV555" s="391">
        <f t="shared" si="801"/>
        <v>0</v>
      </c>
      <c r="DW555" s="391">
        <f t="shared" si="802"/>
        <v>0</v>
      </c>
      <c r="DX555" s="391">
        <f t="shared" si="803"/>
        <v>0</v>
      </c>
      <c r="DY555" s="391">
        <f t="shared" si="804"/>
        <v>0</v>
      </c>
      <c r="DZ555" s="391">
        <f t="shared" si="805"/>
        <v>0</v>
      </c>
      <c r="EA555" s="391">
        <f t="shared" si="806"/>
        <v>0</v>
      </c>
      <c r="EB555" s="391">
        <f t="shared" si="807"/>
        <v>0</v>
      </c>
      <c r="EC555" s="398"/>
      <c r="ED555" s="391">
        <f t="shared" si="808"/>
        <v>0</v>
      </c>
      <c r="EE555" s="391">
        <f t="shared" si="809"/>
        <v>0</v>
      </c>
      <c r="EF555" s="391">
        <f t="shared" si="810"/>
        <v>0</v>
      </c>
      <c r="EG555" s="391">
        <f t="shared" si="811"/>
        <v>0</v>
      </c>
      <c r="EH555" s="391">
        <f t="shared" si="812"/>
        <v>0</v>
      </c>
      <c r="EI555" s="391">
        <f t="shared" si="813"/>
        <v>0</v>
      </c>
      <c r="EJ555" s="391">
        <f t="shared" si="814"/>
        <v>0</v>
      </c>
      <c r="EK555" s="391">
        <f t="shared" si="815"/>
        <v>0</v>
      </c>
      <c r="EL555" s="391">
        <f t="shared" si="816"/>
        <v>0</v>
      </c>
      <c r="EM555" s="391">
        <f t="shared" si="817"/>
        <v>0</v>
      </c>
      <c r="EN555" s="391">
        <f t="shared" si="818"/>
        <v>0</v>
      </c>
    </row>
    <row r="556" spans="1:144" s="391" customFormat="1" ht="13.5" hidden="1" thickBot="1" x14ac:dyDescent="0.25">
      <c r="A556" s="364" t="str">
        <f t="shared" si="824"/>
        <v>zzz</v>
      </c>
      <c r="B556" s="365" t="str">
        <f>IF((A556&lt;&gt;"ZZZ"),(IF((IFERROR((VLOOKUP(A556,'Standaard+voorstellen '!A$1:B$436,1,FALSE)),"ZZZ"))="ZZZ","v","")),"")</f>
        <v/>
      </c>
      <c r="C556" s="536" t="s">
        <v>1051</v>
      </c>
      <c r="D556" s="367" t="str">
        <f t="shared" si="738"/>
        <v/>
      </c>
      <c r="E556" s="368" t="str">
        <f>IFERROR((VLOOKUP(C556,'Standaard+voorstellen '!A$1:E$568,2,FALSE)),"Nog af te handelen AANVRAAG")</f>
        <v>Nog af te handelen AANVRAAG</v>
      </c>
      <c r="F556" s="369" t="str">
        <f>IFERROR((VLOOKUP(C556,'Standaard+voorstellen '!A$1:E$568,3,FALSE)),"")</f>
        <v/>
      </c>
      <c r="G556" s="370">
        <f t="shared" si="821"/>
        <v>0</v>
      </c>
      <c r="H556" s="371">
        <f t="shared" si="823"/>
        <v>0</v>
      </c>
      <c r="I556" s="372">
        <f t="shared" si="822"/>
        <v>0</v>
      </c>
      <c r="J556" s="367" t="str">
        <f t="shared" si="739"/>
        <v/>
      </c>
      <c r="K556" s="372">
        <f t="shared" si="740"/>
        <v>0</v>
      </c>
      <c r="L556" s="537" t="s">
        <v>1101</v>
      </c>
      <c r="M556" s="373"/>
      <c r="N556" s="374"/>
      <c r="O556" s="375"/>
      <c r="P556" s="376"/>
      <c r="Q556" s="461"/>
      <c r="R556" s="462"/>
      <c r="S556" s="482"/>
      <c r="T556" s="462"/>
      <c r="U556" s="462"/>
      <c r="V556" s="461"/>
      <c r="W556" s="462"/>
      <c r="X556" s="482"/>
      <c r="Y556" s="484"/>
      <c r="Z556" s="484"/>
      <c r="AA556" s="484"/>
      <c r="AB556" s="483"/>
      <c r="AC556" s="484"/>
      <c r="AD556" s="484"/>
      <c r="AE556" s="483"/>
      <c r="AF556" s="484"/>
      <c r="AG556" s="485"/>
      <c r="AH556" s="483"/>
      <c r="AI556" s="484"/>
      <c r="AJ556" s="485"/>
      <c r="AK556" s="484"/>
      <c r="AL556" s="484"/>
      <c r="AM556" s="484"/>
      <c r="AN556" s="483"/>
      <c r="AO556" s="484"/>
      <c r="AP556" s="485"/>
      <c r="AQ556" s="484"/>
      <c r="AR556" s="484"/>
      <c r="AS556" s="484"/>
      <c r="AT556" s="483"/>
      <c r="AU556" s="484"/>
      <c r="AV556" s="484"/>
      <c r="AW556" s="483"/>
      <c r="AX556" s="484"/>
      <c r="AY556" s="485"/>
      <c r="AZ556" s="403"/>
      <c r="BA556" s="387" t="str">
        <f t="shared" si="741"/>
        <v>zzz</v>
      </c>
      <c r="BB556" s="388" t="str">
        <f t="shared" si="742"/>
        <v/>
      </c>
      <c r="BC556" s="389" t="str">
        <f t="shared" si="743"/>
        <v/>
      </c>
      <c r="BD556" s="390" t="str">
        <f t="shared" si="825"/>
        <v/>
      </c>
      <c r="BE556" s="391">
        <f t="shared" si="744"/>
        <v>4</v>
      </c>
      <c r="BF556" s="392" t="e">
        <f>VLOOKUP(C556,'Standaard+voorstellen '!A$1:E$568,1,FALSE)</f>
        <v>#N/A</v>
      </c>
      <c r="BG556" s="393" t="e">
        <f>VLOOKUP(P556,'Hulpblad Aantal per VrtgSrt &gt;=1'!B$4:C$688,1,FALSE)</f>
        <v>#N/A</v>
      </c>
      <c r="BH556" s="394"/>
      <c r="BI556" s="393" t="str">
        <f t="shared" si="745"/>
        <v>v</v>
      </c>
      <c r="BJ556" s="393" t="str">
        <f t="shared" si="746"/>
        <v/>
      </c>
      <c r="BK556" s="393" t="str">
        <f t="shared" si="747"/>
        <v/>
      </c>
      <c r="BL556" s="395" t="str">
        <f t="shared" si="748"/>
        <v/>
      </c>
      <c r="BM556" s="393" t="str">
        <f>IF((B556&gt;"a"),(VLOOKUP(A556,Afhankelijkheid!A$2:O$5530,2,FALSE)),"")</f>
        <v/>
      </c>
      <c r="BN556" s="396">
        <f>IFERROR(VLOOKUP(A556,'Hulpblad IZB en IZE'!A$2:B$750,2,FALSE),0)</f>
        <v>0</v>
      </c>
      <c r="BO556" s="397" t="str">
        <f t="shared" si="749"/>
        <v/>
      </c>
      <c r="BP556" s="370">
        <f t="shared" si="750"/>
        <v>0</v>
      </c>
      <c r="BQ556" s="371">
        <f t="shared" si="751"/>
        <v>0</v>
      </c>
      <c r="BR556" s="372">
        <f t="shared" si="819"/>
        <v>0</v>
      </c>
      <c r="BS556" s="372">
        <f t="shared" si="820"/>
        <v>0</v>
      </c>
      <c r="BT556" s="367">
        <f t="shared" si="752"/>
        <v>0</v>
      </c>
      <c r="BU556" s="398"/>
      <c r="BW556" s="393">
        <f t="shared" si="753"/>
        <v>0</v>
      </c>
      <c r="BX556" s="393">
        <f t="shared" si="754"/>
        <v>0</v>
      </c>
      <c r="BY556" s="393">
        <f t="shared" si="755"/>
        <v>0</v>
      </c>
      <c r="BZ556" s="393">
        <f t="shared" si="756"/>
        <v>0</v>
      </c>
      <c r="CA556" s="393">
        <f t="shared" si="757"/>
        <v>0</v>
      </c>
      <c r="CB556" s="393">
        <f t="shared" si="758"/>
        <v>0</v>
      </c>
      <c r="CC556" s="393">
        <f t="shared" si="759"/>
        <v>0</v>
      </c>
      <c r="CD556" s="393">
        <f t="shared" si="760"/>
        <v>0</v>
      </c>
      <c r="CE556" s="393">
        <f t="shared" si="761"/>
        <v>0</v>
      </c>
      <c r="CF556" s="393">
        <f t="shared" si="762"/>
        <v>0</v>
      </c>
      <c r="CG556" s="398"/>
      <c r="CH556" s="391">
        <f t="shared" si="763"/>
        <v>0</v>
      </c>
      <c r="CI556" s="391">
        <f t="shared" si="764"/>
        <v>0</v>
      </c>
      <c r="CJ556" s="391">
        <f t="shared" si="765"/>
        <v>0</v>
      </c>
      <c r="CK556" s="391">
        <f t="shared" si="766"/>
        <v>0</v>
      </c>
      <c r="CL556" s="391">
        <f t="shared" si="767"/>
        <v>0</v>
      </c>
      <c r="CM556" s="391">
        <f t="shared" si="768"/>
        <v>0</v>
      </c>
      <c r="CN556" s="391">
        <f t="shared" si="769"/>
        <v>0</v>
      </c>
      <c r="CO556" s="391">
        <f t="shared" si="770"/>
        <v>0</v>
      </c>
      <c r="CP556" s="391">
        <f t="shared" si="771"/>
        <v>0</v>
      </c>
      <c r="CQ556" s="391">
        <f t="shared" si="772"/>
        <v>0</v>
      </c>
      <c r="CR556" s="391">
        <f t="shared" si="773"/>
        <v>0</v>
      </c>
      <c r="CS556" s="393">
        <f t="shared" si="774"/>
        <v>0</v>
      </c>
      <c r="CT556" s="391">
        <f t="shared" si="775"/>
        <v>0</v>
      </c>
      <c r="CU556" s="391">
        <f t="shared" si="776"/>
        <v>0</v>
      </c>
      <c r="CV556" s="391">
        <f t="shared" si="777"/>
        <v>0</v>
      </c>
      <c r="CW556" s="391">
        <f t="shared" si="778"/>
        <v>0</v>
      </c>
      <c r="CX556" s="391">
        <f t="shared" si="779"/>
        <v>0</v>
      </c>
      <c r="CY556" s="391">
        <f t="shared" si="780"/>
        <v>0</v>
      </c>
      <c r="CZ556" s="391">
        <f t="shared" si="781"/>
        <v>0</v>
      </c>
      <c r="DA556" s="391">
        <f t="shared" si="782"/>
        <v>0</v>
      </c>
      <c r="DB556" s="391">
        <f t="shared" si="783"/>
        <v>0</v>
      </c>
      <c r="DC556" s="391">
        <f t="shared" si="784"/>
        <v>0</v>
      </c>
      <c r="DD556" s="391">
        <f t="shared" si="785"/>
        <v>0</v>
      </c>
      <c r="DE556" s="398"/>
      <c r="DF556" s="391">
        <f t="shared" si="786"/>
        <v>0</v>
      </c>
      <c r="DG556" s="391">
        <f t="shared" si="787"/>
        <v>0</v>
      </c>
      <c r="DH556" s="391">
        <f t="shared" si="788"/>
        <v>0</v>
      </c>
      <c r="DI556" s="391">
        <f t="shared" si="789"/>
        <v>0</v>
      </c>
      <c r="DJ556" s="391">
        <f t="shared" si="790"/>
        <v>0</v>
      </c>
      <c r="DK556" s="391">
        <f t="shared" si="791"/>
        <v>0</v>
      </c>
      <c r="DL556" s="391">
        <f t="shared" si="792"/>
        <v>0</v>
      </c>
      <c r="DM556" s="391">
        <f t="shared" si="793"/>
        <v>0</v>
      </c>
      <c r="DN556" s="391">
        <f t="shared" si="794"/>
        <v>0</v>
      </c>
      <c r="DO556" s="391">
        <f t="shared" si="795"/>
        <v>0</v>
      </c>
      <c r="DP556" s="391">
        <f t="shared" si="796"/>
        <v>0</v>
      </c>
      <c r="DQ556" s="398"/>
      <c r="DR556" s="391">
        <f t="shared" si="797"/>
        <v>0</v>
      </c>
      <c r="DS556" s="391">
        <f t="shared" si="798"/>
        <v>0</v>
      </c>
      <c r="DT556" s="391">
        <f t="shared" si="799"/>
        <v>0</v>
      </c>
      <c r="DU556" s="391">
        <f t="shared" si="800"/>
        <v>0</v>
      </c>
      <c r="DV556" s="391">
        <f t="shared" si="801"/>
        <v>0</v>
      </c>
      <c r="DW556" s="391">
        <f t="shared" si="802"/>
        <v>0</v>
      </c>
      <c r="DX556" s="391">
        <f t="shared" si="803"/>
        <v>0</v>
      </c>
      <c r="DY556" s="391">
        <f t="shared" si="804"/>
        <v>0</v>
      </c>
      <c r="DZ556" s="391">
        <f t="shared" si="805"/>
        <v>0</v>
      </c>
      <c r="EA556" s="391">
        <f t="shared" si="806"/>
        <v>0</v>
      </c>
      <c r="EB556" s="391">
        <f t="shared" si="807"/>
        <v>0</v>
      </c>
      <c r="EC556" s="398"/>
      <c r="ED556" s="391">
        <f t="shared" si="808"/>
        <v>0</v>
      </c>
      <c r="EE556" s="391">
        <f t="shared" si="809"/>
        <v>0</v>
      </c>
      <c r="EF556" s="391">
        <f t="shared" si="810"/>
        <v>0</v>
      </c>
      <c r="EG556" s="391">
        <f t="shared" si="811"/>
        <v>0</v>
      </c>
      <c r="EH556" s="391">
        <f t="shared" si="812"/>
        <v>0</v>
      </c>
      <c r="EI556" s="391">
        <f t="shared" si="813"/>
        <v>0</v>
      </c>
      <c r="EJ556" s="391">
        <f t="shared" si="814"/>
        <v>0</v>
      </c>
      <c r="EK556" s="391">
        <f t="shared" si="815"/>
        <v>0</v>
      </c>
      <c r="EL556" s="391">
        <f t="shared" si="816"/>
        <v>0</v>
      </c>
      <c r="EM556" s="391">
        <f t="shared" si="817"/>
        <v>0</v>
      </c>
      <c r="EN556" s="391">
        <f t="shared" si="818"/>
        <v>0</v>
      </c>
    </row>
    <row r="557" spans="1:144" s="391" customFormat="1" ht="13.5" hidden="1" thickBot="1" x14ac:dyDescent="0.25">
      <c r="A557" s="364" t="str">
        <f t="shared" si="824"/>
        <v>zzz</v>
      </c>
      <c r="B557" s="365" t="str">
        <f>IF((A557&lt;&gt;"ZZZ"),(IF((IFERROR((VLOOKUP(A557,'Standaard+voorstellen '!A$1:B$436,1,FALSE)),"ZZZ"))="ZZZ","v","")),"")</f>
        <v/>
      </c>
      <c r="C557" s="536" t="s">
        <v>1051</v>
      </c>
      <c r="D557" s="367" t="str">
        <f t="shared" si="738"/>
        <v/>
      </c>
      <c r="E557" s="368" t="str">
        <f>IFERROR((VLOOKUP(C557,'Standaard+voorstellen '!A$1:E$568,2,FALSE)),"Nog af te handelen AANVRAAG")</f>
        <v>Nog af te handelen AANVRAAG</v>
      </c>
      <c r="F557" s="369" t="str">
        <f>IFERROR((VLOOKUP(C557,'Standaard+voorstellen '!A$1:E$568,3,FALSE)),"")</f>
        <v/>
      </c>
      <c r="G557" s="370">
        <f t="shared" si="821"/>
        <v>0</v>
      </c>
      <c r="H557" s="371">
        <f t="shared" si="823"/>
        <v>0</v>
      </c>
      <c r="I557" s="372">
        <f t="shared" si="822"/>
        <v>0</v>
      </c>
      <c r="J557" s="367" t="str">
        <f t="shared" si="739"/>
        <v/>
      </c>
      <c r="K557" s="372">
        <f t="shared" si="740"/>
        <v>0</v>
      </c>
      <c r="L557" s="537" t="s">
        <v>1101</v>
      </c>
      <c r="M557" s="373"/>
      <c r="N557" s="374"/>
      <c r="O557" s="375"/>
      <c r="P557" s="376"/>
      <c r="Q557" s="461"/>
      <c r="R557" s="462"/>
      <c r="S557" s="482"/>
      <c r="T557" s="462"/>
      <c r="U557" s="462"/>
      <c r="V557" s="483"/>
      <c r="W557" s="484"/>
      <c r="X557" s="485"/>
      <c r="Y557" s="484"/>
      <c r="Z557" s="484"/>
      <c r="AA557" s="484"/>
      <c r="AB557" s="483"/>
      <c r="AC557" s="484"/>
      <c r="AD557" s="484"/>
      <c r="AE557" s="461"/>
      <c r="AF557" s="462"/>
      <c r="AG557" s="482"/>
      <c r="AH557" s="483"/>
      <c r="AI557" s="484"/>
      <c r="AJ557" s="485"/>
      <c r="AK557" s="484"/>
      <c r="AL557" s="484"/>
      <c r="AM557" s="484"/>
      <c r="AN557" s="483"/>
      <c r="AO557" s="484"/>
      <c r="AP557" s="485"/>
      <c r="AQ557" s="484"/>
      <c r="AR557" s="484"/>
      <c r="AS557" s="484"/>
      <c r="AT557" s="483"/>
      <c r="AU557" s="484"/>
      <c r="AV557" s="484"/>
      <c r="AW557" s="483"/>
      <c r="AX557" s="484"/>
      <c r="AY557" s="485"/>
      <c r="AZ557" s="403"/>
      <c r="BA557" s="387" t="str">
        <f t="shared" si="741"/>
        <v>zzz</v>
      </c>
      <c r="BB557" s="388" t="str">
        <f t="shared" si="742"/>
        <v/>
      </c>
      <c r="BC557" s="389" t="str">
        <f t="shared" si="743"/>
        <v/>
      </c>
      <c r="BD557" s="390" t="str">
        <f t="shared" si="825"/>
        <v/>
      </c>
      <c r="BE557" s="391">
        <f t="shared" si="744"/>
        <v>4</v>
      </c>
      <c r="BF557" s="392" t="e">
        <f>VLOOKUP(C557,'Standaard+voorstellen '!A$1:E$568,1,FALSE)</f>
        <v>#N/A</v>
      </c>
      <c r="BG557" s="393" t="e">
        <f>VLOOKUP(P557,'Hulpblad Aantal per VrtgSrt &gt;=1'!B$4:C$688,1,FALSE)</f>
        <v>#N/A</v>
      </c>
      <c r="BH557" s="394"/>
      <c r="BI557" s="393" t="str">
        <f t="shared" si="745"/>
        <v>v</v>
      </c>
      <c r="BJ557" s="393" t="str">
        <f t="shared" si="746"/>
        <v/>
      </c>
      <c r="BK557" s="393" t="str">
        <f t="shared" si="747"/>
        <v/>
      </c>
      <c r="BL557" s="395" t="str">
        <f t="shared" si="748"/>
        <v/>
      </c>
      <c r="BM557" s="393" t="str">
        <f>IF((B557&gt;"a"),(VLOOKUP(A557,Afhankelijkheid!A$2:O$5530,2,FALSE)),"")</f>
        <v/>
      </c>
      <c r="BN557" s="396">
        <f>IFERROR(VLOOKUP(A557,'Hulpblad IZB en IZE'!A$2:B$750,2,FALSE),0)</f>
        <v>0</v>
      </c>
      <c r="BO557" s="397" t="str">
        <f t="shared" si="749"/>
        <v/>
      </c>
      <c r="BP557" s="370">
        <f t="shared" si="750"/>
        <v>0</v>
      </c>
      <c r="BQ557" s="371">
        <f t="shared" si="751"/>
        <v>0</v>
      </c>
      <c r="BR557" s="372">
        <f t="shared" si="819"/>
        <v>0</v>
      </c>
      <c r="BS557" s="372">
        <f t="shared" si="820"/>
        <v>0</v>
      </c>
      <c r="BT557" s="367">
        <f t="shared" si="752"/>
        <v>0</v>
      </c>
      <c r="BU557" s="398"/>
      <c r="BW557" s="393">
        <f t="shared" si="753"/>
        <v>0</v>
      </c>
      <c r="BX557" s="393">
        <f t="shared" si="754"/>
        <v>0</v>
      </c>
      <c r="BY557" s="393">
        <f t="shared" si="755"/>
        <v>0</v>
      </c>
      <c r="BZ557" s="393">
        <f t="shared" si="756"/>
        <v>0</v>
      </c>
      <c r="CA557" s="393">
        <f t="shared" si="757"/>
        <v>0</v>
      </c>
      <c r="CB557" s="393">
        <f t="shared" si="758"/>
        <v>0</v>
      </c>
      <c r="CC557" s="393">
        <f t="shared" si="759"/>
        <v>0</v>
      </c>
      <c r="CD557" s="393">
        <f t="shared" si="760"/>
        <v>0</v>
      </c>
      <c r="CE557" s="393">
        <f t="shared" si="761"/>
        <v>0</v>
      </c>
      <c r="CF557" s="393">
        <f t="shared" si="762"/>
        <v>0</v>
      </c>
      <c r="CG557" s="398"/>
      <c r="CH557" s="391">
        <f t="shared" si="763"/>
        <v>0</v>
      </c>
      <c r="CI557" s="391">
        <f t="shared" si="764"/>
        <v>0</v>
      </c>
      <c r="CJ557" s="391">
        <f t="shared" si="765"/>
        <v>0</v>
      </c>
      <c r="CK557" s="391">
        <f t="shared" si="766"/>
        <v>0</v>
      </c>
      <c r="CL557" s="391">
        <f t="shared" si="767"/>
        <v>0</v>
      </c>
      <c r="CM557" s="391">
        <f t="shared" si="768"/>
        <v>0</v>
      </c>
      <c r="CN557" s="391">
        <f t="shared" si="769"/>
        <v>0</v>
      </c>
      <c r="CO557" s="391">
        <f t="shared" si="770"/>
        <v>0</v>
      </c>
      <c r="CP557" s="391">
        <f t="shared" si="771"/>
        <v>0</v>
      </c>
      <c r="CQ557" s="391">
        <f t="shared" si="772"/>
        <v>0</v>
      </c>
      <c r="CR557" s="391">
        <f t="shared" si="773"/>
        <v>0</v>
      </c>
      <c r="CS557" s="393">
        <f t="shared" si="774"/>
        <v>0</v>
      </c>
      <c r="CT557" s="391">
        <f t="shared" si="775"/>
        <v>0</v>
      </c>
      <c r="CU557" s="391">
        <f t="shared" si="776"/>
        <v>0</v>
      </c>
      <c r="CV557" s="391">
        <f t="shared" si="777"/>
        <v>0</v>
      </c>
      <c r="CW557" s="391">
        <f t="shared" si="778"/>
        <v>0</v>
      </c>
      <c r="CX557" s="391">
        <f t="shared" si="779"/>
        <v>0</v>
      </c>
      <c r="CY557" s="391">
        <f t="shared" si="780"/>
        <v>0</v>
      </c>
      <c r="CZ557" s="391">
        <f t="shared" si="781"/>
        <v>0</v>
      </c>
      <c r="DA557" s="391">
        <f t="shared" si="782"/>
        <v>0</v>
      </c>
      <c r="DB557" s="391">
        <f t="shared" si="783"/>
        <v>0</v>
      </c>
      <c r="DC557" s="391">
        <f t="shared" si="784"/>
        <v>0</v>
      </c>
      <c r="DD557" s="391">
        <f t="shared" si="785"/>
        <v>0</v>
      </c>
      <c r="DE557" s="398"/>
      <c r="DF557" s="391">
        <f t="shared" si="786"/>
        <v>0</v>
      </c>
      <c r="DG557" s="391">
        <f t="shared" si="787"/>
        <v>0</v>
      </c>
      <c r="DH557" s="391">
        <f t="shared" si="788"/>
        <v>0</v>
      </c>
      <c r="DI557" s="391">
        <f t="shared" si="789"/>
        <v>0</v>
      </c>
      <c r="DJ557" s="391">
        <f t="shared" si="790"/>
        <v>0</v>
      </c>
      <c r="DK557" s="391">
        <f t="shared" si="791"/>
        <v>0</v>
      </c>
      <c r="DL557" s="391">
        <f t="shared" si="792"/>
        <v>0</v>
      </c>
      <c r="DM557" s="391">
        <f t="shared" si="793"/>
        <v>0</v>
      </c>
      <c r="DN557" s="391">
        <f t="shared" si="794"/>
        <v>0</v>
      </c>
      <c r="DO557" s="391">
        <f t="shared" si="795"/>
        <v>0</v>
      </c>
      <c r="DP557" s="391">
        <f t="shared" si="796"/>
        <v>0</v>
      </c>
      <c r="DQ557" s="398"/>
      <c r="DR557" s="391">
        <f t="shared" si="797"/>
        <v>0</v>
      </c>
      <c r="DS557" s="391">
        <f t="shared" si="798"/>
        <v>0</v>
      </c>
      <c r="DT557" s="391">
        <f t="shared" si="799"/>
        <v>0</v>
      </c>
      <c r="DU557" s="391">
        <f t="shared" si="800"/>
        <v>0</v>
      </c>
      <c r="DV557" s="391">
        <f t="shared" si="801"/>
        <v>0</v>
      </c>
      <c r="DW557" s="391">
        <f t="shared" si="802"/>
        <v>0</v>
      </c>
      <c r="DX557" s="391">
        <f t="shared" si="803"/>
        <v>0</v>
      </c>
      <c r="DY557" s="391">
        <f t="shared" si="804"/>
        <v>0</v>
      </c>
      <c r="DZ557" s="391">
        <f t="shared" si="805"/>
        <v>0</v>
      </c>
      <c r="EA557" s="391">
        <f t="shared" si="806"/>
        <v>0</v>
      </c>
      <c r="EB557" s="391">
        <f t="shared" si="807"/>
        <v>0</v>
      </c>
      <c r="EC557" s="398"/>
      <c r="ED557" s="391">
        <f t="shared" si="808"/>
        <v>0</v>
      </c>
      <c r="EE557" s="391">
        <f t="shared" si="809"/>
        <v>0</v>
      </c>
      <c r="EF557" s="391">
        <f t="shared" si="810"/>
        <v>0</v>
      </c>
      <c r="EG557" s="391">
        <f t="shared" si="811"/>
        <v>0</v>
      </c>
      <c r="EH557" s="391">
        <f t="shared" si="812"/>
        <v>0</v>
      </c>
      <c r="EI557" s="391">
        <f t="shared" si="813"/>
        <v>0</v>
      </c>
      <c r="EJ557" s="391">
        <f t="shared" si="814"/>
        <v>0</v>
      </c>
      <c r="EK557" s="391">
        <f t="shared" si="815"/>
        <v>0</v>
      </c>
      <c r="EL557" s="391">
        <f t="shared" si="816"/>
        <v>0</v>
      </c>
      <c r="EM557" s="391">
        <f t="shared" si="817"/>
        <v>0</v>
      </c>
      <c r="EN557" s="391">
        <f t="shared" si="818"/>
        <v>0</v>
      </c>
    </row>
    <row r="558" spans="1:144" s="391" customFormat="1" ht="13.5" hidden="1" thickBot="1" x14ac:dyDescent="0.25">
      <c r="A558" s="364" t="str">
        <f t="shared" si="824"/>
        <v>zzz</v>
      </c>
      <c r="B558" s="365" t="str">
        <f>IF((A558&lt;&gt;"ZZZ"),(IF((IFERROR((VLOOKUP(A558,'Standaard+voorstellen '!A$1:B$436,1,FALSE)),"ZZZ"))="ZZZ","v","")),"")</f>
        <v/>
      </c>
      <c r="C558" s="536" t="s">
        <v>1051</v>
      </c>
      <c r="D558" s="367" t="str">
        <f t="shared" si="738"/>
        <v/>
      </c>
      <c r="E558" s="368" t="str">
        <f>IFERROR((VLOOKUP(C558,'Standaard+voorstellen '!A$1:E$568,2,FALSE)),"Nog af te handelen AANVRAAG")</f>
        <v>Nog af te handelen AANVRAAG</v>
      </c>
      <c r="F558" s="369" t="str">
        <f>IFERROR((VLOOKUP(C558,'Standaard+voorstellen '!A$1:E$568,3,FALSE)),"")</f>
        <v/>
      </c>
      <c r="G558" s="370">
        <f t="shared" si="821"/>
        <v>0</v>
      </c>
      <c r="H558" s="371">
        <f t="shared" si="823"/>
        <v>0</v>
      </c>
      <c r="I558" s="372">
        <f t="shared" si="822"/>
        <v>0</v>
      </c>
      <c r="J558" s="367" t="str">
        <f t="shared" si="739"/>
        <v/>
      </c>
      <c r="K558" s="372">
        <f t="shared" si="740"/>
        <v>0</v>
      </c>
      <c r="L558" s="537" t="s">
        <v>1101</v>
      </c>
      <c r="M558" s="373"/>
      <c r="N558" s="374"/>
      <c r="O558" s="375"/>
      <c r="P558" s="376"/>
      <c r="Q558" s="461"/>
      <c r="R558" s="462"/>
      <c r="S558" s="482"/>
      <c r="T558" s="462"/>
      <c r="U558" s="462"/>
      <c r="V558" s="483"/>
      <c r="W558" s="484"/>
      <c r="X558" s="485"/>
      <c r="Y558" s="484"/>
      <c r="Z558" s="484"/>
      <c r="AA558" s="484"/>
      <c r="AB558" s="483"/>
      <c r="AC558" s="484"/>
      <c r="AD558" s="484"/>
      <c r="AE558" s="461"/>
      <c r="AF558" s="462"/>
      <c r="AG558" s="482"/>
      <c r="AH558" s="483"/>
      <c r="AI558" s="484"/>
      <c r="AJ558" s="485"/>
      <c r="AK558" s="484"/>
      <c r="AL558" s="484"/>
      <c r="AM558" s="484"/>
      <c r="AN558" s="483"/>
      <c r="AO558" s="484"/>
      <c r="AP558" s="485"/>
      <c r="AQ558" s="484"/>
      <c r="AR558" s="484"/>
      <c r="AS558" s="484"/>
      <c r="AT558" s="483"/>
      <c r="AU558" s="484"/>
      <c r="AV558" s="484"/>
      <c r="AW558" s="483"/>
      <c r="AX558" s="484"/>
      <c r="AY558" s="485"/>
      <c r="AZ558" s="403"/>
      <c r="BA558" s="387" t="str">
        <f t="shared" si="741"/>
        <v>zzz</v>
      </c>
      <c r="BB558" s="388" t="str">
        <f t="shared" si="742"/>
        <v/>
      </c>
      <c r="BC558" s="389" t="str">
        <f t="shared" si="743"/>
        <v/>
      </c>
      <c r="BD558" s="390" t="str">
        <f t="shared" si="825"/>
        <v/>
      </c>
      <c r="BE558" s="391">
        <f t="shared" si="744"/>
        <v>4</v>
      </c>
      <c r="BF558" s="392" t="e">
        <f>VLOOKUP(C558,'Standaard+voorstellen '!A$1:E$568,1,FALSE)</f>
        <v>#N/A</v>
      </c>
      <c r="BG558" s="393" t="e">
        <f>VLOOKUP(P558,'Hulpblad Aantal per VrtgSrt &gt;=1'!B$4:C$688,1,FALSE)</f>
        <v>#N/A</v>
      </c>
      <c r="BH558" s="394"/>
      <c r="BI558" s="393" t="str">
        <f t="shared" si="745"/>
        <v>v</v>
      </c>
      <c r="BJ558" s="393" t="str">
        <f t="shared" si="746"/>
        <v/>
      </c>
      <c r="BK558" s="393" t="str">
        <f t="shared" si="747"/>
        <v/>
      </c>
      <c r="BL558" s="395" t="str">
        <f t="shared" si="748"/>
        <v/>
      </c>
      <c r="BM558" s="393" t="str">
        <f>IF((B558&gt;"a"),(VLOOKUP(A558,Afhankelijkheid!A$2:O$5530,2,FALSE)),"")</f>
        <v/>
      </c>
      <c r="BN558" s="396">
        <f>IFERROR(VLOOKUP(A558,'Hulpblad IZB en IZE'!A$2:B$750,2,FALSE),0)</f>
        <v>0</v>
      </c>
      <c r="BO558" s="397" t="str">
        <f t="shared" si="749"/>
        <v/>
      </c>
      <c r="BP558" s="370">
        <f t="shared" si="750"/>
        <v>0</v>
      </c>
      <c r="BQ558" s="371">
        <f t="shared" si="751"/>
        <v>0</v>
      </c>
      <c r="BR558" s="372">
        <f t="shared" si="819"/>
        <v>0</v>
      </c>
      <c r="BS558" s="372">
        <f t="shared" si="820"/>
        <v>0</v>
      </c>
      <c r="BT558" s="367">
        <f t="shared" si="752"/>
        <v>0</v>
      </c>
      <c r="BU558" s="398"/>
      <c r="BW558" s="393">
        <f t="shared" si="753"/>
        <v>0</v>
      </c>
      <c r="BX558" s="393">
        <f t="shared" si="754"/>
        <v>0</v>
      </c>
      <c r="BY558" s="393">
        <f t="shared" si="755"/>
        <v>0</v>
      </c>
      <c r="BZ558" s="393">
        <f t="shared" si="756"/>
        <v>0</v>
      </c>
      <c r="CA558" s="393">
        <f t="shared" si="757"/>
        <v>0</v>
      </c>
      <c r="CB558" s="393">
        <f t="shared" si="758"/>
        <v>0</v>
      </c>
      <c r="CC558" s="393">
        <f t="shared" si="759"/>
        <v>0</v>
      </c>
      <c r="CD558" s="393">
        <f t="shared" si="760"/>
        <v>0</v>
      </c>
      <c r="CE558" s="393">
        <f t="shared" si="761"/>
        <v>0</v>
      </c>
      <c r="CF558" s="393">
        <f t="shared" si="762"/>
        <v>0</v>
      </c>
      <c r="CG558" s="398"/>
      <c r="CH558" s="391">
        <f t="shared" si="763"/>
        <v>0</v>
      </c>
      <c r="CI558" s="391">
        <f t="shared" si="764"/>
        <v>0</v>
      </c>
      <c r="CJ558" s="391">
        <f t="shared" si="765"/>
        <v>0</v>
      </c>
      <c r="CK558" s="391">
        <f t="shared" si="766"/>
        <v>0</v>
      </c>
      <c r="CL558" s="391">
        <f t="shared" si="767"/>
        <v>0</v>
      </c>
      <c r="CM558" s="391">
        <f t="shared" si="768"/>
        <v>0</v>
      </c>
      <c r="CN558" s="391">
        <f t="shared" si="769"/>
        <v>0</v>
      </c>
      <c r="CO558" s="391">
        <f t="shared" si="770"/>
        <v>0</v>
      </c>
      <c r="CP558" s="391">
        <f t="shared" si="771"/>
        <v>0</v>
      </c>
      <c r="CQ558" s="391">
        <f t="shared" si="772"/>
        <v>0</v>
      </c>
      <c r="CR558" s="391">
        <f t="shared" si="773"/>
        <v>0</v>
      </c>
      <c r="CS558" s="393">
        <f t="shared" si="774"/>
        <v>0</v>
      </c>
      <c r="CT558" s="391">
        <f t="shared" si="775"/>
        <v>0</v>
      </c>
      <c r="CU558" s="391">
        <f t="shared" si="776"/>
        <v>0</v>
      </c>
      <c r="CV558" s="391">
        <f t="shared" si="777"/>
        <v>0</v>
      </c>
      <c r="CW558" s="391">
        <f t="shared" si="778"/>
        <v>0</v>
      </c>
      <c r="CX558" s="391">
        <f t="shared" si="779"/>
        <v>0</v>
      </c>
      <c r="CY558" s="391">
        <f t="shared" si="780"/>
        <v>0</v>
      </c>
      <c r="CZ558" s="391">
        <f t="shared" si="781"/>
        <v>0</v>
      </c>
      <c r="DA558" s="391">
        <f t="shared" si="782"/>
        <v>0</v>
      </c>
      <c r="DB558" s="391">
        <f t="shared" si="783"/>
        <v>0</v>
      </c>
      <c r="DC558" s="391">
        <f t="shared" si="784"/>
        <v>0</v>
      </c>
      <c r="DD558" s="391">
        <f t="shared" si="785"/>
        <v>0</v>
      </c>
      <c r="DE558" s="398"/>
      <c r="DF558" s="391">
        <f t="shared" si="786"/>
        <v>0</v>
      </c>
      <c r="DG558" s="391">
        <f t="shared" si="787"/>
        <v>0</v>
      </c>
      <c r="DH558" s="391">
        <f t="shared" si="788"/>
        <v>0</v>
      </c>
      <c r="DI558" s="391">
        <f t="shared" si="789"/>
        <v>0</v>
      </c>
      <c r="DJ558" s="391">
        <f t="shared" si="790"/>
        <v>0</v>
      </c>
      <c r="DK558" s="391">
        <f t="shared" si="791"/>
        <v>0</v>
      </c>
      <c r="DL558" s="391">
        <f t="shared" si="792"/>
        <v>0</v>
      </c>
      <c r="DM558" s="391">
        <f t="shared" si="793"/>
        <v>0</v>
      </c>
      <c r="DN558" s="391">
        <f t="shared" si="794"/>
        <v>0</v>
      </c>
      <c r="DO558" s="391">
        <f t="shared" si="795"/>
        <v>0</v>
      </c>
      <c r="DP558" s="391">
        <f t="shared" si="796"/>
        <v>0</v>
      </c>
      <c r="DQ558" s="398"/>
      <c r="DR558" s="391">
        <f t="shared" si="797"/>
        <v>0</v>
      </c>
      <c r="DS558" s="391">
        <f t="shared" si="798"/>
        <v>0</v>
      </c>
      <c r="DT558" s="391">
        <f t="shared" si="799"/>
        <v>0</v>
      </c>
      <c r="DU558" s="391">
        <f t="shared" si="800"/>
        <v>0</v>
      </c>
      <c r="DV558" s="391">
        <f t="shared" si="801"/>
        <v>0</v>
      </c>
      <c r="DW558" s="391">
        <f t="shared" si="802"/>
        <v>0</v>
      </c>
      <c r="DX558" s="391">
        <f t="shared" si="803"/>
        <v>0</v>
      </c>
      <c r="DY558" s="391">
        <f t="shared" si="804"/>
        <v>0</v>
      </c>
      <c r="DZ558" s="391">
        <f t="shared" si="805"/>
        <v>0</v>
      </c>
      <c r="EA558" s="391">
        <f t="shared" si="806"/>
        <v>0</v>
      </c>
      <c r="EB558" s="391">
        <f t="shared" si="807"/>
        <v>0</v>
      </c>
      <c r="EC558" s="398"/>
      <c r="ED558" s="391">
        <f t="shared" si="808"/>
        <v>0</v>
      </c>
      <c r="EE558" s="391">
        <f t="shared" si="809"/>
        <v>0</v>
      </c>
      <c r="EF558" s="391">
        <f t="shared" si="810"/>
        <v>0</v>
      </c>
      <c r="EG558" s="391">
        <f t="shared" si="811"/>
        <v>0</v>
      </c>
      <c r="EH558" s="391">
        <f t="shared" si="812"/>
        <v>0</v>
      </c>
      <c r="EI558" s="391">
        <f t="shared" si="813"/>
        <v>0</v>
      </c>
      <c r="EJ558" s="391">
        <f t="shared" si="814"/>
        <v>0</v>
      </c>
      <c r="EK558" s="391">
        <f t="shared" si="815"/>
        <v>0</v>
      </c>
      <c r="EL558" s="391">
        <f t="shared" si="816"/>
        <v>0</v>
      </c>
      <c r="EM558" s="391">
        <f t="shared" si="817"/>
        <v>0</v>
      </c>
      <c r="EN558" s="391">
        <f t="shared" si="818"/>
        <v>0</v>
      </c>
    </row>
    <row r="559" spans="1:144" s="391" customFormat="1" ht="13.5" hidden="1" thickBot="1" x14ac:dyDescent="0.25">
      <c r="A559" s="364" t="str">
        <f t="shared" si="824"/>
        <v>zzz</v>
      </c>
      <c r="B559" s="365" t="str">
        <f>IF((A559&lt;&gt;"ZZZ"),(IF((IFERROR((VLOOKUP(A559,'Standaard+voorstellen '!A$1:B$436,1,FALSE)),"ZZZ"))="ZZZ","v","")),"")</f>
        <v/>
      </c>
      <c r="C559" s="536" t="s">
        <v>1051</v>
      </c>
      <c r="D559" s="367" t="str">
        <f t="shared" si="738"/>
        <v/>
      </c>
      <c r="E559" s="368" t="str">
        <f>IFERROR((VLOOKUP(C559,'Standaard+voorstellen '!A$1:E$568,2,FALSE)),"Nog af te handelen AANVRAAG")</f>
        <v>Nog af te handelen AANVRAAG</v>
      </c>
      <c r="F559" s="369" t="str">
        <f>IFERROR((VLOOKUP(C559,'Standaard+voorstellen '!A$1:E$568,3,FALSE)),"")</f>
        <v/>
      </c>
      <c r="G559" s="370">
        <f t="shared" si="821"/>
        <v>0</v>
      </c>
      <c r="H559" s="371">
        <f t="shared" si="823"/>
        <v>0</v>
      </c>
      <c r="I559" s="372">
        <f t="shared" si="822"/>
        <v>0</v>
      </c>
      <c r="J559" s="367" t="str">
        <f t="shared" si="739"/>
        <v/>
      </c>
      <c r="K559" s="372">
        <f t="shared" si="740"/>
        <v>0</v>
      </c>
      <c r="L559" s="537" t="s">
        <v>1101</v>
      </c>
      <c r="M559" s="373"/>
      <c r="N559" s="374"/>
      <c r="O559" s="375"/>
      <c r="P559" s="376"/>
      <c r="Q559" s="461"/>
      <c r="R559" s="462"/>
      <c r="S559" s="482"/>
      <c r="T559" s="462"/>
      <c r="U559" s="462"/>
      <c r="V559" s="483"/>
      <c r="W559" s="484"/>
      <c r="X559" s="485"/>
      <c r="Y559" s="484"/>
      <c r="Z559" s="484"/>
      <c r="AA559" s="484"/>
      <c r="AB559" s="483"/>
      <c r="AC559" s="484"/>
      <c r="AD559" s="484"/>
      <c r="AE559" s="461"/>
      <c r="AF559" s="462"/>
      <c r="AG559" s="482"/>
      <c r="AH559" s="483"/>
      <c r="AI559" s="484"/>
      <c r="AJ559" s="485"/>
      <c r="AK559" s="484"/>
      <c r="AL559" s="484"/>
      <c r="AM559" s="484"/>
      <c r="AN559" s="483"/>
      <c r="AO559" s="484"/>
      <c r="AP559" s="485"/>
      <c r="AQ559" s="484"/>
      <c r="AR559" s="484"/>
      <c r="AS559" s="484"/>
      <c r="AT559" s="483"/>
      <c r="AU559" s="484"/>
      <c r="AV559" s="484"/>
      <c r="AW559" s="483"/>
      <c r="AX559" s="484"/>
      <c r="AY559" s="485"/>
      <c r="AZ559" s="403"/>
      <c r="BA559" s="387" t="str">
        <f t="shared" si="741"/>
        <v>zzz</v>
      </c>
      <c r="BB559" s="388" t="str">
        <f t="shared" si="742"/>
        <v/>
      </c>
      <c r="BC559" s="389" t="str">
        <f t="shared" si="743"/>
        <v/>
      </c>
      <c r="BD559" s="390" t="str">
        <f t="shared" si="825"/>
        <v/>
      </c>
      <c r="BE559" s="391">
        <f t="shared" si="744"/>
        <v>4</v>
      </c>
      <c r="BF559" s="392" t="e">
        <f>VLOOKUP(C559,'Standaard+voorstellen '!A$1:E$568,1,FALSE)</f>
        <v>#N/A</v>
      </c>
      <c r="BG559" s="393" t="e">
        <f>VLOOKUP(P559,'Hulpblad Aantal per VrtgSrt &gt;=1'!B$4:C$688,1,FALSE)</f>
        <v>#N/A</v>
      </c>
      <c r="BH559" s="394"/>
      <c r="BI559" s="393" t="str">
        <f t="shared" si="745"/>
        <v>v</v>
      </c>
      <c r="BJ559" s="393" t="str">
        <f t="shared" si="746"/>
        <v/>
      </c>
      <c r="BK559" s="393" t="str">
        <f t="shared" si="747"/>
        <v/>
      </c>
      <c r="BL559" s="395" t="str">
        <f t="shared" si="748"/>
        <v/>
      </c>
      <c r="BM559" s="393" t="str">
        <f>IF((B559&gt;"a"),(VLOOKUP(A559,Afhankelijkheid!A$2:O$5530,2,FALSE)),"")</f>
        <v/>
      </c>
      <c r="BN559" s="396">
        <f>IFERROR(VLOOKUP(A559,'Hulpblad IZB en IZE'!A$2:B$750,2,FALSE),0)</f>
        <v>0</v>
      </c>
      <c r="BO559" s="397" t="str">
        <f t="shared" si="749"/>
        <v/>
      </c>
      <c r="BP559" s="370">
        <f t="shared" si="750"/>
        <v>0</v>
      </c>
      <c r="BQ559" s="371">
        <f t="shared" si="751"/>
        <v>0</v>
      </c>
      <c r="BR559" s="372">
        <f t="shared" si="819"/>
        <v>0</v>
      </c>
      <c r="BS559" s="372">
        <f t="shared" si="820"/>
        <v>0</v>
      </c>
      <c r="BT559" s="367">
        <f t="shared" si="752"/>
        <v>0</v>
      </c>
      <c r="BU559" s="398"/>
      <c r="BW559" s="393">
        <f t="shared" si="753"/>
        <v>0</v>
      </c>
      <c r="BX559" s="393">
        <f t="shared" si="754"/>
        <v>0</v>
      </c>
      <c r="BY559" s="393">
        <f t="shared" si="755"/>
        <v>0</v>
      </c>
      <c r="BZ559" s="393">
        <f t="shared" si="756"/>
        <v>0</v>
      </c>
      <c r="CA559" s="393">
        <f t="shared" si="757"/>
        <v>0</v>
      </c>
      <c r="CB559" s="393">
        <f t="shared" si="758"/>
        <v>0</v>
      </c>
      <c r="CC559" s="393">
        <f t="shared" si="759"/>
        <v>0</v>
      </c>
      <c r="CD559" s="393">
        <f t="shared" si="760"/>
        <v>0</v>
      </c>
      <c r="CE559" s="393">
        <f t="shared" si="761"/>
        <v>0</v>
      </c>
      <c r="CF559" s="393">
        <f t="shared" si="762"/>
        <v>0</v>
      </c>
      <c r="CG559" s="398"/>
      <c r="CH559" s="391">
        <f t="shared" si="763"/>
        <v>0</v>
      </c>
      <c r="CI559" s="391">
        <f t="shared" si="764"/>
        <v>0</v>
      </c>
      <c r="CJ559" s="391">
        <f t="shared" si="765"/>
        <v>0</v>
      </c>
      <c r="CK559" s="391">
        <f t="shared" si="766"/>
        <v>0</v>
      </c>
      <c r="CL559" s="391">
        <f t="shared" si="767"/>
        <v>0</v>
      </c>
      <c r="CM559" s="391">
        <f t="shared" si="768"/>
        <v>0</v>
      </c>
      <c r="CN559" s="391">
        <f t="shared" si="769"/>
        <v>0</v>
      </c>
      <c r="CO559" s="391">
        <f t="shared" si="770"/>
        <v>0</v>
      </c>
      <c r="CP559" s="391">
        <f t="shared" si="771"/>
        <v>0</v>
      </c>
      <c r="CQ559" s="391">
        <f t="shared" si="772"/>
        <v>0</v>
      </c>
      <c r="CR559" s="391">
        <f t="shared" si="773"/>
        <v>0</v>
      </c>
      <c r="CS559" s="393">
        <f t="shared" si="774"/>
        <v>0</v>
      </c>
      <c r="CT559" s="391">
        <f t="shared" si="775"/>
        <v>0</v>
      </c>
      <c r="CU559" s="391">
        <f t="shared" si="776"/>
        <v>0</v>
      </c>
      <c r="CV559" s="391">
        <f t="shared" si="777"/>
        <v>0</v>
      </c>
      <c r="CW559" s="391">
        <f t="shared" si="778"/>
        <v>0</v>
      </c>
      <c r="CX559" s="391">
        <f t="shared" si="779"/>
        <v>0</v>
      </c>
      <c r="CY559" s="391">
        <f t="shared" si="780"/>
        <v>0</v>
      </c>
      <c r="CZ559" s="391">
        <f t="shared" si="781"/>
        <v>0</v>
      </c>
      <c r="DA559" s="391">
        <f t="shared" si="782"/>
        <v>0</v>
      </c>
      <c r="DB559" s="391">
        <f t="shared" si="783"/>
        <v>0</v>
      </c>
      <c r="DC559" s="391">
        <f t="shared" si="784"/>
        <v>0</v>
      </c>
      <c r="DD559" s="391">
        <f t="shared" si="785"/>
        <v>0</v>
      </c>
      <c r="DE559" s="398"/>
      <c r="DF559" s="391">
        <f t="shared" si="786"/>
        <v>0</v>
      </c>
      <c r="DG559" s="391">
        <f t="shared" si="787"/>
        <v>0</v>
      </c>
      <c r="DH559" s="391">
        <f t="shared" si="788"/>
        <v>0</v>
      </c>
      <c r="DI559" s="391">
        <f t="shared" si="789"/>
        <v>0</v>
      </c>
      <c r="DJ559" s="391">
        <f t="shared" si="790"/>
        <v>0</v>
      </c>
      <c r="DK559" s="391">
        <f t="shared" si="791"/>
        <v>0</v>
      </c>
      <c r="DL559" s="391">
        <f t="shared" si="792"/>
        <v>0</v>
      </c>
      <c r="DM559" s="391">
        <f t="shared" si="793"/>
        <v>0</v>
      </c>
      <c r="DN559" s="391">
        <f t="shared" si="794"/>
        <v>0</v>
      </c>
      <c r="DO559" s="391">
        <f t="shared" si="795"/>
        <v>0</v>
      </c>
      <c r="DP559" s="391">
        <f t="shared" si="796"/>
        <v>0</v>
      </c>
      <c r="DQ559" s="398"/>
      <c r="DR559" s="391">
        <f t="shared" si="797"/>
        <v>0</v>
      </c>
      <c r="DS559" s="391">
        <f t="shared" si="798"/>
        <v>0</v>
      </c>
      <c r="DT559" s="391">
        <f t="shared" si="799"/>
        <v>0</v>
      </c>
      <c r="DU559" s="391">
        <f t="shared" si="800"/>
        <v>0</v>
      </c>
      <c r="DV559" s="391">
        <f t="shared" si="801"/>
        <v>0</v>
      </c>
      <c r="DW559" s="391">
        <f t="shared" si="802"/>
        <v>0</v>
      </c>
      <c r="DX559" s="391">
        <f t="shared" si="803"/>
        <v>0</v>
      </c>
      <c r="DY559" s="391">
        <f t="shared" si="804"/>
        <v>0</v>
      </c>
      <c r="DZ559" s="391">
        <f t="shared" si="805"/>
        <v>0</v>
      </c>
      <c r="EA559" s="391">
        <f t="shared" si="806"/>
        <v>0</v>
      </c>
      <c r="EB559" s="391">
        <f t="shared" si="807"/>
        <v>0</v>
      </c>
      <c r="EC559" s="398"/>
      <c r="ED559" s="391">
        <f t="shared" si="808"/>
        <v>0</v>
      </c>
      <c r="EE559" s="391">
        <f t="shared" si="809"/>
        <v>0</v>
      </c>
      <c r="EF559" s="391">
        <f t="shared" si="810"/>
        <v>0</v>
      </c>
      <c r="EG559" s="391">
        <f t="shared" si="811"/>
        <v>0</v>
      </c>
      <c r="EH559" s="391">
        <f t="shared" si="812"/>
        <v>0</v>
      </c>
      <c r="EI559" s="391">
        <f t="shared" si="813"/>
        <v>0</v>
      </c>
      <c r="EJ559" s="391">
        <f t="shared" si="814"/>
        <v>0</v>
      </c>
      <c r="EK559" s="391">
        <f t="shared" si="815"/>
        <v>0</v>
      </c>
      <c r="EL559" s="391">
        <f t="shared" si="816"/>
        <v>0</v>
      </c>
      <c r="EM559" s="391">
        <f t="shared" si="817"/>
        <v>0</v>
      </c>
      <c r="EN559" s="391">
        <f t="shared" si="818"/>
        <v>0</v>
      </c>
    </row>
    <row r="560" spans="1:144" s="391" customFormat="1" ht="13.5" hidden="1" thickBot="1" x14ac:dyDescent="0.25">
      <c r="A560" s="364" t="str">
        <f t="shared" si="824"/>
        <v>zzz</v>
      </c>
      <c r="B560" s="365" t="str">
        <f>IF((A560&lt;&gt;"ZZZ"),(IF((IFERROR((VLOOKUP(A560,'Standaard+voorstellen '!A$1:B$436,1,FALSE)),"ZZZ"))="ZZZ","v","")),"")</f>
        <v/>
      </c>
      <c r="C560" s="536" t="s">
        <v>1051</v>
      </c>
      <c r="D560" s="367" t="str">
        <f t="shared" si="738"/>
        <v/>
      </c>
      <c r="E560" s="368" t="str">
        <f>IFERROR((VLOOKUP(C560,'Standaard+voorstellen '!A$1:E$568,2,FALSE)),"Nog af te handelen AANVRAAG")</f>
        <v>Nog af te handelen AANVRAAG</v>
      </c>
      <c r="F560" s="369" t="str">
        <f>IFERROR((VLOOKUP(C560,'Standaard+voorstellen '!A$1:E$568,3,FALSE)),"")</f>
        <v/>
      </c>
      <c r="G560" s="370">
        <f t="shared" si="821"/>
        <v>0</v>
      </c>
      <c r="H560" s="371">
        <f t="shared" si="823"/>
        <v>0</v>
      </c>
      <c r="I560" s="372">
        <f t="shared" si="822"/>
        <v>0</v>
      </c>
      <c r="J560" s="367" t="str">
        <f t="shared" si="739"/>
        <v/>
      </c>
      <c r="K560" s="372">
        <f t="shared" si="740"/>
        <v>0</v>
      </c>
      <c r="L560" s="537" t="s">
        <v>1101</v>
      </c>
      <c r="M560" s="373"/>
      <c r="N560" s="374"/>
      <c r="O560" s="375"/>
      <c r="P560" s="376"/>
      <c r="Q560" s="461"/>
      <c r="R560" s="462"/>
      <c r="S560" s="482"/>
      <c r="T560" s="462"/>
      <c r="U560" s="462"/>
      <c r="V560" s="483"/>
      <c r="W560" s="484"/>
      <c r="X560" s="485"/>
      <c r="Y560" s="484"/>
      <c r="Z560" s="484"/>
      <c r="AA560" s="484"/>
      <c r="AB560" s="483"/>
      <c r="AC560" s="484"/>
      <c r="AD560" s="484"/>
      <c r="AE560" s="483"/>
      <c r="AF560" s="484"/>
      <c r="AG560" s="485"/>
      <c r="AH560" s="483"/>
      <c r="AI560" s="484"/>
      <c r="AJ560" s="485"/>
      <c r="AK560" s="484"/>
      <c r="AL560" s="484"/>
      <c r="AM560" s="484"/>
      <c r="AN560" s="483"/>
      <c r="AO560" s="484"/>
      <c r="AP560" s="485"/>
      <c r="AQ560" s="484"/>
      <c r="AR560" s="484"/>
      <c r="AS560" s="484"/>
      <c r="AT560" s="483"/>
      <c r="AU560" s="484"/>
      <c r="AV560" s="484"/>
      <c r="AW560" s="483"/>
      <c r="AX560" s="484"/>
      <c r="AY560" s="485"/>
      <c r="AZ560" s="403"/>
      <c r="BA560" s="387" t="str">
        <f t="shared" si="741"/>
        <v>zzz</v>
      </c>
      <c r="BB560" s="388" t="str">
        <f t="shared" si="742"/>
        <v/>
      </c>
      <c r="BC560" s="389" t="str">
        <f t="shared" si="743"/>
        <v/>
      </c>
      <c r="BD560" s="390" t="str">
        <f t="shared" si="825"/>
        <v/>
      </c>
      <c r="BE560" s="391">
        <f t="shared" si="744"/>
        <v>4</v>
      </c>
      <c r="BF560" s="392" t="e">
        <f>VLOOKUP(C560,'Standaard+voorstellen '!A$1:E$568,1,FALSE)</f>
        <v>#N/A</v>
      </c>
      <c r="BG560" s="393" t="e">
        <f>VLOOKUP(P560,'Hulpblad Aantal per VrtgSrt &gt;=1'!B$4:C$688,1,FALSE)</f>
        <v>#N/A</v>
      </c>
      <c r="BH560" s="394"/>
      <c r="BI560" s="393" t="str">
        <f t="shared" si="745"/>
        <v>v</v>
      </c>
      <c r="BJ560" s="393" t="str">
        <f t="shared" si="746"/>
        <v/>
      </c>
      <c r="BK560" s="393" t="str">
        <f t="shared" si="747"/>
        <v/>
      </c>
      <c r="BL560" s="395" t="str">
        <f t="shared" si="748"/>
        <v/>
      </c>
      <c r="BM560" s="393" t="str">
        <f>IF((B560&gt;"a"),(VLOOKUP(A560,Afhankelijkheid!A$2:O$5530,2,FALSE)),"")</f>
        <v/>
      </c>
      <c r="BN560" s="396">
        <f>IFERROR(VLOOKUP(A560,'Hulpblad IZB en IZE'!A$2:B$750,2,FALSE),0)</f>
        <v>0</v>
      </c>
      <c r="BO560" s="397" t="str">
        <f t="shared" si="749"/>
        <v/>
      </c>
      <c r="BP560" s="370">
        <f t="shared" si="750"/>
        <v>0</v>
      </c>
      <c r="BQ560" s="371">
        <f t="shared" si="751"/>
        <v>0</v>
      </c>
      <c r="BR560" s="372">
        <f t="shared" si="819"/>
        <v>0</v>
      </c>
      <c r="BS560" s="372">
        <f t="shared" si="820"/>
        <v>0</v>
      </c>
      <c r="BT560" s="367">
        <f t="shared" si="752"/>
        <v>0</v>
      </c>
      <c r="BU560" s="398"/>
      <c r="BW560" s="393">
        <f t="shared" si="753"/>
        <v>0</v>
      </c>
      <c r="BX560" s="393">
        <f t="shared" si="754"/>
        <v>0</v>
      </c>
      <c r="BY560" s="393">
        <f t="shared" si="755"/>
        <v>0</v>
      </c>
      <c r="BZ560" s="393">
        <f t="shared" si="756"/>
        <v>0</v>
      </c>
      <c r="CA560" s="393">
        <f t="shared" si="757"/>
        <v>0</v>
      </c>
      <c r="CB560" s="393">
        <f t="shared" si="758"/>
        <v>0</v>
      </c>
      <c r="CC560" s="393">
        <f t="shared" si="759"/>
        <v>0</v>
      </c>
      <c r="CD560" s="393">
        <f t="shared" si="760"/>
        <v>0</v>
      </c>
      <c r="CE560" s="393">
        <f t="shared" si="761"/>
        <v>0</v>
      </c>
      <c r="CF560" s="393">
        <f t="shared" si="762"/>
        <v>0</v>
      </c>
      <c r="CG560" s="398"/>
      <c r="CH560" s="391">
        <f t="shared" si="763"/>
        <v>0</v>
      </c>
      <c r="CI560" s="391">
        <f t="shared" si="764"/>
        <v>0</v>
      </c>
      <c r="CJ560" s="391">
        <f t="shared" si="765"/>
        <v>0</v>
      </c>
      <c r="CK560" s="391">
        <f t="shared" si="766"/>
        <v>0</v>
      </c>
      <c r="CL560" s="391">
        <f t="shared" si="767"/>
        <v>0</v>
      </c>
      <c r="CM560" s="391">
        <f t="shared" si="768"/>
        <v>0</v>
      </c>
      <c r="CN560" s="391">
        <f t="shared" si="769"/>
        <v>0</v>
      </c>
      <c r="CO560" s="391">
        <f t="shared" si="770"/>
        <v>0</v>
      </c>
      <c r="CP560" s="391">
        <f t="shared" si="771"/>
        <v>0</v>
      </c>
      <c r="CQ560" s="391">
        <f t="shared" si="772"/>
        <v>0</v>
      </c>
      <c r="CR560" s="391">
        <f t="shared" si="773"/>
        <v>0</v>
      </c>
      <c r="CS560" s="393">
        <f t="shared" si="774"/>
        <v>0</v>
      </c>
      <c r="CT560" s="391">
        <f t="shared" si="775"/>
        <v>0</v>
      </c>
      <c r="CU560" s="391">
        <f t="shared" si="776"/>
        <v>0</v>
      </c>
      <c r="CV560" s="391">
        <f t="shared" si="777"/>
        <v>0</v>
      </c>
      <c r="CW560" s="391">
        <f t="shared" si="778"/>
        <v>0</v>
      </c>
      <c r="CX560" s="391">
        <f t="shared" si="779"/>
        <v>0</v>
      </c>
      <c r="CY560" s="391">
        <f t="shared" si="780"/>
        <v>0</v>
      </c>
      <c r="CZ560" s="391">
        <f t="shared" si="781"/>
        <v>0</v>
      </c>
      <c r="DA560" s="391">
        <f t="shared" si="782"/>
        <v>0</v>
      </c>
      <c r="DB560" s="391">
        <f t="shared" si="783"/>
        <v>0</v>
      </c>
      <c r="DC560" s="391">
        <f t="shared" si="784"/>
        <v>0</v>
      </c>
      <c r="DD560" s="391">
        <f t="shared" si="785"/>
        <v>0</v>
      </c>
      <c r="DE560" s="398"/>
      <c r="DF560" s="391">
        <f t="shared" si="786"/>
        <v>0</v>
      </c>
      <c r="DG560" s="391">
        <f t="shared" si="787"/>
        <v>0</v>
      </c>
      <c r="DH560" s="391">
        <f t="shared" si="788"/>
        <v>0</v>
      </c>
      <c r="DI560" s="391">
        <f t="shared" si="789"/>
        <v>0</v>
      </c>
      <c r="DJ560" s="391">
        <f t="shared" si="790"/>
        <v>0</v>
      </c>
      <c r="DK560" s="391">
        <f t="shared" si="791"/>
        <v>0</v>
      </c>
      <c r="DL560" s="391">
        <f t="shared" si="792"/>
        <v>0</v>
      </c>
      <c r="DM560" s="391">
        <f t="shared" si="793"/>
        <v>0</v>
      </c>
      <c r="DN560" s="391">
        <f t="shared" si="794"/>
        <v>0</v>
      </c>
      <c r="DO560" s="391">
        <f t="shared" si="795"/>
        <v>0</v>
      </c>
      <c r="DP560" s="391">
        <f t="shared" si="796"/>
        <v>0</v>
      </c>
      <c r="DQ560" s="398"/>
      <c r="DR560" s="391">
        <f t="shared" si="797"/>
        <v>0</v>
      </c>
      <c r="DS560" s="391">
        <f t="shared" si="798"/>
        <v>0</v>
      </c>
      <c r="DT560" s="391">
        <f t="shared" si="799"/>
        <v>0</v>
      </c>
      <c r="DU560" s="391">
        <f t="shared" si="800"/>
        <v>0</v>
      </c>
      <c r="DV560" s="391">
        <f t="shared" si="801"/>
        <v>0</v>
      </c>
      <c r="DW560" s="391">
        <f t="shared" si="802"/>
        <v>0</v>
      </c>
      <c r="DX560" s="391">
        <f t="shared" si="803"/>
        <v>0</v>
      </c>
      <c r="DY560" s="391">
        <f t="shared" si="804"/>
        <v>0</v>
      </c>
      <c r="DZ560" s="391">
        <f t="shared" si="805"/>
        <v>0</v>
      </c>
      <c r="EA560" s="391">
        <f t="shared" si="806"/>
        <v>0</v>
      </c>
      <c r="EB560" s="391">
        <f t="shared" si="807"/>
        <v>0</v>
      </c>
      <c r="EC560" s="398"/>
      <c r="ED560" s="391">
        <f t="shared" si="808"/>
        <v>0</v>
      </c>
      <c r="EE560" s="391">
        <f t="shared" si="809"/>
        <v>0</v>
      </c>
      <c r="EF560" s="391">
        <f t="shared" si="810"/>
        <v>0</v>
      </c>
      <c r="EG560" s="391">
        <f t="shared" si="811"/>
        <v>0</v>
      </c>
      <c r="EH560" s="391">
        <f t="shared" si="812"/>
        <v>0</v>
      </c>
      <c r="EI560" s="391">
        <f t="shared" si="813"/>
        <v>0</v>
      </c>
      <c r="EJ560" s="391">
        <f t="shared" si="814"/>
        <v>0</v>
      </c>
      <c r="EK560" s="391">
        <f t="shared" si="815"/>
        <v>0</v>
      </c>
      <c r="EL560" s="391">
        <f t="shared" si="816"/>
        <v>0</v>
      </c>
      <c r="EM560" s="391">
        <f t="shared" si="817"/>
        <v>0</v>
      </c>
      <c r="EN560" s="391">
        <f t="shared" si="818"/>
        <v>0</v>
      </c>
    </row>
    <row r="561" spans="1:144" s="391" customFormat="1" ht="13.5" hidden="1" thickBot="1" x14ac:dyDescent="0.25">
      <c r="A561" s="364" t="str">
        <f t="shared" si="824"/>
        <v>zzz</v>
      </c>
      <c r="B561" s="365" t="str">
        <f>IF((A561&lt;&gt;"ZZZ"),(IF((IFERROR((VLOOKUP(A561,'Standaard+voorstellen '!A$1:B$436,1,FALSE)),"ZZZ"))="ZZZ","v","")),"")</f>
        <v/>
      </c>
      <c r="C561" s="536" t="s">
        <v>1051</v>
      </c>
      <c r="D561" s="538" t="str">
        <f t="shared" si="738"/>
        <v/>
      </c>
      <c r="E561" s="368" t="str">
        <f>IFERROR((VLOOKUP(C561,'Standaard+voorstellen '!A$1:E$568,2,FALSE)),"Nog af te handelen AANVRAAG")</f>
        <v>Nog af te handelen AANVRAAG</v>
      </c>
      <c r="F561" s="369" t="str">
        <f>IFERROR((VLOOKUP(C561,'Standaard+voorstellen '!A$1:E$568,3,FALSE)),"")</f>
        <v/>
      </c>
      <c r="G561" s="370">
        <f t="shared" si="821"/>
        <v>0</v>
      </c>
      <c r="H561" s="371">
        <f t="shared" si="823"/>
        <v>0</v>
      </c>
      <c r="I561" s="372">
        <f t="shared" si="822"/>
        <v>0</v>
      </c>
      <c r="J561" s="367" t="str">
        <f t="shared" si="739"/>
        <v/>
      </c>
      <c r="K561" s="372">
        <f t="shared" si="740"/>
        <v>0</v>
      </c>
      <c r="L561" s="537" t="s">
        <v>1101</v>
      </c>
      <c r="M561" s="373"/>
      <c r="N561" s="374"/>
      <c r="O561" s="375"/>
      <c r="P561" s="539"/>
      <c r="Q561" s="461"/>
      <c r="R561" s="462"/>
      <c r="S561" s="482"/>
      <c r="T561" s="462"/>
      <c r="U561" s="462"/>
      <c r="V561" s="483"/>
      <c r="W561" s="484"/>
      <c r="X561" s="485"/>
      <c r="Y561" s="484"/>
      <c r="Z561" s="484"/>
      <c r="AA561" s="484"/>
      <c r="AB561" s="483"/>
      <c r="AC561" s="484"/>
      <c r="AD561" s="484"/>
      <c r="AE561" s="461"/>
      <c r="AF561" s="462"/>
      <c r="AG561" s="482"/>
      <c r="AH561" s="483"/>
      <c r="AI561" s="484"/>
      <c r="AJ561" s="485"/>
      <c r="AK561" s="484"/>
      <c r="AL561" s="484"/>
      <c r="AM561" s="484"/>
      <c r="AN561" s="483"/>
      <c r="AO561" s="484"/>
      <c r="AP561" s="485"/>
      <c r="AQ561" s="484"/>
      <c r="AR561" s="484"/>
      <c r="AS561" s="484"/>
      <c r="AT561" s="483"/>
      <c r="AU561" s="484"/>
      <c r="AV561" s="484"/>
      <c r="AW561" s="483"/>
      <c r="AX561" s="484"/>
      <c r="AY561" s="485"/>
      <c r="AZ561" s="403"/>
      <c r="BA561" s="387" t="str">
        <f t="shared" si="741"/>
        <v>zzz</v>
      </c>
      <c r="BB561" s="388" t="str">
        <f t="shared" si="742"/>
        <v/>
      </c>
      <c r="BC561" s="389" t="str">
        <f t="shared" si="743"/>
        <v/>
      </c>
      <c r="BD561" s="390" t="str">
        <f t="shared" si="825"/>
        <v/>
      </c>
      <c r="BE561" s="391">
        <f t="shared" si="744"/>
        <v>4</v>
      </c>
      <c r="BF561" s="392" t="e">
        <f>VLOOKUP(C561,'Standaard+voorstellen '!A$1:E$568,1,FALSE)</f>
        <v>#N/A</v>
      </c>
      <c r="BG561" s="393" t="e">
        <f>VLOOKUP(P561,'Hulpblad Aantal per VrtgSrt &gt;=1'!B$4:C$688,1,FALSE)</f>
        <v>#N/A</v>
      </c>
      <c r="BH561" s="394"/>
      <c r="BI561" s="393" t="str">
        <f t="shared" si="745"/>
        <v>v</v>
      </c>
      <c r="BJ561" s="522" t="str">
        <f t="shared" si="746"/>
        <v/>
      </c>
      <c r="BK561" s="522" t="str">
        <f t="shared" si="747"/>
        <v/>
      </c>
      <c r="BL561" s="395" t="str">
        <f t="shared" si="748"/>
        <v/>
      </c>
      <c r="BM561" s="393" t="str">
        <f>IF((B561&gt;"a"),(VLOOKUP(A561,Afhankelijkheid!A$2:O$5530,2,FALSE)),"")</f>
        <v/>
      </c>
      <c r="BN561" s="396">
        <f>IFERROR(VLOOKUP(A561,'Hulpblad IZB en IZE'!A$2:B$750,2,FALSE),0)</f>
        <v>0</v>
      </c>
      <c r="BO561" s="397" t="str">
        <f t="shared" si="749"/>
        <v/>
      </c>
      <c r="BP561" s="370">
        <f t="shared" si="750"/>
        <v>0</v>
      </c>
      <c r="BQ561" s="371">
        <f t="shared" si="751"/>
        <v>0</v>
      </c>
      <c r="BR561" s="372">
        <f t="shared" si="819"/>
        <v>0</v>
      </c>
      <c r="BS561" s="372">
        <f t="shared" si="820"/>
        <v>0</v>
      </c>
      <c r="BT561" s="367">
        <f t="shared" si="752"/>
        <v>0</v>
      </c>
      <c r="BU561" s="398"/>
      <c r="BW561" s="393">
        <f t="shared" si="753"/>
        <v>0</v>
      </c>
      <c r="BX561" s="393">
        <f t="shared" si="754"/>
        <v>0</v>
      </c>
      <c r="BY561" s="393">
        <f t="shared" si="755"/>
        <v>0</v>
      </c>
      <c r="BZ561" s="393">
        <f t="shared" si="756"/>
        <v>0</v>
      </c>
      <c r="CA561" s="393">
        <f t="shared" si="757"/>
        <v>0</v>
      </c>
      <c r="CB561" s="393">
        <f t="shared" si="758"/>
        <v>0</v>
      </c>
      <c r="CC561" s="393">
        <f t="shared" si="759"/>
        <v>0</v>
      </c>
      <c r="CD561" s="393">
        <f t="shared" si="760"/>
        <v>0</v>
      </c>
      <c r="CE561" s="393">
        <f t="shared" si="761"/>
        <v>0</v>
      </c>
      <c r="CF561" s="393">
        <f t="shared" si="762"/>
        <v>0</v>
      </c>
      <c r="CG561" s="398"/>
      <c r="CH561" s="391">
        <f t="shared" si="763"/>
        <v>0</v>
      </c>
      <c r="CI561" s="391">
        <f t="shared" si="764"/>
        <v>0</v>
      </c>
      <c r="CJ561" s="391">
        <f t="shared" si="765"/>
        <v>0</v>
      </c>
      <c r="CK561" s="391">
        <f t="shared" si="766"/>
        <v>0</v>
      </c>
      <c r="CL561" s="391">
        <f t="shared" si="767"/>
        <v>0</v>
      </c>
      <c r="CM561" s="391">
        <f t="shared" si="768"/>
        <v>0</v>
      </c>
      <c r="CN561" s="391">
        <f t="shared" si="769"/>
        <v>0</v>
      </c>
      <c r="CO561" s="391">
        <f t="shared" si="770"/>
        <v>0</v>
      </c>
      <c r="CP561" s="391">
        <f t="shared" si="771"/>
        <v>0</v>
      </c>
      <c r="CQ561" s="391">
        <f t="shared" si="772"/>
        <v>0</v>
      </c>
      <c r="CR561" s="391">
        <f t="shared" si="773"/>
        <v>0</v>
      </c>
      <c r="CS561" s="393">
        <f t="shared" si="774"/>
        <v>0</v>
      </c>
      <c r="CT561" s="391">
        <f t="shared" si="775"/>
        <v>0</v>
      </c>
      <c r="CU561" s="391">
        <f t="shared" si="776"/>
        <v>0</v>
      </c>
      <c r="CV561" s="391">
        <f t="shared" si="777"/>
        <v>0</v>
      </c>
      <c r="CW561" s="391">
        <f t="shared" si="778"/>
        <v>0</v>
      </c>
      <c r="CX561" s="391">
        <f t="shared" si="779"/>
        <v>0</v>
      </c>
      <c r="CY561" s="391">
        <f t="shared" si="780"/>
        <v>0</v>
      </c>
      <c r="CZ561" s="391">
        <f t="shared" si="781"/>
        <v>0</v>
      </c>
      <c r="DA561" s="391">
        <f t="shared" si="782"/>
        <v>0</v>
      </c>
      <c r="DB561" s="391">
        <f t="shared" si="783"/>
        <v>0</v>
      </c>
      <c r="DC561" s="391">
        <f t="shared" si="784"/>
        <v>0</v>
      </c>
      <c r="DD561" s="391">
        <f t="shared" si="785"/>
        <v>0</v>
      </c>
      <c r="DE561" s="398"/>
      <c r="DF561" s="391">
        <f t="shared" si="786"/>
        <v>0</v>
      </c>
      <c r="DG561" s="391">
        <f t="shared" si="787"/>
        <v>0</v>
      </c>
      <c r="DH561" s="391">
        <f t="shared" si="788"/>
        <v>0</v>
      </c>
      <c r="DI561" s="391">
        <f t="shared" si="789"/>
        <v>0</v>
      </c>
      <c r="DJ561" s="391">
        <f t="shared" si="790"/>
        <v>0</v>
      </c>
      <c r="DK561" s="391">
        <f t="shared" si="791"/>
        <v>0</v>
      </c>
      <c r="DL561" s="391">
        <f t="shared" si="792"/>
        <v>0</v>
      </c>
      <c r="DM561" s="391">
        <f t="shared" si="793"/>
        <v>0</v>
      </c>
      <c r="DN561" s="391">
        <f t="shared" si="794"/>
        <v>0</v>
      </c>
      <c r="DO561" s="391">
        <f t="shared" si="795"/>
        <v>0</v>
      </c>
      <c r="DP561" s="391">
        <f t="shared" si="796"/>
        <v>0</v>
      </c>
      <c r="DQ561" s="398"/>
      <c r="DR561" s="391">
        <f t="shared" si="797"/>
        <v>0</v>
      </c>
      <c r="DS561" s="391">
        <f t="shared" si="798"/>
        <v>0</v>
      </c>
      <c r="DT561" s="391">
        <f t="shared" si="799"/>
        <v>0</v>
      </c>
      <c r="DU561" s="391">
        <f t="shared" si="800"/>
        <v>0</v>
      </c>
      <c r="DV561" s="391">
        <f t="shared" si="801"/>
        <v>0</v>
      </c>
      <c r="DW561" s="391">
        <f t="shared" si="802"/>
        <v>0</v>
      </c>
      <c r="DX561" s="391">
        <f t="shared" si="803"/>
        <v>0</v>
      </c>
      <c r="DY561" s="391">
        <f t="shared" si="804"/>
        <v>0</v>
      </c>
      <c r="DZ561" s="391">
        <f t="shared" si="805"/>
        <v>0</v>
      </c>
      <c r="EA561" s="391">
        <f t="shared" si="806"/>
        <v>0</v>
      </c>
      <c r="EB561" s="391">
        <f t="shared" si="807"/>
        <v>0</v>
      </c>
      <c r="EC561" s="398"/>
      <c r="ED561" s="391">
        <f t="shared" si="808"/>
        <v>0</v>
      </c>
      <c r="EE561" s="391">
        <f t="shared" si="809"/>
        <v>0</v>
      </c>
      <c r="EF561" s="391">
        <f t="shared" si="810"/>
        <v>0</v>
      </c>
      <c r="EG561" s="391">
        <f t="shared" si="811"/>
        <v>0</v>
      </c>
      <c r="EH561" s="391">
        <f t="shared" si="812"/>
        <v>0</v>
      </c>
      <c r="EI561" s="391">
        <f t="shared" si="813"/>
        <v>0</v>
      </c>
      <c r="EJ561" s="391">
        <f t="shared" si="814"/>
        <v>0</v>
      </c>
      <c r="EK561" s="391">
        <f t="shared" si="815"/>
        <v>0</v>
      </c>
      <c r="EL561" s="391">
        <f t="shared" si="816"/>
        <v>0</v>
      </c>
      <c r="EM561" s="391">
        <f t="shared" si="817"/>
        <v>0</v>
      </c>
      <c r="EN561" s="391">
        <f t="shared" si="818"/>
        <v>0</v>
      </c>
    </row>
    <row r="562" spans="1:144" s="391" customFormat="1" ht="13.5" hidden="1" thickBot="1" x14ac:dyDescent="0.25">
      <c r="A562" s="364" t="str">
        <f t="shared" si="824"/>
        <v>zzz</v>
      </c>
      <c r="B562" s="365" t="str">
        <f>IF((A562&lt;&gt;"ZZZ"),(IF((IFERROR((VLOOKUP(A562,'Standaard+voorstellen '!A$1:B$436,1,FALSE)),"ZZZ"))="ZZZ","v","")),"")</f>
        <v/>
      </c>
      <c r="C562" s="536" t="s">
        <v>1051</v>
      </c>
      <c r="D562" s="367" t="str">
        <f t="shared" si="738"/>
        <v/>
      </c>
      <c r="E562" s="368" t="str">
        <f>IFERROR((VLOOKUP(C562,'Standaard+voorstellen '!A$1:E$568,2,FALSE)),"Nog af te handelen AANVRAAG")</f>
        <v>Nog af te handelen AANVRAAG</v>
      </c>
      <c r="F562" s="369" t="str">
        <f>IFERROR((VLOOKUP(C562,'Standaard+voorstellen '!A$1:E$568,3,FALSE)),"")</f>
        <v/>
      </c>
      <c r="G562" s="370">
        <f t="shared" si="821"/>
        <v>0</v>
      </c>
      <c r="H562" s="371">
        <f t="shared" si="823"/>
        <v>0</v>
      </c>
      <c r="I562" s="372">
        <f t="shared" si="822"/>
        <v>0</v>
      </c>
      <c r="J562" s="367" t="str">
        <f t="shared" si="739"/>
        <v/>
      </c>
      <c r="K562" s="372">
        <f t="shared" si="740"/>
        <v>0</v>
      </c>
      <c r="L562" s="537" t="s">
        <v>1101</v>
      </c>
      <c r="M562" s="373"/>
      <c r="N562" s="374"/>
      <c r="O562" s="375"/>
      <c r="P562" s="376"/>
      <c r="Q562" s="461"/>
      <c r="R562" s="462"/>
      <c r="S562" s="482"/>
      <c r="T562" s="462"/>
      <c r="U562" s="462"/>
      <c r="V562" s="483"/>
      <c r="W562" s="484"/>
      <c r="X562" s="485"/>
      <c r="Y562" s="484"/>
      <c r="Z562" s="484"/>
      <c r="AA562" s="484"/>
      <c r="AB562" s="483"/>
      <c r="AC562" s="484"/>
      <c r="AD562" s="484"/>
      <c r="AE562" s="483"/>
      <c r="AF562" s="484"/>
      <c r="AG562" s="485"/>
      <c r="AH562" s="483"/>
      <c r="AI562" s="484"/>
      <c r="AJ562" s="485"/>
      <c r="AK562" s="484"/>
      <c r="AL562" s="484"/>
      <c r="AM562" s="484"/>
      <c r="AN562" s="483"/>
      <c r="AO562" s="484"/>
      <c r="AP562" s="485"/>
      <c r="AQ562" s="484"/>
      <c r="AR562" s="484"/>
      <c r="AS562" s="484"/>
      <c r="AT562" s="483"/>
      <c r="AU562" s="484"/>
      <c r="AV562" s="484"/>
      <c r="AW562" s="483"/>
      <c r="AX562" s="484"/>
      <c r="AY562" s="485"/>
      <c r="AZ562" s="403"/>
      <c r="BA562" s="387" t="str">
        <f t="shared" si="741"/>
        <v>zzz</v>
      </c>
      <c r="BB562" s="388" t="str">
        <f t="shared" si="742"/>
        <v/>
      </c>
      <c r="BC562" s="389" t="str">
        <f t="shared" si="743"/>
        <v/>
      </c>
      <c r="BD562" s="390" t="str">
        <f t="shared" si="825"/>
        <v/>
      </c>
      <c r="BE562" s="391">
        <f t="shared" si="744"/>
        <v>4</v>
      </c>
      <c r="BF562" s="392" t="e">
        <f>VLOOKUP(C562,'Standaard+voorstellen '!A$1:E$568,1,FALSE)</f>
        <v>#N/A</v>
      </c>
      <c r="BG562" s="393" t="e">
        <f>VLOOKUP(P562,'Hulpblad Aantal per VrtgSrt &gt;=1'!B$4:C$688,1,FALSE)</f>
        <v>#N/A</v>
      </c>
      <c r="BH562" s="394"/>
      <c r="BI562" s="393" t="str">
        <f t="shared" si="745"/>
        <v>v</v>
      </c>
      <c r="BJ562" s="393" t="str">
        <f t="shared" si="746"/>
        <v/>
      </c>
      <c r="BK562" s="393" t="str">
        <f t="shared" si="747"/>
        <v/>
      </c>
      <c r="BL562" s="395" t="str">
        <f t="shared" si="748"/>
        <v/>
      </c>
      <c r="BM562" s="393" t="str">
        <f>IF((B562&gt;"a"),(VLOOKUP(A562,Afhankelijkheid!A$2:O$5530,2,FALSE)),"")</f>
        <v/>
      </c>
      <c r="BN562" s="396">
        <f>IFERROR(VLOOKUP(A562,'Hulpblad IZB en IZE'!A$2:B$750,2,FALSE),0)</f>
        <v>0</v>
      </c>
      <c r="BO562" s="397" t="str">
        <f t="shared" si="749"/>
        <v/>
      </c>
      <c r="BP562" s="370">
        <f t="shared" si="750"/>
        <v>0</v>
      </c>
      <c r="BQ562" s="371">
        <f t="shared" si="751"/>
        <v>0</v>
      </c>
      <c r="BR562" s="372">
        <f t="shared" si="819"/>
        <v>0</v>
      </c>
      <c r="BS562" s="372">
        <f t="shared" si="820"/>
        <v>0</v>
      </c>
      <c r="BT562" s="367">
        <f t="shared" si="752"/>
        <v>0</v>
      </c>
      <c r="BU562" s="398"/>
      <c r="BW562" s="393">
        <f t="shared" si="753"/>
        <v>0</v>
      </c>
      <c r="BX562" s="393">
        <f t="shared" si="754"/>
        <v>0</v>
      </c>
      <c r="BY562" s="393">
        <f t="shared" si="755"/>
        <v>0</v>
      </c>
      <c r="BZ562" s="393">
        <f t="shared" si="756"/>
        <v>0</v>
      </c>
      <c r="CA562" s="393">
        <f t="shared" si="757"/>
        <v>0</v>
      </c>
      <c r="CB562" s="393">
        <f t="shared" si="758"/>
        <v>0</v>
      </c>
      <c r="CC562" s="393">
        <f t="shared" si="759"/>
        <v>0</v>
      </c>
      <c r="CD562" s="393">
        <f t="shared" si="760"/>
        <v>0</v>
      </c>
      <c r="CE562" s="393">
        <f t="shared" si="761"/>
        <v>0</v>
      </c>
      <c r="CF562" s="393">
        <f t="shared" si="762"/>
        <v>0</v>
      </c>
      <c r="CG562" s="398"/>
      <c r="CH562" s="391">
        <f t="shared" si="763"/>
        <v>0</v>
      </c>
      <c r="CI562" s="391">
        <f t="shared" si="764"/>
        <v>0</v>
      </c>
      <c r="CJ562" s="391">
        <f t="shared" si="765"/>
        <v>0</v>
      </c>
      <c r="CK562" s="391">
        <f t="shared" si="766"/>
        <v>0</v>
      </c>
      <c r="CL562" s="391">
        <f t="shared" si="767"/>
        <v>0</v>
      </c>
      <c r="CM562" s="391">
        <f t="shared" si="768"/>
        <v>0</v>
      </c>
      <c r="CN562" s="391">
        <f t="shared" si="769"/>
        <v>0</v>
      </c>
      <c r="CO562" s="391">
        <f t="shared" si="770"/>
        <v>0</v>
      </c>
      <c r="CP562" s="391">
        <f t="shared" si="771"/>
        <v>0</v>
      </c>
      <c r="CQ562" s="391">
        <f t="shared" si="772"/>
        <v>0</v>
      </c>
      <c r="CR562" s="391">
        <f t="shared" si="773"/>
        <v>0</v>
      </c>
      <c r="CS562" s="393">
        <f t="shared" si="774"/>
        <v>0</v>
      </c>
      <c r="CT562" s="391">
        <f t="shared" si="775"/>
        <v>0</v>
      </c>
      <c r="CU562" s="391">
        <f t="shared" si="776"/>
        <v>0</v>
      </c>
      <c r="CV562" s="391">
        <f t="shared" si="777"/>
        <v>0</v>
      </c>
      <c r="CW562" s="391">
        <f t="shared" si="778"/>
        <v>0</v>
      </c>
      <c r="CX562" s="391">
        <f t="shared" si="779"/>
        <v>0</v>
      </c>
      <c r="CY562" s="391">
        <f t="shared" si="780"/>
        <v>0</v>
      </c>
      <c r="CZ562" s="391">
        <f t="shared" si="781"/>
        <v>0</v>
      </c>
      <c r="DA562" s="391">
        <f t="shared" si="782"/>
        <v>0</v>
      </c>
      <c r="DB562" s="391">
        <f t="shared" si="783"/>
        <v>0</v>
      </c>
      <c r="DC562" s="391">
        <f t="shared" si="784"/>
        <v>0</v>
      </c>
      <c r="DD562" s="391">
        <f t="shared" si="785"/>
        <v>0</v>
      </c>
      <c r="DE562" s="398"/>
      <c r="DF562" s="391">
        <f t="shared" si="786"/>
        <v>0</v>
      </c>
      <c r="DG562" s="391">
        <f t="shared" si="787"/>
        <v>0</v>
      </c>
      <c r="DH562" s="391">
        <f t="shared" si="788"/>
        <v>0</v>
      </c>
      <c r="DI562" s="391">
        <f t="shared" si="789"/>
        <v>0</v>
      </c>
      <c r="DJ562" s="391">
        <f t="shared" si="790"/>
        <v>0</v>
      </c>
      <c r="DK562" s="391">
        <f t="shared" si="791"/>
        <v>0</v>
      </c>
      <c r="DL562" s="391">
        <f t="shared" si="792"/>
        <v>0</v>
      </c>
      <c r="DM562" s="391">
        <f t="shared" si="793"/>
        <v>0</v>
      </c>
      <c r="DN562" s="391">
        <f t="shared" si="794"/>
        <v>0</v>
      </c>
      <c r="DO562" s="391">
        <f t="shared" si="795"/>
        <v>0</v>
      </c>
      <c r="DP562" s="391">
        <f t="shared" si="796"/>
        <v>0</v>
      </c>
      <c r="DQ562" s="398"/>
      <c r="DR562" s="391">
        <f t="shared" si="797"/>
        <v>0</v>
      </c>
      <c r="DS562" s="391">
        <f t="shared" si="798"/>
        <v>0</v>
      </c>
      <c r="DT562" s="391">
        <f t="shared" si="799"/>
        <v>0</v>
      </c>
      <c r="DU562" s="391">
        <f t="shared" si="800"/>
        <v>0</v>
      </c>
      <c r="DV562" s="391">
        <f t="shared" si="801"/>
        <v>0</v>
      </c>
      <c r="DW562" s="391">
        <f t="shared" si="802"/>
        <v>0</v>
      </c>
      <c r="DX562" s="391">
        <f t="shared" si="803"/>
        <v>0</v>
      </c>
      <c r="DY562" s="391">
        <f t="shared" si="804"/>
        <v>0</v>
      </c>
      <c r="DZ562" s="391">
        <f t="shared" si="805"/>
        <v>0</v>
      </c>
      <c r="EA562" s="391">
        <f t="shared" si="806"/>
        <v>0</v>
      </c>
      <c r="EB562" s="391">
        <f t="shared" si="807"/>
        <v>0</v>
      </c>
      <c r="EC562" s="398"/>
      <c r="ED562" s="391">
        <f t="shared" si="808"/>
        <v>0</v>
      </c>
      <c r="EE562" s="391">
        <f t="shared" si="809"/>
        <v>0</v>
      </c>
      <c r="EF562" s="391">
        <f t="shared" si="810"/>
        <v>0</v>
      </c>
      <c r="EG562" s="391">
        <f t="shared" si="811"/>
        <v>0</v>
      </c>
      <c r="EH562" s="391">
        <f t="shared" si="812"/>
        <v>0</v>
      </c>
      <c r="EI562" s="391">
        <f t="shared" si="813"/>
        <v>0</v>
      </c>
      <c r="EJ562" s="391">
        <f t="shared" si="814"/>
        <v>0</v>
      </c>
      <c r="EK562" s="391">
        <f t="shared" si="815"/>
        <v>0</v>
      </c>
      <c r="EL562" s="391">
        <f t="shared" si="816"/>
        <v>0</v>
      </c>
      <c r="EM562" s="391">
        <f t="shared" si="817"/>
        <v>0</v>
      </c>
      <c r="EN562" s="391">
        <f t="shared" si="818"/>
        <v>0</v>
      </c>
    </row>
    <row r="563" spans="1:144" s="391" customFormat="1" ht="13.5" hidden="1" thickBot="1" x14ac:dyDescent="0.25">
      <c r="A563" s="364" t="str">
        <f t="shared" si="824"/>
        <v>zzz</v>
      </c>
      <c r="B563" s="365" t="str">
        <f>IF((A563&lt;&gt;"ZZZ"),(IF((IFERROR((VLOOKUP(A563,'Standaard+voorstellen '!A$1:B$436,1,FALSE)),"ZZZ"))="ZZZ","v","")),"")</f>
        <v/>
      </c>
      <c r="C563" s="536" t="s">
        <v>1051</v>
      </c>
      <c r="D563" s="367" t="str">
        <f t="shared" si="738"/>
        <v/>
      </c>
      <c r="E563" s="368" t="str">
        <f>IFERROR((VLOOKUP(C563,'Standaard+voorstellen '!A$1:E$568,2,FALSE)),"Nog af te handelen AANVRAAG")</f>
        <v>Nog af te handelen AANVRAAG</v>
      </c>
      <c r="F563" s="369" t="str">
        <f>IFERROR((VLOOKUP(C563,'Standaard+voorstellen '!A$1:E$568,3,FALSE)),"")</f>
        <v/>
      </c>
      <c r="G563" s="370">
        <f t="shared" si="821"/>
        <v>0</v>
      </c>
      <c r="H563" s="371">
        <f t="shared" si="823"/>
        <v>0</v>
      </c>
      <c r="I563" s="372">
        <f t="shared" si="822"/>
        <v>0</v>
      </c>
      <c r="J563" s="367" t="str">
        <f t="shared" si="739"/>
        <v/>
      </c>
      <c r="K563" s="372">
        <f t="shared" si="740"/>
        <v>0</v>
      </c>
      <c r="L563" s="537" t="s">
        <v>1101</v>
      </c>
      <c r="M563" s="373"/>
      <c r="N563" s="374"/>
      <c r="O563" s="375"/>
      <c r="P563" s="376"/>
      <c r="Q563" s="461"/>
      <c r="R563" s="462"/>
      <c r="S563" s="482"/>
      <c r="T563" s="462"/>
      <c r="U563" s="462"/>
      <c r="V563" s="483"/>
      <c r="W563" s="484"/>
      <c r="X563" s="485"/>
      <c r="Y563" s="484"/>
      <c r="Z563" s="484"/>
      <c r="AA563" s="484"/>
      <c r="AB563" s="483"/>
      <c r="AC563" s="484"/>
      <c r="AD563" s="484"/>
      <c r="AE563" s="483"/>
      <c r="AF563" s="484"/>
      <c r="AG563" s="485"/>
      <c r="AH563" s="483"/>
      <c r="AI563" s="484"/>
      <c r="AJ563" s="485"/>
      <c r="AK563" s="484"/>
      <c r="AL563" s="484"/>
      <c r="AM563" s="484"/>
      <c r="AN563" s="483"/>
      <c r="AO563" s="484"/>
      <c r="AP563" s="485"/>
      <c r="AQ563" s="484"/>
      <c r="AR563" s="484"/>
      <c r="AS563" s="484"/>
      <c r="AT563" s="483"/>
      <c r="AU563" s="484"/>
      <c r="AV563" s="484"/>
      <c r="AW563" s="483"/>
      <c r="AX563" s="484"/>
      <c r="AY563" s="485"/>
      <c r="AZ563" s="403"/>
      <c r="BA563" s="387" t="str">
        <f t="shared" si="741"/>
        <v>zzz</v>
      </c>
      <c r="BB563" s="388" t="str">
        <f t="shared" si="742"/>
        <v/>
      </c>
      <c r="BC563" s="389" t="str">
        <f t="shared" si="743"/>
        <v/>
      </c>
      <c r="BD563" s="390" t="str">
        <f t="shared" si="825"/>
        <v/>
      </c>
      <c r="BE563" s="391">
        <f t="shared" si="744"/>
        <v>4</v>
      </c>
      <c r="BF563" s="392" t="e">
        <f>VLOOKUP(C563,'Standaard+voorstellen '!A$1:E$568,1,FALSE)</f>
        <v>#N/A</v>
      </c>
      <c r="BG563" s="393" t="e">
        <f>VLOOKUP(P563,'Hulpblad Aantal per VrtgSrt &gt;=1'!B$4:C$688,1,FALSE)</f>
        <v>#N/A</v>
      </c>
      <c r="BH563" s="394"/>
      <c r="BI563" s="393" t="str">
        <f t="shared" si="745"/>
        <v>v</v>
      </c>
      <c r="BJ563" s="393" t="str">
        <f t="shared" si="746"/>
        <v/>
      </c>
      <c r="BK563" s="393" t="str">
        <f t="shared" si="747"/>
        <v/>
      </c>
      <c r="BL563" s="395" t="str">
        <f t="shared" si="748"/>
        <v/>
      </c>
      <c r="BM563" s="393" t="str">
        <f>IF((B563&gt;"a"),(VLOOKUP(A563,Afhankelijkheid!A$2:O$5530,2,FALSE)),"")</f>
        <v/>
      </c>
      <c r="BN563" s="396">
        <f>IFERROR(VLOOKUP(A563,'Hulpblad IZB en IZE'!A$2:B$750,2,FALSE),0)</f>
        <v>0</v>
      </c>
      <c r="BO563" s="397" t="str">
        <f t="shared" si="749"/>
        <v/>
      </c>
      <c r="BP563" s="370">
        <f t="shared" si="750"/>
        <v>0</v>
      </c>
      <c r="BQ563" s="371">
        <f t="shared" si="751"/>
        <v>0</v>
      </c>
      <c r="BR563" s="372">
        <f t="shared" si="819"/>
        <v>0</v>
      </c>
      <c r="BS563" s="372">
        <f t="shared" si="820"/>
        <v>0</v>
      </c>
      <c r="BT563" s="367">
        <f t="shared" si="752"/>
        <v>0</v>
      </c>
      <c r="BU563" s="398"/>
      <c r="BW563" s="393">
        <f t="shared" si="753"/>
        <v>0</v>
      </c>
      <c r="BX563" s="393">
        <f t="shared" si="754"/>
        <v>0</v>
      </c>
      <c r="BY563" s="393">
        <f t="shared" si="755"/>
        <v>0</v>
      </c>
      <c r="BZ563" s="393">
        <f t="shared" si="756"/>
        <v>0</v>
      </c>
      <c r="CA563" s="393">
        <f t="shared" si="757"/>
        <v>0</v>
      </c>
      <c r="CB563" s="393">
        <f t="shared" si="758"/>
        <v>0</v>
      </c>
      <c r="CC563" s="393">
        <f t="shared" si="759"/>
        <v>0</v>
      </c>
      <c r="CD563" s="393">
        <f t="shared" si="760"/>
        <v>0</v>
      </c>
      <c r="CE563" s="393">
        <f t="shared" si="761"/>
        <v>0</v>
      </c>
      <c r="CF563" s="393">
        <f t="shared" si="762"/>
        <v>0</v>
      </c>
      <c r="CG563" s="398"/>
      <c r="CH563" s="391">
        <f t="shared" si="763"/>
        <v>0</v>
      </c>
      <c r="CI563" s="391">
        <f t="shared" si="764"/>
        <v>0</v>
      </c>
      <c r="CJ563" s="391">
        <f t="shared" si="765"/>
        <v>0</v>
      </c>
      <c r="CK563" s="391">
        <f t="shared" si="766"/>
        <v>0</v>
      </c>
      <c r="CL563" s="391">
        <f t="shared" si="767"/>
        <v>0</v>
      </c>
      <c r="CM563" s="391">
        <f t="shared" si="768"/>
        <v>0</v>
      </c>
      <c r="CN563" s="391">
        <f t="shared" si="769"/>
        <v>0</v>
      </c>
      <c r="CO563" s="391">
        <f t="shared" si="770"/>
        <v>0</v>
      </c>
      <c r="CP563" s="391">
        <f t="shared" si="771"/>
        <v>0</v>
      </c>
      <c r="CQ563" s="391">
        <f t="shared" si="772"/>
        <v>0</v>
      </c>
      <c r="CR563" s="391">
        <f t="shared" si="773"/>
        <v>0</v>
      </c>
      <c r="CS563" s="393">
        <f t="shared" si="774"/>
        <v>0</v>
      </c>
      <c r="CT563" s="391">
        <f t="shared" si="775"/>
        <v>0</v>
      </c>
      <c r="CU563" s="391">
        <f t="shared" si="776"/>
        <v>0</v>
      </c>
      <c r="CV563" s="391">
        <f t="shared" si="777"/>
        <v>0</v>
      </c>
      <c r="CW563" s="391">
        <f t="shared" si="778"/>
        <v>0</v>
      </c>
      <c r="CX563" s="391">
        <f t="shared" si="779"/>
        <v>0</v>
      </c>
      <c r="CY563" s="391">
        <f t="shared" si="780"/>
        <v>0</v>
      </c>
      <c r="CZ563" s="391">
        <f t="shared" si="781"/>
        <v>0</v>
      </c>
      <c r="DA563" s="391">
        <f t="shared" si="782"/>
        <v>0</v>
      </c>
      <c r="DB563" s="391">
        <f t="shared" si="783"/>
        <v>0</v>
      </c>
      <c r="DC563" s="391">
        <f t="shared" si="784"/>
        <v>0</v>
      </c>
      <c r="DD563" s="391">
        <f t="shared" si="785"/>
        <v>0</v>
      </c>
      <c r="DE563" s="398"/>
      <c r="DF563" s="391">
        <f t="shared" si="786"/>
        <v>0</v>
      </c>
      <c r="DG563" s="391">
        <f t="shared" si="787"/>
        <v>0</v>
      </c>
      <c r="DH563" s="391">
        <f t="shared" si="788"/>
        <v>0</v>
      </c>
      <c r="DI563" s="391">
        <f t="shared" si="789"/>
        <v>0</v>
      </c>
      <c r="DJ563" s="391">
        <f t="shared" si="790"/>
        <v>0</v>
      </c>
      <c r="DK563" s="391">
        <f t="shared" si="791"/>
        <v>0</v>
      </c>
      <c r="DL563" s="391">
        <f t="shared" si="792"/>
        <v>0</v>
      </c>
      <c r="DM563" s="391">
        <f t="shared" si="793"/>
        <v>0</v>
      </c>
      <c r="DN563" s="391">
        <f t="shared" si="794"/>
        <v>0</v>
      </c>
      <c r="DO563" s="391">
        <f t="shared" si="795"/>
        <v>0</v>
      </c>
      <c r="DP563" s="391">
        <f t="shared" si="796"/>
        <v>0</v>
      </c>
      <c r="DQ563" s="398"/>
      <c r="DR563" s="391">
        <f t="shared" si="797"/>
        <v>0</v>
      </c>
      <c r="DS563" s="391">
        <f t="shared" si="798"/>
        <v>0</v>
      </c>
      <c r="DT563" s="391">
        <f t="shared" si="799"/>
        <v>0</v>
      </c>
      <c r="DU563" s="391">
        <f t="shared" si="800"/>
        <v>0</v>
      </c>
      <c r="DV563" s="391">
        <f t="shared" si="801"/>
        <v>0</v>
      </c>
      <c r="DW563" s="391">
        <f t="shared" si="802"/>
        <v>0</v>
      </c>
      <c r="DX563" s="391">
        <f t="shared" si="803"/>
        <v>0</v>
      </c>
      <c r="DY563" s="391">
        <f t="shared" si="804"/>
        <v>0</v>
      </c>
      <c r="DZ563" s="391">
        <f t="shared" si="805"/>
        <v>0</v>
      </c>
      <c r="EA563" s="391">
        <f t="shared" si="806"/>
        <v>0</v>
      </c>
      <c r="EB563" s="391">
        <f t="shared" si="807"/>
        <v>0</v>
      </c>
      <c r="EC563" s="398"/>
      <c r="ED563" s="391">
        <f t="shared" si="808"/>
        <v>0</v>
      </c>
      <c r="EE563" s="391">
        <f t="shared" si="809"/>
        <v>0</v>
      </c>
      <c r="EF563" s="391">
        <f t="shared" si="810"/>
        <v>0</v>
      </c>
      <c r="EG563" s="391">
        <f t="shared" si="811"/>
        <v>0</v>
      </c>
      <c r="EH563" s="391">
        <f t="shared" si="812"/>
        <v>0</v>
      </c>
      <c r="EI563" s="391">
        <f t="shared" si="813"/>
        <v>0</v>
      </c>
      <c r="EJ563" s="391">
        <f t="shared" si="814"/>
        <v>0</v>
      </c>
      <c r="EK563" s="391">
        <f t="shared" si="815"/>
        <v>0</v>
      </c>
      <c r="EL563" s="391">
        <f t="shared" si="816"/>
        <v>0</v>
      </c>
      <c r="EM563" s="391">
        <f t="shared" si="817"/>
        <v>0</v>
      </c>
      <c r="EN563" s="391">
        <f t="shared" si="818"/>
        <v>0</v>
      </c>
    </row>
    <row r="564" spans="1:144" s="391" customFormat="1" ht="13.5" hidden="1" thickBot="1" x14ac:dyDescent="0.25">
      <c r="A564" s="364" t="str">
        <f t="shared" ref="A564:A570" si="826">IF((P564&gt;"a"),P564,"zzz")</f>
        <v>zzz</v>
      </c>
      <c r="B564" s="365" t="str">
        <f>IF((A564&lt;&gt;"ZZZ"),(IF((IFERROR((VLOOKUP(A564,'Standaard+voorstellen '!A$1:B$436,1,FALSE)),"ZZZ"))="ZZZ","v","")),"")</f>
        <v/>
      </c>
      <c r="C564" s="536" t="s">
        <v>1051</v>
      </c>
      <c r="D564" s="367" t="str">
        <f t="shared" si="738"/>
        <v/>
      </c>
      <c r="E564" s="368" t="str">
        <f>IFERROR((VLOOKUP(C564,'Standaard+voorstellen '!A$1:E$568,2,FALSE)),"Nog af te handelen AANVRAAG")</f>
        <v>Nog af te handelen AANVRAAG</v>
      </c>
      <c r="F564" s="369" t="str">
        <f>IFERROR((VLOOKUP(C564,'Standaard+voorstellen '!A$1:E$568,3,FALSE)),"")</f>
        <v/>
      </c>
      <c r="G564" s="370">
        <f t="shared" si="821"/>
        <v>0</v>
      </c>
      <c r="H564" s="371">
        <f t="shared" si="823"/>
        <v>0</v>
      </c>
      <c r="I564" s="372">
        <f t="shared" si="822"/>
        <v>0</v>
      </c>
      <c r="J564" s="367" t="str">
        <f t="shared" si="739"/>
        <v/>
      </c>
      <c r="K564" s="372">
        <f t="shared" si="740"/>
        <v>0</v>
      </c>
      <c r="L564" s="537" t="s">
        <v>1101</v>
      </c>
      <c r="M564" s="373"/>
      <c r="N564" s="374"/>
      <c r="O564" s="375"/>
      <c r="P564" s="376"/>
      <c r="Q564" s="461"/>
      <c r="R564" s="462"/>
      <c r="S564" s="482"/>
      <c r="T564" s="462"/>
      <c r="U564" s="462"/>
      <c r="V564" s="483"/>
      <c r="W564" s="484"/>
      <c r="X564" s="485"/>
      <c r="Y564" s="484"/>
      <c r="Z564" s="484"/>
      <c r="AA564" s="484"/>
      <c r="AB564" s="483"/>
      <c r="AC564" s="484"/>
      <c r="AD564" s="484"/>
      <c r="AE564" s="483"/>
      <c r="AF564" s="484"/>
      <c r="AG564" s="485"/>
      <c r="AH564" s="483"/>
      <c r="AI564" s="484"/>
      <c r="AJ564" s="485"/>
      <c r="AK564" s="484"/>
      <c r="AL564" s="484"/>
      <c r="AM564" s="484"/>
      <c r="AN564" s="483"/>
      <c r="AO564" s="484"/>
      <c r="AP564" s="485"/>
      <c r="AQ564" s="484"/>
      <c r="AR564" s="484"/>
      <c r="AS564" s="484"/>
      <c r="AT564" s="483"/>
      <c r="AU564" s="484"/>
      <c r="AV564" s="484"/>
      <c r="AW564" s="483"/>
      <c r="AX564" s="484"/>
      <c r="AY564" s="485"/>
      <c r="AZ564" s="403"/>
      <c r="BA564" s="387" t="str">
        <f t="shared" si="741"/>
        <v>zzz</v>
      </c>
      <c r="BB564" s="388" t="str">
        <f t="shared" si="742"/>
        <v/>
      </c>
      <c r="BC564" s="389" t="str">
        <f t="shared" si="743"/>
        <v/>
      </c>
      <c r="BD564" s="390" t="str">
        <f t="shared" si="825"/>
        <v/>
      </c>
      <c r="BE564" s="391">
        <f t="shared" si="744"/>
        <v>4</v>
      </c>
      <c r="BF564" s="392" t="e">
        <f>VLOOKUP(C564,'Standaard+voorstellen '!A$1:E$568,1,FALSE)</f>
        <v>#N/A</v>
      </c>
      <c r="BG564" s="393" t="e">
        <f>VLOOKUP(P564,'Hulpblad Aantal per VrtgSrt &gt;=1'!B$4:C$688,1,FALSE)</f>
        <v>#N/A</v>
      </c>
      <c r="BH564" s="394"/>
      <c r="BI564" s="393" t="str">
        <f t="shared" si="745"/>
        <v>v</v>
      </c>
      <c r="BJ564" s="393" t="str">
        <f t="shared" si="746"/>
        <v/>
      </c>
      <c r="BK564" s="393" t="str">
        <f t="shared" si="747"/>
        <v/>
      </c>
      <c r="BL564" s="395" t="str">
        <f t="shared" si="748"/>
        <v/>
      </c>
      <c r="BM564" s="393" t="str">
        <f>IF((B564&gt;"a"),(VLOOKUP(A564,Afhankelijkheid!A$2:O$5530,2,FALSE)),"")</f>
        <v/>
      </c>
      <c r="BN564" s="396">
        <f>IFERROR(VLOOKUP(A564,'Hulpblad IZB en IZE'!A$2:B$750,2,FALSE),0)</f>
        <v>0</v>
      </c>
      <c r="BO564" s="397" t="str">
        <f t="shared" si="749"/>
        <v/>
      </c>
      <c r="BP564" s="370">
        <f t="shared" si="750"/>
        <v>0</v>
      </c>
      <c r="BQ564" s="371">
        <f t="shared" si="751"/>
        <v>0</v>
      </c>
      <c r="BR564" s="372">
        <f t="shared" si="819"/>
        <v>0</v>
      </c>
      <c r="BS564" s="372">
        <f t="shared" si="820"/>
        <v>0</v>
      </c>
      <c r="BT564" s="367">
        <f t="shared" si="752"/>
        <v>0</v>
      </c>
      <c r="BU564" s="398"/>
      <c r="BW564" s="393">
        <f t="shared" si="753"/>
        <v>0</v>
      </c>
      <c r="BX564" s="393">
        <f t="shared" si="754"/>
        <v>0</v>
      </c>
      <c r="BY564" s="393">
        <f t="shared" si="755"/>
        <v>0</v>
      </c>
      <c r="BZ564" s="393">
        <f t="shared" si="756"/>
        <v>0</v>
      </c>
      <c r="CA564" s="393">
        <f t="shared" si="757"/>
        <v>0</v>
      </c>
      <c r="CB564" s="393">
        <f t="shared" si="758"/>
        <v>0</v>
      </c>
      <c r="CC564" s="393">
        <f t="shared" si="759"/>
        <v>0</v>
      </c>
      <c r="CD564" s="393">
        <f t="shared" si="760"/>
        <v>0</v>
      </c>
      <c r="CE564" s="393">
        <f t="shared" si="761"/>
        <v>0</v>
      </c>
      <c r="CF564" s="393">
        <f t="shared" si="762"/>
        <v>0</v>
      </c>
      <c r="CG564" s="398"/>
      <c r="CH564" s="391">
        <f t="shared" si="763"/>
        <v>0</v>
      </c>
      <c r="CI564" s="391">
        <f t="shared" si="764"/>
        <v>0</v>
      </c>
      <c r="CJ564" s="391">
        <f t="shared" si="765"/>
        <v>0</v>
      </c>
      <c r="CK564" s="391">
        <f t="shared" si="766"/>
        <v>0</v>
      </c>
      <c r="CL564" s="391">
        <f t="shared" si="767"/>
        <v>0</v>
      </c>
      <c r="CM564" s="391">
        <f t="shared" si="768"/>
        <v>0</v>
      </c>
      <c r="CN564" s="391">
        <f t="shared" si="769"/>
        <v>0</v>
      </c>
      <c r="CO564" s="391">
        <f t="shared" si="770"/>
        <v>0</v>
      </c>
      <c r="CP564" s="391">
        <f t="shared" si="771"/>
        <v>0</v>
      </c>
      <c r="CQ564" s="391">
        <f t="shared" si="772"/>
        <v>0</v>
      </c>
      <c r="CR564" s="391">
        <f t="shared" si="773"/>
        <v>0</v>
      </c>
      <c r="CS564" s="393">
        <f t="shared" si="774"/>
        <v>0</v>
      </c>
      <c r="CT564" s="391">
        <f t="shared" si="775"/>
        <v>0</v>
      </c>
      <c r="CU564" s="391">
        <f t="shared" si="776"/>
        <v>0</v>
      </c>
      <c r="CV564" s="391">
        <f t="shared" si="777"/>
        <v>0</v>
      </c>
      <c r="CW564" s="391">
        <f t="shared" si="778"/>
        <v>0</v>
      </c>
      <c r="CX564" s="391">
        <f t="shared" si="779"/>
        <v>0</v>
      </c>
      <c r="CY564" s="391">
        <f t="shared" si="780"/>
        <v>0</v>
      </c>
      <c r="CZ564" s="391">
        <f t="shared" si="781"/>
        <v>0</v>
      </c>
      <c r="DA564" s="391">
        <f t="shared" si="782"/>
        <v>0</v>
      </c>
      <c r="DB564" s="391">
        <f t="shared" si="783"/>
        <v>0</v>
      </c>
      <c r="DC564" s="391">
        <f t="shared" si="784"/>
        <v>0</v>
      </c>
      <c r="DD564" s="391">
        <f t="shared" si="785"/>
        <v>0</v>
      </c>
      <c r="DE564" s="398"/>
      <c r="DF564" s="391">
        <f t="shared" si="786"/>
        <v>0</v>
      </c>
      <c r="DG564" s="391">
        <f t="shared" si="787"/>
        <v>0</v>
      </c>
      <c r="DH564" s="391">
        <f t="shared" si="788"/>
        <v>0</v>
      </c>
      <c r="DI564" s="391">
        <f t="shared" si="789"/>
        <v>0</v>
      </c>
      <c r="DJ564" s="391">
        <f t="shared" si="790"/>
        <v>0</v>
      </c>
      <c r="DK564" s="391">
        <f t="shared" si="791"/>
        <v>0</v>
      </c>
      <c r="DL564" s="391">
        <f t="shared" si="792"/>
        <v>0</v>
      </c>
      <c r="DM564" s="391">
        <f t="shared" si="793"/>
        <v>0</v>
      </c>
      <c r="DN564" s="391">
        <f t="shared" si="794"/>
        <v>0</v>
      </c>
      <c r="DO564" s="391">
        <f t="shared" si="795"/>
        <v>0</v>
      </c>
      <c r="DP564" s="391">
        <f t="shared" si="796"/>
        <v>0</v>
      </c>
      <c r="DQ564" s="398"/>
      <c r="DR564" s="391">
        <f t="shared" si="797"/>
        <v>0</v>
      </c>
      <c r="DS564" s="391">
        <f t="shared" si="798"/>
        <v>0</v>
      </c>
      <c r="DT564" s="391">
        <f t="shared" si="799"/>
        <v>0</v>
      </c>
      <c r="DU564" s="391">
        <f t="shared" si="800"/>
        <v>0</v>
      </c>
      <c r="DV564" s="391">
        <f t="shared" si="801"/>
        <v>0</v>
      </c>
      <c r="DW564" s="391">
        <f t="shared" si="802"/>
        <v>0</v>
      </c>
      <c r="DX564" s="391">
        <f t="shared" si="803"/>
        <v>0</v>
      </c>
      <c r="DY564" s="391">
        <f t="shared" si="804"/>
        <v>0</v>
      </c>
      <c r="DZ564" s="391">
        <f t="shared" si="805"/>
        <v>0</v>
      </c>
      <c r="EA564" s="391">
        <f t="shared" si="806"/>
        <v>0</v>
      </c>
      <c r="EB564" s="391">
        <f t="shared" si="807"/>
        <v>0</v>
      </c>
      <c r="EC564" s="398"/>
      <c r="ED564" s="391">
        <f t="shared" si="808"/>
        <v>0</v>
      </c>
      <c r="EE564" s="391">
        <f t="shared" si="809"/>
        <v>0</v>
      </c>
      <c r="EF564" s="391">
        <f t="shared" si="810"/>
        <v>0</v>
      </c>
      <c r="EG564" s="391">
        <f t="shared" si="811"/>
        <v>0</v>
      </c>
      <c r="EH564" s="391">
        <f t="shared" si="812"/>
        <v>0</v>
      </c>
      <c r="EI564" s="391">
        <f t="shared" si="813"/>
        <v>0</v>
      </c>
      <c r="EJ564" s="391">
        <f t="shared" si="814"/>
        <v>0</v>
      </c>
      <c r="EK564" s="391">
        <f t="shared" si="815"/>
        <v>0</v>
      </c>
      <c r="EL564" s="391">
        <f t="shared" si="816"/>
        <v>0</v>
      </c>
      <c r="EM564" s="391">
        <f t="shared" si="817"/>
        <v>0</v>
      </c>
      <c r="EN564" s="391">
        <f t="shared" si="818"/>
        <v>0</v>
      </c>
    </row>
    <row r="565" spans="1:144" s="391" customFormat="1" ht="13.5" hidden="1" thickBot="1" x14ac:dyDescent="0.25">
      <c r="A565" s="364" t="str">
        <f t="shared" si="826"/>
        <v>zzz</v>
      </c>
      <c r="B565" s="365" t="str">
        <f>IF((A565&lt;&gt;"ZZZ"),(IF((IFERROR((VLOOKUP(A565,'Standaard+voorstellen '!A$1:B$436,1,FALSE)),"ZZZ"))="ZZZ","v","")),"")</f>
        <v/>
      </c>
      <c r="C565" s="536" t="s">
        <v>1051</v>
      </c>
      <c r="D565" s="367" t="str">
        <f t="shared" si="738"/>
        <v/>
      </c>
      <c r="E565" s="368" t="str">
        <f>IFERROR((VLOOKUP(C565,'Standaard+voorstellen '!A$1:E$568,2,FALSE)),"Nog af te handelen AANVRAAG")</f>
        <v>Nog af te handelen AANVRAAG</v>
      </c>
      <c r="F565" s="369" t="str">
        <f>IFERROR((VLOOKUP(C565,'Standaard+voorstellen '!A$1:E$568,3,FALSE)),"")</f>
        <v/>
      </c>
      <c r="G565" s="370">
        <f t="shared" si="821"/>
        <v>0</v>
      </c>
      <c r="H565" s="371">
        <f t="shared" si="823"/>
        <v>0</v>
      </c>
      <c r="I565" s="372">
        <f t="shared" si="822"/>
        <v>0</v>
      </c>
      <c r="J565" s="367" t="str">
        <f t="shared" si="739"/>
        <v/>
      </c>
      <c r="K565" s="372">
        <f t="shared" si="740"/>
        <v>0</v>
      </c>
      <c r="L565" s="537" t="s">
        <v>1101</v>
      </c>
      <c r="M565" s="373"/>
      <c r="N565" s="374"/>
      <c r="O565" s="375"/>
      <c r="P565" s="376"/>
      <c r="Q565" s="461"/>
      <c r="R565" s="462"/>
      <c r="S565" s="482"/>
      <c r="T565" s="462"/>
      <c r="U565" s="462"/>
      <c r="V565" s="483"/>
      <c r="W565" s="484"/>
      <c r="X565" s="485"/>
      <c r="Y565" s="484"/>
      <c r="Z565" s="484"/>
      <c r="AA565" s="484"/>
      <c r="AB565" s="483"/>
      <c r="AC565" s="484"/>
      <c r="AD565" s="484"/>
      <c r="AE565" s="483"/>
      <c r="AF565" s="484"/>
      <c r="AG565" s="485"/>
      <c r="AH565" s="483"/>
      <c r="AI565" s="484"/>
      <c r="AJ565" s="485"/>
      <c r="AK565" s="484"/>
      <c r="AL565" s="484"/>
      <c r="AM565" s="484"/>
      <c r="AN565" s="483"/>
      <c r="AO565" s="484"/>
      <c r="AP565" s="485"/>
      <c r="AQ565" s="484"/>
      <c r="AR565" s="484"/>
      <c r="AS565" s="484"/>
      <c r="AT565" s="483"/>
      <c r="AU565" s="484"/>
      <c r="AV565" s="484"/>
      <c r="AW565" s="483"/>
      <c r="AX565" s="484"/>
      <c r="AY565" s="485"/>
      <c r="AZ565" s="403"/>
      <c r="BA565" s="387" t="str">
        <f t="shared" si="741"/>
        <v>zzz</v>
      </c>
      <c r="BB565" s="388" t="str">
        <f t="shared" si="742"/>
        <v/>
      </c>
      <c r="BC565" s="389" t="str">
        <f t="shared" si="743"/>
        <v/>
      </c>
      <c r="BD565" s="390" t="str">
        <f t="shared" si="825"/>
        <v/>
      </c>
      <c r="BE565" s="391">
        <f t="shared" si="744"/>
        <v>4</v>
      </c>
      <c r="BF565" s="392" t="e">
        <f>VLOOKUP(C565,'Standaard+voorstellen '!A$1:E$568,1,FALSE)</f>
        <v>#N/A</v>
      </c>
      <c r="BG565" s="393" t="e">
        <f>VLOOKUP(P565,'Hulpblad Aantal per VrtgSrt &gt;=1'!B$4:C$688,1,FALSE)</f>
        <v>#N/A</v>
      </c>
      <c r="BH565" s="394"/>
      <c r="BI565" s="393" t="str">
        <f t="shared" si="745"/>
        <v>v</v>
      </c>
      <c r="BJ565" s="393" t="str">
        <f t="shared" si="746"/>
        <v/>
      </c>
      <c r="BK565" s="393" t="str">
        <f t="shared" si="747"/>
        <v/>
      </c>
      <c r="BL565" s="395" t="str">
        <f t="shared" si="748"/>
        <v/>
      </c>
      <c r="BM565" s="393" t="str">
        <f>IF((B565&gt;"a"),(VLOOKUP(A565,Afhankelijkheid!A$2:O$5530,2,FALSE)),"")</f>
        <v/>
      </c>
      <c r="BN565" s="396">
        <f>IFERROR(VLOOKUP(A565,'Hulpblad IZB en IZE'!A$2:B$750,2,FALSE),0)</f>
        <v>0</v>
      </c>
      <c r="BO565" s="397" t="str">
        <f t="shared" si="749"/>
        <v/>
      </c>
      <c r="BP565" s="370">
        <f t="shared" si="750"/>
        <v>0</v>
      </c>
      <c r="BQ565" s="371">
        <f t="shared" si="751"/>
        <v>0</v>
      </c>
      <c r="BR565" s="372">
        <f t="shared" si="819"/>
        <v>0</v>
      </c>
      <c r="BS565" s="372">
        <f t="shared" si="820"/>
        <v>0</v>
      </c>
      <c r="BT565" s="367">
        <f t="shared" si="752"/>
        <v>0</v>
      </c>
      <c r="BU565" s="398"/>
      <c r="BW565" s="393">
        <f t="shared" si="753"/>
        <v>0</v>
      </c>
      <c r="BX565" s="393">
        <f t="shared" si="754"/>
        <v>0</v>
      </c>
      <c r="BY565" s="393">
        <f t="shared" si="755"/>
        <v>0</v>
      </c>
      <c r="BZ565" s="393">
        <f t="shared" si="756"/>
        <v>0</v>
      </c>
      <c r="CA565" s="393">
        <f t="shared" si="757"/>
        <v>0</v>
      </c>
      <c r="CB565" s="393">
        <f t="shared" si="758"/>
        <v>0</v>
      </c>
      <c r="CC565" s="393">
        <f t="shared" si="759"/>
        <v>0</v>
      </c>
      <c r="CD565" s="393">
        <f t="shared" si="760"/>
        <v>0</v>
      </c>
      <c r="CE565" s="393">
        <f t="shared" si="761"/>
        <v>0</v>
      </c>
      <c r="CF565" s="393">
        <f t="shared" si="762"/>
        <v>0</v>
      </c>
      <c r="CG565" s="398"/>
      <c r="CH565" s="391">
        <f t="shared" si="763"/>
        <v>0</v>
      </c>
      <c r="CI565" s="391">
        <f t="shared" si="764"/>
        <v>0</v>
      </c>
      <c r="CJ565" s="391">
        <f t="shared" si="765"/>
        <v>0</v>
      </c>
      <c r="CK565" s="391">
        <f t="shared" si="766"/>
        <v>0</v>
      </c>
      <c r="CL565" s="391">
        <f t="shared" si="767"/>
        <v>0</v>
      </c>
      <c r="CM565" s="391">
        <f t="shared" si="768"/>
        <v>0</v>
      </c>
      <c r="CN565" s="391">
        <f t="shared" si="769"/>
        <v>0</v>
      </c>
      <c r="CO565" s="391">
        <f t="shared" si="770"/>
        <v>0</v>
      </c>
      <c r="CP565" s="391">
        <f t="shared" si="771"/>
        <v>0</v>
      </c>
      <c r="CQ565" s="391">
        <f t="shared" si="772"/>
        <v>0</v>
      </c>
      <c r="CR565" s="391">
        <f t="shared" si="773"/>
        <v>0</v>
      </c>
      <c r="CS565" s="393">
        <f t="shared" si="774"/>
        <v>0</v>
      </c>
      <c r="CT565" s="391">
        <f t="shared" si="775"/>
        <v>0</v>
      </c>
      <c r="CU565" s="391">
        <f t="shared" si="776"/>
        <v>0</v>
      </c>
      <c r="CV565" s="391">
        <f t="shared" si="777"/>
        <v>0</v>
      </c>
      <c r="CW565" s="391">
        <f t="shared" si="778"/>
        <v>0</v>
      </c>
      <c r="CX565" s="391">
        <f t="shared" si="779"/>
        <v>0</v>
      </c>
      <c r="CY565" s="391">
        <f t="shared" si="780"/>
        <v>0</v>
      </c>
      <c r="CZ565" s="391">
        <f t="shared" si="781"/>
        <v>0</v>
      </c>
      <c r="DA565" s="391">
        <f t="shared" si="782"/>
        <v>0</v>
      </c>
      <c r="DB565" s="391">
        <f t="shared" si="783"/>
        <v>0</v>
      </c>
      <c r="DC565" s="391">
        <f t="shared" si="784"/>
        <v>0</v>
      </c>
      <c r="DD565" s="391">
        <f t="shared" si="785"/>
        <v>0</v>
      </c>
      <c r="DE565" s="398"/>
      <c r="DF565" s="391">
        <f t="shared" si="786"/>
        <v>0</v>
      </c>
      <c r="DG565" s="391">
        <f t="shared" si="787"/>
        <v>0</v>
      </c>
      <c r="DH565" s="391">
        <f t="shared" si="788"/>
        <v>0</v>
      </c>
      <c r="DI565" s="391">
        <f t="shared" si="789"/>
        <v>0</v>
      </c>
      <c r="DJ565" s="391">
        <f t="shared" si="790"/>
        <v>0</v>
      </c>
      <c r="DK565" s="391">
        <f t="shared" si="791"/>
        <v>0</v>
      </c>
      <c r="DL565" s="391">
        <f t="shared" si="792"/>
        <v>0</v>
      </c>
      <c r="DM565" s="391">
        <f t="shared" si="793"/>
        <v>0</v>
      </c>
      <c r="DN565" s="391">
        <f t="shared" si="794"/>
        <v>0</v>
      </c>
      <c r="DO565" s="391">
        <f t="shared" si="795"/>
        <v>0</v>
      </c>
      <c r="DP565" s="391">
        <f t="shared" si="796"/>
        <v>0</v>
      </c>
      <c r="DQ565" s="398"/>
      <c r="DR565" s="391">
        <f t="shared" si="797"/>
        <v>0</v>
      </c>
      <c r="DS565" s="391">
        <f t="shared" si="798"/>
        <v>0</v>
      </c>
      <c r="DT565" s="391">
        <f t="shared" si="799"/>
        <v>0</v>
      </c>
      <c r="DU565" s="391">
        <f t="shared" si="800"/>
        <v>0</v>
      </c>
      <c r="DV565" s="391">
        <f t="shared" si="801"/>
        <v>0</v>
      </c>
      <c r="DW565" s="391">
        <f t="shared" si="802"/>
        <v>0</v>
      </c>
      <c r="DX565" s="391">
        <f t="shared" si="803"/>
        <v>0</v>
      </c>
      <c r="DY565" s="391">
        <f t="shared" si="804"/>
        <v>0</v>
      </c>
      <c r="DZ565" s="391">
        <f t="shared" si="805"/>
        <v>0</v>
      </c>
      <c r="EA565" s="391">
        <f t="shared" si="806"/>
        <v>0</v>
      </c>
      <c r="EB565" s="391">
        <f t="shared" si="807"/>
        <v>0</v>
      </c>
      <c r="EC565" s="398"/>
      <c r="ED565" s="391">
        <f t="shared" si="808"/>
        <v>0</v>
      </c>
      <c r="EE565" s="391">
        <f t="shared" si="809"/>
        <v>0</v>
      </c>
      <c r="EF565" s="391">
        <f t="shared" si="810"/>
        <v>0</v>
      </c>
      <c r="EG565" s="391">
        <f t="shared" si="811"/>
        <v>0</v>
      </c>
      <c r="EH565" s="391">
        <f t="shared" si="812"/>
        <v>0</v>
      </c>
      <c r="EI565" s="391">
        <f t="shared" si="813"/>
        <v>0</v>
      </c>
      <c r="EJ565" s="391">
        <f t="shared" si="814"/>
        <v>0</v>
      </c>
      <c r="EK565" s="391">
        <f t="shared" si="815"/>
        <v>0</v>
      </c>
      <c r="EL565" s="391">
        <f t="shared" si="816"/>
        <v>0</v>
      </c>
      <c r="EM565" s="391">
        <f t="shared" si="817"/>
        <v>0</v>
      </c>
      <c r="EN565" s="391">
        <f t="shared" si="818"/>
        <v>0</v>
      </c>
    </row>
    <row r="566" spans="1:144" s="391" customFormat="1" ht="13.5" hidden="1" thickBot="1" x14ac:dyDescent="0.25">
      <c r="A566" s="364" t="str">
        <f t="shared" si="826"/>
        <v>zzz</v>
      </c>
      <c r="B566" s="365" t="str">
        <f>IF((A566&lt;&gt;"ZZZ"),(IF((IFERROR((VLOOKUP(A566,'Standaard+voorstellen '!A$1:B$436,1,FALSE)),"ZZZ"))="ZZZ","v","")),"")</f>
        <v/>
      </c>
      <c r="C566" s="536" t="s">
        <v>1051</v>
      </c>
      <c r="D566" s="367" t="str">
        <f t="shared" si="738"/>
        <v/>
      </c>
      <c r="E566" s="368" t="str">
        <f>IFERROR((VLOOKUP(C566,'Standaard+voorstellen '!A$1:E$568,2,FALSE)),"Nog af te handelen AANVRAAG")</f>
        <v>Nog af te handelen AANVRAAG</v>
      </c>
      <c r="F566" s="369" t="str">
        <f>IFERROR((VLOOKUP(C566,'Standaard+voorstellen '!A$1:E$568,3,FALSE)),"")</f>
        <v/>
      </c>
      <c r="G566" s="370">
        <f t="shared" si="821"/>
        <v>0</v>
      </c>
      <c r="H566" s="371">
        <f t="shared" si="823"/>
        <v>0</v>
      </c>
      <c r="I566" s="372">
        <f t="shared" si="822"/>
        <v>0</v>
      </c>
      <c r="J566" s="367" t="str">
        <f t="shared" si="739"/>
        <v/>
      </c>
      <c r="K566" s="372">
        <f t="shared" si="740"/>
        <v>0</v>
      </c>
      <c r="L566" s="537" t="s">
        <v>1101</v>
      </c>
      <c r="M566" s="373"/>
      <c r="N566" s="374"/>
      <c r="O566" s="375"/>
      <c r="P566" s="376"/>
      <c r="Q566" s="461"/>
      <c r="R566" s="462"/>
      <c r="S566" s="482"/>
      <c r="T566" s="462"/>
      <c r="U566" s="462"/>
      <c r="V566" s="483"/>
      <c r="W566" s="484"/>
      <c r="X566" s="485"/>
      <c r="Y566" s="484"/>
      <c r="Z566" s="484"/>
      <c r="AA566" s="484"/>
      <c r="AB566" s="483"/>
      <c r="AC566" s="484"/>
      <c r="AD566" s="484"/>
      <c r="AE566" s="483"/>
      <c r="AF566" s="484"/>
      <c r="AG566" s="485"/>
      <c r="AH566" s="483"/>
      <c r="AI566" s="484"/>
      <c r="AJ566" s="485"/>
      <c r="AK566" s="484"/>
      <c r="AL566" s="484"/>
      <c r="AM566" s="484"/>
      <c r="AN566" s="483"/>
      <c r="AO566" s="484"/>
      <c r="AP566" s="485"/>
      <c r="AQ566" s="484"/>
      <c r="AR566" s="484"/>
      <c r="AS566" s="484"/>
      <c r="AT566" s="483"/>
      <c r="AU566" s="484"/>
      <c r="AV566" s="484"/>
      <c r="AW566" s="483"/>
      <c r="AX566" s="484"/>
      <c r="AY566" s="485"/>
      <c r="AZ566" s="403"/>
      <c r="BA566" s="387" t="str">
        <f t="shared" si="741"/>
        <v>zzz</v>
      </c>
      <c r="BB566" s="388" t="str">
        <f t="shared" si="742"/>
        <v/>
      </c>
      <c r="BC566" s="389" t="str">
        <f t="shared" si="743"/>
        <v/>
      </c>
      <c r="BD566" s="390" t="str">
        <f t="shared" si="825"/>
        <v/>
      </c>
      <c r="BE566" s="391">
        <f t="shared" si="744"/>
        <v>4</v>
      </c>
      <c r="BF566" s="392" t="e">
        <f>VLOOKUP(C566,'Standaard+voorstellen '!A$1:E$568,1,FALSE)</f>
        <v>#N/A</v>
      </c>
      <c r="BG566" s="393" t="e">
        <f>VLOOKUP(P566,'Hulpblad Aantal per VrtgSrt &gt;=1'!B$4:C$688,1,FALSE)</f>
        <v>#N/A</v>
      </c>
      <c r="BH566" s="394"/>
      <c r="BI566" s="393" t="str">
        <f t="shared" si="745"/>
        <v>v</v>
      </c>
      <c r="BJ566" s="393" t="str">
        <f t="shared" si="746"/>
        <v/>
      </c>
      <c r="BK566" s="393" t="str">
        <f t="shared" si="747"/>
        <v/>
      </c>
      <c r="BL566" s="395" t="str">
        <f t="shared" si="748"/>
        <v/>
      </c>
      <c r="BM566" s="393" t="str">
        <f>IF((B566&gt;"a"),(VLOOKUP(A566,Afhankelijkheid!A$2:O$5530,2,FALSE)),"")</f>
        <v/>
      </c>
      <c r="BN566" s="396">
        <f>IFERROR(VLOOKUP(A566,'Hulpblad IZB en IZE'!A$2:B$750,2,FALSE),0)</f>
        <v>0</v>
      </c>
      <c r="BO566" s="397" t="str">
        <f t="shared" si="749"/>
        <v/>
      </c>
      <c r="BP566" s="370">
        <f t="shared" si="750"/>
        <v>0</v>
      </c>
      <c r="BQ566" s="371">
        <f t="shared" si="751"/>
        <v>0</v>
      </c>
      <c r="BR566" s="372">
        <f t="shared" si="819"/>
        <v>0</v>
      </c>
      <c r="BS566" s="372">
        <f t="shared" si="820"/>
        <v>0</v>
      </c>
      <c r="BT566" s="367">
        <f t="shared" si="752"/>
        <v>0</v>
      </c>
      <c r="BU566" s="398"/>
      <c r="BW566" s="393">
        <f t="shared" si="753"/>
        <v>0</v>
      </c>
      <c r="BX566" s="393">
        <f t="shared" si="754"/>
        <v>0</v>
      </c>
      <c r="BY566" s="393">
        <f t="shared" si="755"/>
        <v>0</v>
      </c>
      <c r="BZ566" s="393">
        <f t="shared" si="756"/>
        <v>0</v>
      </c>
      <c r="CA566" s="393">
        <f t="shared" si="757"/>
        <v>0</v>
      </c>
      <c r="CB566" s="393">
        <f t="shared" si="758"/>
        <v>0</v>
      </c>
      <c r="CC566" s="393">
        <f t="shared" si="759"/>
        <v>0</v>
      </c>
      <c r="CD566" s="393">
        <f t="shared" si="760"/>
        <v>0</v>
      </c>
      <c r="CE566" s="393">
        <f t="shared" si="761"/>
        <v>0</v>
      </c>
      <c r="CF566" s="393">
        <f t="shared" si="762"/>
        <v>0</v>
      </c>
      <c r="CG566" s="398"/>
      <c r="CH566" s="391">
        <f t="shared" si="763"/>
        <v>0</v>
      </c>
      <c r="CI566" s="391">
        <f t="shared" si="764"/>
        <v>0</v>
      </c>
      <c r="CJ566" s="391">
        <f t="shared" si="765"/>
        <v>0</v>
      </c>
      <c r="CK566" s="391">
        <f t="shared" si="766"/>
        <v>0</v>
      </c>
      <c r="CL566" s="391">
        <f t="shared" si="767"/>
        <v>0</v>
      </c>
      <c r="CM566" s="391">
        <f t="shared" si="768"/>
        <v>0</v>
      </c>
      <c r="CN566" s="391">
        <f t="shared" si="769"/>
        <v>0</v>
      </c>
      <c r="CO566" s="391">
        <f t="shared" si="770"/>
        <v>0</v>
      </c>
      <c r="CP566" s="391">
        <f t="shared" si="771"/>
        <v>0</v>
      </c>
      <c r="CQ566" s="391">
        <f t="shared" si="772"/>
        <v>0</v>
      </c>
      <c r="CR566" s="391">
        <f t="shared" si="773"/>
        <v>0</v>
      </c>
      <c r="CS566" s="393">
        <f t="shared" si="774"/>
        <v>0</v>
      </c>
      <c r="CT566" s="391">
        <f t="shared" si="775"/>
        <v>0</v>
      </c>
      <c r="CU566" s="391">
        <f t="shared" si="776"/>
        <v>0</v>
      </c>
      <c r="CV566" s="391">
        <f t="shared" si="777"/>
        <v>0</v>
      </c>
      <c r="CW566" s="391">
        <f t="shared" si="778"/>
        <v>0</v>
      </c>
      <c r="CX566" s="391">
        <f t="shared" si="779"/>
        <v>0</v>
      </c>
      <c r="CY566" s="391">
        <f t="shared" si="780"/>
        <v>0</v>
      </c>
      <c r="CZ566" s="391">
        <f t="shared" si="781"/>
        <v>0</v>
      </c>
      <c r="DA566" s="391">
        <f t="shared" si="782"/>
        <v>0</v>
      </c>
      <c r="DB566" s="391">
        <f t="shared" si="783"/>
        <v>0</v>
      </c>
      <c r="DC566" s="391">
        <f t="shared" si="784"/>
        <v>0</v>
      </c>
      <c r="DD566" s="391">
        <f t="shared" si="785"/>
        <v>0</v>
      </c>
      <c r="DE566" s="398"/>
      <c r="DF566" s="391">
        <f t="shared" si="786"/>
        <v>0</v>
      </c>
      <c r="DG566" s="391">
        <f t="shared" si="787"/>
        <v>0</v>
      </c>
      <c r="DH566" s="391">
        <f t="shared" si="788"/>
        <v>0</v>
      </c>
      <c r="DI566" s="391">
        <f t="shared" si="789"/>
        <v>0</v>
      </c>
      <c r="DJ566" s="391">
        <f t="shared" si="790"/>
        <v>0</v>
      </c>
      <c r="DK566" s="391">
        <f t="shared" si="791"/>
        <v>0</v>
      </c>
      <c r="DL566" s="391">
        <f t="shared" si="792"/>
        <v>0</v>
      </c>
      <c r="DM566" s="391">
        <f t="shared" si="793"/>
        <v>0</v>
      </c>
      <c r="DN566" s="391">
        <f t="shared" si="794"/>
        <v>0</v>
      </c>
      <c r="DO566" s="391">
        <f t="shared" si="795"/>
        <v>0</v>
      </c>
      <c r="DP566" s="391">
        <f t="shared" si="796"/>
        <v>0</v>
      </c>
      <c r="DQ566" s="398"/>
      <c r="DR566" s="391">
        <f t="shared" si="797"/>
        <v>0</v>
      </c>
      <c r="DS566" s="391">
        <f t="shared" si="798"/>
        <v>0</v>
      </c>
      <c r="DT566" s="391">
        <f t="shared" si="799"/>
        <v>0</v>
      </c>
      <c r="DU566" s="391">
        <f t="shared" si="800"/>
        <v>0</v>
      </c>
      <c r="DV566" s="391">
        <f t="shared" si="801"/>
        <v>0</v>
      </c>
      <c r="DW566" s="391">
        <f t="shared" si="802"/>
        <v>0</v>
      </c>
      <c r="DX566" s="391">
        <f t="shared" si="803"/>
        <v>0</v>
      </c>
      <c r="DY566" s="391">
        <f t="shared" si="804"/>
        <v>0</v>
      </c>
      <c r="DZ566" s="391">
        <f t="shared" si="805"/>
        <v>0</v>
      </c>
      <c r="EA566" s="391">
        <f t="shared" si="806"/>
        <v>0</v>
      </c>
      <c r="EB566" s="391">
        <f t="shared" si="807"/>
        <v>0</v>
      </c>
      <c r="EC566" s="398"/>
      <c r="ED566" s="391">
        <f t="shared" si="808"/>
        <v>0</v>
      </c>
      <c r="EE566" s="391">
        <f t="shared" si="809"/>
        <v>0</v>
      </c>
      <c r="EF566" s="391">
        <f t="shared" si="810"/>
        <v>0</v>
      </c>
      <c r="EG566" s="391">
        <f t="shared" si="811"/>
        <v>0</v>
      </c>
      <c r="EH566" s="391">
        <f t="shared" si="812"/>
        <v>0</v>
      </c>
      <c r="EI566" s="391">
        <f t="shared" si="813"/>
        <v>0</v>
      </c>
      <c r="EJ566" s="391">
        <f t="shared" si="814"/>
        <v>0</v>
      </c>
      <c r="EK566" s="391">
        <f t="shared" si="815"/>
        <v>0</v>
      </c>
      <c r="EL566" s="391">
        <f t="shared" si="816"/>
        <v>0</v>
      </c>
      <c r="EM566" s="391">
        <f t="shared" si="817"/>
        <v>0</v>
      </c>
      <c r="EN566" s="391">
        <f t="shared" si="818"/>
        <v>0</v>
      </c>
    </row>
    <row r="567" spans="1:144" s="391" customFormat="1" ht="13.5" hidden="1" thickBot="1" x14ac:dyDescent="0.25">
      <c r="A567" s="364" t="str">
        <f t="shared" si="826"/>
        <v>zzz</v>
      </c>
      <c r="B567" s="365" t="str">
        <f>IF((A567&lt;&gt;"ZZZ"),(IF((IFERROR((VLOOKUP(A567,'Standaard+voorstellen '!A$1:B$436,1,FALSE)),"ZZZ"))="ZZZ","v","")),"")</f>
        <v/>
      </c>
      <c r="C567" s="536" t="s">
        <v>1051</v>
      </c>
      <c r="D567" s="367" t="str">
        <f t="shared" si="738"/>
        <v/>
      </c>
      <c r="E567" s="368" t="str">
        <f>IFERROR((VLOOKUP(C567,'Standaard+voorstellen '!A$1:E$568,2,FALSE)),"Nog af te handelen AANVRAAG")</f>
        <v>Nog af te handelen AANVRAAG</v>
      </c>
      <c r="F567" s="369" t="str">
        <f>IFERROR((VLOOKUP(C567,'Standaard+voorstellen '!A$1:E$568,3,FALSE)),"")</f>
        <v/>
      </c>
      <c r="G567" s="540">
        <f t="shared" si="821"/>
        <v>0</v>
      </c>
      <c r="H567" s="541">
        <f t="shared" si="823"/>
        <v>0</v>
      </c>
      <c r="I567" s="542">
        <f t="shared" si="822"/>
        <v>0</v>
      </c>
      <c r="J567" s="367" t="str">
        <f t="shared" si="739"/>
        <v/>
      </c>
      <c r="K567" s="542">
        <f t="shared" si="740"/>
        <v>0</v>
      </c>
      <c r="L567" s="537" t="s">
        <v>1101</v>
      </c>
      <c r="M567" s="373"/>
      <c r="N567" s="374"/>
      <c r="O567" s="375"/>
      <c r="P567" s="376"/>
      <c r="Q567" s="461"/>
      <c r="R567" s="462"/>
      <c r="S567" s="482"/>
      <c r="T567" s="462"/>
      <c r="U567" s="462"/>
      <c r="V567" s="483"/>
      <c r="W567" s="484"/>
      <c r="X567" s="485"/>
      <c r="Y567" s="484"/>
      <c r="Z567" s="484"/>
      <c r="AA567" s="484"/>
      <c r="AB567" s="483"/>
      <c r="AC567" s="484"/>
      <c r="AD567" s="484"/>
      <c r="AE567" s="483"/>
      <c r="AF567" s="484"/>
      <c r="AG567" s="485"/>
      <c r="AH567" s="483"/>
      <c r="AI567" s="484"/>
      <c r="AJ567" s="485"/>
      <c r="AK567" s="484"/>
      <c r="AL567" s="484"/>
      <c r="AM567" s="484"/>
      <c r="AN567" s="483"/>
      <c r="AO567" s="484"/>
      <c r="AP567" s="485"/>
      <c r="AQ567" s="484"/>
      <c r="AR567" s="484"/>
      <c r="AS567" s="484"/>
      <c r="AT567" s="461"/>
      <c r="AU567" s="484"/>
      <c r="AV567" s="484"/>
      <c r="AW567" s="461"/>
      <c r="AX567" s="462"/>
      <c r="AY567" s="485"/>
      <c r="AZ567" s="403"/>
      <c r="BA567" s="387" t="str">
        <f t="shared" si="741"/>
        <v>zzz</v>
      </c>
      <c r="BB567" s="388" t="str">
        <f t="shared" si="742"/>
        <v/>
      </c>
      <c r="BC567" s="389" t="str">
        <f t="shared" si="743"/>
        <v/>
      </c>
      <c r="BD567" s="390" t="str">
        <f t="shared" si="825"/>
        <v/>
      </c>
      <c r="BE567" s="391">
        <f t="shared" si="744"/>
        <v>4</v>
      </c>
      <c r="BF567" s="392" t="e">
        <f>VLOOKUP(C567,'Standaard+voorstellen '!A$1:E$568,1,FALSE)</f>
        <v>#N/A</v>
      </c>
      <c r="BG567" s="393" t="e">
        <f>VLOOKUP(P567,'Hulpblad Aantal per VrtgSrt &gt;=1'!B$4:C$688,1,FALSE)</f>
        <v>#N/A</v>
      </c>
      <c r="BH567" s="394"/>
      <c r="BI567" s="393" t="str">
        <f t="shared" si="745"/>
        <v>v</v>
      </c>
      <c r="BJ567" s="393" t="str">
        <f t="shared" si="746"/>
        <v/>
      </c>
      <c r="BK567" s="393" t="str">
        <f t="shared" si="747"/>
        <v/>
      </c>
      <c r="BL567" s="395" t="str">
        <f t="shared" si="748"/>
        <v/>
      </c>
      <c r="BM567" s="393" t="str">
        <f>IF((B567&gt;"a"),(VLOOKUP(A567,Afhankelijkheid!A$2:O$5530,2,FALSE)),"")</f>
        <v/>
      </c>
      <c r="BN567" s="396">
        <f>IFERROR(VLOOKUP(A567,'Hulpblad IZB en IZE'!A$2:B$750,2,FALSE),0)</f>
        <v>0</v>
      </c>
      <c r="BO567" s="543" t="str">
        <f t="shared" si="749"/>
        <v/>
      </c>
      <c r="BP567" s="370">
        <f t="shared" si="750"/>
        <v>0</v>
      </c>
      <c r="BQ567" s="371">
        <f t="shared" si="751"/>
        <v>0</v>
      </c>
      <c r="BR567" s="372">
        <f t="shared" si="819"/>
        <v>0</v>
      </c>
      <c r="BS567" s="372">
        <f t="shared" si="820"/>
        <v>0</v>
      </c>
      <c r="BT567" s="367">
        <f t="shared" si="752"/>
        <v>0</v>
      </c>
      <c r="BU567" s="398"/>
      <c r="BW567" s="393">
        <f t="shared" si="753"/>
        <v>0</v>
      </c>
      <c r="BX567" s="393">
        <f t="shared" si="754"/>
        <v>0</v>
      </c>
      <c r="BY567" s="393">
        <f t="shared" si="755"/>
        <v>0</v>
      </c>
      <c r="BZ567" s="393">
        <f t="shared" si="756"/>
        <v>0</v>
      </c>
      <c r="CA567" s="393">
        <f t="shared" si="757"/>
        <v>0</v>
      </c>
      <c r="CB567" s="393">
        <f t="shared" si="758"/>
        <v>0</v>
      </c>
      <c r="CC567" s="393">
        <f t="shared" si="759"/>
        <v>0</v>
      </c>
      <c r="CD567" s="393">
        <f t="shared" si="760"/>
        <v>0</v>
      </c>
      <c r="CE567" s="393">
        <f t="shared" si="761"/>
        <v>0</v>
      </c>
      <c r="CF567" s="393">
        <f t="shared" si="762"/>
        <v>0</v>
      </c>
      <c r="CG567" s="398"/>
      <c r="CH567" s="391">
        <f t="shared" si="763"/>
        <v>0</v>
      </c>
      <c r="CI567" s="391">
        <f t="shared" si="764"/>
        <v>0</v>
      </c>
      <c r="CJ567" s="391">
        <f t="shared" si="765"/>
        <v>0</v>
      </c>
      <c r="CK567" s="391">
        <f t="shared" si="766"/>
        <v>0</v>
      </c>
      <c r="CL567" s="391">
        <f t="shared" si="767"/>
        <v>0</v>
      </c>
      <c r="CM567" s="391">
        <f t="shared" si="768"/>
        <v>0</v>
      </c>
      <c r="CN567" s="391">
        <f t="shared" si="769"/>
        <v>0</v>
      </c>
      <c r="CO567" s="391">
        <f t="shared" si="770"/>
        <v>0</v>
      </c>
      <c r="CP567" s="391">
        <f t="shared" si="771"/>
        <v>0</v>
      </c>
      <c r="CQ567" s="391">
        <f t="shared" si="772"/>
        <v>0</v>
      </c>
      <c r="CR567" s="391">
        <f t="shared" si="773"/>
        <v>0</v>
      </c>
      <c r="CS567" s="393">
        <f t="shared" si="774"/>
        <v>0</v>
      </c>
      <c r="CT567" s="391">
        <f t="shared" si="775"/>
        <v>0</v>
      </c>
      <c r="CU567" s="391">
        <f t="shared" si="776"/>
        <v>0</v>
      </c>
      <c r="CV567" s="391">
        <f t="shared" si="777"/>
        <v>0</v>
      </c>
      <c r="CW567" s="391">
        <f t="shared" si="778"/>
        <v>0</v>
      </c>
      <c r="CX567" s="391">
        <f t="shared" si="779"/>
        <v>0</v>
      </c>
      <c r="CY567" s="391">
        <f t="shared" si="780"/>
        <v>0</v>
      </c>
      <c r="CZ567" s="391">
        <f t="shared" si="781"/>
        <v>0</v>
      </c>
      <c r="DA567" s="391">
        <f t="shared" si="782"/>
        <v>0</v>
      </c>
      <c r="DB567" s="391">
        <f t="shared" si="783"/>
        <v>0</v>
      </c>
      <c r="DC567" s="391">
        <f t="shared" si="784"/>
        <v>0</v>
      </c>
      <c r="DD567" s="391">
        <f t="shared" si="785"/>
        <v>0</v>
      </c>
      <c r="DE567" s="398"/>
      <c r="DF567" s="391">
        <f t="shared" si="786"/>
        <v>0</v>
      </c>
      <c r="DG567" s="391">
        <f t="shared" si="787"/>
        <v>0</v>
      </c>
      <c r="DH567" s="391">
        <f t="shared" si="788"/>
        <v>0</v>
      </c>
      <c r="DI567" s="391">
        <f t="shared" si="789"/>
        <v>0</v>
      </c>
      <c r="DJ567" s="391">
        <f t="shared" si="790"/>
        <v>0</v>
      </c>
      <c r="DK567" s="391">
        <f t="shared" si="791"/>
        <v>0</v>
      </c>
      <c r="DL567" s="391">
        <f t="shared" si="792"/>
        <v>0</v>
      </c>
      <c r="DM567" s="391">
        <f t="shared" si="793"/>
        <v>0</v>
      </c>
      <c r="DN567" s="391">
        <f t="shared" si="794"/>
        <v>0</v>
      </c>
      <c r="DO567" s="391">
        <f t="shared" si="795"/>
        <v>0</v>
      </c>
      <c r="DP567" s="391">
        <f t="shared" si="796"/>
        <v>0</v>
      </c>
      <c r="DQ567" s="398"/>
      <c r="DR567" s="391">
        <f t="shared" si="797"/>
        <v>0</v>
      </c>
      <c r="DS567" s="391">
        <f t="shared" si="798"/>
        <v>0</v>
      </c>
      <c r="DT567" s="391">
        <f t="shared" si="799"/>
        <v>0</v>
      </c>
      <c r="DU567" s="391">
        <f t="shared" si="800"/>
        <v>0</v>
      </c>
      <c r="DV567" s="391">
        <f t="shared" si="801"/>
        <v>0</v>
      </c>
      <c r="DW567" s="391">
        <f t="shared" si="802"/>
        <v>0</v>
      </c>
      <c r="DX567" s="391">
        <f t="shared" si="803"/>
        <v>0</v>
      </c>
      <c r="DY567" s="391">
        <f t="shared" si="804"/>
        <v>0</v>
      </c>
      <c r="DZ567" s="391">
        <f t="shared" si="805"/>
        <v>0</v>
      </c>
      <c r="EA567" s="391">
        <f t="shared" si="806"/>
        <v>0</v>
      </c>
      <c r="EB567" s="391">
        <f t="shared" si="807"/>
        <v>0</v>
      </c>
      <c r="EC567" s="398"/>
      <c r="ED567" s="391">
        <f t="shared" si="808"/>
        <v>0</v>
      </c>
      <c r="EE567" s="391">
        <f t="shared" si="809"/>
        <v>0</v>
      </c>
      <c r="EF567" s="391">
        <f t="shared" si="810"/>
        <v>0</v>
      </c>
      <c r="EG567" s="391">
        <f t="shared" si="811"/>
        <v>0</v>
      </c>
      <c r="EH567" s="391">
        <f t="shared" si="812"/>
        <v>0</v>
      </c>
      <c r="EI567" s="391">
        <f t="shared" si="813"/>
        <v>0</v>
      </c>
      <c r="EJ567" s="391">
        <f t="shared" si="814"/>
        <v>0</v>
      </c>
      <c r="EK567" s="391">
        <f t="shared" si="815"/>
        <v>0</v>
      </c>
      <c r="EL567" s="391">
        <f t="shared" si="816"/>
        <v>0</v>
      </c>
      <c r="EM567" s="391">
        <f t="shared" si="817"/>
        <v>0</v>
      </c>
      <c r="EN567" s="391">
        <f t="shared" si="818"/>
        <v>0</v>
      </c>
    </row>
    <row r="568" spans="1:144" s="391" customFormat="1" ht="13.5" hidden="1" thickBot="1" x14ac:dyDescent="0.25">
      <c r="A568" s="364" t="str">
        <f t="shared" si="826"/>
        <v>zzz</v>
      </c>
      <c r="B568" s="365" t="str">
        <f>IF((A568&lt;&gt;"ZZZ"),(IF((IFERROR((VLOOKUP(A568,'Standaard+voorstellen '!A$1:B$436,1,FALSE)),"ZZZ"))="ZZZ","v","")),"")</f>
        <v/>
      </c>
      <c r="C568" s="536" t="s">
        <v>1051</v>
      </c>
      <c r="D568" s="367" t="str">
        <f t="shared" si="738"/>
        <v/>
      </c>
      <c r="E568" s="368" t="str">
        <f>IFERROR((VLOOKUP(C568,'Standaard+voorstellen '!A$1:E$568,2,FALSE)),"Nog af te handelen AANVRAAG")</f>
        <v>Nog af te handelen AANVRAAG</v>
      </c>
      <c r="F568" s="369" t="str">
        <f>IFERROR((VLOOKUP(C568,'Standaard+voorstellen '!A$1:E$568,3,FALSE)),"")</f>
        <v/>
      </c>
      <c r="G568" s="370">
        <f t="shared" si="821"/>
        <v>0</v>
      </c>
      <c r="H568" s="371">
        <f t="shared" si="823"/>
        <v>0</v>
      </c>
      <c r="I568" s="372">
        <f t="shared" si="822"/>
        <v>0</v>
      </c>
      <c r="J568" s="367" t="str">
        <f t="shared" si="739"/>
        <v/>
      </c>
      <c r="K568" s="372">
        <f t="shared" si="740"/>
        <v>0</v>
      </c>
      <c r="L568" s="537" t="s">
        <v>1101</v>
      </c>
      <c r="M568" s="373"/>
      <c r="N568" s="374"/>
      <c r="O568" s="375"/>
      <c r="P568" s="376"/>
      <c r="Q568" s="461"/>
      <c r="R568" s="462"/>
      <c r="S568" s="482"/>
      <c r="T568" s="462"/>
      <c r="U568" s="462"/>
      <c r="V568" s="483"/>
      <c r="W568" s="484"/>
      <c r="X568" s="485"/>
      <c r="Y568" s="484"/>
      <c r="Z568" s="484"/>
      <c r="AA568" s="484"/>
      <c r="AB568" s="483"/>
      <c r="AC568" s="484"/>
      <c r="AD568" s="484"/>
      <c r="AE568" s="461"/>
      <c r="AF568" s="462"/>
      <c r="AG568" s="482"/>
      <c r="AH568" s="483"/>
      <c r="AI568" s="484"/>
      <c r="AJ568" s="485"/>
      <c r="AK568" s="484"/>
      <c r="AL568" s="484"/>
      <c r="AM568" s="484"/>
      <c r="AN568" s="483"/>
      <c r="AO568" s="484"/>
      <c r="AP568" s="485"/>
      <c r="AQ568" s="484"/>
      <c r="AR568" s="484"/>
      <c r="AS568" s="484"/>
      <c r="AT568" s="483"/>
      <c r="AU568" s="484"/>
      <c r="AV568" s="484"/>
      <c r="AW568" s="483"/>
      <c r="AX568" s="484"/>
      <c r="AY568" s="485"/>
      <c r="AZ568" s="403"/>
      <c r="BA568" s="387" t="str">
        <f t="shared" si="741"/>
        <v>zzz</v>
      </c>
      <c r="BB568" s="388" t="str">
        <f t="shared" si="742"/>
        <v/>
      </c>
      <c r="BC568" s="389" t="str">
        <f t="shared" si="743"/>
        <v/>
      </c>
      <c r="BD568" s="390" t="str">
        <f t="shared" si="825"/>
        <v/>
      </c>
      <c r="BE568" s="391">
        <f t="shared" si="744"/>
        <v>4</v>
      </c>
      <c r="BF568" s="392" t="e">
        <f>VLOOKUP(C568,'Standaard+voorstellen '!A$1:E$568,1,FALSE)</f>
        <v>#N/A</v>
      </c>
      <c r="BG568" s="393" t="e">
        <f>VLOOKUP(P568,'Hulpblad Aantal per VrtgSrt &gt;=1'!B$4:C$688,1,FALSE)</f>
        <v>#N/A</v>
      </c>
      <c r="BH568" s="394"/>
      <c r="BI568" s="393" t="str">
        <f t="shared" si="745"/>
        <v>v</v>
      </c>
      <c r="BJ568" s="393" t="str">
        <f t="shared" si="746"/>
        <v/>
      </c>
      <c r="BK568" s="393" t="str">
        <f t="shared" si="747"/>
        <v/>
      </c>
      <c r="BL568" s="395" t="str">
        <f t="shared" si="748"/>
        <v/>
      </c>
      <c r="BM568" s="393" t="str">
        <f>IF((B568&gt;"a"),(VLOOKUP(A568,Afhankelijkheid!A$2:O$5530,2,FALSE)),"")</f>
        <v/>
      </c>
      <c r="BN568" s="396">
        <f>IFERROR(VLOOKUP(A568,'Hulpblad IZB en IZE'!A$2:B$750,2,FALSE),0)</f>
        <v>0</v>
      </c>
      <c r="BO568" s="397" t="str">
        <f t="shared" si="749"/>
        <v/>
      </c>
      <c r="BP568" s="370">
        <f t="shared" si="750"/>
        <v>0</v>
      </c>
      <c r="BQ568" s="371">
        <f t="shared" si="751"/>
        <v>0</v>
      </c>
      <c r="BR568" s="372">
        <f t="shared" si="819"/>
        <v>0</v>
      </c>
      <c r="BS568" s="372">
        <f t="shared" si="820"/>
        <v>0</v>
      </c>
      <c r="BT568" s="367">
        <f t="shared" si="752"/>
        <v>0</v>
      </c>
      <c r="BU568" s="398"/>
      <c r="BW568" s="393">
        <f t="shared" si="753"/>
        <v>0</v>
      </c>
      <c r="BX568" s="393">
        <f t="shared" si="754"/>
        <v>0</v>
      </c>
      <c r="BY568" s="393">
        <f t="shared" si="755"/>
        <v>0</v>
      </c>
      <c r="BZ568" s="393">
        <f t="shared" si="756"/>
        <v>0</v>
      </c>
      <c r="CA568" s="393">
        <f t="shared" si="757"/>
        <v>0</v>
      </c>
      <c r="CB568" s="393">
        <f t="shared" si="758"/>
        <v>0</v>
      </c>
      <c r="CC568" s="393">
        <f t="shared" si="759"/>
        <v>0</v>
      </c>
      <c r="CD568" s="393">
        <f t="shared" si="760"/>
        <v>0</v>
      </c>
      <c r="CE568" s="393">
        <f t="shared" si="761"/>
        <v>0</v>
      </c>
      <c r="CF568" s="393">
        <f t="shared" si="762"/>
        <v>0</v>
      </c>
      <c r="CG568" s="398"/>
      <c r="CH568" s="391">
        <f t="shared" si="763"/>
        <v>0</v>
      </c>
      <c r="CI568" s="391">
        <f t="shared" si="764"/>
        <v>0</v>
      </c>
      <c r="CJ568" s="391">
        <f t="shared" si="765"/>
        <v>0</v>
      </c>
      <c r="CK568" s="391">
        <f t="shared" si="766"/>
        <v>0</v>
      </c>
      <c r="CL568" s="391">
        <f t="shared" si="767"/>
        <v>0</v>
      </c>
      <c r="CM568" s="391">
        <f t="shared" si="768"/>
        <v>0</v>
      </c>
      <c r="CN568" s="391">
        <f t="shared" si="769"/>
        <v>0</v>
      </c>
      <c r="CO568" s="391">
        <f t="shared" si="770"/>
        <v>0</v>
      </c>
      <c r="CP568" s="391">
        <f t="shared" si="771"/>
        <v>0</v>
      </c>
      <c r="CQ568" s="391">
        <f t="shared" si="772"/>
        <v>0</v>
      </c>
      <c r="CR568" s="391">
        <f t="shared" si="773"/>
        <v>0</v>
      </c>
      <c r="CS568" s="393">
        <f t="shared" si="774"/>
        <v>0</v>
      </c>
      <c r="CT568" s="391">
        <f t="shared" si="775"/>
        <v>0</v>
      </c>
      <c r="CU568" s="391">
        <f t="shared" si="776"/>
        <v>0</v>
      </c>
      <c r="CV568" s="391">
        <f t="shared" si="777"/>
        <v>0</v>
      </c>
      <c r="CW568" s="391">
        <f t="shared" si="778"/>
        <v>0</v>
      </c>
      <c r="CX568" s="391">
        <f t="shared" si="779"/>
        <v>0</v>
      </c>
      <c r="CY568" s="391">
        <f t="shared" si="780"/>
        <v>0</v>
      </c>
      <c r="CZ568" s="391">
        <f t="shared" si="781"/>
        <v>0</v>
      </c>
      <c r="DA568" s="391">
        <f t="shared" si="782"/>
        <v>0</v>
      </c>
      <c r="DB568" s="391">
        <f t="shared" si="783"/>
        <v>0</v>
      </c>
      <c r="DC568" s="391">
        <f t="shared" si="784"/>
        <v>0</v>
      </c>
      <c r="DD568" s="391">
        <f t="shared" si="785"/>
        <v>0</v>
      </c>
      <c r="DE568" s="398"/>
      <c r="DF568" s="391">
        <f t="shared" si="786"/>
        <v>0</v>
      </c>
      <c r="DG568" s="391">
        <f t="shared" si="787"/>
        <v>0</v>
      </c>
      <c r="DH568" s="391">
        <f t="shared" si="788"/>
        <v>0</v>
      </c>
      <c r="DI568" s="391">
        <f t="shared" si="789"/>
        <v>0</v>
      </c>
      <c r="DJ568" s="391">
        <f t="shared" si="790"/>
        <v>0</v>
      </c>
      <c r="DK568" s="391">
        <f t="shared" si="791"/>
        <v>0</v>
      </c>
      <c r="DL568" s="391">
        <f t="shared" si="792"/>
        <v>0</v>
      </c>
      <c r="DM568" s="391">
        <f t="shared" si="793"/>
        <v>0</v>
      </c>
      <c r="DN568" s="391">
        <f t="shared" si="794"/>
        <v>0</v>
      </c>
      <c r="DO568" s="391">
        <f t="shared" si="795"/>
        <v>0</v>
      </c>
      <c r="DP568" s="391">
        <f t="shared" si="796"/>
        <v>0</v>
      </c>
      <c r="DQ568" s="398"/>
      <c r="DR568" s="391">
        <f t="shared" si="797"/>
        <v>0</v>
      </c>
      <c r="DS568" s="391">
        <f t="shared" si="798"/>
        <v>0</v>
      </c>
      <c r="DT568" s="391">
        <f t="shared" si="799"/>
        <v>0</v>
      </c>
      <c r="DU568" s="391">
        <f t="shared" si="800"/>
        <v>0</v>
      </c>
      <c r="DV568" s="391">
        <f t="shared" si="801"/>
        <v>0</v>
      </c>
      <c r="DW568" s="391">
        <f t="shared" si="802"/>
        <v>0</v>
      </c>
      <c r="DX568" s="391">
        <f t="shared" si="803"/>
        <v>0</v>
      </c>
      <c r="DY568" s="391">
        <f t="shared" si="804"/>
        <v>0</v>
      </c>
      <c r="DZ568" s="391">
        <f t="shared" si="805"/>
        <v>0</v>
      </c>
      <c r="EA568" s="391">
        <f t="shared" si="806"/>
        <v>0</v>
      </c>
      <c r="EB568" s="391">
        <f t="shared" si="807"/>
        <v>0</v>
      </c>
      <c r="EC568" s="398"/>
      <c r="ED568" s="391">
        <f t="shared" si="808"/>
        <v>0</v>
      </c>
      <c r="EE568" s="391">
        <f t="shared" si="809"/>
        <v>0</v>
      </c>
      <c r="EF568" s="391">
        <f t="shared" si="810"/>
        <v>0</v>
      </c>
      <c r="EG568" s="391">
        <f t="shared" si="811"/>
        <v>0</v>
      </c>
      <c r="EH568" s="391">
        <f t="shared" si="812"/>
        <v>0</v>
      </c>
      <c r="EI568" s="391">
        <f t="shared" si="813"/>
        <v>0</v>
      </c>
      <c r="EJ568" s="391">
        <f t="shared" si="814"/>
        <v>0</v>
      </c>
      <c r="EK568" s="391">
        <f t="shared" si="815"/>
        <v>0</v>
      </c>
      <c r="EL568" s="391">
        <f t="shared" si="816"/>
        <v>0</v>
      </c>
      <c r="EM568" s="391">
        <f t="shared" si="817"/>
        <v>0</v>
      </c>
      <c r="EN568" s="391">
        <f t="shared" si="818"/>
        <v>0</v>
      </c>
    </row>
    <row r="569" spans="1:144" s="391" customFormat="1" ht="13.5" hidden="1" thickBot="1" x14ac:dyDescent="0.25">
      <c r="A569" s="364" t="str">
        <f t="shared" si="826"/>
        <v>zzz</v>
      </c>
      <c r="B569" s="365" t="str">
        <f>IF((A569&lt;&gt;"ZZZ"),(IF((IFERROR((VLOOKUP(A569,'Standaard+voorstellen '!A$1:B$436,1,FALSE)),"ZZZ"))="ZZZ","v","")),"")</f>
        <v/>
      </c>
      <c r="C569" s="536" t="s">
        <v>1051</v>
      </c>
      <c r="D569" s="367" t="str">
        <f t="shared" si="738"/>
        <v/>
      </c>
      <c r="E569" s="368" t="str">
        <f>IFERROR((VLOOKUP(C569,'Standaard+voorstellen '!A$1:E$568,2,FALSE)),"Nog af te handelen AANVRAAG")</f>
        <v>Nog af te handelen AANVRAAG</v>
      </c>
      <c r="F569" s="369" t="str">
        <f>IFERROR((VLOOKUP(C569,'Standaard+voorstellen '!A$1:E$568,3,FALSE)),"")</f>
        <v/>
      </c>
      <c r="G569" s="370">
        <f t="shared" si="821"/>
        <v>0</v>
      </c>
      <c r="H569" s="371">
        <f t="shared" si="823"/>
        <v>0</v>
      </c>
      <c r="I569" s="372">
        <f t="shared" si="822"/>
        <v>0</v>
      </c>
      <c r="J569" s="367" t="str">
        <f t="shared" si="739"/>
        <v/>
      </c>
      <c r="K569" s="372">
        <f t="shared" si="740"/>
        <v>0</v>
      </c>
      <c r="L569" s="537" t="s">
        <v>1101</v>
      </c>
      <c r="M569" s="373"/>
      <c r="N569" s="374"/>
      <c r="O569" s="375"/>
      <c r="P569" s="376"/>
      <c r="Q569" s="461"/>
      <c r="R569" s="462"/>
      <c r="S569" s="482"/>
      <c r="T569" s="462"/>
      <c r="U569" s="462"/>
      <c r="V569" s="483"/>
      <c r="W569" s="484"/>
      <c r="X569" s="485"/>
      <c r="Y569" s="484"/>
      <c r="Z569" s="484"/>
      <c r="AA569" s="484"/>
      <c r="AB569" s="461"/>
      <c r="AC569" s="462"/>
      <c r="AD569" s="462"/>
      <c r="AE569" s="483"/>
      <c r="AF569" s="484"/>
      <c r="AG569" s="485"/>
      <c r="AH569" s="461"/>
      <c r="AI569" s="462"/>
      <c r="AJ569" s="482"/>
      <c r="AK569" s="484"/>
      <c r="AL569" s="484"/>
      <c r="AM569" s="484"/>
      <c r="AN569" s="461"/>
      <c r="AO569" s="462"/>
      <c r="AP569" s="482"/>
      <c r="AQ569" s="484"/>
      <c r="AR569" s="484"/>
      <c r="AS569" s="484"/>
      <c r="AT569" s="483"/>
      <c r="AU569" s="484"/>
      <c r="AV569" s="484"/>
      <c r="AW569" s="483"/>
      <c r="AX569" s="484"/>
      <c r="AY569" s="482"/>
      <c r="AZ569" s="403"/>
      <c r="BA569" s="387" t="str">
        <f t="shared" si="741"/>
        <v>zzz</v>
      </c>
      <c r="BB569" s="388" t="str">
        <f t="shared" si="742"/>
        <v/>
      </c>
      <c r="BC569" s="389" t="str">
        <f t="shared" si="743"/>
        <v/>
      </c>
      <c r="BD569" s="390" t="str">
        <f t="shared" si="825"/>
        <v/>
      </c>
      <c r="BE569" s="391">
        <f t="shared" si="744"/>
        <v>4</v>
      </c>
      <c r="BF569" s="392" t="e">
        <f>VLOOKUP(C569,'Standaard+voorstellen '!A$1:E$568,1,FALSE)</f>
        <v>#N/A</v>
      </c>
      <c r="BG569" s="393" t="e">
        <f>VLOOKUP(P569,'Hulpblad Aantal per VrtgSrt &gt;=1'!B$4:C$688,1,FALSE)</f>
        <v>#N/A</v>
      </c>
      <c r="BH569" s="394"/>
      <c r="BI569" s="393" t="str">
        <f t="shared" si="745"/>
        <v>v</v>
      </c>
      <c r="BJ569" s="393" t="str">
        <f t="shared" si="746"/>
        <v/>
      </c>
      <c r="BK569" s="393" t="str">
        <f t="shared" si="747"/>
        <v/>
      </c>
      <c r="BL569" s="395" t="str">
        <f t="shared" si="748"/>
        <v/>
      </c>
      <c r="BM569" s="393" t="str">
        <f>IF((B569&gt;"a"),(VLOOKUP(A569,Afhankelijkheid!A$2:O$5530,2,FALSE)),"")</f>
        <v/>
      </c>
      <c r="BN569" s="396">
        <f>IFERROR(VLOOKUP(A569,'Hulpblad IZB en IZE'!A$2:B$750,2,FALSE),0)</f>
        <v>0</v>
      </c>
      <c r="BO569" s="397" t="str">
        <f t="shared" si="749"/>
        <v/>
      </c>
      <c r="BP569" s="370">
        <f t="shared" si="750"/>
        <v>0</v>
      </c>
      <c r="BQ569" s="371">
        <f t="shared" si="751"/>
        <v>0</v>
      </c>
      <c r="BR569" s="372">
        <f t="shared" si="819"/>
        <v>0</v>
      </c>
      <c r="BS569" s="372">
        <f t="shared" si="820"/>
        <v>0</v>
      </c>
      <c r="BT569" s="367">
        <f t="shared" si="752"/>
        <v>0</v>
      </c>
      <c r="BU569" s="398"/>
      <c r="BW569" s="393">
        <f t="shared" si="753"/>
        <v>0</v>
      </c>
      <c r="BX569" s="393">
        <f t="shared" si="754"/>
        <v>0</v>
      </c>
      <c r="BY569" s="393">
        <f t="shared" si="755"/>
        <v>0</v>
      </c>
      <c r="BZ569" s="393">
        <f t="shared" si="756"/>
        <v>0</v>
      </c>
      <c r="CA569" s="393">
        <f t="shared" si="757"/>
        <v>0</v>
      </c>
      <c r="CB569" s="393">
        <f t="shared" si="758"/>
        <v>0</v>
      </c>
      <c r="CC569" s="393">
        <f t="shared" si="759"/>
        <v>0</v>
      </c>
      <c r="CD569" s="393">
        <f t="shared" si="760"/>
        <v>0</v>
      </c>
      <c r="CE569" s="393">
        <f t="shared" si="761"/>
        <v>0</v>
      </c>
      <c r="CF569" s="393">
        <f t="shared" si="762"/>
        <v>0</v>
      </c>
      <c r="CG569" s="398"/>
      <c r="CH569" s="391">
        <f t="shared" si="763"/>
        <v>0</v>
      </c>
      <c r="CI569" s="391">
        <f t="shared" si="764"/>
        <v>0</v>
      </c>
      <c r="CJ569" s="391">
        <f t="shared" si="765"/>
        <v>0</v>
      </c>
      <c r="CK569" s="391">
        <f t="shared" si="766"/>
        <v>0</v>
      </c>
      <c r="CL569" s="391">
        <f t="shared" si="767"/>
        <v>0</v>
      </c>
      <c r="CM569" s="391">
        <f t="shared" si="768"/>
        <v>0</v>
      </c>
      <c r="CN569" s="391">
        <f t="shared" si="769"/>
        <v>0</v>
      </c>
      <c r="CO569" s="391">
        <f t="shared" si="770"/>
        <v>0</v>
      </c>
      <c r="CP569" s="391">
        <f t="shared" si="771"/>
        <v>0</v>
      </c>
      <c r="CQ569" s="391">
        <f t="shared" si="772"/>
        <v>0</v>
      </c>
      <c r="CR569" s="391">
        <f t="shared" si="773"/>
        <v>0</v>
      </c>
      <c r="CS569" s="393">
        <f t="shared" si="774"/>
        <v>0</v>
      </c>
      <c r="CT569" s="391">
        <f t="shared" si="775"/>
        <v>0</v>
      </c>
      <c r="CU569" s="391">
        <f t="shared" si="776"/>
        <v>0</v>
      </c>
      <c r="CV569" s="391">
        <f t="shared" si="777"/>
        <v>0</v>
      </c>
      <c r="CW569" s="391">
        <f t="shared" si="778"/>
        <v>0</v>
      </c>
      <c r="CX569" s="391">
        <f t="shared" si="779"/>
        <v>0</v>
      </c>
      <c r="CY569" s="391">
        <f t="shared" si="780"/>
        <v>0</v>
      </c>
      <c r="CZ569" s="391">
        <f t="shared" si="781"/>
        <v>0</v>
      </c>
      <c r="DA569" s="391">
        <f t="shared" si="782"/>
        <v>0</v>
      </c>
      <c r="DB569" s="391">
        <f t="shared" si="783"/>
        <v>0</v>
      </c>
      <c r="DC569" s="391">
        <f t="shared" si="784"/>
        <v>0</v>
      </c>
      <c r="DD569" s="391">
        <f t="shared" si="785"/>
        <v>0</v>
      </c>
      <c r="DE569" s="398"/>
      <c r="DF569" s="391">
        <f t="shared" si="786"/>
        <v>0</v>
      </c>
      <c r="DG569" s="391">
        <f t="shared" si="787"/>
        <v>0</v>
      </c>
      <c r="DH569" s="391">
        <f t="shared" si="788"/>
        <v>0</v>
      </c>
      <c r="DI569" s="391">
        <f t="shared" si="789"/>
        <v>0</v>
      </c>
      <c r="DJ569" s="391">
        <f t="shared" si="790"/>
        <v>0</v>
      </c>
      <c r="DK569" s="391">
        <f t="shared" si="791"/>
        <v>0</v>
      </c>
      <c r="DL569" s="391">
        <f t="shared" si="792"/>
        <v>0</v>
      </c>
      <c r="DM569" s="391">
        <f t="shared" si="793"/>
        <v>0</v>
      </c>
      <c r="DN569" s="391">
        <f t="shared" si="794"/>
        <v>0</v>
      </c>
      <c r="DO569" s="391">
        <f t="shared" si="795"/>
        <v>0</v>
      </c>
      <c r="DP569" s="391">
        <f t="shared" si="796"/>
        <v>0</v>
      </c>
      <c r="DQ569" s="398"/>
      <c r="DR569" s="391">
        <f t="shared" si="797"/>
        <v>0</v>
      </c>
      <c r="DS569" s="391">
        <f t="shared" si="798"/>
        <v>0</v>
      </c>
      <c r="DT569" s="391">
        <f t="shared" si="799"/>
        <v>0</v>
      </c>
      <c r="DU569" s="391">
        <f t="shared" si="800"/>
        <v>0</v>
      </c>
      <c r="DV569" s="391">
        <f t="shared" si="801"/>
        <v>0</v>
      </c>
      <c r="DW569" s="391">
        <f t="shared" si="802"/>
        <v>0</v>
      </c>
      <c r="DX569" s="391">
        <f t="shared" si="803"/>
        <v>0</v>
      </c>
      <c r="DY569" s="391">
        <f t="shared" si="804"/>
        <v>0</v>
      </c>
      <c r="DZ569" s="391">
        <f t="shared" si="805"/>
        <v>0</v>
      </c>
      <c r="EA569" s="391">
        <f t="shared" si="806"/>
        <v>0</v>
      </c>
      <c r="EB569" s="391">
        <f t="shared" si="807"/>
        <v>0</v>
      </c>
      <c r="EC569" s="398"/>
      <c r="ED569" s="391">
        <f t="shared" si="808"/>
        <v>0</v>
      </c>
      <c r="EE569" s="391">
        <f t="shared" si="809"/>
        <v>0</v>
      </c>
      <c r="EF569" s="391">
        <f t="shared" si="810"/>
        <v>0</v>
      </c>
      <c r="EG569" s="391">
        <f t="shared" si="811"/>
        <v>0</v>
      </c>
      <c r="EH569" s="391">
        <f t="shared" si="812"/>
        <v>0</v>
      </c>
      <c r="EI569" s="391">
        <f t="shared" si="813"/>
        <v>0</v>
      </c>
      <c r="EJ569" s="391">
        <f t="shared" si="814"/>
        <v>0</v>
      </c>
      <c r="EK569" s="391">
        <f t="shared" si="815"/>
        <v>0</v>
      </c>
      <c r="EL569" s="391">
        <f t="shared" si="816"/>
        <v>0</v>
      </c>
      <c r="EM569" s="391">
        <f t="shared" si="817"/>
        <v>0</v>
      </c>
      <c r="EN569" s="391">
        <f t="shared" si="818"/>
        <v>0</v>
      </c>
    </row>
    <row r="570" spans="1:144" s="391" customFormat="1" ht="13.5" hidden="1" thickBot="1" x14ac:dyDescent="0.25">
      <c r="A570" s="364" t="str">
        <f t="shared" si="826"/>
        <v>zzz</v>
      </c>
      <c r="B570" s="365" t="str">
        <f>IF((A570&lt;&gt;"ZZZ"),(IF((IFERROR((VLOOKUP(A570,'Standaard+voorstellen '!A$1:B$436,1,FALSE)),"ZZZ"))="ZZZ","v","")),"")</f>
        <v/>
      </c>
      <c r="C570" s="536" t="s">
        <v>1051</v>
      </c>
      <c r="D570" s="367" t="str">
        <f t="shared" si="738"/>
        <v>zzz</v>
      </c>
      <c r="E570" s="368" t="str">
        <f>IFERROR((VLOOKUP(C570,'Standaard+voorstellen '!A$1:E$568,2,FALSE)),"Nog af te handelen AANVRAAG")</f>
        <v>Nog af te handelen AANVRAAG</v>
      </c>
      <c r="F570" s="369" t="str">
        <f>IFERROR((VLOOKUP(C570,'Standaard+voorstellen '!A$1:E$568,3,FALSE)),"")</f>
        <v/>
      </c>
      <c r="G570" s="370">
        <f t="shared" si="821"/>
        <v>0</v>
      </c>
      <c r="H570" s="371">
        <f t="shared" si="823"/>
        <v>0</v>
      </c>
      <c r="I570" s="372">
        <f t="shared" si="822"/>
        <v>0</v>
      </c>
      <c r="J570" s="367">
        <f t="shared" si="739"/>
        <v>0</v>
      </c>
      <c r="K570" s="372">
        <f t="shared" si="740"/>
        <v>0</v>
      </c>
      <c r="L570" s="537" t="s">
        <v>1101</v>
      </c>
      <c r="M570" s="373"/>
      <c r="N570" s="374"/>
      <c r="O570" s="375"/>
      <c r="P570" s="376"/>
      <c r="Q570" s="461"/>
      <c r="R570" s="462"/>
      <c r="S570" s="482"/>
      <c r="T570" s="462"/>
      <c r="U570" s="462"/>
      <c r="V570" s="483"/>
      <c r="W570" s="484"/>
      <c r="X570" s="485"/>
      <c r="Y570" s="484"/>
      <c r="Z570" s="484"/>
      <c r="AA570" s="484"/>
      <c r="AB570" s="483"/>
      <c r="AC570" s="484"/>
      <c r="AD570" s="484"/>
      <c r="AE570" s="483"/>
      <c r="AF570" s="484"/>
      <c r="AG570" s="485"/>
      <c r="AH570" s="483"/>
      <c r="AI570" s="484"/>
      <c r="AJ570" s="485"/>
      <c r="AK570" s="462"/>
      <c r="AL570" s="462"/>
      <c r="AM570" s="462"/>
      <c r="AN570" s="483"/>
      <c r="AO570" s="484"/>
      <c r="AP570" s="485"/>
      <c r="AQ570" s="462"/>
      <c r="AR570" s="462"/>
      <c r="AS570" s="462"/>
      <c r="AT570" s="483"/>
      <c r="AU570" s="462"/>
      <c r="AV570" s="462"/>
      <c r="AW570" s="483"/>
      <c r="AX570" s="484"/>
      <c r="AY570" s="485"/>
      <c r="AZ570" s="403"/>
      <c r="BA570" s="387" t="str">
        <f t="shared" si="741"/>
        <v>zzz</v>
      </c>
      <c r="BB570" s="388" t="str">
        <f t="shared" si="742"/>
        <v/>
      </c>
      <c r="BC570" s="389" t="str">
        <f t="shared" si="743"/>
        <v/>
      </c>
      <c r="BD570" s="390" t="str">
        <f t="shared" si="825"/>
        <v/>
      </c>
      <c r="BE570" s="391">
        <f t="shared" si="744"/>
        <v>4</v>
      </c>
      <c r="BF570" s="392" t="e">
        <f>VLOOKUP(C570,'Standaard+voorstellen '!A$1:E$568,1,FALSE)</f>
        <v>#N/A</v>
      </c>
      <c r="BG570" s="393" t="e">
        <f>VLOOKUP(P570,'Hulpblad Aantal per VrtgSrt &gt;=1'!B$4:C$688,1,FALSE)</f>
        <v>#N/A</v>
      </c>
      <c r="BH570" s="394"/>
      <c r="BI570" s="393" t="str">
        <f t="shared" si="745"/>
        <v>v</v>
      </c>
      <c r="BJ570" s="393" t="str">
        <f t="shared" si="746"/>
        <v/>
      </c>
      <c r="BK570" s="393" t="str">
        <f t="shared" si="747"/>
        <v/>
      </c>
      <c r="BL570" s="395" t="str">
        <f t="shared" si="748"/>
        <v/>
      </c>
      <c r="BM570" s="393" t="str">
        <f>IF((B570&gt;"a"),(VLOOKUP(A570,Afhankelijkheid!A$2:O$5530,2,FALSE)),"")</f>
        <v/>
      </c>
      <c r="BN570" s="396">
        <f>IFERROR(VLOOKUP(A570,'Hulpblad IZB en IZE'!A$2:B$750,2,FALSE),0)</f>
        <v>0</v>
      </c>
      <c r="BO570" s="397" t="str">
        <f t="shared" si="749"/>
        <v/>
      </c>
      <c r="BP570" s="370">
        <f t="shared" si="750"/>
        <v>0</v>
      </c>
      <c r="BQ570" s="371">
        <f t="shared" si="751"/>
        <v>0</v>
      </c>
      <c r="BR570" s="372">
        <f t="shared" si="819"/>
        <v>0</v>
      </c>
      <c r="BS570" s="372">
        <f t="shared" si="820"/>
        <v>0</v>
      </c>
      <c r="BT570" s="367">
        <f t="shared" si="752"/>
        <v>0</v>
      </c>
      <c r="BU570" s="398"/>
      <c r="BW570" s="393">
        <f t="shared" si="753"/>
        <v>0</v>
      </c>
      <c r="BX570" s="393">
        <f t="shared" si="754"/>
        <v>0</v>
      </c>
      <c r="BY570" s="393">
        <f t="shared" si="755"/>
        <v>0</v>
      </c>
      <c r="BZ570" s="393">
        <f t="shared" si="756"/>
        <v>0</v>
      </c>
      <c r="CA570" s="393">
        <f t="shared" si="757"/>
        <v>0</v>
      </c>
      <c r="CB570" s="393">
        <f t="shared" si="758"/>
        <v>0</v>
      </c>
      <c r="CC570" s="393">
        <f t="shared" si="759"/>
        <v>0</v>
      </c>
      <c r="CD570" s="393">
        <f t="shared" si="760"/>
        <v>0</v>
      </c>
      <c r="CE570" s="393">
        <f t="shared" si="761"/>
        <v>0</v>
      </c>
      <c r="CF570" s="393">
        <f t="shared" si="762"/>
        <v>0</v>
      </c>
      <c r="CG570" s="398"/>
      <c r="CH570" s="391">
        <f t="shared" si="763"/>
        <v>0</v>
      </c>
      <c r="CI570" s="391">
        <f t="shared" si="764"/>
        <v>0</v>
      </c>
      <c r="CJ570" s="391">
        <f t="shared" si="765"/>
        <v>0</v>
      </c>
      <c r="CK570" s="391">
        <f t="shared" si="766"/>
        <v>0</v>
      </c>
      <c r="CL570" s="391">
        <f t="shared" si="767"/>
        <v>0</v>
      </c>
      <c r="CM570" s="391">
        <f t="shared" si="768"/>
        <v>0</v>
      </c>
      <c r="CN570" s="391">
        <f t="shared" si="769"/>
        <v>0</v>
      </c>
      <c r="CO570" s="391">
        <f t="shared" si="770"/>
        <v>0</v>
      </c>
      <c r="CP570" s="391">
        <f t="shared" si="771"/>
        <v>0</v>
      </c>
      <c r="CQ570" s="391">
        <f t="shared" si="772"/>
        <v>0</v>
      </c>
      <c r="CR570" s="391">
        <f t="shared" si="773"/>
        <v>0</v>
      </c>
      <c r="CS570" s="393">
        <f t="shared" si="774"/>
        <v>0</v>
      </c>
      <c r="CT570" s="391">
        <f t="shared" si="775"/>
        <v>0</v>
      </c>
      <c r="CU570" s="391">
        <f t="shared" si="776"/>
        <v>0</v>
      </c>
      <c r="CV570" s="391">
        <f t="shared" si="777"/>
        <v>0</v>
      </c>
      <c r="CW570" s="391">
        <f t="shared" si="778"/>
        <v>0</v>
      </c>
      <c r="CX570" s="391">
        <f t="shared" si="779"/>
        <v>0</v>
      </c>
      <c r="CY570" s="391">
        <f t="shared" si="780"/>
        <v>0</v>
      </c>
      <c r="CZ570" s="391">
        <f t="shared" si="781"/>
        <v>0</v>
      </c>
      <c r="DA570" s="391">
        <f t="shared" si="782"/>
        <v>0</v>
      </c>
      <c r="DB570" s="391">
        <f t="shared" si="783"/>
        <v>0</v>
      </c>
      <c r="DC570" s="391">
        <f t="shared" si="784"/>
        <v>0</v>
      </c>
      <c r="DD570" s="391">
        <f t="shared" si="785"/>
        <v>0</v>
      </c>
      <c r="DE570" s="398"/>
      <c r="DF570" s="391">
        <f t="shared" si="786"/>
        <v>0</v>
      </c>
      <c r="DG570" s="391">
        <f t="shared" si="787"/>
        <v>0</v>
      </c>
      <c r="DH570" s="391">
        <f t="shared" si="788"/>
        <v>0</v>
      </c>
      <c r="DI570" s="391">
        <f t="shared" si="789"/>
        <v>0</v>
      </c>
      <c r="DJ570" s="391">
        <f t="shared" si="790"/>
        <v>0</v>
      </c>
      <c r="DK570" s="391">
        <f t="shared" si="791"/>
        <v>0</v>
      </c>
      <c r="DL570" s="391">
        <f t="shared" si="792"/>
        <v>0</v>
      </c>
      <c r="DM570" s="391">
        <f t="shared" si="793"/>
        <v>0</v>
      </c>
      <c r="DN570" s="391">
        <f t="shared" si="794"/>
        <v>0</v>
      </c>
      <c r="DO570" s="391">
        <f t="shared" si="795"/>
        <v>0</v>
      </c>
      <c r="DP570" s="391">
        <f t="shared" si="796"/>
        <v>0</v>
      </c>
      <c r="DQ570" s="398"/>
      <c r="DR570" s="391">
        <f t="shared" si="797"/>
        <v>0</v>
      </c>
      <c r="DS570" s="391">
        <f t="shared" si="798"/>
        <v>0</v>
      </c>
      <c r="DT570" s="391">
        <f t="shared" si="799"/>
        <v>0</v>
      </c>
      <c r="DU570" s="391">
        <f t="shared" si="800"/>
        <v>0</v>
      </c>
      <c r="DV570" s="391">
        <f t="shared" si="801"/>
        <v>0</v>
      </c>
      <c r="DW570" s="391">
        <f t="shared" si="802"/>
        <v>0</v>
      </c>
      <c r="DX570" s="391">
        <f t="shared" si="803"/>
        <v>0</v>
      </c>
      <c r="DY570" s="391">
        <f t="shared" si="804"/>
        <v>0</v>
      </c>
      <c r="DZ570" s="391">
        <f t="shared" si="805"/>
        <v>0</v>
      </c>
      <c r="EA570" s="391">
        <f t="shared" si="806"/>
        <v>0</v>
      </c>
      <c r="EB570" s="391">
        <f t="shared" si="807"/>
        <v>0</v>
      </c>
      <c r="EC570" s="398"/>
      <c r="ED570" s="391">
        <f t="shared" si="808"/>
        <v>0</v>
      </c>
      <c r="EE570" s="391">
        <f t="shared" si="809"/>
        <v>0</v>
      </c>
      <c r="EF570" s="391">
        <f t="shared" si="810"/>
        <v>0</v>
      </c>
      <c r="EG570" s="391">
        <f t="shared" si="811"/>
        <v>0</v>
      </c>
      <c r="EH570" s="391">
        <f t="shared" si="812"/>
        <v>0</v>
      </c>
      <c r="EI570" s="391">
        <f t="shared" si="813"/>
        <v>0</v>
      </c>
      <c r="EJ570" s="391">
        <f t="shared" si="814"/>
        <v>0</v>
      </c>
      <c r="EK570" s="391">
        <f t="shared" si="815"/>
        <v>0</v>
      </c>
      <c r="EL570" s="391">
        <f t="shared" si="816"/>
        <v>0</v>
      </c>
      <c r="EM570" s="391">
        <f t="shared" si="817"/>
        <v>0</v>
      </c>
      <c r="EN570" s="391">
        <f t="shared" si="818"/>
        <v>0</v>
      </c>
    </row>
    <row r="571" spans="1:144" ht="13.5" hidden="1" thickBot="1" x14ac:dyDescent="0.25">
      <c r="A571" s="46" t="s">
        <v>1053</v>
      </c>
      <c r="B571" s="44" t="str">
        <f>IF(A573=C573,"","v")</f>
        <v/>
      </c>
      <c r="C571" s="129"/>
      <c r="D571" s="130" t="str">
        <f>IF(C573=C572,"",C573)</f>
        <v/>
      </c>
      <c r="E571" s="158"/>
      <c r="F571" s="156"/>
      <c r="G571" s="129"/>
      <c r="H571" s="132"/>
      <c r="I571" s="130"/>
      <c r="J571" s="130"/>
      <c r="K571" s="130"/>
      <c r="L571" s="149" t="s">
        <v>872</v>
      </c>
      <c r="M571" s="147"/>
      <c r="N571" s="16"/>
      <c r="O571" s="148"/>
      <c r="P571" s="46"/>
      <c r="Q571" s="17"/>
      <c r="R571" s="18"/>
      <c r="S571" s="64"/>
      <c r="T571" s="18"/>
      <c r="U571" s="18"/>
      <c r="V571" s="124"/>
      <c r="W571" s="125"/>
      <c r="X571" s="126"/>
      <c r="Y571" s="125"/>
      <c r="Z571" s="125"/>
      <c r="AA571" s="125"/>
      <c r="AB571" s="124"/>
      <c r="AC571" s="125"/>
      <c r="AD571" s="125"/>
      <c r="AE571" s="124"/>
      <c r="AF571" s="125"/>
      <c r="AG571" s="126"/>
      <c r="AH571" s="124"/>
      <c r="AI571" s="125"/>
      <c r="AJ571" s="126"/>
      <c r="AK571" s="125"/>
      <c r="AL571" s="125"/>
      <c r="AM571" s="125"/>
      <c r="AN571" s="124"/>
      <c r="AO571" s="125"/>
      <c r="AP571" s="126"/>
      <c r="AQ571" s="125"/>
      <c r="AR571" s="125"/>
      <c r="AS571" s="125"/>
      <c r="AT571" s="124"/>
      <c r="AU571" s="125"/>
      <c r="AV571" s="125"/>
      <c r="AW571" s="124"/>
      <c r="AX571" s="125"/>
      <c r="AY571" s="126"/>
      <c r="AZ571" s="308"/>
      <c r="BA571" s="190"/>
      <c r="BB571" s="141"/>
      <c r="BC571" s="300"/>
      <c r="BD571" s="142"/>
      <c r="BE571" s="150"/>
      <c r="BF571" s="15"/>
      <c r="BG571" s="11"/>
      <c r="BH571" s="11"/>
      <c r="BI571" s="11"/>
      <c r="BJ571" s="11"/>
      <c r="BK571" s="11"/>
      <c r="BL571" s="25"/>
      <c r="BM571" s="11"/>
      <c r="BN571" s="136" t="str">
        <f>IFERROR(R573/#REF!,"")</f>
        <v/>
      </c>
      <c r="BO571" s="134" t="str">
        <f>IFERROR(Q573/K573,"")</f>
        <v/>
      </c>
      <c r="BP571" s="129" t="str">
        <f>IF(D573=D572,"",D573)</f>
        <v/>
      </c>
      <c r="BQ571" s="132" t="str">
        <f>IF(BP573=BP572,"",BP573)</f>
        <v/>
      </c>
      <c r="BR571" s="130" t="str">
        <f>IF(BQ573=BQ572,"",BQ573)</f>
        <v/>
      </c>
      <c r="BS571" s="130"/>
      <c r="BT571" s="130" t="str">
        <f>IF(BR573=BR572,"",BR573)</f>
        <v/>
      </c>
      <c r="BU571" s="160"/>
      <c r="CG571" s="160"/>
      <c r="DE571" s="160"/>
      <c r="DQ571" s="160"/>
      <c r="EC571" s="160"/>
    </row>
  </sheetData>
  <autoFilter ref="A1:EO571" xr:uid="{2C0A93D5-B47C-4147-804D-884A745DF40D}">
    <filterColumn colId="1">
      <customFilters>
        <customFilter operator="notEqual" val=" "/>
      </customFilters>
    </filterColumn>
  </autoFilter>
  <sortState xmlns:xlrd2="http://schemas.microsoft.com/office/spreadsheetml/2017/richdata2" ref="A2:BT571">
    <sortCondition ref="BH2:BH571"/>
    <sortCondition ref="L2:L571"/>
    <sortCondition ref="BA2:BA571"/>
    <sortCondition ref="BD2:BD571"/>
    <sortCondition ref="BB2:BB571"/>
    <sortCondition ref="A2:A571"/>
  </sortState>
  <phoneticPr fontId="107" type="noConversion"/>
  <conditionalFormatting sqref="A4:A570">
    <cfRule type="cellIs" dxfId="168" priority="180" operator="notEqual">
      <formula>C4</formula>
    </cfRule>
  </conditionalFormatting>
  <conditionalFormatting sqref="B4:B544 B571">
    <cfRule type="cellIs" dxfId="167" priority="424" operator="equal">
      <formula>"v"</formula>
    </cfRule>
  </conditionalFormatting>
  <conditionalFormatting sqref="B544:B570">
    <cfRule type="cellIs" dxfId="166" priority="310" operator="equal">
      <formula>"v"</formula>
    </cfRule>
  </conditionalFormatting>
  <conditionalFormatting sqref="B546:B565">
    <cfRule type="cellIs" dxfId="165" priority="406" operator="equal">
      <formula>"v"</formula>
    </cfRule>
  </conditionalFormatting>
  <conditionalFormatting sqref="C1:C1048576">
    <cfRule type="cellIs" dxfId="164" priority="307" operator="equal">
      <formula>"zz(niet opn)"</formula>
    </cfRule>
  </conditionalFormatting>
  <conditionalFormatting sqref="C6 C14 C28 C99 C122 C125:C126 C131 C140 C148 C165 C171 C177 C208 C211 C254:C256 C263 C279:C280 C301:C309 C317 C323 C332 C336 C338 C356 C387 C511 C516 C541">
    <cfRule type="expression" dxfId="163" priority="694">
      <formula>IF((C6=#REF!),TRUE,FALSE)</formula>
    </cfRule>
  </conditionalFormatting>
  <conditionalFormatting sqref="E1:E1048576">
    <cfRule type="containsText" dxfId="162" priority="179" operator="containsText" text="zz ">
      <formula>NOT(ISERROR(SEARCH("zz ",E1)))</formula>
    </cfRule>
  </conditionalFormatting>
  <conditionalFormatting sqref="E1:F1048576">
    <cfRule type="cellIs" dxfId="161" priority="260" operator="equal">
      <formula>"Nog af te handelen AANVRAAG"</formula>
    </cfRule>
  </conditionalFormatting>
  <conditionalFormatting sqref="G1:K1 T4:U1048576">
    <cfRule type="cellIs" dxfId="160" priority="299" operator="equal">
      <formula>11</formula>
    </cfRule>
    <cfRule type="cellIs" dxfId="159" priority="300" operator="equal">
      <formula>12</formula>
    </cfRule>
    <cfRule type="cellIs" dxfId="158" priority="301" operator="equal">
      <formula>13</formula>
    </cfRule>
  </conditionalFormatting>
  <conditionalFormatting sqref="J7 BN7:BO7">
    <cfRule type="expression" dxfId="157" priority="693">
      <formula>#REF!</formula>
    </cfRule>
  </conditionalFormatting>
  <conditionalFormatting sqref="K2:K1048576">
    <cfRule type="cellIs" dxfId="156" priority="220" operator="equal">
      <formula>11</formula>
    </cfRule>
    <cfRule type="cellIs" dxfId="155" priority="221" operator="equal">
      <formula>12</formula>
    </cfRule>
    <cfRule type="cellIs" dxfId="154" priority="222" operator="equal">
      <formula>13</formula>
    </cfRule>
    <cfRule type="cellIs" dxfId="153" priority="223" operator="equal">
      <formula>1</formula>
    </cfRule>
    <cfRule type="cellIs" dxfId="152" priority="224" operator="equal">
      <formula>0</formula>
    </cfRule>
  </conditionalFormatting>
  <conditionalFormatting sqref="P16">
    <cfRule type="cellIs" dxfId="151" priority="184" operator="equal">
      <formula>1</formula>
    </cfRule>
  </conditionalFormatting>
  <conditionalFormatting sqref="Q1">
    <cfRule type="cellIs" dxfId="150" priority="322" operator="equal">
      <formula>11</formula>
    </cfRule>
    <cfRule type="cellIs" dxfId="149" priority="323" operator="equal">
      <formula>12</formula>
    </cfRule>
    <cfRule type="cellIs" dxfId="148" priority="324" operator="equal">
      <formula>13</formula>
    </cfRule>
  </conditionalFormatting>
  <conditionalFormatting sqref="Q1:Q1048576">
    <cfRule type="cellIs" dxfId="147" priority="3" operator="equal">
      <formula>1</formula>
    </cfRule>
    <cfRule type="cellIs" dxfId="146" priority="4" operator="equal">
      <formula>0</formula>
    </cfRule>
  </conditionalFormatting>
  <conditionalFormatting sqref="R1:R3">
    <cfRule type="cellIs" dxfId="145" priority="321" operator="lessThan">
      <formula>2</formula>
    </cfRule>
  </conditionalFormatting>
  <conditionalFormatting sqref="R298 W298 AC298 AF298 AI298 AL298 AO298 AR298 AU298 AX298">
    <cfRule type="cellIs" dxfId="144" priority="104" operator="greaterThan">
      <formula>0</formula>
    </cfRule>
  </conditionalFormatting>
  <conditionalFormatting sqref="T1:U1">
    <cfRule type="cellIs" dxfId="143" priority="225" operator="equal">
      <formula>11</formula>
    </cfRule>
    <cfRule type="cellIs" dxfId="142" priority="226" operator="equal">
      <formula>12</formula>
    </cfRule>
    <cfRule type="cellIs" dxfId="141" priority="227" operator="equal">
      <formula>13</formula>
    </cfRule>
  </conditionalFormatting>
  <conditionalFormatting sqref="U1:U1048576">
    <cfRule type="cellIs" dxfId="140" priority="182" operator="equal">
      <formula>2</formula>
    </cfRule>
    <cfRule type="cellIs" dxfId="139" priority="183" operator="equal">
      <formula>1</formula>
    </cfRule>
    <cfRule type="cellIs" dxfId="138" priority="185" operator="equal">
      <formula>0</formula>
    </cfRule>
  </conditionalFormatting>
  <conditionalFormatting sqref="W39 Z39 AC39 AF39 AI39 AL39 AO39 AR39 AU39 AX39">
    <cfRule type="cellIs" dxfId="137" priority="37" operator="greaterThan">
      <formula>0</formula>
    </cfRule>
  </conditionalFormatting>
  <conditionalFormatting sqref="W104">
    <cfRule type="cellIs" dxfId="136" priority="17" operator="greaterThan">
      <formula>0</formula>
    </cfRule>
  </conditionalFormatting>
  <conditionalFormatting sqref="W195 Z195 AC195 AF195 AI195 AL195 AO195 AR195 AU195 AX195">
    <cfRule type="cellIs" dxfId="135" priority="30" operator="greaterThan">
      <formula>0</formula>
    </cfRule>
  </conditionalFormatting>
  <conditionalFormatting sqref="W200:W202">
    <cfRule type="cellIs" dxfId="134" priority="27" operator="greaterThan">
      <formula>0</formula>
    </cfRule>
  </conditionalFormatting>
  <conditionalFormatting sqref="W204 Z204 AC204 AI204 AL204 AO204 AR204 AU204 AX204">
    <cfRule type="cellIs" dxfId="133" priority="89" operator="greaterThan">
      <formula>0</formula>
    </cfRule>
  </conditionalFormatting>
  <conditionalFormatting sqref="W291 Z291 AC291 AF291 AI291 AL291 AO291 AR291 AU291 AX291">
    <cfRule type="cellIs" dxfId="132" priority="18" operator="greaterThan">
      <formula>0</formula>
    </cfRule>
  </conditionalFormatting>
  <conditionalFormatting sqref="W295:W296 AL295:AL296">
    <cfRule type="cellIs" dxfId="131" priority="80" operator="greaterThan">
      <formula>0</formula>
    </cfRule>
  </conditionalFormatting>
  <conditionalFormatting sqref="W313">
    <cfRule type="cellIs" dxfId="130" priority="154" operator="greaterThan">
      <formula>0</formula>
    </cfRule>
  </conditionalFormatting>
  <conditionalFormatting sqref="W315">
    <cfRule type="cellIs" dxfId="129" priority="164" operator="equal">
      <formula>0</formula>
    </cfRule>
    <cfRule type="cellIs" dxfId="128" priority="165" operator="greaterThan">
      <formula>0</formula>
    </cfRule>
  </conditionalFormatting>
  <conditionalFormatting sqref="W351">
    <cfRule type="cellIs" dxfId="127" priority="34" operator="greaterThan">
      <formula>0</formula>
    </cfRule>
  </conditionalFormatting>
  <conditionalFormatting sqref="W404:W405 AC404:AC405 AF404:AF405 AI404:AI405 AL404:AL405 AR404:AR405 AU404:AU405 AX404:AX405 Z405">
    <cfRule type="cellIs" dxfId="126" priority="94" operator="greaterThan">
      <formula>0</formula>
    </cfRule>
  </conditionalFormatting>
  <conditionalFormatting sqref="X222">
    <cfRule type="cellIs" dxfId="125" priority="114" operator="greaterThan">
      <formula>0</formula>
    </cfRule>
  </conditionalFormatting>
  <conditionalFormatting sqref="X224">
    <cfRule type="cellIs" dxfId="124" priority="120" operator="greaterThan">
      <formula>0</formula>
    </cfRule>
  </conditionalFormatting>
  <conditionalFormatting sqref="X341 AA341 AD341 AG341 AJ341 AM341 AP341 AS341 AV341 AY341">
    <cfRule type="cellIs" dxfId="123" priority="14" operator="greaterThan">
      <formula>0</formula>
    </cfRule>
  </conditionalFormatting>
  <conditionalFormatting sqref="X357:X358 AA357:AA358 AD357:AD358 AG357:AG358 AJ357:AJ358 AM357:AM358 AP357:AP358 AV357:AV358 AY357:AY358">
    <cfRule type="cellIs" dxfId="122" priority="39" operator="greaterThan">
      <formula>0</formula>
    </cfRule>
  </conditionalFormatting>
  <conditionalFormatting sqref="X370">
    <cfRule type="cellIs" dxfId="121" priority="98" operator="greaterThan">
      <formula>0</formula>
    </cfRule>
  </conditionalFormatting>
  <conditionalFormatting sqref="X372:X373 AA372:AA373 AD372:AD373 AG372:AG373 AJ372:AJ373 AM372:AM373 AP372:AP373 AS372:AS373 AV372:AV373 AY372:AY373">
    <cfRule type="cellIs" dxfId="120" priority="103" operator="greaterThan">
      <formula>0</formula>
    </cfRule>
  </conditionalFormatting>
  <conditionalFormatting sqref="X378">
    <cfRule type="cellIs" dxfId="119" priority="122" operator="greaterThan">
      <formula>0</formula>
    </cfRule>
  </conditionalFormatting>
  <conditionalFormatting sqref="X386:X387">
    <cfRule type="cellIs" dxfId="118" priority="138" operator="greaterThan">
      <formula>0</formula>
    </cfRule>
  </conditionalFormatting>
  <conditionalFormatting sqref="X389 AA389 AD389 AG389 AJ389 AM389 AP389 AS389">
    <cfRule type="cellIs" dxfId="117" priority="173" operator="greaterThan">
      <formula>0</formula>
    </cfRule>
  </conditionalFormatting>
  <conditionalFormatting sqref="Y87">
    <cfRule type="cellIs" dxfId="116" priority="29" operator="lessThan">
      <formula>1</formula>
    </cfRule>
  </conditionalFormatting>
  <conditionalFormatting sqref="Y189">
    <cfRule type="cellIs" dxfId="115" priority="13" operator="equal">
      <formula>0</formula>
    </cfRule>
  </conditionalFormatting>
  <conditionalFormatting sqref="Z104 AC104 AF104 AI104 AL104 AO104 AR104 AU104 AX104">
    <cfRule type="cellIs" dxfId="114" priority="15" operator="greaterThan">
      <formula>0</formula>
    </cfRule>
  </conditionalFormatting>
  <conditionalFormatting sqref="Z200:Z202 AC200:AC202 AF200:AF202 AI200:AI202 AL200:AL202 AO200:AO202 AR200:AR202 AU200:AU202 AX200:AX202">
    <cfRule type="cellIs" dxfId="113" priority="26" operator="greaterThan">
      <formula>0</formula>
    </cfRule>
  </conditionalFormatting>
  <conditionalFormatting sqref="Z295:Z296">
    <cfRule type="cellIs" dxfId="112" priority="78" operator="greaterThan">
      <formula>0</formula>
    </cfRule>
  </conditionalFormatting>
  <conditionalFormatting sqref="Z313">
    <cfRule type="cellIs" dxfId="111" priority="155" operator="greaterThan">
      <formula>0</formula>
    </cfRule>
  </conditionalFormatting>
  <conditionalFormatting sqref="Z315 AC315 AF315 AI315 AL315 AO315 AR315 AU315 AX315">
    <cfRule type="cellIs" dxfId="110" priority="162" operator="equal">
      <formula>0</formula>
    </cfRule>
    <cfRule type="cellIs" dxfId="109" priority="163" operator="greaterThan">
      <formula>0</formula>
    </cfRule>
  </conditionalFormatting>
  <conditionalFormatting sqref="Z351 AC351 AF351 AI351 AL351 AO351 AR351 AU351 AX351">
    <cfRule type="cellIs" dxfId="108" priority="33" operator="greaterThan">
      <formula>0</formula>
    </cfRule>
  </conditionalFormatting>
  <conditionalFormatting sqref="Z400">
    <cfRule type="cellIs" dxfId="107" priority="69" operator="greaterThan">
      <formula>0</formula>
    </cfRule>
  </conditionalFormatting>
  <conditionalFormatting sqref="AA222">
    <cfRule type="cellIs" dxfId="106" priority="116" operator="greaterThan">
      <formula>0</formula>
    </cfRule>
  </conditionalFormatting>
  <conditionalFormatting sqref="AA224 AD224 AG224 AJ224 AM224 AP224 AS224 AV224 AY224">
    <cfRule type="cellIs" dxfId="105" priority="119" operator="greaterThan">
      <formula>0</formula>
    </cfRule>
  </conditionalFormatting>
  <conditionalFormatting sqref="AA367">
    <cfRule type="cellIs" dxfId="104" priority="45" operator="greaterThan">
      <formula>0</formula>
    </cfRule>
  </conditionalFormatting>
  <conditionalFormatting sqref="AA370 AD370 AG370 AJ370 AM370 AP370 AS370 AV370 AY370">
    <cfRule type="cellIs" dxfId="103" priority="97" operator="greaterThan">
      <formula>0</formula>
    </cfRule>
  </conditionalFormatting>
  <conditionalFormatting sqref="AA378 AD378 AG378 AJ378 AM378 AP378 AS378 AV378 AY378">
    <cfRule type="cellIs" dxfId="102" priority="121" operator="greaterThan">
      <formula>0</formula>
    </cfRule>
  </conditionalFormatting>
  <conditionalFormatting sqref="AA386:AA387">
    <cfRule type="cellIs" dxfId="101" priority="141" operator="greaterThan">
      <formula>0</formula>
    </cfRule>
  </conditionalFormatting>
  <conditionalFormatting sqref="AA487">
    <cfRule type="cellIs" dxfId="100" priority="277" operator="greaterThan">
      <formula>0</formula>
    </cfRule>
  </conditionalFormatting>
  <conditionalFormatting sqref="AB87 AE87 AH87 AK87 AN87 AQ87 AT87 AW87">
    <cfRule type="cellIs" dxfId="99" priority="28" operator="lessThan">
      <formula>1</formula>
    </cfRule>
  </conditionalFormatting>
  <conditionalFormatting sqref="AC295">
    <cfRule type="cellIs" dxfId="98" priority="79" operator="greaterThan">
      <formula>0</formula>
    </cfRule>
  </conditionalFormatting>
  <conditionalFormatting sqref="AC296">
    <cfRule type="cellIs" dxfId="97" priority="81" operator="greaterThan">
      <formula>0</formula>
    </cfRule>
  </conditionalFormatting>
  <conditionalFormatting sqref="AC299">
    <cfRule type="cellIs" dxfId="96" priority="100" operator="greaterThan">
      <formula>0</formula>
    </cfRule>
  </conditionalFormatting>
  <conditionalFormatting sqref="AC313">
    <cfRule type="cellIs" dxfId="95" priority="157" operator="greaterThan">
      <formula>0</formula>
    </cfRule>
  </conditionalFormatting>
  <conditionalFormatting sqref="AC400">
    <cfRule type="cellIs" dxfId="94" priority="70" operator="greaterThan">
      <formula>0</formula>
    </cfRule>
  </conditionalFormatting>
  <conditionalFormatting sqref="AD222">
    <cfRule type="cellIs" dxfId="93" priority="115" operator="greaterThan">
      <formula>0</formula>
    </cfRule>
  </conditionalFormatting>
  <conditionalFormatting sqref="AD367 AG367 AJ367 AM367 AP367 AS367 AV367 AY367">
    <cfRule type="cellIs" dxfId="92" priority="44" operator="greaterThan">
      <formula>0</formula>
    </cfRule>
  </conditionalFormatting>
  <conditionalFormatting sqref="AD386:AD387">
    <cfRule type="cellIs" dxfId="91" priority="139" operator="greaterThan">
      <formula>0</formula>
    </cfRule>
  </conditionalFormatting>
  <conditionalFormatting sqref="AF204">
    <cfRule type="cellIs" dxfId="90" priority="90" operator="greaterThan">
      <formula>0</formula>
    </cfRule>
  </conditionalFormatting>
  <conditionalFormatting sqref="AF295:AF296">
    <cfRule type="cellIs" dxfId="89" priority="77" operator="greaterThan">
      <formula>0</formula>
    </cfRule>
  </conditionalFormatting>
  <conditionalFormatting sqref="AF400">
    <cfRule type="cellIs" dxfId="88" priority="68" operator="greaterThan">
      <formula>0</formula>
    </cfRule>
  </conditionalFormatting>
  <conditionalFormatting sqref="AG222">
    <cfRule type="cellIs" dxfId="87" priority="118" operator="greaterThan">
      <formula>0</formula>
    </cfRule>
  </conditionalFormatting>
  <conditionalFormatting sqref="AG349">
    <cfRule type="cellIs" dxfId="86" priority="5" operator="greaterThan">
      <formula>0</formula>
    </cfRule>
  </conditionalFormatting>
  <conditionalFormatting sqref="AG352">
    <cfRule type="cellIs" dxfId="85" priority="1" operator="greaterThan">
      <formula>0</formula>
    </cfRule>
  </conditionalFormatting>
  <conditionalFormatting sqref="AG386:AG387">
    <cfRule type="cellIs" dxfId="84" priority="143" operator="greaterThan">
      <formula>0</formula>
    </cfRule>
  </conditionalFormatting>
  <conditionalFormatting sqref="AG487">
    <cfRule type="cellIs" dxfId="83" priority="275" operator="greaterThan">
      <formula>0</formula>
    </cfRule>
  </conditionalFormatting>
  <conditionalFormatting sqref="AI295:AI296">
    <cfRule type="cellIs" dxfId="82" priority="76" operator="greaterThan">
      <formula>0</formula>
    </cfRule>
  </conditionalFormatting>
  <conditionalFormatting sqref="AI313">
    <cfRule type="cellIs" dxfId="81" priority="153" operator="greaterThan">
      <formula>0</formula>
    </cfRule>
  </conditionalFormatting>
  <conditionalFormatting sqref="AI400">
    <cfRule type="cellIs" dxfId="80" priority="67" operator="greaterThan">
      <formula>0</formula>
    </cfRule>
  </conditionalFormatting>
  <conditionalFormatting sqref="AJ222">
    <cfRule type="cellIs" dxfId="79" priority="113" operator="greaterThan">
      <formula>0</formula>
    </cfRule>
  </conditionalFormatting>
  <conditionalFormatting sqref="AJ386:AJ387">
    <cfRule type="cellIs" dxfId="78" priority="137" operator="greaterThan">
      <formula>0</formula>
    </cfRule>
  </conditionalFormatting>
  <conditionalFormatting sqref="AJ487">
    <cfRule type="cellIs" dxfId="77" priority="273" operator="greaterThan">
      <formula>0</formula>
    </cfRule>
  </conditionalFormatting>
  <conditionalFormatting sqref="AK189">
    <cfRule type="cellIs" dxfId="76" priority="12" operator="equal">
      <formula>0</formula>
    </cfRule>
  </conditionalFormatting>
  <conditionalFormatting sqref="AL313">
    <cfRule type="cellIs" dxfId="75" priority="152" operator="greaterThan">
      <formula>0</formula>
    </cfRule>
  </conditionalFormatting>
  <conditionalFormatting sqref="AM222">
    <cfRule type="cellIs" dxfId="74" priority="112" operator="greaterThan">
      <formula>0</formula>
    </cfRule>
  </conditionalFormatting>
  <conditionalFormatting sqref="AM386:AM387">
    <cfRule type="cellIs" dxfId="73" priority="136" operator="greaterThan">
      <formula>0</formula>
    </cfRule>
  </conditionalFormatting>
  <conditionalFormatting sqref="AM487">
    <cfRule type="cellIs" dxfId="72" priority="271" operator="greaterThan">
      <formula>0</formula>
    </cfRule>
  </conditionalFormatting>
  <conditionalFormatting sqref="AO295:AO296">
    <cfRule type="cellIs" dxfId="71" priority="75" operator="greaterThan">
      <formula>0</formula>
    </cfRule>
  </conditionalFormatting>
  <conditionalFormatting sqref="AP222">
    <cfRule type="cellIs" dxfId="70" priority="111" operator="greaterThan">
      <formula>0</formula>
    </cfRule>
  </conditionalFormatting>
  <conditionalFormatting sqref="AP386:AP387">
    <cfRule type="cellIs" dxfId="69" priority="135" operator="greaterThan">
      <formula>0</formula>
    </cfRule>
  </conditionalFormatting>
  <conditionalFormatting sqref="AP487 AS487 AV487 AY487:AZ487">
    <cfRule type="cellIs" dxfId="68" priority="269" operator="greaterThan">
      <formula>0</formula>
    </cfRule>
  </conditionalFormatting>
  <conditionalFormatting sqref="AQ189">
    <cfRule type="cellIs" dxfId="67" priority="11" operator="equal">
      <formula>0</formula>
    </cfRule>
  </conditionalFormatting>
  <conditionalFormatting sqref="AR295:AR296">
    <cfRule type="cellIs" dxfId="66" priority="74" operator="greaterThan">
      <formula>0</formula>
    </cfRule>
  </conditionalFormatting>
  <conditionalFormatting sqref="AR313">
    <cfRule type="cellIs" dxfId="65" priority="151" operator="greaterThan">
      <formula>0</formula>
    </cfRule>
  </conditionalFormatting>
  <conditionalFormatting sqref="AR400">
    <cfRule type="cellIs" dxfId="64" priority="65" operator="greaterThan">
      <formula>0</formula>
    </cfRule>
  </conditionalFormatting>
  <conditionalFormatting sqref="AS189">
    <cfRule type="cellIs" dxfId="63" priority="10" operator="equal">
      <formula>0</formula>
    </cfRule>
  </conditionalFormatting>
  <conditionalFormatting sqref="AS222">
    <cfRule type="cellIs" dxfId="62" priority="110" operator="greaterThan">
      <formula>0</formula>
    </cfRule>
  </conditionalFormatting>
  <conditionalFormatting sqref="AS357:AS358">
    <cfRule type="cellIs" dxfId="61" priority="40" operator="greaterThan">
      <formula>0</formula>
    </cfRule>
  </conditionalFormatting>
  <conditionalFormatting sqref="AS386:AS387">
    <cfRule type="cellIs" dxfId="60" priority="134" operator="greaterThan">
      <formula>0</formula>
    </cfRule>
  </conditionalFormatting>
  <conditionalFormatting sqref="AT389:AV389">
    <cfRule type="cellIs" dxfId="59" priority="95" operator="greaterThan">
      <formula>0</formula>
    </cfRule>
  </conditionalFormatting>
  <conditionalFormatting sqref="AU295:AU296">
    <cfRule type="cellIs" dxfId="58" priority="73" operator="greaterThan">
      <formula>0</formula>
    </cfRule>
  </conditionalFormatting>
  <conditionalFormatting sqref="AU400">
    <cfRule type="cellIs" dxfId="57" priority="64" operator="greaterThan">
      <formula>0</formula>
    </cfRule>
  </conditionalFormatting>
  <conditionalFormatting sqref="AV222">
    <cfRule type="cellIs" dxfId="56" priority="109" operator="greaterThan">
      <formula>0</formula>
    </cfRule>
  </conditionalFormatting>
  <conditionalFormatting sqref="AV386:AV387">
    <cfRule type="cellIs" dxfId="55" priority="133" operator="greaterThan">
      <formula>0</formula>
    </cfRule>
  </conditionalFormatting>
  <conditionalFormatting sqref="AW114:AY115">
    <cfRule type="cellIs" dxfId="54" priority="158" operator="equal">
      <formula>0</formula>
    </cfRule>
    <cfRule type="cellIs" dxfId="53" priority="159" operator="greaterThan">
      <formula>0</formula>
    </cfRule>
  </conditionalFormatting>
  <conditionalFormatting sqref="AX63">
    <cfRule type="cellIs" dxfId="52" priority="166" operator="greaterThan">
      <formula>0</formula>
    </cfRule>
  </conditionalFormatting>
  <conditionalFormatting sqref="AX295:AX296">
    <cfRule type="cellIs" dxfId="51" priority="72" operator="greaterThan">
      <formula>0</formula>
    </cfRule>
  </conditionalFormatting>
  <conditionalFormatting sqref="AX313">
    <cfRule type="cellIs" dxfId="50" priority="150" operator="greaterThan">
      <formula>0</formula>
    </cfRule>
  </conditionalFormatting>
  <conditionalFormatting sqref="AX400">
    <cfRule type="cellIs" dxfId="49" priority="63" operator="greaterThan">
      <formula>0</formula>
    </cfRule>
  </conditionalFormatting>
  <conditionalFormatting sqref="AY189">
    <cfRule type="cellIs" dxfId="48" priority="8" operator="equal">
      <formula>0</formula>
    </cfRule>
  </conditionalFormatting>
  <conditionalFormatting sqref="AY222">
    <cfRule type="cellIs" dxfId="47" priority="108" operator="greaterThan">
      <formula>0</formula>
    </cfRule>
  </conditionalFormatting>
  <conditionalFormatting sqref="AY386:AY387">
    <cfRule type="cellIs" dxfId="46" priority="132" operator="greaterThan">
      <formula>0</formula>
    </cfRule>
  </conditionalFormatting>
  <conditionalFormatting sqref="AY389">
    <cfRule type="cellIs" dxfId="45" priority="172" operator="greaterThan">
      <formula>0</formula>
    </cfRule>
  </conditionalFormatting>
  <conditionalFormatting sqref="BN4:BU570 CG4:CG570 DE4:DE570 DQ4:DQ570 EC4:EC570 B4:B571 G4:J570">
    <cfRule type="cellIs" dxfId="44" priority="393" operator="equal">
      <formula>0</formula>
    </cfRule>
  </conditionalFormatting>
  <conditionalFormatting sqref="BO548:BO570">
    <cfRule type="cellIs" dxfId="43" priority="331" operator="lessThan">
      <formula>1.01</formula>
    </cfRule>
  </conditionalFormatting>
  <conditionalFormatting sqref="BP1:BU1">
    <cfRule type="cellIs" dxfId="42" priority="667" operator="equal">
      <formula>11</formula>
    </cfRule>
    <cfRule type="cellIs" dxfId="41" priority="668" operator="equal">
      <formula>12</formula>
    </cfRule>
    <cfRule type="cellIs" dxfId="40" priority="669" operator="equal">
      <formula>13</formula>
    </cfRule>
  </conditionalFormatting>
  <conditionalFormatting sqref="BS3">
    <cfRule type="cellIs" dxfId="39" priority="229" operator="equal">
      <formula>1</formula>
    </cfRule>
  </conditionalFormatting>
  <conditionalFormatting sqref="BT2:BU2">
    <cfRule type="cellIs" dxfId="38" priority="387" operator="equal">
      <formula>1</formula>
    </cfRule>
  </conditionalFormatting>
  <conditionalFormatting sqref="BW2:CF1048576 W46">
    <cfRule type="cellIs" dxfId="37" priority="169" operator="greaterThan">
      <formula>0</formula>
    </cfRule>
  </conditionalFormatting>
  <conditionalFormatting sqref="CG1">
    <cfRule type="cellIs" dxfId="36" priority="212" operator="equal">
      <formula>11</formula>
    </cfRule>
    <cfRule type="cellIs" dxfId="35" priority="213" operator="equal">
      <formula>12</formula>
    </cfRule>
    <cfRule type="cellIs" dxfId="34" priority="214" operator="equal">
      <formula>13</formula>
    </cfRule>
  </conditionalFormatting>
  <conditionalFormatting sqref="CG2">
    <cfRule type="cellIs" dxfId="33" priority="209" operator="equal">
      <formula>1</formula>
    </cfRule>
  </conditionalFormatting>
  <conditionalFormatting sqref="CG4:CG570 DE4:DE570 DQ4:DQ570 EC4:EC570 BO151">
    <cfRule type="cellIs" dxfId="32" priority="344" operator="lessThan">
      <formula>1.01</formula>
    </cfRule>
  </conditionalFormatting>
  <conditionalFormatting sqref="CG2676:CG1048576">
    <cfRule type="cellIs" dxfId="31" priority="211" operator="lessThan">
      <formula>1.01</formula>
    </cfRule>
  </conditionalFormatting>
  <conditionalFormatting sqref="CS2:CS1048576 R404">
    <cfRule type="cellIs" dxfId="30" priority="105" operator="greaterThan">
      <formula>0</formula>
    </cfRule>
  </conditionalFormatting>
  <conditionalFormatting sqref="DE1">
    <cfRule type="cellIs" dxfId="29" priority="206" operator="equal">
      <formula>11</formula>
    </cfRule>
    <cfRule type="cellIs" dxfId="28" priority="207" operator="equal">
      <formula>12</formula>
    </cfRule>
    <cfRule type="cellIs" dxfId="27" priority="208" operator="equal">
      <formula>13</formula>
    </cfRule>
  </conditionalFormatting>
  <conditionalFormatting sqref="DE2">
    <cfRule type="cellIs" dxfId="26" priority="203" operator="equal">
      <formula>1</formula>
    </cfRule>
  </conditionalFormatting>
  <conditionalFormatting sqref="DE2676:DE1048576">
    <cfRule type="cellIs" dxfId="25" priority="205" operator="lessThan">
      <formula>1.01</formula>
    </cfRule>
  </conditionalFormatting>
  <conditionalFormatting sqref="DQ1">
    <cfRule type="cellIs" dxfId="24" priority="200" operator="equal">
      <formula>11</formula>
    </cfRule>
    <cfRule type="cellIs" dxfId="23" priority="201" operator="equal">
      <formula>12</formula>
    </cfRule>
    <cfRule type="cellIs" dxfId="22" priority="202" operator="equal">
      <formula>13</formula>
    </cfRule>
  </conditionalFormatting>
  <conditionalFormatting sqref="DQ2">
    <cfRule type="cellIs" dxfId="21" priority="197" operator="equal">
      <formula>1</formula>
    </cfRule>
  </conditionalFormatting>
  <conditionalFormatting sqref="DQ2676:DQ1048576">
    <cfRule type="cellIs" dxfId="20" priority="199" operator="lessThan">
      <formula>1.01</formula>
    </cfRule>
  </conditionalFormatting>
  <conditionalFormatting sqref="EC1">
    <cfRule type="cellIs" dxfId="19" priority="194" operator="equal">
      <formula>11</formula>
    </cfRule>
    <cfRule type="cellIs" dxfId="18" priority="195" operator="equal">
      <formula>12</formula>
    </cfRule>
    <cfRule type="cellIs" dxfId="17" priority="196" operator="equal">
      <formula>13</formula>
    </cfRule>
  </conditionalFormatting>
  <conditionalFormatting sqref="EC2">
    <cfRule type="cellIs" dxfId="16" priority="191" operator="equal">
      <formula>1</formula>
    </cfRule>
  </conditionalFormatting>
  <conditionalFormatting sqref="EC2676:EC1048576">
    <cfRule type="cellIs" dxfId="15" priority="193" operator="lessThan">
      <formula>1.01</formula>
    </cfRule>
  </conditionalFormatting>
  <pageMargins left="0.25" right="0.25"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3E3A-7008-4522-9EF6-5FBFF4765AE3}">
  <sheetPr>
    <pageSetUpPr fitToPage="1"/>
  </sheetPr>
  <dimension ref="A1:AK438"/>
  <sheetViews>
    <sheetView tabSelected="1" zoomScale="80" zoomScaleNormal="80" workbookViewId="0">
      <pane xSplit="13" ySplit="1" topLeftCell="N396" activePane="bottomRight" state="frozen"/>
      <selection pane="topRight" activeCell="L1" sqref="L1"/>
      <selection pane="bottomLeft" activeCell="A2" sqref="A2"/>
      <selection pane="bottomRight" activeCell="U435" sqref="U435"/>
    </sheetView>
  </sheetViews>
  <sheetFormatPr defaultColWidth="8.85546875" defaultRowHeight="12.75" outlineLevelCol="1" x14ac:dyDescent="0.2"/>
  <cols>
    <col min="1" max="1" width="10.5703125" style="202" customWidth="1"/>
    <col min="2" max="2" width="22.85546875" style="202" customWidth="1"/>
    <col min="3" max="3" width="6.140625" style="295" customWidth="1"/>
    <col min="4" max="4" width="4.140625" style="202" customWidth="1"/>
    <col min="5" max="5" width="28.42578125" style="202" bestFit="1" customWidth="1"/>
    <col min="6" max="6" width="40" style="202" bestFit="1" customWidth="1"/>
    <col min="7" max="7" width="18.42578125" style="202" customWidth="1" outlineLevel="1"/>
    <col min="8" max="8" width="9.5703125" style="202" customWidth="1" outlineLevel="1"/>
    <col min="9" max="9" width="10" style="202" customWidth="1" outlineLevel="1"/>
    <col min="10" max="10" width="7.42578125" style="202" customWidth="1" outlineLevel="1"/>
    <col min="11" max="12" width="6.5703125" style="202" customWidth="1" outlineLevel="1"/>
    <col min="13" max="13" width="7.42578125" style="202" customWidth="1" outlineLevel="1"/>
    <col min="14" max="14" width="49.42578125" style="202" bestFit="1" customWidth="1"/>
    <col min="15" max="15" width="11.7109375" style="296" customWidth="1" outlineLevel="1"/>
    <col min="16" max="16" width="11.5703125" style="296" customWidth="1" outlineLevel="1"/>
    <col min="17" max="17" width="7" style="202" customWidth="1" outlineLevel="1"/>
    <col min="18" max="18" width="8.85546875" style="202" outlineLevel="1"/>
    <col min="19" max="16384" width="8.85546875" style="202"/>
  </cols>
  <sheetData>
    <row r="1" spans="1:18" ht="122.25" thickTop="1" thickBot="1" x14ac:dyDescent="0.25">
      <c r="A1" s="192" t="s">
        <v>726</v>
      </c>
      <c r="B1" s="193" t="s">
        <v>2389</v>
      </c>
      <c r="C1" s="194" t="s">
        <v>1280</v>
      </c>
      <c r="D1" s="632" t="s">
        <v>2352</v>
      </c>
      <c r="E1" s="195" t="s">
        <v>1281</v>
      </c>
      <c r="F1" s="193" t="s">
        <v>1282</v>
      </c>
      <c r="G1" s="196" t="s">
        <v>1283</v>
      </c>
      <c r="H1" s="197" t="s">
        <v>1284</v>
      </c>
      <c r="I1" s="197" t="s">
        <v>1284</v>
      </c>
      <c r="J1" s="197" t="s">
        <v>1284</v>
      </c>
      <c r="K1" s="197" t="s">
        <v>1284</v>
      </c>
      <c r="L1" s="197" t="s">
        <v>1284</v>
      </c>
      <c r="M1" s="198" t="s">
        <v>1284</v>
      </c>
      <c r="N1" s="199" t="s">
        <v>1285</v>
      </c>
      <c r="O1" s="200" t="s">
        <v>2315</v>
      </c>
      <c r="P1" s="200" t="s">
        <v>2316</v>
      </c>
      <c r="Q1" s="201" t="s">
        <v>2390</v>
      </c>
      <c r="R1" s="688" t="s">
        <v>2408</v>
      </c>
    </row>
    <row r="2" spans="1:18" ht="31.5" x14ac:dyDescent="0.2">
      <c r="A2" s="203" t="s">
        <v>19</v>
      </c>
      <c r="B2" s="204" t="s">
        <v>1286</v>
      </c>
      <c r="C2" s="205">
        <v>0</v>
      </c>
      <c r="D2" s="208" t="s">
        <v>1288</v>
      </c>
      <c r="E2" s="206" t="s">
        <v>1287</v>
      </c>
      <c r="F2" s="207"/>
      <c r="G2" s="209"/>
      <c r="H2" s="207"/>
      <c r="I2" s="207"/>
      <c r="J2" s="207"/>
      <c r="K2" s="207"/>
      <c r="L2" s="207"/>
      <c r="M2" s="210"/>
      <c r="N2" s="211"/>
      <c r="O2" s="212"/>
      <c r="P2" s="212"/>
      <c r="Q2" s="298" t="s">
        <v>1289</v>
      </c>
      <c r="R2" s="202">
        <v>1</v>
      </c>
    </row>
    <row r="3" spans="1:18" ht="60" x14ac:dyDescent="0.2">
      <c r="A3" s="214" t="s">
        <v>86</v>
      </c>
      <c r="B3" s="215" t="s">
        <v>1290</v>
      </c>
      <c r="C3" s="216">
        <v>0</v>
      </c>
      <c r="D3" s="218" t="s">
        <v>36</v>
      </c>
      <c r="E3" s="217" t="s">
        <v>1290</v>
      </c>
      <c r="F3" s="215" t="s">
        <v>1291</v>
      </c>
      <c r="G3" s="217" t="s">
        <v>1292</v>
      </c>
      <c r="H3" s="219"/>
      <c r="I3" s="215"/>
      <c r="J3" s="215"/>
      <c r="K3" s="215"/>
      <c r="L3" s="215"/>
      <c r="M3" s="220"/>
      <c r="N3" s="221" t="s">
        <v>1293</v>
      </c>
      <c r="O3" s="222"/>
      <c r="P3" s="222"/>
      <c r="Q3" s="223"/>
      <c r="R3" s="202">
        <v>2</v>
      </c>
    </row>
    <row r="4" spans="1:18" ht="120" x14ac:dyDescent="0.2">
      <c r="A4" s="214" t="s">
        <v>424</v>
      </c>
      <c r="B4" s="215" t="s">
        <v>520</v>
      </c>
      <c r="C4" s="224">
        <v>0</v>
      </c>
      <c r="D4" s="218" t="s">
        <v>36</v>
      </c>
      <c r="E4" s="217" t="s">
        <v>520</v>
      </c>
      <c r="F4" s="225" t="s">
        <v>1294</v>
      </c>
      <c r="G4" s="226" t="s">
        <v>2234</v>
      </c>
      <c r="H4" s="225"/>
      <c r="I4" s="225"/>
      <c r="J4" s="225"/>
      <c r="K4" s="225"/>
      <c r="L4" s="225"/>
      <c r="M4" s="227"/>
      <c r="N4" s="221" t="s">
        <v>1295</v>
      </c>
      <c r="O4" s="228"/>
      <c r="P4" s="228"/>
      <c r="Q4" s="223"/>
      <c r="R4" s="202">
        <v>3</v>
      </c>
    </row>
    <row r="5" spans="1:18" ht="30" x14ac:dyDescent="0.2">
      <c r="A5" s="214" t="s">
        <v>425</v>
      </c>
      <c r="B5" s="215" t="s">
        <v>521</v>
      </c>
      <c r="C5" s="224">
        <v>0</v>
      </c>
      <c r="D5" s="218" t="s">
        <v>36</v>
      </c>
      <c r="E5" s="217" t="s">
        <v>727</v>
      </c>
      <c r="F5" s="215" t="s">
        <v>1296</v>
      </c>
      <c r="G5" s="226" t="s">
        <v>1297</v>
      </c>
      <c r="H5" s="215" t="s">
        <v>424</v>
      </c>
      <c r="I5" s="213"/>
      <c r="J5" s="215"/>
      <c r="K5" s="215"/>
      <c r="L5" s="215"/>
      <c r="M5" s="220"/>
      <c r="N5" s="221" t="s">
        <v>1298</v>
      </c>
      <c r="O5" s="229"/>
      <c r="P5" s="222"/>
      <c r="Q5" s="223"/>
      <c r="R5" s="202">
        <v>4</v>
      </c>
    </row>
    <row r="6" spans="1:18" ht="102" x14ac:dyDescent="0.2">
      <c r="A6" s="214" t="s">
        <v>422</v>
      </c>
      <c r="B6" s="215" t="s">
        <v>522</v>
      </c>
      <c r="C6" s="224">
        <v>0</v>
      </c>
      <c r="D6" s="218" t="s">
        <v>36</v>
      </c>
      <c r="E6" s="217" t="s">
        <v>1299</v>
      </c>
      <c r="F6" s="225" t="s">
        <v>1300</v>
      </c>
      <c r="G6" s="226" t="s">
        <v>2235</v>
      </c>
      <c r="H6" s="213"/>
      <c r="I6" s="225"/>
      <c r="J6" s="225"/>
      <c r="K6" s="225"/>
      <c r="L6" s="225"/>
      <c r="M6" s="227"/>
      <c r="N6" s="221" t="s">
        <v>1298</v>
      </c>
      <c r="O6" s="228"/>
      <c r="P6" s="228"/>
      <c r="Q6" s="223"/>
      <c r="R6" s="202">
        <v>5</v>
      </c>
    </row>
    <row r="7" spans="1:18" ht="45" x14ac:dyDescent="0.2">
      <c r="A7" s="214" t="s">
        <v>427</v>
      </c>
      <c r="B7" s="215" t="s">
        <v>523</v>
      </c>
      <c r="C7" s="224">
        <v>0</v>
      </c>
      <c r="D7" s="218" t="s">
        <v>36</v>
      </c>
      <c r="E7" s="217" t="s">
        <v>1301</v>
      </c>
      <c r="F7" s="225" t="s">
        <v>1302</v>
      </c>
      <c r="G7" s="226" t="s">
        <v>1303</v>
      </c>
      <c r="H7" s="225" t="s">
        <v>422</v>
      </c>
      <c r="I7" s="225" t="s">
        <v>215</v>
      </c>
      <c r="J7" s="213"/>
      <c r="K7" s="213"/>
      <c r="L7" s="213"/>
      <c r="M7" s="230"/>
      <c r="N7" s="221" t="s">
        <v>1298</v>
      </c>
      <c r="O7" s="228"/>
      <c r="P7" s="229"/>
      <c r="Q7" s="223"/>
      <c r="R7" s="202">
        <v>6</v>
      </c>
    </row>
    <row r="8" spans="1:18" ht="135" x14ac:dyDescent="0.2">
      <c r="A8" s="214" t="s">
        <v>420</v>
      </c>
      <c r="B8" s="215" t="s">
        <v>597</v>
      </c>
      <c r="C8" s="224">
        <v>0</v>
      </c>
      <c r="D8" s="218" t="s">
        <v>36</v>
      </c>
      <c r="E8" s="217" t="s">
        <v>1304</v>
      </c>
      <c r="F8" s="225" t="s">
        <v>1305</v>
      </c>
      <c r="G8" s="226" t="s">
        <v>2236</v>
      </c>
      <c r="H8" s="225"/>
      <c r="I8" s="225"/>
      <c r="J8" s="225"/>
      <c r="K8" s="225"/>
      <c r="L8" s="225"/>
      <c r="M8" s="227"/>
      <c r="N8" s="221" t="s">
        <v>1306</v>
      </c>
      <c r="O8" s="228"/>
      <c r="P8" s="228"/>
      <c r="Q8" s="223"/>
      <c r="R8" s="202">
        <v>7</v>
      </c>
    </row>
    <row r="9" spans="1:18" ht="60" x14ac:dyDescent="0.2">
      <c r="A9" s="214" t="s">
        <v>421</v>
      </c>
      <c r="B9" s="215" t="s">
        <v>944</v>
      </c>
      <c r="C9" s="224">
        <v>0</v>
      </c>
      <c r="D9" s="218" t="s">
        <v>36</v>
      </c>
      <c r="E9" s="217" t="s">
        <v>1307</v>
      </c>
      <c r="F9" s="225" t="s">
        <v>1308</v>
      </c>
      <c r="G9" s="226" t="s">
        <v>2237</v>
      </c>
      <c r="H9" s="225" t="s">
        <v>420</v>
      </c>
      <c r="I9" s="225" t="s">
        <v>215</v>
      </c>
      <c r="J9" s="225"/>
      <c r="K9" s="225"/>
      <c r="L9" s="225"/>
      <c r="M9" s="227"/>
      <c r="N9" s="221" t="s">
        <v>1309</v>
      </c>
      <c r="O9" s="228"/>
      <c r="P9" s="228"/>
      <c r="Q9" s="223"/>
      <c r="R9" s="202">
        <v>8</v>
      </c>
    </row>
    <row r="10" spans="1:18" ht="15" x14ac:dyDescent="0.2">
      <c r="A10" s="214"/>
      <c r="B10" s="215"/>
      <c r="C10" s="224"/>
      <c r="D10" s="218" t="s">
        <v>1288</v>
      </c>
      <c r="E10" s="217"/>
      <c r="F10" s="225"/>
      <c r="G10" s="226"/>
      <c r="H10" s="225"/>
      <c r="I10" s="225"/>
      <c r="J10" s="225"/>
      <c r="K10" s="225"/>
      <c r="L10" s="225"/>
      <c r="M10" s="227"/>
      <c r="N10" s="221"/>
      <c r="O10" s="228"/>
      <c r="P10" s="228"/>
      <c r="Q10" s="299" t="s">
        <v>1289</v>
      </c>
      <c r="R10" s="202">
        <v>9</v>
      </c>
    </row>
    <row r="11" spans="1:18" s="241" customFormat="1" ht="31.5" x14ac:dyDescent="0.2">
      <c r="A11" s="231" t="s">
        <v>19</v>
      </c>
      <c r="B11" s="232" t="s">
        <v>1310</v>
      </c>
      <c r="C11" s="233">
        <v>1</v>
      </c>
      <c r="D11" s="236" t="s">
        <v>1288</v>
      </c>
      <c r="E11" s="234" t="s">
        <v>1310</v>
      </c>
      <c r="F11" s="235"/>
      <c r="G11" s="237"/>
      <c r="H11" s="235"/>
      <c r="I11" s="235"/>
      <c r="J11" s="235"/>
      <c r="K11" s="235"/>
      <c r="L11" s="235"/>
      <c r="M11" s="238"/>
      <c r="N11" s="239"/>
      <c r="O11" s="240"/>
      <c r="P11" s="240"/>
      <c r="Q11" s="298" t="s">
        <v>1289</v>
      </c>
      <c r="R11" s="202">
        <v>10</v>
      </c>
    </row>
    <row r="12" spans="1:18" ht="114" customHeight="1" x14ac:dyDescent="0.2">
      <c r="A12" s="214" t="s">
        <v>229</v>
      </c>
      <c r="B12" s="215" t="s">
        <v>728</v>
      </c>
      <c r="C12" s="224">
        <v>1</v>
      </c>
      <c r="D12" s="218" t="s">
        <v>36</v>
      </c>
      <c r="E12" s="217" t="s">
        <v>510</v>
      </c>
      <c r="F12" s="215" t="s">
        <v>1311</v>
      </c>
      <c r="G12" s="628" t="s">
        <v>1410</v>
      </c>
      <c r="H12" s="215"/>
      <c r="I12" s="215"/>
      <c r="J12" s="215"/>
      <c r="K12" s="215"/>
      <c r="L12" s="215"/>
      <c r="M12" s="220"/>
      <c r="N12" s="259" t="s">
        <v>2317</v>
      </c>
      <c r="O12" s="222"/>
      <c r="P12" s="222"/>
      <c r="Q12" s="223"/>
      <c r="R12" s="202">
        <v>11</v>
      </c>
    </row>
    <row r="13" spans="1:18" ht="75" x14ac:dyDescent="0.2">
      <c r="A13" s="214" t="s">
        <v>231</v>
      </c>
      <c r="B13" s="215" t="s">
        <v>729</v>
      </c>
      <c r="C13" s="224">
        <v>1</v>
      </c>
      <c r="D13" s="218" t="s">
        <v>36</v>
      </c>
      <c r="E13" s="217" t="s">
        <v>1312</v>
      </c>
      <c r="F13" s="215" t="s">
        <v>1313</v>
      </c>
      <c r="G13" s="217"/>
      <c r="H13" s="215" t="s">
        <v>229</v>
      </c>
      <c r="I13" s="215"/>
      <c r="J13" s="215"/>
      <c r="K13" s="215"/>
      <c r="L13" s="215"/>
      <c r="M13" s="220"/>
      <c r="N13" s="221" t="s">
        <v>1314</v>
      </c>
      <c r="O13" s="222"/>
      <c r="P13" s="222"/>
      <c r="Q13" s="223"/>
      <c r="R13" s="202">
        <v>12</v>
      </c>
    </row>
    <row r="14" spans="1:18" ht="51" x14ac:dyDescent="0.2">
      <c r="A14" s="214" t="s">
        <v>232</v>
      </c>
      <c r="B14" s="215" t="s">
        <v>730</v>
      </c>
      <c r="C14" s="224">
        <v>1</v>
      </c>
      <c r="D14" s="218" t="s">
        <v>36</v>
      </c>
      <c r="E14" s="217" t="s">
        <v>1315</v>
      </c>
      <c r="F14" s="225" t="s">
        <v>1316</v>
      </c>
      <c r="G14" s="217"/>
      <c r="H14" s="215" t="s">
        <v>229</v>
      </c>
      <c r="I14" s="215" t="s">
        <v>484</v>
      </c>
      <c r="J14" s="215"/>
      <c r="K14" s="215"/>
      <c r="L14" s="215"/>
      <c r="M14" s="220"/>
      <c r="N14" s="221"/>
      <c r="O14" s="222"/>
      <c r="P14" s="222"/>
      <c r="Q14" s="223"/>
      <c r="R14" s="202">
        <v>13</v>
      </c>
    </row>
    <row r="15" spans="1:18" ht="75" x14ac:dyDescent="0.2">
      <c r="A15" s="214" t="s">
        <v>233</v>
      </c>
      <c r="B15" s="215" t="s">
        <v>731</v>
      </c>
      <c r="C15" s="330">
        <v>6</v>
      </c>
      <c r="D15" s="218" t="s">
        <v>36</v>
      </c>
      <c r="E15" s="217" t="s">
        <v>1317</v>
      </c>
      <c r="F15" s="215" t="s">
        <v>1318</v>
      </c>
      <c r="G15" s="217"/>
      <c r="H15" s="215" t="s">
        <v>229</v>
      </c>
      <c r="I15" s="215" t="s">
        <v>232</v>
      </c>
      <c r="J15" s="215"/>
      <c r="K15" s="215"/>
      <c r="L15" s="215"/>
      <c r="M15" s="220"/>
      <c r="N15" s="221" t="s">
        <v>1319</v>
      </c>
      <c r="O15" s="222"/>
      <c r="P15" s="222"/>
      <c r="Q15" s="223"/>
      <c r="R15" s="202">
        <v>14</v>
      </c>
    </row>
    <row r="16" spans="1:18" ht="75" x14ac:dyDescent="0.2">
      <c r="A16" s="214" t="s">
        <v>234</v>
      </c>
      <c r="B16" s="215" t="s">
        <v>1320</v>
      </c>
      <c r="C16" s="330">
        <v>6</v>
      </c>
      <c r="D16" s="218" t="s">
        <v>36</v>
      </c>
      <c r="E16" s="217" t="s">
        <v>1321</v>
      </c>
      <c r="F16" s="215" t="s">
        <v>1322</v>
      </c>
      <c r="G16" s="217"/>
      <c r="H16" s="215" t="s">
        <v>229</v>
      </c>
      <c r="I16" s="215" t="s">
        <v>233</v>
      </c>
      <c r="J16" s="215" t="s">
        <v>232</v>
      </c>
      <c r="K16" s="215"/>
      <c r="L16" s="215"/>
      <c r="M16" s="220"/>
      <c r="N16" s="221" t="s">
        <v>1319</v>
      </c>
      <c r="O16" s="222"/>
      <c r="P16" s="222"/>
      <c r="Q16" s="223"/>
      <c r="R16" s="202">
        <v>15</v>
      </c>
    </row>
    <row r="17" spans="1:18" ht="38.25" x14ac:dyDescent="0.2">
      <c r="A17" s="242" t="s">
        <v>1905</v>
      </c>
      <c r="B17" s="243" t="s">
        <v>1907</v>
      </c>
      <c r="C17" s="244">
        <v>1</v>
      </c>
      <c r="D17" s="218" t="s">
        <v>36</v>
      </c>
      <c r="E17" s="245" t="s">
        <v>1906</v>
      </c>
      <c r="F17" s="245" t="s">
        <v>1906</v>
      </c>
      <c r="G17" s="334" t="s">
        <v>1908</v>
      </c>
      <c r="H17" s="243"/>
      <c r="I17" s="243"/>
      <c r="J17" s="243"/>
      <c r="K17" s="243"/>
      <c r="L17" s="243"/>
      <c r="M17" s="246"/>
      <c r="N17" s="253" t="s">
        <v>1909</v>
      </c>
      <c r="O17" s="248">
        <v>45251</v>
      </c>
      <c r="P17" s="248">
        <v>45278</v>
      </c>
      <c r="Q17" s="297" t="s">
        <v>1516</v>
      </c>
      <c r="R17" s="202">
        <v>16</v>
      </c>
    </row>
    <row r="18" spans="1:18" ht="30" x14ac:dyDescent="0.2">
      <c r="A18" s="214" t="s">
        <v>235</v>
      </c>
      <c r="B18" s="215" t="s">
        <v>943</v>
      </c>
      <c r="C18" s="224">
        <v>1</v>
      </c>
      <c r="D18" s="218" t="s">
        <v>36</v>
      </c>
      <c r="E18" s="217" t="s">
        <v>1323</v>
      </c>
      <c r="F18" s="215" t="s">
        <v>1324</v>
      </c>
      <c r="G18" s="217" t="s">
        <v>1292</v>
      </c>
      <c r="H18" s="215"/>
      <c r="I18" s="215"/>
      <c r="J18" s="215"/>
      <c r="K18" s="215"/>
      <c r="L18" s="215"/>
      <c r="M18" s="220"/>
      <c r="N18" s="221" t="s">
        <v>1325</v>
      </c>
      <c r="O18" s="222"/>
      <c r="P18" s="222"/>
      <c r="Q18" s="223"/>
      <c r="R18" s="202">
        <v>17</v>
      </c>
    </row>
    <row r="19" spans="1:18" s="251" customFormat="1" ht="60" x14ac:dyDescent="0.2">
      <c r="A19" s="242" t="s">
        <v>1098</v>
      </c>
      <c r="B19" s="243" t="s">
        <v>1102</v>
      </c>
      <c r="C19" s="244">
        <v>0</v>
      </c>
      <c r="D19" s="218" t="s">
        <v>36</v>
      </c>
      <c r="E19" s="245" t="s">
        <v>1326</v>
      </c>
      <c r="F19" s="243" t="s">
        <v>1327</v>
      </c>
      <c r="G19" s="217" t="s">
        <v>1292</v>
      </c>
      <c r="H19" s="243"/>
      <c r="I19" s="243"/>
      <c r="J19" s="243"/>
      <c r="K19" s="243"/>
      <c r="L19" s="243"/>
      <c r="M19" s="246"/>
      <c r="N19" s="247"/>
      <c r="O19" s="248"/>
      <c r="P19" s="248"/>
      <c r="Q19" s="249"/>
      <c r="R19" s="202">
        <v>18</v>
      </c>
    </row>
    <row r="20" spans="1:18" ht="90" x14ac:dyDescent="0.2">
      <c r="A20" s="214" t="s">
        <v>391</v>
      </c>
      <c r="B20" s="215" t="s">
        <v>1328</v>
      </c>
      <c r="C20" s="224" t="s">
        <v>1329</v>
      </c>
      <c r="D20" s="218" t="s">
        <v>36</v>
      </c>
      <c r="E20" s="217" t="s">
        <v>561</v>
      </c>
      <c r="F20" s="215" t="s">
        <v>1330</v>
      </c>
      <c r="G20" s="217" t="s">
        <v>1331</v>
      </c>
      <c r="H20" s="215" t="s">
        <v>229</v>
      </c>
      <c r="I20" s="215" t="s">
        <v>234</v>
      </c>
      <c r="J20" s="215" t="s">
        <v>233</v>
      </c>
      <c r="K20" s="215" t="s">
        <v>232</v>
      </c>
      <c r="L20" s="215"/>
      <c r="M20" s="220"/>
      <c r="N20" s="221" t="s">
        <v>2318</v>
      </c>
      <c r="O20" s="222"/>
      <c r="P20" s="222"/>
      <c r="Q20" s="223"/>
      <c r="R20" s="202">
        <v>19</v>
      </c>
    </row>
    <row r="21" spans="1:18" ht="45" x14ac:dyDescent="0.2">
      <c r="A21" s="214" t="s">
        <v>484</v>
      </c>
      <c r="B21" s="215" t="s">
        <v>732</v>
      </c>
      <c r="C21" s="224">
        <v>1</v>
      </c>
      <c r="D21" s="218" t="s">
        <v>36</v>
      </c>
      <c r="E21" s="217" t="s">
        <v>1332</v>
      </c>
      <c r="F21" s="215" t="s">
        <v>1333</v>
      </c>
      <c r="G21" s="217" t="s">
        <v>1334</v>
      </c>
      <c r="H21" s="215"/>
      <c r="I21" s="215"/>
      <c r="J21" s="215"/>
      <c r="K21" s="215"/>
      <c r="L21" s="215"/>
      <c r="M21" s="220"/>
      <c r="N21" s="221"/>
      <c r="O21" s="222"/>
      <c r="P21" s="222"/>
      <c r="Q21" s="223"/>
      <c r="R21" s="202">
        <v>20</v>
      </c>
    </row>
    <row r="22" spans="1:18" ht="45" x14ac:dyDescent="0.2">
      <c r="A22" s="214" t="s">
        <v>220</v>
      </c>
      <c r="B22" s="215" t="s">
        <v>733</v>
      </c>
      <c r="C22" s="224">
        <v>1</v>
      </c>
      <c r="D22" s="218" t="s">
        <v>36</v>
      </c>
      <c r="E22" s="217" t="s">
        <v>1335</v>
      </c>
      <c r="F22" s="215" t="s">
        <v>1336</v>
      </c>
      <c r="G22" s="217"/>
      <c r="H22" s="215"/>
      <c r="I22" s="215"/>
      <c r="J22" s="215"/>
      <c r="K22" s="215"/>
      <c r="L22" s="215"/>
      <c r="M22" s="220"/>
      <c r="N22" s="221"/>
      <c r="O22" s="222"/>
      <c r="P22" s="222"/>
      <c r="Q22" s="223"/>
      <c r="R22" s="202">
        <v>21</v>
      </c>
    </row>
    <row r="23" spans="1:18" ht="45" x14ac:dyDescent="0.2">
      <c r="A23" s="214" t="s">
        <v>221</v>
      </c>
      <c r="B23" s="215" t="s">
        <v>1337</v>
      </c>
      <c r="C23" s="224">
        <v>1</v>
      </c>
      <c r="D23" s="218" t="s">
        <v>36</v>
      </c>
      <c r="E23" s="217" t="s">
        <v>1337</v>
      </c>
      <c r="F23" s="215" t="s">
        <v>1338</v>
      </c>
      <c r="G23" s="217"/>
      <c r="H23" s="215"/>
      <c r="I23" s="215"/>
      <c r="J23" s="215"/>
      <c r="K23" s="215"/>
      <c r="L23" s="215"/>
      <c r="M23" s="220"/>
      <c r="N23" s="221"/>
      <c r="O23" s="222"/>
      <c r="P23" s="222"/>
      <c r="Q23" s="223"/>
      <c r="R23" s="202">
        <v>22</v>
      </c>
    </row>
    <row r="24" spans="1:18" ht="38.25" x14ac:dyDescent="0.2">
      <c r="A24" s="214" t="s">
        <v>223</v>
      </c>
      <c r="B24" s="215" t="s">
        <v>734</v>
      </c>
      <c r="C24" s="224">
        <v>1</v>
      </c>
      <c r="D24" s="218" t="s">
        <v>36</v>
      </c>
      <c r="E24" s="217" t="s">
        <v>1339</v>
      </c>
      <c r="F24" s="225" t="s">
        <v>1340</v>
      </c>
      <c r="G24" s="226" t="s">
        <v>1341</v>
      </c>
      <c r="H24" s="225" t="s">
        <v>221</v>
      </c>
      <c r="I24" s="215"/>
      <c r="J24" s="215"/>
      <c r="K24" s="215"/>
      <c r="L24" s="215"/>
      <c r="M24" s="220"/>
      <c r="N24" s="221"/>
      <c r="O24" s="222"/>
      <c r="P24" s="222"/>
      <c r="Q24" s="223"/>
      <c r="R24" s="202">
        <v>23</v>
      </c>
    </row>
    <row r="25" spans="1:18" ht="45" x14ac:dyDescent="0.2">
      <c r="A25" s="214" t="s">
        <v>222</v>
      </c>
      <c r="B25" s="215" t="s">
        <v>588</v>
      </c>
      <c r="C25" s="224">
        <v>1</v>
      </c>
      <c r="D25" s="218" t="s">
        <v>36</v>
      </c>
      <c r="E25" s="217" t="s">
        <v>1342</v>
      </c>
      <c r="F25" s="215" t="s">
        <v>1343</v>
      </c>
      <c r="G25" s="217" t="s">
        <v>1292</v>
      </c>
      <c r="H25" s="215"/>
      <c r="I25" s="215"/>
      <c r="J25" s="215"/>
      <c r="K25" s="215"/>
      <c r="L25" s="215"/>
      <c r="M25" s="220"/>
      <c r="N25" s="221"/>
      <c r="O25" s="222"/>
      <c r="P25" s="222"/>
      <c r="Q25" s="223"/>
      <c r="R25" s="202">
        <v>24</v>
      </c>
    </row>
    <row r="26" spans="1:18" ht="60" x14ac:dyDescent="0.2">
      <c r="A26" s="214" t="s">
        <v>224</v>
      </c>
      <c r="B26" s="215" t="s">
        <v>666</v>
      </c>
      <c r="C26" s="224">
        <v>1</v>
      </c>
      <c r="D26" s="218" t="s">
        <v>36</v>
      </c>
      <c r="E26" s="217" t="s">
        <v>1344</v>
      </c>
      <c r="F26" s="215" t="s">
        <v>1345</v>
      </c>
      <c r="G26" s="628" t="s">
        <v>1410</v>
      </c>
      <c r="H26" s="215" t="s">
        <v>229</v>
      </c>
      <c r="I26" s="215"/>
      <c r="J26" s="215"/>
      <c r="K26" s="215"/>
      <c r="L26" s="215"/>
      <c r="M26" s="220"/>
      <c r="N26" s="259" t="s">
        <v>1346</v>
      </c>
      <c r="O26" s="222"/>
      <c r="P26" s="222"/>
      <c r="Q26" s="223"/>
      <c r="R26" s="202">
        <v>25</v>
      </c>
    </row>
    <row r="27" spans="1:18" ht="75" x14ac:dyDescent="0.2">
      <c r="A27" s="214" t="s">
        <v>225</v>
      </c>
      <c r="B27" s="215" t="s">
        <v>942</v>
      </c>
      <c r="C27" s="224">
        <v>1</v>
      </c>
      <c r="D27" s="218" t="s">
        <v>36</v>
      </c>
      <c r="E27" s="217" t="s">
        <v>1347</v>
      </c>
      <c r="F27" s="215" t="s">
        <v>1348</v>
      </c>
      <c r="G27" s="217"/>
      <c r="H27" s="215" t="s">
        <v>224</v>
      </c>
      <c r="I27" s="215" t="s">
        <v>229</v>
      </c>
      <c r="J27" s="215"/>
      <c r="K27" s="215"/>
      <c r="L27" s="215"/>
      <c r="M27" s="220"/>
      <c r="N27" s="259" t="s">
        <v>2319</v>
      </c>
      <c r="O27" s="222"/>
      <c r="P27" s="222"/>
      <c r="Q27" s="223"/>
      <c r="R27" s="202">
        <v>26</v>
      </c>
    </row>
    <row r="28" spans="1:18" ht="45" x14ac:dyDescent="0.2">
      <c r="A28" s="214" t="s">
        <v>226</v>
      </c>
      <c r="B28" s="215" t="s">
        <v>941</v>
      </c>
      <c r="C28" s="224">
        <v>1</v>
      </c>
      <c r="D28" s="218" t="s">
        <v>36</v>
      </c>
      <c r="E28" s="217" t="s">
        <v>1349</v>
      </c>
      <c r="F28" s="215" t="s">
        <v>1350</v>
      </c>
      <c r="G28" s="217"/>
      <c r="H28" s="215" t="s">
        <v>224</v>
      </c>
      <c r="I28" s="215" t="s">
        <v>229</v>
      </c>
      <c r="J28" s="215"/>
      <c r="K28" s="215"/>
      <c r="L28" s="215"/>
      <c r="M28" s="220"/>
      <c r="N28" s="221"/>
      <c r="O28" s="222"/>
      <c r="P28" s="222"/>
      <c r="Q28" s="223"/>
      <c r="R28" s="202">
        <v>27</v>
      </c>
    </row>
    <row r="29" spans="1:18" ht="45" x14ac:dyDescent="0.2">
      <c r="A29" s="214" t="s">
        <v>227</v>
      </c>
      <c r="B29" s="215" t="s">
        <v>940</v>
      </c>
      <c r="C29" s="224">
        <v>1</v>
      </c>
      <c r="D29" s="218" t="s">
        <v>36</v>
      </c>
      <c r="E29" s="217" t="s">
        <v>1351</v>
      </c>
      <c r="F29" s="215" t="s">
        <v>1352</v>
      </c>
      <c r="G29" s="217"/>
      <c r="H29" s="215" t="s">
        <v>224</v>
      </c>
      <c r="I29" s="215" t="s">
        <v>229</v>
      </c>
      <c r="J29" s="215" t="s">
        <v>226</v>
      </c>
      <c r="K29" s="215"/>
      <c r="L29" s="215"/>
      <c r="M29" s="220"/>
      <c r="N29" s="221"/>
      <c r="O29" s="222"/>
      <c r="P29" s="222"/>
      <c r="Q29" s="223"/>
      <c r="R29" s="202">
        <v>28</v>
      </c>
    </row>
    <row r="30" spans="1:18" ht="15" x14ac:dyDescent="0.2">
      <c r="A30" s="214"/>
      <c r="B30" s="215"/>
      <c r="C30" s="252"/>
      <c r="D30" s="218" t="s">
        <v>1288</v>
      </c>
      <c r="E30" s="217"/>
      <c r="F30" s="215"/>
      <c r="G30" s="226"/>
      <c r="H30" s="225"/>
      <c r="I30" s="225"/>
      <c r="J30" s="225"/>
      <c r="K30" s="225"/>
      <c r="L30" s="225"/>
      <c r="M30" s="227"/>
      <c r="N30" s="221"/>
      <c r="O30" s="228"/>
      <c r="P30" s="228"/>
      <c r="Q30" s="299" t="s">
        <v>1289</v>
      </c>
      <c r="R30" s="202">
        <v>29</v>
      </c>
    </row>
    <row r="31" spans="1:18" s="241" customFormat="1" ht="15.75" x14ac:dyDescent="0.2">
      <c r="A31" s="231" t="s">
        <v>19</v>
      </c>
      <c r="B31" s="232" t="s">
        <v>1353</v>
      </c>
      <c r="C31" s="233">
        <v>2</v>
      </c>
      <c r="D31" s="236" t="s">
        <v>1288</v>
      </c>
      <c r="E31" s="234" t="s">
        <v>1354</v>
      </c>
      <c r="F31" s="235"/>
      <c r="G31" s="237"/>
      <c r="H31" s="235"/>
      <c r="I31" s="235"/>
      <c r="J31" s="235"/>
      <c r="K31" s="235"/>
      <c r="L31" s="235"/>
      <c r="M31" s="238"/>
      <c r="N31" s="239"/>
      <c r="O31" s="240"/>
      <c r="P31" s="240"/>
      <c r="Q31" s="298" t="s">
        <v>1289</v>
      </c>
      <c r="R31" s="202">
        <v>30</v>
      </c>
    </row>
    <row r="32" spans="1:18" ht="45" x14ac:dyDescent="0.2">
      <c r="A32" s="214" t="s">
        <v>183</v>
      </c>
      <c r="B32" s="215" t="s">
        <v>735</v>
      </c>
      <c r="C32" s="224">
        <v>2</v>
      </c>
      <c r="D32" s="218" t="s">
        <v>36</v>
      </c>
      <c r="E32" s="217" t="s">
        <v>735</v>
      </c>
      <c r="F32" s="215" t="s">
        <v>1355</v>
      </c>
      <c r="G32" s="217" t="s">
        <v>1292</v>
      </c>
      <c r="H32" s="215"/>
      <c r="I32" s="215"/>
      <c r="J32" s="215"/>
      <c r="K32" s="215"/>
      <c r="L32" s="215"/>
      <c r="M32" s="220"/>
      <c r="N32" s="253"/>
      <c r="O32" s="222"/>
      <c r="P32" s="222"/>
      <c r="Q32" s="249"/>
      <c r="R32" s="202">
        <v>31</v>
      </c>
    </row>
    <row r="33" spans="1:18" ht="30" x14ac:dyDescent="0.2">
      <c r="A33" s="214" t="s">
        <v>180</v>
      </c>
      <c r="B33" s="215" t="s">
        <v>736</v>
      </c>
      <c r="C33" s="224">
        <v>2</v>
      </c>
      <c r="D33" s="218" t="s">
        <v>36</v>
      </c>
      <c r="E33" s="217" t="s">
        <v>736</v>
      </c>
      <c r="F33" s="215" t="s">
        <v>1356</v>
      </c>
      <c r="G33" s="217" t="s">
        <v>1292</v>
      </c>
      <c r="H33" s="215"/>
      <c r="I33" s="215"/>
      <c r="J33" s="215"/>
      <c r="K33" s="215"/>
      <c r="L33" s="215"/>
      <c r="M33" s="220"/>
      <c r="N33" s="221"/>
      <c r="O33" s="222"/>
      <c r="P33" s="222"/>
      <c r="Q33" s="223"/>
      <c r="R33" s="202">
        <v>32</v>
      </c>
    </row>
    <row r="34" spans="1:18" ht="30" x14ac:dyDescent="0.2">
      <c r="A34" s="214" t="s">
        <v>181</v>
      </c>
      <c r="B34" s="215" t="s">
        <v>737</v>
      </c>
      <c r="C34" s="224">
        <v>2</v>
      </c>
      <c r="D34" s="218" t="s">
        <v>36</v>
      </c>
      <c r="E34" s="217" t="s">
        <v>1357</v>
      </c>
      <c r="F34" s="215" t="s">
        <v>1358</v>
      </c>
      <c r="G34" s="217"/>
      <c r="H34" s="215"/>
      <c r="I34" s="215"/>
      <c r="J34" s="215"/>
      <c r="K34" s="215"/>
      <c r="L34" s="215"/>
      <c r="M34" s="220"/>
      <c r="N34" s="221"/>
      <c r="O34" s="222"/>
      <c r="P34" s="222"/>
      <c r="Q34" s="223"/>
      <c r="R34" s="202">
        <v>33</v>
      </c>
    </row>
    <row r="35" spans="1:18" ht="45" x14ac:dyDescent="0.2">
      <c r="A35" s="214" t="s">
        <v>182</v>
      </c>
      <c r="B35" s="215" t="s">
        <v>580</v>
      </c>
      <c r="C35" s="224">
        <v>2</v>
      </c>
      <c r="D35" s="218" t="s">
        <v>36</v>
      </c>
      <c r="E35" s="217" t="s">
        <v>1359</v>
      </c>
      <c r="F35" s="215" t="s">
        <v>1360</v>
      </c>
      <c r="G35" s="217" t="s">
        <v>1292</v>
      </c>
      <c r="H35" s="215"/>
      <c r="I35" s="215"/>
      <c r="J35" s="215"/>
      <c r="K35" s="215"/>
      <c r="L35" s="215"/>
      <c r="M35" s="220"/>
      <c r="N35" s="221"/>
      <c r="O35" s="222"/>
      <c r="P35" s="222"/>
      <c r="Q35" s="223"/>
      <c r="R35" s="202">
        <v>34</v>
      </c>
    </row>
    <row r="36" spans="1:18" ht="45" x14ac:dyDescent="0.2">
      <c r="A36" s="214" t="s">
        <v>173</v>
      </c>
      <c r="B36" s="215" t="s">
        <v>739</v>
      </c>
      <c r="C36" s="224">
        <v>2</v>
      </c>
      <c r="D36" s="218" t="s">
        <v>36</v>
      </c>
      <c r="E36" s="217" t="s">
        <v>1361</v>
      </c>
      <c r="F36" s="215" t="s">
        <v>1362</v>
      </c>
      <c r="G36" s="217"/>
      <c r="H36" s="215"/>
      <c r="I36" s="215"/>
      <c r="J36" s="215"/>
      <c r="K36" s="215"/>
      <c r="L36" s="215"/>
      <c r="M36" s="220"/>
      <c r="N36" s="221" t="s">
        <v>1363</v>
      </c>
      <c r="O36" s="222"/>
      <c r="P36" s="222"/>
      <c r="Q36" s="223"/>
      <c r="R36" s="202">
        <v>35</v>
      </c>
    </row>
    <row r="37" spans="1:18" ht="30" x14ac:dyDescent="0.2">
      <c r="A37" s="214" t="s">
        <v>174</v>
      </c>
      <c r="B37" s="215" t="s">
        <v>740</v>
      </c>
      <c r="C37" s="224">
        <v>2</v>
      </c>
      <c r="D37" s="218" t="s">
        <v>36</v>
      </c>
      <c r="E37" s="217" t="s">
        <v>1364</v>
      </c>
      <c r="F37" s="215" t="s">
        <v>1365</v>
      </c>
      <c r="G37" s="217"/>
      <c r="H37" s="215"/>
      <c r="I37" s="215"/>
      <c r="J37" s="215"/>
      <c r="K37" s="215"/>
      <c r="L37" s="215"/>
      <c r="M37" s="220"/>
      <c r="N37" s="221"/>
      <c r="O37" s="222"/>
      <c r="P37" s="222"/>
      <c r="Q37" s="223"/>
      <c r="R37" s="202">
        <v>36</v>
      </c>
    </row>
    <row r="38" spans="1:18" ht="30" x14ac:dyDescent="0.2">
      <c r="A38" s="214" t="s">
        <v>175</v>
      </c>
      <c r="B38" s="215" t="s">
        <v>555</v>
      </c>
      <c r="C38" s="224">
        <v>2</v>
      </c>
      <c r="D38" s="218" t="s">
        <v>36</v>
      </c>
      <c r="E38" s="217" t="s">
        <v>1366</v>
      </c>
      <c r="F38" s="215" t="s">
        <v>1367</v>
      </c>
      <c r="G38" s="217" t="s">
        <v>1341</v>
      </c>
      <c r="H38" s="215" t="s">
        <v>174</v>
      </c>
      <c r="I38" s="215"/>
      <c r="J38" s="215"/>
      <c r="K38" s="215"/>
      <c r="L38" s="215"/>
      <c r="M38" s="220"/>
      <c r="N38" s="221"/>
      <c r="O38" s="222"/>
      <c r="P38" s="222"/>
      <c r="Q38" s="223"/>
      <c r="R38" s="202">
        <v>37</v>
      </c>
    </row>
    <row r="39" spans="1:18" ht="45" x14ac:dyDescent="0.2">
      <c r="A39" s="214" t="s">
        <v>1093</v>
      </c>
      <c r="B39" s="215" t="s">
        <v>1127</v>
      </c>
      <c r="C39" s="224">
        <v>2</v>
      </c>
      <c r="D39" s="218" t="s">
        <v>36</v>
      </c>
      <c r="E39" s="217" t="s">
        <v>1368</v>
      </c>
      <c r="F39" s="215" t="s">
        <v>1369</v>
      </c>
      <c r="G39" s="217" t="s">
        <v>1292</v>
      </c>
      <c r="H39" s="215"/>
      <c r="I39" s="215"/>
      <c r="J39" s="215"/>
      <c r="K39" s="215"/>
      <c r="L39" s="215"/>
      <c r="M39" s="220"/>
      <c r="N39" s="254"/>
      <c r="O39" s="222"/>
      <c r="P39" s="222"/>
      <c r="Q39" s="223"/>
      <c r="R39" s="202">
        <v>38</v>
      </c>
    </row>
    <row r="40" spans="1:18" ht="120" x14ac:dyDescent="0.2">
      <c r="A40" s="214" t="s">
        <v>684</v>
      </c>
      <c r="B40" s="215" t="s">
        <v>738</v>
      </c>
      <c r="C40" s="224">
        <v>2</v>
      </c>
      <c r="D40" s="218" t="s">
        <v>36</v>
      </c>
      <c r="E40" s="217" t="s">
        <v>1370</v>
      </c>
      <c r="F40" s="215" t="s">
        <v>1942</v>
      </c>
      <c r="G40" s="217" t="s">
        <v>1341</v>
      </c>
      <c r="H40" s="215"/>
      <c r="I40" s="215"/>
      <c r="J40" s="215"/>
      <c r="K40" s="215"/>
      <c r="L40" s="215"/>
      <c r="M40" s="220"/>
      <c r="N40" s="221" t="s">
        <v>1371</v>
      </c>
      <c r="O40" s="222"/>
      <c r="P40" s="222"/>
      <c r="Q40" s="223"/>
      <c r="R40" s="202">
        <v>39</v>
      </c>
    </row>
    <row r="41" spans="1:18" ht="75" x14ac:dyDescent="0.2">
      <c r="A41" s="214" t="s">
        <v>176</v>
      </c>
      <c r="B41" s="215" t="s">
        <v>939</v>
      </c>
      <c r="C41" s="224">
        <v>2</v>
      </c>
      <c r="D41" s="218" t="s">
        <v>36</v>
      </c>
      <c r="E41" s="217" t="s">
        <v>1372</v>
      </c>
      <c r="F41" s="215" t="s">
        <v>1373</v>
      </c>
      <c r="G41" s="217"/>
      <c r="H41" s="215" t="s">
        <v>180</v>
      </c>
      <c r="I41" s="213"/>
      <c r="J41" s="215"/>
      <c r="K41" s="215"/>
      <c r="L41" s="215"/>
      <c r="M41" s="220"/>
      <c r="N41" s="221"/>
      <c r="O41" s="229"/>
      <c r="P41" s="222"/>
      <c r="Q41" s="223"/>
      <c r="R41" s="202">
        <v>40</v>
      </c>
    </row>
    <row r="42" spans="1:18" ht="45" x14ac:dyDescent="0.2">
      <c r="A42" s="214" t="s">
        <v>177</v>
      </c>
      <c r="B42" s="215" t="s">
        <v>938</v>
      </c>
      <c r="C42" s="224">
        <v>2</v>
      </c>
      <c r="D42" s="218" t="s">
        <v>36</v>
      </c>
      <c r="E42" s="217" t="s">
        <v>1374</v>
      </c>
      <c r="F42" s="215" t="s">
        <v>1375</v>
      </c>
      <c r="G42" s="217"/>
      <c r="H42" s="215"/>
      <c r="I42" s="215"/>
      <c r="J42" s="215"/>
      <c r="K42" s="215"/>
      <c r="L42" s="215"/>
      <c r="M42" s="220"/>
      <c r="N42" s="221"/>
      <c r="O42" s="222"/>
      <c r="P42" s="222"/>
      <c r="Q42" s="223"/>
      <c r="R42" s="202">
        <v>41</v>
      </c>
    </row>
    <row r="43" spans="1:18" ht="45" x14ac:dyDescent="0.2">
      <c r="A43" s="214" t="s">
        <v>178</v>
      </c>
      <c r="B43" s="215" t="s">
        <v>937</v>
      </c>
      <c r="C43" s="224">
        <v>2</v>
      </c>
      <c r="D43" s="218" t="s">
        <v>36</v>
      </c>
      <c r="E43" s="217" t="s">
        <v>1376</v>
      </c>
      <c r="F43" s="215" t="s">
        <v>1376</v>
      </c>
      <c r="G43" s="217"/>
      <c r="H43" s="215" t="s">
        <v>177</v>
      </c>
      <c r="I43" s="213"/>
      <c r="J43" s="215"/>
      <c r="K43" s="215"/>
      <c r="L43" s="215"/>
      <c r="M43" s="220"/>
      <c r="N43" s="221"/>
      <c r="O43" s="229"/>
      <c r="P43" s="222"/>
      <c r="Q43" s="223"/>
      <c r="R43" s="202">
        <v>42</v>
      </c>
    </row>
    <row r="44" spans="1:18" ht="60" x14ac:dyDescent="0.2">
      <c r="A44" s="214" t="s">
        <v>2311</v>
      </c>
      <c r="B44" s="215" t="s">
        <v>2313</v>
      </c>
      <c r="C44" s="224">
        <v>2</v>
      </c>
      <c r="D44" s="218" t="s">
        <v>36</v>
      </c>
      <c r="E44" s="217" t="s">
        <v>2312</v>
      </c>
      <c r="F44" s="215" t="s">
        <v>2312</v>
      </c>
      <c r="G44" s="217"/>
      <c r="H44" s="215"/>
      <c r="I44" s="213"/>
      <c r="J44" s="215"/>
      <c r="K44" s="215"/>
      <c r="L44" s="215"/>
      <c r="M44" s="220"/>
      <c r="N44" s="221" t="s">
        <v>2314</v>
      </c>
      <c r="O44" s="229">
        <v>45852</v>
      </c>
      <c r="P44" s="222">
        <v>45852</v>
      </c>
      <c r="Q44" s="297" t="s">
        <v>1516</v>
      </c>
      <c r="R44" s="202">
        <v>43</v>
      </c>
    </row>
    <row r="45" spans="1:18" ht="60" x14ac:dyDescent="0.2">
      <c r="A45" s="242" t="s">
        <v>156</v>
      </c>
      <c r="B45" s="215" t="s">
        <v>742</v>
      </c>
      <c r="C45" s="244">
        <v>2</v>
      </c>
      <c r="D45" s="218" t="s">
        <v>36</v>
      </c>
      <c r="E45" s="245" t="s">
        <v>1377</v>
      </c>
      <c r="F45" s="243" t="s">
        <v>1378</v>
      </c>
      <c r="G45" s="245"/>
      <c r="H45" s="243"/>
      <c r="I45" s="243"/>
      <c r="J45" s="243"/>
      <c r="K45" s="243"/>
      <c r="L45" s="243"/>
      <c r="M45" s="246"/>
      <c r="N45" s="221"/>
      <c r="O45" s="248"/>
      <c r="P45" s="248"/>
      <c r="Q45" s="223"/>
      <c r="R45" s="202">
        <v>44</v>
      </c>
    </row>
    <row r="46" spans="1:18" ht="45" x14ac:dyDescent="0.2">
      <c r="A46" s="242" t="s">
        <v>158</v>
      </c>
      <c r="B46" s="215" t="s">
        <v>507</v>
      </c>
      <c r="C46" s="244">
        <v>2</v>
      </c>
      <c r="D46" s="218" t="s">
        <v>36</v>
      </c>
      <c r="E46" s="245" t="s">
        <v>1379</v>
      </c>
      <c r="F46" s="243" t="s">
        <v>1380</v>
      </c>
      <c r="G46" s="245"/>
      <c r="H46" s="243" t="s">
        <v>156</v>
      </c>
      <c r="I46" s="243"/>
      <c r="J46" s="243"/>
      <c r="K46" s="243"/>
      <c r="L46" s="243"/>
      <c r="M46" s="246"/>
      <c r="N46" s="221"/>
      <c r="O46" s="248"/>
      <c r="P46" s="248"/>
      <c r="Q46" s="223"/>
      <c r="R46" s="202">
        <v>45</v>
      </c>
    </row>
    <row r="47" spans="1:18" ht="90" x14ac:dyDescent="0.2">
      <c r="A47" s="214" t="s">
        <v>161</v>
      </c>
      <c r="B47" s="215" t="s">
        <v>743</v>
      </c>
      <c r="C47" s="224">
        <v>2</v>
      </c>
      <c r="D47" s="218" t="s">
        <v>36</v>
      </c>
      <c r="E47" s="217" t="s">
        <v>1381</v>
      </c>
      <c r="F47" s="215" t="s">
        <v>1382</v>
      </c>
      <c r="G47" s="217" t="s">
        <v>1292</v>
      </c>
      <c r="H47" s="215"/>
      <c r="I47" s="215"/>
      <c r="J47" s="215"/>
      <c r="K47" s="215"/>
      <c r="L47" s="215"/>
      <c r="M47" s="220"/>
      <c r="N47" s="221"/>
      <c r="O47" s="222"/>
      <c r="P47" s="222"/>
      <c r="Q47" s="249"/>
      <c r="R47" s="202">
        <v>46</v>
      </c>
    </row>
    <row r="48" spans="1:18" ht="60" x14ac:dyDescent="0.2">
      <c r="A48" s="214" t="s">
        <v>160</v>
      </c>
      <c r="B48" s="215" t="s">
        <v>635</v>
      </c>
      <c r="C48" s="255">
        <v>2</v>
      </c>
      <c r="D48" s="218" t="s">
        <v>36</v>
      </c>
      <c r="E48" s="217" t="s">
        <v>1383</v>
      </c>
      <c r="F48" s="215" t="s">
        <v>1384</v>
      </c>
      <c r="G48" s="217" t="s">
        <v>1385</v>
      </c>
      <c r="H48" s="215"/>
      <c r="I48" s="215"/>
      <c r="J48" s="215"/>
      <c r="K48" s="215"/>
      <c r="L48" s="215"/>
      <c r="M48" s="220"/>
      <c r="N48" s="253"/>
      <c r="O48" s="222"/>
      <c r="P48" s="222"/>
      <c r="Q48" s="223"/>
      <c r="R48" s="202">
        <v>47</v>
      </c>
    </row>
    <row r="49" spans="1:18" ht="60" x14ac:dyDescent="0.2">
      <c r="A49" s="242" t="s">
        <v>167</v>
      </c>
      <c r="B49" s="215" t="s">
        <v>550</v>
      </c>
      <c r="C49" s="244">
        <v>2</v>
      </c>
      <c r="D49" s="218" t="s">
        <v>36</v>
      </c>
      <c r="E49" s="245" t="s">
        <v>1386</v>
      </c>
      <c r="F49" s="243" t="s">
        <v>1387</v>
      </c>
      <c r="G49" s="245"/>
      <c r="H49" s="215"/>
      <c r="I49" s="215"/>
      <c r="J49" s="215"/>
      <c r="K49" s="215"/>
      <c r="L49" s="215"/>
      <c r="M49" s="220"/>
      <c r="N49" s="221"/>
      <c r="O49" s="222"/>
      <c r="P49" s="222"/>
      <c r="Q49" s="223"/>
      <c r="R49" s="202">
        <v>48</v>
      </c>
    </row>
    <row r="50" spans="1:18" ht="60" x14ac:dyDescent="0.2">
      <c r="A50" s="214" t="s">
        <v>725</v>
      </c>
      <c r="B50" s="215" t="s">
        <v>936</v>
      </c>
      <c r="C50" s="224">
        <v>2</v>
      </c>
      <c r="D50" s="218" t="s">
        <v>36</v>
      </c>
      <c r="E50" s="217" t="s">
        <v>1388</v>
      </c>
      <c r="F50" s="215" t="s">
        <v>1389</v>
      </c>
      <c r="G50" s="217"/>
      <c r="H50" s="215"/>
      <c r="I50" s="215"/>
      <c r="J50" s="215"/>
      <c r="K50" s="215"/>
      <c r="L50" s="215"/>
      <c r="M50" s="220"/>
      <c r="N50" s="221" t="s">
        <v>1371</v>
      </c>
      <c r="O50" s="222"/>
      <c r="P50" s="222"/>
      <c r="Q50" s="223"/>
      <c r="R50" s="202">
        <v>49</v>
      </c>
    </row>
    <row r="51" spans="1:18" ht="60" x14ac:dyDescent="0.2">
      <c r="A51" s="214" t="s">
        <v>168</v>
      </c>
      <c r="B51" s="215" t="s">
        <v>935</v>
      </c>
      <c r="C51" s="224">
        <v>2</v>
      </c>
      <c r="D51" s="218" t="s">
        <v>36</v>
      </c>
      <c r="E51" s="217" t="s">
        <v>1390</v>
      </c>
      <c r="F51" s="215" t="s">
        <v>1391</v>
      </c>
      <c r="G51" s="217"/>
      <c r="H51" s="215"/>
      <c r="I51" s="215"/>
      <c r="J51" s="215"/>
      <c r="K51" s="215"/>
      <c r="L51" s="215"/>
      <c r="M51" s="220"/>
      <c r="N51" s="221"/>
      <c r="O51" s="222"/>
      <c r="P51" s="222"/>
      <c r="Q51" s="223"/>
      <c r="R51" s="202">
        <v>50</v>
      </c>
    </row>
    <row r="52" spans="1:18" ht="105" x14ac:dyDescent="0.2">
      <c r="A52" s="214" t="s">
        <v>163</v>
      </c>
      <c r="B52" s="215" t="s">
        <v>744</v>
      </c>
      <c r="C52" s="224">
        <v>2</v>
      </c>
      <c r="D52" s="218" t="s">
        <v>36</v>
      </c>
      <c r="E52" s="217" t="s">
        <v>1392</v>
      </c>
      <c r="F52" s="215" t="s">
        <v>1393</v>
      </c>
      <c r="G52" s="217" t="s">
        <v>1292</v>
      </c>
      <c r="H52" s="215"/>
      <c r="I52" s="215"/>
      <c r="J52" s="215"/>
      <c r="K52" s="215"/>
      <c r="L52" s="215"/>
      <c r="M52" s="220"/>
      <c r="N52" s="254"/>
      <c r="O52" s="222"/>
      <c r="P52" s="222"/>
      <c r="Q52" s="249"/>
      <c r="R52" s="202">
        <v>51</v>
      </c>
    </row>
    <row r="53" spans="1:18" ht="60" x14ac:dyDescent="0.2">
      <c r="A53" s="214" t="s">
        <v>162</v>
      </c>
      <c r="B53" s="215" t="s">
        <v>934</v>
      </c>
      <c r="C53" s="255">
        <v>2</v>
      </c>
      <c r="D53" s="218" t="s">
        <v>36</v>
      </c>
      <c r="E53" s="217" t="s">
        <v>1394</v>
      </c>
      <c r="F53" s="215" t="s">
        <v>1395</v>
      </c>
      <c r="G53" s="217" t="s">
        <v>1385</v>
      </c>
      <c r="H53" s="215"/>
      <c r="I53" s="215"/>
      <c r="J53" s="215"/>
      <c r="K53" s="215"/>
      <c r="L53" s="215"/>
      <c r="M53" s="220"/>
      <c r="N53" s="254"/>
      <c r="O53" s="222"/>
      <c r="P53" s="222"/>
      <c r="Q53" s="223"/>
      <c r="R53" s="202">
        <v>52</v>
      </c>
    </row>
    <row r="54" spans="1:18" ht="15" x14ac:dyDescent="0.2">
      <c r="A54" s="214" t="s">
        <v>186</v>
      </c>
      <c r="B54" s="215" t="s">
        <v>745</v>
      </c>
      <c r="C54" s="224">
        <v>2</v>
      </c>
      <c r="D54" s="218" t="s">
        <v>36</v>
      </c>
      <c r="E54" s="217" t="s">
        <v>745</v>
      </c>
      <c r="F54" s="215" t="s">
        <v>1396</v>
      </c>
      <c r="G54" s="217"/>
      <c r="H54" s="215"/>
      <c r="I54" s="215"/>
      <c r="J54" s="215"/>
      <c r="K54" s="215"/>
      <c r="L54" s="215"/>
      <c r="M54" s="220"/>
      <c r="N54" s="253"/>
      <c r="O54" s="222"/>
      <c r="P54" s="222"/>
      <c r="Q54" s="249"/>
      <c r="R54" s="202">
        <v>53</v>
      </c>
    </row>
    <row r="55" spans="1:18" ht="30" x14ac:dyDescent="0.2">
      <c r="A55" s="214" t="s">
        <v>187</v>
      </c>
      <c r="B55" s="215" t="s">
        <v>746</v>
      </c>
      <c r="C55" s="224">
        <v>2</v>
      </c>
      <c r="D55" s="218" t="s">
        <v>36</v>
      </c>
      <c r="E55" s="217" t="s">
        <v>1397</v>
      </c>
      <c r="F55" s="215" t="s">
        <v>1398</v>
      </c>
      <c r="G55" s="217"/>
      <c r="H55" s="215" t="s">
        <v>186</v>
      </c>
      <c r="I55" s="215"/>
      <c r="J55" s="215"/>
      <c r="K55" s="215"/>
      <c r="L55" s="215"/>
      <c r="M55" s="220"/>
      <c r="N55" s="253"/>
      <c r="O55" s="222"/>
      <c r="P55" s="222"/>
      <c r="Q55" s="223"/>
      <c r="R55" s="202">
        <v>54</v>
      </c>
    </row>
    <row r="56" spans="1:18" ht="45" x14ac:dyDescent="0.2">
      <c r="A56" s="214" t="s">
        <v>188</v>
      </c>
      <c r="B56" s="215" t="s">
        <v>933</v>
      </c>
      <c r="C56" s="224">
        <v>2</v>
      </c>
      <c r="D56" s="218" t="s">
        <v>36</v>
      </c>
      <c r="E56" s="217" t="s">
        <v>1399</v>
      </c>
      <c r="F56" s="215" t="s">
        <v>1400</v>
      </c>
      <c r="G56" s="217" t="s">
        <v>1292</v>
      </c>
      <c r="H56" s="215"/>
      <c r="I56" s="215"/>
      <c r="J56" s="215"/>
      <c r="K56" s="215"/>
      <c r="L56" s="215"/>
      <c r="M56" s="220"/>
      <c r="N56" s="253"/>
      <c r="O56" s="222"/>
      <c r="P56" s="222"/>
      <c r="Q56" s="223"/>
      <c r="R56" s="202">
        <v>55</v>
      </c>
    </row>
    <row r="57" spans="1:18" ht="45" x14ac:dyDescent="0.2">
      <c r="A57" s="214" t="s">
        <v>147</v>
      </c>
      <c r="B57" s="215" t="s">
        <v>747</v>
      </c>
      <c r="C57" s="224">
        <v>2</v>
      </c>
      <c r="D57" s="218" t="s">
        <v>36</v>
      </c>
      <c r="E57" s="217" t="s">
        <v>747</v>
      </c>
      <c r="F57" s="215" t="s">
        <v>1401</v>
      </c>
      <c r="G57" s="217" t="s">
        <v>1292</v>
      </c>
      <c r="H57" s="215" t="s">
        <v>143</v>
      </c>
      <c r="I57" s="215"/>
      <c r="J57" s="215"/>
      <c r="K57" s="215"/>
      <c r="L57" s="215"/>
      <c r="M57" s="220"/>
      <c r="N57" s="221"/>
      <c r="O57" s="222"/>
      <c r="P57" s="222"/>
      <c r="Q57" s="223"/>
      <c r="R57" s="202">
        <v>56</v>
      </c>
    </row>
    <row r="58" spans="1:18" ht="45" x14ac:dyDescent="0.2">
      <c r="A58" s="214" t="s">
        <v>491</v>
      </c>
      <c r="B58" s="215" t="s">
        <v>748</v>
      </c>
      <c r="C58" s="224">
        <v>2</v>
      </c>
      <c r="D58" s="218" t="s">
        <v>36</v>
      </c>
      <c r="E58" s="217" t="s">
        <v>748</v>
      </c>
      <c r="F58" s="215" t="s">
        <v>1402</v>
      </c>
      <c r="G58" s="217"/>
      <c r="H58" s="215"/>
      <c r="I58" s="215"/>
      <c r="J58" s="215"/>
      <c r="K58" s="215"/>
      <c r="L58" s="215"/>
      <c r="M58" s="220"/>
      <c r="N58" s="221"/>
      <c r="O58" s="222"/>
      <c r="P58" s="222"/>
      <c r="Q58" s="249"/>
      <c r="R58" s="202">
        <v>57</v>
      </c>
    </row>
    <row r="59" spans="1:18" ht="15" x14ac:dyDescent="0.2">
      <c r="A59" s="214"/>
      <c r="B59" s="215"/>
      <c r="C59" s="224"/>
      <c r="D59" s="218" t="s">
        <v>1288</v>
      </c>
      <c r="E59" s="217"/>
      <c r="F59" s="215"/>
      <c r="G59" s="226"/>
      <c r="H59" s="225"/>
      <c r="I59" s="225"/>
      <c r="J59" s="225"/>
      <c r="K59" s="225"/>
      <c r="L59" s="225"/>
      <c r="M59" s="227"/>
      <c r="N59" s="221"/>
      <c r="O59" s="228"/>
      <c r="P59" s="228"/>
      <c r="Q59" s="299" t="s">
        <v>1289</v>
      </c>
      <c r="R59" s="202">
        <v>58</v>
      </c>
    </row>
    <row r="60" spans="1:18" ht="31.5" x14ac:dyDescent="0.2">
      <c r="A60" s="231" t="s">
        <v>19</v>
      </c>
      <c r="B60" s="232" t="s">
        <v>1403</v>
      </c>
      <c r="C60" s="233">
        <v>3</v>
      </c>
      <c r="D60" s="236" t="s">
        <v>1288</v>
      </c>
      <c r="E60" s="234" t="s">
        <v>1403</v>
      </c>
      <c r="F60" s="235"/>
      <c r="G60" s="237"/>
      <c r="H60" s="235"/>
      <c r="I60" s="235"/>
      <c r="J60" s="235"/>
      <c r="K60" s="235"/>
      <c r="L60" s="235"/>
      <c r="M60" s="238"/>
      <c r="N60" s="239"/>
      <c r="O60" s="240"/>
      <c r="P60" s="240"/>
      <c r="Q60" s="298" t="s">
        <v>1289</v>
      </c>
      <c r="R60" s="202">
        <v>59</v>
      </c>
    </row>
    <row r="61" spans="1:18" ht="30" x14ac:dyDescent="0.2">
      <c r="A61" s="214" t="s">
        <v>76</v>
      </c>
      <c r="B61" s="215" t="s">
        <v>629</v>
      </c>
      <c r="C61" s="224">
        <v>3</v>
      </c>
      <c r="D61" s="218" t="s">
        <v>36</v>
      </c>
      <c r="E61" s="217" t="s">
        <v>629</v>
      </c>
      <c r="F61" s="215" t="s">
        <v>1404</v>
      </c>
      <c r="G61" s="217" t="s">
        <v>1405</v>
      </c>
      <c r="H61" s="215" t="s">
        <v>77</v>
      </c>
      <c r="I61" s="215" t="s">
        <v>82</v>
      </c>
      <c r="J61" s="215" t="s">
        <v>1406</v>
      </c>
      <c r="K61" s="215"/>
      <c r="L61" s="215"/>
      <c r="M61" s="220"/>
      <c r="N61" s="256"/>
      <c r="O61" s="222"/>
      <c r="P61" s="222"/>
      <c r="Q61" s="257"/>
      <c r="R61" s="202">
        <v>60</v>
      </c>
    </row>
    <row r="62" spans="1:18" ht="120" x14ac:dyDescent="0.2">
      <c r="A62" s="214" t="s">
        <v>87</v>
      </c>
      <c r="B62" s="215" t="s">
        <v>648</v>
      </c>
      <c r="C62" s="335">
        <v>3</v>
      </c>
      <c r="D62" s="218" t="s">
        <v>36</v>
      </c>
      <c r="E62" s="217" t="s">
        <v>1407</v>
      </c>
      <c r="F62" s="215" t="s">
        <v>1919</v>
      </c>
      <c r="G62" s="217" t="s">
        <v>1898</v>
      </c>
      <c r="H62" s="215" t="s">
        <v>76</v>
      </c>
      <c r="I62" s="215" t="s">
        <v>77</v>
      </c>
      <c r="J62" s="215" t="s">
        <v>82</v>
      </c>
      <c r="K62" s="215" t="s">
        <v>1406</v>
      </c>
      <c r="L62" s="215"/>
      <c r="M62" s="220"/>
      <c r="N62" s="221" t="s">
        <v>2320</v>
      </c>
      <c r="O62" s="222">
        <v>45235</v>
      </c>
      <c r="P62" s="222">
        <v>45341</v>
      </c>
      <c r="Q62" s="297" t="s">
        <v>1516</v>
      </c>
      <c r="R62" s="202">
        <v>61</v>
      </c>
    </row>
    <row r="63" spans="1:18" ht="60" x14ac:dyDescent="0.2">
      <c r="A63" s="214" t="s">
        <v>77</v>
      </c>
      <c r="B63" s="215" t="s">
        <v>631</v>
      </c>
      <c r="C63" s="224">
        <v>3</v>
      </c>
      <c r="D63" s="218" t="s">
        <v>36</v>
      </c>
      <c r="E63" s="217" t="s">
        <v>1408</v>
      </c>
      <c r="F63" s="215" t="s">
        <v>1409</v>
      </c>
      <c r="G63" s="260" t="s">
        <v>1410</v>
      </c>
      <c r="H63" s="215"/>
      <c r="I63" s="215"/>
      <c r="J63" s="215"/>
      <c r="K63" s="215"/>
      <c r="L63" s="215"/>
      <c r="M63" s="220"/>
      <c r="N63" s="221"/>
      <c r="O63" s="222"/>
      <c r="P63" s="222"/>
      <c r="Q63" s="223"/>
      <c r="R63" s="202">
        <v>62</v>
      </c>
    </row>
    <row r="64" spans="1:18" ht="90" x14ac:dyDescent="0.2">
      <c r="A64" s="214" t="s">
        <v>130</v>
      </c>
      <c r="B64" s="215" t="s">
        <v>749</v>
      </c>
      <c r="C64" s="224">
        <v>3</v>
      </c>
      <c r="D64" s="218" t="s">
        <v>36</v>
      </c>
      <c r="E64" s="217" t="s">
        <v>1411</v>
      </c>
      <c r="F64" s="215" t="s">
        <v>1412</v>
      </c>
      <c r="G64" s="217" t="s">
        <v>1413</v>
      </c>
      <c r="H64" s="215"/>
      <c r="I64" s="215"/>
      <c r="J64" s="215"/>
      <c r="K64" s="215"/>
      <c r="L64" s="215"/>
      <c r="M64" s="220"/>
      <c r="N64" s="221" t="s">
        <v>2321</v>
      </c>
      <c r="O64" s="222"/>
      <c r="P64" s="222"/>
      <c r="Q64" s="223"/>
      <c r="R64" s="202">
        <v>63</v>
      </c>
    </row>
    <row r="65" spans="1:18" ht="45" x14ac:dyDescent="0.2">
      <c r="A65" s="214" t="s">
        <v>82</v>
      </c>
      <c r="B65" s="215" t="s">
        <v>641</v>
      </c>
      <c r="C65" s="224">
        <v>3</v>
      </c>
      <c r="D65" s="218" t="s">
        <v>36</v>
      </c>
      <c r="E65" s="217" t="s">
        <v>1415</v>
      </c>
      <c r="F65" s="215" t="s">
        <v>1416</v>
      </c>
      <c r="G65" s="260" t="s">
        <v>1410</v>
      </c>
      <c r="H65" s="215"/>
      <c r="I65" s="215"/>
      <c r="J65" s="215"/>
      <c r="K65" s="215"/>
      <c r="L65" s="215"/>
      <c r="M65" s="220"/>
      <c r="N65" s="221"/>
      <c r="O65" s="222"/>
      <c r="P65" s="222"/>
      <c r="Q65" s="223"/>
      <c r="R65" s="202">
        <v>64</v>
      </c>
    </row>
    <row r="66" spans="1:18" ht="45" x14ac:dyDescent="0.2">
      <c r="A66" s="214" t="s">
        <v>1108</v>
      </c>
      <c r="B66" s="215" t="s">
        <v>1163</v>
      </c>
      <c r="C66" s="224">
        <v>3</v>
      </c>
      <c r="D66" s="218" t="s">
        <v>36</v>
      </c>
      <c r="E66" s="217" t="s">
        <v>1417</v>
      </c>
      <c r="F66" s="215" t="s">
        <v>1418</v>
      </c>
      <c r="G66" s="260" t="s">
        <v>1410</v>
      </c>
      <c r="H66" s="215"/>
      <c r="I66" s="215"/>
      <c r="J66" s="215"/>
      <c r="K66" s="215"/>
      <c r="L66" s="215"/>
      <c r="M66" s="220"/>
      <c r="N66" s="221"/>
      <c r="O66" s="222"/>
      <c r="P66" s="222"/>
      <c r="Q66" s="223"/>
      <c r="R66" s="202">
        <v>65</v>
      </c>
    </row>
    <row r="67" spans="1:18" ht="60" x14ac:dyDescent="0.2">
      <c r="A67" s="214" t="s">
        <v>117</v>
      </c>
      <c r="B67" s="215" t="s">
        <v>646</v>
      </c>
      <c r="C67" s="224">
        <v>3</v>
      </c>
      <c r="D67" s="218" t="s">
        <v>36</v>
      </c>
      <c r="E67" s="217" t="s">
        <v>1419</v>
      </c>
      <c r="F67" s="215" t="s">
        <v>1420</v>
      </c>
      <c r="G67" s="260" t="s">
        <v>1410</v>
      </c>
      <c r="H67" s="215"/>
      <c r="I67" s="215"/>
      <c r="J67" s="215"/>
      <c r="K67" s="215"/>
      <c r="L67" s="215"/>
      <c r="M67" s="220"/>
      <c r="N67" s="221"/>
      <c r="O67" s="222"/>
      <c r="P67" s="222"/>
      <c r="Q67" s="223"/>
      <c r="R67" s="202">
        <v>66</v>
      </c>
    </row>
    <row r="68" spans="1:18" ht="75" x14ac:dyDescent="0.2">
      <c r="A68" s="214" t="s">
        <v>83</v>
      </c>
      <c r="B68" s="215" t="s">
        <v>647</v>
      </c>
      <c r="C68" s="224">
        <v>3</v>
      </c>
      <c r="D68" s="218" t="s">
        <v>36</v>
      </c>
      <c r="E68" s="217" t="s">
        <v>647</v>
      </c>
      <c r="F68" s="215" t="s">
        <v>1421</v>
      </c>
      <c r="G68" s="260" t="s">
        <v>1410</v>
      </c>
      <c r="H68" s="215"/>
      <c r="I68" s="215"/>
      <c r="J68" s="215"/>
      <c r="K68" s="215"/>
      <c r="L68" s="215"/>
      <c r="M68" s="220"/>
      <c r="N68" s="221"/>
      <c r="O68" s="222"/>
      <c r="P68" s="222"/>
      <c r="Q68" s="223"/>
      <c r="R68" s="202">
        <v>67</v>
      </c>
    </row>
    <row r="69" spans="1:18" ht="15" x14ac:dyDescent="0.2">
      <c r="A69" s="214"/>
      <c r="B69" s="215"/>
      <c r="C69" s="252"/>
      <c r="D69" s="218" t="s">
        <v>1288</v>
      </c>
      <c r="E69" s="217"/>
      <c r="F69" s="215"/>
      <c r="G69" s="226"/>
      <c r="H69" s="225"/>
      <c r="I69" s="225"/>
      <c r="J69" s="225"/>
      <c r="K69" s="225"/>
      <c r="L69" s="225"/>
      <c r="M69" s="227"/>
      <c r="N69" s="221"/>
      <c r="O69" s="228"/>
      <c r="P69" s="228"/>
      <c r="Q69" s="299" t="s">
        <v>1289</v>
      </c>
      <c r="R69" s="202">
        <v>68</v>
      </c>
    </row>
    <row r="70" spans="1:18" ht="31.5" x14ac:dyDescent="0.2">
      <c r="A70" s="231" t="s">
        <v>19</v>
      </c>
      <c r="B70" s="232" t="s">
        <v>1422</v>
      </c>
      <c r="C70" s="233">
        <v>4</v>
      </c>
      <c r="D70" s="236" t="s">
        <v>1288</v>
      </c>
      <c r="E70" s="234" t="s">
        <v>1422</v>
      </c>
      <c r="F70" s="235"/>
      <c r="G70" s="237"/>
      <c r="H70" s="235"/>
      <c r="I70" s="235"/>
      <c r="J70" s="235"/>
      <c r="K70" s="235"/>
      <c r="L70" s="235"/>
      <c r="M70" s="238"/>
      <c r="N70" s="239"/>
      <c r="O70" s="240"/>
      <c r="P70" s="240"/>
      <c r="Q70" s="298" t="s">
        <v>1289</v>
      </c>
      <c r="R70" s="202">
        <v>69</v>
      </c>
    </row>
    <row r="71" spans="1:18" ht="60" x14ac:dyDescent="0.2">
      <c r="A71" s="214" t="s">
        <v>492</v>
      </c>
      <c r="B71" s="215" t="s">
        <v>1107</v>
      </c>
      <c r="C71" s="224">
        <v>4</v>
      </c>
      <c r="D71" s="218" t="s">
        <v>36</v>
      </c>
      <c r="E71" s="217" t="s">
        <v>1423</v>
      </c>
      <c r="F71" s="215" t="s">
        <v>2101</v>
      </c>
      <c r="G71" s="217" t="s">
        <v>1424</v>
      </c>
      <c r="H71" s="225"/>
      <c r="I71" s="225"/>
      <c r="J71" s="225"/>
      <c r="K71" s="225"/>
      <c r="L71" s="225"/>
      <c r="M71" s="227"/>
      <c r="N71" s="221"/>
      <c r="O71" s="228"/>
      <c r="P71" s="228"/>
      <c r="Q71" s="223"/>
      <c r="R71" s="202">
        <v>70</v>
      </c>
    </row>
    <row r="72" spans="1:18" ht="60" x14ac:dyDescent="0.2">
      <c r="A72" s="214" t="s">
        <v>1105</v>
      </c>
      <c r="B72" s="215" t="s">
        <v>1106</v>
      </c>
      <c r="C72" s="224">
        <v>4</v>
      </c>
      <c r="D72" s="218" t="s">
        <v>36</v>
      </c>
      <c r="E72" s="217" t="s">
        <v>1425</v>
      </c>
      <c r="F72" s="215" t="s">
        <v>1426</v>
      </c>
      <c r="G72" s="217" t="s">
        <v>1341</v>
      </c>
      <c r="H72" s="225" t="s">
        <v>492</v>
      </c>
      <c r="I72" s="225"/>
      <c r="J72" s="225"/>
      <c r="K72" s="225"/>
      <c r="L72" s="225"/>
      <c r="M72" s="227"/>
      <c r="N72" s="221"/>
      <c r="O72" s="228"/>
      <c r="P72" s="228"/>
      <c r="Q72" s="223"/>
      <c r="R72" s="202">
        <v>71</v>
      </c>
    </row>
    <row r="73" spans="1:18" ht="61.5" customHeight="1" x14ac:dyDescent="0.2">
      <c r="A73" s="242" t="s">
        <v>2353</v>
      </c>
      <c r="B73" s="243" t="s">
        <v>2354</v>
      </c>
      <c r="C73" s="244">
        <v>4</v>
      </c>
      <c r="D73" s="286" t="s">
        <v>36</v>
      </c>
      <c r="E73" s="245" t="s">
        <v>2355</v>
      </c>
      <c r="F73" s="243" t="s">
        <v>2356</v>
      </c>
      <c r="G73" s="245"/>
      <c r="H73" s="282"/>
      <c r="I73" s="282"/>
      <c r="J73" s="282"/>
      <c r="K73" s="282"/>
      <c r="L73" s="282"/>
      <c r="M73" s="650"/>
      <c r="N73" s="253"/>
      <c r="O73" s="651">
        <v>45895</v>
      </c>
      <c r="P73" s="651">
        <v>45915</v>
      </c>
      <c r="Q73" s="297" t="s">
        <v>1516</v>
      </c>
      <c r="R73" s="202">
        <v>72</v>
      </c>
    </row>
    <row r="74" spans="1:18" ht="61.5" customHeight="1" x14ac:dyDescent="0.2">
      <c r="A74" s="242" t="s">
        <v>2357</v>
      </c>
      <c r="B74" s="243" t="s">
        <v>2358</v>
      </c>
      <c r="C74" s="244">
        <v>4</v>
      </c>
      <c r="D74" s="286" t="s">
        <v>36</v>
      </c>
      <c r="E74" s="245" t="s">
        <v>2359</v>
      </c>
      <c r="F74" s="243" t="s">
        <v>2356</v>
      </c>
      <c r="G74" s="245"/>
      <c r="H74" s="282"/>
      <c r="I74" s="282"/>
      <c r="J74" s="282"/>
      <c r="K74" s="282"/>
      <c r="L74" s="282"/>
      <c r="M74" s="650"/>
      <c r="N74" s="253"/>
      <c r="O74" s="651">
        <v>45895</v>
      </c>
      <c r="P74" s="651">
        <v>45915</v>
      </c>
      <c r="Q74" s="297" t="s">
        <v>1516</v>
      </c>
      <c r="R74" s="202">
        <v>73</v>
      </c>
    </row>
    <row r="75" spans="1:18" ht="75" x14ac:dyDescent="0.2">
      <c r="A75" s="214" t="s">
        <v>93</v>
      </c>
      <c r="B75" s="215" t="s">
        <v>750</v>
      </c>
      <c r="C75" s="224">
        <v>4</v>
      </c>
      <c r="D75" s="218" t="s">
        <v>36</v>
      </c>
      <c r="E75" s="217" t="s">
        <v>1427</v>
      </c>
      <c r="F75" s="215" t="s">
        <v>1428</v>
      </c>
      <c r="G75" s="217"/>
      <c r="H75" s="225"/>
      <c r="I75" s="225"/>
      <c r="J75" s="225"/>
      <c r="K75" s="225"/>
      <c r="L75" s="225"/>
      <c r="M75" s="227"/>
      <c r="N75" s="221"/>
      <c r="O75" s="228"/>
      <c r="P75" s="228"/>
      <c r="Q75" s="223"/>
      <c r="R75" s="202">
        <v>74</v>
      </c>
    </row>
    <row r="76" spans="1:18" ht="30" x14ac:dyDescent="0.2">
      <c r="A76" s="214" t="s">
        <v>94</v>
      </c>
      <c r="B76" s="215" t="s">
        <v>932</v>
      </c>
      <c r="C76" s="224">
        <v>4</v>
      </c>
      <c r="D76" s="218" t="s">
        <v>36</v>
      </c>
      <c r="E76" s="217" t="s">
        <v>1429</v>
      </c>
      <c r="F76" s="215" t="s">
        <v>1430</v>
      </c>
      <c r="G76" s="217"/>
      <c r="H76" s="225"/>
      <c r="I76" s="225"/>
      <c r="J76" s="225"/>
      <c r="K76" s="225"/>
      <c r="L76" s="225"/>
      <c r="M76" s="227"/>
      <c r="N76" s="221"/>
      <c r="O76" s="228"/>
      <c r="P76" s="228"/>
      <c r="Q76" s="223"/>
      <c r="R76" s="202">
        <v>75</v>
      </c>
    </row>
    <row r="77" spans="1:18" ht="60" x14ac:dyDescent="0.2">
      <c r="A77" s="214" t="s">
        <v>88</v>
      </c>
      <c r="B77" s="215" t="s">
        <v>885</v>
      </c>
      <c r="C77" s="264">
        <v>3</v>
      </c>
      <c r="D77" s="218" t="s">
        <v>36</v>
      </c>
      <c r="E77" s="217" t="s">
        <v>1414</v>
      </c>
      <c r="F77" s="258" t="s">
        <v>1899</v>
      </c>
      <c r="G77" s="360" t="s">
        <v>1410</v>
      </c>
      <c r="H77" s="215"/>
      <c r="I77" s="215"/>
      <c r="J77" s="215"/>
      <c r="K77" s="215"/>
      <c r="L77" s="215"/>
      <c r="M77" s="220"/>
      <c r="N77" s="259" t="s">
        <v>2322</v>
      </c>
      <c r="O77" s="222"/>
      <c r="P77" s="222"/>
      <c r="Q77" s="223"/>
      <c r="R77" s="202">
        <v>76</v>
      </c>
    </row>
    <row r="78" spans="1:18" ht="105" x14ac:dyDescent="0.2">
      <c r="A78" s="214" t="s">
        <v>2202</v>
      </c>
      <c r="B78" s="215" t="s">
        <v>2203</v>
      </c>
      <c r="C78" s="362" t="s">
        <v>1780</v>
      </c>
      <c r="D78" s="218" t="s">
        <v>36</v>
      </c>
      <c r="E78" s="217" t="s">
        <v>2204</v>
      </c>
      <c r="F78" s="215" t="s">
        <v>2238</v>
      </c>
      <c r="G78" s="360" t="s">
        <v>1410</v>
      </c>
      <c r="H78" s="225"/>
      <c r="I78" s="225"/>
      <c r="J78" s="225"/>
      <c r="K78" s="225"/>
      <c r="L78" s="225"/>
      <c r="M78" s="227"/>
      <c r="N78" s="221" t="s">
        <v>2323</v>
      </c>
      <c r="O78" s="228">
        <v>45612</v>
      </c>
      <c r="P78" s="228">
        <v>45642</v>
      </c>
      <c r="Q78" s="297" t="s">
        <v>1516</v>
      </c>
      <c r="R78" s="202">
        <v>77</v>
      </c>
    </row>
    <row r="79" spans="1:18" ht="106.5" customHeight="1" x14ac:dyDescent="0.2">
      <c r="A79" s="214" t="s">
        <v>90</v>
      </c>
      <c r="B79" s="215" t="s">
        <v>959</v>
      </c>
      <c r="C79" s="224">
        <v>4</v>
      </c>
      <c r="D79" s="218" t="s">
        <v>36</v>
      </c>
      <c r="E79" s="217" t="s">
        <v>1431</v>
      </c>
      <c r="F79" s="215" t="s">
        <v>2201</v>
      </c>
      <c r="G79" s="360" t="s">
        <v>1410</v>
      </c>
      <c r="H79" s="225"/>
      <c r="I79" s="225"/>
      <c r="J79" s="225"/>
      <c r="K79" s="225"/>
      <c r="L79" s="225"/>
      <c r="M79" s="227"/>
      <c r="N79" s="221" t="s">
        <v>2324</v>
      </c>
      <c r="O79" s="228">
        <v>45235</v>
      </c>
      <c r="P79" s="228">
        <v>45341</v>
      </c>
      <c r="Q79" s="297" t="s">
        <v>1516</v>
      </c>
      <c r="R79" s="202">
        <v>78</v>
      </c>
    </row>
    <row r="80" spans="1:18" ht="165" x14ac:dyDescent="0.2">
      <c r="A80" s="214" t="s">
        <v>1903</v>
      </c>
      <c r="B80" s="215" t="s">
        <v>1904</v>
      </c>
      <c r="C80" s="224">
        <v>4</v>
      </c>
      <c r="D80" s="218" t="s">
        <v>36</v>
      </c>
      <c r="E80" s="217" t="s">
        <v>1914</v>
      </c>
      <c r="F80" s="215" t="s">
        <v>2218</v>
      </c>
      <c r="G80" s="226" t="s">
        <v>2207</v>
      </c>
      <c r="H80" s="225" t="s">
        <v>148</v>
      </c>
      <c r="I80" s="225"/>
      <c r="J80" s="225"/>
      <c r="K80" s="225"/>
      <c r="L80" s="225"/>
      <c r="M80" s="227"/>
      <c r="N80" s="253"/>
      <c r="O80" s="228">
        <v>45235</v>
      </c>
      <c r="P80" s="228">
        <v>45341</v>
      </c>
      <c r="Q80" s="297" t="s">
        <v>1516</v>
      </c>
      <c r="R80" s="202">
        <v>79</v>
      </c>
    </row>
    <row r="81" spans="1:18" ht="195" x14ac:dyDescent="0.2">
      <c r="A81" s="214" t="s">
        <v>1900</v>
      </c>
      <c r="B81" s="215" t="s">
        <v>1901</v>
      </c>
      <c r="C81" s="224">
        <v>4</v>
      </c>
      <c r="D81" s="218" t="s">
        <v>36</v>
      </c>
      <c r="E81" s="217" t="s">
        <v>1915</v>
      </c>
      <c r="F81" s="243" t="s">
        <v>2219</v>
      </c>
      <c r="G81" s="226" t="s">
        <v>2205</v>
      </c>
      <c r="H81" s="225" t="s">
        <v>2202</v>
      </c>
      <c r="I81" s="225" t="s">
        <v>90</v>
      </c>
      <c r="J81" s="225" t="s">
        <v>267</v>
      </c>
      <c r="K81" s="225"/>
      <c r="L81" s="225"/>
      <c r="M81" s="227"/>
      <c r="N81" s="221" t="s">
        <v>2325</v>
      </c>
      <c r="O81" s="228">
        <v>45235</v>
      </c>
      <c r="P81" s="228">
        <v>45341</v>
      </c>
      <c r="Q81" s="297" t="s">
        <v>1516</v>
      </c>
      <c r="R81" s="202">
        <v>80</v>
      </c>
    </row>
    <row r="82" spans="1:18" ht="90" x14ac:dyDescent="0.2">
      <c r="A82" s="242" t="s">
        <v>1910</v>
      </c>
      <c r="B82" s="243" t="s">
        <v>1911</v>
      </c>
      <c r="C82" s="224">
        <v>4</v>
      </c>
      <c r="D82" s="218" t="s">
        <v>36</v>
      </c>
      <c r="E82" s="217" t="s">
        <v>1916</v>
      </c>
      <c r="F82" s="243" t="s">
        <v>1921</v>
      </c>
      <c r="G82" s="226" t="s">
        <v>2206</v>
      </c>
      <c r="H82" s="225" t="s">
        <v>2202</v>
      </c>
      <c r="I82" s="225" t="s">
        <v>90</v>
      </c>
      <c r="J82" s="225" t="s">
        <v>267</v>
      </c>
      <c r="K82" s="225"/>
      <c r="L82" s="225"/>
      <c r="M82" s="227"/>
      <c r="N82" s="221" t="s">
        <v>2326</v>
      </c>
      <c r="O82" s="228">
        <v>45235</v>
      </c>
      <c r="P82" s="228">
        <v>45341</v>
      </c>
      <c r="Q82" s="297" t="s">
        <v>1516</v>
      </c>
      <c r="R82" s="202">
        <v>81</v>
      </c>
    </row>
    <row r="83" spans="1:18" ht="120" x14ac:dyDescent="0.2">
      <c r="A83" s="242" t="s">
        <v>1912</v>
      </c>
      <c r="B83" s="243" t="s">
        <v>1913</v>
      </c>
      <c r="C83" s="224">
        <v>4</v>
      </c>
      <c r="D83" s="218" t="s">
        <v>36</v>
      </c>
      <c r="E83" s="217" t="s">
        <v>1917</v>
      </c>
      <c r="F83" s="243" t="s">
        <v>1922</v>
      </c>
      <c r="G83" s="226" t="s">
        <v>2208</v>
      </c>
      <c r="H83" s="225" t="s">
        <v>2202</v>
      </c>
      <c r="I83" s="225" t="s">
        <v>90</v>
      </c>
      <c r="J83" s="225" t="s">
        <v>267</v>
      </c>
      <c r="K83" s="225"/>
      <c r="L83" s="225"/>
      <c r="M83" s="227"/>
      <c r="N83" s="221" t="s">
        <v>2327</v>
      </c>
      <c r="O83" s="228">
        <v>45235</v>
      </c>
      <c r="P83" s="228">
        <v>45341</v>
      </c>
      <c r="Q83" s="297" t="s">
        <v>1516</v>
      </c>
      <c r="R83" s="202">
        <v>82</v>
      </c>
    </row>
    <row r="84" spans="1:18" ht="75" x14ac:dyDescent="0.2">
      <c r="A84" s="214" t="s">
        <v>91</v>
      </c>
      <c r="B84" s="215" t="s">
        <v>931</v>
      </c>
      <c r="C84" s="224">
        <v>4</v>
      </c>
      <c r="D84" s="218" t="s">
        <v>36</v>
      </c>
      <c r="E84" s="217" t="s">
        <v>1432</v>
      </c>
      <c r="F84" s="215" t="s">
        <v>1433</v>
      </c>
      <c r="G84" s="217" t="s">
        <v>1413</v>
      </c>
      <c r="H84" s="225" t="s">
        <v>2202</v>
      </c>
      <c r="I84" s="215" t="s">
        <v>90</v>
      </c>
      <c r="J84" s="687" t="s">
        <v>1900</v>
      </c>
      <c r="K84" s="215" t="s">
        <v>1910</v>
      </c>
      <c r="L84" s="215" t="s">
        <v>1912</v>
      </c>
      <c r="M84" s="220" t="s">
        <v>267</v>
      </c>
      <c r="N84" s="259" t="s">
        <v>2328</v>
      </c>
      <c r="O84" s="222"/>
      <c r="P84" s="222"/>
      <c r="Q84" s="629"/>
      <c r="R84" s="202">
        <v>83</v>
      </c>
    </row>
    <row r="85" spans="1:18" ht="105" x14ac:dyDescent="0.2">
      <c r="A85" s="214" t="s">
        <v>89</v>
      </c>
      <c r="B85" s="215" t="s">
        <v>930</v>
      </c>
      <c r="C85" s="335">
        <v>4</v>
      </c>
      <c r="D85" s="218" t="s">
        <v>36</v>
      </c>
      <c r="E85" s="217" t="s">
        <v>1434</v>
      </c>
      <c r="F85" s="215" t="s">
        <v>1920</v>
      </c>
      <c r="G85" s="217" t="s">
        <v>2209</v>
      </c>
      <c r="H85" s="215" t="s">
        <v>2202</v>
      </c>
      <c r="I85" s="215" t="s">
        <v>90</v>
      </c>
      <c r="J85" s="361" t="s">
        <v>2210</v>
      </c>
      <c r="K85" s="215" t="s">
        <v>87</v>
      </c>
      <c r="L85" s="215" t="s">
        <v>76</v>
      </c>
      <c r="M85" s="220" t="s">
        <v>77</v>
      </c>
      <c r="N85" s="221" t="s">
        <v>2329</v>
      </c>
      <c r="O85" s="222">
        <v>45235</v>
      </c>
      <c r="P85" s="228">
        <v>45341</v>
      </c>
      <c r="Q85" s="297" t="s">
        <v>1516</v>
      </c>
      <c r="R85" s="202">
        <v>84</v>
      </c>
    </row>
    <row r="86" spans="1:18" ht="30" x14ac:dyDescent="0.2">
      <c r="A86" s="214" t="s">
        <v>149</v>
      </c>
      <c r="B86" s="215" t="s">
        <v>751</v>
      </c>
      <c r="C86" s="224">
        <v>4</v>
      </c>
      <c r="D86" s="218" t="s">
        <v>36</v>
      </c>
      <c r="E86" s="217" t="s">
        <v>1435</v>
      </c>
      <c r="F86" s="215" t="s">
        <v>1435</v>
      </c>
      <c r="G86" s="217"/>
      <c r="H86" s="215"/>
      <c r="I86" s="215"/>
      <c r="J86" s="215"/>
      <c r="K86" s="215"/>
      <c r="L86" s="215"/>
      <c r="M86" s="220"/>
      <c r="N86" s="221"/>
      <c r="O86" s="228"/>
      <c r="P86" s="228"/>
      <c r="Q86" s="223"/>
      <c r="R86" s="202">
        <v>85</v>
      </c>
    </row>
    <row r="87" spans="1:18" ht="45" x14ac:dyDescent="0.2">
      <c r="A87" s="214" t="s">
        <v>148</v>
      </c>
      <c r="B87" s="215" t="s">
        <v>929</v>
      </c>
      <c r="C87" s="224">
        <v>4</v>
      </c>
      <c r="D87" s="218" t="s">
        <v>36</v>
      </c>
      <c r="E87" s="217" t="s">
        <v>1436</v>
      </c>
      <c r="F87" s="215" t="s">
        <v>1437</v>
      </c>
      <c r="G87" s="217"/>
      <c r="H87" s="215" t="s">
        <v>146</v>
      </c>
      <c r="I87" s="215" t="s">
        <v>143</v>
      </c>
      <c r="J87" s="215" t="s">
        <v>147</v>
      </c>
      <c r="K87" s="215"/>
      <c r="L87" s="215"/>
      <c r="M87" s="220"/>
      <c r="N87" s="221"/>
      <c r="O87" s="228"/>
      <c r="P87" s="228"/>
      <c r="Q87" s="223"/>
      <c r="R87" s="202">
        <v>86</v>
      </c>
    </row>
    <row r="88" spans="1:18" ht="15" x14ac:dyDescent="0.2">
      <c r="A88" s="242"/>
      <c r="B88" s="243"/>
      <c r="C88" s="244"/>
      <c r="D88" s="218" t="s">
        <v>1288</v>
      </c>
      <c r="E88" s="245"/>
      <c r="F88" s="243"/>
      <c r="G88" s="226"/>
      <c r="H88" s="225"/>
      <c r="I88" s="225"/>
      <c r="J88" s="225"/>
      <c r="K88" s="225"/>
      <c r="L88" s="225"/>
      <c r="M88" s="227"/>
      <c r="N88" s="221"/>
      <c r="O88" s="228"/>
      <c r="P88" s="228"/>
      <c r="Q88" s="299" t="s">
        <v>1289</v>
      </c>
      <c r="R88" s="202">
        <v>87</v>
      </c>
    </row>
    <row r="89" spans="1:18" ht="15.75" x14ac:dyDescent="0.2">
      <c r="A89" s="231" t="s">
        <v>19</v>
      </c>
      <c r="B89" s="232" t="s">
        <v>1438</v>
      </c>
      <c r="C89" s="233">
        <v>5</v>
      </c>
      <c r="D89" s="236" t="s">
        <v>1288</v>
      </c>
      <c r="E89" s="234" t="s">
        <v>1438</v>
      </c>
      <c r="F89" s="235"/>
      <c r="G89" s="237"/>
      <c r="H89" s="235"/>
      <c r="I89" s="235"/>
      <c r="J89" s="235"/>
      <c r="K89" s="235"/>
      <c r="L89" s="235"/>
      <c r="M89" s="238"/>
      <c r="N89" s="239"/>
      <c r="O89" s="240"/>
      <c r="P89" s="240"/>
      <c r="Q89" s="298" t="s">
        <v>1289</v>
      </c>
      <c r="R89" s="202">
        <v>88</v>
      </c>
    </row>
    <row r="90" spans="1:18" ht="15" x14ac:dyDescent="0.2">
      <c r="A90" s="214" t="s">
        <v>191</v>
      </c>
      <c r="B90" s="215" t="s">
        <v>499</v>
      </c>
      <c r="C90" s="224">
        <v>5</v>
      </c>
      <c r="D90" s="218" t="s">
        <v>36</v>
      </c>
      <c r="E90" s="217" t="s">
        <v>499</v>
      </c>
      <c r="F90" s="215" t="s">
        <v>1439</v>
      </c>
      <c r="G90" s="217"/>
      <c r="H90" s="215" t="s">
        <v>189</v>
      </c>
      <c r="I90" s="225"/>
      <c r="J90" s="225"/>
      <c r="K90" s="225"/>
      <c r="L90" s="225"/>
      <c r="M90" s="227"/>
      <c r="N90" s="221" t="s">
        <v>2330</v>
      </c>
      <c r="O90" s="228"/>
      <c r="P90" s="228"/>
      <c r="Q90" s="257"/>
      <c r="R90" s="202">
        <v>89</v>
      </c>
    </row>
    <row r="91" spans="1:18" ht="75" x14ac:dyDescent="0.2">
      <c r="A91" s="214" t="s">
        <v>2360</v>
      </c>
      <c r="B91" s="215" t="s">
        <v>2361</v>
      </c>
      <c r="C91" s="224">
        <v>5</v>
      </c>
      <c r="D91" s="218" t="s">
        <v>36</v>
      </c>
      <c r="E91" s="217" t="s">
        <v>2361</v>
      </c>
      <c r="F91" s="215" t="s">
        <v>2362</v>
      </c>
      <c r="G91" s="217" t="s">
        <v>1341</v>
      </c>
      <c r="H91" s="215"/>
      <c r="I91" s="225"/>
      <c r="J91" s="225"/>
      <c r="K91" s="225"/>
      <c r="L91" s="225"/>
      <c r="M91" s="227"/>
      <c r="N91" s="259" t="s">
        <v>2363</v>
      </c>
      <c r="O91" s="228">
        <v>45889</v>
      </c>
      <c r="P91" s="228">
        <v>45915</v>
      </c>
      <c r="Q91" s="297" t="s">
        <v>1516</v>
      </c>
      <c r="R91" s="202">
        <v>90</v>
      </c>
    </row>
    <row r="92" spans="1:18" ht="60" x14ac:dyDescent="0.2">
      <c r="A92" s="214" t="s">
        <v>2385</v>
      </c>
      <c r="B92" s="215" t="s">
        <v>2386</v>
      </c>
      <c r="C92" s="264">
        <v>5</v>
      </c>
      <c r="D92" s="218" t="s">
        <v>36</v>
      </c>
      <c r="E92" s="217" t="s">
        <v>2386</v>
      </c>
      <c r="F92" s="215" t="s">
        <v>2388</v>
      </c>
      <c r="G92" s="217" t="s">
        <v>1410</v>
      </c>
      <c r="H92" s="215"/>
      <c r="I92" s="225"/>
      <c r="J92" s="225"/>
      <c r="K92" s="225"/>
      <c r="L92" s="225"/>
      <c r="M92" s="227"/>
      <c r="N92" s="221" t="s">
        <v>2387</v>
      </c>
      <c r="O92" s="228">
        <v>45953</v>
      </c>
      <c r="P92" s="228">
        <v>45978</v>
      </c>
      <c r="Q92" s="297" t="s">
        <v>1516</v>
      </c>
      <c r="R92" s="202">
        <v>91</v>
      </c>
    </row>
    <row r="93" spans="1:18" ht="132.6" customHeight="1" x14ac:dyDescent="0.2">
      <c r="A93" s="214" t="s">
        <v>1873</v>
      </c>
      <c r="B93" s="215" t="s">
        <v>1874</v>
      </c>
      <c r="C93" s="224">
        <v>5</v>
      </c>
      <c r="D93" s="218" t="s">
        <v>36</v>
      </c>
      <c r="E93" s="217" t="s">
        <v>1875</v>
      </c>
      <c r="F93" s="215" t="s">
        <v>1891</v>
      </c>
      <c r="G93" s="260" t="s">
        <v>1440</v>
      </c>
      <c r="H93" s="215" t="s">
        <v>193</v>
      </c>
      <c r="I93" s="215" t="s">
        <v>189</v>
      </c>
      <c r="J93" s="215" t="s">
        <v>190</v>
      </c>
      <c r="K93" s="215"/>
      <c r="L93" s="215"/>
      <c r="M93" s="220"/>
      <c r="N93" s="221" t="s">
        <v>2331</v>
      </c>
      <c r="O93" s="222">
        <v>45177</v>
      </c>
      <c r="P93" s="222">
        <v>45194</v>
      </c>
      <c r="Q93" s="297" t="s">
        <v>1516</v>
      </c>
      <c r="R93" s="202">
        <v>92</v>
      </c>
    </row>
    <row r="94" spans="1:18" ht="45" x14ac:dyDescent="0.2">
      <c r="A94" s="214" t="s">
        <v>193</v>
      </c>
      <c r="B94" s="215" t="s">
        <v>570</v>
      </c>
      <c r="C94" s="224">
        <v>5</v>
      </c>
      <c r="D94" s="218" t="s">
        <v>36</v>
      </c>
      <c r="E94" s="217" t="s">
        <v>570</v>
      </c>
      <c r="F94" s="215" t="s">
        <v>1441</v>
      </c>
      <c r="G94" s="260" t="s">
        <v>1876</v>
      </c>
      <c r="H94" s="215" t="s">
        <v>189</v>
      </c>
      <c r="I94" s="215" t="s">
        <v>190</v>
      </c>
      <c r="J94" s="215"/>
      <c r="K94" s="215"/>
      <c r="L94" s="215"/>
      <c r="M94" s="220"/>
      <c r="N94" s="630" t="s">
        <v>2332</v>
      </c>
      <c r="O94" s="222"/>
      <c r="P94" s="222"/>
      <c r="Q94" s="223"/>
      <c r="R94" s="202">
        <v>93</v>
      </c>
    </row>
    <row r="95" spans="1:18" ht="30" x14ac:dyDescent="0.2">
      <c r="A95" s="214" t="s">
        <v>189</v>
      </c>
      <c r="B95" s="215" t="s">
        <v>607</v>
      </c>
      <c r="C95" s="261">
        <v>5</v>
      </c>
      <c r="D95" s="218" t="s">
        <v>36</v>
      </c>
      <c r="E95" s="217" t="s">
        <v>607</v>
      </c>
      <c r="F95" s="215" t="s">
        <v>1442</v>
      </c>
      <c r="G95" s="237" t="s">
        <v>1410</v>
      </c>
      <c r="H95" s="215"/>
      <c r="I95" s="215"/>
      <c r="J95" s="215"/>
      <c r="K95" s="215"/>
      <c r="L95" s="215"/>
      <c r="M95" s="220"/>
      <c r="N95" s="221"/>
      <c r="O95" s="222"/>
      <c r="P95" s="222"/>
      <c r="Q95" s="223"/>
      <c r="R95" s="202">
        <v>94</v>
      </c>
    </row>
    <row r="96" spans="1:18" ht="90" x14ac:dyDescent="0.2">
      <c r="A96" s="214" t="s">
        <v>190</v>
      </c>
      <c r="B96" s="215" t="s">
        <v>608</v>
      </c>
      <c r="C96" s="255">
        <v>5</v>
      </c>
      <c r="D96" s="218" t="s">
        <v>36</v>
      </c>
      <c r="E96" s="217" t="s">
        <v>1443</v>
      </c>
      <c r="F96" s="215" t="s">
        <v>1943</v>
      </c>
      <c r="G96" s="260" t="s">
        <v>1410</v>
      </c>
      <c r="H96" s="215"/>
      <c r="I96" s="215"/>
      <c r="J96" s="215"/>
      <c r="K96" s="215"/>
      <c r="L96" s="215"/>
      <c r="M96" s="220"/>
      <c r="N96" s="221"/>
      <c r="O96" s="222"/>
      <c r="P96" s="222"/>
      <c r="Q96" s="223"/>
      <c r="R96" s="202">
        <v>95</v>
      </c>
    </row>
    <row r="97" spans="1:18" ht="30" x14ac:dyDescent="0.2">
      <c r="A97" s="214" t="s">
        <v>195</v>
      </c>
      <c r="B97" s="215" t="s">
        <v>752</v>
      </c>
      <c r="C97" s="224">
        <v>5</v>
      </c>
      <c r="D97" s="218" t="s">
        <v>36</v>
      </c>
      <c r="E97" s="217" t="s">
        <v>1444</v>
      </c>
      <c r="F97" s="215" t="s">
        <v>1445</v>
      </c>
      <c r="G97" s="217" t="s">
        <v>1292</v>
      </c>
      <c r="H97" s="215"/>
      <c r="I97" s="215"/>
      <c r="J97" s="215"/>
      <c r="K97" s="215"/>
      <c r="L97" s="215"/>
      <c r="M97" s="220"/>
      <c r="N97" s="221"/>
      <c r="O97" s="222"/>
      <c r="P97" s="222"/>
      <c r="Q97" s="223"/>
      <c r="R97" s="202">
        <v>96</v>
      </c>
    </row>
    <row r="98" spans="1:18" ht="15" x14ac:dyDescent="0.2">
      <c r="A98" s="214"/>
      <c r="B98" s="215"/>
      <c r="C98" s="252"/>
      <c r="D98" s="218" t="s">
        <v>1288</v>
      </c>
      <c r="E98" s="217"/>
      <c r="F98" s="215"/>
      <c r="G98" s="226"/>
      <c r="H98" s="225"/>
      <c r="I98" s="225"/>
      <c r="J98" s="225"/>
      <c r="K98" s="225"/>
      <c r="L98" s="225"/>
      <c r="M98" s="227"/>
      <c r="N98" s="221"/>
      <c r="O98" s="228"/>
      <c r="P98" s="228"/>
      <c r="Q98" s="299" t="s">
        <v>1289</v>
      </c>
      <c r="R98" s="202">
        <v>97</v>
      </c>
    </row>
    <row r="99" spans="1:18" ht="31.5" x14ac:dyDescent="0.2">
      <c r="A99" s="231" t="s">
        <v>19</v>
      </c>
      <c r="B99" s="232" t="s">
        <v>1448</v>
      </c>
      <c r="C99" s="233">
        <v>6</v>
      </c>
      <c r="D99" s="236" t="s">
        <v>1288</v>
      </c>
      <c r="E99" s="234" t="s">
        <v>1448</v>
      </c>
      <c r="F99" s="235"/>
      <c r="G99" s="237"/>
      <c r="H99" s="235"/>
      <c r="I99" s="235"/>
      <c r="J99" s="235"/>
      <c r="K99" s="235"/>
      <c r="L99" s="235"/>
      <c r="M99" s="238"/>
      <c r="N99" s="239"/>
      <c r="O99" s="240"/>
      <c r="P99" s="240"/>
      <c r="Q99" s="298" t="s">
        <v>1289</v>
      </c>
      <c r="R99" s="202">
        <v>98</v>
      </c>
    </row>
    <row r="100" spans="1:18" ht="51" x14ac:dyDescent="0.2">
      <c r="A100" s="214" t="s">
        <v>85</v>
      </c>
      <c r="B100" s="215" t="s">
        <v>500</v>
      </c>
      <c r="C100" s="224">
        <v>6</v>
      </c>
      <c r="D100" s="218" t="s">
        <v>36</v>
      </c>
      <c r="E100" s="217" t="s">
        <v>500</v>
      </c>
      <c r="F100" s="225" t="s">
        <v>1449</v>
      </c>
      <c r="G100" s="226" t="s">
        <v>1450</v>
      </c>
      <c r="H100" s="262"/>
      <c r="I100" s="225"/>
      <c r="J100" s="225"/>
      <c r="K100" s="225"/>
      <c r="L100" s="225"/>
      <c r="M100" s="227"/>
      <c r="N100" s="256"/>
      <c r="O100" s="228"/>
      <c r="P100" s="228"/>
      <c r="Q100" s="257"/>
      <c r="R100" s="202">
        <v>99</v>
      </c>
    </row>
    <row r="101" spans="1:18" ht="38.25" x14ac:dyDescent="0.2">
      <c r="A101" s="214" t="s">
        <v>129</v>
      </c>
      <c r="B101" s="215" t="s">
        <v>1130</v>
      </c>
      <c r="C101" s="224">
        <v>6</v>
      </c>
      <c r="D101" s="218" t="s">
        <v>36</v>
      </c>
      <c r="E101" s="217" t="s">
        <v>1451</v>
      </c>
      <c r="F101" s="215" t="s">
        <v>1452</v>
      </c>
      <c r="G101" s="226" t="s">
        <v>1450</v>
      </c>
      <c r="H101" s="262"/>
      <c r="I101" s="225"/>
      <c r="J101" s="225"/>
      <c r="K101" s="225"/>
      <c r="L101" s="225"/>
      <c r="M101" s="227"/>
      <c r="N101" s="221"/>
      <c r="O101" s="228"/>
      <c r="P101" s="228"/>
      <c r="Q101" s="223"/>
      <c r="R101" s="202">
        <v>100</v>
      </c>
    </row>
    <row r="102" spans="1:18" ht="105" x14ac:dyDescent="0.2">
      <c r="A102" s="214" t="s">
        <v>80</v>
      </c>
      <c r="B102" s="215" t="s">
        <v>1453</v>
      </c>
      <c r="C102" s="224">
        <v>6</v>
      </c>
      <c r="D102" s="218" t="s">
        <v>36</v>
      </c>
      <c r="E102" s="217" t="s">
        <v>1454</v>
      </c>
      <c r="F102" s="215" t="s">
        <v>1455</v>
      </c>
      <c r="G102" s="226" t="s">
        <v>1450</v>
      </c>
      <c r="H102" s="262"/>
      <c r="I102" s="225"/>
      <c r="J102" s="225"/>
      <c r="K102" s="225"/>
      <c r="L102" s="225"/>
      <c r="M102" s="227"/>
      <c r="N102" s="221"/>
      <c r="O102" s="228"/>
      <c r="P102" s="228"/>
      <c r="Q102" s="223"/>
      <c r="R102" s="202">
        <v>101</v>
      </c>
    </row>
    <row r="103" spans="1:18" ht="60" x14ac:dyDescent="0.2">
      <c r="A103" s="214" t="s">
        <v>676</v>
      </c>
      <c r="B103" s="215" t="s">
        <v>2129</v>
      </c>
      <c r="C103" s="224">
        <v>6</v>
      </c>
      <c r="D103" s="218" t="s">
        <v>36</v>
      </c>
      <c r="E103" s="217" t="s">
        <v>2133</v>
      </c>
      <c r="F103" s="215" t="s">
        <v>2137</v>
      </c>
      <c r="G103" s="217"/>
      <c r="H103" s="262"/>
      <c r="I103" s="215"/>
      <c r="J103" s="215"/>
      <c r="K103" s="215"/>
      <c r="L103" s="215"/>
      <c r="M103" s="220"/>
      <c r="N103" s="221"/>
      <c r="O103" s="222">
        <v>45518</v>
      </c>
      <c r="P103" s="222">
        <v>45523</v>
      </c>
      <c r="Q103" s="297" t="s">
        <v>1516</v>
      </c>
      <c r="R103" s="202">
        <v>102</v>
      </c>
    </row>
    <row r="104" spans="1:18" ht="60" x14ac:dyDescent="0.2">
      <c r="A104" s="214" t="s">
        <v>111</v>
      </c>
      <c r="B104" s="215" t="s">
        <v>2130</v>
      </c>
      <c r="C104" s="224">
        <v>6</v>
      </c>
      <c r="D104" s="218" t="s">
        <v>36</v>
      </c>
      <c r="E104" s="217" t="s">
        <v>2134</v>
      </c>
      <c r="F104" s="215" t="s">
        <v>2138</v>
      </c>
      <c r="G104" s="217"/>
      <c r="H104" s="215" t="s">
        <v>676</v>
      </c>
      <c r="I104" s="215"/>
      <c r="J104" s="215"/>
      <c r="K104" s="215"/>
      <c r="L104" s="215"/>
      <c r="M104" s="220"/>
      <c r="N104" s="221"/>
      <c r="O104" s="222">
        <v>45518</v>
      </c>
      <c r="P104" s="222">
        <v>45523</v>
      </c>
      <c r="Q104" s="297" t="s">
        <v>1516</v>
      </c>
      <c r="R104" s="202">
        <v>103</v>
      </c>
    </row>
    <row r="105" spans="1:18" ht="192" customHeight="1" x14ac:dyDescent="0.2">
      <c r="A105" s="214" t="s">
        <v>1933</v>
      </c>
      <c r="B105" s="215" t="s">
        <v>2131</v>
      </c>
      <c r="C105" s="224">
        <v>6</v>
      </c>
      <c r="D105" s="218" t="s">
        <v>36</v>
      </c>
      <c r="E105" s="217" t="s">
        <v>2135</v>
      </c>
      <c r="F105" s="215" t="s">
        <v>2139</v>
      </c>
      <c r="G105" s="217"/>
      <c r="H105" s="215" t="s">
        <v>676</v>
      </c>
      <c r="I105" s="215"/>
      <c r="J105" s="215"/>
      <c r="K105" s="215"/>
      <c r="L105" s="215"/>
      <c r="M105" s="220"/>
      <c r="N105" s="221"/>
      <c r="O105" s="222"/>
      <c r="P105" s="631"/>
      <c r="Q105" s="629"/>
      <c r="R105" s="202">
        <v>104</v>
      </c>
    </row>
    <row r="106" spans="1:18" ht="45" x14ac:dyDescent="0.2">
      <c r="A106" s="214" t="s">
        <v>113</v>
      </c>
      <c r="B106" s="215" t="s">
        <v>2132</v>
      </c>
      <c r="C106" s="224">
        <v>6</v>
      </c>
      <c r="D106" s="218" t="s">
        <v>36</v>
      </c>
      <c r="E106" s="217" t="s">
        <v>2136</v>
      </c>
      <c r="F106" s="215" t="s">
        <v>2140</v>
      </c>
      <c r="G106" s="217" t="s">
        <v>1292</v>
      </c>
      <c r="H106" s="215"/>
      <c r="I106" s="215"/>
      <c r="J106" s="215"/>
      <c r="K106" s="215"/>
      <c r="L106" s="215"/>
      <c r="M106" s="220"/>
      <c r="N106" s="221"/>
      <c r="O106" s="222">
        <v>45518</v>
      </c>
      <c r="P106" s="222">
        <v>45523</v>
      </c>
      <c r="Q106" s="297" t="s">
        <v>1516</v>
      </c>
      <c r="R106" s="202">
        <v>105</v>
      </c>
    </row>
    <row r="107" spans="1:18" ht="60" x14ac:dyDescent="0.2">
      <c r="A107" s="214" t="s">
        <v>123</v>
      </c>
      <c r="B107" s="215" t="s">
        <v>926</v>
      </c>
      <c r="C107" s="224">
        <v>6</v>
      </c>
      <c r="D107" s="218" t="s">
        <v>36</v>
      </c>
      <c r="E107" s="217" t="s">
        <v>1456</v>
      </c>
      <c r="F107" s="215" t="s">
        <v>1457</v>
      </c>
      <c r="G107" s="260" t="s">
        <v>1424</v>
      </c>
      <c r="H107" s="215"/>
      <c r="I107" s="215"/>
      <c r="J107" s="215"/>
      <c r="K107" s="215"/>
      <c r="L107" s="215"/>
      <c r="M107" s="220"/>
      <c r="N107" s="221"/>
      <c r="O107" s="222">
        <v>46051</v>
      </c>
      <c r="P107" s="222">
        <v>46051</v>
      </c>
      <c r="Q107" s="297" t="s">
        <v>2407</v>
      </c>
      <c r="R107" s="202">
        <v>106</v>
      </c>
    </row>
    <row r="108" spans="1:18" ht="30" x14ac:dyDescent="0.2">
      <c r="A108" s="214" t="s">
        <v>122</v>
      </c>
      <c r="B108" s="215" t="s">
        <v>960</v>
      </c>
      <c r="C108" s="224">
        <v>6</v>
      </c>
      <c r="D108" s="218" t="s">
        <v>36</v>
      </c>
      <c r="E108" s="217" t="s">
        <v>1458</v>
      </c>
      <c r="F108" s="215" t="s">
        <v>1458</v>
      </c>
      <c r="G108" s="217"/>
      <c r="H108" s="215" t="s">
        <v>123</v>
      </c>
      <c r="I108" s="215"/>
      <c r="J108" s="215"/>
      <c r="K108" s="215"/>
      <c r="L108" s="215"/>
      <c r="M108" s="220"/>
      <c r="N108" s="221"/>
      <c r="O108" s="222">
        <v>46051</v>
      </c>
      <c r="P108" s="222">
        <v>46051</v>
      </c>
      <c r="Q108" s="297" t="s">
        <v>2407</v>
      </c>
      <c r="R108" s="202">
        <v>107</v>
      </c>
    </row>
    <row r="109" spans="1:18" ht="30" x14ac:dyDescent="0.2">
      <c r="A109" s="214" t="s">
        <v>758</v>
      </c>
      <c r="B109" s="215" t="s">
        <v>961</v>
      </c>
      <c r="C109" s="224">
        <v>6</v>
      </c>
      <c r="D109" s="218" t="s">
        <v>36</v>
      </c>
      <c r="E109" s="217" t="s">
        <v>1459</v>
      </c>
      <c r="F109" s="215" t="s">
        <v>1459</v>
      </c>
      <c r="G109" s="217" t="s">
        <v>1902</v>
      </c>
      <c r="H109" s="215" t="s">
        <v>123</v>
      </c>
      <c r="I109" s="215"/>
      <c r="J109" s="215"/>
      <c r="K109" s="215"/>
      <c r="L109" s="215"/>
      <c r="M109" s="220"/>
      <c r="N109" s="254"/>
      <c r="O109" s="222">
        <v>46051</v>
      </c>
      <c r="P109" s="222">
        <v>46051</v>
      </c>
      <c r="Q109" s="297" t="s">
        <v>2407</v>
      </c>
      <c r="R109" s="202">
        <v>108</v>
      </c>
    </row>
    <row r="110" spans="1:18" ht="30" x14ac:dyDescent="0.2">
      <c r="A110" s="214" t="s">
        <v>124</v>
      </c>
      <c r="B110" s="215" t="s">
        <v>759</v>
      </c>
      <c r="C110" s="224">
        <v>6</v>
      </c>
      <c r="D110" s="218" t="s">
        <v>36</v>
      </c>
      <c r="E110" s="217" t="s">
        <v>1461</v>
      </c>
      <c r="F110" s="215" t="s">
        <v>1462</v>
      </c>
      <c r="G110" s="217" t="s">
        <v>1292</v>
      </c>
      <c r="H110" s="215"/>
      <c r="I110" s="215"/>
      <c r="J110" s="215"/>
      <c r="K110" s="215"/>
      <c r="L110" s="215"/>
      <c r="M110" s="220"/>
      <c r="N110" s="254"/>
      <c r="O110" s="222"/>
      <c r="P110" s="222"/>
      <c r="Q110" s="223"/>
      <c r="R110" s="202">
        <v>109</v>
      </c>
    </row>
    <row r="111" spans="1:18" ht="30" x14ac:dyDescent="0.2">
      <c r="A111" s="214" t="s">
        <v>363</v>
      </c>
      <c r="B111" s="215" t="s">
        <v>760</v>
      </c>
      <c r="C111" s="224">
        <v>6</v>
      </c>
      <c r="D111" s="218" t="s">
        <v>36</v>
      </c>
      <c r="E111" s="217" t="s">
        <v>1463</v>
      </c>
      <c r="F111" s="215" t="s">
        <v>1464</v>
      </c>
      <c r="G111" s="217" t="s">
        <v>1424</v>
      </c>
      <c r="H111" s="215" t="s">
        <v>363</v>
      </c>
      <c r="I111" s="215"/>
      <c r="J111" s="215"/>
      <c r="K111" s="215"/>
      <c r="L111" s="215"/>
      <c r="M111" s="220"/>
      <c r="N111" s="221"/>
      <c r="O111" s="222"/>
      <c r="P111" s="222"/>
      <c r="Q111" s="223"/>
      <c r="R111" s="202">
        <v>110</v>
      </c>
    </row>
    <row r="112" spans="1:18" ht="30" x14ac:dyDescent="0.2">
      <c r="A112" s="214" t="s">
        <v>1870</v>
      </c>
      <c r="B112" s="215" t="s">
        <v>1877</v>
      </c>
      <c r="C112" s="224">
        <v>6</v>
      </c>
      <c r="D112" s="218" t="s">
        <v>36</v>
      </c>
      <c r="E112" s="217" t="s">
        <v>1878</v>
      </c>
      <c r="F112" s="215" t="s">
        <v>1879</v>
      </c>
      <c r="G112" s="260" t="s">
        <v>1424</v>
      </c>
      <c r="H112" s="215"/>
      <c r="I112" s="215"/>
      <c r="J112" s="215"/>
      <c r="K112" s="215"/>
      <c r="L112" s="215"/>
      <c r="M112" s="220"/>
      <c r="N112" s="253"/>
      <c r="O112" s="222">
        <v>45169</v>
      </c>
      <c r="P112" s="222">
        <v>45194</v>
      </c>
      <c r="Q112" s="297" t="s">
        <v>1516</v>
      </c>
      <c r="R112" s="202">
        <v>111</v>
      </c>
    </row>
    <row r="113" spans="1:18" ht="75" x14ac:dyDescent="0.2">
      <c r="A113" s="214" t="s">
        <v>1872</v>
      </c>
      <c r="B113" s="215" t="s">
        <v>1882</v>
      </c>
      <c r="C113" s="224">
        <v>6</v>
      </c>
      <c r="D113" s="218" t="s">
        <v>36</v>
      </c>
      <c r="E113" s="217" t="s">
        <v>1880</v>
      </c>
      <c r="F113" s="215" t="s">
        <v>1881</v>
      </c>
      <c r="G113" s="260" t="s">
        <v>1465</v>
      </c>
      <c r="H113" s="215" t="s">
        <v>1870</v>
      </c>
      <c r="I113" s="215"/>
      <c r="J113" s="215"/>
      <c r="K113" s="215"/>
      <c r="L113" s="215"/>
      <c r="M113" s="220"/>
      <c r="N113" s="253"/>
      <c r="O113" s="222">
        <v>45169</v>
      </c>
      <c r="P113" s="222">
        <v>45194</v>
      </c>
      <c r="Q113" s="297" t="s">
        <v>1516</v>
      </c>
      <c r="R113" s="202">
        <v>112</v>
      </c>
    </row>
    <row r="114" spans="1:18" ht="30" x14ac:dyDescent="0.2">
      <c r="A114" s="214" t="s">
        <v>1871</v>
      </c>
      <c r="B114" s="215" t="s">
        <v>1883</v>
      </c>
      <c r="C114" s="224">
        <v>6</v>
      </c>
      <c r="D114" s="218" t="s">
        <v>36</v>
      </c>
      <c r="E114" s="217" t="s">
        <v>1884</v>
      </c>
      <c r="F114" s="215" t="s">
        <v>1885</v>
      </c>
      <c r="G114" s="217" t="s">
        <v>1292</v>
      </c>
      <c r="H114" s="215"/>
      <c r="I114" s="215"/>
      <c r="J114" s="215"/>
      <c r="K114" s="215"/>
      <c r="L114" s="215"/>
      <c r="M114" s="220"/>
      <c r="N114" s="253"/>
      <c r="O114" s="222">
        <v>45169</v>
      </c>
      <c r="P114" s="222">
        <v>45194</v>
      </c>
      <c r="Q114" s="297" t="s">
        <v>1516</v>
      </c>
      <c r="R114" s="202">
        <v>113</v>
      </c>
    </row>
    <row r="115" spans="1:18" ht="45" x14ac:dyDescent="0.2">
      <c r="A115" s="214" t="s">
        <v>119</v>
      </c>
      <c r="B115" s="243" t="s">
        <v>925</v>
      </c>
      <c r="C115" s="224">
        <v>6</v>
      </c>
      <c r="D115" s="218" t="s">
        <v>36</v>
      </c>
      <c r="E115" s="217" t="s">
        <v>1466</v>
      </c>
      <c r="F115" s="215" t="s">
        <v>1467</v>
      </c>
      <c r="G115" s="217"/>
      <c r="H115" s="215"/>
      <c r="I115" s="215"/>
      <c r="J115" s="215"/>
      <c r="K115" s="215"/>
      <c r="L115" s="215"/>
      <c r="M115" s="220"/>
      <c r="N115" s="221"/>
      <c r="O115" s="222"/>
      <c r="P115" s="222"/>
      <c r="Q115" s="223"/>
      <c r="R115" s="202">
        <v>114</v>
      </c>
    </row>
    <row r="116" spans="1:18" ht="105" x14ac:dyDescent="0.2">
      <c r="A116" s="242" t="s">
        <v>118</v>
      </c>
      <c r="B116" s="243" t="s">
        <v>881</v>
      </c>
      <c r="C116" s="244">
        <v>6</v>
      </c>
      <c r="D116" s="218" t="s">
        <v>36</v>
      </c>
      <c r="E116" s="245" t="s">
        <v>1468</v>
      </c>
      <c r="F116" s="243" t="s">
        <v>2405</v>
      </c>
      <c r="G116" s="217" t="s">
        <v>1292</v>
      </c>
      <c r="H116" s="215"/>
      <c r="I116" s="215"/>
      <c r="J116" s="215"/>
      <c r="K116" s="215"/>
      <c r="L116" s="215"/>
      <c r="M116" s="220"/>
      <c r="N116" s="221"/>
      <c r="O116" s="222"/>
      <c r="P116" s="222"/>
      <c r="Q116" s="223"/>
      <c r="R116" s="202">
        <v>115</v>
      </c>
    </row>
    <row r="117" spans="1:18" ht="45" x14ac:dyDescent="0.2">
      <c r="A117" s="214" t="s">
        <v>126</v>
      </c>
      <c r="B117" s="215" t="s">
        <v>1469</v>
      </c>
      <c r="C117" s="224">
        <v>6</v>
      </c>
      <c r="D117" s="218" t="s">
        <v>36</v>
      </c>
      <c r="E117" s="217" t="s">
        <v>1470</v>
      </c>
      <c r="F117" s="215" t="s">
        <v>1471</v>
      </c>
      <c r="G117" s="217" t="s">
        <v>1424</v>
      </c>
      <c r="H117" s="215"/>
      <c r="I117" s="215"/>
      <c r="J117" s="215"/>
      <c r="K117" s="215"/>
      <c r="L117" s="215"/>
      <c r="M117" s="220"/>
      <c r="N117" s="221"/>
      <c r="O117" s="222"/>
      <c r="P117" s="222"/>
      <c r="Q117" s="223"/>
      <c r="R117" s="202">
        <v>116</v>
      </c>
    </row>
    <row r="118" spans="1:18" ht="90" x14ac:dyDescent="0.2">
      <c r="A118" s="214" t="s">
        <v>114</v>
      </c>
      <c r="B118" s="215" t="s">
        <v>962</v>
      </c>
      <c r="C118" s="224">
        <v>6</v>
      </c>
      <c r="D118" s="218" t="s">
        <v>36</v>
      </c>
      <c r="E118" s="217" t="s">
        <v>1472</v>
      </c>
      <c r="F118" s="215" t="s">
        <v>1944</v>
      </c>
      <c r="G118" s="217" t="s">
        <v>1473</v>
      </c>
      <c r="H118" s="215"/>
      <c r="I118" s="215"/>
      <c r="J118" s="215"/>
      <c r="K118" s="215"/>
      <c r="L118" s="215"/>
      <c r="M118" s="220"/>
      <c r="N118" s="221"/>
      <c r="O118" s="222"/>
      <c r="P118" s="222"/>
      <c r="Q118" s="223"/>
      <c r="R118" s="202">
        <v>117</v>
      </c>
    </row>
    <row r="119" spans="1:18" ht="60" x14ac:dyDescent="0.2">
      <c r="A119" s="214" t="s">
        <v>116</v>
      </c>
      <c r="B119" s="215" t="s">
        <v>1123</v>
      </c>
      <c r="C119" s="224">
        <v>6</v>
      </c>
      <c r="D119" s="218" t="s">
        <v>36</v>
      </c>
      <c r="E119" s="217" t="s">
        <v>1474</v>
      </c>
      <c r="F119" s="215" t="s">
        <v>1945</v>
      </c>
      <c r="G119" s="217" t="s">
        <v>1292</v>
      </c>
      <c r="H119" s="215"/>
      <c r="I119" s="215"/>
      <c r="J119" s="215"/>
      <c r="K119" s="215"/>
      <c r="L119" s="215"/>
      <c r="M119" s="220"/>
      <c r="N119" s="221"/>
      <c r="O119" s="222"/>
      <c r="P119" s="222"/>
      <c r="Q119" s="223"/>
      <c r="R119" s="202">
        <v>118</v>
      </c>
    </row>
    <row r="120" spans="1:18" ht="45" x14ac:dyDescent="0.2">
      <c r="A120" s="214" t="s">
        <v>115</v>
      </c>
      <c r="B120" s="215" t="s">
        <v>1475</v>
      </c>
      <c r="C120" s="224">
        <v>6</v>
      </c>
      <c r="D120" s="218" t="s">
        <v>36</v>
      </c>
      <c r="E120" s="217" t="s">
        <v>1476</v>
      </c>
      <c r="F120" s="215" t="s">
        <v>1477</v>
      </c>
      <c r="G120" s="217"/>
      <c r="H120" s="215"/>
      <c r="I120" s="215"/>
      <c r="J120" s="215"/>
      <c r="K120" s="215"/>
      <c r="L120" s="215"/>
      <c r="M120" s="220"/>
      <c r="N120" s="221"/>
      <c r="O120" s="222"/>
      <c r="P120" s="222"/>
      <c r="Q120" s="223"/>
      <c r="R120" s="202">
        <v>119</v>
      </c>
    </row>
    <row r="121" spans="1:18" ht="30" x14ac:dyDescent="0.2">
      <c r="A121" s="214" t="s">
        <v>110</v>
      </c>
      <c r="B121" s="215" t="s">
        <v>761</v>
      </c>
      <c r="C121" s="224">
        <v>6</v>
      </c>
      <c r="D121" s="218" t="s">
        <v>36</v>
      </c>
      <c r="E121" s="217" t="s">
        <v>1478</v>
      </c>
      <c r="F121" s="215" t="s">
        <v>1946</v>
      </c>
      <c r="G121" s="217" t="s">
        <v>1460</v>
      </c>
      <c r="H121" s="215"/>
      <c r="I121" s="215"/>
      <c r="J121" s="215"/>
      <c r="K121" s="215"/>
      <c r="L121" s="215"/>
      <c r="M121" s="220"/>
      <c r="N121" s="221"/>
      <c r="O121" s="222"/>
      <c r="P121" s="222"/>
      <c r="Q121" s="223"/>
      <c r="R121" s="202">
        <v>120</v>
      </c>
    </row>
    <row r="122" spans="1:18" ht="60" x14ac:dyDescent="0.2">
      <c r="A122" s="214" t="s">
        <v>141</v>
      </c>
      <c r="B122" s="215" t="s">
        <v>963</v>
      </c>
      <c r="C122" s="224">
        <v>6</v>
      </c>
      <c r="D122" s="218" t="s">
        <v>36</v>
      </c>
      <c r="E122" s="217" t="s">
        <v>1479</v>
      </c>
      <c r="F122" s="215" t="s">
        <v>1947</v>
      </c>
      <c r="G122" s="217" t="s">
        <v>1292</v>
      </c>
      <c r="H122" s="215"/>
      <c r="I122" s="215"/>
      <c r="J122" s="215"/>
      <c r="K122" s="215"/>
      <c r="L122" s="215"/>
      <c r="M122" s="220"/>
      <c r="N122" s="221"/>
      <c r="O122" s="222"/>
      <c r="P122" s="222"/>
      <c r="Q122" s="223"/>
      <c r="R122" s="202">
        <v>121</v>
      </c>
    </row>
    <row r="123" spans="1:18" ht="30" x14ac:dyDescent="0.2">
      <c r="A123" s="214" t="s">
        <v>105</v>
      </c>
      <c r="B123" s="215" t="s">
        <v>762</v>
      </c>
      <c r="C123" s="224">
        <v>6</v>
      </c>
      <c r="D123" s="218" t="s">
        <v>36</v>
      </c>
      <c r="E123" s="217" t="s">
        <v>1480</v>
      </c>
      <c r="F123" s="215" t="s">
        <v>1948</v>
      </c>
      <c r="G123" s="217" t="s">
        <v>1292</v>
      </c>
      <c r="H123" s="215"/>
      <c r="I123" s="215"/>
      <c r="J123" s="215"/>
      <c r="K123" s="215"/>
      <c r="L123" s="215"/>
      <c r="M123" s="220"/>
      <c r="N123" s="253"/>
      <c r="O123" s="222"/>
      <c r="P123" s="222"/>
      <c r="Q123" s="249"/>
      <c r="R123" s="202">
        <v>122</v>
      </c>
    </row>
    <row r="124" spans="1:18" ht="120" x14ac:dyDescent="0.2">
      <c r="A124" s="214" t="s">
        <v>97</v>
      </c>
      <c r="B124" s="215" t="s">
        <v>519</v>
      </c>
      <c r="C124" s="224">
        <v>6</v>
      </c>
      <c r="D124" s="218" t="s">
        <v>36</v>
      </c>
      <c r="E124" s="217" t="s">
        <v>519</v>
      </c>
      <c r="F124" s="215" t="s">
        <v>1949</v>
      </c>
      <c r="G124" s="260" t="s">
        <v>1481</v>
      </c>
      <c r="H124" s="215"/>
      <c r="I124" s="215"/>
      <c r="J124" s="215"/>
      <c r="K124" s="215"/>
      <c r="L124" s="215"/>
      <c r="M124" s="220"/>
      <c r="N124" s="253"/>
      <c r="O124" s="222"/>
      <c r="P124" s="222"/>
      <c r="Q124" s="223"/>
      <c r="R124" s="202">
        <v>123</v>
      </c>
    </row>
    <row r="125" spans="1:18" ht="45" x14ac:dyDescent="0.2">
      <c r="A125" s="214" t="s">
        <v>98</v>
      </c>
      <c r="B125" s="215" t="s">
        <v>614</v>
      </c>
      <c r="C125" s="224">
        <v>6</v>
      </c>
      <c r="D125" s="218" t="s">
        <v>36</v>
      </c>
      <c r="E125" s="217" t="s">
        <v>1482</v>
      </c>
      <c r="F125" s="215" t="s">
        <v>1483</v>
      </c>
      <c r="G125" s="217"/>
      <c r="H125" s="215" t="s">
        <v>267</v>
      </c>
      <c r="I125" s="215"/>
      <c r="J125" s="215"/>
      <c r="K125" s="215"/>
      <c r="L125" s="215"/>
      <c r="M125" s="220"/>
      <c r="N125" s="221"/>
      <c r="O125" s="222"/>
      <c r="P125" s="222"/>
      <c r="Q125" s="223"/>
      <c r="R125" s="202">
        <v>124</v>
      </c>
    </row>
    <row r="126" spans="1:18" ht="15" x14ac:dyDescent="0.2">
      <c r="A126" s="214" t="s">
        <v>106</v>
      </c>
      <c r="B126" s="215" t="s">
        <v>615</v>
      </c>
      <c r="C126" s="224">
        <v>6</v>
      </c>
      <c r="D126" s="218" t="s">
        <v>36</v>
      </c>
      <c r="E126" s="217" t="s">
        <v>1484</v>
      </c>
      <c r="F126" s="215" t="s">
        <v>1950</v>
      </c>
      <c r="G126" s="217" t="s">
        <v>1485</v>
      </c>
      <c r="H126" s="215" t="s">
        <v>98</v>
      </c>
      <c r="I126" s="215"/>
      <c r="J126" s="215"/>
      <c r="K126" s="215"/>
      <c r="L126" s="215"/>
      <c r="M126" s="220"/>
      <c r="N126" s="221"/>
      <c r="O126" s="222"/>
      <c r="P126" s="222"/>
      <c r="Q126" s="223"/>
      <c r="R126" s="202">
        <v>125</v>
      </c>
    </row>
    <row r="127" spans="1:18" ht="30" x14ac:dyDescent="0.2">
      <c r="A127" s="214" t="s">
        <v>102</v>
      </c>
      <c r="B127" s="215" t="s">
        <v>617</v>
      </c>
      <c r="C127" s="224">
        <v>6</v>
      </c>
      <c r="D127" s="218" t="s">
        <v>36</v>
      </c>
      <c r="E127" s="217" t="s">
        <v>1486</v>
      </c>
      <c r="F127" s="215" t="s">
        <v>1951</v>
      </c>
      <c r="G127" s="217" t="s">
        <v>1485</v>
      </c>
      <c r="H127" s="215" t="s">
        <v>98</v>
      </c>
      <c r="I127" s="215" t="s">
        <v>267</v>
      </c>
      <c r="J127" s="213"/>
      <c r="K127" s="215"/>
      <c r="L127" s="215"/>
      <c r="M127" s="220"/>
      <c r="N127" s="221"/>
      <c r="O127" s="222"/>
      <c r="P127" s="229"/>
      <c r="Q127" s="223"/>
      <c r="R127" s="202">
        <v>126</v>
      </c>
    </row>
    <row r="128" spans="1:18" ht="30" x14ac:dyDescent="0.2">
      <c r="A128" s="214" t="s">
        <v>101</v>
      </c>
      <c r="B128" s="215" t="s">
        <v>763</v>
      </c>
      <c r="C128" s="224">
        <v>6</v>
      </c>
      <c r="D128" s="218" t="s">
        <v>36</v>
      </c>
      <c r="E128" s="217" t="s">
        <v>1487</v>
      </c>
      <c r="F128" s="215" t="s">
        <v>1952</v>
      </c>
      <c r="G128" s="217" t="s">
        <v>1485</v>
      </c>
      <c r="H128" s="215" t="s">
        <v>98</v>
      </c>
      <c r="I128" s="215" t="s">
        <v>267</v>
      </c>
      <c r="J128" s="215"/>
      <c r="K128" s="215"/>
      <c r="L128" s="215"/>
      <c r="M128" s="220"/>
      <c r="N128" s="221"/>
      <c r="O128" s="222"/>
      <c r="P128" s="222"/>
      <c r="Q128" s="223"/>
      <c r="R128" s="202">
        <v>127</v>
      </c>
    </row>
    <row r="129" spans="1:18" ht="45" x14ac:dyDescent="0.2">
      <c r="A129" s="214" t="s">
        <v>1894</v>
      </c>
      <c r="B129" s="215" t="s">
        <v>1896</v>
      </c>
      <c r="C129" s="224">
        <v>6</v>
      </c>
      <c r="D129" s="218" t="s">
        <v>36</v>
      </c>
      <c r="E129" s="217" t="s">
        <v>1895</v>
      </c>
      <c r="F129" s="215" t="s">
        <v>1897</v>
      </c>
      <c r="G129" s="217" t="s">
        <v>1485</v>
      </c>
      <c r="H129" s="215" t="s">
        <v>98</v>
      </c>
      <c r="I129" s="215" t="s">
        <v>267</v>
      </c>
      <c r="J129" s="215"/>
      <c r="K129" s="215"/>
      <c r="L129" s="215"/>
      <c r="M129" s="220"/>
      <c r="N129" s="221" t="s">
        <v>2217</v>
      </c>
      <c r="O129" s="222">
        <v>45204</v>
      </c>
      <c r="P129" s="222">
        <v>45222</v>
      </c>
      <c r="Q129" s="297" t="s">
        <v>1516</v>
      </c>
      <c r="R129" s="202">
        <v>128</v>
      </c>
    </row>
    <row r="130" spans="1:18" ht="30" x14ac:dyDescent="0.2">
      <c r="A130" s="242" t="s">
        <v>99</v>
      </c>
      <c r="B130" s="243" t="s">
        <v>924</v>
      </c>
      <c r="C130" s="244">
        <v>6</v>
      </c>
      <c r="D130" s="218" t="s">
        <v>36</v>
      </c>
      <c r="E130" s="245" t="s">
        <v>1488</v>
      </c>
      <c r="F130" s="243" t="s">
        <v>1953</v>
      </c>
      <c r="G130" s="245" t="s">
        <v>1489</v>
      </c>
      <c r="H130" s="243" t="s">
        <v>98</v>
      </c>
      <c r="I130" s="243" t="s">
        <v>267</v>
      </c>
      <c r="J130" s="250"/>
      <c r="K130" s="243"/>
      <c r="L130" s="243"/>
      <c r="M130" s="246"/>
      <c r="N130" s="253"/>
      <c r="O130" s="248"/>
      <c r="P130" s="263"/>
      <c r="Q130" s="249"/>
      <c r="R130" s="202">
        <v>129</v>
      </c>
    </row>
    <row r="131" spans="1:18" ht="45" x14ac:dyDescent="0.2">
      <c r="A131" s="242" t="s">
        <v>103</v>
      </c>
      <c r="B131" s="243" t="s">
        <v>705</v>
      </c>
      <c r="C131" s="244">
        <v>6</v>
      </c>
      <c r="D131" s="218" t="s">
        <v>36</v>
      </c>
      <c r="E131" s="245" t="s">
        <v>1490</v>
      </c>
      <c r="F131" s="243" t="s">
        <v>1954</v>
      </c>
      <c r="G131" s="245" t="s">
        <v>1489</v>
      </c>
      <c r="H131" s="243" t="s">
        <v>98</v>
      </c>
      <c r="I131" s="243" t="s">
        <v>99</v>
      </c>
      <c r="J131" s="243" t="s">
        <v>267</v>
      </c>
      <c r="K131" s="250"/>
      <c r="L131" s="243"/>
      <c r="M131" s="246"/>
      <c r="N131" s="253"/>
      <c r="O131" s="248"/>
      <c r="P131" s="248"/>
      <c r="Q131" s="249"/>
      <c r="R131" s="202">
        <v>130</v>
      </c>
    </row>
    <row r="132" spans="1:18" ht="45" x14ac:dyDescent="0.2">
      <c r="A132" s="242" t="s">
        <v>100</v>
      </c>
      <c r="B132" s="243" t="s">
        <v>923</v>
      </c>
      <c r="C132" s="244">
        <v>6</v>
      </c>
      <c r="D132" s="218" t="s">
        <v>36</v>
      </c>
      <c r="E132" s="245" t="s">
        <v>1491</v>
      </c>
      <c r="F132" s="243" t="s">
        <v>1955</v>
      </c>
      <c r="G132" s="245" t="s">
        <v>1489</v>
      </c>
      <c r="H132" s="243" t="s">
        <v>98</v>
      </c>
      <c r="I132" s="243" t="s">
        <v>99</v>
      </c>
      <c r="J132" s="243" t="s">
        <v>267</v>
      </c>
      <c r="K132" s="250"/>
      <c r="L132" s="250"/>
      <c r="M132" s="246"/>
      <c r="N132" s="253"/>
      <c r="O132" s="248"/>
      <c r="P132" s="248"/>
      <c r="Q132" s="249"/>
      <c r="R132" s="202">
        <v>131</v>
      </c>
    </row>
    <row r="133" spans="1:18" ht="45" x14ac:dyDescent="0.2">
      <c r="A133" s="242" t="s">
        <v>104</v>
      </c>
      <c r="B133" s="243" t="s">
        <v>922</v>
      </c>
      <c r="C133" s="244">
        <v>6</v>
      </c>
      <c r="D133" s="218" t="s">
        <v>36</v>
      </c>
      <c r="E133" s="245" t="s">
        <v>1492</v>
      </c>
      <c r="F133" s="243" t="s">
        <v>1956</v>
      </c>
      <c r="G133" s="245" t="s">
        <v>1489</v>
      </c>
      <c r="H133" s="243" t="s">
        <v>98</v>
      </c>
      <c r="I133" s="243" t="s">
        <v>100</v>
      </c>
      <c r="J133" s="243" t="s">
        <v>99</v>
      </c>
      <c r="K133" s="243" t="s">
        <v>267</v>
      </c>
      <c r="L133" s="250"/>
      <c r="M133" s="246"/>
      <c r="N133" s="253"/>
      <c r="O133" s="248"/>
      <c r="P133" s="248"/>
      <c r="Q133" s="249"/>
      <c r="R133" s="202">
        <v>132</v>
      </c>
    </row>
    <row r="134" spans="1:18" s="251" customFormat="1" ht="30" x14ac:dyDescent="0.2">
      <c r="A134" s="214" t="s">
        <v>107</v>
      </c>
      <c r="B134" s="215" t="s">
        <v>1493</v>
      </c>
      <c r="C134" s="224">
        <v>6</v>
      </c>
      <c r="D134" s="218" t="s">
        <v>36</v>
      </c>
      <c r="E134" s="217" t="s">
        <v>1957</v>
      </c>
      <c r="F134" s="215" t="s">
        <v>1958</v>
      </c>
      <c r="G134" s="217"/>
      <c r="H134" s="215"/>
      <c r="I134" s="215"/>
      <c r="J134" s="215"/>
      <c r="K134" s="215"/>
      <c r="L134" s="215"/>
      <c r="M134" s="220"/>
      <c r="N134" s="221"/>
      <c r="O134" s="222"/>
      <c r="P134" s="222"/>
      <c r="Q134" s="223"/>
      <c r="R134" s="202">
        <v>133</v>
      </c>
    </row>
    <row r="135" spans="1:18" s="251" customFormat="1" ht="60" x14ac:dyDescent="0.2">
      <c r="A135" s="214" t="s">
        <v>108</v>
      </c>
      <c r="B135" s="215" t="s">
        <v>627</v>
      </c>
      <c r="C135" s="224">
        <v>6</v>
      </c>
      <c r="D135" s="218" t="s">
        <v>36</v>
      </c>
      <c r="E135" s="217" t="s">
        <v>1494</v>
      </c>
      <c r="F135" s="215" t="s">
        <v>1495</v>
      </c>
      <c r="G135" s="217"/>
      <c r="H135" s="215" t="s">
        <v>107</v>
      </c>
      <c r="I135" s="215"/>
      <c r="J135" s="215"/>
      <c r="K135" s="215"/>
      <c r="L135" s="215"/>
      <c r="M135" s="220"/>
      <c r="N135" s="221"/>
      <c r="O135" s="222"/>
      <c r="P135" s="222"/>
      <c r="Q135" s="223"/>
      <c r="R135" s="202">
        <v>134</v>
      </c>
    </row>
    <row r="136" spans="1:18" s="251" customFormat="1" ht="45" x14ac:dyDescent="0.2">
      <c r="A136" s="214" t="s">
        <v>109</v>
      </c>
      <c r="B136" s="215" t="s">
        <v>586</v>
      </c>
      <c r="C136" s="224">
        <v>6</v>
      </c>
      <c r="D136" s="218" t="s">
        <v>36</v>
      </c>
      <c r="E136" s="217" t="s">
        <v>1496</v>
      </c>
      <c r="F136" s="215" t="s">
        <v>1959</v>
      </c>
      <c r="G136" s="217" t="s">
        <v>1292</v>
      </c>
      <c r="H136" s="215"/>
      <c r="I136" s="215"/>
      <c r="J136" s="215"/>
      <c r="K136" s="215"/>
      <c r="L136" s="215"/>
      <c r="M136" s="220"/>
      <c r="N136" s="221"/>
      <c r="O136" s="222"/>
      <c r="P136" s="222"/>
      <c r="Q136" s="223"/>
      <c r="R136" s="202">
        <v>135</v>
      </c>
    </row>
    <row r="137" spans="1:18" s="251" customFormat="1" ht="45" x14ac:dyDescent="0.2">
      <c r="A137" s="214" t="s">
        <v>238</v>
      </c>
      <c r="B137" s="215" t="s">
        <v>1497</v>
      </c>
      <c r="C137" s="224">
        <v>6</v>
      </c>
      <c r="D137" s="218" t="s">
        <v>36</v>
      </c>
      <c r="E137" s="217" t="s">
        <v>1498</v>
      </c>
      <c r="F137" s="215" t="s">
        <v>1499</v>
      </c>
      <c r="G137" s="217"/>
      <c r="H137" s="215"/>
      <c r="I137" s="215"/>
      <c r="J137" s="215"/>
      <c r="K137" s="215"/>
      <c r="L137" s="215"/>
      <c r="M137" s="220"/>
      <c r="N137" s="221"/>
      <c r="O137" s="228"/>
      <c r="P137" s="228"/>
      <c r="Q137" s="223"/>
      <c r="R137" s="202">
        <v>136</v>
      </c>
    </row>
    <row r="138" spans="1:18" ht="45" x14ac:dyDescent="0.2">
      <c r="A138" s="214" t="s">
        <v>240</v>
      </c>
      <c r="B138" s="215" t="s">
        <v>1500</v>
      </c>
      <c r="C138" s="224">
        <v>6</v>
      </c>
      <c r="D138" s="218" t="s">
        <v>36</v>
      </c>
      <c r="E138" s="217" t="s">
        <v>1501</v>
      </c>
      <c r="F138" s="215" t="s">
        <v>1502</v>
      </c>
      <c r="G138" s="217"/>
      <c r="H138" s="215" t="s">
        <v>110</v>
      </c>
      <c r="I138" s="215"/>
      <c r="J138" s="215"/>
      <c r="K138" s="215"/>
      <c r="L138" s="215"/>
      <c r="M138" s="220"/>
      <c r="N138" s="221"/>
      <c r="O138" s="228"/>
      <c r="P138" s="228"/>
      <c r="Q138" s="223"/>
      <c r="R138" s="202">
        <v>137</v>
      </c>
    </row>
    <row r="139" spans="1:18" ht="60" x14ac:dyDescent="0.2">
      <c r="A139" s="214" t="s">
        <v>243</v>
      </c>
      <c r="B139" s="215" t="s">
        <v>1126</v>
      </c>
      <c r="C139" s="224">
        <v>6</v>
      </c>
      <c r="D139" s="218" t="s">
        <v>36</v>
      </c>
      <c r="E139" s="217" t="s">
        <v>1503</v>
      </c>
      <c r="F139" s="215" t="s">
        <v>1504</v>
      </c>
      <c r="G139" s="217"/>
      <c r="H139" s="215"/>
      <c r="I139" s="215"/>
      <c r="J139" s="215"/>
      <c r="K139" s="215"/>
      <c r="L139" s="215"/>
      <c r="M139" s="220"/>
      <c r="N139" s="221"/>
      <c r="O139" s="222"/>
      <c r="P139" s="222"/>
      <c r="Q139" s="223"/>
      <c r="R139" s="202">
        <v>138</v>
      </c>
    </row>
    <row r="140" spans="1:18" ht="30" x14ac:dyDescent="0.2">
      <c r="A140" s="214" t="s">
        <v>241</v>
      </c>
      <c r="B140" s="215" t="s">
        <v>577</v>
      </c>
      <c r="C140" s="224">
        <v>6</v>
      </c>
      <c r="D140" s="218" t="s">
        <v>36</v>
      </c>
      <c r="E140" s="217" t="s">
        <v>1505</v>
      </c>
      <c r="F140" s="215" t="s">
        <v>1960</v>
      </c>
      <c r="G140" s="217"/>
      <c r="H140" s="215"/>
      <c r="I140" s="215"/>
      <c r="J140" s="215"/>
      <c r="K140" s="215"/>
      <c r="L140" s="215"/>
      <c r="M140" s="220"/>
      <c r="N140" s="221"/>
      <c r="O140" s="222"/>
      <c r="P140" s="222"/>
      <c r="Q140" s="223"/>
      <c r="R140" s="202">
        <v>139</v>
      </c>
    </row>
    <row r="141" spans="1:18" ht="75" x14ac:dyDescent="0.2">
      <c r="A141" s="214" t="s">
        <v>1042</v>
      </c>
      <c r="B141" s="215" t="s">
        <v>1045</v>
      </c>
      <c r="C141" s="224">
        <v>6</v>
      </c>
      <c r="D141" s="218" t="s">
        <v>36</v>
      </c>
      <c r="E141" s="217" t="s">
        <v>1506</v>
      </c>
      <c r="F141" s="215" t="s">
        <v>1507</v>
      </c>
      <c r="G141" s="217"/>
      <c r="H141" s="215"/>
      <c r="I141" s="215"/>
      <c r="J141" s="215"/>
      <c r="K141" s="215"/>
      <c r="L141" s="215"/>
      <c r="M141" s="220"/>
      <c r="N141" s="221"/>
      <c r="O141" s="222"/>
      <c r="P141" s="222"/>
      <c r="Q141" s="223"/>
      <c r="R141" s="202">
        <v>140</v>
      </c>
    </row>
    <row r="142" spans="1:18" ht="75" x14ac:dyDescent="0.2">
      <c r="A142" s="214" t="s">
        <v>1043</v>
      </c>
      <c r="B142" s="215" t="s">
        <v>1044</v>
      </c>
      <c r="C142" s="224">
        <v>6</v>
      </c>
      <c r="D142" s="218" t="s">
        <v>36</v>
      </c>
      <c r="E142" s="217" t="s">
        <v>1508</v>
      </c>
      <c r="F142" s="215" t="s">
        <v>1509</v>
      </c>
      <c r="G142" s="217"/>
      <c r="H142" s="215" t="s">
        <v>1042</v>
      </c>
      <c r="I142" s="215"/>
      <c r="J142" s="215"/>
      <c r="K142" s="215"/>
      <c r="L142" s="215"/>
      <c r="M142" s="220"/>
      <c r="N142" s="221"/>
      <c r="O142" s="222"/>
      <c r="P142" s="222"/>
      <c r="Q142" s="223"/>
      <c r="R142" s="202">
        <v>141</v>
      </c>
    </row>
    <row r="143" spans="1:18" ht="105" x14ac:dyDescent="0.2">
      <c r="A143" s="214" t="s">
        <v>707</v>
      </c>
      <c r="B143" s="215" t="s">
        <v>770</v>
      </c>
      <c r="C143" s="264">
        <v>6</v>
      </c>
      <c r="D143" s="218" t="s">
        <v>36</v>
      </c>
      <c r="E143" s="217" t="s">
        <v>1510</v>
      </c>
      <c r="F143" s="215" t="s">
        <v>1961</v>
      </c>
      <c r="G143" s="217"/>
      <c r="H143" s="215"/>
      <c r="I143" s="215"/>
      <c r="J143" s="215"/>
      <c r="K143" s="215"/>
      <c r="L143" s="215"/>
      <c r="M143" s="220"/>
      <c r="N143" s="221"/>
      <c r="O143" s="222"/>
      <c r="P143" s="222"/>
      <c r="Q143" s="223"/>
      <c r="R143" s="202">
        <v>142</v>
      </c>
    </row>
    <row r="144" spans="1:18" ht="75" x14ac:dyDescent="0.2">
      <c r="A144" s="214" t="s">
        <v>1039</v>
      </c>
      <c r="B144" s="215" t="s">
        <v>1040</v>
      </c>
      <c r="C144" s="224">
        <v>6</v>
      </c>
      <c r="D144" s="218" t="s">
        <v>36</v>
      </c>
      <c r="E144" s="217" t="s">
        <v>1511</v>
      </c>
      <c r="F144" s="215" t="s">
        <v>1512</v>
      </c>
      <c r="G144" s="217" t="s">
        <v>1513</v>
      </c>
      <c r="H144" s="215" t="s">
        <v>1039</v>
      </c>
      <c r="I144" s="215"/>
      <c r="J144" s="215"/>
      <c r="K144" s="215"/>
      <c r="L144" s="215"/>
      <c r="M144" s="220"/>
      <c r="N144" s="221"/>
      <c r="O144" s="222"/>
      <c r="P144" s="222"/>
      <c r="Q144" s="223"/>
      <c r="R144" s="202">
        <v>143</v>
      </c>
    </row>
    <row r="145" spans="1:18" ht="45" x14ac:dyDescent="0.2">
      <c r="A145" s="214" t="s">
        <v>766</v>
      </c>
      <c r="B145" s="215" t="s">
        <v>767</v>
      </c>
      <c r="C145" s="224">
        <v>6</v>
      </c>
      <c r="D145" s="218" t="s">
        <v>36</v>
      </c>
      <c r="E145" s="217" t="s">
        <v>1514</v>
      </c>
      <c r="F145" s="243" t="s">
        <v>2333</v>
      </c>
      <c r="G145" s="217" t="s">
        <v>1515</v>
      </c>
      <c r="H145" s="215" t="s">
        <v>1039</v>
      </c>
      <c r="I145" s="215"/>
      <c r="J145" s="215"/>
      <c r="K145" s="215"/>
      <c r="L145" s="215"/>
      <c r="M145" s="220"/>
      <c r="N145" s="221"/>
      <c r="O145" s="222">
        <v>45105</v>
      </c>
      <c r="P145" s="222">
        <v>45131</v>
      </c>
      <c r="Q145" s="297" t="s">
        <v>1516</v>
      </c>
      <c r="R145" s="202">
        <v>144</v>
      </c>
    </row>
    <row r="146" spans="1:18" ht="75" x14ac:dyDescent="0.2">
      <c r="A146" s="214" t="s">
        <v>723</v>
      </c>
      <c r="B146" s="215" t="s">
        <v>1517</v>
      </c>
      <c r="C146" s="224">
        <v>6</v>
      </c>
      <c r="D146" s="218" t="s">
        <v>36</v>
      </c>
      <c r="E146" s="217" t="s">
        <v>1518</v>
      </c>
      <c r="F146" s="215" t="s">
        <v>1519</v>
      </c>
      <c r="G146" s="217" t="s">
        <v>1515</v>
      </c>
      <c r="H146" s="215" t="s">
        <v>1039</v>
      </c>
      <c r="I146" s="215"/>
      <c r="J146" s="215"/>
      <c r="K146" s="215"/>
      <c r="L146" s="215"/>
      <c r="M146" s="220"/>
      <c r="N146" s="221"/>
      <c r="O146" s="222"/>
      <c r="P146" s="222"/>
      <c r="Q146" s="223"/>
      <c r="R146" s="202">
        <v>145</v>
      </c>
    </row>
    <row r="147" spans="1:18" ht="75" x14ac:dyDescent="0.2">
      <c r="A147" s="214" t="s">
        <v>722</v>
      </c>
      <c r="B147" s="215" t="s">
        <v>768</v>
      </c>
      <c r="C147" s="224">
        <v>6</v>
      </c>
      <c r="D147" s="218" t="s">
        <v>36</v>
      </c>
      <c r="E147" s="217" t="s">
        <v>1520</v>
      </c>
      <c r="F147" s="215" t="s">
        <v>1521</v>
      </c>
      <c r="G147" s="217" t="s">
        <v>1515</v>
      </c>
      <c r="H147" s="215" t="s">
        <v>1039</v>
      </c>
      <c r="I147" s="215"/>
      <c r="J147" s="215"/>
      <c r="K147" s="215"/>
      <c r="L147" s="215"/>
      <c r="M147" s="220"/>
      <c r="N147" s="221"/>
      <c r="O147" s="222"/>
      <c r="P147" s="222"/>
      <c r="Q147" s="223"/>
      <c r="R147" s="202">
        <v>146</v>
      </c>
    </row>
    <row r="148" spans="1:18" ht="30" x14ac:dyDescent="0.2">
      <c r="A148" s="214" t="s">
        <v>360</v>
      </c>
      <c r="B148" s="215" t="s">
        <v>772</v>
      </c>
      <c r="C148" s="264">
        <v>8</v>
      </c>
      <c r="D148" s="218" t="s">
        <v>36</v>
      </c>
      <c r="E148" s="217" t="s">
        <v>1522</v>
      </c>
      <c r="F148" s="215" t="s">
        <v>1523</v>
      </c>
      <c r="G148" s="260" t="s">
        <v>1424</v>
      </c>
      <c r="H148" s="215"/>
      <c r="I148" s="215"/>
      <c r="J148" s="215"/>
      <c r="K148" s="215"/>
      <c r="L148" s="215"/>
      <c r="M148" s="220"/>
      <c r="N148" s="254" t="s">
        <v>1524</v>
      </c>
      <c r="O148" s="222"/>
      <c r="P148" s="222"/>
      <c r="Q148" s="223"/>
      <c r="R148" s="202">
        <v>147</v>
      </c>
    </row>
    <row r="149" spans="1:18" ht="60" x14ac:dyDescent="0.2">
      <c r="A149" s="214" t="s">
        <v>2307</v>
      </c>
      <c r="B149" s="215" t="s">
        <v>2308</v>
      </c>
      <c r="C149" s="224">
        <v>8</v>
      </c>
      <c r="D149" s="218" t="s">
        <v>36</v>
      </c>
      <c r="E149" s="217" t="s">
        <v>2309</v>
      </c>
      <c r="F149" s="243" t="s">
        <v>2310</v>
      </c>
      <c r="G149" s="217" t="s">
        <v>1424</v>
      </c>
      <c r="H149" s="215"/>
      <c r="I149" s="215"/>
      <c r="J149" s="215"/>
      <c r="K149" s="215"/>
      <c r="L149" s="215"/>
      <c r="M149" s="220"/>
      <c r="N149" s="221"/>
      <c r="O149" s="222">
        <v>45834</v>
      </c>
      <c r="P149" s="222">
        <v>45852</v>
      </c>
      <c r="Q149" s="297" t="s">
        <v>1516</v>
      </c>
      <c r="R149" s="202">
        <v>148</v>
      </c>
    </row>
    <row r="150" spans="1:18" ht="75" x14ac:dyDescent="0.2">
      <c r="A150" s="214" t="s">
        <v>672</v>
      </c>
      <c r="B150" s="243" t="s">
        <v>1078</v>
      </c>
      <c r="C150" s="244">
        <v>6</v>
      </c>
      <c r="D150" s="218" t="s">
        <v>36</v>
      </c>
      <c r="E150" s="245" t="s">
        <v>1525</v>
      </c>
      <c r="F150" s="243" t="s">
        <v>1526</v>
      </c>
      <c r="G150" s="245" t="s">
        <v>1527</v>
      </c>
      <c r="H150" s="243" t="s">
        <v>1039</v>
      </c>
      <c r="I150" s="243"/>
      <c r="J150" s="243"/>
      <c r="K150" s="243"/>
      <c r="L150" s="243"/>
      <c r="M150" s="246"/>
      <c r="N150" s="254" t="s">
        <v>1528</v>
      </c>
      <c r="O150" s="248"/>
      <c r="P150" s="248"/>
      <c r="Q150" s="249"/>
      <c r="R150" s="202">
        <v>149</v>
      </c>
    </row>
    <row r="151" spans="1:18" ht="75" x14ac:dyDescent="0.2">
      <c r="A151" s="214" t="s">
        <v>764</v>
      </c>
      <c r="B151" s="215" t="s">
        <v>1079</v>
      </c>
      <c r="C151" s="224">
        <v>6</v>
      </c>
      <c r="D151" s="218" t="s">
        <v>36</v>
      </c>
      <c r="E151" s="217" t="s">
        <v>1529</v>
      </c>
      <c r="F151" s="215" t="s">
        <v>1530</v>
      </c>
      <c r="G151" s="260" t="s">
        <v>1531</v>
      </c>
      <c r="H151" s="215" t="s">
        <v>1039</v>
      </c>
      <c r="I151" s="215"/>
      <c r="J151" s="215"/>
      <c r="K151" s="215"/>
      <c r="L151" s="215"/>
      <c r="M151" s="220"/>
      <c r="N151" s="254"/>
      <c r="O151" s="222"/>
      <c r="P151" s="222"/>
      <c r="Q151" s="223"/>
      <c r="R151" s="202">
        <v>150</v>
      </c>
    </row>
    <row r="152" spans="1:18" ht="105" x14ac:dyDescent="0.2">
      <c r="A152" s="214" t="s">
        <v>1092</v>
      </c>
      <c r="B152" s="215" t="s">
        <v>874</v>
      </c>
      <c r="C152" s="224">
        <v>6</v>
      </c>
      <c r="D152" s="218" t="s">
        <v>36</v>
      </c>
      <c r="E152" s="217" t="s">
        <v>1532</v>
      </c>
      <c r="F152" s="215" t="s">
        <v>1533</v>
      </c>
      <c r="G152" s="260" t="s">
        <v>1531</v>
      </c>
      <c r="H152" s="215" t="s">
        <v>672</v>
      </c>
      <c r="I152" s="215" t="s">
        <v>1039</v>
      </c>
      <c r="J152" s="215" t="s">
        <v>1046</v>
      </c>
      <c r="K152" s="215"/>
      <c r="L152" s="213"/>
      <c r="M152" s="230"/>
      <c r="N152" s="254"/>
      <c r="O152" s="222"/>
      <c r="P152" s="222"/>
      <c r="Q152" s="223"/>
      <c r="R152" s="202">
        <v>151</v>
      </c>
    </row>
    <row r="153" spans="1:18" ht="75" x14ac:dyDescent="0.2">
      <c r="A153" s="214" t="s">
        <v>1046</v>
      </c>
      <c r="B153" s="215" t="s">
        <v>1047</v>
      </c>
      <c r="C153" s="224">
        <v>6</v>
      </c>
      <c r="D153" s="218" t="s">
        <v>36</v>
      </c>
      <c r="E153" s="217" t="s">
        <v>1534</v>
      </c>
      <c r="F153" s="215" t="s">
        <v>1535</v>
      </c>
      <c r="G153" s="217" t="s">
        <v>1536</v>
      </c>
      <c r="H153" s="215"/>
      <c r="I153" s="215"/>
      <c r="J153" s="215"/>
      <c r="K153" s="215"/>
      <c r="L153" s="215"/>
      <c r="M153" s="220"/>
      <c r="N153" s="254"/>
      <c r="O153" s="222"/>
      <c r="P153" s="222"/>
      <c r="Q153" s="223"/>
      <c r="R153" s="202">
        <v>152</v>
      </c>
    </row>
    <row r="154" spans="1:18" s="251" customFormat="1" ht="75" x14ac:dyDescent="0.2">
      <c r="A154" s="214" t="s">
        <v>884</v>
      </c>
      <c r="B154" s="215" t="s">
        <v>1133</v>
      </c>
      <c r="C154" s="224">
        <v>6</v>
      </c>
      <c r="D154" s="218" t="s">
        <v>36</v>
      </c>
      <c r="E154" s="217" t="s">
        <v>1537</v>
      </c>
      <c r="F154" s="215" t="s">
        <v>1537</v>
      </c>
      <c r="G154" s="260" t="s">
        <v>1531</v>
      </c>
      <c r="H154" s="215" t="s">
        <v>1046</v>
      </c>
      <c r="I154" s="215"/>
      <c r="J154" s="215"/>
      <c r="K154" s="213"/>
      <c r="L154" s="215"/>
      <c r="M154" s="220"/>
      <c r="N154" s="254"/>
      <c r="O154" s="222"/>
      <c r="P154" s="222"/>
      <c r="Q154" s="223"/>
      <c r="R154" s="202">
        <v>153</v>
      </c>
    </row>
    <row r="155" spans="1:18" ht="45" x14ac:dyDescent="0.2">
      <c r="A155" s="214" t="s">
        <v>247</v>
      </c>
      <c r="B155" s="215" t="s">
        <v>581</v>
      </c>
      <c r="C155" s="224">
        <v>6</v>
      </c>
      <c r="D155" s="218" t="s">
        <v>36</v>
      </c>
      <c r="E155" s="217" t="s">
        <v>1538</v>
      </c>
      <c r="F155" s="215" t="s">
        <v>1539</v>
      </c>
      <c r="G155" s="217" t="s">
        <v>1292</v>
      </c>
      <c r="H155" s="215"/>
      <c r="I155" s="215"/>
      <c r="J155" s="215"/>
      <c r="K155" s="215"/>
      <c r="L155" s="215"/>
      <c r="M155" s="220"/>
      <c r="N155" s="254"/>
      <c r="O155" s="222"/>
      <c r="P155" s="222"/>
      <c r="Q155" s="223"/>
      <c r="R155" s="202">
        <v>154</v>
      </c>
    </row>
    <row r="156" spans="1:18" ht="45" x14ac:dyDescent="0.2">
      <c r="A156" s="214" t="s">
        <v>135</v>
      </c>
      <c r="B156" s="243" t="s">
        <v>1041</v>
      </c>
      <c r="C156" s="244">
        <v>6</v>
      </c>
      <c r="D156" s="218" t="s">
        <v>36</v>
      </c>
      <c r="E156" s="245" t="s">
        <v>1540</v>
      </c>
      <c r="F156" s="243" t="s">
        <v>1541</v>
      </c>
      <c r="G156" s="217" t="s">
        <v>1292</v>
      </c>
      <c r="H156" s="243"/>
      <c r="I156" s="243"/>
      <c r="J156" s="243"/>
      <c r="K156" s="243"/>
      <c r="L156" s="243"/>
      <c r="M156" s="246"/>
      <c r="N156" s="254"/>
      <c r="O156" s="248"/>
      <c r="P156" s="248"/>
      <c r="Q156" s="223"/>
      <c r="R156" s="202">
        <v>155</v>
      </c>
    </row>
    <row r="157" spans="1:18" ht="90" x14ac:dyDescent="0.2">
      <c r="A157" s="242" t="s">
        <v>709</v>
      </c>
      <c r="B157" s="243" t="s">
        <v>2069</v>
      </c>
      <c r="C157" s="244">
        <v>6</v>
      </c>
      <c r="D157" s="218" t="s">
        <v>36</v>
      </c>
      <c r="E157" s="245" t="s">
        <v>2239</v>
      </c>
      <c r="F157" s="243" t="s">
        <v>2239</v>
      </c>
      <c r="G157" s="217"/>
      <c r="H157" s="243"/>
      <c r="I157" s="215"/>
      <c r="J157" s="215"/>
      <c r="K157" s="215"/>
      <c r="L157" s="215"/>
      <c r="M157" s="220"/>
      <c r="N157" s="254"/>
      <c r="O157" s="222">
        <v>45343</v>
      </c>
      <c r="P157" s="222">
        <v>45369</v>
      </c>
      <c r="Q157" s="297" t="s">
        <v>1516</v>
      </c>
      <c r="R157" s="202">
        <v>156</v>
      </c>
    </row>
    <row r="158" spans="1:18" ht="60" x14ac:dyDescent="0.2">
      <c r="A158" s="214" t="s">
        <v>769</v>
      </c>
      <c r="B158" s="215" t="s">
        <v>921</v>
      </c>
      <c r="C158" s="224">
        <v>6</v>
      </c>
      <c r="D158" s="218" t="s">
        <v>36</v>
      </c>
      <c r="E158" s="217" t="s">
        <v>1542</v>
      </c>
      <c r="F158" s="215" t="s">
        <v>1542</v>
      </c>
      <c r="G158" s="217"/>
      <c r="H158" s="243"/>
      <c r="I158" s="215"/>
      <c r="J158" s="215"/>
      <c r="K158" s="215"/>
      <c r="L158" s="215"/>
      <c r="M158" s="220"/>
      <c r="N158" s="254"/>
      <c r="O158" s="222"/>
      <c r="P158" s="222"/>
      <c r="Q158" s="223"/>
      <c r="R158" s="202">
        <v>157</v>
      </c>
    </row>
    <row r="159" spans="1:18" ht="45" x14ac:dyDescent="0.2">
      <c r="A159" s="242" t="s">
        <v>140</v>
      </c>
      <c r="B159" s="243" t="s">
        <v>2068</v>
      </c>
      <c r="C159" s="244">
        <v>6</v>
      </c>
      <c r="D159" s="218" t="s">
        <v>36</v>
      </c>
      <c r="E159" s="245" t="s">
        <v>2240</v>
      </c>
      <c r="F159" s="243" t="s">
        <v>2241</v>
      </c>
      <c r="G159" s="217"/>
      <c r="H159" s="215"/>
      <c r="I159" s="215"/>
      <c r="J159" s="215"/>
      <c r="K159" s="215"/>
      <c r="L159" s="215"/>
      <c r="M159" s="220"/>
      <c r="N159" s="254"/>
      <c r="O159" s="222">
        <v>45343</v>
      </c>
      <c r="P159" s="222">
        <v>45369</v>
      </c>
      <c r="Q159" s="297" t="s">
        <v>1516</v>
      </c>
      <c r="R159" s="202">
        <v>158</v>
      </c>
    </row>
    <row r="160" spans="1:18" ht="75" x14ac:dyDescent="0.2">
      <c r="A160" s="214" t="s">
        <v>724</v>
      </c>
      <c r="B160" s="215" t="s">
        <v>920</v>
      </c>
      <c r="C160" s="224">
        <v>6</v>
      </c>
      <c r="D160" s="218" t="s">
        <v>36</v>
      </c>
      <c r="E160" s="217" t="s">
        <v>1543</v>
      </c>
      <c r="F160" s="215" t="s">
        <v>1544</v>
      </c>
      <c r="G160" s="217"/>
      <c r="H160" s="215"/>
      <c r="I160" s="215"/>
      <c r="J160" s="215"/>
      <c r="K160" s="215"/>
      <c r="L160" s="215"/>
      <c r="M160" s="220"/>
      <c r="N160" s="254"/>
      <c r="O160" s="222"/>
      <c r="P160" s="222">
        <v>45369</v>
      </c>
      <c r="Q160" s="297" t="s">
        <v>1516</v>
      </c>
      <c r="R160" s="202">
        <v>159</v>
      </c>
    </row>
    <row r="161" spans="1:18" ht="75" x14ac:dyDescent="0.2">
      <c r="A161" s="242" t="s">
        <v>714</v>
      </c>
      <c r="B161" s="243" t="s">
        <v>2070</v>
      </c>
      <c r="C161" s="244">
        <v>6</v>
      </c>
      <c r="D161" s="218" t="s">
        <v>36</v>
      </c>
      <c r="E161" s="245" t="s">
        <v>2242</v>
      </c>
      <c r="F161" s="243" t="s">
        <v>2243</v>
      </c>
      <c r="G161" s="217"/>
      <c r="H161" s="215"/>
      <c r="I161" s="215"/>
      <c r="J161" s="215"/>
      <c r="K161" s="215"/>
      <c r="L161" s="215"/>
      <c r="M161" s="220"/>
      <c r="N161" s="254"/>
      <c r="O161" s="222">
        <v>45343</v>
      </c>
      <c r="P161" s="222">
        <v>45369</v>
      </c>
      <c r="Q161" s="297" t="s">
        <v>1516</v>
      </c>
      <c r="R161" s="202">
        <v>160</v>
      </c>
    </row>
    <row r="162" spans="1:18" ht="60" x14ac:dyDescent="0.2">
      <c r="A162" s="214" t="s">
        <v>918</v>
      </c>
      <c r="B162" s="215" t="s">
        <v>919</v>
      </c>
      <c r="C162" s="224">
        <v>8</v>
      </c>
      <c r="D162" s="218" t="s">
        <v>36</v>
      </c>
      <c r="E162" s="217" t="s">
        <v>1545</v>
      </c>
      <c r="F162" s="215" t="s">
        <v>1545</v>
      </c>
      <c r="G162" s="217"/>
      <c r="H162" s="215"/>
      <c r="I162" s="215"/>
      <c r="J162" s="215"/>
      <c r="K162" s="215"/>
      <c r="L162" s="215"/>
      <c r="M162" s="220"/>
      <c r="N162" s="265"/>
      <c r="O162" s="222"/>
      <c r="P162" s="222">
        <v>45369</v>
      </c>
      <c r="Q162" s="297" t="s">
        <v>1516</v>
      </c>
      <c r="R162" s="202">
        <v>161</v>
      </c>
    </row>
    <row r="163" spans="1:18" ht="75" x14ac:dyDescent="0.2">
      <c r="A163" s="242" t="s">
        <v>716</v>
      </c>
      <c r="B163" s="243" t="s">
        <v>917</v>
      </c>
      <c r="C163" s="244">
        <v>6</v>
      </c>
      <c r="D163" s="218" t="s">
        <v>36</v>
      </c>
      <c r="E163" s="245" t="s">
        <v>2244</v>
      </c>
      <c r="F163" s="243" t="s">
        <v>2245</v>
      </c>
      <c r="G163" s="217"/>
      <c r="H163" s="243"/>
      <c r="I163" s="243"/>
      <c r="J163" s="243"/>
      <c r="K163" s="243"/>
      <c r="L163" s="243"/>
      <c r="M163" s="246"/>
      <c r="N163" s="254"/>
      <c r="O163" s="222">
        <v>45343</v>
      </c>
      <c r="P163" s="222">
        <v>45369</v>
      </c>
      <c r="Q163" s="297" t="s">
        <v>1516</v>
      </c>
      <c r="R163" s="202">
        <v>162</v>
      </c>
    </row>
    <row r="164" spans="1:18" ht="60" x14ac:dyDescent="0.2">
      <c r="A164" s="242" t="s">
        <v>773</v>
      </c>
      <c r="B164" s="243" t="s">
        <v>774</v>
      </c>
      <c r="C164" s="244">
        <v>6</v>
      </c>
      <c r="D164" s="218" t="s">
        <v>36</v>
      </c>
      <c r="E164" s="245" t="s">
        <v>2246</v>
      </c>
      <c r="F164" s="243" t="s">
        <v>2247</v>
      </c>
      <c r="G164" s="245"/>
      <c r="H164" s="243"/>
      <c r="I164" s="243"/>
      <c r="J164" s="243"/>
      <c r="K164" s="243"/>
      <c r="L164" s="243"/>
      <c r="M164" s="246"/>
      <c r="N164" s="254"/>
      <c r="O164" s="222">
        <v>45343</v>
      </c>
      <c r="P164" s="222">
        <v>45369</v>
      </c>
      <c r="Q164" s="297" t="s">
        <v>1516</v>
      </c>
      <c r="R164" s="202">
        <v>163</v>
      </c>
    </row>
    <row r="165" spans="1:18" ht="75" x14ac:dyDescent="0.2">
      <c r="A165" s="242" t="s">
        <v>719</v>
      </c>
      <c r="B165" s="243" t="s">
        <v>916</v>
      </c>
      <c r="C165" s="244">
        <v>6</v>
      </c>
      <c r="D165" s="218" t="s">
        <v>36</v>
      </c>
      <c r="E165" s="245" t="s">
        <v>2248</v>
      </c>
      <c r="F165" s="243" t="s">
        <v>2249</v>
      </c>
      <c r="G165" s="217"/>
      <c r="H165" s="215"/>
      <c r="I165" s="215"/>
      <c r="J165" s="215"/>
      <c r="K165" s="215"/>
      <c r="L165" s="215"/>
      <c r="M165" s="220"/>
      <c r="N165" s="254"/>
      <c r="O165" s="222">
        <v>45343</v>
      </c>
      <c r="P165" s="222">
        <v>45369</v>
      </c>
      <c r="Q165" s="297" t="s">
        <v>1516</v>
      </c>
      <c r="R165" s="202">
        <v>164</v>
      </c>
    </row>
    <row r="166" spans="1:18" ht="75" x14ac:dyDescent="0.2">
      <c r="A166" s="242" t="s">
        <v>720</v>
      </c>
      <c r="B166" s="243" t="s">
        <v>915</v>
      </c>
      <c r="C166" s="244">
        <v>6</v>
      </c>
      <c r="D166" s="218" t="s">
        <v>36</v>
      </c>
      <c r="E166" s="245" t="s">
        <v>1935</v>
      </c>
      <c r="F166" s="243" t="s">
        <v>1936</v>
      </c>
      <c r="G166" s="245"/>
      <c r="H166" s="215"/>
      <c r="I166" s="243"/>
      <c r="J166" s="243"/>
      <c r="K166" s="243"/>
      <c r="L166" s="243"/>
      <c r="M166" s="246"/>
      <c r="N166" s="221"/>
      <c r="O166" s="248"/>
      <c r="P166" s="248"/>
      <c r="Q166" s="249"/>
      <c r="R166" s="202">
        <v>165</v>
      </c>
    </row>
    <row r="167" spans="1:18" ht="30" x14ac:dyDescent="0.2">
      <c r="A167" s="214" t="s">
        <v>1116</v>
      </c>
      <c r="B167" s="215" t="s">
        <v>1115</v>
      </c>
      <c r="C167" s="224">
        <v>6</v>
      </c>
      <c r="D167" s="218" t="s">
        <v>36</v>
      </c>
      <c r="E167" s="217" t="s">
        <v>1546</v>
      </c>
      <c r="F167" s="215" t="s">
        <v>1546</v>
      </c>
      <c r="G167" s="217" t="s">
        <v>1292</v>
      </c>
      <c r="H167" s="215"/>
      <c r="I167" s="219"/>
      <c r="J167" s="219"/>
      <c r="K167" s="219"/>
      <c r="L167" s="219"/>
      <c r="M167" s="266"/>
      <c r="N167" s="221"/>
      <c r="O167" s="267"/>
      <c r="P167" s="267"/>
      <c r="Q167" s="249"/>
      <c r="R167" s="202">
        <v>166</v>
      </c>
    </row>
    <row r="168" spans="1:18" ht="30" x14ac:dyDescent="0.2">
      <c r="A168" s="214" t="s">
        <v>371</v>
      </c>
      <c r="B168" s="215" t="s">
        <v>1279</v>
      </c>
      <c r="C168" s="224">
        <v>6</v>
      </c>
      <c r="D168" s="218" t="s">
        <v>36</v>
      </c>
      <c r="E168" s="217" t="s">
        <v>1547</v>
      </c>
      <c r="F168" s="215" t="s">
        <v>1548</v>
      </c>
      <c r="G168" s="217" t="s">
        <v>1424</v>
      </c>
      <c r="H168" s="215"/>
      <c r="I168" s="215"/>
      <c r="J168" s="215"/>
      <c r="K168" s="215"/>
      <c r="L168" s="215"/>
      <c r="M168" s="220"/>
      <c r="N168" s="221"/>
      <c r="O168" s="222"/>
      <c r="P168" s="222"/>
      <c r="Q168" s="249"/>
      <c r="R168" s="202">
        <v>167</v>
      </c>
    </row>
    <row r="169" spans="1:18" ht="45" x14ac:dyDescent="0.2">
      <c r="A169" s="214" t="s">
        <v>1113</v>
      </c>
      <c r="B169" s="215" t="s">
        <v>1114</v>
      </c>
      <c r="C169" s="224">
        <v>6</v>
      </c>
      <c r="D169" s="218" t="s">
        <v>36</v>
      </c>
      <c r="E169" s="217" t="s">
        <v>1549</v>
      </c>
      <c r="F169" s="215" t="s">
        <v>1550</v>
      </c>
      <c r="G169" s="217" t="s">
        <v>1341</v>
      </c>
      <c r="H169" s="215"/>
      <c r="I169" s="219"/>
      <c r="J169" s="219"/>
      <c r="K169" s="219"/>
      <c r="L169" s="219"/>
      <c r="M169" s="266"/>
      <c r="N169" s="221"/>
      <c r="O169" s="267"/>
      <c r="P169" s="267"/>
      <c r="Q169" s="249"/>
      <c r="R169" s="202">
        <v>168</v>
      </c>
    </row>
    <row r="170" spans="1:18" ht="45" x14ac:dyDescent="0.2">
      <c r="A170" s="214" t="s">
        <v>264</v>
      </c>
      <c r="B170" s="215" t="s">
        <v>775</v>
      </c>
      <c r="C170" s="224">
        <v>6</v>
      </c>
      <c r="D170" s="218" t="s">
        <v>36</v>
      </c>
      <c r="E170" s="217" t="s">
        <v>1551</v>
      </c>
      <c r="F170" s="215" t="s">
        <v>1552</v>
      </c>
      <c r="G170" s="217"/>
      <c r="H170" s="215"/>
      <c r="I170" s="215"/>
      <c r="J170" s="215"/>
      <c r="K170" s="215"/>
      <c r="L170" s="215"/>
      <c r="M170" s="220"/>
      <c r="N170" s="221"/>
      <c r="O170" s="228"/>
      <c r="P170" s="228"/>
      <c r="Q170" s="223"/>
      <c r="R170" s="202">
        <v>169</v>
      </c>
    </row>
    <row r="171" spans="1:18" ht="75" x14ac:dyDescent="0.2">
      <c r="A171" s="214" t="s">
        <v>267</v>
      </c>
      <c r="B171" s="215" t="s">
        <v>668</v>
      </c>
      <c r="C171" s="224">
        <v>6</v>
      </c>
      <c r="D171" s="218" t="s">
        <v>36</v>
      </c>
      <c r="E171" s="217" t="s">
        <v>1553</v>
      </c>
      <c r="F171" s="215" t="s">
        <v>1962</v>
      </c>
      <c r="G171" s="268"/>
      <c r="H171" s="215"/>
      <c r="I171" s="215"/>
      <c r="J171" s="215"/>
      <c r="K171" s="215"/>
      <c r="L171" s="215"/>
      <c r="M171" s="220"/>
      <c r="N171" s="253"/>
      <c r="O171" s="222"/>
      <c r="P171" s="222"/>
      <c r="Q171" s="223"/>
      <c r="R171" s="202">
        <v>170</v>
      </c>
    </row>
    <row r="172" spans="1:18" ht="45" x14ac:dyDescent="0.2">
      <c r="A172" s="214" t="s">
        <v>776</v>
      </c>
      <c r="B172" s="215" t="s">
        <v>1128</v>
      </c>
      <c r="C172" s="224">
        <v>6</v>
      </c>
      <c r="D172" s="218" t="s">
        <v>36</v>
      </c>
      <c r="E172" s="217" t="s">
        <v>1554</v>
      </c>
      <c r="F172" s="215" t="s">
        <v>1963</v>
      </c>
      <c r="G172" s="245" t="s">
        <v>1555</v>
      </c>
      <c r="H172" s="215"/>
      <c r="I172" s="215"/>
      <c r="J172" s="215"/>
      <c r="K172" s="215"/>
      <c r="L172" s="215"/>
      <c r="M172" s="220"/>
      <c r="N172" s="253"/>
      <c r="O172" s="222"/>
      <c r="P172" s="222"/>
      <c r="Q172" s="223"/>
      <c r="R172" s="202">
        <v>171</v>
      </c>
    </row>
    <row r="173" spans="1:18" ht="105" x14ac:dyDescent="0.2">
      <c r="A173" s="214" t="s">
        <v>269</v>
      </c>
      <c r="B173" s="215" t="s">
        <v>1095</v>
      </c>
      <c r="C173" s="224">
        <v>6</v>
      </c>
      <c r="D173" s="218" t="s">
        <v>36</v>
      </c>
      <c r="E173" s="217" t="s">
        <v>1556</v>
      </c>
      <c r="F173" s="215" t="s">
        <v>1556</v>
      </c>
      <c r="G173" s="217" t="s">
        <v>1557</v>
      </c>
      <c r="H173" s="215" t="s">
        <v>267</v>
      </c>
      <c r="I173" s="213"/>
      <c r="J173" s="215"/>
      <c r="K173" s="215"/>
      <c r="L173" s="215"/>
      <c r="M173" s="220"/>
      <c r="N173" s="221" t="s">
        <v>1964</v>
      </c>
      <c r="O173" s="229"/>
      <c r="P173" s="222"/>
      <c r="Q173" s="223"/>
      <c r="R173" s="202">
        <v>172</v>
      </c>
    </row>
    <row r="174" spans="1:18" ht="60" x14ac:dyDescent="0.2">
      <c r="A174" s="214" t="s">
        <v>270</v>
      </c>
      <c r="B174" s="215" t="s">
        <v>1068</v>
      </c>
      <c r="C174" s="224">
        <v>6</v>
      </c>
      <c r="D174" s="218" t="s">
        <v>36</v>
      </c>
      <c r="E174" s="217" t="s">
        <v>1558</v>
      </c>
      <c r="F174" s="215" t="s">
        <v>1559</v>
      </c>
      <c r="G174" s="260" t="s">
        <v>1560</v>
      </c>
      <c r="H174" s="215" t="s">
        <v>269</v>
      </c>
      <c r="I174" s="215" t="s">
        <v>267</v>
      </c>
      <c r="J174" s="213"/>
      <c r="K174" s="215"/>
      <c r="L174" s="215"/>
      <c r="M174" s="220"/>
      <c r="N174" s="221"/>
      <c r="O174" s="222"/>
      <c r="P174" s="229"/>
      <c r="Q174" s="223"/>
      <c r="R174" s="202">
        <v>173</v>
      </c>
    </row>
    <row r="175" spans="1:18" ht="45" x14ac:dyDescent="0.2">
      <c r="A175" s="214" t="s">
        <v>1156</v>
      </c>
      <c r="B175" s="215" t="s">
        <v>1561</v>
      </c>
      <c r="C175" s="224">
        <v>6</v>
      </c>
      <c r="D175" s="218" t="s">
        <v>36</v>
      </c>
      <c r="E175" s="217" t="s">
        <v>1562</v>
      </c>
      <c r="F175" s="215" t="s">
        <v>1563</v>
      </c>
      <c r="G175" s="260" t="s">
        <v>1560</v>
      </c>
      <c r="H175" s="215" t="s">
        <v>269</v>
      </c>
      <c r="I175" s="215" t="s">
        <v>267</v>
      </c>
      <c r="J175" s="213"/>
      <c r="K175" s="215"/>
      <c r="L175" s="215"/>
      <c r="M175" s="220"/>
      <c r="N175" s="221"/>
      <c r="O175" s="222"/>
      <c r="P175" s="229"/>
      <c r="Q175" s="223"/>
      <c r="R175" s="202">
        <v>174</v>
      </c>
    </row>
    <row r="176" spans="1:18" s="251" customFormat="1" ht="45" x14ac:dyDescent="0.2">
      <c r="A176" s="214" t="s">
        <v>272</v>
      </c>
      <c r="B176" s="215" t="s">
        <v>1096</v>
      </c>
      <c r="C176" s="224">
        <v>6</v>
      </c>
      <c r="D176" s="218" t="s">
        <v>36</v>
      </c>
      <c r="E176" s="217" t="s">
        <v>1564</v>
      </c>
      <c r="F176" s="215" t="s">
        <v>1565</v>
      </c>
      <c r="G176" s="260" t="s">
        <v>1560</v>
      </c>
      <c r="H176" s="215" t="s">
        <v>269</v>
      </c>
      <c r="I176" s="215" t="s">
        <v>267</v>
      </c>
      <c r="J176" s="213"/>
      <c r="K176" s="215"/>
      <c r="L176" s="215"/>
      <c r="M176" s="220"/>
      <c r="N176" s="221"/>
      <c r="O176" s="222"/>
      <c r="P176" s="229"/>
      <c r="Q176" s="223"/>
      <c r="R176" s="202">
        <v>175</v>
      </c>
    </row>
    <row r="177" spans="1:18" ht="30" x14ac:dyDescent="0.2">
      <c r="A177" s="214" t="s">
        <v>1088</v>
      </c>
      <c r="B177" s="215" t="s">
        <v>1089</v>
      </c>
      <c r="C177" s="224">
        <v>6</v>
      </c>
      <c r="D177" s="218" t="s">
        <v>36</v>
      </c>
      <c r="E177" s="217" t="s">
        <v>1566</v>
      </c>
      <c r="F177" s="215" t="s">
        <v>1965</v>
      </c>
      <c r="G177" s="260" t="s">
        <v>1410</v>
      </c>
      <c r="H177" s="215"/>
      <c r="I177" s="215"/>
      <c r="J177" s="215"/>
      <c r="K177" s="215"/>
      <c r="L177" s="215"/>
      <c r="M177" s="220"/>
      <c r="N177" s="221"/>
      <c r="O177" s="228"/>
      <c r="P177" s="228"/>
      <c r="Q177" s="223"/>
      <c r="R177" s="202">
        <v>176</v>
      </c>
    </row>
    <row r="178" spans="1:18" s="251" customFormat="1" ht="15" x14ac:dyDescent="0.2">
      <c r="A178" s="214"/>
      <c r="B178" s="215"/>
      <c r="C178" s="224"/>
      <c r="D178" s="218" t="s">
        <v>1288</v>
      </c>
      <c r="E178" s="217"/>
      <c r="F178" s="215"/>
      <c r="G178" s="226"/>
      <c r="H178" s="225"/>
      <c r="I178" s="225"/>
      <c r="J178" s="225"/>
      <c r="K178" s="225"/>
      <c r="L178" s="225"/>
      <c r="M178" s="227"/>
      <c r="N178" s="221"/>
      <c r="O178" s="228"/>
      <c r="P178" s="228"/>
      <c r="Q178" s="299" t="s">
        <v>1289</v>
      </c>
      <c r="R178" s="202">
        <v>177</v>
      </c>
    </row>
    <row r="179" spans="1:18" ht="15.75" x14ac:dyDescent="0.2">
      <c r="A179" s="231" t="s">
        <v>19</v>
      </c>
      <c r="B179" s="232" t="s">
        <v>1567</v>
      </c>
      <c r="C179" s="233">
        <v>7</v>
      </c>
      <c r="D179" s="236" t="s">
        <v>1288</v>
      </c>
      <c r="E179" s="234" t="s">
        <v>1567</v>
      </c>
      <c r="F179" s="235"/>
      <c r="G179" s="237"/>
      <c r="H179" s="235"/>
      <c r="I179" s="235"/>
      <c r="J179" s="235"/>
      <c r="K179" s="235"/>
      <c r="L179" s="235"/>
      <c r="M179" s="238"/>
      <c r="N179" s="239"/>
      <c r="O179" s="240"/>
      <c r="P179" s="240"/>
      <c r="Q179" s="298" t="s">
        <v>1289</v>
      </c>
      <c r="R179" s="202">
        <v>178</v>
      </c>
    </row>
    <row r="180" spans="1:18" ht="60" x14ac:dyDescent="0.2">
      <c r="A180" s="214" t="s">
        <v>486</v>
      </c>
      <c r="B180" s="215" t="s">
        <v>531</v>
      </c>
      <c r="C180" s="224">
        <v>7</v>
      </c>
      <c r="D180" s="218" t="s">
        <v>36</v>
      </c>
      <c r="E180" s="217" t="s">
        <v>1568</v>
      </c>
      <c r="F180" s="215" t="s">
        <v>1569</v>
      </c>
      <c r="G180" s="217" t="s">
        <v>1292</v>
      </c>
      <c r="H180" s="225"/>
      <c r="I180" s="225"/>
      <c r="J180" s="225"/>
      <c r="K180" s="225"/>
      <c r="L180" s="225"/>
      <c r="M180" s="227"/>
      <c r="N180" s="221"/>
      <c r="O180" s="228"/>
      <c r="P180" s="228"/>
      <c r="Q180" s="223"/>
      <c r="R180" s="202">
        <v>179</v>
      </c>
    </row>
    <row r="181" spans="1:18" ht="45" x14ac:dyDescent="0.2">
      <c r="A181" s="214" t="s">
        <v>218</v>
      </c>
      <c r="B181" s="215" t="s">
        <v>777</v>
      </c>
      <c r="C181" s="224">
        <v>7</v>
      </c>
      <c r="D181" s="218" t="s">
        <v>36</v>
      </c>
      <c r="E181" s="217" t="s">
        <v>1570</v>
      </c>
      <c r="F181" s="215" t="s">
        <v>1571</v>
      </c>
      <c r="G181" s="217" t="s">
        <v>1292</v>
      </c>
      <c r="H181" s="215" t="s">
        <v>486</v>
      </c>
      <c r="I181" s="225"/>
      <c r="J181" s="225"/>
      <c r="K181" s="225"/>
      <c r="L181" s="225"/>
      <c r="M181" s="227"/>
      <c r="N181" s="221"/>
      <c r="O181" s="228"/>
      <c r="P181" s="228"/>
      <c r="Q181" s="223"/>
      <c r="R181" s="202">
        <v>180</v>
      </c>
    </row>
    <row r="182" spans="1:18" ht="60" x14ac:dyDescent="0.2">
      <c r="A182" s="214" t="s">
        <v>215</v>
      </c>
      <c r="B182" s="215" t="s">
        <v>1049</v>
      </c>
      <c r="C182" s="224">
        <v>7</v>
      </c>
      <c r="D182" s="218" t="s">
        <v>36</v>
      </c>
      <c r="E182" s="217" t="s">
        <v>1572</v>
      </c>
      <c r="F182" s="215" t="s">
        <v>1573</v>
      </c>
      <c r="G182" s="217" t="s">
        <v>1292</v>
      </c>
      <c r="H182" s="215"/>
      <c r="I182" s="225"/>
      <c r="J182" s="225"/>
      <c r="K182" s="225"/>
      <c r="L182" s="225"/>
      <c r="M182" s="227"/>
      <c r="N182" s="221"/>
      <c r="O182" s="228"/>
      <c r="P182" s="228"/>
      <c r="Q182" s="223"/>
      <c r="R182" s="202">
        <v>181</v>
      </c>
    </row>
    <row r="183" spans="1:18" ht="60" x14ac:dyDescent="0.2">
      <c r="A183" s="214" t="s">
        <v>203</v>
      </c>
      <c r="B183" s="215" t="s">
        <v>562</v>
      </c>
      <c r="C183" s="224">
        <v>7</v>
      </c>
      <c r="D183" s="218" t="s">
        <v>36</v>
      </c>
      <c r="E183" s="217" t="s">
        <v>562</v>
      </c>
      <c r="F183" s="215" t="s">
        <v>1966</v>
      </c>
      <c r="G183" s="217"/>
      <c r="H183" s="215"/>
      <c r="I183" s="215"/>
      <c r="J183" s="215"/>
      <c r="K183" s="215"/>
      <c r="L183" s="215"/>
      <c r="M183" s="220"/>
      <c r="N183" s="221"/>
      <c r="O183" s="222"/>
      <c r="P183" s="222"/>
      <c r="Q183" s="223"/>
      <c r="R183" s="202">
        <v>182</v>
      </c>
    </row>
    <row r="184" spans="1:18" ht="90" x14ac:dyDescent="0.2">
      <c r="A184" s="214" t="s">
        <v>207</v>
      </c>
      <c r="B184" s="215" t="s">
        <v>914</v>
      </c>
      <c r="C184" s="224">
        <v>7</v>
      </c>
      <c r="D184" s="218" t="s">
        <v>36</v>
      </c>
      <c r="E184" s="217" t="s">
        <v>563</v>
      </c>
      <c r="F184" s="215" t="s">
        <v>1967</v>
      </c>
      <c r="G184" s="217"/>
      <c r="H184" s="215"/>
      <c r="I184" s="215"/>
      <c r="J184" s="215"/>
      <c r="K184" s="215"/>
      <c r="L184" s="215"/>
      <c r="M184" s="220"/>
      <c r="N184" s="221"/>
      <c r="O184" s="222"/>
      <c r="P184" s="222"/>
      <c r="Q184" s="223"/>
      <c r="R184" s="202">
        <v>183</v>
      </c>
    </row>
    <row r="185" spans="1:18" ht="90" x14ac:dyDescent="0.2">
      <c r="A185" s="214" t="s">
        <v>206</v>
      </c>
      <c r="B185" s="215" t="s">
        <v>913</v>
      </c>
      <c r="C185" s="224">
        <v>7</v>
      </c>
      <c r="D185" s="218" t="s">
        <v>36</v>
      </c>
      <c r="E185" s="217" t="s">
        <v>565</v>
      </c>
      <c r="F185" s="215" t="s">
        <v>1968</v>
      </c>
      <c r="G185" s="217"/>
      <c r="H185" s="215" t="s">
        <v>203</v>
      </c>
      <c r="I185" s="215"/>
      <c r="J185" s="215"/>
      <c r="K185" s="215"/>
      <c r="L185" s="215"/>
      <c r="M185" s="220"/>
      <c r="N185" s="221"/>
      <c r="O185" s="222"/>
      <c r="P185" s="222"/>
      <c r="Q185" s="223"/>
      <c r="R185" s="202">
        <v>184</v>
      </c>
    </row>
    <row r="186" spans="1:18" ht="30" x14ac:dyDescent="0.2">
      <c r="A186" s="214" t="s">
        <v>204</v>
      </c>
      <c r="B186" s="215" t="s">
        <v>778</v>
      </c>
      <c r="C186" s="224">
        <v>7</v>
      </c>
      <c r="D186" s="218" t="s">
        <v>36</v>
      </c>
      <c r="E186" s="217" t="s">
        <v>1574</v>
      </c>
      <c r="F186" s="215" t="s">
        <v>1575</v>
      </c>
      <c r="G186" s="260" t="s">
        <v>1576</v>
      </c>
      <c r="H186" s="215" t="s">
        <v>203</v>
      </c>
      <c r="I186" s="215"/>
      <c r="J186" s="215"/>
      <c r="K186" s="215"/>
      <c r="L186" s="215"/>
      <c r="M186" s="220"/>
      <c r="N186" s="221"/>
      <c r="O186" s="222"/>
      <c r="P186" s="222"/>
      <c r="Q186" s="223"/>
      <c r="R186" s="202">
        <v>185</v>
      </c>
    </row>
    <row r="187" spans="1:18" ht="30" x14ac:dyDescent="0.2">
      <c r="A187" s="214" t="s">
        <v>205</v>
      </c>
      <c r="B187" s="215" t="s">
        <v>967</v>
      </c>
      <c r="C187" s="224">
        <v>7</v>
      </c>
      <c r="D187" s="218" t="s">
        <v>36</v>
      </c>
      <c r="E187" s="217" t="s">
        <v>1577</v>
      </c>
      <c r="F187" s="215" t="s">
        <v>1578</v>
      </c>
      <c r="G187" s="217"/>
      <c r="H187" s="215" t="s">
        <v>203</v>
      </c>
      <c r="I187" s="215"/>
      <c r="J187" s="215"/>
      <c r="K187" s="215"/>
      <c r="L187" s="215"/>
      <c r="M187" s="220"/>
      <c r="N187" s="221"/>
      <c r="O187" s="222"/>
      <c r="P187" s="222"/>
      <c r="Q187" s="223"/>
      <c r="R187" s="202">
        <v>186</v>
      </c>
    </row>
    <row r="188" spans="1:18" ht="45" x14ac:dyDescent="0.2">
      <c r="A188" s="214" t="s">
        <v>396</v>
      </c>
      <c r="B188" s="215" t="s">
        <v>566</v>
      </c>
      <c r="C188" s="224">
        <v>7</v>
      </c>
      <c r="D188" s="218" t="s">
        <v>36</v>
      </c>
      <c r="E188" s="217" t="s">
        <v>1579</v>
      </c>
      <c r="F188" s="215" t="s">
        <v>1580</v>
      </c>
      <c r="G188" s="217"/>
      <c r="H188" s="215"/>
      <c r="I188" s="215"/>
      <c r="J188" s="215"/>
      <c r="K188" s="215"/>
      <c r="L188" s="215"/>
      <c r="M188" s="220"/>
      <c r="N188" s="221"/>
      <c r="O188" s="222"/>
      <c r="P188" s="222"/>
      <c r="Q188" s="223"/>
      <c r="R188" s="202">
        <v>187</v>
      </c>
    </row>
    <row r="189" spans="1:18" ht="30" x14ac:dyDescent="0.2">
      <c r="A189" s="214" t="s">
        <v>208</v>
      </c>
      <c r="B189" s="215" t="s">
        <v>779</v>
      </c>
      <c r="C189" s="224">
        <v>7</v>
      </c>
      <c r="D189" s="218" t="s">
        <v>36</v>
      </c>
      <c r="E189" s="217" t="s">
        <v>1581</v>
      </c>
      <c r="F189" s="215" t="s">
        <v>1969</v>
      </c>
      <c r="G189" s="217" t="s">
        <v>1292</v>
      </c>
      <c r="H189" s="215"/>
      <c r="I189" s="215"/>
      <c r="J189" s="215"/>
      <c r="K189" s="215"/>
      <c r="L189" s="215"/>
      <c r="M189" s="220"/>
      <c r="N189" s="221"/>
      <c r="O189" s="222"/>
      <c r="P189" s="222"/>
      <c r="Q189" s="223"/>
      <c r="R189" s="202">
        <v>188</v>
      </c>
    </row>
    <row r="190" spans="1:18" ht="30" x14ac:dyDescent="0.2">
      <c r="A190" s="214" t="s">
        <v>210</v>
      </c>
      <c r="B190" s="215" t="s">
        <v>502</v>
      </c>
      <c r="C190" s="224">
        <v>7</v>
      </c>
      <c r="D190" s="218" t="s">
        <v>36</v>
      </c>
      <c r="E190" s="217" t="s">
        <v>1582</v>
      </c>
      <c r="F190" s="215" t="s">
        <v>1582</v>
      </c>
      <c r="G190" s="217"/>
      <c r="H190" s="215"/>
      <c r="I190" s="215"/>
      <c r="J190" s="215"/>
      <c r="K190" s="215"/>
      <c r="L190" s="215"/>
      <c r="M190" s="220"/>
      <c r="N190" s="221"/>
      <c r="O190" s="222"/>
      <c r="P190" s="222"/>
      <c r="Q190" s="223"/>
      <c r="R190" s="202">
        <v>189</v>
      </c>
    </row>
    <row r="191" spans="1:18" ht="30" x14ac:dyDescent="0.2">
      <c r="A191" s="214" t="s">
        <v>211</v>
      </c>
      <c r="B191" s="215" t="s">
        <v>912</v>
      </c>
      <c r="C191" s="224">
        <v>7</v>
      </c>
      <c r="D191" s="218" t="s">
        <v>36</v>
      </c>
      <c r="E191" s="217" t="s">
        <v>1583</v>
      </c>
      <c r="F191" s="215" t="s">
        <v>1970</v>
      </c>
      <c r="G191" s="217" t="s">
        <v>1576</v>
      </c>
      <c r="H191" s="215" t="s">
        <v>210</v>
      </c>
      <c r="I191" s="215"/>
      <c r="J191" s="215"/>
      <c r="K191" s="215"/>
      <c r="L191" s="215"/>
      <c r="M191" s="220"/>
      <c r="N191" s="221"/>
      <c r="O191" s="222"/>
      <c r="P191" s="222"/>
      <c r="Q191" s="223"/>
      <c r="R191" s="202">
        <v>190</v>
      </c>
    </row>
    <row r="192" spans="1:18" ht="30" x14ac:dyDescent="0.2">
      <c r="A192" s="214" t="s">
        <v>212</v>
      </c>
      <c r="B192" s="215" t="s">
        <v>585</v>
      </c>
      <c r="C192" s="224">
        <v>7</v>
      </c>
      <c r="D192" s="218" t="s">
        <v>36</v>
      </c>
      <c r="E192" s="217" t="s">
        <v>1584</v>
      </c>
      <c r="F192" s="215" t="s">
        <v>1971</v>
      </c>
      <c r="G192" s="217" t="s">
        <v>1292</v>
      </c>
      <c r="H192" s="215"/>
      <c r="I192" s="215"/>
      <c r="J192" s="215"/>
      <c r="K192" s="215"/>
      <c r="L192" s="215"/>
      <c r="M192" s="220"/>
      <c r="N192" s="221"/>
      <c r="O192" s="222"/>
      <c r="P192" s="222"/>
      <c r="Q192" s="223"/>
      <c r="R192" s="202">
        <v>191</v>
      </c>
    </row>
    <row r="193" spans="1:18" ht="165" x14ac:dyDescent="0.2">
      <c r="A193" s="214" t="s">
        <v>213</v>
      </c>
      <c r="B193" s="215" t="s">
        <v>584</v>
      </c>
      <c r="C193" s="224">
        <v>7</v>
      </c>
      <c r="D193" s="218" t="s">
        <v>36</v>
      </c>
      <c r="E193" s="217" t="s">
        <v>1585</v>
      </c>
      <c r="F193" s="215" t="s">
        <v>1972</v>
      </c>
      <c r="G193" s="217" t="s">
        <v>1292</v>
      </c>
      <c r="H193" s="215"/>
      <c r="I193" s="215"/>
      <c r="J193" s="215"/>
      <c r="K193" s="215"/>
      <c r="L193" s="215"/>
      <c r="M193" s="220"/>
      <c r="N193" s="221"/>
      <c r="O193" s="222"/>
      <c r="P193" s="222"/>
      <c r="Q193" s="223"/>
      <c r="R193" s="202">
        <v>192</v>
      </c>
    </row>
    <row r="194" spans="1:18" ht="30" x14ac:dyDescent="0.2">
      <c r="A194" s="214" t="s">
        <v>358</v>
      </c>
      <c r="B194" s="215" t="s">
        <v>911</v>
      </c>
      <c r="C194" s="224">
        <v>7</v>
      </c>
      <c r="D194" s="218" t="s">
        <v>36</v>
      </c>
      <c r="E194" s="217" t="s">
        <v>1586</v>
      </c>
      <c r="F194" s="215" t="s">
        <v>1587</v>
      </c>
      <c r="G194" s="217" t="s">
        <v>1424</v>
      </c>
      <c r="H194" s="215"/>
      <c r="I194" s="215"/>
      <c r="J194" s="215"/>
      <c r="K194" s="215"/>
      <c r="L194" s="215"/>
      <c r="M194" s="220"/>
      <c r="N194" s="221"/>
      <c r="O194" s="222"/>
      <c r="P194" s="222"/>
      <c r="Q194" s="223"/>
      <c r="R194" s="202">
        <v>193</v>
      </c>
    </row>
    <row r="195" spans="1:18" ht="30" x14ac:dyDescent="0.2">
      <c r="A195" s="214" t="s">
        <v>338</v>
      </c>
      <c r="B195" s="215" t="s">
        <v>910</v>
      </c>
      <c r="C195" s="224">
        <v>7</v>
      </c>
      <c r="D195" s="218" t="s">
        <v>36</v>
      </c>
      <c r="E195" s="217" t="s">
        <v>1588</v>
      </c>
      <c r="F195" s="215" t="s">
        <v>1589</v>
      </c>
      <c r="G195" s="217" t="s">
        <v>1590</v>
      </c>
      <c r="H195" s="215"/>
      <c r="I195" s="215"/>
      <c r="J195" s="215"/>
      <c r="K195" s="215"/>
      <c r="L195" s="215"/>
      <c r="M195" s="220"/>
      <c r="N195" s="221"/>
      <c r="O195" s="222"/>
      <c r="P195" s="222"/>
      <c r="Q195" s="223"/>
      <c r="R195" s="202">
        <v>194</v>
      </c>
    </row>
    <row r="196" spans="1:18" ht="30" x14ac:dyDescent="0.2">
      <c r="A196" s="214" t="s">
        <v>340</v>
      </c>
      <c r="B196" s="215" t="s">
        <v>780</v>
      </c>
      <c r="C196" s="224">
        <v>7</v>
      </c>
      <c r="D196" s="218" t="s">
        <v>36</v>
      </c>
      <c r="E196" s="217" t="s">
        <v>780</v>
      </c>
      <c r="F196" s="215" t="s">
        <v>1591</v>
      </c>
      <c r="G196" s="217"/>
      <c r="H196" s="215" t="s">
        <v>338</v>
      </c>
      <c r="I196" s="213"/>
      <c r="J196" s="215"/>
      <c r="K196" s="215"/>
      <c r="L196" s="215"/>
      <c r="M196" s="220"/>
      <c r="N196" s="221"/>
      <c r="O196" s="229"/>
      <c r="P196" s="222"/>
      <c r="Q196" s="223"/>
      <c r="R196" s="202">
        <v>195</v>
      </c>
    </row>
    <row r="197" spans="1:18" ht="30" x14ac:dyDescent="0.2">
      <c r="A197" s="214" t="s">
        <v>341</v>
      </c>
      <c r="B197" s="215" t="s">
        <v>575</v>
      </c>
      <c r="C197" s="224">
        <v>7</v>
      </c>
      <c r="D197" s="218" t="s">
        <v>36</v>
      </c>
      <c r="E197" s="217" t="s">
        <v>575</v>
      </c>
      <c r="F197" s="215" t="s">
        <v>1593</v>
      </c>
      <c r="G197" s="217"/>
      <c r="H197" s="215" t="s">
        <v>338</v>
      </c>
      <c r="I197" s="213"/>
      <c r="J197" s="215"/>
      <c r="K197" s="215"/>
      <c r="L197" s="215"/>
      <c r="M197" s="220"/>
      <c r="N197" s="221"/>
      <c r="O197" s="229"/>
      <c r="P197" s="222"/>
      <c r="Q197" s="223"/>
      <c r="R197" s="202">
        <v>196</v>
      </c>
    </row>
    <row r="198" spans="1:18" ht="45" x14ac:dyDescent="0.2">
      <c r="A198" s="214" t="s">
        <v>342</v>
      </c>
      <c r="B198" s="215" t="s">
        <v>576</v>
      </c>
      <c r="C198" s="224">
        <v>7</v>
      </c>
      <c r="D198" s="218" t="s">
        <v>36</v>
      </c>
      <c r="E198" s="217" t="s">
        <v>1594</v>
      </c>
      <c r="F198" s="215" t="s">
        <v>1595</v>
      </c>
      <c r="G198" s="260" t="s">
        <v>1592</v>
      </c>
      <c r="H198" s="215" t="s">
        <v>338</v>
      </c>
      <c r="I198" s="215" t="s">
        <v>358</v>
      </c>
      <c r="J198" s="215"/>
      <c r="K198" s="213"/>
      <c r="L198" s="215"/>
      <c r="M198" s="220"/>
      <c r="N198" s="221"/>
      <c r="O198" s="222">
        <v>46051</v>
      </c>
      <c r="P198" s="222">
        <v>46051</v>
      </c>
      <c r="Q198" s="297" t="s">
        <v>2407</v>
      </c>
      <c r="R198" s="202">
        <v>197</v>
      </c>
    </row>
    <row r="199" spans="1:18" ht="30" x14ac:dyDescent="0.2">
      <c r="A199" s="214" t="s">
        <v>339</v>
      </c>
      <c r="B199" s="215" t="s">
        <v>583</v>
      </c>
      <c r="C199" s="224">
        <v>7</v>
      </c>
      <c r="D199" s="218" t="s">
        <v>36</v>
      </c>
      <c r="E199" s="217" t="s">
        <v>1596</v>
      </c>
      <c r="F199" s="215" t="s">
        <v>1973</v>
      </c>
      <c r="G199" s="217" t="s">
        <v>1292</v>
      </c>
      <c r="H199" s="215"/>
      <c r="I199" s="215"/>
      <c r="J199" s="215"/>
      <c r="K199" s="215"/>
      <c r="L199" s="215"/>
      <c r="M199" s="220"/>
      <c r="N199" s="221"/>
      <c r="O199" s="222"/>
      <c r="P199" s="222"/>
      <c r="Q199" s="223"/>
      <c r="R199" s="202">
        <v>198</v>
      </c>
    </row>
    <row r="200" spans="1:18" ht="90" x14ac:dyDescent="0.2">
      <c r="A200" s="214" t="s">
        <v>197</v>
      </c>
      <c r="B200" s="215" t="s">
        <v>756</v>
      </c>
      <c r="C200" s="224">
        <v>7</v>
      </c>
      <c r="D200" s="218" t="s">
        <v>36</v>
      </c>
      <c r="E200" s="217" t="s">
        <v>1446</v>
      </c>
      <c r="F200" s="215" t="s">
        <v>1447</v>
      </c>
      <c r="G200" s="217"/>
      <c r="H200" s="215"/>
      <c r="I200" s="215"/>
      <c r="J200" s="215"/>
      <c r="K200" s="215"/>
      <c r="L200" s="215"/>
      <c r="M200" s="220"/>
      <c r="N200" s="221" t="s">
        <v>2200</v>
      </c>
      <c r="O200" s="222">
        <v>45489</v>
      </c>
      <c r="P200" s="222">
        <v>45489</v>
      </c>
      <c r="Q200" s="297" t="s">
        <v>1516</v>
      </c>
      <c r="R200" s="202">
        <v>199</v>
      </c>
    </row>
    <row r="201" spans="1:18" ht="45" x14ac:dyDescent="0.2">
      <c r="A201" s="214" t="s">
        <v>199</v>
      </c>
      <c r="B201" s="215" t="s">
        <v>781</v>
      </c>
      <c r="C201" s="224">
        <v>7</v>
      </c>
      <c r="D201" s="218" t="s">
        <v>36</v>
      </c>
      <c r="E201" s="217" t="s">
        <v>1597</v>
      </c>
      <c r="F201" s="215" t="s">
        <v>1598</v>
      </c>
      <c r="G201" s="217" t="s">
        <v>1592</v>
      </c>
      <c r="H201" s="215"/>
      <c r="I201" s="215"/>
      <c r="J201" s="215"/>
      <c r="K201" s="215"/>
      <c r="L201" s="215"/>
      <c r="M201" s="220"/>
      <c r="N201" s="221"/>
      <c r="O201" s="222"/>
      <c r="P201" s="222"/>
      <c r="Q201" s="223"/>
      <c r="R201" s="202">
        <v>200</v>
      </c>
    </row>
    <row r="202" spans="1:18" ht="45" x14ac:dyDescent="0.2">
      <c r="A202" s="214" t="s">
        <v>200</v>
      </c>
      <c r="B202" s="215" t="s">
        <v>1599</v>
      </c>
      <c r="C202" s="224">
        <v>7</v>
      </c>
      <c r="D202" s="218" t="s">
        <v>36</v>
      </c>
      <c r="E202" s="217" t="s">
        <v>1600</v>
      </c>
      <c r="F202" s="215" t="s">
        <v>1974</v>
      </c>
      <c r="G202" s="217" t="s">
        <v>1592</v>
      </c>
      <c r="H202" s="215"/>
      <c r="I202" s="215"/>
      <c r="J202" s="215"/>
      <c r="K202" s="215"/>
      <c r="L202" s="215"/>
      <c r="M202" s="220"/>
      <c r="N202" s="221"/>
      <c r="O202" s="222"/>
      <c r="P202" s="222"/>
      <c r="Q202" s="223"/>
      <c r="R202" s="202">
        <v>201</v>
      </c>
    </row>
    <row r="203" spans="1:18" ht="45" x14ac:dyDescent="0.2">
      <c r="A203" s="214" t="s">
        <v>201</v>
      </c>
      <c r="B203" s="215" t="s">
        <v>883</v>
      </c>
      <c r="C203" s="224">
        <v>7</v>
      </c>
      <c r="D203" s="218" t="s">
        <v>36</v>
      </c>
      <c r="E203" s="217" t="s">
        <v>1601</v>
      </c>
      <c r="F203" s="215" t="s">
        <v>1975</v>
      </c>
      <c r="G203" s="217" t="s">
        <v>1592</v>
      </c>
      <c r="H203" s="215" t="s">
        <v>1150</v>
      </c>
      <c r="I203" s="215"/>
      <c r="J203" s="215"/>
      <c r="K203" s="215"/>
      <c r="L203" s="215"/>
      <c r="M203" s="220"/>
      <c r="N203" s="221"/>
      <c r="O203" s="222"/>
      <c r="P203" s="222"/>
      <c r="Q203" s="223"/>
      <c r="R203" s="202">
        <v>202</v>
      </c>
    </row>
    <row r="204" spans="1:18" ht="96.95" customHeight="1" x14ac:dyDescent="0.2">
      <c r="A204" s="214" t="s">
        <v>1150</v>
      </c>
      <c r="B204" s="215" t="s">
        <v>1602</v>
      </c>
      <c r="C204" s="224">
        <v>7</v>
      </c>
      <c r="D204" s="218" t="s">
        <v>36</v>
      </c>
      <c r="E204" s="217" t="s">
        <v>1603</v>
      </c>
      <c r="F204" s="215" t="s">
        <v>1976</v>
      </c>
      <c r="G204" s="217" t="s">
        <v>1592</v>
      </c>
      <c r="H204" s="215"/>
      <c r="I204" s="215"/>
      <c r="J204" s="215"/>
      <c r="K204" s="215"/>
      <c r="L204" s="215"/>
      <c r="M204" s="220"/>
      <c r="N204" s="221" t="s">
        <v>2334</v>
      </c>
      <c r="O204" s="222">
        <v>45105</v>
      </c>
      <c r="P204" s="222">
        <v>45131</v>
      </c>
      <c r="Q204" s="297" t="s">
        <v>1516</v>
      </c>
      <c r="R204" s="202">
        <v>203</v>
      </c>
    </row>
    <row r="205" spans="1:18" s="251" customFormat="1" ht="60" x14ac:dyDescent="0.2">
      <c r="A205" s="214" t="s">
        <v>202</v>
      </c>
      <c r="B205" s="215" t="s">
        <v>782</v>
      </c>
      <c r="C205" s="224">
        <v>7</v>
      </c>
      <c r="D205" s="218" t="s">
        <v>36</v>
      </c>
      <c r="E205" s="217" t="s">
        <v>2335</v>
      </c>
      <c r="F205" s="215" t="s">
        <v>1977</v>
      </c>
      <c r="G205" s="217" t="s">
        <v>1592</v>
      </c>
      <c r="H205" s="215"/>
      <c r="I205" s="215"/>
      <c r="J205" s="215"/>
      <c r="K205" s="215"/>
      <c r="L205" s="215"/>
      <c r="M205" s="220"/>
      <c r="N205" s="259" t="s">
        <v>2336</v>
      </c>
      <c r="O205" s="222"/>
      <c r="P205" s="222"/>
      <c r="Q205" s="272" t="s">
        <v>1978</v>
      </c>
      <c r="R205" s="202">
        <v>204</v>
      </c>
    </row>
    <row r="206" spans="1:18" ht="45" x14ac:dyDescent="0.2">
      <c r="A206" s="214" t="s">
        <v>711</v>
      </c>
      <c r="B206" s="215" t="s">
        <v>697</v>
      </c>
      <c r="C206" s="224">
        <v>7</v>
      </c>
      <c r="D206" s="218" t="s">
        <v>36</v>
      </c>
      <c r="E206" s="217" t="s">
        <v>1604</v>
      </c>
      <c r="F206" s="217" t="s">
        <v>1979</v>
      </c>
      <c r="G206" s="217" t="s">
        <v>1292</v>
      </c>
      <c r="H206" s="215"/>
      <c r="I206" s="215"/>
      <c r="J206" s="215"/>
      <c r="K206" s="215"/>
      <c r="L206" s="215"/>
      <c r="M206" s="220"/>
      <c r="N206" s="221"/>
      <c r="O206" s="222"/>
      <c r="P206" s="222"/>
      <c r="Q206" s="223"/>
      <c r="R206" s="202">
        <v>205</v>
      </c>
    </row>
    <row r="207" spans="1:18" ht="30" x14ac:dyDescent="0.2">
      <c r="A207" s="214" t="s">
        <v>755</v>
      </c>
      <c r="B207" s="215" t="s">
        <v>928</v>
      </c>
      <c r="C207" s="224">
        <v>5</v>
      </c>
      <c r="D207" s="274" t="s">
        <v>36</v>
      </c>
      <c r="E207" s="217" t="s">
        <v>1858</v>
      </c>
      <c r="F207" s="215" t="s">
        <v>1859</v>
      </c>
      <c r="G207" s="217"/>
      <c r="H207" s="215"/>
      <c r="I207" s="215"/>
      <c r="J207" s="215"/>
      <c r="K207" s="215"/>
      <c r="L207" s="215"/>
      <c r="M207" s="220"/>
      <c r="N207" s="221"/>
      <c r="O207" s="222"/>
      <c r="P207" s="222"/>
      <c r="Q207" s="223"/>
      <c r="R207" s="202">
        <v>206</v>
      </c>
    </row>
    <row r="208" spans="1:18" ht="30" x14ac:dyDescent="0.2">
      <c r="A208" s="214" t="s">
        <v>753</v>
      </c>
      <c r="B208" s="215" t="s">
        <v>754</v>
      </c>
      <c r="C208" s="224">
        <v>5</v>
      </c>
      <c r="D208" s="274" t="s">
        <v>36</v>
      </c>
      <c r="E208" s="217" t="s">
        <v>1860</v>
      </c>
      <c r="F208" s="215" t="s">
        <v>1861</v>
      </c>
      <c r="G208" s="217"/>
      <c r="H208" s="215"/>
      <c r="I208" s="215"/>
      <c r="J208" s="215"/>
      <c r="K208" s="215"/>
      <c r="L208" s="215"/>
      <c r="M208" s="220"/>
      <c r="N208" s="221"/>
      <c r="O208" s="222"/>
      <c r="P208" s="222"/>
      <c r="Q208" s="223"/>
      <c r="R208" s="202">
        <v>207</v>
      </c>
    </row>
    <row r="209" spans="1:18" ht="30" x14ac:dyDescent="0.2">
      <c r="A209" s="214" t="s">
        <v>1153</v>
      </c>
      <c r="B209" s="215" t="s">
        <v>1154</v>
      </c>
      <c r="C209" s="224">
        <v>7</v>
      </c>
      <c r="D209" s="218" t="s">
        <v>36</v>
      </c>
      <c r="E209" s="217" t="s">
        <v>1605</v>
      </c>
      <c r="F209" s="215" t="s">
        <v>1606</v>
      </c>
      <c r="G209" s="217" t="s">
        <v>1424</v>
      </c>
      <c r="H209" s="219"/>
      <c r="I209" s="219"/>
      <c r="J209" s="219"/>
      <c r="K209" s="219"/>
      <c r="L209" s="215"/>
      <c r="M209" s="220"/>
      <c r="N209" s="221"/>
      <c r="O209" s="267"/>
      <c r="P209" s="267"/>
      <c r="Q209" s="223"/>
      <c r="R209" s="202">
        <v>208</v>
      </c>
    </row>
    <row r="210" spans="1:18" ht="30" x14ac:dyDescent="0.2">
      <c r="A210" s="214" t="s">
        <v>1147</v>
      </c>
      <c r="B210" s="215" t="s">
        <v>1148</v>
      </c>
      <c r="C210" s="224">
        <v>7</v>
      </c>
      <c r="D210" s="218" t="s">
        <v>36</v>
      </c>
      <c r="E210" s="217" t="s">
        <v>1607</v>
      </c>
      <c r="F210" s="215" t="s">
        <v>1608</v>
      </c>
      <c r="G210" s="217" t="s">
        <v>1424</v>
      </c>
      <c r="H210" s="219"/>
      <c r="I210" s="219"/>
      <c r="J210" s="219"/>
      <c r="K210" s="219"/>
      <c r="L210" s="215"/>
      <c r="M210" s="220"/>
      <c r="N210" s="221"/>
      <c r="O210" s="267"/>
      <c r="P210" s="267"/>
      <c r="Q210" s="223"/>
      <c r="R210" s="202">
        <v>209</v>
      </c>
    </row>
    <row r="211" spans="1:18" ht="30" x14ac:dyDescent="0.2">
      <c r="A211" s="242" t="s">
        <v>357</v>
      </c>
      <c r="B211" s="243" t="s">
        <v>692</v>
      </c>
      <c r="C211" s="244">
        <v>7</v>
      </c>
      <c r="D211" s="218" t="s">
        <v>36</v>
      </c>
      <c r="E211" s="245" t="s">
        <v>1609</v>
      </c>
      <c r="F211" s="243" t="s">
        <v>783</v>
      </c>
      <c r="G211" s="245" t="s">
        <v>1424</v>
      </c>
      <c r="H211" s="243"/>
      <c r="I211" s="243"/>
      <c r="J211" s="243"/>
      <c r="K211" s="243"/>
      <c r="L211" s="243"/>
      <c r="M211" s="246"/>
      <c r="N211" s="221"/>
      <c r="O211" s="248"/>
      <c r="P211" s="248"/>
      <c r="Q211" s="249"/>
      <c r="R211" s="202">
        <v>210</v>
      </c>
    </row>
    <row r="212" spans="1:18" ht="30" x14ac:dyDescent="0.2">
      <c r="A212" s="214" t="s">
        <v>349</v>
      </c>
      <c r="B212" s="215" t="s">
        <v>1050</v>
      </c>
      <c r="C212" s="224">
        <v>7</v>
      </c>
      <c r="D212" s="218" t="s">
        <v>36</v>
      </c>
      <c r="E212" s="217" t="s">
        <v>1610</v>
      </c>
      <c r="F212" s="215" t="s">
        <v>1611</v>
      </c>
      <c r="G212" s="260" t="s">
        <v>1424</v>
      </c>
      <c r="H212" s="219"/>
      <c r="I212" s="219"/>
      <c r="J212" s="219"/>
      <c r="K212" s="219"/>
      <c r="L212" s="215"/>
      <c r="M212" s="220"/>
      <c r="N212" s="221"/>
      <c r="O212" s="267"/>
      <c r="P212" s="267"/>
      <c r="Q212" s="223"/>
      <c r="R212" s="202">
        <v>211</v>
      </c>
    </row>
    <row r="213" spans="1:18" ht="75" x14ac:dyDescent="0.2">
      <c r="A213" s="214" t="s">
        <v>353</v>
      </c>
      <c r="B213" s="215" t="s">
        <v>784</v>
      </c>
      <c r="C213" s="224">
        <v>7</v>
      </c>
      <c r="D213" s="218" t="s">
        <v>36</v>
      </c>
      <c r="E213" s="217" t="s">
        <v>785</v>
      </c>
      <c r="F213" s="215" t="s">
        <v>1980</v>
      </c>
      <c r="G213" s="217" t="s">
        <v>1424</v>
      </c>
      <c r="H213" s="219"/>
      <c r="I213" s="219"/>
      <c r="J213" s="219"/>
      <c r="K213" s="219"/>
      <c r="L213" s="215"/>
      <c r="M213" s="220"/>
      <c r="N213" s="221"/>
      <c r="O213" s="267"/>
      <c r="P213" s="267"/>
      <c r="Q213" s="223"/>
      <c r="R213" s="202">
        <v>212</v>
      </c>
    </row>
    <row r="214" spans="1:18" ht="75" x14ac:dyDescent="0.2">
      <c r="A214" s="214" t="s">
        <v>368</v>
      </c>
      <c r="B214" s="215" t="s">
        <v>787</v>
      </c>
      <c r="C214" s="224">
        <v>7</v>
      </c>
      <c r="D214" s="218" t="s">
        <v>36</v>
      </c>
      <c r="E214" s="217" t="s">
        <v>1612</v>
      </c>
      <c r="F214" s="215" t="s">
        <v>1981</v>
      </c>
      <c r="G214" s="268" t="s">
        <v>1424</v>
      </c>
      <c r="H214" s="219"/>
      <c r="I214" s="219"/>
      <c r="J214" s="219"/>
      <c r="K214" s="219"/>
      <c r="L214" s="219"/>
      <c r="M214" s="266"/>
      <c r="N214" s="221"/>
      <c r="O214" s="267"/>
      <c r="P214" s="267"/>
      <c r="Q214" s="223"/>
      <c r="R214" s="202">
        <v>213</v>
      </c>
    </row>
    <row r="215" spans="1:18" ht="30" x14ac:dyDescent="0.2">
      <c r="A215" s="214" t="s">
        <v>367</v>
      </c>
      <c r="B215" s="215" t="s">
        <v>1059</v>
      </c>
      <c r="C215" s="224">
        <v>7</v>
      </c>
      <c r="D215" s="218" t="s">
        <v>36</v>
      </c>
      <c r="E215" s="217" t="s">
        <v>1613</v>
      </c>
      <c r="F215" s="215" t="s">
        <v>1982</v>
      </c>
      <c r="G215" s="217" t="s">
        <v>1341</v>
      </c>
      <c r="H215" s="215" t="s">
        <v>368</v>
      </c>
      <c r="I215" s="219"/>
      <c r="J215" s="219"/>
      <c r="K215" s="219"/>
      <c r="L215" s="219"/>
      <c r="M215" s="266"/>
      <c r="N215" s="221"/>
      <c r="O215" s="267"/>
      <c r="P215" s="267"/>
      <c r="Q215" s="223"/>
      <c r="R215" s="202">
        <v>214</v>
      </c>
    </row>
    <row r="216" spans="1:18" ht="30" x14ac:dyDescent="0.2">
      <c r="A216" s="214" t="s">
        <v>369</v>
      </c>
      <c r="B216" s="215" t="s">
        <v>788</v>
      </c>
      <c r="C216" s="224">
        <v>7</v>
      </c>
      <c r="D216" s="218" t="s">
        <v>36</v>
      </c>
      <c r="E216" s="217" t="s">
        <v>788</v>
      </c>
      <c r="F216" s="215" t="s">
        <v>1983</v>
      </c>
      <c r="G216" s="217" t="s">
        <v>1341</v>
      </c>
      <c r="H216" s="215" t="s">
        <v>368</v>
      </c>
      <c r="I216" s="219"/>
      <c r="J216" s="219"/>
      <c r="K216" s="219"/>
      <c r="L216" s="219"/>
      <c r="M216" s="266"/>
      <c r="N216" s="221"/>
      <c r="O216" s="267"/>
      <c r="P216" s="267"/>
      <c r="Q216" s="223"/>
      <c r="R216" s="202">
        <v>215</v>
      </c>
    </row>
    <row r="217" spans="1:18" ht="30" x14ac:dyDescent="0.2">
      <c r="A217" s="214" t="s">
        <v>370</v>
      </c>
      <c r="B217" s="215" t="s">
        <v>789</v>
      </c>
      <c r="C217" s="224">
        <v>7</v>
      </c>
      <c r="D217" s="218" t="s">
        <v>36</v>
      </c>
      <c r="E217" s="217" t="s">
        <v>1614</v>
      </c>
      <c r="F217" s="215" t="s">
        <v>1984</v>
      </c>
      <c r="G217" s="217" t="s">
        <v>1292</v>
      </c>
      <c r="H217" s="215"/>
      <c r="I217" s="215"/>
      <c r="J217" s="215"/>
      <c r="K217" s="215"/>
      <c r="L217" s="215"/>
      <c r="M217" s="220"/>
      <c r="N217" s="221"/>
      <c r="O217" s="222"/>
      <c r="P217" s="222"/>
      <c r="Q217" s="223"/>
      <c r="R217" s="202">
        <v>216</v>
      </c>
    </row>
    <row r="218" spans="1:18" ht="45" x14ac:dyDescent="0.2">
      <c r="A218" s="214" t="s">
        <v>273</v>
      </c>
      <c r="B218" s="215" t="s">
        <v>693</v>
      </c>
      <c r="C218" s="224">
        <v>7</v>
      </c>
      <c r="D218" s="218" t="s">
        <v>36</v>
      </c>
      <c r="E218" s="217" t="s">
        <v>1615</v>
      </c>
      <c r="F218" s="215" t="s">
        <v>1985</v>
      </c>
      <c r="G218" s="268" t="s">
        <v>1424</v>
      </c>
      <c r="H218" s="215"/>
      <c r="I218" s="215"/>
      <c r="J218" s="215"/>
      <c r="K218" s="215"/>
      <c r="L218" s="215"/>
      <c r="M218" s="220"/>
      <c r="N218" s="221"/>
      <c r="O218" s="222"/>
      <c r="P218" s="222"/>
      <c r="Q218" s="223"/>
      <c r="R218" s="202">
        <v>217</v>
      </c>
    </row>
    <row r="219" spans="1:18" s="251" customFormat="1" ht="45" x14ac:dyDescent="0.2">
      <c r="A219" s="214" t="s">
        <v>690</v>
      </c>
      <c r="B219" s="215" t="s">
        <v>694</v>
      </c>
      <c r="C219" s="224">
        <v>7</v>
      </c>
      <c r="D219" s="218" t="s">
        <v>36</v>
      </c>
      <c r="E219" s="217" t="s">
        <v>1616</v>
      </c>
      <c r="F219" s="215" t="s">
        <v>1617</v>
      </c>
      <c r="G219" s="268" t="s">
        <v>1424</v>
      </c>
      <c r="H219" s="215"/>
      <c r="I219" s="215"/>
      <c r="J219" s="215"/>
      <c r="K219" s="215"/>
      <c r="L219" s="215"/>
      <c r="M219" s="220"/>
      <c r="N219" s="221"/>
      <c r="O219" s="222"/>
      <c r="P219" s="222"/>
      <c r="Q219" s="223"/>
      <c r="R219" s="202">
        <v>218</v>
      </c>
    </row>
    <row r="220" spans="1:18" ht="30" x14ac:dyDescent="0.2">
      <c r="A220" s="214" t="s">
        <v>372</v>
      </c>
      <c r="B220" s="215" t="s">
        <v>786</v>
      </c>
      <c r="C220" s="224">
        <v>7</v>
      </c>
      <c r="D220" s="218" t="s">
        <v>36</v>
      </c>
      <c r="E220" s="217" t="s">
        <v>1618</v>
      </c>
      <c r="F220" s="215" t="s">
        <v>1619</v>
      </c>
      <c r="G220" s="245" t="s">
        <v>1424</v>
      </c>
      <c r="H220" s="215"/>
      <c r="I220" s="215"/>
      <c r="J220" s="215"/>
      <c r="K220" s="215"/>
      <c r="L220" s="215"/>
      <c r="M220" s="220"/>
      <c r="N220" s="221"/>
      <c r="O220" s="222"/>
      <c r="P220" s="222"/>
      <c r="Q220" s="223"/>
      <c r="R220" s="202">
        <v>219</v>
      </c>
    </row>
    <row r="221" spans="1:18" ht="15" x14ac:dyDescent="0.2">
      <c r="A221" s="214"/>
      <c r="B221" s="215"/>
      <c r="C221" s="224"/>
      <c r="D221" s="218" t="s">
        <v>1288</v>
      </c>
      <c r="E221" s="217"/>
      <c r="F221" s="215"/>
      <c r="G221" s="226"/>
      <c r="H221" s="225"/>
      <c r="I221" s="225"/>
      <c r="J221" s="225"/>
      <c r="K221" s="225"/>
      <c r="L221" s="225"/>
      <c r="M221" s="227"/>
      <c r="N221" s="221"/>
      <c r="O221" s="228"/>
      <c r="P221" s="228"/>
      <c r="Q221" s="299" t="s">
        <v>1289</v>
      </c>
      <c r="R221" s="202">
        <v>220</v>
      </c>
    </row>
    <row r="222" spans="1:18" ht="31.5" x14ac:dyDescent="0.2">
      <c r="A222" s="231" t="s">
        <v>19</v>
      </c>
      <c r="B222" s="232" t="s">
        <v>1620</v>
      </c>
      <c r="C222" s="233">
        <v>8</v>
      </c>
      <c r="D222" s="236" t="s">
        <v>1288</v>
      </c>
      <c r="E222" s="234" t="s">
        <v>1620</v>
      </c>
      <c r="F222" s="235"/>
      <c r="G222" s="237"/>
      <c r="H222" s="235"/>
      <c r="I222" s="235"/>
      <c r="J222" s="235"/>
      <c r="K222" s="235"/>
      <c r="L222" s="235"/>
      <c r="M222" s="238"/>
      <c r="N222" s="239"/>
      <c r="O222" s="240"/>
      <c r="P222" s="240"/>
      <c r="Q222" s="298" t="s">
        <v>1289</v>
      </c>
      <c r="R222" s="202">
        <v>221</v>
      </c>
    </row>
    <row r="223" spans="1:18" ht="30" x14ac:dyDescent="0.2">
      <c r="A223" s="214" t="s">
        <v>320</v>
      </c>
      <c r="B223" s="215" t="s">
        <v>496</v>
      </c>
      <c r="C223" s="224">
        <v>8</v>
      </c>
      <c r="D223" s="218" t="s">
        <v>36</v>
      </c>
      <c r="E223" s="217" t="s">
        <v>496</v>
      </c>
      <c r="F223" s="215" t="s">
        <v>1986</v>
      </c>
      <c r="G223" s="217"/>
      <c r="H223" s="215"/>
      <c r="I223" s="215"/>
      <c r="J223" s="215"/>
      <c r="K223" s="215"/>
      <c r="L223" s="215"/>
      <c r="M223" s="220"/>
      <c r="N223" s="221"/>
      <c r="O223" s="222"/>
      <c r="P223" s="222"/>
      <c r="Q223" s="223"/>
      <c r="R223" s="202">
        <v>222</v>
      </c>
    </row>
    <row r="224" spans="1:18" ht="30" x14ac:dyDescent="0.2">
      <c r="A224" s="214" t="s">
        <v>321</v>
      </c>
      <c r="B224" s="215" t="s">
        <v>1621</v>
      </c>
      <c r="C224" s="224">
        <v>8</v>
      </c>
      <c r="D224" s="218" t="s">
        <v>36</v>
      </c>
      <c r="E224" s="217" t="s">
        <v>1622</v>
      </c>
      <c r="F224" s="215" t="s">
        <v>1987</v>
      </c>
      <c r="G224" s="217"/>
      <c r="H224" s="215" t="s">
        <v>320</v>
      </c>
      <c r="I224" s="215"/>
      <c r="J224" s="215"/>
      <c r="K224" s="215"/>
      <c r="L224" s="215"/>
      <c r="M224" s="220"/>
      <c r="N224" s="221"/>
      <c r="O224" s="222"/>
      <c r="P224" s="222"/>
      <c r="Q224" s="223"/>
      <c r="R224" s="202">
        <v>223</v>
      </c>
    </row>
    <row r="225" spans="1:18" ht="75" x14ac:dyDescent="0.2">
      <c r="A225" s="214" t="s">
        <v>326</v>
      </c>
      <c r="B225" s="215" t="s">
        <v>1623</v>
      </c>
      <c r="C225" s="224">
        <v>8</v>
      </c>
      <c r="D225" s="218" t="s">
        <v>36</v>
      </c>
      <c r="E225" s="217" t="s">
        <v>790</v>
      </c>
      <c r="F225" s="215" t="s">
        <v>1988</v>
      </c>
      <c r="G225" s="217"/>
      <c r="H225" s="215"/>
      <c r="I225" s="215"/>
      <c r="J225" s="215"/>
      <c r="K225" s="215"/>
      <c r="L225" s="215"/>
      <c r="M225" s="220"/>
      <c r="N225" s="221"/>
      <c r="O225" s="222"/>
      <c r="P225" s="222"/>
      <c r="Q225" s="223"/>
      <c r="R225" s="202">
        <v>224</v>
      </c>
    </row>
    <row r="226" spans="1:18" ht="45" x14ac:dyDescent="0.2">
      <c r="A226" s="214" t="s">
        <v>328</v>
      </c>
      <c r="B226" s="215" t="s">
        <v>503</v>
      </c>
      <c r="C226" s="224">
        <v>8</v>
      </c>
      <c r="D226" s="218" t="s">
        <v>36</v>
      </c>
      <c r="E226" s="217" t="s">
        <v>791</v>
      </c>
      <c r="F226" s="215" t="s">
        <v>1989</v>
      </c>
      <c r="G226" s="217"/>
      <c r="H226" s="215" t="s">
        <v>326</v>
      </c>
      <c r="I226" s="215"/>
      <c r="J226" s="215"/>
      <c r="K226" s="215"/>
      <c r="L226" s="215"/>
      <c r="M226" s="220"/>
      <c r="N226" s="221"/>
      <c r="O226" s="222"/>
      <c r="P226" s="222"/>
      <c r="Q226" s="223"/>
      <c r="R226" s="202">
        <v>225</v>
      </c>
    </row>
    <row r="227" spans="1:18" ht="60" x14ac:dyDescent="0.2">
      <c r="A227" s="214" t="s">
        <v>708</v>
      </c>
      <c r="B227" s="215" t="s">
        <v>792</v>
      </c>
      <c r="C227" s="224">
        <v>8</v>
      </c>
      <c r="D227" s="218" t="s">
        <v>36</v>
      </c>
      <c r="E227" s="217" t="s">
        <v>792</v>
      </c>
      <c r="F227" s="215" t="s">
        <v>1990</v>
      </c>
      <c r="G227" s="217"/>
      <c r="H227" s="215"/>
      <c r="I227" s="215"/>
      <c r="J227" s="215"/>
      <c r="K227" s="215"/>
      <c r="L227" s="215"/>
      <c r="M227" s="220"/>
      <c r="N227" s="221"/>
      <c r="O227" s="222"/>
      <c r="P227" s="222"/>
      <c r="Q227" s="223"/>
      <c r="R227" s="202">
        <v>226</v>
      </c>
    </row>
    <row r="228" spans="1:18" ht="15" x14ac:dyDescent="0.2">
      <c r="A228" s="214" t="s">
        <v>323</v>
      </c>
      <c r="B228" s="215" t="s">
        <v>793</v>
      </c>
      <c r="C228" s="224">
        <v>8</v>
      </c>
      <c r="D228" s="218" t="s">
        <v>36</v>
      </c>
      <c r="E228" s="217" t="s">
        <v>793</v>
      </c>
      <c r="F228" s="215" t="s">
        <v>1991</v>
      </c>
      <c r="G228" s="217"/>
      <c r="H228" s="219"/>
      <c r="I228" s="219"/>
      <c r="J228" s="219"/>
      <c r="K228" s="219"/>
      <c r="L228" s="215"/>
      <c r="M228" s="220"/>
      <c r="N228" s="221"/>
      <c r="O228" s="267"/>
      <c r="P228" s="267"/>
      <c r="Q228" s="223"/>
      <c r="R228" s="202">
        <v>227</v>
      </c>
    </row>
    <row r="229" spans="1:18" ht="30" x14ac:dyDescent="0.2">
      <c r="A229" s="214" t="s">
        <v>324</v>
      </c>
      <c r="B229" s="215" t="s">
        <v>513</v>
      </c>
      <c r="C229" s="224">
        <v>8</v>
      </c>
      <c r="D229" s="218" t="s">
        <v>36</v>
      </c>
      <c r="E229" s="217" t="s">
        <v>1624</v>
      </c>
      <c r="F229" s="215" t="s">
        <v>1992</v>
      </c>
      <c r="G229" s="217"/>
      <c r="H229" s="215" t="s">
        <v>323</v>
      </c>
      <c r="I229" s="219"/>
      <c r="J229" s="219"/>
      <c r="K229" s="219"/>
      <c r="L229" s="215"/>
      <c r="M229" s="220"/>
      <c r="N229" s="221"/>
      <c r="O229" s="267"/>
      <c r="P229" s="267"/>
      <c r="Q229" s="223"/>
      <c r="R229" s="202">
        <v>228</v>
      </c>
    </row>
    <row r="230" spans="1:18" ht="30" x14ac:dyDescent="0.2">
      <c r="A230" s="214" t="s">
        <v>325</v>
      </c>
      <c r="B230" s="215" t="s">
        <v>514</v>
      </c>
      <c r="C230" s="224">
        <v>8</v>
      </c>
      <c r="D230" s="218" t="s">
        <v>36</v>
      </c>
      <c r="E230" s="217" t="s">
        <v>1625</v>
      </c>
      <c r="F230" s="215" t="s">
        <v>1993</v>
      </c>
      <c r="G230" s="217"/>
      <c r="H230" s="215" t="s">
        <v>323</v>
      </c>
      <c r="I230" s="219"/>
      <c r="J230" s="219"/>
      <c r="K230" s="219"/>
      <c r="L230" s="215"/>
      <c r="M230" s="220"/>
      <c r="N230" s="221"/>
      <c r="O230" s="267"/>
      <c r="P230" s="267"/>
      <c r="Q230" s="223"/>
      <c r="R230" s="202">
        <v>229</v>
      </c>
    </row>
    <row r="231" spans="1:18" ht="60" x14ac:dyDescent="0.2">
      <c r="A231" s="214" t="s">
        <v>2364</v>
      </c>
      <c r="B231" s="215" t="s">
        <v>2365</v>
      </c>
      <c r="C231" s="224">
        <v>8</v>
      </c>
      <c r="D231" s="218" t="s">
        <v>36</v>
      </c>
      <c r="E231" s="217" t="s">
        <v>2366</v>
      </c>
      <c r="F231" s="215" t="s">
        <v>2367</v>
      </c>
      <c r="G231" s="217" t="s">
        <v>1424</v>
      </c>
      <c r="H231" s="215"/>
      <c r="I231" s="219"/>
      <c r="J231" s="219"/>
      <c r="K231" s="219"/>
      <c r="L231" s="215"/>
      <c r="M231" s="220"/>
      <c r="N231" s="221"/>
      <c r="O231" s="222">
        <v>45801</v>
      </c>
      <c r="P231" s="222">
        <v>45796</v>
      </c>
      <c r="Q231" s="297" t="s">
        <v>1516</v>
      </c>
      <c r="R231" s="202">
        <v>230</v>
      </c>
    </row>
    <row r="232" spans="1:18" ht="30" x14ac:dyDescent="0.2">
      <c r="A232" s="214" t="s">
        <v>2368</v>
      </c>
      <c r="B232" s="215" t="s">
        <v>2369</v>
      </c>
      <c r="C232" s="224">
        <v>8</v>
      </c>
      <c r="D232" s="218" t="s">
        <v>36</v>
      </c>
      <c r="E232" s="217" t="s">
        <v>2370</v>
      </c>
      <c r="F232" s="215" t="s">
        <v>2371</v>
      </c>
      <c r="G232" s="217" t="s">
        <v>1292</v>
      </c>
      <c r="H232" s="215"/>
      <c r="I232" s="219"/>
      <c r="J232" s="219"/>
      <c r="K232" s="219"/>
      <c r="L232" s="215"/>
      <c r="M232" s="220"/>
      <c r="N232" s="221"/>
      <c r="O232" s="222">
        <v>45801</v>
      </c>
      <c r="P232" s="222">
        <v>45796</v>
      </c>
      <c r="Q232" s="297" t="s">
        <v>1516</v>
      </c>
      <c r="R232" s="202">
        <v>231</v>
      </c>
    </row>
    <row r="233" spans="1:18" ht="135" x14ac:dyDescent="0.2">
      <c r="A233" s="242" t="s">
        <v>447</v>
      </c>
      <c r="B233" s="243" t="s">
        <v>548</v>
      </c>
      <c r="C233" s="244">
        <v>8</v>
      </c>
      <c r="D233" s="218" t="s">
        <v>36</v>
      </c>
      <c r="E233" s="245" t="s">
        <v>1626</v>
      </c>
      <c r="F233" s="243" t="s">
        <v>1994</v>
      </c>
      <c r="G233" s="245"/>
      <c r="H233" s="243"/>
      <c r="I233" s="243"/>
      <c r="J233" s="243"/>
      <c r="K233" s="243"/>
      <c r="L233" s="243"/>
      <c r="M233" s="246"/>
      <c r="N233" s="221"/>
      <c r="O233" s="248"/>
      <c r="P233" s="248"/>
      <c r="Q233" s="223"/>
      <c r="R233" s="202">
        <v>232</v>
      </c>
    </row>
    <row r="234" spans="1:18" ht="30" x14ac:dyDescent="0.2">
      <c r="A234" s="242" t="s">
        <v>685</v>
      </c>
      <c r="B234" s="243" t="s">
        <v>686</v>
      </c>
      <c r="C234" s="244">
        <v>8</v>
      </c>
      <c r="D234" s="218" t="s">
        <v>36</v>
      </c>
      <c r="E234" s="245" t="s">
        <v>1627</v>
      </c>
      <c r="F234" s="243" t="s">
        <v>1628</v>
      </c>
      <c r="G234" s="245"/>
      <c r="H234" s="243" t="s">
        <v>447</v>
      </c>
      <c r="I234" s="243"/>
      <c r="J234" s="243"/>
      <c r="K234" s="243"/>
      <c r="L234" s="243"/>
      <c r="M234" s="246"/>
      <c r="N234" s="221"/>
      <c r="O234" s="248"/>
      <c r="P234" s="248"/>
      <c r="Q234" s="223"/>
      <c r="R234" s="202">
        <v>233</v>
      </c>
    </row>
    <row r="235" spans="1:18" ht="120" x14ac:dyDescent="0.2">
      <c r="A235" s="242" t="s">
        <v>448</v>
      </c>
      <c r="B235" s="243" t="s">
        <v>549</v>
      </c>
      <c r="C235" s="244">
        <v>8</v>
      </c>
      <c r="D235" s="218" t="s">
        <v>36</v>
      </c>
      <c r="E235" s="245" t="s">
        <v>1629</v>
      </c>
      <c r="F235" s="243" t="s">
        <v>1995</v>
      </c>
      <c r="G235" s="245"/>
      <c r="H235" s="243" t="s">
        <v>447</v>
      </c>
      <c r="I235" s="243"/>
      <c r="J235" s="243"/>
      <c r="K235" s="243"/>
      <c r="L235" s="243"/>
      <c r="M235" s="246"/>
      <c r="N235" s="247"/>
      <c r="O235" s="248"/>
      <c r="P235" s="248"/>
      <c r="Q235" s="223"/>
      <c r="R235" s="202">
        <v>234</v>
      </c>
    </row>
    <row r="236" spans="1:18" ht="120" x14ac:dyDescent="0.2">
      <c r="A236" s="242" t="s">
        <v>239</v>
      </c>
      <c r="B236" s="243" t="s">
        <v>795</v>
      </c>
      <c r="C236" s="244">
        <v>8</v>
      </c>
      <c r="D236" s="218" t="s">
        <v>36</v>
      </c>
      <c r="E236" s="245" t="s">
        <v>1630</v>
      </c>
      <c r="F236" s="243" t="s">
        <v>1996</v>
      </c>
      <c r="G236" s="245"/>
      <c r="H236" s="243"/>
      <c r="I236" s="243"/>
      <c r="J236" s="243"/>
      <c r="K236" s="243"/>
      <c r="L236" s="243"/>
      <c r="M236" s="246"/>
      <c r="N236" s="247"/>
      <c r="O236" s="248"/>
      <c r="P236" s="248"/>
      <c r="Q236" s="223"/>
      <c r="R236" s="202">
        <v>235</v>
      </c>
    </row>
    <row r="237" spans="1:18" ht="135" x14ac:dyDescent="0.2">
      <c r="A237" s="242" t="s">
        <v>477</v>
      </c>
      <c r="B237" s="243" t="s">
        <v>794</v>
      </c>
      <c r="C237" s="244">
        <v>8</v>
      </c>
      <c r="D237" s="218" t="s">
        <v>36</v>
      </c>
      <c r="E237" s="245" t="s">
        <v>1631</v>
      </c>
      <c r="F237" s="243" t="s">
        <v>1997</v>
      </c>
      <c r="G237" s="245"/>
      <c r="H237" s="243"/>
      <c r="I237" s="243"/>
      <c r="J237" s="243"/>
      <c r="K237" s="243"/>
      <c r="L237" s="243"/>
      <c r="M237" s="246"/>
      <c r="N237" s="247"/>
      <c r="O237" s="248"/>
      <c r="P237" s="248"/>
      <c r="Q237" s="223"/>
      <c r="R237" s="202">
        <v>236</v>
      </c>
    </row>
    <row r="238" spans="1:18" ht="75" x14ac:dyDescent="0.2">
      <c r="A238" s="214" t="s">
        <v>429</v>
      </c>
      <c r="B238" s="215" t="s">
        <v>557</v>
      </c>
      <c r="C238" s="224">
        <v>8</v>
      </c>
      <c r="D238" s="218" t="s">
        <v>36</v>
      </c>
      <c r="E238" s="217" t="s">
        <v>557</v>
      </c>
      <c r="F238" s="215" t="s">
        <v>1632</v>
      </c>
      <c r="G238" s="217" t="s">
        <v>1633</v>
      </c>
      <c r="H238" s="215"/>
      <c r="I238" s="215"/>
      <c r="J238" s="215"/>
      <c r="K238" s="215"/>
      <c r="L238" s="215"/>
      <c r="M238" s="220"/>
      <c r="N238" s="221"/>
      <c r="O238" s="222"/>
      <c r="P238" s="222"/>
      <c r="Q238" s="223"/>
      <c r="R238" s="202">
        <v>237</v>
      </c>
    </row>
    <row r="239" spans="1:18" ht="45" x14ac:dyDescent="0.2">
      <c r="A239" s="214" t="s">
        <v>434</v>
      </c>
      <c r="B239" s="215" t="s">
        <v>968</v>
      </c>
      <c r="C239" s="224">
        <v>8</v>
      </c>
      <c r="D239" s="218" t="s">
        <v>36</v>
      </c>
      <c r="E239" s="217" t="s">
        <v>796</v>
      </c>
      <c r="F239" s="215" t="s">
        <v>1998</v>
      </c>
      <c r="G239" s="217" t="s">
        <v>1634</v>
      </c>
      <c r="H239" s="215" t="s">
        <v>429</v>
      </c>
      <c r="I239" s="215"/>
      <c r="J239" s="215"/>
      <c r="K239" s="215"/>
      <c r="L239" s="215"/>
      <c r="M239" s="220"/>
      <c r="N239" s="221"/>
      <c r="O239" s="222"/>
      <c r="P239" s="222"/>
      <c r="Q239" s="223"/>
      <c r="R239" s="202">
        <v>238</v>
      </c>
    </row>
    <row r="240" spans="1:18" ht="30" x14ac:dyDescent="0.2">
      <c r="A240" s="214" t="s">
        <v>430</v>
      </c>
      <c r="B240" s="215" t="s">
        <v>558</v>
      </c>
      <c r="C240" s="224">
        <v>8</v>
      </c>
      <c r="D240" s="218" t="s">
        <v>36</v>
      </c>
      <c r="E240" s="217" t="s">
        <v>1635</v>
      </c>
      <c r="F240" s="215" t="s">
        <v>1636</v>
      </c>
      <c r="G240" s="217" t="s">
        <v>1637</v>
      </c>
      <c r="H240" s="215" t="s">
        <v>429</v>
      </c>
      <c r="I240" s="215"/>
      <c r="J240" s="215"/>
      <c r="K240" s="215"/>
      <c r="L240" s="215"/>
      <c r="M240" s="220"/>
      <c r="N240" s="221"/>
      <c r="O240" s="222"/>
      <c r="P240" s="222"/>
      <c r="Q240" s="223"/>
      <c r="R240" s="202">
        <v>239</v>
      </c>
    </row>
    <row r="241" spans="1:18" s="251" customFormat="1" ht="30" x14ac:dyDescent="0.2">
      <c r="A241" s="214" t="s">
        <v>431</v>
      </c>
      <c r="B241" s="215" t="s">
        <v>798</v>
      </c>
      <c r="C241" s="224">
        <v>8</v>
      </c>
      <c r="D241" s="218" t="s">
        <v>36</v>
      </c>
      <c r="E241" s="217" t="s">
        <v>1638</v>
      </c>
      <c r="F241" s="215" t="s">
        <v>1639</v>
      </c>
      <c r="G241" s="260" t="s">
        <v>1640</v>
      </c>
      <c r="H241" s="215" t="s">
        <v>429</v>
      </c>
      <c r="I241" s="215" t="s">
        <v>430</v>
      </c>
      <c r="J241" s="215"/>
      <c r="K241" s="215"/>
      <c r="L241" s="215"/>
      <c r="M241" s="220"/>
      <c r="N241" s="221"/>
      <c r="O241" s="222"/>
      <c r="P241" s="222"/>
      <c r="Q241" s="223"/>
      <c r="R241" s="202">
        <v>240</v>
      </c>
    </row>
    <row r="242" spans="1:18" s="251" customFormat="1" ht="30" x14ac:dyDescent="0.2">
      <c r="A242" s="214" t="s">
        <v>432</v>
      </c>
      <c r="B242" s="215" t="s">
        <v>559</v>
      </c>
      <c r="C242" s="224">
        <v>8</v>
      </c>
      <c r="D242" s="218" t="s">
        <v>36</v>
      </c>
      <c r="E242" s="217" t="s">
        <v>1641</v>
      </c>
      <c r="F242" s="215" t="s">
        <v>1642</v>
      </c>
      <c r="G242" s="217" t="s">
        <v>1633</v>
      </c>
      <c r="H242" s="215" t="s">
        <v>429</v>
      </c>
      <c r="I242" s="215"/>
      <c r="J242" s="215"/>
      <c r="K242" s="215"/>
      <c r="L242" s="215"/>
      <c r="M242" s="220"/>
      <c r="N242" s="221"/>
      <c r="O242" s="222"/>
      <c r="P242" s="222"/>
      <c r="Q242" s="223"/>
      <c r="R242" s="202">
        <v>241</v>
      </c>
    </row>
    <row r="243" spans="1:18" ht="45" x14ac:dyDescent="0.2">
      <c r="A243" s="214" t="s">
        <v>435</v>
      </c>
      <c r="B243" s="215" t="s">
        <v>969</v>
      </c>
      <c r="C243" s="224">
        <v>8</v>
      </c>
      <c r="D243" s="218" t="s">
        <v>36</v>
      </c>
      <c r="E243" s="217" t="s">
        <v>1643</v>
      </c>
      <c r="F243" s="215" t="s">
        <v>1999</v>
      </c>
      <c r="G243" s="217" t="s">
        <v>1634</v>
      </c>
      <c r="H243" s="215" t="s">
        <v>429</v>
      </c>
      <c r="I243" s="215" t="s">
        <v>432</v>
      </c>
      <c r="J243" s="215"/>
      <c r="K243" s="215"/>
      <c r="L243" s="215"/>
      <c r="M243" s="220"/>
      <c r="N243" s="253"/>
      <c r="O243" s="222"/>
      <c r="P243" s="222"/>
      <c r="Q243" s="249"/>
      <c r="R243" s="202">
        <v>242</v>
      </c>
    </row>
    <row r="244" spans="1:18" ht="60" x14ac:dyDescent="0.2">
      <c r="A244" s="214" t="s">
        <v>433</v>
      </c>
      <c r="B244" s="215" t="s">
        <v>797</v>
      </c>
      <c r="C244" s="224">
        <v>8</v>
      </c>
      <c r="D244" s="218" t="s">
        <v>36</v>
      </c>
      <c r="E244" s="217" t="s">
        <v>1644</v>
      </c>
      <c r="F244" s="215" t="s">
        <v>2000</v>
      </c>
      <c r="G244" s="260" t="s">
        <v>1485</v>
      </c>
      <c r="H244" s="215" t="s">
        <v>429</v>
      </c>
      <c r="I244" s="215" t="s">
        <v>432</v>
      </c>
      <c r="J244" s="215" t="s">
        <v>430</v>
      </c>
      <c r="K244" s="215"/>
      <c r="L244" s="215"/>
      <c r="M244" s="220"/>
      <c r="N244" s="221"/>
      <c r="O244" s="222"/>
      <c r="P244" s="222"/>
      <c r="Q244" s="223"/>
      <c r="R244" s="202">
        <v>243</v>
      </c>
    </row>
    <row r="245" spans="1:18" ht="105" x14ac:dyDescent="0.2">
      <c r="A245" s="214" t="s">
        <v>712</v>
      </c>
      <c r="B245" s="215" t="s">
        <v>909</v>
      </c>
      <c r="C245" s="224">
        <v>8</v>
      </c>
      <c r="D245" s="218" t="s">
        <v>36</v>
      </c>
      <c r="E245" s="217" t="s">
        <v>1645</v>
      </c>
      <c r="F245" s="215" t="s">
        <v>2001</v>
      </c>
      <c r="G245" s="217"/>
      <c r="H245" s="215"/>
      <c r="I245" s="215"/>
      <c r="J245" s="215"/>
      <c r="K245" s="215"/>
      <c r="L245" s="215"/>
      <c r="M245" s="220"/>
      <c r="N245" s="221"/>
      <c r="O245" s="222"/>
      <c r="P245" s="222"/>
      <c r="Q245" s="223"/>
      <c r="R245" s="202">
        <v>244</v>
      </c>
    </row>
    <row r="246" spans="1:18" ht="30" x14ac:dyDescent="0.2">
      <c r="A246" s="214" t="s">
        <v>445</v>
      </c>
      <c r="B246" s="215" t="s">
        <v>799</v>
      </c>
      <c r="C246" s="224">
        <v>8</v>
      </c>
      <c r="D246" s="218" t="s">
        <v>36</v>
      </c>
      <c r="E246" s="217" t="s">
        <v>1646</v>
      </c>
      <c r="F246" s="225" t="s">
        <v>1647</v>
      </c>
      <c r="G246" s="217" t="s">
        <v>1292</v>
      </c>
      <c r="H246" s="215"/>
      <c r="I246" s="215"/>
      <c r="J246" s="215"/>
      <c r="K246" s="215"/>
      <c r="L246" s="215"/>
      <c r="M246" s="220"/>
      <c r="N246" s="253"/>
      <c r="O246" s="222"/>
      <c r="P246" s="222"/>
      <c r="Q246" s="249"/>
      <c r="R246" s="202">
        <v>245</v>
      </c>
    </row>
    <row r="247" spans="1:18" ht="45" x14ac:dyDescent="0.2">
      <c r="A247" s="214" t="s">
        <v>443</v>
      </c>
      <c r="B247" s="215" t="s">
        <v>1648</v>
      </c>
      <c r="C247" s="224">
        <v>8</v>
      </c>
      <c r="D247" s="218" t="s">
        <v>36</v>
      </c>
      <c r="E247" s="217" t="s">
        <v>1648</v>
      </c>
      <c r="F247" s="215" t="s">
        <v>1649</v>
      </c>
      <c r="G247" s="217"/>
      <c r="H247" s="215"/>
      <c r="I247" s="215"/>
      <c r="J247" s="215"/>
      <c r="K247" s="215"/>
      <c r="L247" s="215"/>
      <c r="M247" s="220"/>
      <c r="N247" s="221"/>
      <c r="O247" s="222"/>
      <c r="P247" s="222"/>
      <c r="Q247" s="223"/>
      <c r="R247" s="202">
        <v>246</v>
      </c>
    </row>
    <row r="248" spans="1:18" ht="30" x14ac:dyDescent="0.2">
      <c r="A248" s="214" t="s">
        <v>718</v>
      </c>
      <c r="B248" s="215" t="s">
        <v>970</v>
      </c>
      <c r="C248" s="224">
        <v>8</v>
      </c>
      <c r="D248" s="218" t="s">
        <v>36</v>
      </c>
      <c r="E248" s="217" t="s">
        <v>800</v>
      </c>
      <c r="F248" s="215" t="s">
        <v>1650</v>
      </c>
      <c r="G248" s="217"/>
      <c r="H248" s="215" t="s">
        <v>443</v>
      </c>
      <c r="I248" s="215"/>
      <c r="J248" s="215"/>
      <c r="K248" s="215"/>
      <c r="L248" s="215"/>
      <c r="M248" s="220"/>
      <c r="N248" s="253"/>
      <c r="O248" s="222"/>
      <c r="P248" s="222"/>
      <c r="Q248" s="249"/>
      <c r="R248" s="202">
        <v>247</v>
      </c>
    </row>
    <row r="249" spans="1:18" ht="30" x14ac:dyDescent="0.2">
      <c r="A249" s="214" t="s">
        <v>440</v>
      </c>
      <c r="B249" s="215" t="s">
        <v>802</v>
      </c>
      <c r="C249" s="224">
        <v>8</v>
      </c>
      <c r="D249" s="218" t="s">
        <v>36</v>
      </c>
      <c r="E249" s="217" t="s">
        <v>1651</v>
      </c>
      <c r="F249" s="215" t="s">
        <v>1652</v>
      </c>
      <c r="G249" s="217"/>
      <c r="H249" s="215" t="s">
        <v>443</v>
      </c>
      <c r="I249" s="215"/>
      <c r="J249" s="215"/>
      <c r="K249" s="215"/>
      <c r="L249" s="215"/>
      <c r="M249" s="220"/>
      <c r="N249" s="253"/>
      <c r="O249" s="222"/>
      <c r="P249" s="222"/>
      <c r="Q249" s="249"/>
      <c r="R249" s="202">
        <v>248</v>
      </c>
    </row>
    <row r="250" spans="1:18" ht="30" x14ac:dyDescent="0.2">
      <c r="A250" s="214" t="s">
        <v>713</v>
      </c>
      <c r="B250" s="215" t="s">
        <v>1653</v>
      </c>
      <c r="C250" s="224">
        <v>8</v>
      </c>
      <c r="D250" s="218" t="s">
        <v>36</v>
      </c>
      <c r="E250" s="217" t="s">
        <v>1654</v>
      </c>
      <c r="F250" s="215" t="s">
        <v>1655</v>
      </c>
      <c r="G250" s="217"/>
      <c r="H250" s="215" t="s">
        <v>443</v>
      </c>
      <c r="I250" s="215"/>
      <c r="J250" s="215"/>
      <c r="K250" s="215"/>
      <c r="L250" s="215"/>
      <c r="M250" s="220"/>
      <c r="N250" s="221"/>
      <c r="O250" s="222"/>
      <c r="P250" s="222"/>
      <c r="Q250" s="223"/>
      <c r="R250" s="202">
        <v>249</v>
      </c>
    </row>
    <row r="251" spans="1:18" s="251" customFormat="1" ht="45" x14ac:dyDescent="0.2">
      <c r="A251" s="214" t="s">
        <v>717</v>
      </c>
      <c r="B251" s="215" t="s">
        <v>803</v>
      </c>
      <c r="C251" s="224">
        <v>8</v>
      </c>
      <c r="D251" s="218" t="s">
        <v>36</v>
      </c>
      <c r="E251" s="217" t="s">
        <v>1656</v>
      </c>
      <c r="F251" s="215" t="s">
        <v>1657</v>
      </c>
      <c r="G251" s="217"/>
      <c r="H251" s="215" t="s">
        <v>443</v>
      </c>
      <c r="I251" s="215"/>
      <c r="J251" s="215"/>
      <c r="K251" s="215"/>
      <c r="L251" s="215"/>
      <c r="M251" s="220"/>
      <c r="N251" s="253"/>
      <c r="O251" s="222"/>
      <c r="P251" s="222"/>
      <c r="Q251" s="249"/>
      <c r="R251" s="202">
        <v>250</v>
      </c>
    </row>
    <row r="252" spans="1:18" s="251" customFormat="1" ht="60" x14ac:dyDescent="0.2">
      <c r="A252" s="214" t="s">
        <v>389</v>
      </c>
      <c r="B252" s="215" t="s">
        <v>804</v>
      </c>
      <c r="C252" s="224">
        <v>8</v>
      </c>
      <c r="D252" s="218" t="s">
        <v>36</v>
      </c>
      <c r="E252" s="217" t="s">
        <v>1658</v>
      </c>
      <c r="F252" s="215" t="s">
        <v>1659</v>
      </c>
      <c r="G252" s="217"/>
      <c r="H252" s="215"/>
      <c r="I252" s="215"/>
      <c r="J252" s="215"/>
      <c r="K252" s="215"/>
      <c r="L252" s="215"/>
      <c r="M252" s="220"/>
      <c r="N252" s="221"/>
      <c r="O252" s="222"/>
      <c r="P252" s="222"/>
      <c r="Q252" s="223"/>
      <c r="R252" s="202">
        <v>251</v>
      </c>
    </row>
    <row r="253" spans="1:18" s="251" customFormat="1" ht="15" x14ac:dyDescent="0.2">
      <c r="A253" s="214" t="s">
        <v>710</v>
      </c>
      <c r="B253" s="215" t="s">
        <v>801</v>
      </c>
      <c r="C253" s="224">
        <v>8</v>
      </c>
      <c r="D253" s="218" t="s">
        <v>36</v>
      </c>
      <c r="E253" s="217" t="s">
        <v>801</v>
      </c>
      <c r="F253" s="215" t="s">
        <v>2002</v>
      </c>
      <c r="G253" s="269"/>
      <c r="H253" s="215"/>
      <c r="I253" s="215"/>
      <c r="J253" s="215"/>
      <c r="K253" s="215"/>
      <c r="L253" s="215"/>
      <c r="M253" s="220"/>
      <c r="N253" s="221"/>
      <c r="O253" s="222"/>
      <c r="P253" s="222"/>
      <c r="Q253" s="223"/>
      <c r="R253" s="202">
        <v>252</v>
      </c>
    </row>
    <row r="254" spans="1:18" s="251" customFormat="1" ht="90" x14ac:dyDescent="0.2">
      <c r="A254" s="214" t="s">
        <v>451</v>
      </c>
      <c r="B254" s="215" t="s">
        <v>971</v>
      </c>
      <c r="C254" s="224">
        <v>8</v>
      </c>
      <c r="D254" s="218" t="s">
        <v>36</v>
      </c>
      <c r="E254" s="217" t="s">
        <v>1660</v>
      </c>
      <c r="F254" s="215" t="s">
        <v>2003</v>
      </c>
      <c r="G254" s="217"/>
      <c r="H254" s="215"/>
      <c r="I254" s="215"/>
      <c r="J254" s="215"/>
      <c r="K254" s="215"/>
      <c r="L254" s="215"/>
      <c r="M254" s="220"/>
      <c r="N254" s="221"/>
      <c r="O254" s="222"/>
      <c r="P254" s="222"/>
      <c r="Q254" s="223"/>
      <c r="R254" s="202">
        <v>253</v>
      </c>
    </row>
    <row r="255" spans="1:18" s="251" customFormat="1" ht="30" x14ac:dyDescent="0.2">
      <c r="A255" s="214" t="s">
        <v>449</v>
      </c>
      <c r="B255" s="215" t="s">
        <v>972</v>
      </c>
      <c r="C255" s="224">
        <v>8</v>
      </c>
      <c r="D255" s="218" t="s">
        <v>36</v>
      </c>
      <c r="E255" s="217" t="s">
        <v>1661</v>
      </c>
      <c r="F255" s="215" t="s">
        <v>2004</v>
      </c>
      <c r="G255" s="217"/>
      <c r="H255" s="215"/>
      <c r="I255" s="215"/>
      <c r="J255" s="215"/>
      <c r="K255" s="215"/>
      <c r="L255" s="215"/>
      <c r="M255" s="220"/>
      <c r="N255" s="221"/>
      <c r="O255" s="222"/>
      <c r="P255" s="222"/>
      <c r="Q255" s="223"/>
      <c r="R255" s="202">
        <v>254</v>
      </c>
    </row>
    <row r="256" spans="1:18" ht="60" x14ac:dyDescent="0.2">
      <c r="A256" s="214" t="s">
        <v>483</v>
      </c>
      <c r="B256" s="215" t="s">
        <v>599</v>
      </c>
      <c r="C256" s="224">
        <v>8</v>
      </c>
      <c r="D256" s="218" t="s">
        <v>36</v>
      </c>
      <c r="E256" s="217" t="s">
        <v>599</v>
      </c>
      <c r="F256" s="215" t="s">
        <v>1662</v>
      </c>
      <c r="G256" s="217"/>
      <c r="H256" s="215"/>
      <c r="I256" s="215"/>
      <c r="J256" s="215"/>
      <c r="K256" s="215"/>
      <c r="L256" s="215"/>
      <c r="M256" s="220"/>
      <c r="N256" s="221"/>
      <c r="O256" s="222"/>
      <c r="P256" s="222"/>
      <c r="Q256" s="223"/>
      <c r="R256" s="202">
        <v>255</v>
      </c>
    </row>
    <row r="257" spans="1:18" ht="30" x14ac:dyDescent="0.2">
      <c r="A257" s="214" t="s">
        <v>344</v>
      </c>
      <c r="B257" s="215" t="s">
        <v>908</v>
      </c>
      <c r="C257" s="224">
        <v>8</v>
      </c>
      <c r="D257" s="218" t="s">
        <v>36</v>
      </c>
      <c r="E257" s="217" t="s">
        <v>1663</v>
      </c>
      <c r="F257" s="215" t="s">
        <v>2005</v>
      </c>
      <c r="G257" s="217" t="s">
        <v>1424</v>
      </c>
      <c r="H257" s="219"/>
      <c r="I257" s="219"/>
      <c r="J257" s="219"/>
      <c r="K257" s="219"/>
      <c r="L257" s="219"/>
      <c r="M257" s="266"/>
      <c r="N257" s="221"/>
      <c r="O257" s="267"/>
      <c r="P257" s="267"/>
      <c r="Q257" s="223"/>
      <c r="R257" s="202">
        <v>256</v>
      </c>
    </row>
    <row r="258" spans="1:18" ht="30" x14ac:dyDescent="0.2">
      <c r="A258" s="214" t="s">
        <v>345</v>
      </c>
      <c r="B258" s="215" t="s">
        <v>613</v>
      </c>
      <c r="C258" s="224">
        <v>8</v>
      </c>
      <c r="D258" s="218" t="s">
        <v>36</v>
      </c>
      <c r="E258" s="217" t="s">
        <v>613</v>
      </c>
      <c r="F258" s="215" t="s">
        <v>2006</v>
      </c>
      <c r="G258" s="217"/>
      <c r="H258" s="215" t="s">
        <v>344</v>
      </c>
      <c r="I258" s="219"/>
      <c r="J258" s="219"/>
      <c r="K258" s="219"/>
      <c r="L258" s="219"/>
      <c r="M258" s="266"/>
      <c r="N258" s="221"/>
      <c r="O258" s="267"/>
      <c r="P258" s="267"/>
      <c r="Q258" s="223"/>
      <c r="R258" s="202">
        <v>257</v>
      </c>
    </row>
    <row r="259" spans="1:18" ht="30" x14ac:dyDescent="0.2">
      <c r="A259" s="214" t="s">
        <v>347</v>
      </c>
      <c r="B259" s="215" t="s">
        <v>907</v>
      </c>
      <c r="C259" s="224">
        <v>8</v>
      </c>
      <c r="D259" s="218" t="s">
        <v>36</v>
      </c>
      <c r="E259" s="217" t="s">
        <v>1664</v>
      </c>
      <c r="F259" s="215" t="s">
        <v>1665</v>
      </c>
      <c r="G259" s="217"/>
      <c r="H259" s="215" t="s">
        <v>344</v>
      </c>
      <c r="I259" s="215" t="s">
        <v>345</v>
      </c>
      <c r="J259" s="219"/>
      <c r="K259" s="219"/>
      <c r="L259" s="219"/>
      <c r="M259" s="266"/>
      <c r="N259" s="221"/>
      <c r="O259" s="222"/>
      <c r="P259" s="267"/>
      <c r="Q259" s="223"/>
      <c r="R259" s="202">
        <v>258</v>
      </c>
    </row>
    <row r="260" spans="1:18" ht="30" x14ac:dyDescent="0.2">
      <c r="A260" s="214" t="s">
        <v>493</v>
      </c>
      <c r="B260" s="215" t="s">
        <v>906</v>
      </c>
      <c r="C260" s="224">
        <v>8</v>
      </c>
      <c r="D260" s="218" t="s">
        <v>36</v>
      </c>
      <c r="E260" s="217" t="s">
        <v>1666</v>
      </c>
      <c r="F260" s="215" t="s">
        <v>1667</v>
      </c>
      <c r="G260" s="217"/>
      <c r="H260" s="215"/>
      <c r="I260" s="215"/>
      <c r="J260" s="215"/>
      <c r="K260" s="215"/>
      <c r="L260" s="215"/>
      <c r="M260" s="220"/>
      <c r="N260" s="221"/>
      <c r="O260" s="222"/>
      <c r="P260" s="222"/>
      <c r="Q260" s="223"/>
      <c r="R260" s="202">
        <v>259</v>
      </c>
    </row>
    <row r="261" spans="1:18" ht="45" x14ac:dyDescent="0.2">
      <c r="A261" s="214" t="s">
        <v>143</v>
      </c>
      <c r="B261" s="215" t="s">
        <v>1668</v>
      </c>
      <c r="C261" s="224">
        <v>8</v>
      </c>
      <c r="D261" s="218" t="s">
        <v>36</v>
      </c>
      <c r="E261" s="217" t="s">
        <v>1668</v>
      </c>
      <c r="F261" s="215" t="s">
        <v>1669</v>
      </c>
      <c r="G261" s="217" t="s">
        <v>1670</v>
      </c>
      <c r="H261" s="215"/>
      <c r="I261" s="219"/>
      <c r="J261" s="219"/>
      <c r="K261" s="219"/>
      <c r="L261" s="219"/>
      <c r="M261" s="266"/>
      <c r="N261" s="221"/>
      <c r="O261" s="267"/>
      <c r="P261" s="267"/>
      <c r="Q261" s="223"/>
      <c r="R261" s="202">
        <v>260</v>
      </c>
    </row>
    <row r="262" spans="1:18" ht="45" x14ac:dyDescent="0.2">
      <c r="A262" s="214" t="s">
        <v>146</v>
      </c>
      <c r="B262" s="215" t="s">
        <v>905</v>
      </c>
      <c r="C262" s="224">
        <v>8</v>
      </c>
      <c r="D262" s="218" t="s">
        <v>36</v>
      </c>
      <c r="E262" s="217" t="s">
        <v>1671</v>
      </c>
      <c r="F262" s="215" t="s">
        <v>1672</v>
      </c>
      <c r="G262" s="217" t="s">
        <v>1670</v>
      </c>
      <c r="H262" s="215" t="s">
        <v>143</v>
      </c>
      <c r="I262" s="219"/>
      <c r="J262" s="219"/>
      <c r="K262" s="219"/>
      <c r="L262" s="219"/>
      <c r="M262" s="266"/>
      <c r="N262" s="221"/>
      <c r="O262" s="267"/>
      <c r="P262" s="267"/>
      <c r="Q262" s="223"/>
      <c r="R262" s="202">
        <v>261</v>
      </c>
    </row>
    <row r="263" spans="1:18" ht="45" x14ac:dyDescent="0.2">
      <c r="A263" s="214" t="s">
        <v>1673</v>
      </c>
      <c r="B263" s="215" t="s">
        <v>1674</v>
      </c>
      <c r="C263" s="224">
        <v>8</v>
      </c>
      <c r="D263" s="218" t="s">
        <v>36</v>
      </c>
      <c r="E263" s="217" t="s">
        <v>1675</v>
      </c>
      <c r="F263" s="215" t="s">
        <v>1676</v>
      </c>
      <c r="G263" s="217" t="s">
        <v>1670</v>
      </c>
      <c r="H263" s="215" t="s">
        <v>2108</v>
      </c>
      <c r="I263" s="215" t="s">
        <v>2106</v>
      </c>
      <c r="J263" s="215" t="s">
        <v>2102</v>
      </c>
      <c r="K263" s="215" t="s">
        <v>808</v>
      </c>
      <c r="L263" s="215"/>
      <c r="M263" s="220"/>
      <c r="N263" s="221" t="s">
        <v>2406</v>
      </c>
      <c r="O263" s="222">
        <v>46051</v>
      </c>
      <c r="P263" s="222">
        <v>46051</v>
      </c>
      <c r="Q263" s="297" t="s">
        <v>2407</v>
      </c>
      <c r="R263" s="202">
        <v>262</v>
      </c>
    </row>
    <row r="264" spans="1:18" ht="30" x14ac:dyDescent="0.2">
      <c r="A264" s="242" t="s">
        <v>2211</v>
      </c>
      <c r="B264" s="243" t="s">
        <v>2212</v>
      </c>
      <c r="C264" s="273">
        <v>8</v>
      </c>
      <c r="D264" s="218" t="s">
        <v>24</v>
      </c>
      <c r="E264" s="245" t="s">
        <v>2212</v>
      </c>
      <c r="F264" s="243" t="s">
        <v>2220</v>
      </c>
      <c r="G264" s="245" t="s">
        <v>1341</v>
      </c>
      <c r="H264" s="243" t="s">
        <v>1930</v>
      </c>
      <c r="I264" s="243"/>
      <c r="J264" s="243"/>
      <c r="K264" s="243"/>
      <c r="L264" s="243"/>
      <c r="M264" s="246"/>
      <c r="N264" s="253"/>
      <c r="O264" s="248">
        <v>46051</v>
      </c>
      <c r="P264" s="228">
        <v>46051</v>
      </c>
      <c r="Q264" s="297" t="s">
        <v>2407</v>
      </c>
      <c r="R264" s="202">
        <v>263</v>
      </c>
    </row>
    <row r="265" spans="1:18" ht="45" x14ac:dyDescent="0.2">
      <c r="A265" s="242" t="s">
        <v>1930</v>
      </c>
      <c r="B265" s="243" t="s">
        <v>1931</v>
      </c>
      <c r="C265" s="273">
        <v>8</v>
      </c>
      <c r="D265" s="218" t="s">
        <v>36</v>
      </c>
      <c r="E265" s="245" t="s">
        <v>1931</v>
      </c>
      <c r="F265" s="243" t="s">
        <v>2007</v>
      </c>
      <c r="G265" s="245" t="s">
        <v>1341</v>
      </c>
      <c r="H265" s="243"/>
      <c r="I265" s="243"/>
      <c r="J265" s="243"/>
      <c r="K265" s="243"/>
      <c r="L265" s="243"/>
      <c r="M265" s="246"/>
      <c r="N265" s="253"/>
      <c r="O265" s="248">
        <v>46051</v>
      </c>
      <c r="P265" s="228">
        <v>46051</v>
      </c>
      <c r="Q265" s="297" t="s">
        <v>2407</v>
      </c>
      <c r="R265" s="202">
        <v>264</v>
      </c>
    </row>
    <row r="266" spans="1:18" ht="60" x14ac:dyDescent="0.2">
      <c r="A266" s="242" t="s">
        <v>2108</v>
      </c>
      <c r="B266" s="243" t="s">
        <v>2147</v>
      </c>
      <c r="C266" s="273">
        <v>8</v>
      </c>
      <c r="D266" s="218" t="s">
        <v>36</v>
      </c>
      <c r="E266" s="245" t="s">
        <v>2110</v>
      </c>
      <c r="F266" s="243" t="s">
        <v>1677</v>
      </c>
      <c r="G266" s="245" t="s">
        <v>1424</v>
      </c>
      <c r="H266" s="243"/>
      <c r="I266" s="243"/>
      <c r="J266" s="243"/>
      <c r="K266" s="243"/>
      <c r="L266" s="243"/>
      <c r="M266" s="246"/>
      <c r="N266" s="253" t="s">
        <v>2107</v>
      </c>
      <c r="O266" s="248">
        <v>45433</v>
      </c>
      <c r="P266" s="228">
        <v>45523</v>
      </c>
      <c r="Q266" s="297" t="s">
        <v>1516</v>
      </c>
      <c r="R266" s="202">
        <v>265</v>
      </c>
    </row>
    <row r="267" spans="1:18" ht="60" x14ac:dyDescent="0.2">
      <c r="A267" s="242" t="s">
        <v>2106</v>
      </c>
      <c r="B267" s="243" t="s">
        <v>2109</v>
      </c>
      <c r="C267" s="273">
        <v>8</v>
      </c>
      <c r="D267" s="218" t="s">
        <v>36</v>
      </c>
      <c r="E267" s="245" t="s">
        <v>2111</v>
      </c>
      <c r="F267" s="243" t="s">
        <v>2221</v>
      </c>
      <c r="G267" s="245" t="s">
        <v>1424</v>
      </c>
      <c r="H267" s="243"/>
      <c r="I267" s="243"/>
      <c r="J267" s="243"/>
      <c r="K267" s="243"/>
      <c r="L267" s="243"/>
      <c r="M267" s="246"/>
      <c r="N267" s="253" t="s">
        <v>2107</v>
      </c>
      <c r="O267" s="248">
        <v>45433</v>
      </c>
      <c r="P267" s="228">
        <v>45523</v>
      </c>
      <c r="Q267" s="297" t="s">
        <v>1516</v>
      </c>
      <c r="R267" s="202">
        <v>266</v>
      </c>
    </row>
    <row r="268" spans="1:18" ht="60" x14ac:dyDescent="0.2">
      <c r="A268" s="242" t="s">
        <v>806</v>
      </c>
      <c r="B268" s="243" t="s">
        <v>807</v>
      </c>
      <c r="C268" s="244">
        <v>8</v>
      </c>
      <c r="D268" s="218" t="s">
        <v>36</v>
      </c>
      <c r="E268" s="245" t="s">
        <v>1678</v>
      </c>
      <c r="F268" s="243" t="s">
        <v>1679</v>
      </c>
      <c r="G268" s="245" t="s">
        <v>1424</v>
      </c>
      <c r="H268" s="243"/>
      <c r="I268" s="243"/>
      <c r="J268" s="243"/>
      <c r="K268" s="243"/>
      <c r="L268" s="243"/>
      <c r="M268" s="246"/>
      <c r="N268" s="253"/>
      <c r="O268" s="222">
        <v>44917</v>
      </c>
      <c r="P268" s="222">
        <v>44917</v>
      </c>
      <c r="Q268" s="297" t="s">
        <v>1516</v>
      </c>
      <c r="R268" s="202">
        <v>267</v>
      </c>
    </row>
    <row r="269" spans="1:18" ht="75" x14ac:dyDescent="0.2">
      <c r="A269" s="242" t="s">
        <v>2102</v>
      </c>
      <c r="B269" s="243" t="s">
        <v>2103</v>
      </c>
      <c r="C269" s="273">
        <v>8</v>
      </c>
      <c r="D269" s="218" t="s">
        <v>36</v>
      </c>
      <c r="E269" s="245" t="s">
        <v>2104</v>
      </c>
      <c r="F269" s="243" t="s">
        <v>2222</v>
      </c>
      <c r="G269" s="245" t="s">
        <v>1424</v>
      </c>
      <c r="H269" s="243"/>
      <c r="I269" s="243"/>
      <c r="J269" s="243"/>
      <c r="K269" s="243"/>
      <c r="L269" s="243"/>
      <c r="M269" s="246"/>
      <c r="N269" s="253"/>
      <c r="O269" s="248">
        <v>45433</v>
      </c>
      <c r="P269" s="228">
        <v>45523</v>
      </c>
      <c r="Q269" s="297" t="s">
        <v>1516</v>
      </c>
      <c r="R269" s="202">
        <v>268</v>
      </c>
    </row>
    <row r="270" spans="1:18" ht="60" x14ac:dyDescent="0.2">
      <c r="A270" s="242" t="s">
        <v>808</v>
      </c>
      <c r="B270" s="243" t="s">
        <v>904</v>
      </c>
      <c r="C270" s="273">
        <v>8</v>
      </c>
      <c r="D270" s="218" t="s">
        <v>36</v>
      </c>
      <c r="E270" s="245" t="s">
        <v>2105</v>
      </c>
      <c r="F270" s="243" t="s">
        <v>2223</v>
      </c>
      <c r="G270" s="245" t="s">
        <v>1424</v>
      </c>
      <c r="H270" s="243"/>
      <c r="I270" s="243"/>
      <c r="J270" s="243"/>
      <c r="K270" s="243"/>
      <c r="L270" s="243"/>
      <c r="M270" s="246"/>
      <c r="N270" s="253"/>
      <c r="O270" s="248">
        <v>45433</v>
      </c>
      <c r="P270" s="228">
        <v>45523</v>
      </c>
      <c r="Q270" s="297" t="s">
        <v>1516</v>
      </c>
      <c r="R270" s="202">
        <v>269</v>
      </c>
    </row>
    <row r="271" spans="1:18" ht="45" x14ac:dyDescent="0.2">
      <c r="A271" s="242" t="s">
        <v>329</v>
      </c>
      <c r="B271" s="243" t="s">
        <v>587</v>
      </c>
      <c r="C271" s="244">
        <v>8</v>
      </c>
      <c r="D271" s="218" t="s">
        <v>36</v>
      </c>
      <c r="E271" s="245" t="s">
        <v>1680</v>
      </c>
      <c r="F271" s="243" t="s">
        <v>1681</v>
      </c>
      <c r="G271" s="217" t="s">
        <v>1292</v>
      </c>
      <c r="H271" s="215"/>
      <c r="I271" s="215"/>
      <c r="J271" s="215"/>
      <c r="K271" s="215"/>
      <c r="L271" s="215"/>
      <c r="M271" s="220"/>
      <c r="N271" s="221"/>
      <c r="O271" s="222"/>
      <c r="P271" s="222"/>
      <c r="Q271" s="223"/>
      <c r="R271" s="202">
        <v>270</v>
      </c>
    </row>
    <row r="272" spans="1:18" ht="45" x14ac:dyDescent="0.2">
      <c r="A272" s="214" t="s">
        <v>331</v>
      </c>
      <c r="B272" s="243" t="s">
        <v>903</v>
      </c>
      <c r="C272" s="224">
        <v>8</v>
      </c>
      <c r="D272" s="218" t="s">
        <v>36</v>
      </c>
      <c r="E272" s="217" t="s">
        <v>653</v>
      </c>
      <c r="F272" s="215" t="s">
        <v>1682</v>
      </c>
      <c r="G272" s="217"/>
      <c r="H272" s="215"/>
      <c r="I272" s="215"/>
      <c r="J272" s="215"/>
      <c r="K272" s="215"/>
      <c r="L272" s="215"/>
      <c r="M272" s="220"/>
      <c r="N272" s="221"/>
      <c r="O272" s="222"/>
      <c r="P272" s="222"/>
      <c r="Q272" s="223"/>
      <c r="R272" s="202">
        <v>271</v>
      </c>
    </row>
    <row r="273" spans="1:18" ht="45" x14ac:dyDescent="0.2">
      <c r="A273" s="214" t="s">
        <v>332</v>
      </c>
      <c r="B273" s="243" t="s">
        <v>809</v>
      </c>
      <c r="C273" s="224">
        <v>8</v>
      </c>
      <c r="D273" s="218" t="s">
        <v>36</v>
      </c>
      <c r="E273" s="217" t="s">
        <v>1683</v>
      </c>
      <c r="F273" s="215" t="s">
        <v>1684</v>
      </c>
      <c r="G273" s="217"/>
      <c r="H273" s="215" t="s">
        <v>331</v>
      </c>
      <c r="I273" s="215"/>
      <c r="J273" s="215"/>
      <c r="K273" s="215"/>
      <c r="L273" s="215"/>
      <c r="M273" s="220"/>
      <c r="N273" s="221"/>
      <c r="O273" s="222"/>
      <c r="P273" s="222"/>
      <c r="Q273" s="223"/>
      <c r="R273" s="202">
        <v>272</v>
      </c>
    </row>
    <row r="274" spans="1:18" ht="45" x14ac:dyDescent="0.2">
      <c r="A274" s="214" t="s">
        <v>333</v>
      </c>
      <c r="B274" s="243" t="s">
        <v>656</v>
      </c>
      <c r="C274" s="224">
        <v>8</v>
      </c>
      <c r="D274" s="218" t="s">
        <v>36</v>
      </c>
      <c r="E274" s="217" t="s">
        <v>655</v>
      </c>
      <c r="F274" s="215" t="s">
        <v>1685</v>
      </c>
      <c r="G274" s="217"/>
      <c r="H274" s="215" t="s">
        <v>331</v>
      </c>
      <c r="I274" s="215"/>
      <c r="J274" s="215"/>
      <c r="K274" s="215"/>
      <c r="L274" s="215"/>
      <c r="M274" s="220"/>
      <c r="N274" s="221"/>
      <c r="O274" s="222"/>
      <c r="P274" s="222"/>
      <c r="Q274" s="223"/>
      <c r="R274" s="202">
        <v>273</v>
      </c>
    </row>
    <row r="275" spans="1:18" ht="75" x14ac:dyDescent="0.2">
      <c r="A275" s="214" t="s">
        <v>334</v>
      </c>
      <c r="B275" s="243" t="s">
        <v>973</v>
      </c>
      <c r="C275" s="224">
        <v>8</v>
      </c>
      <c r="D275" s="218" t="s">
        <v>36</v>
      </c>
      <c r="E275" s="217" t="s">
        <v>1686</v>
      </c>
      <c r="F275" s="215" t="s">
        <v>2008</v>
      </c>
      <c r="G275" s="217"/>
      <c r="H275" s="215" t="s">
        <v>331</v>
      </c>
      <c r="I275" s="215"/>
      <c r="J275" s="215"/>
      <c r="K275" s="215"/>
      <c r="L275" s="215"/>
      <c r="M275" s="220"/>
      <c r="N275" s="221"/>
      <c r="O275" s="222"/>
      <c r="P275" s="222"/>
      <c r="Q275" s="223"/>
      <c r="R275" s="202">
        <v>274</v>
      </c>
    </row>
    <row r="276" spans="1:18" ht="75" x14ac:dyDescent="0.2">
      <c r="A276" s="214" t="s">
        <v>335</v>
      </c>
      <c r="B276" s="243" t="s">
        <v>974</v>
      </c>
      <c r="C276" s="224">
        <v>8</v>
      </c>
      <c r="D276" s="218" t="s">
        <v>36</v>
      </c>
      <c r="E276" s="217" t="s">
        <v>1687</v>
      </c>
      <c r="F276" s="215" t="s">
        <v>2009</v>
      </c>
      <c r="G276" s="217"/>
      <c r="H276" s="215" t="s">
        <v>331</v>
      </c>
      <c r="I276" s="215" t="s">
        <v>334</v>
      </c>
      <c r="J276" s="215"/>
      <c r="K276" s="215"/>
      <c r="L276" s="215"/>
      <c r="M276" s="220"/>
      <c r="N276" s="221"/>
      <c r="O276" s="222"/>
      <c r="P276" s="222"/>
      <c r="Q276" s="223"/>
      <c r="R276" s="202">
        <v>275</v>
      </c>
    </row>
    <row r="277" spans="1:18" ht="45" x14ac:dyDescent="0.2">
      <c r="A277" s="214" t="s">
        <v>336</v>
      </c>
      <c r="B277" s="215" t="s">
        <v>1688</v>
      </c>
      <c r="C277" s="224">
        <v>8</v>
      </c>
      <c r="D277" s="218" t="s">
        <v>36</v>
      </c>
      <c r="E277" s="217" t="s">
        <v>1689</v>
      </c>
      <c r="F277" s="215" t="s">
        <v>1690</v>
      </c>
      <c r="G277" s="217"/>
      <c r="H277" s="215" t="s">
        <v>331</v>
      </c>
      <c r="I277" s="215"/>
      <c r="J277" s="215"/>
      <c r="K277" s="215"/>
      <c r="L277" s="215"/>
      <c r="M277" s="220"/>
      <c r="N277" s="221"/>
      <c r="O277" s="222"/>
      <c r="P277" s="222"/>
      <c r="Q277" s="223"/>
      <c r="R277" s="202">
        <v>276</v>
      </c>
    </row>
    <row r="278" spans="1:18" ht="45" x14ac:dyDescent="0.2">
      <c r="A278" s="214" t="s">
        <v>337</v>
      </c>
      <c r="B278" s="215" t="s">
        <v>975</v>
      </c>
      <c r="C278" s="224">
        <v>8</v>
      </c>
      <c r="D278" s="218" t="s">
        <v>36</v>
      </c>
      <c r="E278" s="217" t="s">
        <v>1691</v>
      </c>
      <c r="F278" s="215" t="s">
        <v>1692</v>
      </c>
      <c r="G278" s="217"/>
      <c r="H278" s="215" t="s">
        <v>331</v>
      </c>
      <c r="I278" s="215" t="s">
        <v>336</v>
      </c>
      <c r="J278" s="213"/>
      <c r="K278" s="215"/>
      <c r="L278" s="215"/>
      <c r="M278" s="220"/>
      <c r="N278" s="221"/>
      <c r="O278" s="222"/>
      <c r="P278" s="229"/>
      <c r="Q278" s="223"/>
      <c r="R278" s="202">
        <v>277</v>
      </c>
    </row>
    <row r="279" spans="1:18" ht="90" x14ac:dyDescent="0.2">
      <c r="A279" s="214" t="s">
        <v>490</v>
      </c>
      <c r="B279" s="215" t="s">
        <v>811</v>
      </c>
      <c r="C279" s="224">
        <v>8</v>
      </c>
      <c r="D279" s="218" t="s">
        <v>36</v>
      </c>
      <c r="E279" s="217" t="s">
        <v>1693</v>
      </c>
      <c r="F279" s="215" t="s">
        <v>2010</v>
      </c>
      <c r="G279" s="217" t="s">
        <v>1424</v>
      </c>
      <c r="H279" s="215"/>
      <c r="I279" s="215"/>
      <c r="J279" s="215"/>
      <c r="K279" s="215"/>
      <c r="L279" s="215"/>
      <c r="M279" s="220"/>
      <c r="N279" s="221"/>
      <c r="O279" s="222"/>
      <c r="P279" s="222"/>
      <c r="Q279" s="223"/>
      <c r="R279" s="202">
        <v>278</v>
      </c>
    </row>
    <row r="280" spans="1:18" ht="15" x14ac:dyDescent="0.2">
      <c r="A280" s="214"/>
      <c r="B280" s="215"/>
      <c r="C280" s="224"/>
      <c r="D280" s="218" t="s">
        <v>1288</v>
      </c>
      <c r="E280" s="217"/>
      <c r="F280" s="215"/>
      <c r="G280" s="226"/>
      <c r="H280" s="225"/>
      <c r="I280" s="225"/>
      <c r="J280" s="225"/>
      <c r="K280" s="225"/>
      <c r="L280" s="225"/>
      <c r="M280" s="227"/>
      <c r="N280" s="221"/>
      <c r="O280" s="228"/>
      <c r="P280" s="228"/>
      <c r="Q280" s="299" t="s">
        <v>1289</v>
      </c>
      <c r="R280" s="202">
        <v>279</v>
      </c>
    </row>
    <row r="281" spans="1:18" ht="31.5" x14ac:dyDescent="0.2">
      <c r="A281" s="231" t="s">
        <v>19</v>
      </c>
      <c r="B281" s="232" t="s">
        <v>1694</v>
      </c>
      <c r="C281" s="233">
        <v>9</v>
      </c>
      <c r="D281" s="236" t="s">
        <v>1288</v>
      </c>
      <c r="E281" s="234" t="s">
        <v>1694</v>
      </c>
      <c r="F281" s="235"/>
      <c r="G281" s="237"/>
      <c r="H281" s="235"/>
      <c r="I281" s="235"/>
      <c r="J281" s="235"/>
      <c r="K281" s="235"/>
      <c r="L281" s="235"/>
      <c r="M281" s="238"/>
      <c r="N281" s="239"/>
      <c r="O281" s="240"/>
      <c r="P281" s="240"/>
      <c r="Q281" s="298" t="s">
        <v>1289</v>
      </c>
      <c r="R281" s="202">
        <v>280</v>
      </c>
    </row>
    <row r="282" spans="1:18" ht="174.6" customHeight="1" x14ac:dyDescent="0.2">
      <c r="A282" s="214" t="s">
        <v>2191</v>
      </c>
      <c r="B282" s="215" t="s">
        <v>2192</v>
      </c>
      <c r="C282" s="224">
        <v>9</v>
      </c>
      <c r="D282" s="218" t="s">
        <v>36</v>
      </c>
      <c r="E282" s="217" t="s">
        <v>2195</v>
      </c>
      <c r="F282" s="215" t="s">
        <v>2196</v>
      </c>
      <c r="G282" s="217"/>
      <c r="H282" s="215"/>
      <c r="I282" s="215"/>
      <c r="J282" s="215"/>
      <c r="K282" s="215"/>
      <c r="L282" s="215"/>
      <c r="M282" s="220"/>
      <c r="N282" s="221" t="s">
        <v>2337</v>
      </c>
      <c r="O282" s="222">
        <v>45622</v>
      </c>
      <c r="P282" s="222">
        <v>45642</v>
      </c>
      <c r="Q282" s="297" t="s">
        <v>1516</v>
      </c>
      <c r="R282" s="202">
        <v>281</v>
      </c>
    </row>
    <row r="283" spans="1:18" ht="175.5" customHeight="1" x14ac:dyDescent="0.2">
      <c r="A283" s="214" t="s">
        <v>2193</v>
      </c>
      <c r="B283" s="215" t="s">
        <v>2194</v>
      </c>
      <c r="C283" s="224">
        <v>9</v>
      </c>
      <c r="D283" s="218" t="s">
        <v>36</v>
      </c>
      <c r="E283" s="217" t="s">
        <v>2197</v>
      </c>
      <c r="F283" s="215" t="s">
        <v>2198</v>
      </c>
      <c r="G283" s="217"/>
      <c r="H283" s="215"/>
      <c r="I283" s="215"/>
      <c r="J283" s="215"/>
      <c r="K283" s="215"/>
      <c r="L283" s="215"/>
      <c r="M283" s="220"/>
      <c r="N283" s="221" t="s">
        <v>2338</v>
      </c>
      <c r="O283" s="222">
        <v>45622</v>
      </c>
      <c r="P283" s="222">
        <v>45642</v>
      </c>
      <c r="Q283" s="297" t="s">
        <v>1516</v>
      </c>
      <c r="R283" s="202">
        <v>282</v>
      </c>
    </row>
    <row r="284" spans="1:18" ht="30" x14ac:dyDescent="0.2">
      <c r="A284" s="214" t="s">
        <v>75</v>
      </c>
      <c r="B284" s="215" t="s">
        <v>515</v>
      </c>
      <c r="C284" s="224">
        <v>9</v>
      </c>
      <c r="D284" s="218" t="s">
        <v>36</v>
      </c>
      <c r="E284" s="217" t="s">
        <v>1695</v>
      </c>
      <c r="F284" s="215" t="s">
        <v>1696</v>
      </c>
      <c r="G284" s="217"/>
      <c r="H284" s="215"/>
      <c r="I284" s="215"/>
      <c r="J284" s="215"/>
      <c r="K284" s="215"/>
      <c r="L284" s="215"/>
      <c r="M284" s="220"/>
      <c r="N284" s="221"/>
      <c r="O284" s="222"/>
      <c r="P284" s="222"/>
      <c r="Q284" s="223"/>
      <c r="R284" s="202">
        <v>283</v>
      </c>
    </row>
    <row r="285" spans="1:18" s="251" customFormat="1" ht="30" x14ac:dyDescent="0.2">
      <c r="A285" s="214" t="s">
        <v>96</v>
      </c>
      <c r="B285" s="215" t="s">
        <v>976</v>
      </c>
      <c r="C285" s="224">
        <v>9</v>
      </c>
      <c r="D285" s="218" t="s">
        <v>36</v>
      </c>
      <c r="E285" s="217" t="s">
        <v>1697</v>
      </c>
      <c r="F285" s="215" t="s">
        <v>1698</v>
      </c>
      <c r="G285" s="217"/>
      <c r="H285" s="215"/>
      <c r="I285" s="215"/>
      <c r="J285" s="215"/>
      <c r="K285" s="215"/>
      <c r="L285" s="215"/>
      <c r="M285" s="220"/>
      <c r="N285" s="221"/>
      <c r="O285" s="228"/>
      <c r="P285" s="228"/>
      <c r="Q285" s="223"/>
      <c r="R285" s="202">
        <v>284</v>
      </c>
    </row>
    <row r="286" spans="1:18" ht="45" x14ac:dyDescent="0.2">
      <c r="A286" s="242" t="s">
        <v>1165</v>
      </c>
      <c r="B286" s="243" t="s">
        <v>1699</v>
      </c>
      <c r="C286" s="273">
        <v>9</v>
      </c>
      <c r="D286" s="218" t="s">
        <v>36</v>
      </c>
      <c r="E286" s="245" t="s">
        <v>2199</v>
      </c>
      <c r="F286" s="243" t="s">
        <v>1700</v>
      </c>
      <c r="G286" s="245" t="s">
        <v>1701</v>
      </c>
      <c r="H286" s="243"/>
      <c r="I286" s="243"/>
      <c r="J286" s="243"/>
      <c r="K286" s="243"/>
      <c r="L286" s="243"/>
      <c r="M286" s="246"/>
      <c r="N286" s="253"/>
      <c r="O286" s="248">
        <v>44909</v>
      </c>
      <c r="P286" s="228">
        <v>44909</v>
      </c>
      <c r="Q286" s="297" t="s">
        <v>1516</v>
      </c>
      <c r="R286" s="202">
        <v>285</v>
      </c>
    </row>
    <row r="287" spans="1:18" ht="75" x14ac:dyDescent="0.2">
      <c r="A287" s="214" t="s">
        <v>71</v>
      </c>
      <c r="B287" s="215" t="s">
        <v>812</v>
      </c>
      <c r="C287" s="224">
        <v>9</v>
      </c>
      <c r="D287" s="218" t="s">
        <v>36</v>
      </c>
      <c r="E287" s="217" t="s">
        <v>1702</v>
      </c>
      <c r="F287" s="215" t="s">
        <v>1703</v>
      </c>
      <c r="G287" s="217"/>
      <c r="H287" s="215"/>
      <c r="I287" s="215"/>
      <c r="J287" s="215"/>
      <c r="K287" s="215"/>
      <c r="L287" s="215"/>
      <c r="M287" s="220"/>
      <c r="N287" s="259" t="s">
        <v>2339</v>
      </c>
      <c r="O287" s="222"/>
      <c r="P287" s="222"/>
      <c r="Q287" s="223"/>
      <c r="R287" s="202">
        <v>286</v>
      </c>
    </row>
    <row r="288" spans="1:18" s="251" customFormat="1" ht="75" x14ac:dyDescent="0.2">
      <c r="A288" s="214" t="s">
        <v>69</v>
      </c>
      <c r="B288" s="215" t="s">
        <v>813</v>
      </c>
      <c r="C288" s="224">
        <v>9</v>
      </c>
      <c r="D288" s="218" t="s">
        <v>36</v>
      </c>
      <c r="E288" s="217" t="s">
        <v>1704</v>
      </c>
      <c r="F288" s="215" t="s">
        <v>1703</v>
      </c>
      <c r="G288" s="217"/>
      <c r="H288" s="215" t="s">
        <v>71</v>
      </c>
      <c r="I288" s="215"/>
      <c r="J288" s="215"/>
      <c r="K288" s="215"/>
      <c r="L288" s="215"/>
      <c r="M288" s="220"/>
      <c r="N288" s="259" t="s">
        <v>2340</v>
      </c>
      <c r="O288" s="222"/>
      <c r="P288" s="222"/>
      <c r="Q288" s="223"/>
      <c r="R288" s="202">
        <v>287</v>
      </c>
    </row>
    <row r="289" spans="1:18" ht="45" customHeight="1" x14ac:dyDescent="0.2">
      <c r="A289" s="242" t="s">
        <v>2263</v>
      </c>
      <c r="B289" s="243" t="s">
        <v>2264</v>
      </c>
      <c r="C289" s="273">
        <v>9</v>
      </c>
      <c r="D289" s="218" t="s">
        <v>36</v>
      </c>
      <c r="E289" s="245" t="s">
        <v>2265</v>
      </c>
      <c r="F289" s="243" t="s">
        <v>2265</v>
      </c>
      <c r="G289" s="245"/>
      <c r="H289" s="243"/>
      <c r="I289" s="243"/>
      <c r="J289" s="243"/>
      <c r="K289" s="243"/>
      <c r="L289" s="243"/>
      <c r="M289" s="246"/>
      <c r="N289" s="253" t="s">
        <v>2341</v>
      </c>
      <c r="O289" s="248">
        <v>45716</v>
      </c>
      <c r="P289" s="228">
        <v>45733</v>
      </c>
      <c r="Q289" s="297" t="s">
        <v>1516</v>
      </c>
      <c r="R289" s="202">
        <v>288</v>
      </c>
    </row>
    <row r="290" spans="1:18" ht="30" x14ac:dyDescent="0.2">
      <c r="A290" s="214" t="s">
        <v>66</v>
      </c>
      <c r="B290" s="215" t="s">
        <v>902</v>
      </c>
      <c r="C290" s="224">
        <v>9</v>
      </c>
      <c r="D290" s="218" t="s">
        <v>36</v>
      </c>
      <c r="E290" s="217" t="s">
        <v>902</v>
      </c>
      <c r="F290" s="215" t="s">
        <v>902</v>
      </c>
      <c r="G290" s="217"/>
      <c r="H290" s="215"/>
      <c r="I290" s="215"/>
      <c r="J290" s="215"/>
      <c r="K290" s="215"/>
      <c r="L290" s="215"/>
      <c r="M290" s="220"/>
      <c r="N290" s="221"/>
      <c r="O290" s="222"/>
      <c r="P290" s="222"/>
      <c r="Q290" s="223"/>
      <c r="R290" s="202">
        <v>289</v>
      </c>
    </row>
    <row r="291" spans="1:18" ht="30" x14ac:dyDescent="0.2">
      <c r="A291" s="214" t="s">
        <v>37</v>
      </c>
      <c r="B291" s="215" t="s">
        <v>1705</v>
      </c>
      <c r="C291" s="627">
        <v>9</v>
      </c>
      <c r="D291" s="218" t="s">
        <v>36</v>
      </c>
      <c r="E291" s="217" t="s">
        <v>1706</v>
      </c>
      <c r="F291" s="215" t="s">
        <v>1706</v>
      </c>
      <c r="G291" s="217"/>
      <c r="H291" s="219"/>
      <c r="I291" s="219"/>
      <c r="J291" s="219"/>
      <c r="K291" s="219"/>
      <c r="L291" s="215"/>
      <c r="M291" s="220"/>
      <c r="N291" s="221"/>
      <c r="O291" s="267"/>
      <c r="P291" s="267"/>
      <c r="Q291" s="223"/>
      <c r="R291" s="202">
        <v>290</v>
      </c>
    </row>
    <row r="292" spans="1:18" ht="15" x14ac:dyDescent="0.2">
      <c r="A292" s="214"/>
      <c r="B292" s="215"/>
      <c r="C292" s="224"/>
      <c r="D292" s="218" t="s">
        <v>1288</v>
      </c>
      <c r="E292" s="217"/>
      <c r="F292" s="215"/>
      <c r="G292" s="226"/>
      <c r="H292" s="225"/>
      <c r="I292" s="225"/>
      <c r="J292" s="225"/>
      <c r="K292" s="225"/>
      <c r="L292" s="225"/>
      <c r="M292" s="227"/>
      <c r="N292" s="221"/>
      <c r="O292" s="228"/>
      <c r="P292" s="228"/>
      <c r="Q292" s="299" t="s">
        <v>1289</v>
      </c>
      <c r="R292" s="202">
        <v>291</v>
      </c>
    </row>
    <row r="293" spans="1:18" ht="30" x14ac:dyDescent="0.2">
      <c r="A293" s="231" t="s">
        <v>19</v>
      </c>
      <c r="B293" s="232" t="s">
        <v>2112</v>
      </c>
      <c r="C293" s="233" t="s">
        <v>805</v>
      </c>
      <c r="D293" s="236" t="s">
        <v>1288</v>
      </c>
      <c r="E293" s="234" t="s">
        <v>2112</v>
      </c>
      <c r="F293" s="235"/>
      <c r="G293" s="271" t="s">
        <v>1708</v>
      </c>
      <c r="H293" s="235"/>
      <c r="I293" s="235"/>
      <c r="J293" s="235"/>
      <c r="K293" s="235"/>
      <c r="L293" s="235"/>
      <c r="M293" s="238"/>
      <c r="N293" s="239"/>
      <c r="O293" s="240"/>
      <c r="P293" s="240"/>
      <c r="Q293" s="298" t="s">
        <v>1289</v>
      </c>
      <c r="R293" s="202">
        <v>292</v>
      </c>
    </row>
    <row r="294" spans="1:18" ht="60" x14ac:dyDescent="0.2">
      <c r="A294" s="242" t="s">
        <v>2114</v>
      </c>
      <c r="B294" s="243" t="s">
        <v>2116</v>
      </c>
      <c r="C294" s="273">
        <v>9</v>
      </c>
      <c r="D294" s="218" t="s">
        <v>24</v>
      </c>
      <c r="E294" s="245" t="s">
        <v>2232</v>
      </c>
      <c r="F294" s="243" t="s">
        <v>2224</v>
      </c>
      <c r="G294" s="245"/>
      <c r="H294" s="243"/>
      <c r="I294" s="243"/>
      <c r="J294" s="243"/>
      <c r="K294" s="243"/>
      <c r="L294" s="243"/>
      <c r="M294" s="246"/>
      <c r="N294" s="253" t="s">
        <v>2216</v>
      </c>
      <c r="O294" s="248">
        <v>45488</v>
      </c>
      <c r="P294" s="228">
        <v>45523</v>
      </c>
      <c r="Q294" s="297" t="s">
        <v>1516</v>
      </c>
      <c r="R294" s="202">
        <v>293</v>
      </c>
    </row>
    <row r="295" spans="1:18" ht="30" x14ac:dyDescent="0.2">
      <c r="A295" s="242" t="s">
        <v>2113</v>
      </c>
      <c r="B295" s="243" t="s">
        <v>2117</v>
      </c>
      <c r="C295" s="273">
        <v>9</v>
      </c>
      <c r="D295" s="218" t="s">
        <v>24</v>
      </c>
      <c r="E295" s="245" t="s">
        <v>2225</v>
      </c>
      <c r="F295" s="243" t="s">
        <v>2225</v>
      </c>
      <c r="G295" s="245"/>
      <c r="H295" s="243"/>
      <c r="I295" s="243"/>
      <c r="J295" s="243"/>
      <c r="K295" s="243"/>
      <c r="L295" s="243"/>
      <c r="M295" s="246"/>
      <c r="N295" s="253" t="s">
        <v>2342</v>
      </c>
      <c r="O295" s="248">
        <v>45488</v>
      </c>
      <c r="P295" s="228">
        <v>45523</v>
      </c>
      <c r="Q295" s="297" t="s">
        <v>1516</v>
      </c>
      <c r="R295" s="202">
        <v>294</v>
      </c>
    </row>
    <row r="296" spans="1:18" ht="30" x14ac:dyDescent="0.2">
      <c r="A296" s="242" t="s">
        <v>2115</v>
      </c>
      <c r="B296" s="243" t="s">
        <v>2118</v>
      </c>
      <c r="C296" s="273">
        <v>9</v>
      </c>
      <c r="D296" s="218" t="s">
        <v>24</v>
      </c>
      <c r="E296" s="245" t="s">
        <v>2226</v>
      </c>
      <c r="F296" s="243" t="s">
        <v>2226</v>
      </c>
      <c r="G296" s="245"/>
      <c r="H296" s="243"/>
      <c r="I296" s="243"/>
      <c r="J296" s="243"/>
      <c r="K296" s="243"/>
      <c r="L296" s="243"/>
      <c r="M296" s="246"/>
      <c r="N296" s="253" t="s">
        <v>2342</v>
      </c>
      <c r="O296" s="248">
        <v>45488</v>
      </c>
      <c r="P296" s="228">
        <v>45523</v>
      </c>
      <c r="Q296" s="297" t="s">
        <v>1516</v>
      </c>
      <c r="R296" s="202">
        <v>295</v>
      </c>
    </row>
    <row r="297" spans="1:18" ht="15" x14ac:dyDescent="0.2">
      <c r="A297" s="214"/>
      <c r="B297" s="215"/>
      <c r="C297" s="224"/>
      <c r="D297" s="218" t="s">
        <v>1288</v>
      </c>
      <c r="E297" s="217"/>
      <c r="F297" s="215"/>
      <c r="G297" s="226"/>
      <c r="H297" s="225"/>
      <c r="I297" s="225"/>
      <c r="J297" s="225"/>
      <c r="K297" s="225"/>
      <c r="L297" s="225"/>
      <c r="M297" s="227"/>
      <c r="N297" s="221"/>
      <c r="O297" s="228"/>
      <c r="P297" s="228"/>
      <c r="Q297" s="299" t="s">
        <v>1289</v>
      </c>
      <c r="R297" s="202">
        <v>296</v>
      </c>
    </row>
    <row r="298" spans="1:18" ht="30" x14ac:dyDescent="0.2">
      <c r="A298" s="231" t="s">
        <v>19</v>
      </c>
      <c r="B298" s="232" t="s">
        <v>1707</v>
      </c>
      <c r="C298" s="233" t="s">
        <v>805</v>
      </c>
      <c r="D298" s="236" t="s">
        <v>1288</v>
      </c>
      <c r="E298" s="234" t="s">
        <v>1707</v>
      </c>
      <c r="F298" s="235"/>
      <c r="G298" s="271" t="s">
        <v>1708</v>
      </c>
      <c r="H298" s="235"/>
      <c r="I298" s="235"/>
      <c r="J298" s="235"/>
      <c r="K298" s="235"/>
      <c r="L298" s="235"/>
      <c r="M298" s="238"/>
      <c r="N298" s="239"/>
      <c r="O298" s="240"/>
      <c r="P298" s="240"/>
      <c r="Q298" s="298" t="s">
        <v>1289</v>
      </c>
      <c r="R298" s="202">
        <v>297</v>
      </c>
    </row>
    <row r="299" spans="1:18" ht="30" x14ac:dyDescent="0.2">
      <c r="A299" s="214" t="s">
        <v>31</v>
      </c>
      <c r="B299" s="215" t="s">
        <v>1151</v>
      </c>
      <c r="C299" s="224">
        <v>9</v>
      </c>
      <c r="D299" s="218" t="s">
        <v>24</v>
      </c>
      <c r="E299" s="217" t="s">
        <v>1709</v>
      </c>
      <c r="F299" s="215" t="s">
        <v>1710</v>
      </c>
      <c r="G299" s="217"/>
      <c r="H299" s="215"/>
      <c r="I299" s="215"/>
      <c r="J299" s="215"/>
      <c r="K299" s="215"/>
      <c r="L299" s="215"/>
      <c r="M299" s="220"/>
      <c r="N299" s="221"/>
      <c r="O299" s="222"/>
      <c r="P299" s="222"/>
      <c r="Q299" s="223"/>
      <c r="R299" s="202">
        <v>298</v>
      </c>
    </row>
    <row r="300" spans="1:18" ht="30" x14ac:dyDescent="0.2">
      <c r="A300" s="214" t="s">
        <v>689</v>
      </c>
      <c r="B300" s="215" t="s">
        <v>827</v>
      </c>
      <c r="C300" s="224">
        <v>9</v>
      </c>
      <c r="D300" s="218" t="s">
        <v>24</v>
      </c>
      <c r="E300" s="217" t="s">
        <v>827</v>
      </c>
      <c r="F300" s="215" t="s">
        <v>1711</v>
      </c>
      <c r="G300" s="217"/>
      <c r="H300" s="215" t="s">
        <v>31</v>
      </c>
      <c r="I300" s="215"/>
      <c r="J300" s="215"/>
      <c r="K300" s="215"/>
      <c r="L300" s="215"/>
      <c r="M300" s="220"/>
      <c r="N300" s="221"/>
      <c r="O300" s="222"/>
      <c r="P300" s="222"/>
      <c r="Q300" s="223"/>
      <c r="R300" s="202">
        <v>299</v>
      </c>
    </row>
    <row r="301" spans="1:18" ht="30" x14ac:dyDescent="0.2">
      <c r="A301" s="214" t="s">
        <v>29</v>
      </c>
      <c r="B301" s="215" t="s">
        <v>899</v>
      </c>
      <c r="C301" s="224">
        <v>9</v>
      </c>
      <c r="D301" s="218" t="s">
        <v>24</v>
      </c>
      <c r="E301" s="217" t="s">
        <v>1712</v>
      </c>
      <c r="F301" s="215" t="s">
        <v>1713</v>
      </c>
      <c r="G301" s="217"/>
      <c r="H301" s="215" t="s">
        <v>31</v>
      </c>
      <c r="I301" s="213"/>
      <c r="J301" s="215"/>
      <c r="K301" s="215"/>
      <c r="L301" s="215"/>
      <c r="M301" s="220"/>
      <c r="N301" s="221"/>
      <c r="O301" s="229"/>
      <c r="P301" s="222"/>
      <c r="Q301" s="223"/>
      <c r="R301" s="202">
        <v>300</v>
      </c>
    </row>
    <row r="302" spans="1:18" ht="30" x14ac:dyDescent="0.2">
      <c r="A302" s="242" t="s">
        <v>63</v>
      </c>
      <c r="B302" s="243" t="s">
        <v>1142</v>
      </c>
      <c r="C302" s="244">
        <v>9</v>
      </c>
      <c r="D302" s="218" t="s">
        <v>24</v>
      </c>
      <c r="E302" s="245" t="s">
        <v>824</v>
      </c>
      <c r="F302" s="243" t="s">
        <v>1714</v>
      </c>
      <c r="G302" s="245"/>
      <c r="H302" s="243"/>
      <c r="I302" s="243"/>
      <c r="J302" s="243"/>
      <c r="K302" s="243"/>
      <c r="L302" s="243"/>
      <c r="M302" s="246"/>
      <c r="N302" s="221"/>
      <c r="O302" s="248"/>
      <c r="P302" s="248"/>
      <c r="Q302" s="249"/>
      <c r="R302" s="202">
        <v>301</v>
      </c>
    </row>
    <row r="303" spans="1:18" ht="30" x14ac:dyDescent="0.2">
      <c r="A303" s="214" t="s">
        <v>1152</v>
      </c>
      <c r="B303" s="215" t="s">
        <v>1277</v>
      </c>
      <c r="C303" s="224">
        <v>9</v>
      </c>
      <c r="D303" s="218" t="s">
        <v>24</v>
      </c>
      <c r="E303" s="217" t="s">
        <v>1715</v>
      </c>
      <c r="F303" s="215" t="s">
        <v>1716</v>
      </c>
      <c r="G303" s="217"/>
      <c r="H303" s="215"/>
      <c r="I303" s="215"/>
      <c r="J303" s="215"/>
      <c r="K303" s="215"/>
      <c r="L303" s="215"/>
      <c r="M303" s="220"/>
      <c r="N303" s="221"/>
      <c r="O303" s="222"/>
      <c r="P303" s="222"/>
      <c r="Q303" s="223"/>
      <c r="R303" s="202">
        <v>302</v>
      </c>
    </row>
    <row r="304" spans="1:18" ht="15" x14ac:dyDescent="0.2">
      <c r="A304" s="214" t="s">
        <v>23</v>
      </c>
      <c r="B304" s="215" t="s">
        <v>674</v>
      </c>
      <c r="C304" s="224">
        <v>9</v>
      </c>
      <c r="D304" s="218" t="s">
        <v>24</v>
      </c>
      <c r="E304" s="217" t="s">
        <v>674</v>
      </c>
      <c r="F304" s="215" t="s">
        <v>1717</v>
      </c>
      <c r="G304" s="217"/>
      <c r="H304" s="215"/>
      <c r="I304" s="215"/>
      <c r="J304" s="215"/>
      <c r="K304" s="215"/>
      <c r="L304" s="215"/>
      <c r="M304" s="220"/>
      <c r="N304" s="221"/>
      <c r="O304" s="222"/>
      <c r="P304" s="222"/>
      <c r="Q304" s="223"/>
      <c r="R304" s="202">
        <v>303</v>
      </c>
    </row>
    <row r="305" spans="1:18" ht="30" x14ac:dyDescent="0.2">
      <c r="A305" s="242" t="s">
        <v>154</v>
      </c>
      <c r="B305" s="243" t="s">
        <v>815</v>
      </c>
      <c r="C305" s="244">
        <v>2</v>
      </c>
      <c r="D305" s="218" t="s">
        <v>24</v>
      </c>
      <c r="E305" s="245" t="s">
        <v>816</v>
      </c>
      <c r="F305" s="243" t="s">
        <v>1718</v>
      </c>
      <c r="G305" s="245"/>
      <c r="H305" s="243"/>
      <c r="I305" s="243"/>
      <c r="J305" s="243"/>
      <c r="K305" s="243"/>
      <c r="L305" s="243"/>
      <c r="M305" s="246"/>
      <c r="N305" s="221"/>
      <c r="O305" s="248"/>
      <c r="P305" s="248"/>
      <c r="Q305" s="223"/>
      <c r="R305" s="202">
        <v>304</v>
      </c>
    </row>
    <row r="306" spans="1:18" ht="30" x14ac:dyDescent="0.2">
      <c r="A306" s="214" t="s">
        <v>58</v>
      </c>
      <c r="B306" s="215" t="s">
        <v>817</v>
      </c>
      <c r="C306" s="224">
        <v>2</v>
      </c>
      <c r="D306" s="218" t="s">
        <v>24</v>
      </c>
      <c r="E306" s="217" t="s">
        <v>1719</v>
      </c>
      <c r="F306" s="215" t="s">
        <v>1720</v>
      </c>
      <c r="G306" s="217"/>
      <c r="H306" s="215"/>
      <c r="I306" s="215"/>
      <c r="J306" s="215"/>
      <c r="K306" s="215"/>
      <c r="L306" s="215"/>
      <c r="M306" s="220"/>
      <c r="N306" s="221"/>
      <c r="O306" s="222"/>
      <c r="P306" s="222"/>
      <c r="Q306" s="223"/>
      <c r="R306" s="202">
        <v>305</v>
      </c>
    </row>
    <row r="307" spans="1:18" ht="15" x14ac:dyDescent="0.2">
      <c r="A307" s="214" t="s">
        <v>42</v>
      </c>
      <c r="B307" s="215" t="s">
        <v>1721</v>
      </c>
      <c r="C307" s="224">
        <v>9</v>
      </c>
      <c r="D307" s="218" t="s">
        <v>24</v>
      </c>
      <c r="E307" s="217" t="s">
        <v>1721</v>
      </c>
      <c r="F307" s="215" t="s">
        <v>2011</v>
      </c>
      <c r="G307" s="217"/>
      <c r="H307" s="215"/>
      <c r="I307" s="215"/>
      <c r="J307" s="215"/>
      <c r="K307" s="215"/>
      <c r="L307" s="215"/>
      <c r="M307" s="220"/>
      <c r="N307" s="221"/>
      <c r="O307" s="222"/>
      <c r="P307" s="222"/>
      <c r="Q307" s="223"/>
      <c r="R307" s="202">
        <v>306</v>
      </c>
    </row>
    <row r="308" spans="1:18" ht="30" x14ac:dyDescent="0.2">
      <c r="A308" s="214" t="s">
        <v>487</v>
      </c>
      <c r="B308" s="215" t="s">
        <v>826</v>
      </c>
      <c r="C308" s="224">
        <v>9</v>
      </c>
      <c r="D308" s="218" t="s">
        <v>24</v>
      </c>
      <c r="E308" s="217" t="s">
        <v>826</v>
      </c>
      <c r="F308" s="215" t="s">
        <v>2012</v>
      </c>
      <c r="G308" s="217"/>
      <c r="H308" s="219"/>
      <c r="I308" s="219"/>
      <c r="J308" s="219"/>
      <c r="K308" s="219"/>
      <c r="L308" s="219"/>
      <c r="M308" s="266"/>
      <c r="N308" s="221"/>
      <c r="O308" s="267"/>
      <c r="P308" s="267"/>
      <c r="Q308" s="223"/>
      <c r="R308" s="202">
        <v>307</v>
      </c>
    </row>
    <row r="309" spans="1:18" ht="15" x14ac:dyDescent="0.2">
      <c r="A309" s="242" t="s">
        <v>34</v>
      </c>
      <c r="B309" s="243" t="s">
        <v>814</v>
      </c>
      <c r="C309" s="244">
        <v>1</v>
      </c>
      <c r="D309" s="218" t="s">
        <v>24</v>
      </c>
      <c r="E309" s="245" t="s">
        <v>814</v>
      </c>
      <c r="F309" s="243" t="s">
        <v>2013</v>
      </c>
      <c r="G309" s="245"/>
      <c r="H309" s="243"/>
      <c r="I309" s="243"/>
      <c r="J309" s="243"/>
      <c r="K309" s="243"/>
      <c r="L309" s="243"/>
      <c r="M309" s="246"/>
      <c r="N309" s="221"/>
      <c r="O309" s="248"/>
      <c r="P309" s="248"/>
      <c r="Q309" s="223"/>
      <c r="R309" s="202">
        <v>308</v>
      </c>
    </row>
    <row r="310" spans="1:18" ht="15" x14ac:dyDescent="0.2">
      <c r="A310" s="214" t="s">
        <v>414</v>
      </c>
      <c r="B310" s="215" t="s">
        <v>546</v>
      </c>
      <c r="C310" s="224">
        <v>9</v>
      </c>
      <c r="D310" s="218" t="s">
        <v>24</v>
      </c>
      <c r="E310" s="217" t="s">
        <v>546</v>
      </c>
      <c r="F310" s="215" t="s">
        <v>2014</v>
      </c>
      <c r="G310" s="217"/>
      <c r="H310" s="219"/>
      <c r="I310" s="219"/>
      <c r="J310" s="219"/>
      <c r="K310" s="219"/>
      <c r="L310" s="215"/>
      <c r="M310" s="220"/>
      <c r="N310" s="221"/>
      <c r="O310" s="267"/>
      <c r="P310" s="267"/>
      <c r="Q310" s="223"/>
      <c r="R310" s="202">
        <v>309</v>
      </c>
    </row>
    <row r="311" spans="1:18" s="251" customFormat="1" ht="30" x14ac:dyDescent="0.2">
      <c r="A311" s="214" t="s">
        <v>488</v>
      </c>
      <c r="B311" s="215" t="s">
        <v>828</v>
      </c>
      <c r="C311" s="224">
        <v>9</v>
      </c>
      <c r="D311" s="218" t="s">
        <v>24</v>
      </c>
      <c r="E311" s="217" t="s">
        <v>829</v>
      </c>
      <c r="F311" s="215" t="s">
        <v>2015</v>
      </c>
      <c r="G311" s="217"/>
      <c r="H311" s="219"/>
      <c r="I311" s="219"/>
      <c r="J311" s="219"/>
      <c r="K311" s="219"/>
      <c r="L311" s="215"/>
      <c r="M311" s="220"/>
      <c r="N311" s="221"/>
      <c r="O311" s="267"/>
      <c r="P311" s="267"/>
      <c r="Q311" s="223"/>
      <c r="R311" s="202">
        <v>310</v>
      </c>
    </row>
    <row r="312" spans="1:18" ht="30" x14ac:dyDescent="0.2">
      <c r="A312" s="214" t="s">
        <v>485</v>
      </c>
      <c r="B312" s="215" t="s">
        <v>830</v>
      </c>
      <c r="C312" s="224">
        <v>9</v>
      </c>
      <c r="D312" s="218" t="s">
        <v>24</v>
      </c>
      <c r="E312" s="217" t="s">
        <v>1722</v>
      </c>
      <c r="F312" s="215" t="s">
        <v>2016</v>
      </c>
      <c r="G312" s="217"/>
      <c r="H312" s="219"/>
      <c r="I312" s="219"/>
      <c r="J312" s="219"/>
      <c r="K312" s="219"/>
      <c r="L312" s="215"/>
      <c r="M312" s="220"/>
      <c r="N312" s="221"/>
      <c r="O312" s="267"/>
      <c r="P312" s="267"/>
      <c r="Q312" s="223"/>
      <c r="R312" s="202">
        <v>311</v>
      </c>
    </row>
    <row r="313" spans="1:18" ht="30" x14ac:dyDescent="0.2">
      <c r="A313" s="214" t="s">
        <v>476</v>
      </c>
      <c r="B313" s="215" t="s">
        <v>696</v>
      </c>
      <c r="C313" s="224">
        <v>9</v>
      </c>
      <c r="D313" s="218" t="s">
        <v>24</v>
      </c>
      <c r="E313" s="217" t="s">
        <v>831</v>
      </c>
      <c r="F313" s="215" t="s">
        <v>2017</v>
      </c>
      <c r="G313" s="217"/>
      <c r="H313" s="219"/>
      <c r="I313" s="219"/>
      <c r="J313" s="219"/>
      <c r="K313" s="219"/>
      <c r="L313" s="215"/>
      <c r="M313" s="220"/>
      <c r="N313" s="221"/>
      <c r="O313" s="267"/>
      <c r="P313" s="267"/>
      <c r="Q313" s="223"/>
      <c r="R313" s="202">
        <v>312</v>
      </c>
    </row>
    <row r="314" spans="1:18" ht="30" x14ac:dyDescent="0.2">
      <c r="A314" s="214" t="s">
        <v>61</v>
      </c>
      <c r="B314" s="215" t="s">
        <v>832</v>
      </c>
      <c r="C314" s="224">
        <v>9</v>
      </c>
      <c r="D314" s="218" t="s">
        <v>24</v>
      </c>
      <c r="E314" s="217" t="s">
        <v>1723</v>
      </c>
      <c r="F314" s="215" t="s">
        <v>2018</v>
      </c>
      <c r="G314" s="217"/>
      <c r="H314" s="219"/>
      <c r="I314" s="219"/>
      <c r="J314" s="219"/>
      <c r="K314" s="219"/>
      <c r="L314" s="215"/>
      <c r="M314" s="220"/>
      <c r="N314" s="221"/>
      <c r="O314" s="267"/>
      <c r="P314" s="267"/>
      <c r="Q314" s="223"/>
      <c r="R314" s="202">
        <v>313</v>
      </c>
    </row>
    <row r="315" spans="1:18" ht="30" x14ac:dyDescent="0.2">
      <c r="A315" s="214" t="s">
        <v>679</v>
      </c>
      <c r="B315" s="215" t="s">
        <v>833</v>
      </c>
      <c r="C315" s="224">
        <v>9</v>
      </c>
      <c r="D315" s="218" t="s">
        <v>24</v>
      </c>
      <c r="E315" s="217" t="s">
        <v>834</v>
      </c>
      <c r="F315" s="215" t="s">
        <v>2019</v>
      </c>
      <c r="G315" s="217"/>
      <c r="H315" s="219"/>
      <c r="I315" s="219"/>
      <c r="J315" s="219"/>
      <c r="K315" s="219"/>
      <c r="L315" s="215"/>
      <c r="M315" s="220"/>
      <c r="N315" s="221"/>
      <c r="O315" s="267"/>
      <c r="P315" s="267"/>
      <c r="Q315" s="223"/>
      <c r="R315" s="202">
        <v>314</v>
      </c>
    </row>
    <row r="316" spans="1:18" ht="30" x14ac:dyDescent="0.2">
      <c r="A316" s="214" t="s">
        <v>60</v>
      </c>
      <c r="B316" s="215" t="s">
        <v>835</v>
      </c>
      <c r="C316" s="224">
        <v>9</v>
      </c>
      <c r="D316" s="218" t="s">
        <v>24</v>
      </c>
      <c r="E316" s="217" t="s">
        <v>1724</v>
      </c>
      <c r="F316" s="215" t="s">
        <v>2020</v>
      </c>
      <c r="G316" s="217"/>
      <c r="H316" s="219"/>
      <c r="I316" s="219"/>
      <c r="J316" s="219"/>
      <c r="K316" s="219"/>
      <c r="L316" s="215"/>
      <c r="M316" s="220"/>
      <c r="N316" s="221"/>
      <c r="O316" s="267"/>
      <c r="P316" s="267"/>
      <c r="Q316" s="223"/>
      <c r="R316" s="202">
        <v>315</v>
      </c>
    </row>
    <row r="317" spans="1:18" ht="30" x14ac:dyDescent="0.2">
      <c r="A317" s="214" t="s">
        <v>454</v>
      </c>
      <c r="B317" s="215" t="s">
        <v>836</v>
      </c>
      <c r="C317" s="224">
        <v>9</v>
      </c>
      <c r="D317" s="218" t="s">
        <v>24</v>
      </c>
      <c r="E317" s="217" t="s">
        <v>1725</v>
      </c>
      <c r="F317" s="215" t="s">
        <v>2021</v>
      </c>
      <c r="G317" s="217"/>
      <c r="H317" s="219"/>
      <c r="I317" s="219"/>
      <c r="J317" s="219"/>
      <c r="K317" s="219"/>
      <c r="L317" s="215"/>
      <c r="M317" s="220"/>
      <c r="N317" s="221"/>
      <c r="O317" s="267"/>
      <c r="P317" s="267"/>
      <c r="Q317" s="223"/>
      <c r="R317" s="202">
        <v>316</v>
      </c>
    </row>
    <row r="318" spans="1:18" ht="30" x14ac:dyDescent="0.2">
      <c r="A318" s="214" t="s">
        <v>393</v>
      </c>
      <c r="B318" s="215" t="s">
        <v>1726</v>
      </c>
      <c r="C318" s="224">
        <v>9</v>
      </c>
      <c r="D318" s="218" t="s">
        <v>24</v>
      </c>
      <c r="E318" s="217" t="s">
        <v>1727</v>
      </c>
      <c r="F318" s="215" t="s">
        <v>2022</v>
      </c>
      <c r="G318" s="217"/>
      <c r="H318" s="219"/>
      <c r="I318" s="219"/>
      <c r="J318" s="219"/>
      <c r="K318" s="219"/>
      <c r="L318" s="215"/>
      <c r="M318" s="220"/>
      <c r="N318" s="221"/>
      <c r="O318" s="267"/>
      <c r="P318" s="267"/>
      <c r="Q318" s="223"/>
      <c r="R318" s="202">
        <v>317</v>
      </c>
    </row>
    <row r="319" spans="1:18" ht="30" x14ac:dyDescent="0.2">
      <c r="A319" s="242" t="s">
        <v>455</v>
      </c>
      <c r="B319" s="243" t="s">
        <v>837</v>
      </c>
      <c r="C319" s="244">
        <v>9</v>
      </c>
      <c r="D319" s="218" t="s">
        <v>24</v>
      </c>
      <c r="E319" s="245" t="s">
        <v>837</v>
      </c>
      <c r="F319" s="243" t="s">
        <v>2023</v>
      </c>
      <c r="G319" s="245"/>
      <c r="H319" s="243"/>
      <c r="I319" s="243"/>
      <c r="J319" s="243"/>
      <c r="K319" s="243"/>
      <c r="L319" s="243"/>
      <c r="M319" s="246"/>
      <c r="N319" s="221"/>
      <c r="O319" s="248"/>
      <c r="P319" s="248"/>
      <c r="Q319" s="223"/>
      <c r="R319" s="202">
        <v>318</v>
      </c>
    </row>
    <row r="320" spans="1:18" ht="45" x14ac:dyDescent="0.2">
      <c r="A320" s="242" t="s">
        <v>2073</v>
      </c>
      <c r="B320" s="243" t="s">
        <v>1270</v>
      </c>
      <c r="C320" s="273">
        <v>9</v>
      </c>
      <c r="D320" s="218" t="s">
        <v>24</v>
      </c>
      <c r="E320" s="245" t="s">
        <v>1270</v>
      </c>
      <c r="F320" s="243" t="s">
        <v>2082</v>
      </c>
      <c r="G320" s="245"/>
      <c r="H320" s="243"/>
      <c r="I320" s="243"/>
      <c r="J320" s="243"/>
      <c r="K320" s="243"/>
      <c r="L320" s="243"/>
      <c r="M320" s="246"/>
      <c r="N320" s="253"/>
      <c r="O320" s="248">
        <v>45412</v>
      </c>
      <c r="P320" s="228">
        <v>45523</v>
      </c>
      <c r="Q320" s="297" t="s">
        <v>1516</v>
      </c>
      <c r="R320" s="202">
        <v>319</v>
      </c>
    </row>
    <row r="321" spans="1:18" ht="45" x14ac:dyDescent="0.2">
      <c r="A321" s="214" t="s">
        <v>47</v>
      </c>
      <c r="B321" s="215" t="s">
        <v>838</v>
      </c>
      <c r="C321" s="224">
        <v>9</v>
      </c>
      <c r="D321" s="218" t="s">
        <v>24</v>
      </c>
      <c r="E321" s="217" t="s">
        <v>838</v>
      </c>
      <c r="F321" s="215" t="s">
        <v>2024</v>
      </c>
      <c r="G321" s="217"/>
      <c r="H321" s="215"/>
      <c r="I321" s="215"/>
      <c r="J321" s="215"/>
      <c r="K321" s="215"/>
      <c r="L321" s="215"/>
      <c r="M321" s="220"/>
      <c r="N321" s="221"/>
      <c r="O321" s="222"/>
      <c r="P321" s="222"/>
      <c r="Q321" s="223"/>
      <c r="R321" s="202">
        <v>320</v>
      </c>
    </row>
    <row r="322" spans="1:18" ht="45" x14ac:dyDescent="0.2">
      <c r="A322" s="214" t="s">
        <v>55</v>
      </c>
      <c r="B322" s="215" t="s">
        <v>839</v>
      </c>
      <c r="C322" s="224">
        <v>9</v>
      </c>
      <c r="D322" s="218" t="s">
        <v>24</v>
      </c>
      <c r="E322" s="217" t="s">
        <v>839</v>
      </c>
      <c r="F322" s="215" t="s">
        <v>2025</v>
      </c>
      <c r="G322" s="217"/>
      <c r="H322" s="215"/>
      <c r="I322" s="215"/>
      <c r="J322" s="215"/>
      <c r="K322" s="215"/>
      <c r="L322" s="215"/>
      <c r="M322" s="220"/>
      <c r="N322" s="221"/>
      <c r="O322" s="222"/>
      <c r="P322" s="222"/>
      <c r="Q322" s="223"/>
      <c r="R322" s="202">
        <v>321</v>
      </c>
    </row>
    <row r="323" spans="1:18" ht="15" x14ac:dyDescent="0.2">
      <c r="A323" s="214" t="s">
        <v>45</v>
      </c>
      <c r="B323" s="215" t="s">
        <v>898</v>
      </c>
      <c r="C323" s="224">
        <v>9</v>
      </c>
      <c r="D323" s="218" t="s">
        <v>24</v>
      </c>
      <c r="E323" s="217" t="s">
        <v>898</v>
      </c>
      <c r="F323" s="215" t="s">
        <v>2026</v>
      </c>
      <c r="G323" s="217"/>
      <c r="H323" s="215"/>
      <c r="I323" s="215"/>
      <c r="J323" s="215"/>
      <c r="K323" s="215"/>
      <c r="L323" s="215"/>
      <c r="M323" s="220"/>
      <c r="N323" s="221"/>
      <c r="O323" s="222"/>
      <c r="P323" s="222"/>
      <c r="Q323" s="223"/>
      <c r="R323" s="202">
        <v>322</v>
      </c>
    </row>
    <row r="324" spans="1:18" ht="45" x14ac:dyDescent="0.2">
      <c r="A324" s="242" t="s">
        <v>2166</v>
      </c>
      <c r="B324" s="243" t="s">
        <v>2185</v>
      </c>
      <c r="C324" s="244">
        <v>9</v>
      </c>
      <c r="D324" s="286" t="s">
        <v>24</v>
      </c>
      <c r="E324" s="245" t="s">
        <v>2233</v>
      </c>
      <c r="F324" s="243" t="s">
        <v>2227</v>
      </c>
      <c r="G324" s="245"/>
      <c r="H324" s="243"/>
      <c r="I324" s="243"/>
      <c r="J324" s="243"/>
      <c r="K324" s="243"/>
      <c r="L324" s="243"/>
      <c r="M324" s="246"/>
      <c r="N324" s="253"/>
      <c r="O324" s="363" t="s">
        <v>2142</v>
      </c>
      <c r="P324" s="222">
        <v>45642</v>
      </c>
      <c r="Q324" s="297" t="s">
        <v>1516</v>
      </c>
      <c r="R324" s="202">
        <v>323</v>
      </c>
    </row>
    <row r="325" spans="1:18" ht="30" x14ac:dyDescent="0.2">
      <c r="A325" s="242" t="s">
        <v>820</v>
      </c>
      <c r="B325" s="243" t="s">
        <v>2189</v>
      </c>
      <c r="C325" s="244">
        <v>4</v>
      </c>
      <c r="D325" s="286" t="s">
        <v>24</v>
      </c>
      <c r="E325" s="245" t="s">
        <v>2187</v>
      </c>
      <c r="F325" s="243" t="s">
        <v>2250</v>
      </c>
      <c r="G325" s="245"/>
      <c r="H325" s="243"/>
      <c r="I325" s="243"/>
      <c r="J325" s="243"/>
      <c r="K325" s="243"/>
      <c r="L325" s="243"/>
      <c r="M325" s="246"/>
      <c r="N325" s="253"/>
      <c r="O325" s="363" t="s">
        <v>2343</v>
      </c>
      <c r="P325" s="222">
        <v>45369</v>
      </c>
      <c r="Q325" s="297" t="s">
        <v>1516</v>
      </c>
      <c r="R325" s="202">
        <v>324</v>
      </c>
    </row>
    <row r="326" spans="1:18" s="251" customFormat="1" ht="30" x14ac:dyDescent="0.2">
      <c r="A326" s="214" t="s">
        <v>821</v>
      </c>
      <c r="B326" s="215" t="s">
        <v>2251</v>
      </c>
      <c r="C326" s="224">
        <v>4</v>
      </c>
      <c r="D326" s="218" t="s">
        <v>24</v>
      </c>
      <c r="E326" s="217" t="s">
        <v>1862</v>
      </c>
      <c r="F326" s="243" t="s">
        <v>2344</v>
      </c>
      <c r="G326" s="217"/>
      <c r="H326" s="215"/>
      <c r="I326" s="215"/>
      <c r="J326" s="215"/>
      <c r="K326" s="215"/>
      <c r="L326" s="215"/>
      <c r="M326" s="220"/>
      <c r="N326" s="221"/>
      <c r="O326" s="222">
        <v>45650</v>
      </c>
      <c r="P326" s="222">
        <v>45650</v>
      </c>
      <c r="Q326" s="297" t="s">
        <v>1516</v>
      </c>
      <c r="R326" s="202">
        <v>325</v>
      </c>
    </row>
    <row r="327" spans="1:18" s="251" customFormat="1" ht="30" x14ac:dyDescent="0.2">
      <c r="A327" s="242" t="s">
        <v>2169</v>
      </c>
      <c r="B327" s="243" t="s">
        <v>2170</v>
      </c>
      <c r="C327" s="244">
        <v>9</v>
      </c>
      <c r="D327" s="286" t="s">
        <v>24</v>
      </c>
      <c r="E327" s="245" t="s">
        <v>2171</v>
      </c>
      <c r="F327" s="243" t="s">
        <v>2228</v>
      </c>
      <c r="G327" s="245"/>
      <c r="H327" s="243"/>
      <c r="I327" s="243"/>
      <c r="J327" s="243"/>
      <c r="K327" s="243"/>
      <c r="L327" s="243"/>
      <c r="M327" s="246"/>
      <c r="N327" s="253"/>
      <c r="O327" s="363" t="s">
        <v>2142</v>
      </c>
      <c r="P327" s="222">
        <v>45642</v>
      </c>
      <c r="Q327" s="297" t="s">
        <v>1516</v>
      </c>
      <c r="R327" s="202">
        <v>326</v>
      </c>
    </row>
    <row r="328" spans="1:18" s="251" customFormat="1" ht="45" x14ac:dyDescent="0.2">
      <c r="A328" s="242" t="s">
        <v>2167</v>
      </c>
      <c r="B328" s="243" t="s">
        <v>2186</v>
      </c>
      <c r="C328" s="244">
        <v>9</v>
      </c>
      <c r="D328" s="286" t="s">
        <v>24</v>
      </c>
      <c r="E328" s="245" t="s">
        <v>2168</v>
      </c>
      <c r="F328" s="243" t="s">
        <v>2229</v>
      </c>
      <c r="G328" s="245"/>
      <c r="H328" s="243"/>
      <c r="I328" s="243"/>
      <c r="J328" s="243"/>
      <c r="K328" s="243"/>
      <c r="L328" s="243"/>
      <c r="M328" s="246"/>
      <c r="N328" s="253"/>
      <c r="O328" s="363" t="s">
        <v>2142</v>
      </c>
      <c r="P328" s="222">
        <v>45642</v>
      </c>
      <c r="Q328" s="297" t="s">
        <v>1516</v>
      </c>
      <c r="R328" s="202">
        <v>327</v>
      </c>
    </row>
    <row r="329" spans="1:18" s="251" customFormat="1" ht="30" x14ac:dyDescent="0.2">
      <c r="A329" s="242" t="s">
        <v>1729</v>
      </c>
      <c r="B329" s="215" t="s">
        <v>2190</v>
      </c>
      <c r="C329" s="273">
        <v>9</v>
      </c>
      <c r="D329" s="218" t="s">
        <v>24</v>
      </c>
      <c r="E329" s="245" t="s">
        <v>1730</v>
      </c>
      <c r="F329" s="243" t="s">
        <v>2345</v>
      </c>
      <c r="G329" s="245"/>
      <c r="H329" s="243"/>
      <c r="I329" s="243"/>
      <c r="J329" s="243"/>
      <c r="K329" s="243"/>
      <c r="L329" s="243"/>
      <c r="M329" s="246"/>
      <c r="N329" s="253"/>
      <c r="O329" s="248">
        <v>45040</v>
      </c>
      <c r="P329" s="228">
        <v>45068</v>
      </c>
      <c r="Q329" s="297" t="s">
        <v>1516</v>
      </c>
      <c r="R329" s="202">
        <v>328</v>
      </c>
    </row>
    <row r="330" spans="1:18" ht="30" x14ac:dyDescent="0.2">
      <c r="A330" s="214" t="s">
        <v>419</v>
      </c>
      <c r="B330" s="215" t="s">
        <v>818</v>
      </c>
      <c r="C330" s="224">
        <v>2</v>
      </c>
      <c r="D330" s="218" t="s">
        <v>24</v>
      </c>
      <c r="E330" s="217" t="s">
        <v>819</v>
      </c>
      <c r="F330" s="215" t="s">
        <v>1731</v>
      </c>
      <c r="G330" s="217"/>
      <c r="H330" s="215"/>
      <c r="I330" s="215"/>
      <c r="J330" s="215"/>
      <c r="K330" s="215"/>
      <c r="L330" s="215"/>
      <c r="M330" s="220"/>
      <c r="N330" s="221"/>
      <c r="O330" s="222"/>
      <c r="P330" s="222"/>
      <c r="Q330" s="223"/>
      <c r="R330" s="202">
        <v>329</v>
      </c>
    </row>
    <row r="331" spans="1:18" s="251" customFormat="1" ht="15" x14ac:dyDescent="0.2">
      <c r="A331" s="214" t="s">
        <v>21</v>
      </c>
      <c r="B331" s="215" t="s">
        <v>840</v>
      </c>
      <c r="C331" s="224">
        <v>9</v>
      </c>
      <c r="D331" s="218" t="s">
        <v>24</v>
      </c>
      <c r="E331" s="217" t="s">
        <v>840</v>
      </c>
      <c r="F331" s="215" t="s">
        <v>1732</v>
      </c>
      <c r="G331" s="217"/>
      <c r="H331" s="215"/>
      <c r="I331" s="215"/>
      <c r="J331" s="215"/>
      <c r="K331" s="215"/>
      <c r="L331" s="215"/>
      <c r="M331" s="220"/>
      <c r="N331" s="221"/>
      <c r="O331" s="222"/>
      <c r="P331" s="222"/>
      <c r="Q331" s="223"/>
      <c r="R331" s="202">
        <v>330</v>
      </c>
    </row>
    <row r="332" spans="1:18" s="251" customFormat="1" ht="30" x14ac:dyDescent="0.2">
      <c r="A332" s="214" t="s">
        <v>18</v>
      </c>
      <c r="B332" s="215" t="s">
        <v>841</v>
      </c>
      <c r="C332" s="224">
        <v>9</v>
      </c>
      <c r="D332" s="218" t="s">
        <v>24</v>
      </c>
      <c r="E332" s="217" t="s">
        <v>842</v>
      </c>
      <c r="F332" s="215" t="s">
        <v>1733</v>
      </c>
      <c r="G332" s="217" t="s">
        <v>2027</v>
      </c>
      <c r="H332" s="215" t="s">
        <v>489</v>
      </c>
      <c r="I332" s="215"/>
      <c r="J332" s="215"/>
      <c r="K332" s="215"/>
      <c r="L332" s="215"/>
      <c r="M332" s="220"/>
      <c r="N332" s="221"/>
      <c r="O332" s="222"/>
      <c r="P332" s="222"/>
      <c r="Q332" s="223"/>
      <c r="R332" s="202">
        <v>331</v>
      </c>
    </row>
    <row r="333" spans="1:18" s="251" customFormat="1" ht="30" x14ac:dyDescent="0.2">
      <c r="A333" s="214" t="s">
        <v>48</v>
      </c>
      <c r="B333" s="215" t="s">
        <v>897</v>
      </c>
      <c r="C333" s="224">
        <v>9</v>
      </c>
      <c r="D333" s="218" t="s">
        <v>24</v>
      </c>
      <c r="E333" s="217" t="s">
        <v>1734</v>
      </c>
      <c r="F333" s="215" t="s">
        <v>1735</v>
      </c>
      <c r="G333" s="217"/>
      <c r="H333" s="215"/>
      <c r="I333" s="215"/>
      <c r="J333" s="215"/>
      <c r="K333" s="215"/>
      <c r="L333" s="215"/>
      <c r="M333" s="220"/>
      <c r="N333" s="221"/>
      <c r="O333" s="222"/>
      <c r="P333" s="222"/>
      <c r="Q333" s="223"/>
      <c r="R333" s="202">
        <v>332</v>
      </c>
    </row>
    <row r="334" spans="1:18" s="251" customFormat="1" ht="30" x14ac:dyDescent="0.2">
      <c r="A334" s="214" t="s">
        <v>395</v>
      </c>
      <c r="B334" s="215" t="s">
        <v>1736</v>
      </c>
      <c r="C334" s="224">
        <v>9</v>
      </c>
      <c r="D334" s="218" t="s">
        <v>24</v>
      </c>
      <c r="E334" s="217" t="s">
        <v>1737</v>
      </c>
      <c r="F334" s="215" t="s">
        <v>1728</v>
      </c>
      <c r="G334" s="217"/>
      <c r="H334" s="215"/>
      <c r="I334" s="215"/>
      <c r="J334" s="215"/>
      <c r="K334" s="215"/>
      <c r="L334" s="215"/>
      <c r="M334" s="220"/>
      <c r="N334" s="221"/>
      <c r="O334" s="222"/>
      <c r="P334" s="222"/>
      <c r="Q334" s="223"/>
      <c r="R334" s="202">
        <v>333</v>
      </c>
    </row>
    <row r="335" spans="1:18" ht="30" x14ac:dyDescent="0.2">
      <c r="A335" s="214" t="s">
        <v>1176</v>
      </c>
      <c r="B335" s="215" t="s">
        <v>1177</v>
      </c>
      <c r="C335" s="224">
        <v>9</v>
      </c>
      <c r="D335" s="218" t="s">
        <v>24</v>
      </c>
      <c r="E335" s="217" t="s">
        <v>1738</v>
      </c>
      <c r="F335" s="215" t="s">
        <v>1738</v>
      </c>
      <c r="G335" s="217"/>
      <c r="H335" s="215"/>
      <c r="I335" s="215"/>
      <c r="J335" s="215"/>
      <c r="K335" s="215"/>
      <c r="L335" s="215"/>
      <c r="M335" s="220"/>
      <c r="N335" s="221"/>
      <c r="O335" s="222">
        <v>44619</v>
      </c>
      <c r="P335" s="222">
        <v>44619</v>
      </c>
      <c r="Q335" s="297" t="s">
        <v>1516</v>
      </c>
      <c r="R335" s="202">
        <v>334</v>
      </c>
    </row>
    <row r="336" spans="1:18" s="251" customFormat="1" ht="30" x14ac:dyDescent="0.2">
      <c r="A336" s="242" t="s">
        <v>1091</v>
      </c>
      <c r="B336" s="243" t="s">
        <v>1090</v>
      </c>
      <c r="C336" s="244">
        <v>9</v>
      </c>
      <c r="D336" s="218" t="s">
        <v>24</v>
      </c>
      <c r="E336" s="245" t="s">
        <v>1739</v>
      </c>
      <c r="F336" s="243" t="s">
        <v>1740</v>
      </c>
      <c r="G336" s="245"/>
      <c r="H336" s="243"/>
      <c r="I336" s="243"/>
      <c r="J336" s="243"/>
      <c r="K336" s="243"/>
      <c r="L336" s="243"/>
      <c r="M336" s="246"/>
      <c r="N336" s="221"/>
      <c r="O336" s="248"/>
      <c r="P336" s="248"/>
      <c r="Q336" s="223"/>
      <c r="R336" s="202">
        <v>335</v>
      </c>
    </row>
    <row r="337" spans="1:18" ht="30" x14ac:dyDescent="0.2">
      <c r="A337" s="214" t="s">
        <v>489</v>
      </c>
      <c r="B337" s="215" t="s">
        <v>843</v>
      </c>
      <c r="C337" s="224">
        <v>9</v>
      </c>
      <c r="D337" s="218" t="s">
        <v>24</v>
      </c>
      <c r="E337" s="217" t="s">
        <v>1741</v>
      </c>
      <c r="F337" s="215" t="s">
        <v>2028</v>
      </c>
      <c r="G337" s="245"/>
      <c r="H337" s="215"/>
      <c r="I337" s="215"/>
      <c r="J337" s="215"/>
      <c r="K337" s="215"/>
      <c r="L337" s="215"/>
      <c r="M337" s="220"/>
      <c r="N337" s="221"/>
      <c r="O337" s="222"/>
      <c r="P337" s="222"/>
      <c r="Q337" s="223"/>
      <c r="R337" s="202">
        <v>336</v>
      </c>
    </row>
    <row r="338" spans="1:18" ht="45" x14ac:dyDescent="0.2">
      <c r="A338" s="214" t="s">
        <v>298</v>
      </c>
      <c r="B338" s="215" t="s">
        <v>698</v>
      </c>
      <c r="C338" s="224">
        <v>9</v>
      </c>
      <c r="D338" s="218" t="s">
        <v>24</v>
      </c>
      <c r="E338" s="217" t="s">
        <v>1742</v>
      </c>
      <c r="F338" s="215" t="s">
        <v>2029</v>
      </c>
      <c r="G338" s="245"/>
      <c r="H338" s="215"/>
      <c r="I338" s="215"/>
      <c r="J338" s="215"/>
      <c r="K338" s="215"/>
      <c r="L338" s="215"/>
      <c r="M338" s="220"/>
      <c r="N338" s="221"/>
      <c r="O338" s="222"/>
      <c r="P338" s="222"/>
      <c r="Q338" s="223"/>
      <c r="R338" s="202">
        <v>337</v>
      </c>
    </row>
    <row r="339" spans="1:18" ht="30" x14ac:dyDescent="0.2">
      <c r="A339" s="214" t="s">
        <v>299</v>
      </c>
      <c r="B339" s="215" t="s">
        <v>699</v>
      </c>
      <c r="C339" s="224">
        <v>9</v>
      </c>
      <c r="D339" s="218" t="s">
        <v>24</v>
      </c>
      <c r="E339" s="217" t="s">
        <v>1743</v>
      </c>
      <c r="F339" s="215" t="s">
        <v>2030</v>
      </c>
      <c r="G339" s="245"/>
      <c r="H339" s="215"/>
      <c r="I339" s="215"/>
      <c r="J339" s="215"/>
      <c r="K339" s="215"/>
      <c r="L339" s="215"/>
      <c r="M339" s="220"/>
      <c r="N339" s="221"/>
      <c r="O339" s="222"/>
      <c r="P339" s="222"/>
      <c r="Q339" s="223"/>
      <c r="R339" s="202">
        <v>338</v>
      </c>
    </row>
    <row r="340" spans="1:18" s="251" customFormat="1" ht="45" x14ac:dyDescent="0.2">
      <c r="A340" s="214" t="s">
        <v>289</v>
      </c>
      <c r="B340" s="215" t="s">
        <v>700</v>
      </c>
      <c r="C340" s="224">
        <v>9</v>
      </c>
      <c r="D340" s="218" t="s">
        <v>24</v>
      </c>
      <c r="E340" s="217" t="s">
        <v>1744</v>
      </c>
      <c r="F340" s="215" t="s">
        <v>1745</v>
      </c>
      <c r="G340" s="245"/>
      <c r="H340" s="215"/>
      <c r="I340" s="215"/>
      <c r="J340" s="215"/>
      <c r="K340" s="215"/>
      <c r="L340" s="215"/>
      <c r="M340" s="220"/>
      <c r="N340" s="221"/>
      <c r="O340" s="222"/>
      <c r="P340" s="222"/>
      <c r="Q340" s="223"/>
      <c r="R340" s="202">
        <v>339</v>
      </c>
    </row>
    <row r="341" spans="1:18" ht="60" x14ac:dyDescent="0.2">
      <c r="A341" s="214" t="s">
        <v>290</v>
      </c>
      <c r="B341" s="215" t="s">
        <v>544</v>
      </c>
      <c r="C341" s="224">
        <v>9</v>
      </c>
      <c r="D341" s="218" t="s">
        <v>24</v>
      </c>
      <c r="E341" s="217" t="s">
        <v>1746</v>
      </c>
      <c r="F341" s="215" t="s">
        <v>2031</v>
      </c>
      <c r="G341" s="245"/>
      <c r="H341" s="215"/>
      <c r="I341" s="215"/>
      <c r="J341" s="215"/>
      <c r="K341" s="215"/>
      <c r="L341" s="215"/>
      <c r="M341" s="220"/>
      <c r="N341" s="221"/>
      <c r="O341" s="222"/>
      <c r="P341" s="222"/>
      <c r="Q341" s="223"/>
      <c r="R341" s="202">
        <v>340</v>
      </c>
    </row>
    <row r="342" spans="1:18" ht="30" x14ac:dyDescent="0.2">
      <c r="A342" s="214" t="s">
        <v>287</v>
      </c>
      <c r="B342" s="215" t="s">
        <v>701</v>
      </c>
      <c r="C342" s="224">
        <v>9</v>
      </c>
      <c r="D342" s="218" t="s">
        <v>24</v>
      </c>
      <c r="E342" s="217" t="s">
        <v>1747</v>
      </c>
      <c r="F342" s="217" t="s">
        <v>2032</v>
      </c>
      <c r="G342" s="245"/>
      <c r="H342" s="215"/>
      <c r="I342" s="215"/>
      <c r="J342" s="215"/>
      <c r="K342" s="215"/>
      <c r="L342" s="215"/>
      <c r="M342" s="220"/>
      <c r="N342" s="221"/>
      <c r="O342" s="222"/>
      <c r="P342" s="222"/>
      <c r="Q342" s="223"/>
      <c r="R342" s="202">
        <v>341</v>
      </c>
    </row>
    <row r="343" spans="1:18" ht="30" x14ac:dyDescent="0.2">
      <c r="A343" s="214" t="s">
        <v>294</v>
      </c>
      <c r="B343" s="215" t="s">
        <v>702</v>
      </c>
      <c r="C343" s="224">
        <v>9</v>
      </c>
      <c r="D343" s="218" t="s">
        <v>24</v>
      </c>
      <c r="E343" s="217" t="s">
        <v>1748</v>
      </c>
      <c r="F343" s="215" t="s">
        <v>2033</v>
      </c>
      <c r="G343" s="245"/>
      <c r="H343" s="215"/>
      <c r="I343" s="215"/>
      <c r="J343" s="215"/>
      <c r="K343" s="215"/>
      <c r="L343" s="215"/>
      <c r="M343" s="220"/>
      <c r="N343" s="221"/>
      <c r="O343" s="222"/>
      <c r="P343" s="222"/>
      <c r="Q343" s="223"/>
      <c r="R343" s="202">
        <v>342</v>
      </c>
    </row>
    <row r="344" spans="1:18" ht="30" x14ac:dyDescent="0.2">
      <c r="A344" s="214" t="s">
        <v>296</v>
      </c>
      <c r="B344" s="215" t="s">
        <v>703</v>
      </c>
      <c r="C344" s="224">
        <v>9</v>
      </c>
      <c r="D344" s="218" t="s">
        <v>24</v>
      </c>
      <c r="E344" s="217" t="s">
        <v>1749</v>
      </c>
      <c r="F344" s="215" t="s">
        <v>2034</v>
      </c>
      <c r="G344" s="245"/>
      <c r="H344" s="215"/>
      <c r="I344" s="215"/>
      <c r="J344" s="215"/>
      <c r="K344" s="215"/>
      <c r="L344" s="215"/>
      <c r="M344" s="220"/>
      <c r="N344" s="221"/>
      <c r="O344" s="222"/>
      <c r="P344" s="222"/>
      <c r="Q344" s="223"/>
      <c r="R344" s="202">
        <v>343</v>
      </c>
    </row>
    <row r="345" spans="1:18" s="251" customFormat="1" ht="45" x14ac:dyDescent="0.2">
      <c r="A345" s="214" t="s">
        <v>121</v>
      </c>
      <c r="B345" s="215" t="s">
        <v>595</v>
      </c>
      <c r="C345" s="224">
        <v>9</v>
      </c>
      <c r="D345" s="218" t="s">
        <v>24</v>
      </c>
      <c r="E345" s="217" t="s">
        <v>1750</v>
      </c>
      <c r="F345" s="215" t="s">
        <v>1751</v>
      </c>
      <c r="G345" s="245"/>
      <c r="H345" s="215"/>
      <c r="I345" s="215"/>
      <c r="J345" s="215"/>
      <c r="K345" s="215"/>
      <c r="L345" s="215"/>
      <c r="M345" s="220"/>
      <c r="N345" s="221"/>
      <c r="O345" s="222"/>
      <c r="P345" s="222"/>
      <c r="Q345" s="223"/>
      <c r="R345" s="202">
        <v>344</v>
      </c>
    </row>
    <row r="346" spans="1:18" s="251" customFormat="1" ht="30" x14ac:dyDescent="0.2">
      <c r="A346" s="214" t="s">
        <v>292</v>
      </c>
      <c r="B346" s="215" t="s">
        <v>704</v>
      </c>
      <c r="C346" s="224">
        <v>9</v>
      </c>
      <c r="D346" s="218" t="s">
        <v>24</v>
      </c>
      <c r="E346" s="217" t="s">
        <v>1752</v>
      </c>
      <c r="F346" s="215" t="s">
        <v>2035</v>
      </c>
      <c r="G346" s="245"/>
      <c r="H346" s="215"/>
      <c r="I346" s="215"/>
      <c r="J346" s="215"/>
      <c r="K346" s="215"/>
      <c r="L346" s="215"/>
      <c r="M346" s="220"/>
      <c r="N346" s="221"/>
      <c r="O346" s="222"/>
      <c r="P346" s="222"/>
      <c r="Q346" s="223"/>
      <c r="R346" s="202">
        <v>345</v>
      </c>
    </row>
    <row r="347" spans="1:18" ht="30" x14ac:dyDescent="0.2">
      <c r="A347" s="214" t="s">
        <v>1934</v>
      </c>
      <c r="B347" s="215" t="s">
        <v>1937</v>
      </c>
      <c r="C347" s="224">
        <v>9</v>
      </c>
      <c r="D347" s="218" t="s">
        <v>24</v>
      </c>
      <c r="E347" s="217" t="s">
        <v>1938</v>
      </c>
      <c r="F347" s="215" t="s">
        <v>1939</v>
      </c>
      <c r="G347" s="245"/>
      <c r="H347" s="215"/>
      <c r="I347" s="215"/>
      <c r="J347" s="215"/>
      <c r="K347" s="215"/>
      <c r="L347" s="215"/>
      <c r="M347" s="220"/>
      <c r="N347" s="221"/>
      <c r="O347" s="222">
        <v>45343</v>
      </c>
      <c r="P347" s="248">
        <v>45369</v>
      </c>
      <c r="Q347" s="333" t="s">
        <v>1516</v>
      </c>
      <c r="R347" s="202">
        <v>346</v>
      </c>
    </row>
    <row r="348" spans="1:18" ht="120" x14ac:dyDescent="0.2">
      <c r="A348" s="242" t="s">
        <v>418</v>
      </c>
      <c r="B348" s="243" t="s">
        <v>822</v>
      </c>
      <c r="C348" s="244">
        <v>8</v>
      </c>
      <c r="D348" s="218" t="s">
        <v>24</v>
      </c>
      <c r="E348" s="245" t="s">
        <v>822</v>
      </c>
      <c r="F348" s="243" t="s">
        <v>2036</v>
      </c>
      <c r="G348" s="245"/>
      <c r="H348" s="243"/>
      <c r="I348" s="243"/>
      <c r="J348" s="243"/>
      <c r="K348" s="243"/>
      <c r="L348" s="243"/>
      <c r="M348" s="246"/>
      <c r="N348" s="221"/>
      <c r="O348" s="248"/>
      <c r="P348" s="248"/>
      <c r="Q348" s="223"/>
      <c r="R348" s="202">
        <v>347</v>
      </c>
    </row>
    <row r="349" spans="1:18" ht="30" x14ac:dyDescent="0.2">
      <c r="A349" s="214" t="s">
        <v>53</v>
      </c>
      <c r="B349" s="215" t="s">
        <v>844</v>
      </c>
      <c r="C349" s="224">
        <v>9</v>
      </c>
      <c r="D349" s="218" t="s">
        <v>24</v>
      </c>
      <c r="E349" s="217" t="s">
        <v>1753</v>
      </c>
      <c r="F349" s="215" t="s">
        <v>2037</v>
      </c>
      <c r="G349" s="245"/>
      <c r="H349" s="215"/>
      <c r="I349" s="215"/>
      <c r="J349" s="215"/>
      <c r="K349" s="215"/>
      <c r="L349" s="215"/>
      <c r="M349" s="220"/>
      <c r="N349" s="221"/>
      <c r="O349" s="222"/>
      <c r="P349" s="222"/>
      <c r="Q349" s="223"/>
      <c r="R349" s="202">
        <v>348</v>
      </c>
    </row>
    <row r="350" spans="1:18" ht="30" x14ac:dyDescent="0.2">
      <c r="A350" s="214" t="s">
        <v>410</v>
      </c>
      <c r="B350" s="215" t="s">
        <v>542</v>
      </c>
      <c r="C350" s="224">
        <v>8</v>
      </c>
      <c r="D350" s="218" t="s">
        <v>24</v>
      </c>
      <c r="E350" s="217" t="s">
        <v>542</v>
      </c>
      <c r="F350" s="215" t="s">
        <v>1754</v>
      </c>
      <c r="G350" s="245"/>
      <c r="H350" s="215"/>
      <c r="I350" s="215"/>
      <c r="J350" s="215"/>
      <c r="K350" s="215"/>
      <c r="L350" s="215"/>
      <c r="M350" s="220"/>
      <c r="N350" s="221"/>
      <c r="O350" s="222"/>
      <c r="P350" s="222"/>
      <c r="Q350" s="223"/>
      <c r="R350" s="202">
        <v>349</v>
      </c>
    </row>
    <row r="351" spans="1:18" ht="30" x14ac:dyDescent="0.2">
      <c r="A351" s="214" t="s">
        <v>26</v>
      </c>
      <c r="B351" s="215" t="s">
        <v>845</v>
      </c>
      <c r="C351" s="224">
        <v>9</v>
      </c>
      <c r="D351" s="218" t="s">
        <v>24</v>
      </c>
      <c r="E351" s="217" t="s">
        <v>845</v>
      </c>
      <c r="F351" s="215" t="s">
        <v>2038</v>
      </c>
      <c r="G351" s="245"/>
      <c r="H351" s="215"/>
      <c r="I351" s="215"/>
      <c r="J351" s="215"/>
      <c r="K351" s="215"/>
      <c r="L351" s="215"/>
      <c r="M351" s="220"/>
      <c r="N351" s="221"/>
      <c r="O351" s="222"/>
      <c r="P351" s="222"/>
      <c r="Q351" s="223"/>
      <c r="R351" s="202">
        <v>350</v>
      </c>
    </row>
    <row r="352" spans="1:18" ht="15" x14ac:dyDescent="0.2">
      <c r="A352" s="214" t="s">
        <v>412</v>
      </c>
      <c r="B352" s="215" t="s">
        <v>823</v>
      </c>
      <c r="C352" s="224">
        <v>8</v>
      </c>
      <c r="D352" s="218" t="s">
        <v>24</v>
      </c>
      <c r="E352" s="217" t="s">
        <v>823</v>
      </c>
      <c r="F352" s="215" t="s">
        <v>2039</v>
      </c>
      <c r="G352" s="245"/>
      <c r="H352" s="215"/>
      <c r="I352" s="215"/>
      <c r="J352" s="215"/>
      <c r="K352" s="215"/>
      <c r="L352" s="215"/>
      <c r="M352" s="220"/>
      <c r="N352" s="253"/>
      <c r="O352" s="222"/>
      <c r="P352" s="222"/>
      <c r="Q352" s="249"/>
      <c r="R352" s="202">
        <v>351</v>
      </c>
    </row>
    <row r="353" spans="1:18" ht="30" x14ac:dyDescent="0.2">
      <c r="A353" s="214" t="s">
        <v>1262</v>
      </c>
      <c r="B353" s="215" t="s">
        <v>1755</v>
      </c>
      <c r="C353" s="224">
        <v>9</v>
      </c>
      <c r="D353" s="218" t="s">
        <v>24</v>
      </c>
      <c r="E353" s="217" t="s">
        <v>1755</v>
      </c>
      <c r="F353" s="215" t="s">
        <v>2040</v>
      </c>
      <c r="G353" s="245"/>
      <c r="H353" s="215"/>
      <c r="I353" s="215"/>
      <c r="J353" s="215"/>
      <c r="K353" s="215"/>
      <c r="L353" s="215"/>
      <c r="M353" s="220"/>
      <c r="N353" s="221"/>
      <c r="O353" s="222">
        <v>45068</v>
      </c>
      <c r="P353" s="222">
        <v>45068</v>
      </c>
      <c r="Q353" s="297" t="s">
        <v>1516</v>
      </c>
      <c r="R353" s="202">
        <v>352</v>
      </c>
    </row>
    <row r="354" spans="1:18" s="251" customFormat="1" ht="30" x14ac:dyDescent="0.2">
      <c r="A354" s="214" t="s">
        <v>1756</v>
      </c>
      <c r="B354" s="215" t="s">
        <v>1757</v>
      </c>
      <c r="C354" s="224">
        <v>9</v>
      </c>
      <c r="D354" s="218" t="s">
        <v>24</v>
      </c>
      <c r="E354" s="217" t="s">
        <v>1757</v>
      </c>
      <c r="F354" s="215" t="s">
        <v>2041</v>
      </c>
      <c r="G354" s="245"/>
      <c r="H354" s="215"/>
      <c r="I354" s="215"/>
      <c r="J354" s="215"/>
      <c r="K354" s="215"/>
      <c r="L354" s="215"/>
      <c r="M354" s="220"/>
      <c r="N354" s="221" t="s">
        <v>2346</v>
      </c>
      <c r="O354" s="222">
        <v>45040</v>
      </c>
      <c r="P354" s="222">
        <v>45131</v>
      </c>
      <c r="Q354" s="297" t="s">
        <v>1516</v>
      </c>
      <c r="R354" s="202">
        <v>353</v>
      </c>
    </row>
    <row r="355" spans="1:18" ht="30" x14ac:dyDescent="0.2">
      <c r="A355" s="214" t="s">
        <v>1758</v>
      </c>
      <c r="B355" s="215" t="s">
        <v>1759</v>
      </c>
      <c r="C355" s="224">
        <v>9</v>
      </c>
      <c r="D355" s="218" t="s">
        <v>24</v>
      </c>
      <c r="E355" s="217" t="s">
        <v>1760</v>
      </c>
      <c r="F355" s="215" t="s">
        <v>2042</v>
      </c>
      <c r="G355" s="245"/>
      <c r="H355" s="215"/>
      <c r="I355" s="215"/>
      <c r="J355" s="215"/>
      <c r="K355" s="215"/>
      <c r="L355" s="215"/>
      <c r="M355" s="220"/>
      <c r="N355" s="221" t="s">
        <v>2347</v>
      </c>
      <c r="O355" s="222">
        <v>45040</v>
      </c>
      <c r="P355" s="222">
        <v>45131</v>
      </c>
      <c r="Q355" s="297" t="s">
        <v>1516</v>
      </c>
      <c r="R355" s="202">
        <v>354</v>
      </c>
    </row>
    <row r="356" spans="1:18" ht="15" x14ac:dyDescent="0.2">
      <c r="A356" s="214" t="s">
        <v>846</v>
      </c>
      <c r="B356" s="215" t="s">
        <v>848</v>
      </c>
      <c r="C356" s="224">
        <v>9</v>
      </c>
      <c r="D356" s="218" t="s">
        <v>24</v>
      </c>
      <c r="E356" s="217" t="s">
        <v>848</v>
      </c>
      <c r="F356" s="215" t="s">
        <v>1761</v>
      </c>
      <c r="G356" s="245"/>
      <c r="H356" s="215"/>
      <c r="I356" s="215"/>
      <c r="J356" s="215"/>
      <c r="K356" s="215"/>
      <c r="L356" s="215"/>
      <c r="M356" s="220"/>
      <c r="N356" s="221"/>
      <c r="O356" s="222"/>
      <c r="P356" s="222"/>
      <c r="Q356" s="223"/>
      <c r="R356" s="202">
        <v>355</v>
      </c>
    </row>
    <row r="357" spans="1:18" ht="30" x14ac:dyDescent="0.2">
      <c r="A357" s="214" t="s">
        <v>1762</v>
      </c>
      <c r="B357" s="215" t="s">
        <v>1763</v>
      </c>
      <c r="C357" s="224">
        <v>9</v>
      </c>
      <c r="D357" s="218" t="s">
        <v>24</v>
      </c>
      <c r="E357" s="217" t="s">
        <v>1764</v>
      </c>
      <c r="F357" s="215" t="s">
        <v>2230</v>
      </c>
      <c r="G357" s="245"/>
      <c r="H357" s="215"/>
      <c r="I357" s="215"/>
      <c r="J357" s="215"/>
      <c r="K357" s="215"/>
      <c r="L357" s="215"/>
      <c r="M357" s="220"/>
      <c r="N357" s="221" t="s">
        <v>2348</v>
      </c>
      <c r="O357" s="222">
        <v>45040</v>
      </c>
      <c r="P357" s="222">
        <v>45068</v>
      </c>
      <c r="Q357" s="297" t="s">
        <v>1516</v>
      </c>
      <c r="R357" s="202">
        <v>356</v>
      </c>
    </row>
    <row r="358" spans="1:18" s="251" customFormat="1" ht="30" x14ac:dyDescent="0.2">
      <c r="A358" s="214" t="s">
        <v>41</v>
      </c>
      <c r="B358" s="215" t="s">
        <v>896</v>
      </c>
      <c r="C358" s="224">
        <v>9</v>
      </c>
      <c r="D358" s="218" t="s">
        <v>24</v>
      </c>
      <c r="E358" s="217" t="s">
        <v>1765</v>
      </c>
      <c r="F358" s="215" t="s">
        <v>1766</v>
      </c>
      <c r="G358" s="245"/>
      <c r="H358" s="215"/>
      <c r="I358" s="215"/>
      <c r="J358" s="215"/>
      <c r="K358" s="215"/>
      <c r="L358" s="215"/>
      <c r="M358" s="220"/>
      <c r="N358" s="221"/>
      <c r="O358" s="222"/>
      <c r="P358" s="222"/>
      <c r="Q358" s="223"/>
      <c r="R358" s="202">
        <v>357</v>
      </c>
    </row>
    <row r="359" spans="1:18" ht="15" x14ac:dyDescent="0.2">
      <c r="A359" s="214" t="s">
        <v>416</v>
      </c>
      <c r="B359" s="215" t="s">
        <v>849</v>
      </c>
      <c r="C359" s="224">
        <v>9</v>
      </c>
      <c r="D359" s="218" t="s">
        <v>24</v>
      </c>
      <c r="E359" s="217" t="s">
        <v>849</v>
      </c>
      <c r="F359" s="215" t="s">
        <v>1767</v>
      </c>
      <c r="G359" s="217"/>
      <c r="H359" s="215"/>
      <c r="I359" s="215"/>
      <c r="J359" s="215"/>
      <c r="K359" s="215"/>
      <c r="L359" s="215"/>
      <c r="M359" s="220"/>
      <c r="N359" s="221"/>
      <c r="O359" s="222"/>
      <c r="P359" s="222"/>
      <c r="Q359" s="223"/>
      <c r="R359" s="202">
        <v>358</v>
      </c>
    </row>
    <row r="360" spans="1:18" ht="30" x14ac:dyDescent="0.2">
      <c r="A360" s="214" t="s">
        <v>33</v>
      </c>
      <c r="B360" s="215" t="s">
        <v>850</v>
      </c>
      <c r="C360" s="224">
        <v>9</v>
      </c>
      <c r="D360" s="218" t="s">
        <v>24</v>
      </c>
      <c r="E360" s="217" t="s">
        <v>850</v>
      </c>
      <c r="F360" s="215" t="s">
        <v>1768</v>
      </c>
      <c r="G360" s="217"/>
      <c r="H360" s="215"/>
      <c r="I360" s="215"/>
      <c r="J360" s="215"/>
      <c r="K360" s="215"/>
      <c r="L360" s="215"/>
      <c r="M360" s="220"/>
      <c r="N360" s="221"/>
      <c r="O360" s="222"/>
      <c r="P360" s="222"/>
      <c r="Q360" s="223"/>
      <c r="R360" s="202">
        <v>359</v>
      </c>
    </row>
    <row r="361" spans="1:18" ht="15" x14ac:dyDescent="0.2">
      <c r="A361" s="276"/>
      <c r="B361" s="277"/>
      <c r="C361" s="264"/>
      <c r="D361" s="218" t="s">
        <v>1288</v>
      </c>
      <c r="E361" s="278"/>
      <c r="F361" s="277"/>
      <c r="G361" s="278"/>
      <c r="H361" s="277"/>
      <c r="I361" s="277"/>
      <c r="J361" s="277"/>
      <c r="K361" s="277"/>
      <c r="L361" s="277"/>
      <c r="M361" s="279"/>
      <c r="N361" s="253"/>
      <c r="O361" s="280"/>
      <c r="P361" s="280"/>
      <c r="Q361" s="299" t="s">
        <v>1289</v>
      </c>
      <c r="R361" s="202">
        <v>360</v>
      </c>
    </row>
    <row r="362" spans="1:18" ht="31.5" x14ac:dyDescent="0.2">
      <c r="A362" s="231" t="s">
        <v>19</v>
      </c>
      <c r="B362" s="232" t="s">
        <v>1769</v>
      </c>
      <c r="C362" s="233" t="s">
        <v>805</v>
      </c>
      <c r="D362" s="236" t="s">
        <v>1288</v>
      </c>
      <c r="E362" s="234" t="s">
        <v>1769</v>
      </c>
      <c r="F362" s="235"/>
      <c r="G362" s="271" t="s">
        <v>1292</v>
      </c>
      <c r="H362" s="235"/>
      <c r="I362" s="235"/>
      <c r="J362" s="235"/>
      <c r="K362" s="235"/>
      <c r="L362" s="235"/>
      <c r="M362" s="238"/>
      <c r="N362" s="239"/>
      <c r="O362" s="240"/>
      <c r="P362" s="240"/>
      <c r="Q362" s="298" t="s">
        <v>1289</v>
      </c>
      <c r="R362" s="202">
        <v>361</v>
      </c>
    </row>
    <row r="363" spans="1:18" ht="30" x14ac:dyDescent="0.2">
      <c r="A363" s="214" t="s">
        <v>301</v>
      </c>
      <c r="B363" s="215" t="s">
        <v>643</v>
      </c>
      <c r="C363" s="252" t="s">
        <v>2261</v>
      </c>
      <c r="D363" s="218" t="s">
        <v>36</v>
      </c>
      <c r="E363" s="217" t="s">
        <v>1770</v>
      </c>
      <c r="F363" s="215" t="s">
        <v>1771</v>
      </c>
      <c r="G363" s="217"/>
      <c r="H363" s="215"/>
      <c r="I363" s="215"/>
      <c r="J363" s="215"/>
      <c r="K363" s="215"/>
      <c r="L363" s="215"/>
      <c r="M363" s="220"/>
      <c r="N363" s="253"/>
      <c r="O363" s="222"/>
      <c r="P363" s="222"/>
      <c r="Q363" s="249"/>
      <c r="R363" s="202">
        <v>362</v>
      </c>
    </row>
    <row r="364" spans="1:18" ht="30" x14ac:dyDescent="0.2">
      <c r="A364" s="214" t="s">
        <v>302</v>
      </c>
      <c r="B364" s="215" t="s">
        <v>851</v>
      </c>
      <c r="C364" s="252">
        <v>7</v>
      </c>
      <c r="D364" s="218" t="s">
        <v>36</v>
      </c>
      <c r="E364" s="217" t="s">
        <v>1772</v>
      </c>
      <c r="F364" s="215" t="s">
        <v>1773</v>
      </c>
      <c r="G364" s="217"/>
      <c r="H364" s="215"/>
      <c r="I364" s="215"/>
      <c r="J364" s="215"/>
      <c r="K364" s="215"/>
      <c r="L364" s="215"/>
      <c r="M364" s="220"/>
      <c r="N364" s="253"/>
      <c r="O364" s="222"/>
      <c r="P364" s="222"/>
      <c r="Q364" s="249"/>
      <c r="R364" s="202">
        <v>363</v>
      </c>
    </row>
    <row r="365" spans="1:18" ht="30" x14ac:dyDescent="0.2">
      <c r="A365" s="214" t="s">
        <v>303</v>
      </c>
      <c r="B365" s="215" t="s">
        <v>852</v>
      </c>
      <c r="C365" s="252">
        <v>2</v>
      </c>
      <c r="D365" s="218" t="s">
        <v>36</v>
      </c>
      <c r="E365" s="217" t="s">
        <v>1774</v>
      </c>
      <c r="F365" s="215" t="s">
        <v>1775</v>
      </c>
      <c r="G365" s="217"/>
      <c r="H365" s="215"/>
      <c r="I365" s="215"/>
      <c r="J365" s="215"/>
      <c r="K365" s="215"/>
      <c r="L365" s="215"/>
      <c r="M365" s="220"/>
      <c r="N365" s="253"/>
      <c r="O365" s="222"/>
      <c r="P365" s="222"/>
      <c r="Q365" s="249"/>
      <c r="R365" s="202">
        <v>364</v>
      </c>
    </row>
    <row r="366" spans="1:18" ht="30" x14ac:dyDescent="0.2">
      <c r="A366" s="214" t="s">
        <v>304</v>
      </c>
      <c r="B366" s="215" t="s">
        <v>853</v>
      </c>
      <c r="C366" s="252">
        <v>7</v>
      </c>
      <c r="D366" s="218" t="s">
        <v>36</v>
      </c>
      <c r="E366" s="217" t="s">
        <v>1776</v>
      </c>
      <c r="F366" s="217" t="s">
        <v>1777</v>
      </c>
      <c r="G366" s="217"/>
      <c r="H366" s="215"/>
      <c r="I366" s="215"/>
      <c r="J366" s="215"/>
      <c r="K366" s="215"/>
      <c r="L366" s="215"/>
      <c r="M366" s="220"/>
      <c r="N366" s="253"/>
      <c r="O366" s="222"/>
      <c r="P366" s="222"/>
      <c r="Q366" s="249"/>
      <c r="R366" s="202">
        <v>365</v>
      </c>
    </row>
    <row r="367" spans="1:18" ht="45" x14ac:dyDescent="0.2">
      <c r="A367" s="214" t="s">
        <v>306</v>
      </c>
      <c r="B367" s="215" t="s">
        <v>854</v>
      </c>
      <c r="C367" s="252">
        <v>8</v>
      </c>
      <c r="D367" s="218" t="s">
        <v>36</v>
      </c>
      <c r="E367" s="217" t="s">
        <v>1778</v>
      </c>
      <c r="F367" s="215" t="s">
        <v>1779</v>
      </c>
      <c r="G367" s="217"/>
      <c r="H367" s="215"/>
      <c r="I367" s="215"/>
      <c r="J367" s="215"/>
      <c r="K367" s="215"/>
      <c r="L367" s="215"/>
      <c r="M367" s="220"/>
      <c r="N367" s="253"/>
      <c r="O367" s="222"/>
      <c r="P367" s="222"/>
      <c r="Q367" s="249"/>
      <c r="R367" s="202">
        <v>366</v>
      </c>
    </row>
    <row r="368" spans="1:18" ht="30" x14ac:dyDescent="0.2">
      <c r="A368" s="214" t="s">
        <v>310</v>
      </c>
      <c r="B368" s="215" t="s">
        <v>895</v>
      </c>
      <c r="C368" s="252">
        <v>7</v>
      </c>
      <c r="D368" s="218" t="s">
        <v>36</v>
      </c>
      <c r="E368" s="217" t="s">
        <v>1781</v>
      </c>
      <c r="F368" s="215" t="s">
        <v>2043</v>
      </c>
      <c r="G368" s="217"/>
      <c r="H368" s="215"/>
      <c r="I368" s="215"/>
      <c r="J368" s="215"/>
      <c r="K368" s="215"/>
      <c r="L368" s="215"/>
      <c r="M368" s="220"/>
      <c r="N368" s="221"/>
      <c r="O368" s="222"/>
      <c r="P368" s="222"/>
      <c r="Q368" s="223"/>
      <c r="R368" s="202">
        <v>367</v>
      </c>
    </row>
    <row r="369" spans="1:18" ht="45" x14ac:dyDescent="0.2">
      <c r="A369" s="214" t="s">
        <v>311</v>
      </c>
      <c r="B369" s="215" t="s">
        <v>894</v>
      </c>
      <c r="C369" s="252">
        <v>7</v>
      </c>
      <c r="D369" s="218" t="s">
        <v>36</v>
      </c>
      <c r="E369" s="217" t="s">
        <v>1782</v>
      </c>
      <c r="F369" s="215" t="s">
        <v>1783</v>
      </c>
      <c r="G369" s="217"/>
      <c r="H369" s="215"/>
      <c r="I369" s="215"/>
      <c r="J369" s="215"/>
      <c r="K369" s="215"/>
      <c r="L369" s="215"/>
      <c r="M369" s="220"/>
      <c r="N369" s="221"/>
      <c r="O369" s="222"/>
      <c r="P369" s="222"/>
      <c r="Q369" s="223"/>
      <c r="R369" s="202">
        <v>368</v>
      </c>
    </row>
    <row r="370" spans="1:18" ht="30" x14ac:dyDescent="0.2">
      <c r="A370" s="214" t="s">
        <v>309</v>
      </c>
      <c r="B370" s="215" t="s">
        <v>893</v>
      </c>
      <c r="C370" s="224" t="s">
        <v>1780</v>
      </c>
      <c r="D370" s="218" t="s">
        <v>36</v>
      </c>
      <c r="E370" s="217" t="s">
        <v>1784</v>
      </c>
      <c r="F370" s="215" t="s">
        <v>2044</v>
      </c>
      <c r="G370" s="217"/>
      <c r="H370" s="215"/>
      <c r="I370" s="215"/>
      <c r="J370" s="215"/>
      <c r="K370" s="215"/>
      <c r="L370" s="215"/>
      <c r="M370" s="220"/>
      <c r="N370" s="221"/>
      <c r="O370" s="222"/>
      <c r="P370" s="222"/>
      <c r="Q370" s="223"/>
      <c r="R370" s="202">
        <v>369</v>
      </c>
    </row>
    <row r="371" spans="1:18" ht="45" x14ac:dyDescent="0.2">
      <c r="A371" s="214" t="s">
        <v>314</v>
      </c>
      <c r="B371" s="215" t="s">
        <v>891</v>
      </c>
      <c r="C371" s="252">
        <v>6</v>
      </c>
      <c r="D371" s="218" t="s">
        <v>36</v>
      </c>
      <c r="E371" s="217" t="s">
        <v>1785</v>
      </c>
      <c r="F371" s="215" t="s">
        <v>2045</v>
      </c>
      <c r="G371" s="217"/>
      <c r="H371" s="219"/>
      <c r="I371" s="219"/>
      <c r="J371" s="219"/>
      <c r="K371" s="219"/>
      <c r="L371" s="219"/>
      <c r="M371" s="266"/>
      <c r="N371" s="221"/>
      <c r="O371" s="267"/>
      <c r="P371" s="267"/>
      <c r="Q371" s="223"/>
      <c r="R371" s="202">
        <v>370</v>
      </c>
    </row>
    <row r="372" spans="1:18" ht="30" x14ac:dyDescent="0.2">
      <c r="A372" s="242" t="s">
        <v>892</v>
      </c>
      <c r="B372" s="243" t="s">
        <v>1080</v>
      </c>
      <c r="C372" s="281">
        <v>6</v>
      </c>
      <c r="D372" s="218" t="s">
        <v>36</v>
      </c>
      <c r="E372" s="245" t="s">
        <v>1786</v>
      </c>
      <c r="F372" s="243" t="s">
        <v>2046</v>
      </c>
      <c r="G372" s="217"/>
      <c r="H372" s="243"/>
      <c r="I372" s="243"/>
      <c r="J372" s="243"/>
      <c r="K372" s="243"/>
      <c r="L372" s="243"/>
      <c r="M372" s="246"/>
      <c r="N372" s="247"/>
      <c r="O372" s="248"/>
      <c r="P372" s="248"/>
      <c r="Q372" s="249"/>
      <c r="R372" s="202">
        <v>371</v>
      </c>
    </row>
    <row r="373" spans="1:18" ht="30" x14ac:dyDescent="0.2">
      <c r="A373" s="214" t="s">
        <v>1155</v>
      </c>
      <c r="B373" s="215" t="s">
        <v>1787</v>
      </c>
      <c r="C373" s="224">
        <v>6</v>
      </c>
      <c r="D373" s="218" t="s">
        <v>36</v>
      </c>
      <c r="E373" s="217" t="s">
        <v>1788</v>
      </c>
      <c r="F373" s="215" t="s">
        <v>2047</v>
      </c>
      <c r="G373" s="217"/>
      <c r="H373" s="215"/>
      <c r="I373" s="215"/>
      <c r="J373" s="215"/>
      <c r="K373" s="215"/>
      <c r="L373" s="215"/>
      <c r="M373" s="220"/>
      <c r="N373" s="247"/>
      <c r="O373" s="222"/>
      <c r="P373" s="222"/>
      <c r="Q373" s="249"/>
      <c r="R373" s="202">
        <v>372</v>
      </c>
    </row>
    <row r="374" spans="1:18" ht="45" x14ac:dyDescent="0.2">
      <c r="A374" s="214" t="s">
        <v>1083</v>
      </c>
      <c r="B374" s="215" t="s">
        <v>1084</v>
      </c>
      <c r="C374" s="224">
        <v>6</v>
      </c>
      <c r="D374" s="218" t="s">
        <v>36</v>
      </c>
      <c r="E374" s="217" t="s">
        <v>1789</v>
      </c>
      <c r="F374" s="215" t="s">
        <v>2048</v>
      </c>
      <c r="G374" s="217"/>
      <c r="H374" s="215"/>
      <c r="I374" s="215"/>
      <c r="J374" s="215"/>
      <c r="K374" s="215"/>
      <c r="L374" s="215"/>
      <c r="M374" s="220"/>
      <c r="N374" s="254"/>
      <c r="O374" s="222">
        <v>45314</v>
      </c>
      <c r="P374" s="222">
        <v>45314</v>
      </c>
      <c r="Q374" s="297" t="s">
        <v>1516</v>
      </c>
      <c r="R374" s="202">
        <v>373</v>
      </c>
    </row>
    <row r="375" spans="1:18" ht="45" x14ac:dyDescent="0.2">
      <c r="A375" s="214" t="s">
        <v>316</v>
      </c>
      <c r="B375" s="215" t="s">
        <v>956</v>
      </c>
      <c r="C375" s="224" t="s">
        <v>1780</v>
      </c>
      <c r="D375" s="218" t="s">
        <v>36</v>
      </c>
      <c r="E375" s="217" t="s">
        <v>1790</v>
      </c>
      <c r="F375" s="215" t="s">
        <v>2049</v>
      </c>
      <c r="G375" s="217"/>
      <c r="H375" s="215"/>
      <c r="I375" s="215"/>
      <c r="J375" s="215"/>
      <c r="K375" s="215"/>
      <c r="L375" s="215"/>
      <c r="M375" s="220"/>
      <c r="N375" s="221"/>
      <c r="O375" s="222"/>
      <c r="P375" s="222"/>
      <c r="Q375" s="223"/>
      <c r="R375" s="202">
        <v>374</v>
      </c>
    </row>
    <row r="376" spans="1:18" ht="60" x14ac:dyDescent="0.2">
      <c r="A376" s="242" t="s">
        <v>317</v>
      </c>
      <c r="B376" s="282" t="s">
        <v>890</v>
      </c>
      <c r="C376" s="281">
        <v>6</v>
      </c>
      <c r="D376" s="218" t="s">
        <v>36</v>
      </c>
      <c r="E376" s="245" t="s">
        <v>1791</v>
      </c>
      <c r="F376" s="243" t="s">
        <v>2050</v>
      </c>
      <c r="G376" s="217"/>
      <c r="H376" s="243"/>
      <c r="I376" s="243"/>
      <c r="J376" s="243"/>
      <c r="K376" s="243"/>
      <c r="L376" s="243"/>
      <c r="M376" s="246"/>
      <c r="N376" s="221"/>
      <c r="O376" s="248"/>
      <c r="P376" s="248"/>
      <c r="Q376" s="249"/>
      <c r="R376" s="202">
        <v>375</v>
      </c>
    </row>
    <row r="377" spans="1:18" ht="45" x14ac:dyDescent="0.2">
      <c r="A377" s="214" t="s">
        <v>1097</v>
      </c>
      <c r="B377" s="215" t="s">
        <v>1926</v>
      </c>
      <c r="C377" s="224">
        <v>6</v>
      </c>
      <c r="D377" s="218" t="s">
        <v>36</v>
      </c>
      <c r="E377" s="217" t="s">
        <v>1792</v>
      </c>
      <c r="F377" s="215" t="s">
        <v>2051</v>
      </c>
      <c r="G377" s="217"/>
      <c r="H377" s="215"/>
      <c r="I377" s="215"/>
      <c r="J377" s="215"/>
      <c r="K377" s="215"/>
      <c r="L377" s="215"/>
      <c r="M377" s="220"/>
      <c r="N377" s="254"/>
      <c r="O377" s="222">
        <v>45314</v>
      </c>
      <c r="P377" s="222">
        <v>45314</v>
      </c>
      <c r="Q377" s="297" t="s">
        <v>1516</v>
      </c>
      <c r="R377" s="202">
        <v>376</v>
      </c>
    </row>
    <row r="378" spans="1:18" ht="45" x14ac:dyDescent="0.2">
      <c r="A378" s="214" t="s">
        <v>319</v>
      </c>
      <c r="B378" s="215" t="s">
        <v>880</v>
      </c>
      <c r="C378" s="252">
        <v>6</v>
      </c>
      <c r="D378" s="218" t="s">
        <v>36</v>
      </c>
      <c r="E378" s="217" t="s">
        <v>1793</v>
      </c>
      <c r="F378" s="215" t="s">
        <v>2052</v>
      </c>
      <c r="G378" s="217"/>
      <c r="H378" s="215"/>
      <c r="I378" s="215"/>
      <c r="J378" s="215"/>
      <c r="K378" s="215"/>
      <c r="L378" s="215"/>
      <c r="M378" s="220"/>
      <c r="N378" s="221"/>
      <c r="O378" s="222"/>
      <c r="P378" s="222"/>
      <c r="Q378" s="223"/>
      <c r="R378" s="202">
        <v>377</v>
      </c>
    </row>
    <row r="379" spans="1:18" ht="15" x14ac:dyDescent="0.2">
      <c r="A379" s="214"/>
      <c r="B379" s="215"/>
      <c r="C379" s="224"/>
      <c r="D379" s="218" t="s">
        <v>1288</v>
      </c>
      <c r="E379" s="217"/>
      <c r="F379" s="215"/>
      <c r="G379" s="226"/>
      <c r="H379" s="225"/>
      <c r="I379" s="225"/>
      <c r="J379" s="225"/>
      <c r="K379" s="225"/>
      <c r="L379" s="225"/>
      <c r="M379" s="227"/>
      <c r="N379" s="221"/>
      <c r="O379" s="228"/>
      <c r="P379" s="228"/>
      <c r="Q379" s="299" t="s">
        <v>1289</v>
      </c>
      <c r="R379" s="202">
        <v>378</v>
      </c>
    </row>
    <row r="380" spans="1:18" ht="105" x14ac:dyDescent="0.2">
      <c r="A380" s="231" t="s">
        <v>19</v>
      </c>
      <c r="B380" s="232" t="s">
        <v>1794</v>
      </c>
      <c r="C380" s="233" t="s">
        <v>805</v>
      </c>
      <c r="D380" s="236" t="s">
        <v>1288</v>
      </c>
      <c r="E380" s="234" t="s">
        <v>1794</v>
      </c>
      <c r="F380" s="235"/>
      <c r="G380" s="237" t="s">
        <v>1410</v>
      </c>
      <c r="H380" s="235"/>
      <c r="I380" s="235"/>
      <c r="J380" s="235"/>
      <c r="K380" s="235"/>
      <c r="L380" s="235"/>
      <c r="M380" s="238"/>
      <c r="N380" s="259" t="s">
        <v>2053</v>
      </c>
      <c r="O380" s="240"/>
      <c r="P380" s="240"/>
      <c r="Q380" s="298" t="s">
        <v>1289</v>
      </c>
      <c r="R380" s="202">
        <v>379</v>
      </c>
    </row>
    <row r="381" spans="1:18" ht="60" x14ac:dyDescent="0.2">
      <c r="A381" s="214" t="s">
        <v>980</v>
      </c>
      <c r="B381" s="215" t="s">
        <v>981</v>
      </c>
      <c r="C381" s="283">
        <v>1</v>
      </c>
      <c r="D381" s="218" t="s">
        <v>36</v>
      </c>
      <c r="E381" s="217" t="s">
        <v>1795</v>
      </c>
      <c r="F381" s="215" t="s">
        <v>1796</v>
      </c>
      <c r="G381" s="260" t="s">
        <v>1410</v>
      </c>
      <c r="H381" s="215"/>
      <c r="I381" s="215"/>
      <c r="J381" s="215"/>
      <c r="K381" s="215"/>
      <c r="L381" s="215"/>
      <c r="M381" s="220"/>
      <c r="N381" s="256"/>
      <c r="O381" s="222"/>
      <c r="P381" s="222"/>
      <c r="Q381" s="223"/>
      <c r="R381" s="202">
        <v>380</v>
      </c>
    </row>
    <row r="382" spans="1:18" ht="75" x14ac:dyDescent="0.2">
      <c r="A382" s="214" t="s">
        <v>286</v>
      </c>
      <c r="B382" s="215" t="s">
        <v>888</v>
      </c>
      <c r="C382" s="283">
        <v>1</v>
      </c>
      <c r="D382" s="218" t="s">
        <v>36</v>
      </c>
      <c r="E382" s="217" t="s">
        <v>1797</v>
      </c>
      <c r="F382" s="215" t="s">
        <v>1798</v>
      </c>
      <c r="G382" s="260" t="s">
        <v>1410</v>
      </c>
      <c r="H382" s="215"/>
      <c r="I382" s="215"/>
      <c r="J382" s="215"/>
      <c r="K382" s="215"/>
      <c r="L382" s="215"/>
      <c r="M382" s="220"/>
      <c r="N382" s="256"/>
      <c r="O382" s="222"/>
      <c r="P382" s="222"/>
      <c r="Q382" s="223"/>
      <c r="R382" s="202">
        <v>381</v>
      </c>
    </row>
    <row r="383" spans="1:18" ht="60" x14ac:dyDescent="0.2">
      <c r="A383" s="214" t="s">
        <v>982</v>
      </c>
      <c r="B383" s="215" t="s">
        <v>983</v>
      </c>
      <c r="C383" s="283">
        <v>2</v>
      </c>
      <c r="D383" s="218" t="s">
        <v>36</v>
      </c>
      <c r="E383" s="217" t="s">
        <v>1799</v>
      </c>
      <c r="F383" s="215" t="s">
        <v>1796</v>
      </c>
      <c r="G383" s="260" t="s">
        <v>1410</v>
      </c>
      <c r="H383" s="215"/>
      <c r="I383" s="215"/>
      <c r="J383" s="215"/>
      <c r="K383" s="215"/>
      <c r="L383" s="215"/>
      <c r="M383" s="220"/>
      <c r="N383" s="256"/>
      <c r="O383" s="222"/>
      <c r="P383" s="222"/>
      <c r="Q383" s="223"/>
      <c r="R383" s="202">
        <v>382</v>
      </c>
    </row>
    <row r="384" spans="1:18" s="251" customFormat="1" ht="75" x14ac:dyDescent="0.2">
      <c r="A384" s="214" t="s">
        <v>279</v>
      </c>
      <c r="B384" s="215" t="s">
        <v>887</v>
      </c>
      <c r="C384" s="283">
        <v>2</v>
      </c>
      <c r="D384" s="218" t="s">
        <v>36</v>
      </c>
      <c r="E384" s="217" t="s">
        <v>1800</v>
      </c>
      <c r="F384" s="215" t="s">
        <v>1798</v>
      </c>
      <c r="G384" s="260" t="s">
        <v>1410</v>
      </c>
      <c r="H384" s="215"/>
      <c r="I384" s="215"/>
      <c r="J384" s="215"/>
      <c r="K384" s="215"/>
      <c r="L384" s="215"/>
      <c r="M384" s="220"/>
      <c r="N384" s="221"/>
      <c r="O384" s="222"/>
      <c r="P384" s="222"/>
      <c r="Q384" s="223"/>
      <c r="R384" s="202">
        <v>383</v>
      </c>
    </row>
    <row r="385" spans="1:18" ht="60" x14ac:dyDescent="0.2">
      <c r="A385" s="214" t="s">
        <v>984</v>
      </c>
      <c r="B385" s="215" t="s">
        <v>985</v>
      </c>
      <c r="C385" s="283">
        <v>7</v>
      </c>
      <c r="D385" s="218" t="s">
        <v>36</v>
      </c>
      <c r="E385" s="217" t="s">
        <v>1801</v>
      </c>
      <c r="F385" s="215" t="s">
        <v>1796</v>
      </c>
      <c r="G385" s="260" t="s">
        <v>1410</v>
      </c>
      <c r="H385" s="215"/>
      <c r="I385" s="215"/>
      <c r="J385" s="215"/>
      <c r="K385" s="215"/>
      <c r="L385" s="215"/>
      <c r="M385" s="220"/>
      <c r="N385" s="221"/>
      <c r="O385" s="222"/>
      <c r="P385" s="222"/>
      <c r="Q385" s="223"/>
      <c r="R385" s="202">
        <v>384</v>
      </c>
    </row>
    <row r="386" spans="1:18" ht="75" x14ac:dyDescent="0.2">
      <c r="A386" s="214" t="s">
        <v>281</v>
      </c>
      <c r="B386" s="215" t="s">
        <v>568</v>
      </c>
      <c r="C386" s="283">
        <v>7</v>
      </c>
      <c r="D386" s="218" t="s">
        <v>36</v>
      </c>
      <c r="E386" s="217" t="s">
        <v>1802</v>
      </c>
      <c r="F386" s="215" t="s">
        <v>1798</v>
      </c>
      <c r="G386" s="260" t="s">
        <v>1410</v>
      </c>
      <c r="H386" s="215"/>
      <c r="I386" s="215"/>
      <c r="J386" s="215"/>
      <c r="K386" s="215"/>
      <c r="L386" s="215"/>
      <c r="M386" s="220"/>
      <c r="N386" s="221"/>
      <c r="O386" s="222"/>
      <c r="P386" s="222"/>
      <c r="Q386" s="223"/>
      <c r="R386" s="202">
        <v>385</v>
      </c>
    </row>
    <row r="387" spans="1:18" ht="51" x14ac:dyDescent="0.2">
      <c r="A387" s="214" t="s">
        <v>1145</v>
      </c>
      <c r="B387" s="215" t="s">
        <v>1146</v>
      </c>
      <c r="C387" s="283">
        <v>4</v>
      </c>
      <c r="D387" s="218" t="s">
        <v>36</v>
      </c>
      <c r="E387" s="217" t="s">
        <v>1803</v>
      </c>
      <c r="F387" s="225" t="s">
        <v>1796</v>
      </c>
      <c r="G387" s="260" t="s">
        <v>1410</v>
      </c>
      <c r="H387" s="225"/>
      <c r="I387" s="225"/>
      <c r="J387" s="225"/>
      <c r="K387" s="225"/>
      <c r="L387" s="225"/>
      <c r="M387" s="227"/>
      <c r="N387" s="221"/>
      <c r="O387" s="228"/>
      <c r="P387" s="228"/>
      <c r="Q387" s="223"/>
      <c r="R387" s="202">
        <v>386</v>
      </c>
    </row>
    <row r="388" spans="1:18" ht="60" x14ac:dyDescent="0.2">
      <c r="A388" s="214" t="s">
        <v>986</v>
      </c>
      <c r="B388" s="215" t="s">
        <v>987</v>
      </c>
      <c r="C388" s="283" t="s">
        <v>1780</v>
      </c>
      <c r="D388" s="218" t="s">
        <v>36</v>
      </c>
      <c r="E388" s="217" t="s">
        <v>1804</v>
      </c>
      <c r="F388" s="215" t="s">
        <v>1796</v>
      </c>
      <c r="G388" s="260" t="s">
        <v>1410</v>
      </c>
      <c r="H388" s="215"/>
      <c r="I388" s="215"/>
      <c r="J388" s="215"/>
      <c r="K388" s="215"/>
      <c r="L388" s="215"/>
      <c r="M388" s="220"/>
      <c r="N388" s="221"/>
      <c r="O388" s="222"/>
      <c r="P388" s="222"/>
      <c r="Q388" s="223"/>
      <c r="R388" s="202">
        <v>387</v>
      </c>
    </row>
    <row r="389" spans="1:18" ht="75" x14ac:dyDescent="0.2">
      <c r="A389" s="214" t="s">
        <v>280</v>
      </c>
      <c r="B389" s="215" t="s">
        <v>639</v>
      </c>
      <c r="C389" s="283" t="s">
        <v>1780</v>
      </c>
      <c r="D389" s="218" t="s">
        <v>36</v>
      </c>
      <c r="E389" s="217" t="s">
        <v>1805</v>
      </c>
      <c r="F389" s="215" t="s">
        <v>1798</v>
      </c>
      <c r="G389" s="260" t="s">
        <v>1410</v>
      </c>
      <c r="H389" s="215"/>
      <c r="I389" s="215"/>
      <c r="J389" s="215"/>
      <c r="K389" s="215"/>
      <c r="L389" s="215"/>
      <c r="M389" s="220"/>
      <c r="N389" s="221"/>
      <c r="O389" s="222"/>
      <c r="P389" s="222"/>
      <c r="Q389" s="223"/>
      <c r="R389" s="202">
        <v>388</v>
      </c>
    </row>
    <row r="390" spans="1:18" ht="60" x14ac:dyDescent="0.2">
      <c r="A390" s="214" t="s">
        <v>988</v>
      </c>
      <c r="B390" s="215" t="s">
        <v>989</v>
      </c>
      <c r="C390" s="283">
        <v>5</v>
      </c>
      <c r="D390" s="218" t="s">
        <v>36</v>
      </c>
      <c r="E390" s="217" t="s">
        <v>1806</v>
      </c>
      <c r="F390" s="215" t="s">
        <v>1796</v>
      </c>
      <c r="G390" s="260" t="s">
        <v>1410</v>
      </c>
      <c r="H390" s="215"/>
      <c r="I390" s="215"/>
      <c r="J390" s="215"/>
      <c r="K390" s="215"/>
      <c r="L390" s="215"/>
      <c r="M390" s="220"/>
      <c r="N390" s="221"/>
      <c r="O390" s="222"/>
      <c r="P390" s="222"/>
      <c r="Q390" s="223"/>
      <c r="R390" s="202">
        <v>389</v>
      </c>
    </row>
    <row r="391" spans="1:18" ht="75" x14ac:dyDescent="0.2">
      <c r="A391" s="214" t="s">
        <v>282</v>
      </c>
      <c r="B391" s="215" t="s">
        <v>611</v>
      </c>
      <c r="C391" s="283">
        <v>5</v>
      </c>
      <c r="D391" s="218" t="s">
        <v>36</v>
      </c>
      <c r="E391" s="217" t="s">
        <v>1807</v>
      </c>
      <c r="F391" s="215" t="s">
        <v>1798</v>
      </c>
      <c r="G391" s="260" t="s">
        <v>1410</v>
      </c>
      <c r="H391" s="215"/>
      <c r="I391" s="215"/>
      <c r="J391" s="215"/>
      <c r="K391" s="215"/>
      <c r="L391" s="215"/>
      <c r="M391" s="220"/>
      <c r="N391" s="221"/>
      <c r="O391" s="222"/>
      <c r="P391" s="222"/>
      <c r="Q391" s="223"/>
      <c r="R391" s="202">
        <v>390</v>
      </c>
    </row>
    <row r="392" spans="1:18" ht="60" x14ac:dyDescent="0.2">
      <c r="A392" s="214" t="s">
        <v>990</v>
      </c>
      <c r="B392" s="215" t="s">
        <v>991</v>
      </c>
      <c r="C392" s="283">
        <v>6</v>
      </c>
      <c r="D392" s="218" t="s">
        <v>36</v>
      </c>
      <c r="E392" s="217" t="s">
        <v>1808</v>
      </c>
      <c r="F392" s="215" t="s">
        <v>1796</v>
      </c>
      <c r="G392" s="260" t="s">
        <v>1410</v>
      </c>
      <c r="H392" s="215"/>
      <c r="I392" s="215"/>
      <c r="J392" s="215"/>
      <c r="K392" s="215"/>
      <c r="L392" s="215"/>
      <c r="M392" s="220"/>
      <c r="N392" s="221"/>
      <c r="O392" s="222"/>
      <c r="P392" s="222"/>
      <c r="Q392" s="223"/>
      <c r="R392" s="202">
        <v>391</v>
      </c>
    </row>
    <row r="393" spans="1:18" s="251" customFormat="1" ht="60" x14ac:dyDescent="0.2">
      <c r="A393" s="214" t="s">
        <v>992</v>
      </c>
      <c r="B393" s="215" t="s">
        <v>993</v>
      </c>
      <c r="C393" s="283">
        <v>1</v>
      </c>
      <c r="D393" s="218" t="s">
        <v>36</v>
      </c>
      <c r="E393" s="217" t="s">
        <v>1809</v>
      </c>
      <c r="F393" s="215" t="s">
        <v>1796</v>
      </c>
      <c r="G393" s="260" t="s">
        <v>1410</v>
      </c>
      <c r="H393" s="215"/>
      <c r="I393" s="215"/>
      <c r="J393" s="215"/>
      <c r="K393" s="215"/>
      <c r="L393" s="215"/>
      <c r="M393" s="220"/>
      <c r="N393" s="221"/>
      <c r="O393" s="222"/>
      <c r="P393" s="222"/>
      <c r="Q393" s="223"/>
      <c r="R393" s="202">
        <v>392</v>
      </c>
    </row>
    <row r="394" spans="1:18" ht="75" x14ac:dyDescent="0.2">
      <c r="A394" s="214" t="s">
        <v>1110</v>
      </c>
      <c r="B394" s="215" t="s">
        <v>1111</v>
      </c>
      <c r="C394" s="283">
        <v>1</v>
      </c>
      <c r="D394" s="218" t="s">
        <v>36</v>
      </c>
      <c r="E394" s="217" t="s">
        <v>1810</v>
      </c>
      <c r="F394" s="215" t="s">
        <v>1798</v>
      </c>
      <c r="G394" s="260" t="s">
        <v>1410</v>
      </c>
      <c r="H394" s="215"/>
      <c r="I394" s="215"/>
      <c r="J394" s="215"/>
      <c r="K394" s="215"/>
      <c r="L394" s="215"/>
      <c r="M394" s="220"/>
      <c r="N394" s="221"/>
      <c r="O394" s="222"/>
      <c r="P394" s="222"/>
      <c r="Q394" s="223"/>
      <c r="R394" s="202">
        <v>393</v>
      </c>
    </row>
    <row r="395" spans="1:18" ht="60" x14ac:dyDescent="0.2">
      <c r="A395" s="214" t="s">
        <v>994</v>
      </c>
      <c r="B395" s="215" t="s">
        <v>995</v>
      </c>
      <c r="C395" s="283">
        <v>1</v>
      </c>
      <c r="D395" s="218" t="s">
        <v>36</v>
      </c>
      <c r="E395" s="217" t="s">
        <v>1811</v>
      </c>
      <c r="F395" s="215" t="s">
        <v>1796</v>
      </c>
      <c r="G395" s="260" t="s">
        <v>1410</v>
      </c>
      <c r="H395" s="215"/>
      <c r="I395" s="215"/>
      <c r="J395" s="215"/>
      <c r="K395" s="215"/>
      <c r="L395" s="215"/>
      <c r="M395" s="220"/>
      <c r="N395" s="221"/>
      <c r="O395" s="222"/>
      <c r="P395" s="222"/>
      <c r="Q395" s="223"/>
      <c r="R395" s="202">
        <v>394</v>
      </c>
    </row>
    <row r="396" spans="1:18" ht="75" x14ac:dyDescent="0.2">
      <c r="A396" s="214" t="s">
        <v>284</v>
      </c>
      <c r="B396" s="215" t="s">
        <v>957</v>
      </c>
      <c r="C396" s="283">
        <v>1</v>
      </c>
      <c r="D396" s="218" t="s">
        <v>36</v>
      </c>
      <c r="E396" s="217" t="s">
        <v>1812</v>
      </c>
      <c r="F396" s="215" t="s">
        <v>1798</v>
      </c>
      <c r="G396" s="260" t="s">
        <v>1410</v>
      </c>
      <c r="H396" s="215"/>
      <c r="I396" s="215"/>
      <c r="J396" s="215"/>
      <c r="K396" s="215"/>
      <c r="L396" s="215"/>
      <c r="M396" s="220"/>
      <c r="N396" s="221"/>
      <c r="O396" s="222"/>
      <c r="P396" s="222"/>
      <c r="Q396" s="223"/>
      <c r="R396" s="202">
        <v>395</v>
      </c>
    </row>
    <row r="397" spans="1:18" s="251" customFormat="1" ht="60" x14ac:dyDescent="0.2">
      <c r="A397" s="214" t="s">
        <v>996</v>
      </c>
      <c r="B397" s="215" t="s">
        <v>997</v>
      </c>
      <c r="C397" s="283">
        <v>1</v>
      </c>
      <c r="D397" s="218" t="s">
        <v>36</v>
      </c>
      <c r="E397" s="217" t="s">
        <v>1813</v>
      </c>
      <c r="F397" s="215" t="s">
        <v>1796</v>
      </c>
      <c r="G397" s="260" t="s">
        <v>1410</v>
      </c>
      <c r="H397" s="215"/>
      <c r="I397" s="215"/>
      <c r="J397" s="215"/>
      <c r="K397" s="215"/>
      <c r="L397" s="215"/>
      <c r="M397" s="220"/>
      <c r="N397" s="221"/>
      <c r="O397" s="222"/>
      <c r="P397" s="222"/>
      <c r="Q397" s="223"/>
      <c r="R397" s="202">
        <v>396</v>
      </c>
    </row>
    <row r="398" spans="1:18" ht="75" x14ac:dyDescent="0.2">
      <c r="A398" s="214" t="s">
        <v>285</v>
      </c>
      <c r="B398" s="243" t="s">
        <v>958</v>
      </c>
      <c r="C398" s="283">
        <v>1</v>
      </c>
      <c r="D398" s="218" t="s">
        <v>36</v>
      </c>
      <c r="E398" s="217" t="s">
        <v>1814</v>
      </c>
      <c r="F398" s="215" t="s">
        <v>1798</v>
      </c>
      <c r="G398" s="260" t="s">
        <v>1410</v>
      </c>
      <c r="H398" s="215"/>
      <c r="I398" s="215"/>
      <c r="J398" s="215"/>
      <c r="K398" s="215"/>
      <c r="L398" s="215"/>
      <c r="M398" s="220"/>
      <c r="N398" s="221"/>
      <c r="O398" s="222"/>
      <c r="P398" s="222"/>
      <c r="Q398" s="223"/>
      <c r="R398" s="202">
        <v>397</v>
      </c>
    </row>
    <row r="399" spans="1:18" ht="60" x14ac:dyDescent="0.2">
      <c r="A399" s="214" t="s">
        <v>998</v>
      </c>
      <c r="B399" s="243" t="s">
        <v>999</v>
      </c>
      <c r="C399" s="283">
        <v>2</v>
      </c>
      <c r="D399" s="218" t="s">
        <v>24</v>
      </c>
      <c r="E399" s="217" t="s">
        <v>1815</v>
      </c>
      <c r="F399" s="215" t="s">
        <v>1796</v>
      </c>
      <c r="G399" s="260" t="s">
        <v>1410</v>
      </c>
      <c r="H399" s="215"/>
      <c r="I399" s="215"/>
      <c r="J399" s="215"/>
      <c r="K399" s="215"/>
      <c r="L399" s="215"/>
      <c r="M399" s="220"/>
      <c r="N399" s="221"/>
      <c r="O399" s="222"/>
      <c r="P399" s="222"/>
      <c r="Q399" s="223"/>
      <c r="R399" s="202">
        <v>398</v>
      </c>
    </row>
    <row r="400" spans="1:18" ht="60" x14ac:dyDescent="0.2">
      <c r="A400" s="214" t="s">
        <v>1000</v>
      </c>
      <c r="B400" s="215" t="s">
        <v>1001</v>
      </c>
      <c r="C400" s="283">
        <v>9</v>
      </c>
      <c r="D400" s="218" t="s">
        <v>24</v>
      </c>
      <c r="E400" s="217" t="s">
        <v>1816</v>
      </c>
      <c r="F400" s="215" t="s">
        <v>1796</v>
      </c>
      <c r="G400" s="260" t="s">
        <v>1410</v>
      </c>
      <c r="H400" s="215"/>
      <c r="I400" s="215"/>
      <c r="J400" s="215"/>
      <c r="K400" s="215"/>
      <c r="L400" s="215"/>
      <c r="M400" s="220"/>
      <c r="N400" s="221"/>
      <c r="O400" s="222"/>
      <c r="P400" s="222"/>
      <c r="Q400" s="223"/>
      <c r="R400" s="202">
        <v>399</v>
      </c>
    </row>
    <row r="401" spans="1:18" ht="75" x14ac:dyDescent="0.2">
      <c r="A401" s="214" t="s">
        <v>277</v>
      </c>
      <c r="B401" s="243" t="s">
        <v>954</v>
      </c>
      <c r="C401" s="283">
        <v>9</v>
      </c>
      <c r="D401" s="218" t="s">
        <v>24</v>
      </c>
      <c r="E401" s="217" t="s">
        <v>1817</v>
      </c>
      <c r="F401" s="215" t="s">
        <v>1798</v>
      </c>
      <c r="G401" s="260" t="s">
        <v>1410</v>
      </c>
      <c r="H401" s="215"/>
      <c r="I401" s="215"/>
      <c r="J401" s="215"/>
      <c r="K401" s="215"/>
      <c r="L401" s="215"/>
      <c r="M401" s="220"/>
      <c r="N401" s="221"/>
      <c r="O401" s="222"/>
      <c r="P401" s="222"/>
      <c r="Q401" s="223"/>
      <c r="R401" s="202">
        <v>400</v>
      </c>
    </row>
    <row r="402" spans="1:18" ht="60" x14ac:dyDescent="0.2">
      <c r="A402" s="214" t="s">
        <v>1002</v>
      </c>
      <c r="B402" s="243" t="s">
        <v>1003</v>
      </c>
      <c r="C402" s="283">
        <v>9</v>
      </c>
      <c r="D402" s="218" t="s">
        <v>24</v>
      </c>
      <c r="E402" s="217" t="s">
        <v>1818</v>
      </c>
      <c r="F402" s="215" t="s">
        <v>1796</v>
      </c>
      <c r="G402" s="260" t="s">
        <v>1410</v>
      </c>
      <c r="H402" s="215"/>
      <c r="I402" s="215"/>
      <c r="J402" s="215"/>
      <c r="K402" s="215"/>
      <c r="L402" s="215"/>
      <c r="M402" s="220"/>
      <c r="N402" s="221"/>
      <c r="O402" s="222"/>
      <c r="P402" s="222"/>
      <c r="Q402" s="223"/>
      <c r="R402" s="202">
        <v>401</v>
      </c>
    </row>
    <row r="403" spans="1:18" ht="75" x14ac:dyDescent="0.2">
      <c r="A403" s="214" t="s">
        <v>278</v>
      </c>
      <c r="B403" s="243" t="s">
        <v>953</v>
      </c>
      <c r="C403" s="283">
        <v>9</v>
      </c>
      <c r="D403" s="218" t="s">
        <v>24</v>
      </c>
      <c r="E403" s="217" t="s">
        <v>1819</v>
      </c>
      <c r="F403" s="215" t="s">
        <v>1798</v>
      </c>
      <c r="G403" s="260" t="s">
        <v>1410</v>
      </c>
      <c r="H403" s="215"/>
      <c r="I403" s="215"/>
      <c r="J403" s="215"/>
      <c r="K403" s="215"/>
      <c r="L403" s="215"/>
      <c r="M403" s="220"/>
      <c r="N403" s="221"/>
      <c r="O403" s="222"/>
      <c r="P403" s="222"/>
      <c r="Q403" s="223"/>
      <c r="R403" s="202">
        <v>402</v>
      </c>
    </row>
    <row r="404" spans="1:18" ht="15" x14ac:dyDescent="0.2">
      <c r="A404" s="214"/>
      <c r="B404" s="243"/>
      <c r="C404" s="224"/>
      <c r="D404" s="218" t="s">
        <v>1288</v>
      </c>
      <c r="E404" s="217"/>
      <c r="F404" s="215"/>
      <c r="G404" s="226"/>
      <c r="H404" s="225"/>
      <c r="I404" s="225"/>
      <c r="J404" s="225"/>
      <c r="K404" s="225"/>
      <c r="L404" s="225"/>
      <c r="M404" s="227"/>
      <c r="N404" s="221"/>
      <c r="O404" s="228"/>
      <c r="P404" s="228"/>
      <c r="Q404" s="299" t="s">
        <v>1289</v>
      </c>
      <c r="R404" s="202">
        <v>403</v>
      </c>
    </row>
    <row r="405" spans="1:18" ht="120" x14ac:dyDescent="0.2">
      <c r="A405" s="270" t="s">
        <v>19</v>
      </c>
      <c r="B405" s="232" t="s">
        <v>1820</v>
      </c>
      <c r="C405" s="233" t="s">
        <v>805</v>
      </c>
      <c r="D405" s="236" t="s">
        <v>1288</v>
      </c>
      <c r="E405" s="234" t="s">
        <v>1820</v>
      </c>
      <c r="F405" s="258" t="s">
        <v>1821</v>
      </c>
      <c r="G405" s="237"/>
      <c r="H405" s="235"/>
      <c r="I405" s="235"/>
      <c r="J405" s="235"/>
      <c r="K405" s="235"/>
      <c r="L405" s="235"/>
      <c r="M405" s="238"/>
      <c r="N405" s="259" t="s">
        <v>2054</v>
      </c>
      <c r="O405" s="240"/>
      <c r="P405" s="240"/>
      <c r="Q405" s="298" t="s">
        <v>1289</v>
      </c>
      <c r="R405" s="202">
        <v>404</v>
      </c>
    </row>
    <row r="406" spans="1:18" ht="175.5" customHeight="1" x14ac:dyDescent="0.2">
      <c r="A406" s="214" t="s">
        <v>2380</v>
      </c>
      <c r="B406" s="215" t="s">
        <v>2381</v>
      </c>
      <c r="C406" s="224">
        <v>9</v>
      </c>
      <c r="D406" s="218" t="s">
        <v>36</v>
      </c>
      <c r="E406" s="217" t="s">
        <v>2382</v>
      </c>
      <c r="F406" s="215" t="s">
        <v>2383</v>
      </c>
      <c r="G406" s="217"/>
      <c r="H406" s="215"/>
      <c r="I406" s="215"/>
      <c r="J406" s="215"/>
      <c r="K406" s="215"/>
      <c r="L406" s="215"/>
      <c r="M406" s="220"/>
      <c r="N406" s="221"/>
      <c r="O406" s="222" t="s">
        <v>2384</v>
      </c>
      <c r="P406" s="222">
        <v>46316</v>
      </c>
      <c r="Q406" s="297" t="s">
        <v>1516</v>
      </c>
      <c r="R406" s="202">
        <v>405</v>
      </c>
    </row>
    <row r="407" spans="1:18" ht="120" x14ac:dyDescent="0.2">
      <c r="A407" s="214" t="s">
        <v>405</v>
      </c>
      <c r="B407" s="215" t="s">
        <v>856</v>
      </c>
      <c r="C407" s="224">
        <v>1</v>
      </c>
      <c r="D407" s="218" t="s">
        <v>36</v>
      </c>
      <c r="E407" s="217" t="s">
        <v>856</v>
      </c>
      <c r="F407" s="215" t="s">
        <v>1822</v>
      </c>
      <c r="G407" s="217"/>
      <c r="H407" s="215"/>
      <c r="I407" s="215"/>
      <c r="J407" s="215"/>
      <c r="K407" s="215"/>
      <c r="L407" s="215"/>
      <c r="M407" s="220"/>
      <c r="N407" s="253"/>
      <c r="O407" s="222"/>
      <c r="P407" s="222"/>
      <c r="Q407" s="223"/>
      <c r="R407" s="202">
        <v>406</v>
      </c>
    </row>
    <row r="408" spans="1:18" ht="30" x14ac:dyDescent="0.2">
      <c r="A408" s="242" t="s">
        <v>857</v>
      </c>
      <c r="B408" s="243" t="s">
        <v>1004</v>
      </c>
      <c r="C408" s="244">
        <v>1</v>
      </c>
      <c r="D408" s="218" t="s">
        <v>36</v>
      </c>
      <c r="E408" s="245" t="s">
        <v>1823</v>
      </c>
      <c r="F408" s="243" t="s">
        <v>1823</v>
      </c>
      <c r="G408" s="245"/>
      <c r="H408" s="243"/>
      <c r="I408" s="243"/>
      <c r="J408" s="243"/>
      <c r="K408" s="243"/>
      <c r="L408" s="243"/>
      <c r="M408" s="246"/>
      <c r="N408" s="253"/>
      <c r="O408" s="248"/>
      <c r="P408" s="248"/>
      <c r="Q408" s="223"/>
      <c r="R408" s="202">
        <v>407</v>
      </c>
    </row>
    <row r="409" spans="1:18" ht="75" x14ac:dyDescent="0.2">
      <c r="A409" s="270" t="s">
        <v>403</v>
      </c>
      <c r="B409" s="215" t="s">
        <v>858</v>
      </c>
      <c r="C409" s="224">
        <v>1</v>
      </c>
      <c r="D409" s="218" t="s">
        <v>36</v>
      </c>
      <c r="E409" s="217" t="s">
        <v>858</v>
      </c>
      <c r="F409" s="215" t="s">
        <v>1824</v>
      </c>
      <c r="G409" s="217"/>
      <c r="H409" s="215"/>
      <c r="I409" s="215"/>
      <c r="J409" s="215"/>
      <c r="K409" s="215"/>
      <c r="L409" s="215"/>
      <c r="M409" s="220"/>
      <c r="N409" s="275" t="s">
        <v>2349</v>
      </c>
      <c r="O409" s="222"/>
      <c r="P409" s="222"/>
      <c r="Q409" s="223"/>
      <c r="R409" s="202">
        <v>408</v>
      </c>
    </row>
    <row r="410" spans="1:18" ht="30" x14ac:dyDescent="0.2">
      <c r="A410" s="214" t="s">
        <v>404</v>
      </c>
      <c r="B410" s="215" t="s">
        <v>859</v>
      </c>
      <c r="C410" s="224">
        <v>1</v>
      </c>
      <c r="D410" s="218" t="s">
        <v>36</v>
      </c>
      <c r="E410" s="217" t="s">
        <v>1825</v>
      </c>
      <c r="F410" s="215" t="s">
        <v>1824</v>
      </c>
      <c r="G410" s="217"/>
      <c r="H410" s="215" t="s">
        <v>403</v>
      </c>
      <c r="I410" s="215" t="s">
        <v>215</v>
      </c>
      <c r="J410" s="215"/>
      <c r="K410" s="215"/>
      <c r="L410" s="215"/>
      <c r="M410" s="220"/>
      <c r="N410" s="253"/>
      <c r="O410" s="222">
        <v>46051</v>
      </c>
      <c r="P410" s="222">
        <v>46051</v>
      </c>
      <c r="Q410" s="297" t="s">
        <v>2407</v>
      </c>
      <c r="R410" s="202">
        <v>409</v>
      </c>
    </row>
    <row r="411" spans="1:18" ht="45" x14ac:dyDescent="0.2">
      <c r="A411" s="214" t="s">
        <v>401</v>
      </c>
      <c r="B411" s="215" t="s">
        <v>860</v>
      </c>
      <c r="C411" s="224" t="s">
        <v>1329</v>
      </c>
      <c r="D411" s="218" t="s">
        <v>36</v>
      </c>
      <c r="E411" s="217" t="s">
        <v>1826</v>
      </c>
      <c r="F411" s="215" t="s">
        <v>2055</v>
      </c>
      <c r="G411" s="217" t="s">
        <v>1827</v>
      </c>
      <c r="H411" s="215" t="s">
        <v>215</v>
      </c>
      <c r="I411" s="215"/>
      <c r="J411" s="213"/>
      <c r="K411" s="215"/>
      <c r="L411" s="215"/>
      <c r="M411" s="220"/>
      <c r="N411" s="253"/>
      <c r="O411" s="222"/>
      <c r="P411" s="229"/>
      <c r="Q411" s="249"/>
      <c r="R411" s="202">
        <v>410</v>
      </c>
    </row>
    <row r="412" spans="1:18" ht="30" x14ac:dyDescent="0.2">
      <c r="A412" s="214" t="s">
        <v>407</v>
      </c>
      <c r="B412" s="215" t="s">
        <v>602</v>
      </c>
      <c r="C412" s="224">
        <v>1</v>
      </c>
      <c r="D412" s="218" t="s">
        <v>36</v>
      </c>
      <c r="E412" s="217" t="s">
        <v>1828</v>
      </c>
      <c r="F412" s="215" t="s">
        <v>2056</v>
      </c>
      <c r="G412" s="217" t="s">
        <v>1829</v>
      </c>
      <c r="H412" s="215" t="s">
        <v>484</v>
      </c>
      <c r="I412" s="215"/>
      <c r="J412" s="215"/>
      <c r="K412" s="215"/>
      <c r="L412" s="215"/>
      <c r="M412" s="220"/>
      <c r="N412" s="253"/>
      <c r="O412" s="222"/>
      <c r="P412" s="222"/>
      <c r="Q412" s="223"/>
      <c r="R412" s="202">
        <v>411</v>
      </c>
    </row>
    <row r="413" spans="1:18" ht="30" x14ac:dyDescent="0.2">
      <c r="A413" s="214" t="s">
        <v>398</v>
      </c>
      <c r="B413" s="215" t="s">
        <v>606</v>
      </c>
      <c r="C413" s="224" t="s">
        <v>1329</v>
      </c>
      <c r="D413" s="218" t="s">
        <v>36</v>
      </c>
      <c r="E413" s="217" t="s">
        <v>1830</v>
      </c>
      <c r="F413" s="215" t="s">
        <v>2057</v>
      </c>
      <c r="G413" s="217" t="s">
        <v>1829</v>
      </c>
      <c r="H413" s="215"/>
      <c r="I413" s="215"/>
      <c r="J413" s="215"/>
      <c r="K413" s="215"/>
      <c r="L413" s="215"/>
      <c r="M413" s="220"/>
      <c r="N413" s="221"/>
      <c r="O413" s="222"/>
      <c r="P413" s="222"/>
      <c r="Q413" s="223"/>
      <c r="R413" s="202">
        <v>412</v>
      </c>
    </row>
    <row r="414" spans="1:18" ht="15" x14ac:dyDescent="0.2">
      <c r="A414" s="242" t="s">
        <v>2067</v>
      </c>
      <c r="B414" s="243" t="s">
        <v>2075</v>
      </c>
      <c r="C414" s="244">
        <v>1</v>
      </c>
      <c r="D414" s="218" t="s">
        <v>36</v>
      </c>
      <c r="E414" s="245" t="s">
        <v>2173</v>
      </c>
      <c r="F414" s="243" t="s">
        <v>2174</v>
      </c>
      <c r="G414" s="285"/>
      <c r="H414" s="243"/>
      <c r="I414" s="243"/>
      <c r="J414" s="243"/>
      <c r="K414" s="243"/>
      <c r="L414" s="243"/>
      <c r="M414" s="246"/>
      <c r="N414" s="253" t="s">
        <v>2350</v>
      </c>
      <c r="O414" s="248">
        <v>45560</v>
      </c>
      <c r="P414" s="248">
        <v>45642</v>
      </c>
      <c r="Q414" s="297" t="s">
        <v>1516</v>
      </c>
      <c r="R414" s="202">
        <v>413</v>
      </c>
    </row>
    <row r="415" spans="1:18" ht="30" x14ac:dyDescent="0.2">
      <c r="A415" s="284" t="s">
        <v>861</v>
      </c>
      <c r="B415" s="243" t="s">
        <v>862</v>
      </c>
      <c r="C415" s="244">
        <v>1</v>
      </c>
      <c r="D415" s="218" t="s">
        <v>36</v>
      </c>
      <c r="E415" s="245" t="s">
        <v>1831</v>
      </c>
      <c r="F415" s="243" t="s">
        <v>2058</v>
      </c>
      <c r="G415" s="285"/>
      <c r="H415" s="243"/>
      <c r="I415" s="243"/>
      <c r="J415" s="243"/>
      <c r="K415" s="243"/>
      <c r="L415" s="243"/>
      <c r="M415" s="246"/>
      <c r="N415" s="275" t="s">
        <v>2059</v>
      </c>
      <c r="O415" s="248"/>
      <c r="P415" s="248"/>
      <c r="Q415" s="223"/>
      <c r="R415" s="202">
        <v>414</v>
      </c>
    </row>
    <row r="416" spans="1:18" ht="45" x14ac:dyDescent="0.2">
      <c r="A416" s="284" t="s">
        <v>863</v>
      </c>
      <c r="B416" s="243" t="s">
        <v>864</v>
      </c>
      <c r="C416" s="244">
        <v>8</v>
      </c>
      <c r="D416" s="218" t="s">
        <v>36</v>
      </c>
      <c r="E416" s="245" t="s">
        <v>1832</v>
      </c>
      <c r="F416" s="243" t="s">
        <v>2060</v>
      </c>
      <c r="G416" s="245"/>
      <c r="H416" s="243" t="s">
        <v>451</v>
      </c>
      <c r="I416" s="243"/>
      <c r="J416" s="243"/>
      <c r="K416" s="243"/>
      <c r="L416" s="243"/>
      <c r="M416" s="246"/>
      <c r="N416" s="275" t="s">
        <v>2059</v>
      </c>
      <c r="O416" s="248"/>
      <c r="P416" s="248"/>
      <c r="Q416" s="223"/>
      <c r="R416" s="202">
        <v>415</v>
      </c>
    </row>
    <row r="417" spans="1:18" ht="30" x14ac:dyDescent="0.2">
      <c r="A417" s="242" t="s">
        <v>408</v>
      </c>
      <c r="B417" s="243" t="s">
        <v>882</v>
      </c>
      <c r="C417" s="244">
        <v>9</v>
      </c>
      <c r="D417" s="286" t="s">
        <v>24</v>
      </c>
      <c r="E417" s="245" t="s">
        <v>1833</v>
      </c>
      <c r="F417" s="243" t="s">
        <v>1834</v>
      </c>
      <c r="G417" s="245"/>
      <c r="H417" s="243"/>
      <c r="I417" s="243"/>
      <c r="J417" s="243"/>
      <c r="K417" s="243"/>
      <c r="L417" s="243"/>
      <c r="M417" s="246"/>
      <c r="N417" s="221"/>
      <c r="O417" s="248"/>
      <c r="P417" s="248"/>
      <c r="Q417" s="249"/>
      <c r="R417" s="202">
        <v>416</v>
      </c>
    </row>
    <row r="418" spans="1:18" ht="15" x14ac:dyDescent="0.2">
      <c r="A418" s="214"/>
      <c r="B418" s="215"/>
      <c r="C418" s="224"/>
      <c r="D418" s="218" t="s">
        <v>1288</v>
      </c>
      <c r="E418" s="217"/>
      <c r="F418" s="215"/>
      <c r="G418" s="226"/>
      <c r="H418" s="225"/>
      <c r="I418" s="225"/>
      <c r="J418" s="225"/>
      <c r="K418" s="225"/>
      <c r="L418" s="225"/>
      <c r="M418" s="227"/>
      <c r="N418" s="221"/>
      <c r="O418" s="228"/>
      <c r="P418" s="228"/>
      <c r="Q418" s="299" t="s">
        <v>1289</v>
      </c>
      <c r="R418" s="202">
        <v>417</v>
      </c>
    </row>
    <row r="419" spans="1:18" ht="45" x14ac:dyDescent="0.2">
      <c r="A419" s="270" t="s">
        <v>19</v>
      </c>
      <c r="B419" s="232" t="s">
        <v>1835</v>
      </c>
      <c r="C419" s="233" t="s">
        <v>805</v>
      </c>
      <c r="D419" s="236" t="s">
        <v>1288</v>
      </c>
      <c r="E419" s="234" t="s">
        <v>1835</v>
      </c>
      <c r="F419" s="271" t="s">
        <v>1836</v>
      </c>
      <c r="G419" s="237"/>
      <c r="H419" s="235"/>
      <c r="I419" s="235"/>
      <c r="J419" s="235"/>
      <c r="K419" s="235"/>
      <c r="L419" s="235"/>
      <c r="M419" s="238"/>
      <c r="N419" s="259"/>
      <c r="O419" s="240"/>
      <c r="P419" s="240"/>
      <c r="Q419" s="298" t="s">
        <v>1289</v>
      </c>
      <c r="R419" s="202">
        <v>418</v>
      </c>
    </row>
    <row r="420" spans="1:18" ht="75" x14ac:dyDescent="0.2">
      <c r="A420" s="214" t="s">
        <v>376</v>
      </c>
      <c r="B420" s="215" t="s">
        <v>865</v>
      </c>
      <c r="C420" s="224">
        <v>3</v>
      </c>
      <c r="D420" s="218" t="s">
        <v>36</v>
      </c>
      <c r="E420" s="217" t="s">
        <v>1837</v>
      </c>
      <c r="F420" s="215" t="s">
        <v>2231</v>
      </c>
      <c r="G420" s="217" t="s">
        <v>1838</v>
      </c>
      <c r="H420" s="215" t="s">
        <v>76</v>
      </c>
      <c r="I420" s="215"/>
      <c r="J420" s="215"/>
      <c r="K420" s="215"/>
      <c r="L420" s="215"/>
      <c r="M420" s="220"/>
      <c r="N420" s="221"/>
      <c r="O420" s="222"/>
      <c r="P420" s="222"/>
      <c r="Q420" s="223"/>
      <c r="R420" s="202">
        <v>419</v>
      </c>
    </row>
    <row r="421" spans="1:18" ht="125.1" customHeight="1" x14ac:dyDescent="0.2">
      <c r="A421" s="214" t="s">
        <v>377</v>
      </c>
      <c r="B421" s="215" t="s">
        <v>866</v>
      </c>
      <c r="C421" s="336">
        <v>4</v>
      </c>
      <c r="D421" s="218" t="s">
        <v>36</v>
      </c>
      <c r="E421" s="217" t="s">
        <v>1839</v>
      </c>
      <c r="F421" s="215" t="s">
        <v>2061</v>
      </c>
      <c r="G421" s="217" t="s">
        <v>1840</v>
      </c>
      <c r="H421" s="215" t="s">
        <v>1918</v>
      </c>
      <c r="I421" s="215" t="s">
        <v>90</v>
      </c>
      <c r="J421" s="215" t="s">
        <v>89</v>
      </c>
      <c r="K421" s="215" t="s">
        <v>87</v>
      </c>
      <c r="L421" s="215" t="s">
        <v>376</v>
      </c>
      <c r="M421" s="220" t="s">
        <v>76</v>
      </c>
      <c r="N421" s="221" t="s">
        <v>2351</v>
      </c>
      <c r="O421" s="222">
        <v>45235</v>
      </c>
      <c r="P421" s="228">
        <v>45341</v>
      </c>
      <c r="Q421" s="297" t="s">
        <v>1516</v>
      </c>
      <c r="R421" s="202">
        <v>420</v>
      </c>
    </row>
    <row r="422" spans="1:18" ht="30" x14ac:dyDescent="0.2">
      <c r="A422" s="242" t="s">
        <v>375</v>
      </c>
      <c r="B422" s="243" t="s">
        <v>867</v>
      </c>
      <c r="C422" s="244">
        <v>6</v>
      </c>
      <c r="D422" s="218" t="s">
        <v>36</v>
      </c>
      <c r="E422" s="245" t="s">
        <v>867</v>
      </c>
      <c r="F422" s="245" t="s">
        <v>1841</v>
      </c>
      <c r="G422" s="245" t="s">
        <v>1840</v>
      </c>
      <c r="H422" s="243" t="s">
        <v>97</v>
      </c>
      <c r="I422" s="243" t="s">
        <v>98</v>
      </c>
      <c r="J422" s="243"/>
      <c r="K422" s="243"/>
      <c r="L422" s="243"/>
      <c r="M422" s="246"/>
      <c r="N422" s="221"/>
      <c r="O422" s="222">
        <v>46051</v>
      </c>
      <c r="P422" s="222">
        <v>46051</v>
      </c>
      <c r="Q422" s="297" t="s">
        <v>2407</v>
      </c>
      <c r="R422" s="202">
        <v>421</v>
      </c>
    </row>
    <row r="423" spans="1:18" ht="30" x14ac:dyDescent="0.2">
      <c r="A423" s="214" t="s">
        <v>380</v>
      </c>
      <c r="B423" s="215" t="s">
        <v>868</v>
      </c>
      <c r="C423" s="224">
        <v>8</v>
      </c>
      <c r="D423" s="218" t="s">
        <v>36</v>
      </c>
      <c r="E423" s="217" t="s">
        <v>868</v>
      </c>
      <c r="F423" s="215" t="s">
        <v>1842</v>
      </c>
      <c r="G423" s="217" t="s">
        <v>1840</v>
      </c>
      <c r="H423" s="215" t="s">
        <v>432</v>
      </c>
      <c r="I423" s="215" t="s">
        <v>429</v>
      </c>
      <c r="J423" s="215"/>
      <c r="K423" s="215"/>
      <c r="L423" s="215"/>
      <c r="M423" s="220"/>
      <c r="N423" s="221"/>
      <c r="O423" s="222"/>
      <c r="P423" s="222"/>
      <c r="Q423" s="223"/>
      <c r="R423" s="202">
        <v>422</v>
      </c>
    </row>
    <row r="424" spans="1:18" ht="30" x14ac:dyDescent="0.2">
      <c r="A424" s="214" t="s">
        <v>373</v>
      </c>
      <c r="B424" s="215" t="s">
        <v>869</v>
      </c>
      <c r="C424" s="224">
        <v>9</v>
      </c>
      <c r="D424" s="218" t="s">
        <v>24</v>
      </c>
      <c r="E424" s="217" t="s">
        <v>870</v>
      </c>
      <c r="F424" s="215" t="s">
        <v>1843</v>
      </c>
      <c r="G424" s="217" t="s">
        <v>1840</v>
      </c>
      <c r="H424" s="215"/>
      <c r="I424" s="215"/>
      <c r="J424" s="215"/>
      <c r="K424" s="215"/>
      <c r="L424" s="215"/>
      <c r="M424" s="220"/>
      <c r="N424" s="221"/>
      <c r="O424" s="222"/>
      <c r="P424" s="222"/>
      <c r="Q424" s="223"/>
      <c r="R424" s="202">
        <v>423</v>
      </c>
    </row>
    <row r="425" spans="1:18" ht="15" x14ac:dyDescent="0.2">
      <c r="A425" s="214"/>
      <c r="B425" s="215"/>
      <c r="C425" s="224"/>
      <c r="D425" s="218" t="s">
        <v>1288</v>
      </c>
      <c r="E425" s="217"/>
      <c r="F425" s="215"/>
      <c r="G425" s="226"/>
      <c r="H425" s="225"/>
      <c r="I425" s="225"/>
      <c r="J425" s="225"/>
      <c r="K425" s="225"/>
      <c r="L425" s="225"/>
      <c r="M425" s="227"/>
      <c r="N425" s="221"/>
      <c r="O425" s="228"/>
      <c r="P425" s="228"/>
      <c r="Q425" s="299" t="s">
        <v>1289</v>
      </c>
      <c r="R425" s="202">
        <v>424</v>
      </c>
    </row>
    <row r="426" spans="1:18" ht="105" x14ac:dyDescent="0.2">
      <c r="A426" s="270" t="s">
        <v>19</v>
      </c>
      <c r="B426" s="232" t="s">
        <v>1844</v>
      </c>
      <c r="C426" s="233" t="s">
        <v>805</v>
      </c>
      <c r="D426" s="236" t="s">
        <v>1288</v>
      </c>
      <c r="E426" s="234" t="s">
        <v>1845</v>
      </c>
      <c r="F426" s="258" t="s">
        <v>1846</v>
      </c>
      <c r="G426" s="237"/>
      <c r="H426" s="235"/>
      <c r="I426" s="235"/>
      <c r="J426" s="235"/>
      <c r="K426" s="235"/>
      <c r="L426" s="235"/>
      <c r="M426" s="238"/>
      <c r="N426" s="259"/>
      <c r="O426" s="240"/>
      <c r="P426" s="240"/>
      <c r="Q426" s="298" t="s">
        <v>1289</v>
      </c>
      <c r="R426" s="202">
        <v>425</v>
      </c>
    </row>
    <row r="427" spans="1:18" ht="105" x14ac:dyDescent="0.2">
      <c r="A427" s="214" t="s">
        <v>386</v>
      </c>
      <c r="B427" s="215" t="s">
        <v>675</v>
      </c>
      <c r="C427" s="224">
        <v>6</v>
      </c>
      <c r="D427" s="218" t="s">
        <v>36</v>
      </c>
      <c r="E427" s="217" t="s">
        <v>675</v>
      </c>
      <c r="F427" s="215" t="s">
        <v>2062</v>
      </c>
      <c r="G427" s="217"/>
      <c r="H427" s="215"/>
      <c r="I427" s="215"/>
      <c r="J427" s="215"/>
      <c r="K427" s="215"/>
      <c r="L427" s="215"/>
      <c r="M427" s="220"/>
      <c r="N427" s="221"/>
      <c r="O427" s="222"/>
      <c r="P427" s="222"/>
      <c r="Q427" s="223"/>
      <c r="R427" s="202">
        <v>426</v>
      </c>
    </row>
    <row r="428" spans="1:18" ht="60" x14ac:dyDescent="0.2">
      <c r="A428" s="214" t="s">
        <v>382</v>
      </c>
      <c r="B428" s="215" t="s">
        <v>632</v>
      </c>
      <c r="C428" s="224">
        <v>3</v>
      </c>
      <c r="D428" s="218" t="s">
        <v>36</v>
      </c>
      <c r="E428" s="217" t="s">
        <v>1847</v>
      </c>
      <c r="F428" s="215" t="s">
        <v>2063</v>
      </c>
      <c r="G428" s="260" t="s">
        <v>1840</v>
      </c>
      <c r="H428" s="215" t="s">
        <v>76</v>
      </c>
      <c r="I428" s="215"/>
      <c r="J428" s="215"/>
      <c r="K428" s="215"/>
      <c r="L428" s="215"/>
      <c r="M428" s="220"/>
      <c r="N428" s="221"/>
      <c r="O428" s="222"/>
      <c r="P428" s="222"/>
      <c r="Q428" s="223"/>
      <c r="R428" s="202">
        <v>427</v>
      </c>
    </row>
    <row r="429" spans="1:18" ht="30" x14ac:dyDescent="0.2">
      <c r="A429" s="214" t="s">
        <v>383</v>
      </c>
      <c r="B429" s="215" t="s">
        <v>978</v>
      </c>
      <c r="C429" s="224">
        <v>6</v>
      </c>
      <c r="D429" s="218" t="s">
        <v>36</v>
      </c>
      <c r="E429" s="217" t="s">
        <v>1848</v>
      </c>
      <c r="F429" s="215" t="s">
        <v>1849</v>
      </c>
      <c r="G429" s="217" t="s">
        <v>1840</v>
      </c>
      <c r="H429" s="215" t="s">
        <v>98</v>
      </c>
      <c r="I429" s="215" t="s">
        <v>267</v>
      </c>
      <c r="J429" s="215"/>
      <c r="K429" s="215"/>
      <c r="L429" s="215"/>
      <c r="M429" s="220"/>
      <c r="N429" s="221"/>
      <c r="O429" s="222"/>
      <c r="P429" s="222"/>
      <c r="Q429" s="223"/>
      <c r="R429" s="202">
        <v>428</v>
      </c>
    </row>
    <row r="430" spans="1:18" ht="30" x14ac:dyDescent="0.2">
      <c r="A430" s="214" t="s">
        <v>384</v>
      </c>
      <c r="B430" s="215" t="s">
        <v>564</v>
      </c>
      <c r="C430" s="224">
        <v>7</v>
      </c>
      <c r="D430" s="218" t="s">
        <v>36</v>
      </c>
      <c r="E430" s="217" t="s">
        <v>1850</v>
      </c>
      <c r="F430" s="215" t="s">
        <v>1851</v>
      </c>
      <c r="G430" s="217" t="s">
        <v>1840</v>
      </c>
      <c r="H430" s="215" t="s">
        <v>203</v>
      </c>
      <c r="I430" s="215"/>
      <c r="J430" s="215"/>
      <c r="K430" s="215"/>
      <c r="L430" s="215"/>
      <c r="M430" s="220"/>
      <c r="N430" s="221"/>
      <c r="O430" s="222"/>
      <c r="P430" s="222"/>
      <c r="Q430" s="223"/>
      <c r="R430" s="202">
        <v>429</v>
      </c>
    </row>
    <row r="431" spans="1:18" ht="30" x14ac:dyDescent="0.2">
      <c r="A431" s="214" t="s">
        <v>385</v>
      </c>
      <c r="B431" s="215" t="s">
        <v>871</v>
      </c>
      <c r="C431" s="224">
        <v>8</v>
      </c>
      <c r="D431" s="218" t="s">
        <v>36</v>
      </c>
      <c r="E431" s="217" t="s">
        <v>1852</v>
      </c>
      <c r="F431" s="215" t="s">
        <v>2064</v>
      </c>
      <c r="G431" s="217" t="s">
        <v>1840</v>
      </c>
      <c r="H431" s="215" t="s">
        <v>429</v>
      </c>
      <c r="I431" s="215"/>
      <c r="J431" s="215"/>
      <c r="K431" s="215"/>
      <c r="L431" s="215"/>
      <c r="M431" s="220"/>
      <c r="N431" s="221"/>
      <c r="O431" s="222"/>
      <c r="P431" s="222"/>
      <c r="Q431" s="223"/>
      <c r="R431" s="202">
        <v>430</v>
      </c>
    </row>
    <row r="432" spans="1:18" ht="30" x14ac:dyDescent="0.2">
      <c r="A432" s="214" t="s">
        <v>381</v>
      </c>
      <c r="B432" s="215" t="s">
        <v>593</v>
      </c>
      <c r="C432" s="224">
        <v>9</v>
      </c>
      <c r="D432" s="218" t="s">
        <v>24</v>
      </c>
      <c r="E432" s="217" t="s">
        <v>1853</v>
      </c>
      <c r="F432" s="215" t="s">
        <v>2065</v>
      </c>
      <c r="G432" s="217" t="s">
        <v>1840</v>
      </c>
      <c r="H432" s="215"/>
      <c r="I432" s="215"/>
      <c r="J432" s="215"/>
      <c r="K432" s="215"/>
      <c r="L432" s="215"/>
      <c r="M432" s="220"/>
      <c r="N432" s="221"/>
      <c r="O432" s="222"/>
      <c r="P432" s="222"/>
      <c r="Q432" s="223"/>
      <c r="R432" s="202">
        <v>431</v>
      </c>
    </row>
    <row r="433" spans="1:18" s="251" customFormat="1" ht="102" x14ac:dyDescent="0.2">
      <c r="A433" s="214" t="s">
        <v>2119</v>
      </c>
      <c r="B433" s="215" t="s">
        <v>2122</v>
      </c>
      <c r="C433" s="224">
        <v>9</v>
      </c>
      <c r="D433" s="218" t="s">
        <v>36</v>
      </c>
      <c r="E433" s="217" t="s">
        <v>2123</v>
      </c>
      <c r="F433" s="225" t="s">
        <v>2124</v>
      </c>
      <c r="G433" s="217" t="s">
        <v>1840</v>
      </c>
      <c r="H433" s="215"/>
      <c r="I433" s="215"/>
      <c r="J433" s="215"/>
      <c r="K433" s="215"/>
      <c r="L433" s="215"/>
      <c r="M433" s="220"/>
      <c r="N433" s="221"/>
      <c r="O433" s="222">
        <v>45504</v>
      </c>
      <c r="P433" s="222">
        <v>45523</v>
      </c>
      <c r="Q433" s="297" t="s">
        <v>1516</v>
      </c>
      <c r="R433" s="202">
        <v>432</v>
      </c>
    </row>
    <row r="434" spans="1:18" s="251" customFormat="1" ht="15" x14ac:dyDescent="0.2">
      <c r="A434" s="214"/>
      <c r="B434" s="215"/>
      <c r="C434" s="224"/>
      <c r="D434" s="218" t="s">
        <v>1288</v>
      </c>
      <c r="E434" s="217"/>
      <c r="F434" s="215"/>
      <c r="G434" s="226"/>
      <c r="H434" s="225"/>
      <c r="I434" s="225"/>
      <c r="J434" s="225"/>
      <c r="K434" s="225"/>
      <c r="L434" s="225"/>
      <c r="M434" s="227"/>
      <c r="N434" s="221"/>
      <c r="O434" s="228"/>
      <c r="P434" s="228"/>
      <c r="Q434" s="299" t="s">
        <v>1289</v>
      </c>
      <c r="R434" s="202">
        <v>433</v>
      </c>
    </row>
    <row r="435" spans="1:18" s="251" customFormat="1" ht="150" x14ac:dyDescent="0.2">
      <c r="A435" s="270" t="s">
        <v>19</v>
      </c>
      <c r="B435" s="232" t="s">
        <v>1854</v>
      </c>
      <c r="C435" s="233" t="s">
        <v>805</v>
      </c>
      <c r="D435" s="236" t="s">
        <v>1288</v>
      </c>
      <c r="E435" s="234" t="s">
        <v>1855</v>
      </c>
      <c r="F435" s="258" t="s">
        <v>2066</v>
      </c>
      <c r="G435" s="237"/>
      <c r="H435" s="235"/>
      <c r="I435" s="235"/>
      <c r="J435" s="235"/>
      <c r="K435" s="235"/>
      <c r="L435" s="235"/>
      <c r="M435" s="238"/>
      <c r="N435" s="259"/>
      <c r="O435" s="240"/>
      <c r="P435" s="240"/>
      <c r="Q435" s="298" t="s">
        <v>1289</v>
      </c>
      <c r="R435" s="202">
        <v>434</v>
      </c>
    </row>
    <row r="436" spans="1:18" s="251" customFormat="1" ht="45" x14ac:dyDescent="0.2">
      <c r="A436" s="214" t="s">
        <v>1048</v>
      </c>
      <c r="B436" s="215" t="s">
        <v>1149</v>
      </c>
      <c r="C436" s="252" t="s">
        <v>805</v>
      </c>
      <c r="D436" s="218" t="s">
        <v>36</v>
      </c>
      <c r="E436" s="217" t="s">
        <v>1856</v>
      </c>
      <c r="F436" s="215" t="s">
        <v>1857</v>
      </c>
      <c r="G436" s="217"/>
      <c r="H436" s="215"/>
      <c r="I436" s="215"/>
      <c r="J436" s="215"/>
      <c r="K436" s="215"/>
      <c r="L436" s="215"/>
      <c r="M436" s="220"/>
      <c r="N436" s="221"/>
      <c r="O436" s="222"/>
      <c r="P436" s="222"/>
      <c r="Q436" s="223"/>
      <c r="R436" s="202">
        <v>435</v>
      </c>
    </row>
    <row r="437" spans="1:18" s="251" customFormat="1" ht="15.75" thickBot="1" x14ac:dyDescent="0.25">
      <c r="A437" s="287"/>
      <c r="B437" s="288"/>
      <c r="C437" s="289"/>
      <c r="D437" s="291" t="s">
        <v>1288</v>
      </c>
      <c r="E437" s="290"/>
      <c r="F437" s="288"/>
      <c r="G437" s="290"/>
      <c r="H437" s="288"/>
      <c r="I437" s="288"/>
      <c r="J437" s="288"/>
      <c r="K437" s="288"/>
      <c r="L437" s="288"/>
      <c r="M437" s="292"/>
      <c r="N437" s="293"/>
      <c r="O437" s="294"/>
      <c r="P437" s="294"/>
      <c r="Q437" s="318"/>
      <c r="R437" s="202">
        <v>436</v>
      </c>
    </row>
    <row r="438" spans="1:18" ht="13.5" thickTop="1" x14ac:dyDescent="0.2"/>
  </sheetData>
  <autoFilter ref="A1:Q462" xr:uid="{3F613E3A-7008-4522-9EF6-5FBFF4765AE3}"/>
  <phoneticPr fontId="107" type="noConversion"/>
  <pageMargins left="0.31496062992125984" right="0.19685039370078741" top="0.74803149606299213" bottom="0.35433070866141736" header="0.31496062992125984" footer="0.31496062992125984"/>
  <pageSetup paperSize="9" scale="60" fitToHeight="0" orientation="landscape" r:id="rId1"/>
  <headerFooter>
    <oddHeader>&amp;LVoorstel update Materieel en inzetrollen standaard Brw</oddHeader>
    <oddFooter>&amp;LOpsteller: St. Cie. Brw en MO&amp;CPagina &amp;P
van &amp;N&amp;RDatum uitdraai: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3850-6DFB-44AA-9C93-515599FC9252}">
  <dimension ref="A1:AE177"/>
  <sheetViews>
    <sheetView topLeftCell="A6" zoomScaleNormal="100" workbookViewId="0">
      <selection activeCell="AC23" sqref="AC23"/>
    </sheetView>
  </sheetViews>
  <sheetFormatPr defaultColWidth="8.85546875" defaultRowHeight="12.75" customHeight="1" x14ac:dyDescent="0.2"/>
  <cols>
    <col min="1" max="1" width="3.85546875" customWidth="1"/>
    <col min="2" max="2" width="5.5703125" customWidth="1"/>
    <col min="3" max="3" width="5.42578125" customWidth="1"/>
    <col min="4" max="4" width="7.42578125" customWidth="1"/>
    <col min="5" max="5" width="7.85546875" style="66" customWidth="1"/>
    <col min="6" max="6" width="7.140625" customWidth="1"/>
    <col min="7" max="7" width="1.5703125" style="66" customWidth="1"/>
    <col min="8" max="8" width="14" customWidth="1"/>
    <col min="9" max="9" width="8.5703125" customWidth="1"/>
    <col min="10" max="11" width="7.5703125" customWidth="1"/>
    <col min="12" max="12" width="8.42578125" customWidth="1"/>
    <col min="13" max="13" width="7.5703125" customWidth="1"/>
    <col min="14" max="14" width="7.140625" customWidth="1"/>
    <col min="15" max="15" width="8.5703125" customWidth="1"/>
    <col min="16" max="16" width="8.42578125" customWidth="1"/>
    <col min="17" max="17" width="7.5703125" customWidth="1"/>
    <col min="18" max="18" width="8" customWidth="1"/>
    <col min="19" max="19" width="9.140625" customWidth="1"/>
    <col min="20" max="20" width="8.7109375" customWidth="1"/>
    <col min="21" max="21" width="12.42578125" customWidth="1"/>
    <col min="22" max="22" width="7.85546875" customWidth="1"/>
    <col min="23" max="23" width="6.85546875" customWidth="1"/>
    <col min="24" max="24" width="6.42578125" customWidth="1"/>
  </cols>
  <sheetData>
    <row r="1" spans="1:23" ht="25.5" customHeight="1" x14ac:dyDescent="0.2">
      <c r="A1" s="74"/>
      <c r="B1" s="74"/>
      <c r="C1" s="74"/>
      <c r="D1" s="74"/>
      <c r="E1" s="75"/>
      <c r="F1" s="75"/>
      <c r="G1" s="75"/>
      <c r="H1" s="681" t="s">
        <v>1027</v>
      </c>
      <c r="I1" s="682"/>
      <c r="J1" s="682"/>
      <c r="K1" s="682"/>
      <c r="L1" s="682"/>
      <c r="M1" s="682"/>
      <c r="N1" s="682"/>
      <c r="O1" s="682"/>
      <c r="P1" s="682"/>
      <c r="Q1" s="682"/>
      <c r="R1" s="682"/>
      <c r="S1" s="682"/>
      <c r="T1" s="77"/>
      <c r="U1" s="74"/>
      <c r="V1" s="74"/>
      <c r="W1" s="74"/>
    </row>
    <row r="2" spans="1:23" ht="13.35" customHeight="1" x14ac:dyDescent="0.2">
      <c r="H2" s="65"/>
      <c r="T2" s="26"/>
    </row>
    <row r="3" spans="1:23" x14ac:dyDescent="0.2">
      <c r="H3" s="683" t="s">
        <v>1032</v>
      </c>
      <c r="I3" s="684"/>
      <c r="J3" s="684"/>
      <c r="K3" s="684" t="s">
        <v>1024</v>
      </c>
      <c r="L3" s="684"/>
      <c r="M3" s="684"/>
      <c r="N3" s="314"/>
      <c r="O3" s="314" t="s">
        <v>1869</v>
      </c>
      <c r="P3" s="314"/>
      <c r="Q3" s="685" t="s">
        <v>1025</v>
      </c>
      <c r="R3" s="685"/>
      <c r="S3" s="685"/>
      <c r="T3" s="315" t="s">
        <v>1033</v>
      </c>
      <c r="U3" s="315"/>
      <c r="V3" s="316" t="s">
        <v>1005</v>
      </c>
      <c r="W3" s="317"/>
    </row>
    <row r="4" spans="1:23" x14ac:dyDescent="0.2">
      <c r="H4" s="108" t="s">
        <v>2393</v>
      </c>
      <c r="I4" s="337">
        <f>'Hulp blad grafieken en tabellen'!A82</f>
        <v>400</v>
      </c>
      <c r="J4" s="110"/>
      <c r="K4" s="110"/>
      <c r="L4" s="109">
        <f>'Hulp blad grafieken en tabellen'!D82</f>
        <v>354</v>
      </c>
      <c r="M4" s="111">
        <f>L4/I4</f>
        <v>0.88500000000000001</v>
      </c>
      <c r="N4" s="109">
        <f>'Hulp blad grafieken en tabellen'!F14</f>
        <v>77</v>
      </c>
      <c r="O4" s="111">
        <f>N4/I4</f>
        <v>0.1925</v>
      </c>
      <c r="P4" s="123">
        <f>N4-N5</f>
        <v>-14</v>
      </c>
      <c r="Q4" s="109">
        <f>'Hulp blad grafieken en tabellen'!H14</f>
        <v>29</v>
      </c>
      <c r="R4" s="111">
        <f>Q4/I4</f>
        <v>7.2499999999999995E-2</v>
      </c>
      <c r="S4" s="123">
        <f>Q4-Q5</f>
        <v>-1</v>
      </c>
      <c r="T4" s="109">
        <f>'Hulp blad grafieken en tabellen'!J82</f>
        <v>17</v>
      </c>
      <c r="U4" s="111">
        <f>T4/I4</f>
        <v>4.2500000000000003E-2</v>
      </c>
      <c r="V4" s="112">
        <f>L4+Q4</f>
        <v>383</v>
      </c>
      <c r="W4" s="146">
        <f>V4-V5</f>
        <v>7</v>
      </c>
    </row>
    <row r="5" spans="1:23" x14ac:dyDescent="0.2">
      <c r="H5" s="122" t="s">
        <v>2262</v>
      </c>
      <c r="I5" s="109">
        <v>391</v>
      </c>
      <c r="J5" s="110"/>
      <c r="K5" s="110"/>
      <c r="L5" s="109">
        <v>346</v>
      </c>
      <c r="M5" s="111">
        <v>0.88491048593350385</v>
      </c>
      <c r="N5" s="109">
        <v>91</v>
      </c>
      <c r="O5" s="111">
        <v>0.23273657289002558</v>
      </c>
      <c r="P5" s="123">
        <v>0</v>
      </c>
      <c r="Q5" s="109">
        <v>30</v>
      </c>
      <c r="R5" s="111">
        <v>7.6726342710997444E-2</v>
      </c>
      <c r="S5" s="123">
        <v>0</v>
      </c>
      <c r="T5" s="109">
        <v>17</v>
      </c>
      <c r="U5" s="111">
        <v>4.3478260869565216E-2</v>
      </c>
      <c r="V5" s="123">
        <v>376</v>
      </c>
      <c r="W5" s="146">
        <v>3</v>
      </c>
    </row>
    <row r="6" spans="1:23" x14ac:dyDescent="0.2">
      <c r="H6" s="122" t="s">
        <v>2259</v>
      </c>
      <c r="I6" s="109">
        <v>391</v>
      </c>
      <c r="J6" s="110"/>
      <c r="K6" s="110"/>
      <c r="L6" s="109">
        <v>343</v>
      </c>
      <c r="M6" s="111">
        <v>0.87723785166240409</v>
      </c>
      <c r="N6" s="109">
        <v>91</v>
      </c>
      <c r="O6" s="111">
        <v>0.23273657289002558</v>
      </c>
      <c r="P6" s="123">
        <f t="shared" ref="P6:P11" si="0">N6-N7</f>
        <v>1</v>
      </c>
      <c r="Q6" s="109">
        <v>30</v>
      </c>
      <c r="R6" s="111">
        <v>7.6726342710997444E-2</v>
      </c>
      <c r="S6" s="123">
        <f t="shared" ref="S6:S10" si="1">Q6-Q7</f>
        <v>0</v>
      </c>
      <c r="T6" s="109">
        <v>18</v>
      </c>
      <c r="U6" s="111">
        <v>4.6035805626598467E-2</v>
      </c>
      <c r="V6" s="123">
        <v>373</v>
      </c>
      <c r="W6" s="146">
        <v>0</v>
      </c>
    </row>
    <row r="7" spans="1:23" x14ac:dyDescent="0.2">
      <c r="H7" s="122" t="s">
        <v>2257</v>
      </c>
      <c r="I7" s="109">
        <v>391</v>
      </c>
      <c r="J7" s="110"/>
      <c r="K7" s="110"/>
      <c r="L7" s="109">
        <v>343</v>
      </c>
      <c r="M7" s="111">
        <v>0.87723785166240409</v>
      </c>
      <c r="N7" s="109">
        <v>90</v>
      </c>
      <c r="O7" s="111">
        <v>0.23017902813299232</v>
      </c>
      <c r="P7" s="123">
        <f t="shared" si="0"/>
        <v>1</v>
      </c>
      <c r="Q7" s="109">
        <v>30</v>
      </c>
      <c r="R7" s="111">
        <v>7.6726342710997444E-2</v>
      </c>
      <c r="S7" s="123">
        <f t="shared" si="1"/>
        <v>2</v>
      </c>
      <c r="T7" s="109">
        <v>18</v>
      </c>
      <c r="U7" s="111">
        <v>4.6035805626598467E-2</v>
      </c>
      <c r="V7" s="123">
        <v>373</v>
      </c>
      <c r="W7" s="146">
        <f t="shared" ref="W7:W8" si="2">V7-V8</f>
        <v>-1</v>
      </c>
    </row>
    <row r="8" spans="1:23" x14ac:dyDescent="0.2">
      <c r="H8" s="122" t="s">
        <v>2215</v>
      </c>
      <c r="I8" s="109">
        <v>411</v>
      </c>
      <c r="J8" s="110"/>
      <c r="K8" s="110"/>
      <c r="L8" s="109">
        <v>346</v>
      </c>
      <c r="M8" s="111">
        <v>0.84184914841849146</v>
      </c>
      <c r="N8" s="109">
        <v>89</v>
      </c>
      <c r="O8" s="111">
        <v>0.21654501216545013</v>
      </c>
      <c r="P8" s="123">
        <f t="shared" si="0"/>
        <v>-23</v>
      </c>
      <c r="Q8" s="109">
        <v>28</v>
      </c>
      <c r="R8" s="111">
        <v>6.8126520681265207E-2</v>
      </c>
      <c r="S8" s="123">
        <f t="shared" si="1"/>
        <v>-9</v>
      </c>
      <c r="T8" s="109">
        <v>37</v>
      </c>
      <c r="U8" s="111">
        <v>9.002433090024331E-2</v>
      </c>
      <c r="V8" s="123">
        <v>374</v>
      </c>
      <c r="W8" s="146">
        <f t="shared" si="2"/>
        <v>-10</v>
      </c>
    </row>
    <row r="9" spans="1:23" x14ac:dyDescent="0.2">
      <c r="H9" s="122" t="s">
        <v>1268</v>
      </c>
      <c r="I9" s="109">
        <v>444</v>
      </c>
      <c r="J9" s="110"/>
      <c r="K9" s="110"/>
      <c r="L9" s="109">
        <v>347</v>
      </c>
      <c r="M9" s="111">
        <v>0.78153153153153154</v>
      </c>
      <c r="N9" s="109">
        <v>112</v>
      </c>
      <c r="O9" s="111">
        <f>N9/I9</f>
        <v>0.25225225225225223</v>
      </c>
      <c r="P9" s="123">
        <f t="shared" si="0"/>
        <v>-82</v>
      </c>
      <c r="Q9" s="109">
        <v>37</v>
      </c>
      <c r="R9" s="111">
        <v>8.3333333333333329E-2</v>
      </c>
      <c r="S9" s="123">
        <f t="shared" si="1"/>
        <v>-35</v>
      </c>
      <c r="T9" s="109">
        <v>60</v>
      </c>
      <c r="U9" s="111">
        <v>0.13513513513513514</v>
      </c>
      <c r="V9" s="123">
        <v>384</v>
      </c>
      <c r="W9" s="146">
        <f t="shared" ref="W9:W11" si="3">V9-V10</f>
        <v>-134</v>
      </c>
    </row>
    <row r="10" spans="1:23" x14ac:dyDescent="0.2">
      <c r="H10" s="122" t="s">
        <v>1162</v>
      </c>
      <c r="I10" s="109">
        <v>582</v>
      </c>
      <c r="J10" s="110"/>
      <c r="K10" s="110"/>
      <c r="L10" s="109">
        <v>446</v>
      </c>
      <c r="M10" s="111">
        <f t="shared" ref="M10:M12" si="4">L10/I10</f>
        <v>0.76632302405498287</v>
      </c>
      <c r="N10" s="109">
        <v>194</v>
      </c>
      <c r="O10" s="111">
        <f>N10/I10</f>
        <v>0.33333333333333331</v>
      </c>
      <c r="P10" s="123">
        <f t="shared" si="0"/>
        <v>-47</v>
      </c>
      <c r="Q10" s="109">
        <v>72</v>
      </c>
      <c r="R10" s="111">
        <v>0.12371134020618557</v>
      </c>
      <c r="S10" s="123">
        <f t="shared" si="1"/>
        <v>-27</v>
      </c>
      <c r="T10" s="109">
        <v>64</v>
      </c>
      <c r="U10" s="111">
        <f>T10/I10</f>
        <v>0.10996563573883161</v>
      </c>
      <c r="V10" s="123">
        <v>518</v>
      </c>
      <c r="W10" s="146">
        <f t="shared" si="3"/>
        <v>-58</v>
      </c>
    </row>
    <row r="11" spans="1:23" x14ac:dyDescent="0.2">
      <c r="H11" s="122" t="s">
        <v>1143</v>
      </c>
      <c r="I11" s="109">
        <v>649</v>
      </c>
      <c r="J11" s="110"/>
      <c r="K11" s="110"/>
      <c r="L11" s="109">
        <v>477</v>
      </c>
      <c r="M11" s="111">
        <f t="shared" si="4"/>
        <v>0.73497688751926038</v>
      </c>
      <c r="N11" s="109">
        <v>241</v>
      </c>
      <c r="O11" s="111">
        <f>N11/I11</f>
        <v>0.37134052388289679</v>
      </c>
      <c r="P11" s="123">
        <f t="shared" si="0"/>
        <v>-39</v>
      </c>
      <c r="Q11" s="109">
        <v>99</v>
      </c>
      <c r="R11" s="111">
        <v>0.15254237288135594</v>
      </c>
      <c r="S11" s="123">
        <f>Q11-Q12</f>
        <v>-29</v>
      </c>
      <c r="T11" s="109">
        <v>73</v>
      </c>
      <c r="U11" s="111">
        <f>T11/I11</f>
        <v>0.11248073959938366</v>
      </c>
      <c r="V11" s="123">
        <v>576</v>
      </c>
      <c r="W11" s="146">
        <f t="shared" si="3"/>
        <v>-70</v>
      </c>
    </row>
    <row r="12" spans="1:23" x14ac:dyDescent="0.2">
      <c r="H12" s="122" t="s">
        <v>1099</v>
      </c>
      <c r="I12" s="109">
        <v>757</v>
      </c>
      <c r="J12" s="110"/>
      <c r="K12" s="110"/>
      <c r="L12" s="109">
        <v>518</v>
      </c>
      <c r="M12" s="111">
        <f t="shared" si="4"/>
        <v>0.68428005284015847</v>
      </c>
      <c r="N12" s="109">
        <v>280</v>
      </c>
      <c r="O12" s="111">
        <f>N12/I12</f>
        <v>0.36988110964332893</v>
      </c>
      <c r="P12" s="123"/>
      <c r="Q12" s="109">
        <v>128</v>
      </c>
      <c r="R12" s="111">
        <v>0.1690885072655218</v>
      </c>
      <c r="S12" s="110"/>
      <c r="T12" s="109">
        <v>111</v>
      </c>
      <c r="U12" s="111">
        <f>T12/I12</f>
        <v>0.14663143989431968</v>
      </c>
      <c r="V12" s="123">
        <v>646</v>
      </c>
      <c r="W12" s="146"/>
    </row>
    <row r="13" spans="1:23" x14ac:dyDescent="0.2">
      <c r="H13" s="122"/>
      <c r="I13" s="109"/>
      <c r="J13" s="110"/>
      <c r="K13" s="110"/>
      <c r="L13" s="109"/>
      <c r="M13" s="111"/>
      <c r="N13" s="109"/>
      <c r="O13" s="111"/>
      <c r="P13" s="110"/>
      <c r="Q13" s="109"/>
      <c r="R13" s="111"/>
      <c r="S13" s="110"/>
      <c r="T13" s="109"/>
      <c r="U13" s="111"/>
      <c r="V13" s="123"/>
      <c r="W13" s="113"/>
    </row>
    <row r="14" spans="1:23" x14ac:dyDescent="0.2">
      <c r="H14" s="108" t="str">
        <f>H4</f>
        <v>NL 20251027</v>
      </c>
      <c r="I14" s="109">
        <f>I4</f>
        <v>400</v>
      </c>
      <c r="J14" s="110"/>
      <c r="K14" s="110"/>
      <c r="L14" s="109">
        <f>L4</f>
        <v>354</v>
      </c>
      <c r="M14" s="111">
        <f>M4</f>
        <v>0.88500000000000001</v>
      </c>
      <c r="N14" s="109">
        <f>N4</f>
        <v>77</v>
      </c>
      <c r="O14" s="111">
        <f>O4</f>
        <v>0.1925</v>
      </c>
      <c r="P14" s="112">
        <f>N14-N15</f>
        <v>-305</v>
      </c>
      <c r="Q14" s="109">
        <f>Q4</f>
        <v>29</v>
      </c>
      <c r="R14" s="111">
        <f>R4</f>
        <v>7.2499999999999995E-2</v>
      </c>
      <c r="S14" s="112">
        <f>Q14-Q15</f>
        <v>-129</v>
      </c>
      <c r="T14" s="109">
        <f>T4</f>
        <v>17</v>
      </c>
      <c r="U14" s="111">
        <f>U4</f>
        <v>4.2500000000000003E-2</v>
      </c>
      <c r="V14" s="123">
        <f>V4</f>
        <v>383</v>
      </c>
      <c r="W14" s="191">
        <f>V14-V15</f>
        <v>-298</v>
      </c>
    </row>
    <row r="15" spans="1:23" x14ac:dyDescent="0.2">
      <c r="H15" s="78" t="s">
        <v>950</v>
      </c>
      <c r="I15" s="79">
        <v>725</v>
      </c>
      <c r="J15" s="80"/>
      <c r="K15" s="80"/>
      <c r="L15" s="79">
        <v>523</v>
      </c>
      <c r="M15" s="81">
        <v>0.72137931034482761</v>
      </c>
      <c r="N15" s="79">
        <v>382</v>
      </c>
      <c r="O15" s="81">
        <f>N15/I15</f>
        <v>0.52689655172413796</v>
      </c>
      <c r="P15" s="80"/>
      <c r="Q15" s="79">
        <v>158</v>
      </c>
      <c r="R15" s="81">
        <v>0.21793103448275863</v>
      </c>
      <c r="S15" s="80"/>
      <c r="T15" s="79">
        <v>44</v>
      </c>
      <c r="U15" s="81">
        <v>6.0689655172413794E-2</v>
      </c>
      <c r="V15" s="83">
        <f>L15+Q15</f>
        <v>681</v>
      </c>
      <c r="W15" s="82"/>
    </row>
    <row r="16" spans="1:23" x14ac:dyDescent="0.2">
      <c r="F16" s="20"/>
      <c r="I16" s="3"/>
      <c r="L16" s="3"/>
      <c r="M16" s="71"/>
      <c r="O16" s="3"/>
      <c r="P16" s="71"/>
      <c r="R16" s="3"/>
      <c r="S16" s="71"/>
      <c r="T16" s="71"/>
      <c r="U16" s="71"/>
      <c r="V16" s="71"/>
      <c r="W16" s="71"/>
    </row>
    <row r="17" spans="1:23" x14ac:dyDescent="0.2">
      <c r="H17" s="20"/>
      <c r="I17" s="3"/>
      <c r="L17" s="3"/>
      <c r="M17" s="71"/>
      <c r="O17" s="3"/>
      <c r="P17" s="71"/>
      <c r="R17" s="3"/>
      <c r="S17" s="71"/>
      <c r="T17" s="71"/>
      <c r="U17" s="71"/>
      <c r="V17" s="71"/>
      <c r="W17" s="71"/>
    </row>
    <row r="18" spans="1:23" ht="53.1" customHeight="1" x14ac:dyDescent="0.2">
      <c r="A18" s="680" t="s">
        <v>1269</v>
      </c>
      <c r="B18" s="680"/>
      <c r="C18" s="680"/>
      <c r="D18" s="680"/>
      <c r="E18" s="680"/>
      <c r="F18" s="680"/>
      <c r="G18" s="680"/>
      <c r="H18" s="680"/>
      <c r="I18" s="680"/>
      <c r="J18" s="680"/>
      <c r="K18" s="680"/>
      <c r="L18" s="680"/>
      <c r="M18" s="680"/>
      <c r="N18" s="680"/>
      <c r="O18" s="680"/>
      <c r="P18" s="680"/>
      <c r="Q18" s="680"/>
      <c r="R18" s="680"/>
      <c r="S18" s="680"/>
      <c r="T18" s="680"/>
      <c r="U18" s="680"/>
      <c r="V18" s="680"/>
      <c r="W18" s="680"/>
    </row>
    <row r="19" spans="1:23" ht="110.1" customHeight="1" x14ac:dyDescent="0.2">
      <c r="A19" s="84" t="s">
        <v>1019</v>
      </c>
      <c r="B19" s="84" t="s">
        <v>1018</v>
      </c>
      <c r="C19" s="84" t="s">
        <v>1020</v>
      </c>
      <c r="D19" s="84" t="s">
        <v>1077</v>
      </c>
      <c r="E19" s="84" t="s">
        <v>1077</v>
      </c>
      <c r="F19" s="66"/>
      <c r="G19"/>
    </row>
    <row r="20" spans="1:23" ht="12.75" customHeight="1" x14ac:dyDescent="0.2">
      <c r="A20" t="str">
        <f>'Hulp blad grafieken en tabellen'!B2</f>
        <v>AD</v>
      </c>
      <c r="B20" s="101">
        <f>'Hulp blad grafieken en tabellen'!C2</f>
        <v>392</v>
      </c>
      <c r="C20" s="101">
        <f>'Hulp blad grafieken en tabellen'!D2</f>
        <v>174</v>
      </c>
      <c r="D20" s="87">
        <f>'Analyse gebruik'!BW$3</f>
        <v>0</v>
      </c>
      <c r="E20" s="106">
        <f t="shared" ref="E20:E29" si="5">D20/C20</f>
        <v>0</v>
      </c>
      <c r="F20" s="66"/>
      <c r="G20"/>
    </row>
    <row r="21" spans="1:23" ht="12.75" customHeight="1" x14ac:dyDescent="0.2">
      <c r="A21" t="str">
        <f>'Hulp blad grafieken en tabellen'!B3</f>
        <v>DH</v>
      </c>
      <c r="B21" s="101">
        <f>'Hulp blad grafieken en tabellen'!C3</f>
        <v>131</v>
      </c>
      <c r="C21" s="101">
        <f>'Hulp blad grafieken en tabellen'!D3</f>
        <v>129</v>
      </c>
      <c r="D21" s="87">
        <f>'Analyse gebruik'!BX$3</f>
        <v>0</v>
      </c>
      <c r="E21" s="106">
        <f t="shared" si="5"/>
        <v>0</v>
      </c>
      <c r="F21" s="66"/>
      <c r="G21"/>
    </row>
    <row r="22" spans="1:23" ht="12.75" customHeight="1" x14ac:dyDescent="0.2">
      <c r="A22" t="str">
        <f>'Hulp blad grafieken en tabellen'!B4</f>
        <v>LB</v>
      </c>
      <c r="B22" s="101">
        <f>'Hulp blad grafieken en tabellen'!C4</f>
        <v>120</v>
      </c>
      <c r="C22" s="101">
        <f>'Hulp blad grafieken en tabellen'!D4</f>
        <v>105</v>
      </c>
      <c r="D22" s="87">
        <f>'Analyse gebruik'!BY$3</f>
        <v>0</v>
      </c>
      <c r="E22" s="106">
        <f t="shared" si="5"/>
        <v>0</v>
      </c>
      <c r="F22" s="66"/>
      <c r="G22"/>
    </row>
    <row r="23" spans="1:23" ht="12.75" customHeight="1" x14ac:dyDescent="0.2">
      <c r="A23" t="str">
        <f>'Hulp blad grafieken en tabellen'!B5</f>
        <v>MD</v>
      </c>
      <c r="B23" s="101">
        <f>'Hulp blad grafieken en tabellen'!C5</f>
        <v>168</v>
      </c>
      <c r="C23" s="101">
        <f>'Hulp blad grafieken en tabellen'!D5</f>
        <v>160</v>
      </c>
      <c r="D23" s="87">
        <f>'Analyse gebruik'!BZ$3</f>
        <v>0</v>
      </c>
      <c r="E23" s="106">
        <f t="shared" si="5"/>
        <v>0</v>
      </c>
      <c r="F23" s="66"/>
      <c r="G23"/>
    </row>
    <row r="24" spans="1:23" ht="12.75" customHeight="1" x14ac:dyDescent="0.2">
      <c r="A24" t="str">
        <f>'Hulp blad grafieken en tabellen'!B6</f>
        <v>NH</v>
      </c>
      <c r="B24" s="101">
        <f>'Hulp blad grafieken en tabellen'!C6</f>
        <v>399</v>
      </c>
      <c r="C24" s="101">
        <f>'Hulp blad grafieken en tabellen'!D6</f>
        <v>214</v>
      </c>
      <c r="D24" s="87">
        <f>'Analyse gebruik'!CA$3</f>
        <v>0</v>
      </c>
      <c r="E24" s="106">
        <f t="shared" si="5"/>
        <v>0</v>
      </c>
      <c r="F24" s="66"/>
      <c r="G24"/>
    </row>
    <row r="25" spans="1:23" ht="12.75" customHeight="1" x14ac:dyDescent="0.2">
      <c r="A25" t="str">
        <f>'Hulp blad grafieken en tabellen'!B7</f>
        <v>NN</v>
      </c>
      <c r="B25" s="101">
        <f>'Hulp blad grafieken en tabellen'!C7</f>
        <v>128</v>
      </c>
      <c r="C25" s="101">
        <f>'Hulp blad grafieken en tabellen'!D7</f>
        <v>115</v>
      </c>
      <c r="D25" s="87">
        <f>'Analyse gebruik'!CB$3</f>
        <v>0</v>
      </c>
      <c r="E25" s="106">
        <f t="shared" si="5"/>
        <v>0</v>
      </c>
      <c r="F25" s="66"/>
      <c r="G25"/>
    </row>
    <row r="26" spans="1:23" ht="12.75" customHeight="1" x14ac:dyDescent="0.2">
      <c r="A26" t="str">
        <f>'Hulp blad grafieken en tabellen'!B8</f>
        <v>OB</v>
      </c>
      <c r="B26" s="101">
        <f>'Hulp blad grafieken en tabellen'!C8</f>
        <v>392</v>
      </c>
      <c r="C26" s="101">
        <f>'Hulp blad grafieken en tabellen'!D8</f>
        <v>144</v>
      </c>
      <c r="D26" s="87">
        <f>'Analyse gebruik'!CC$3</f>
        <v>0</v>
      </c>
      <c r="E26" s="106">
        <f t="shared" si="5"/>
        <v>0</v>
      </c>
      <c r="F26" s="66"/>
      <c r="G26"/>
    </row>
    <row r="27" spans="1:23" ht="12.75" customHeight="1" x14ac:dyDescent="0.2">
      <c r="A27" t="s">
        <v>15</v>
      </c>
      <c r="B27" s="101">
        <f>'Hulp blad grafieken en tabellen'!C9</f>
        <v>378</v>
      </c>
      <c r="C27" s="101">
        <f>'Hulp blad grafieken en tabellen'!D9</f>
        <v>242</v>
      </c>
      <c r="D27" s="87">
        <f>'Analyse gebruik'!CD$3</f>
        <v>0</v>
      </c>
      <c r="E27" s="106">
        <f t="shared" si="5"/>
        <v>0</v>
      </c>
      <c r="F27" s="66"/>
      <c r="G27"/>
    </row>
    <row r="28" spans="1:23" ht="12.75" customHeight="1" x14ac:dyDescent="0.2">
      <c r="A28" t="s">
        <v>12</v>
      </c>
      <c r="B28" s="101">
        <f>'Hulp blad grafieken en tabellen'!C10</f>
        <v>392</v>
      </c>
      <c r="C28" s="101">
        <f>'Hulp blad grafieken en tabellen'!D10</f>
        <v>242</v>
      </c>
      <c r="D28" s="87">
        <f>'Analyse gebruik'!CE$3</f>
        <v>0</v>
      </c>
      <c r="E28" s="106">
        <f t="shared" si="5"/>
        <v>0</v>
      </c>
      <c r="F28" s="66"/>
      <c r="G28"/>
    </row>
    <row r="29" spans="1:23" ht="12.75" customHeight="1" x14ac:dyDescent="0.2">
      <c r="A29" t="s">
        <v>13</v>
      </c>
      <c r="B29" s="101">
        <f>'Hulp blad grafieken en tabellen'!C11</f>
        <v>182</v>
      </c>
      <c r="C29" s="101">
        <f>'Hulp blad grafieken en tabellen'!D11</f>
        <v>175</v>
      </c>
      <c r="D29" s="87">
        <f>'Analyse gebruik'!CF$3</f>
        <v>0</v>
      </c>
      <c r="E29" s="106">
        <f t="shared" si="5"/>
        <v>0</v>
      </c>
      <c r="F29" s="66"/>
      <c r="G29"/>
    </row>
    <row r="30" spans="1:23" ht="12.75" customHeight="1" x14ac:dyDescent="0.2">
      <c r="B30" s="101"/>
      <c r="C30" s="101"/>
      <c r="D30" s="87"/>
      <c r="E30" s="106"/>
      <c r="F30" s="66"/>
      <c r="G30"/>
    </row>
    <row r="31" spans="1:23" ht="12.75" customHeight="1" x14ac:dyDescent="0.2">
      <c r="B31" s="101"/>
      <c r="C31" s="101"/>
      <c r="D31" s="87"/>
      <c r="E31" s="106"/>
      <c r="F31" s="66"/>
      <c r="G31"/>
    </row>
    <row r="32" spans="1:23" ht="16.350000000000001" customHeight="1" x14ac:dyDescent="0.2">
      <c r="B32" s="101"/>
      <c r="C32" s="101"/>
      <c r="D32" s="66"/>
      <c r="E32"/>
      <c r="F32" s="66"/>
      <c r="G32"/>
    </row>
    <row r="33" spans="1:23" ht="12.75" customHeight="1" x14ac:dyDescent="0.2">
      <c r="A33" t="s">
        <v>1023</v>
      </c>
      <c r="B33" s="101">
        <f>SUM(B20:B32)/13</f>
        <v>206.30769230769232</v>
      </c>
      <c r="C33" s="101">
        <f>SUM(C20:C32)/13</f>
        <v>130.76923076923077</v>
      </c>
      <c r="D33" s="101">
        <f>SUM(D20:D32)/14</f>
        <v>0</v>
      </c>
      <c r="E33" s="88">
        <f>SUM(E20:E32)/13</f>
        <v>0</v>
      </c>
      <c r="F33" s="66"/>
      <c r="G33"/>
    </row>
    <row r="34" spans="1:23" ht="12.75" customHeight="1" x14ac:dyDescent="0.2">
      <c r="B34" s="101"/>
      <c r="C34" s="101"/>
      <c r="D34" s="101"/>
      <c r="F34" s="66"/>
      <c r="G34"/>
    </row>
    <row r="35" spans="1:23" ht="12.75" customHeight="1" x14ac:dyDescent="0.2">
      <c r="C35" s="101"/>
      <c r="D35" s="101"/>
    </row>
    <row r="36" spans="1:23" s="105" customFormat="1" ht="18.75" customHeight="1" x14ac:dyDescent="0.2">
      <c r="A36" s="152"/>
      <c r="B36" s="152"/>
      <c r="C36" s="151" t="s">
        <v>1029</v>
      </c>
      <c r="D36" s="152"/>
      <c r="E36" s="153"/>
      <c r="F36" s="153"/>
      <c r="G36" s="153"/>
      <c r="H36" s="152"/>
      <c r="I36" s="152"/>
      <c r="J36" s="152"/>
      <c r="K36" s="152"/>
      <c r="L36" s="152"/>
      <c r="M36" s="152"/>
      <c r="N36" s="152"/>
      <c r="O36" s="152"/>
      <c r="P36" s="152"/>
      <c r="Q36" s="152"/>
      <c r="R36" s="152"/>
      <c r="S36" s="152"/>
      <c r="T36" s="152"/>
      <c r="U36" s="152"/>
      <c r="V36" s="152"/>
      <c r="W36" s="152"/>
    </row>
    <row r="37" spans="1:23" x14ac:dyDescent="0.2">
      <c r="H37" s="20"/>
      <c r="I37" s="3"/>
      <c r="L37" s="3"/>
      <c r="M37" s="71"/>
      <c r="O37" s="3"/>
      <c r="P37" s="71"/>
      <c r="R37" s="3"/>
      <c r="S37" s="71"/>
      <c r="T37" s="71"/>
      <c r="U37" s="71"/>
      <c r="V37" s="71"/>
      <c r="W37" s="71"/>
    </row>
    <row r="38" spans="1:23" x14ac:dyDescent="0.2">
      <c r="B38" t="s">
        <v>1028</v>
      </c>
      <c r="H38" s="20"/>
      <c r="I38" s="3"/>
      <c r="L38" s="3"/>
      <c r="M38" s="71"/>
      <c r="O38" s="3"/>
      <c r="P38" s="71"/>
      <c r="R38" s="3"/>
      <c r="S38" s="71"/>
      <c r="T38" s="71"/>
      <c r="U38" s="71"/>
      <c r="V38" s="71"/>
      <c r="W38" s="71"/>
    </row>
    <row r="39" spans="1:23" x14ac:dyDescent="0.2">
      <c r="H39" s="20"/>
      <c r="I39" s="3"/>
      <c r="L39" s="3"/>
      <c r="M39" s="71"/>
      <c r="O39" s="3"/>
      <c r="P39" s="71"/>
      <c r="R39" s="3"/>
      <c r="S39" s="71"/>
      <c r="T39" s="71"/>
      <c r="U39" s="71"/>
      <c r="V39" s="71"/>
      <c r="W39" s="71"/>
    </row>
    <row r="40" spans="1:23" ht="110.1" customHeight="1" x14ac:dyDescent="0.2">
      <c r="A40" s="84" t="s">
        <v>1019</v>
      </c>
      <c r="B40" s="84" t="s">
        <v>1015</v>
      </c>
      <c r="C40" s="84" t="s">
        <v>1021</v>
      </c>
      <c r="D40" s="85" t="s">
        <v>1022</v>
      </c>
      <c r="E40"/>
      <c r="F40" s="102"/>
      <c r="G40"/>
    </row>
    <row r="41" spans="1:23" ht="12.75" customHeight="1" x14ac:dyDescent="0.2">
      <c r="A41" s="86" t="str">
        <f>'Hulp blad grafieken en tabellen'!B2</f>
        <v>AD</v>
      </c>
      <c r="B41" s="87">
        <f>'Hulp blad grafieken en tabellen'!D2</f>
        <v>174</v>
      </c>
      <c r="C41" s="87">
        <f>'Hulp blad grafieken en tabellen'!H2</f>
        <v>0</v>
      </c>
      <c r="D41" s="88">
        <f t="shared" ref="D41:D50" si="6">C41/B41</f>
        <v>0</v>
      </c>
      <c r="E41"/>
      <c r="F41" s="66"/>
      <c r="G41"/>
    </row>
    <row r="42" spans="1:23" ht="12.75" customHeight="1" x14ac:dyDescent="0.2">
      <c r="A42" s="86" t="str">
        <f>'Hulp blad grafieken en tabellen'!B3</f>
        <v>DH</v>
      </c>
      <c r="B42" s="87">
        <f>'Hulp blad grafieken en tabellen'!D3</f>
        <v>129</v>
      </c>
      <c r="C42" s="87">
        <f>'Hulp blad grafieken en tabellen'!H3</f>
        <v>3</v>
      </c>
      <c r="D42" s="88">
        <f t="shared" si="6"/>
        <v>2.3255813953488372E-2</v>
      </c>
      <c r="E42"/>
      <c r="F42" s="66"/>
      <c r="G42"/>
    </row>
    <row r="43" spans="1:23" ht="12.75" customHeight="1" x14ac:dyDescent="0.2">
      <c r="A43" s="86" t="str">
        <f>'Hulp blad grafieken en tabellen'!B4</f>
        <v>LB</v>
      </c>
      <c r="B43" s="87">
        <f>'Hulp blad grafieken en tabellen'!D4</f>
        <v>105</v>
      </c>
      <c r="C43" s="87">
        <f>'Hulp blad grafieken en tabellen'!H4</f>
        <v>3</v>
      </c>
      <c r="D43" s="88">
        <f t="shared" si="6"/>
        <v>2.8571428571428571E-2</v>
      </c>
      <c r="E43"/>
      <c r="F43" s="66"/>
      <c r="G43"/>
    </row>
    <row r="44" spans="1:23" ht="12.75" customHeight="1" x14ac:dyDescent="0.2">
      <c r="A44" s="86" t="str">
        <f>'Hulp blad grafieken en tabellen'!B5</f>
        <v>MD</v>
      </c>
      <c r="B44" s="87">
        <f>'Hulp blad grafieken en tabellen'!D5</f>
        <v>160</v>
      </c>
      <c r="C44" s="87">
        <f>'Hulp blad grafieken en tabellen'!H5</f>
        <v>1</v>
      </c>
      <c r="D44" s="88">
        <f t="shared" si="6"/>
        <v>6.2500000000000003E-3</v>
      </c>
      <c r="E44"/>
      <c r="F44" s="66"/>
      <c r="G44"/>
    </row>
    <row r="45" spans="1:23" ht="12.75" customHeight="1" x14ac:dyDescent="0.2">
      <c r="A45" s="86" t="str">
        <f>'Hulp blad grafieken en tabellen'!B6</f>
        <v>NH</v>
      </c>
      <c r="B45" s="87">
        <f>'Hulp blad grafieken en tabellen'!D6</f>
        <v>214</v>
      </c>
      <c r="C45" s="87">
        <f>'Hulp blad grafieken en tabellen'!H6</f>
        <v>3</v>
      </c>
      <c r="D45" s="88">
        <f t="shared" si="6"/>
        <v>1.4018691588785047E-2</v>
      </c>
      <c r="E45"/>
      <c r="F45" s="66"/>
      <c r="G45"/>
    </row>
    <row r="46" spans="1:23" ht="12.75" customHeight="1" x14ac:dyDescent="0.2">
      <c r="A46" s="86" t="str">
        <f>'Hulp blad grafieken en tabellen'!B7</f>
        <v>NN</v>
      </c>
      <c r="B46" s="87">
        <f>'Hulp blad grafieken en tabellen'!D7</f>
        <v>115</v>
      </c>
      <c r="C46" s="87">
        <f>'Hulp blad grafieken en tabellen'!H7</f>
        <v>1</v>
      </c>
      <c r="D46" s="88">
        <f t="shared" si="6"/>
        <v>8.6956521739130436E-3</v>
      </c>
      <c r="E46"/>
      <c r="F46" s="66"/>
      <c r="G46"/>
    </row>
    <row r="47" spans="1:23" ht="12.75" customHeight="1" x14ac:dyDescent="0.2">
      <c r="A47" s="86" t="str">
        <f>'Hulp blad grafieken en tabellen'!B8</f>
        <v>OB</v>
      </c>
      <c r="B47" s="87">
        <f>'Hulp blad grafieken en tabellen'!D8</f>
        <v>144</v>
      </c>
      <c r="C47" s="87">
        <f>'Hulp blad grafieken en tabellen'!H8</f>
        <v>2</v>
      </c>
      <c r="D47" s="88">
        <f t="shared" si="6"/>
        <v>1.3888888888888888E-2</v>
      </c>
      <c r="E47"/>
      <c r="F47" s="66"/>
      <c r="G47"/>
    </row>
    <row r="48" spans="1:23" ht="12.75" customHeight="1" x14ac:dyDescent="0.2">
      <c r="A48" s="86" t="s">
        <v>15</v>
      </c>
      <c r="B48" s="87">
        <f>'Hulp blad grafieken en tabellen'!D9</f>
        <v>242</v>
      </c>
      <c r="C48" s="87">
        <f>'Hulp blad grafieken en tabellen'!H9</f>
        <v>4</v>
      </c>
      <c r="D48" s="88">
        <f t="shared" si="6"/>
        <v>1.6528925619834711E-2</v>
      </c>
      <c r="E48"/>
      <c r="F48" s="66"/>
      <c r="G48"/>
    </row>
    <row r="49" spans="1:23" ht="12.75" customHeight="1" x14ac:dyDescent="0.2">
      <c r="A49" s="86" t="s">
        <v>12</v>
      </c>
      <c r="B49" s="87">
        <f>'Hulp blad grafieken en tabellen'!D10</f>
        <v>242</v>
      </c>
      <c r="C49" s="87">
        <f>'Hulp blad grafieken en tabellen'!H10</f>
        <v>9</v>
      </c>
      <c r="D49" s="88">
        <f t="shared" si="6"/>
        <v>3.71900826446281E-2</v>
      </c>
      <c r="E49"/>
      <c r="F49" s="66"/>
      <c r="G49"/>
    </row>
    <row r="50" spans="1:23" ht="12.75" customHeight="1" x14ac:dyDescent="0.2">
      <c r="A50" s="86" t="s">
        <v>13</v>
      </c>
      <c r="B50" s="87">
        <f>'Hulp blad grafieken en tabellen'!D11</f>
        <v>175</v>
      </c>
      <c r="C50" s="87">
        <f>'Hulp blad grafieken en tabellen'!H11</f>
        <v>3</v>
      </c>
      <c r="D50" s="88">
        <f t="shared" si="6"/>
        <v>1.7142857142857144E-2</v>
      </c>
      <c r="E50"/>
      <c r="F50" s="66"/>
      <c r="G50"/>
    </row>
    <row r="51" spans="1:23" ht="12.75" customHeight="1" x14ac:dyDescent="0.2">
      <c r="A51" s="86"/>
      <c r="B51" s="87"/>
      <c r="C51" s="87"/>
      <c r="D51" s="88"/>
      <c r="E51"/>
      <c r="F51" s="66"/>
      <c r="G51"/>
    </row>
    <row r="52" spans="1:23" ht="12.75" customHeight="1" x14ac:dyDescent="0.2">
      <c r="A52" s="86"/>
      <c r="B52" s="87"/>
      <c r="C52" s="89"/>
      <c r="D52" s="90"/>
      <c r="E52"/>
      <c r="F52" s="66"/>
      <c r="G52"/>
    </row>
    <row r="53" spans="1:23" ht="12.75" customHeight="1" x14ac:dyDescent="0.2">
      <c r="A53" s="86"/>
      <c r="B53" s="86"/>
      <c r="C53" s="87">
        <f>SUM(C41:C52)</f>
        <v>29</v>
      </c>
      <c r="D53" s="88"/>
      <c r="E53"/>
      <c r="F53" s="67"/>
      <c r="G53"/>
    </row>
    <row r="54" spans="1:23" ht="12.75" customHeight="1" x14ac:dyDescent="0.2">
      <c r="A54" s="91" t="s">
        <v>1023</v>
      </c>
      <c r="B54" s="92">
        <f>SUM(B41:B52)/13</f>
        <v>130.76923076923077</v>
      </c>
      <c r="C54" s="92">
        <f>SUM(C41:C52)/13</f>
        <v>2.2307692307692308</v>
      </c>
      <c r="D54" s="93">
        <f>C54/B54</f>
        <v>1.7058823529411765E-2</v>
      </c>
      <c r="E54"/>
      <c r="F54" s="66"/>
      <c r="G54"/>
    </row>
    <row r="55" spans="1:23" ht="12.75" customHeight="1" x14ac:dyDescent="0.2">
      <c r="C55" s="69"/>
      <c r="D55" s="69"/>
    </row>
    <row r="56" spans="1:23" ht="12.75" customHeight="1" x14ac:dyDescent="0.2">
      <c r="C56" s="69"/>
      <c r="D56" s="69"/>
    </row>
    <row r="57" spans="1:23" ht="7.5" customHeight="1" x14ac:dyDescent="0.2">
      <c r="C57" s="69"/>
      <c r="D57" s="69"/>
    </row>
    <row r="58" spans="1:23" ht="18.75" customHeight="1" x14ac:dyDescent="0.2">
      <c r="A58" s="35"/>
      <c r="B58" s="72" t="s">
        <v>1234</v>
      </c>
      <c r="C58" s="35"/>
      <c r="D58" s="35"/>
      <c r="E58" s="35"/>
      <c r="F58" s="35"/>
      <c r="G58" s="72"/>
      <c r="H58" s="35"/>
      <c r="I58" s="35"/>
      <c r="J58" s="35"/>
      <c r="K58" s="35"/>
      <c r="L58" s="35"/>
      <c r="M58" s="35"/>
      <c r="N58" s="35"/>
      <c r="O58" s="35"/>
      <c r="P58" s="35"/>
      <c r="Q58" s="35"/>
      <c r="R58" s="35"/>
      <c r="S58" s="35"/>
      <c r="T58" s="35"/>
      <c r="U58" s="35"/>
      <c r="V58" s="35"/>
      <c r="W58" s="35"/>
    </row>
    <row r="59" spans="1:23" x14ac:dyDescent="0.2">
      <c r="H59" s="20"/>
      <c r="I59" s="3"/>
      <c r="L59" s="3"/>
      <c r="M59" s="71"/>
      <c r="O59" s="3"/>
      <c r="P59" s="71"/>
      <c r="R59" s="3"/>
      <c r="S59" s="71"/>
      <c r="T59" s="71"/>
      <c r="U59" s="71"/>
      <c r="V59" s="71"/>
      <c r="W59" s="71"/>
    </row>
    <row r="60" spans="1:23" x14ac:dyDescent="0.2">
      <c r="B60" t="s">
        <v>1030</v>
      </c>
      <c r="H60" s="20"/>
      <c r="I60" s="3"/>
      <c r="L60" s="3"/>
      <c r="M60" s="71"/>
      <c r="O60" s="3"/>
      <c r="P60" s="71"/>
      <c r="R60" s="3"/>
      <c r="S60" s="71"/>
      <c r="T60" s="71"/>
      <c r="U60" s="71"/>
      <c r="V60" s="71"/>
      <c r="W60" s="71"/>
    </row>
    <row r="61" spans="1:23" x14ac:dyDescent="0.2">
      <c r="H61" s="20"/>
      <c r="I61" s="3"/>
      <c r="L61" s="3"/>
      <c r="M61" s="71"/>
      <c r="O61" s="3"/>
      <c r="P61" s="71"/>
      <c r="R61" s="3"/>
      <c r="S61" s="71"/>
      <c r="T61" s="71"/>
      <c r="U61" s="71"/>
      <c r="V61" s="71"/>
      <c r="W61" s="71"/>
    </row>
    <row r="62" spans="1:23" ht="110.1" customHeight="1" x14ac:dyDescent="0.2">
      <c r="A62" s="84" t="s">
        <v>1019</v>
      </c>
      <c r="B62" s="84" t="s">
        <v>1015</v>
      </c>
      <c r="C62" s="84" t="s">
        <v>1016</v>
      </c>
      <c r="D62" s="94" t="s">
        <v>1031</v>
      </c>
      <c r="E62"/>
      <c r="F62" s="103"/>
      <c r="G62" s="686"/>
    </row>
    <row r="63" spans="1:23" ht="12.75" customHeight="1" x14ac:dyDescent="0.2">
      <c r="A63" s="86" t="str">
        <f>'Hulp blad grafieken en tabellen'!B2</f>
        <v>AD</v>
      </c>
      <c r="B63" s="87">
        <f>'Hulp blad grafieken en tabellen'!D2</f>
        <v>174</v>
      </c>
      <c r="C63" s="87">
        <f>'Hulp blad grafieken en tabellen'!F2</f>
        <v>0</v>
      </c>
      <c r="D63" s="88">
        <f t="shared" ref="D63:D72" si="7">C63/B63</f>
        <v>0</v>
      </c>
      <c r="E63"/>
      <c r="F63" s="66"/>
      <c r="G63" s="686"/>
    </row>
    <row r="64" spans="1:23" ht="12.75" customHeight="1" x14ac:dyDescent="0.2">
      <c r="A64" s="86" t="str">
        <f>'Hulp blad grafieken en tabellen'!B3</f>
        <v>DH</v>
      </c>
      <c r="B64" s="87">
        <f>'Hulp blad grafieken en tabellen'!D3</f>
        <v>129</v>
      </c>
      <c r="C64" s="87">
        <f>'Hulp blad grafieken en tabellen'!F3</f>
        <v>7</v>
      </c>
      <c r="D64" s="88">
        <f t="shared" si="7"/>
        <v>5.4263565891472867E-2</v>
      </c>
      <c r="E64"/>
      <c r="F64" s="66"/>
      <c r="G64" s="686"/>
    </row>
    <row r="65" spans="1:23" ht="12.75" customHeight="1" x14ac:dyDescent="0.2">
      <c r="A65" s="86" t="str">
        <f>'Hulp blad grafieken en tabellen'!B4</f>
        <v>LB</v>
      </c>
      <c r="B65" s="87">
        <f>'Hulp blad grafieken en tabellen'!D4</f>
        <v>105</v>
      </c>
      <c r="C65" s="87">
        <f>'Hulp blad grafieken en tabellen'!F4</f>
        <v>3</v>
      </c>
      <c r="D65" s="88">
        <f t="shared" si="7"/>
        <v>2.8571428571428571E-2</v>
      </c>
      <c r="E65"/>
      <c r="F65" s="66"/>
      <c r="G65" s="686"/>
    </row>
    <row r="66" spans="1:23" ht="12.75" customHeight="1" x14ac:dyDescent="0.2">
      <c r="A66" s="86" t="str">
        <f>'Hulp blad grafieken en tabellen'!B5</f>
        <v>MD</v>
      </c>
      <c r="B66" s="87">
        <f>'Hulp blad grafieken en tabellen'!D5</f>
        <v>160</v>
      </c>
      <c r="C66" s="87">
        <f>'Hulp blad grafieken en tabellen'!F5</f>
        <v>2</v>
      </c>
      <c r="D66" s="88">
        <f t="shared" si="7"/>
        <v>1.2500000000000001E-2</v>
      </c>
      <c r="E66"/>
      <c r="F66" s="66"/>
      <c r="G66" s="686"/>
    </row>
    <row r="67" spans="1:23" ht="12.75" customHeight="1" x14ac:dyDescent="0.2">
      <c r="A67" s="86" t="str">
        <f>'Hulp blad grafieken en tabellen'!B6</f>
        <v>NH</v>
      </c>
      <c r="B67" s="87">
        <f>'Hulp blad grafieken en tabellen'!D6</f>
        <v>214</v>
      </c>
      <c r="C67" s="87">
        <f>'Hulp blad grafieken en tabellen'!F6</f>
        <v>6</v>
      </c>
      <c r="D67" s="88">
        <f t="shared" si="7"/>
        <v>2.8037383177570093E-2</v>
      </c>
      <c r="E67"/>
      <c r="F67" s="66"/>
      <c r="G67" s="686"/>
    </row>
    <row r="68" spans="1:23" ht="12.75" customHeight="1" x14ac:dyDescent="0.2">
      <c r="A68" s="86" t="str">
        <f>'Hulp blad grafieken en tabellen'!B7</f>
        <v>NN</v>
      </c>
      <c r="B68" s="87">
        <f>'Hulp blad grafieken en tabellen'!D7</f>
        <v>115</v>
      </c>
      <c r="C68" s="87">
        <f>'Hulp blad grafieken en tabellen'!F7</f>
        <v>4</v>
      </c>
      <c r="D68" s="88">
        <f t="shared" si="7"/>
        <v>3.4782608695652174E-2</v>
      </c>
      <c r="E68"/>
      <c r="F68" s="66"/>
      <c r="G68" s="686"/>
    </row>
    <row r="69" spans="1:23" ht="12.75" customHeight="1" x14ac:dyDescent="0.2">
      <c r="A69" s="86" t="str">
        <f>'Hulp blad grafieken en tabellen'!B8</f>
        <v>OB</v>
      </c>
      <c r="B69" s="87">
        <f>'Hulp blad grafieken en tabellen'!D8</f>
        <v>144</v>
      </c>
      <c r="C69" s="87">
        <f>'Hulp blad grafieken en tabellen'!F8</f>
        <v>3</v>
      </c>
      <c r="D69" s="88">
        <f t="shared" si="7"/>
        <v>2.0833333333333332E-2</v>
      </c>
      <c r="E69"/>
      <c r="F69" s="66"/>
      <c r="G69" s="686"/>
    </row>
    <row r="70" spans="1:23" ht="12.75" customHeight="1" x14ac:dyDescent="0.2">
      <c r="A70" s="86" t="s">
        <v>15</v>
      </c>
      <c r="B70" s="87">
        <f>'Hulp blad grafieken en tabellen'!D9</f>
        <v>242</v>
      </c>
      <c r="C70" s="87">
        <f>'Hulp blad grafieken en tabellen'!F9</f>
        <v>17</v>
      </c>
      <c r="D70" s="88">
        <f t="shared" si="7"/>
        <v>7.0247933884297523E-2</v>
      </c>
      <c r="E70"/>
      <c r="F70" s="66"/>
      <c r="G70" s="686"/>
    </row>
    <row r="71" spans="1:23" ht="12.75" customHeight="1" x14ac:dyDescent="0.2">
      <c r="A71" s="86" t="s">
        <v>12</v>
      </c>
      <c r="B71" s="87">
        <f>'Hulp blad grafieken en tabellen'!D10</f>
        <v>242</v>
      </c>
      <c r="C71" s="87">
        <f>'Hulp blad grafieken en tabellen'!F10</f>
        <v>28</v>
      </c>
      <c r="D71" s="88">
        <f t="shared" si="7"/>
        <v>0.11570247933884298</v>
      </c>
      <c r="E71"/>
      <c r="F71" s="66"/>
      <c r="G71" s="686"/>
    </row>
    <row r="72" spans="1:23" ht="12.75" customHeight="1" x14ac:dyDescent="0.2">
      <c r="A72" s="86" t="s">
        <v>13</v>
      </c>
      <c r="B72" s="87">
        <f>'Hulp blad grafieken en tabellen'!D11</f>
        <v>175</v>
      </c>
      <c r="C72" s="87">
        <f>'Hulp blad grafieken en tabellen'!F11</f>
        <v>7</v>
      </c>
      <c r="D72" s="88">
        <f t="shared" si="7"/>
        <v>0.04</v>
      </c>
      <c r="E72"/>
      <c r="F72" s="66"/>
      <c r="G72" s="686"/>
    </row>
    <row r="73" spans="1:23" ht="12.75" customHeight="1" x14ac:dyDescent="0.2">
      <c r="A73" s="86"/>
      <c r="B73" s="87"/>
      <c r="C73" s="89"/>
      <c r="D73" s="90"/>
      <c r="E73"/>
      <c r="F73" s="66"/>
      <c r="G73" s="686"/>
    </row>
    <row r="74" spans="1:23" ht="12.75" customHeight="1" x14ac:dyDescent="0.2">
      <c r="A74" s="86"/>
      <c r="B74" s="87"/>
      <c r="C74" s="87"/>
      <c r="D74" s="88"/>
      <c r="E74"/>
      <c r="F74" s="67"/>
      <c r="G74" s="686"/>
    </row>
    <row r="75" spans="1:23" ht="12.75" customHeight="1" x14ac:dyDescent="0.2">
      <c r="A75" s="86"/>
      <c r="B75" s="86"/>
      <c r="C75" s="87">
        <f>SUM(C63:C74)</f>
        <v>77</v>
      </c>
      <c r="D75" s="88"/>
      <c r="E75"/>
      <c r="F75" s="66"/>
      <c r="G75" s="686"/>
    </row>
    <row r="76" spans="1:23" ht="12.75" customHeight="1" x14ac:dyDescent="0.2">
      <c r="A76" s="91" t="s">
        <v>1023</v>
      </c>
      <c r="B76" s="92">
        <f>SUM(B63:B74)/13</f>
        <v>130.76923076923077</v>
      </c>
      <c r="C76" s="92">
        <f>SUM(C63:C74)/13</f>
        <v>5.9230769230769234</v>
      </c>
      <c r="D76" s="93">
        <f>C76/B76</f>
        <v>4.5294117647058825E-2</v>
      </c>
      <c r="E76"/>
      <c r="F76" s="66"/>
      <c r="G76" s="686"/>
    </row>
    <row r="77" spans="1:23" ht="12.75" customHeight="1" x14ac:dyDescent="0.2">
      <c r="B77" s="69"/>
      <c r="C77" s="69"/>
      <c r="D77" s="66"/>
      <c r="E77"/>
      <c r="F77" s="66"/>
      <c r="G77" s="686"/>
    </row>
    <row r="78" spans="1:23" ht="12.75" customHeight="1" x14ac:dyDescent="0.2">
      <c r="C78" s="69"/>
      <c r="D78" s="69"/>
    </row>
    <row r="79" spans="1:23" ht="12.75" customHeight="1" x14ac:dyDescent="0.2">
      <c r="A79" s="74"/>
      <c r="B79" s="76" t="s">
        <v>1932</v>
      </c>
      <c r="C79" s="74"/>
      <c r="D79" s="74"/>
      <c r="E79" s="75"/>
      <c r="F79" s="75"/>
      <c r="G79" s="75"/>
      <c r="H79" s="74"/>
      <c r="I79" s="74"/>
      <c r="J79" s="74"/>
      <c r="K79" s="74"/>
      <c r="L79" s="74"/>
      <c r="M79" s="74"/>
      <c r="N79" s="74"/>
      <c r="O79" s="74"/>
      <c r="P79" s="74"/>
      <c r="Q79" s="74"/>
      <c r="R79" s="74"/>
      <c r="S79" s="74"/>
      <c r="T79" s="74"/>
      <c r="U79" s="74"/>
      <c r="V79" s="74"/>
      <c r="W79" s="74"/>
    </row>
    <row r="81" spans="1:23" ht="18.600000000000001" customHeight="1" x14ac:dyDescent="0.2">
      <c r="A81" s="74"/>
      <c r="B81" s="74" t="s">
        <v>1175</v>
      </c>
      <c r="C81" s="74"/>
      <c r="D81" s="74"/>
      <c r="E81" s="75"/>
      <c r="F81" s="74"/>
      <c r="G81" s="75"/>
      <c r="H81" s="75"/>
      <c r="I81" s="74"/>
      <c r="J81" s="74"/>
      <c r="K81" s="74"/>
      <c r="L81" s="74"/>
      <c r="M81" s="74"/>
      <c r="N81" s="74"/>
      <c r="O81" s="74"/>
      <c r="P81" s="74"/>
      <c r="Q81" s="74"/>
      <c r="R81" s="74"/>
      <c r="S81" s="74"/>
      <c r="T81" s="74"/>
      <c r="U81" s="74"/>
      <c r="V81" s="74"/>
      <c r="W81" s="74"/>
    </row>
    <row r="82" spans="1:23" ht="12.75" customHeight="1" x14ac:dyDescent="0.2">
      <c r="H82" s="66"/>
      <c r="I82" s="66"/>
      <c r="J82" s="66"/>
    </row>
    <row r="83" spans="1:23" ht="12.75" customHeight="1" x14ac:dyDescent="0.2">
      <c r="A83" s="86"/>
      <c r="B83" s="86"/>
      <c r="C83" s="86"/>
      <c r="D83" s="88"/>
      <c r="E83"/>
      <c r="F83" s="66"/>
      <c r="H83" s="66"/>
      <c r="I83" s="66"/>
    </row>
    <row r="84" spans="1:23" x14ac:dyDescent="0.2">
      <c r="A84" s="86"/>
      <c r="B84" s="86"/>
      <c r="C84" s="86"/>
      <c r="D84" s="88"/>
      <c r="E84"/>
      <c r="F84" s="66"/>
      <c r="G84" s="4" t="s">
        <v>680</v>
      </c>
    </row>
    <row r="85" spans="1:23" ht="100.35" customHeight="1" x14ac:dyDescent="0.2">
      <c r="A85" s="84" t="s">
        <v>1019</v>
      </c>
      <c r="B85" s="84" t="s">
        <v>1018</v>
      </c>
      <c r="C85" s="84" t="s">
        <v>1020</v>
      </c>
      <c r="D85" s="85" t="s">
        <v>1014</v>
      </c>
      <c r="E85"/>
      <c r="F85" s="102"/>
      <c r="G85" s="686"/>
      <c r="H85" s="686"/>
      <c r="I85" s="686"/>
      <c r="J85" s="686"/>
      <c r="K85" s="686"/>
      <c r="L85" s="686"/>
      <c r="M85" s="686"/>
      <c r="N85" s="686"/>
      <c r="O85" s="686"/>
      <c r="P85" s="686"/>
      <c r="Q85" s="686"/>
      <c r="R85" s="686"/>
    </row>
    <row r="86" spans="1:23" ht="12.75" customHeight="1" x14ac:dyDescent="0.2">
      <c r="A86" s="86" t="str">
        <f>'Hulp blad grafieken en tabellen'!B2</f>
        <v>AD</v>
      </c>
      <c r="B86" s="87">
        <f>'Hulp blad grafieken en tabellen'!C2</f>
        <v>392</v>
      </c>
      <c r="C86" s="86">
        <f>'Hulp blad grafieken en tabellen'!D2</f>
        <v>174</v>
      </c>
      <c r="D86" s="88">
        <f t="shared" ref="D86:D95" si="8">C86/B86</f>
        <v>0.44387755102040816</v>
      </c>
      <c r="E86"/>
      <c r="F86" s="66"/>
      <c r="G86" s="686"/>
      <c r="H86" s="686"/>
      <c r="I86" s="686"/>
      <c r="J86" s="686"/>
      <c r="K86" s="686"/>
      <c r="L86" s="686"/>
      <c r="M86" s="686"/>
      <c r="N86" s="686"/>
      <c r="O86" s="686"/>
      <c r="P86" s="686"/>
      <c r="Q86" s="686"/>
      <c r="R86" s="686"/>
    </row>
    <row r="87" spans="1:23" ht="12.75" customHeight="1" x14ac:dyDescent="0.2">
      <c r="A87" s="86" t="str">
        <f>'Hulp blad grafieken en tabellen'!B3</f>
        <v>DH</v>
      </c>
      <c r="B87" s="86">
        <f>'Hulp blad grafieken en tabellen'!C3</f>
        <v>131</v>
      </c>
      <c r="C87" s="86">
        <f>'Hulp blad grafieken en tabellen'!D3</f>
        <v>129</v>
      </c>
      <c r="D87" s="88">
        <f t="shared" si="8"/>
        <v>0.98473282442748089</v>
      </c>
      <c r="E87"/>
      <c r="F87" s="66"/>
      <c r="G87" s="686"/>
      <c r="H87" s="686"/>
      <c r="I87" s="686"/>
      <c r="J87" s="686"/>
      <c r="K87" s="686"/>
      <c r="L87" s="686"/>
      <c r="M87" s="686"/>
      <c r="N87" s="686"/>
      <c r="O87" s="686"/>
      <c r="P87" s="686"/>
      <c r="Q87" s="686"/>
      <c r="R87" s="686"/>
    </row>
    <row r="88" spans="1:23" ht="12.75" customHeight="1" x14ac:dyDescent="0.2">
      <c r="A88" s="86" t="str">
        <f>'Hulp blad grafieken en tabellen'!B4</f>
        <v>LB</v>
      </c>
      <c r="B88" s="86">
        <f>'Hulp blad grafieken en tabellen'!C4</f>
        <v>120</v>
      </c>
      <c r="C88" s="86">
        <f>'Hulp blad grafieken en tabellen'!D4</f>
        <v>105</v>
      </c>
      <c r="D88" s="88">
        <f t="shared" si="8"/>
        <v>0.875</v>
      </c>
      <c r="E88"/>
      <c r="F88" s="66"/>
      <c r="G88" s="686"/>
      <c r="H88" s="686"/>
      <c r="I88" s="686"/>
      <c r="J88" s="686"/>
      <c r="K88" s="686"/>
      <c r="L88" s="686"/>
      <c r="M88" s="686"/>
      <c r="N88" s="686"/>
      <c r="O88" s="686"/>
      <c r="P88" s="686"/>
      <c r="Q88" s="686"/>
      <c r="R88" s="686"/>
    </row>
    <row r="89" spans="1:23" ht="12.75" customHeight="1" x14ac:dyDescent="0.2">
      <c r="A89" s="86" t="str">
        <f>'Hulp blad grafieken en tabellen'!B5</f>
        <v>MD</v>
      </c>
      <c r="B89" s="86">
        <f>'Hulp blad grafieken en tabellen'!C5</f>
        <v>168</v>
      </c>
      <c r="C89" s="86">
        <f>'Hulp blad grafieken en tabellen'!D5</f>
        <v>160</v>
      </c>
      <c r="D89" s="88">
        <f t="shared" si="8"/>
        <v>0.95238095238095233</v>
      </c>
      <c r="E89"/>
      <c r="F89" s="66"/>
      <c r="G89" s="686"/>
      <c r="H89" s="686"/>
      <c r="I89" s="686"/>
      <c r="J89" s="686"/>
      <c r="K89" s="686"/>
      <c r="L89" s="686"/>
      <c r="M89" s="686"/>
      <c r="N89" s="686"/>
      <c r="O89" s="686"/>
      <c r="P89" s="686"/>
      <c r="Q89" s="686"/>
      <c r="R89" s="686"/>
    </row>
    <row r="90" spans="1:23" ht="12.75" customHeight="1" x14ac:dyDescent="0.2">
      <c r="A90" s="86" t="str">
        <f>'Hulp blad grafieken en tabellen'!B6</f>
        <v>NH</v>
      </c>
      <c r="B90" s="86">
        <f>'Hulp blad grafieken en tabellen'!C6</f>
        <v>399</v>
      </c>
      <c r="C90" s="86">
        <f>'Hulp blad grafieken en tabellen'!D6</f>
        <v>214</v>
      </c>
      <c r="D90" s="88">
        <f t="shared" si="8"/>
        <v>0.53634085213032578</v>
      </c>
      <c r="E90"/>
      <c r="F90" s="66"/>
      <c r="G90" s="686"/>
      <c r="H90" s="686"/>
      <c r="I90" s="686"/>
      <c r="J90" s="686"/>
      <c r="K90" s="686"/>
      <c r="L90" s="686"/>
      <c r="M90" s="686"/>
      <c r="N90" s="686"/>
      <c r="O90" s="686"/>
      <c r="P90" s="686"/>
      <c r="Q90" s="686"/>
      <c r="R90" s="686"/>
    </row>
    <row r="91" spans="1:23" ht="12.75" customHeight="1" x14ac:dyDescent="0.2">
      <c r="A91" s="86" t="str">
        <f>'Hulp blad grafieken en tabellen'!B7</f>
        <v>NN</v>
      </c>
      <c r="B91" s="86">
        <f>'Hulp blad grafieken en tabellen'!C7</f>
        <v>128</v>
      </c>
      <c r="C91" s="86">
        <f>'Hulp blad grafieken en tabellen'!D7</f>
        <v>115</v>
      </c>
      <c r="D91" s="88">
        <f t="shared" si="8"/>
        <v>0.8984375</v>
      </c>
      <c r="E91"/>
      <c r="F91" s="66"/>
      <c r="G91" s="686"/>
      <c r="H91" s="686"/>
      <c r="I91" s="686"/>
      <c r="J91" s="686"/>
      <c r="K91" s="686"/>
      <c r="L91" s="686"/>
      <c r="M91" s="686"/>
      <c r="N91" s="686"/>
      <c r="O91" s="686"/>
      <c r="P91" s="686"/>
      <c r="Q91" s="686"/>
      <c r="R91" s="686"/>
    </row>
    <row r="92" spans="1:23" ht="12.75" customHeight="1" x14ac:dyDescent="0.2">
      <c r="A92" s="86" t="str">
        <f>'Hulp blad grafieken en tabellen'!B8</f>
        <v>OB</v>
      </c>
      <c r="B92" s="86">
        <f>'Hulp blad grafieken en tabellen'!C8</f>
        <v>392</v>
      </c>
      <c r="C92" s="86">
        <f>'Hulp blad grafieken en tabellen'!D8</f>
        <v>144</v>
      </c>
      <c r="D92" s="88">
        <f t="shared" si="8"/>
        <v>0.36734693877551022</v>
      </c>
      <c r="E92"/>
      <c r="F92" s="66"/>
      <c r="G92" s="686"/>
      <c r="H92" s="686"/>
      <c r="I92" s="686"/>
      <c r="J92" s="686"/>
      <c r="K92" s="686"/>
      <c r="L92" s="686"/>
      <c r="M92" s="686"/>
      <c r="N92" s="686"/>
      <c r="O92" s="686"/>
      <c r="P92" s="686"/>
      <c r="Q92" s="686"/>
      <c r="R92" s="686"/>
    </row>
    <row r="93" spans="1:23" ht="12.75" customHeight="1" x14ac:dyDescent="0.2">
      <c r="A93" s="86" t="s">
        <v>15</v>
      </c>
      <c r="B93" s="86">
        <f>'Hulp blad grafieken en tabellen'!C9</f>
        <v>378</v>
      </c>
      <c r="C93" s="86">
        <f>'Hulp blad grafieken en tabellen'!D9</f>
        <v>242</v>
      </c>
      <c r="D93" s="88">
        <f t="shared" si="8"/>
        <v>0.64021164021164023</v>
      </c>
      <c r="E93"/>
      <c r="F93" s="66"/>
      <c r="G93" s="686"/>
      <c r="H93" s="686"/>
      <c r="I93" s="686"/>
      <c r="J93" s="686"/>
      <c r="K93" s="686"/>
      <c r="L93" s="686"/>
      <c r="M93" s="686"/>
      <c r="N93" s="686"/>
      <c r="O93" s="686"/>
      <c r="P93" s="686"/>
      <c r="Q93" s="686"/>
      <c r="R93" s="686"/>
    </row>
    <row r="94" spans="1:23" ht="12.75" customHeight="1" x14ac:dyDescent="0.2">
      <c r="A94" s="86" t="s">
        <v>12</v>
      </c>
      <c r="B94" s="86">
        <f>'Hulp blad grafieken en tabellen'!C10</f>
        <v>392</v>
      </c>
      <c r="C94" s="86">
        <f>'Hulp blad grafieken en tabellen'!D10</f>
        <v>242</v>
      </c>
      <c r="D94" s="88">
        <f t="shared" si="8"/>
        <v>0.61734693877551017</v>
      </c>
      <c r="E94"/>
      <c r="F94" s="66"/>
      <c r="G94" s="686"/>
      <c r="H94" s="686"/>
      <c r="I94" s="686"/>
      <c r="J94" s="686"/>
      <c r="K94" s="686"/>
      <c r="L94" s="686"/>
      <c r="M94" s="686"/>
      <c r="N94" s="686"/>
      <c r="O94" s="686"/>
      <c r="P94" s="686"/>
      <c r="Q94" s="686"/>
      <c r="R94" s="686"/>
    </row>
    <row r="95" spans="1:23" ht="12.75" customHeight="1" x14ac:dyDescent="0.2">
      <c r="A95" s="86" t="s">
        <v>13</v>
      </c>
      <c r="B95" s="86">
        <f>'Hulp blad grafieken en tabellen'!C11</f>
        <v>182</v>
      </c>
      <c r="C95" s="86">
        <f>'Hulp blad grafieken en tabellen'!D11</f>
        <v>175</v>
      </c>
      <c r="D95" s="88">
        <f t="shared" si="8"/>
        <v>0.96153846153846156</v>
      </c>
      <c r="E95"/>
      <c r="F95" s="66"/>
      <c r="G95" s="686"/>
      <c r="H95" s="686"/>
      <c r="I95" s="686"/>
      <c r="J95" s="686"/>
      <c r="K95" s="686"/>
      <c r="L95" s="686"/>
      <c r="M95" s="686"/>
      <c r="N95" s="686"/>
      <c r="O95" s="686"/>
      <c r="P95" s="686"/>
      <c r="Q95" s="686"/>
      <c r="R95" s="686"/>
    </row>
    <row r="96" spans="1:23" ht="12.75" customHeight="1" x14ac:dyDescent="0.2">
      <c r="A96" s="86"/>
      <c r="B96" s="86"/>
      <c r="C96" s="86"/>
      <c r="D96" s="88"/>
      <c r="E96"/>
      <c r="F96" s="66"/>
      <c r="G96" s="686"/>
      <c r="H96" s="686"/>
      <c r="I96" s="686"/>
      <c r="J96" s="686"/>
      <c r="K96" s="686"/>
      <c r="L96" s="686"/>
      <c r="M96" s="686"/>
      <c r="N96" s="686"/>
      <c r="O96" s="686"/>
      <c r="P96" s="686"/>
      <c r="Q96" s="686"/>
      <c r="R96" s="686"/>
    </row>
    <row r="97" spans="1:23" ht="12.75" customHeight="1" x14ac:dyDescent="0.2">
      <c r="A97" s="86"/>
      <c r="B97" s="86"/>
      <c r="C97" s="86"/>
      <c r="D97" s="88"/>
      <c r="E97"/>
      <c r="F97" s="66"/>
      <c r="G97" s="686"/>
      <c r="H97" s="686"/>
      <c r="I97" s="686"/>
      <c r="J97" s="686"/>
      <c r="K97" s="686"/>
      <c r="L97" s="686"/>
      <c r="M97" s="686"/>
      <c r="N97" s="686"/>
      <c r="O97" s="686"/>
      <c r="P97" s="686"/>
      <c r="Q97" s="686"/>
      <c r="R97" s="686"/>
    </row>
    <row r="98" spans="1:23" ht="12.75" customHeight="1" x14ac:dyDescent="0.2">
      <c r="A98" s="91" t="s">
        <v>1023</v>
      </c>
      <c r="B98" s="92">
        <f>SUM(B86:B97)/13</f>
        <v>206.30769230769232</v>
      </c>
      <c r="C98" s="92">
        <f>SUM(C86:C97)/13</f>
        <v>130.76923076923077</v>
      </c>
      <c r="D98" s="93">
        <f>C98/B98</f>
        <v>0.63385533184190901</v>
      </c>
      <c r="E98"/>
      <c r="F98" s="66"/>
      <c r="G98" s="686"/>
      <c r="H98" s="686"/>
      <c r="I98" s="686"/>
      <c r="J98" s="686"/>
      <c r="K98" s="686"/>
      <c r="L98" s="686"/>
      <c r="M98" s="686"/>
      <c r="N98" s="686"/>
      <c r="O98" s="686"/>
      <c r="P98" s="686"/>
      <c r="Q98" s="686"/>
      <c r="R98" s="686"/>
    </row>
    <row r="99" spans="1:23" ht="12.75" customHeight="1" x14ac:dyDescent="0.2">
      <c r="B99" s="69"/>
      <c r="C99" s="69"/>
      <c r="D99" s="66"/>
      <c r="E99"/>
      <c r="F99" s="66"/>
      <c r="G99" s="686"/>
      <c r="H99" s="686"/>
      <c r="I99" s="686"/>
      <c r="J99" s="686"/>
      <c r="K99" s="686"/>
      <c r="L99" s="686"/>
      <c r="M99" s="686"/>
      <c r="N99" s="686"/>
      <c r="O99" s="686"/>
      <c r="P99" s="686"/>
      <c r="Q99" s="686"/>
      <c r="R99" s="686"/>
    </row>
    <row r="100" spans="1:23" ht="11.1" customHeight="1" x14ac:dyDescent="0.2">
      <c r="B100" s="69"/>
      <c r="C100" s="69"/>
      <c r="D100" s="66"/>
      <c r="E100"/>
      <c r="F100" s="66"/>
      <c r="G100" s="686"/>
      <c r="H100" s="686"/>
      <c r="I100" s="686"/>
      <c r="J100" s="686"/>
      <c r="K100" s="686"/>
      <c r="L100" s="686"/>
      <c r="M100" s="686"/>
      <c r="N100" s="686"/>
      <c r="O100" s="686"/>
      <c r="P100" s="686"/>
      <c r="Q100" s="686"/>
      <c r="R100" s="686"/>
    </row>
    <row r="101" spans="1:23" x14ac:dyDescent="0.2">
      <c r="H101" s="4" t="s">
        <v>680</v>
      </c>
    </row>
    <row r="102" spans="1:23" ht="18.75" customHeight="1" x14ac:dyDescent="0.2">
      <c r="A102" s="74"/>
      <c r="B102" s="76" t="s">
        <v>1026</v>
      </c>
      <c r="C102" s="74"/>
      <c r="D102" s="74"/>
      <c r="E102" s="75"/>
      <c r="F102" s="74"/>
      <c r="G102" s="74"/>
      <c r="H102" s="74"/>
      <c r="I102" s="74"/>
      <c r="J102" s="74"/>
      <c r="K102" s="74"/>
      <c r="L102" s="74"/>
      <c r="M102" s="74"/>
      <c r="N102" s="74"/>
      <c r="O102" s="74"/>
      <c r="P102" s="74"/>
      <c r="Q102" s="74"/>
      <c r="R102" s="74"/>
      <c r="S102" s="74"/>
      <c r="T102" s="74"/>
      <c r="U102" s="74"/>
      <c r="V102" s="74"/>
      <c r="W102" s="74"/>
    </row>
    <row r="103" spans="1:23" x14ac:dyDescent="0.2">
      <c r="H103" s="4" t="s">
        <v>680</v>
      </c>
    </row>
    <row r="104" spans="1:23" ht="110.1" customHeight="1" thickBot="1" x14ac:dyDescent="0.25">
      <c r="A104" s="84" t="s">
        <v>1019</v>
      </c>
      <c r="B104" s="84" t="s">
        <v>683</v>
      </c>
      <c r="C104" s="84" t="s">
        <v>682</v>
      </c>
      <c r="D104" s="85" t="s">
        <v>681</v>
      </c>
      <c r="E104" s="73" t="s">
        <v>1034</v>
      </c>
      <c r="F104" s="102"/>
      <c r="G104"/>
    </row>
    <row r="105" spans="1:23" ht="12.75" customHeight="1" thickBot="1" x14ac:dyDescent="0.25">
      <c r="A105" s="86" t="str">
        <f>'Hulp blad grafieken en tabellen'!B2</f>
        <v>AD</v>
      </c>
      <c r="B105" s="87">
        <f>'Hulp blad grafieken en tabellen'!J2</f>
        <v>461</v>
      </c>
      <c r="C105" s="87">
        <f>'Hulp blad grafieken en tabellen'!K2</f>
        <v>1405</v>
      </c>
      <c r="D105" s="95">
        <f t="shared" ref="D105:D114" si="9">B105+C105</f>
        <v>1866</v>
      </c>
      <c r="E105" s="96">
        <f t="shared" ref="E105:E106" si="10">C105/B105</f>
        <v>3.0477223427331888</v>
      </c>
      <c r="F105" s="101"/>
      <c r="G105"/>
    </row>
    <row r="106" spans="1:23" ht="12.75" customHeight="1" thickBot="1" x14ac:dyDescent="0.25">
      <c r="A106" s="86" t="str">
        <f>'Hulp blad grafieken en tabellen'!B3</f>
        <v>DH</v>
      </c>
      <c r="B106" s="87">
        <f>'Hulp blad grafieken en tabellen'!J3</f>
        <v>552</v>
      </c>
      <c r="C106" s="87">
        <f>'Hulp blad grafieken en tabellen'!K3</f>
        <v>1212</v>
      </c>
      <c r="D106" s="95">
        <f t="shared" si="9"/>
        <v>1764</v>
      </c>
      <c r="E106" s="96">
        <f t="shared" si="10"/>
        <v>2.1956521739130435</v>
      </c>
      <c r="F106" s="101"/>
      <c r="G106"/>
    </row>
    <row r="107" spans="1:23" ht="12.75" customHeight="1" thickBot="1" x14ac:dyDescent="0.25">
      <c r="A107" s="86" t="str">
        <f>'Hulp blad grafieken en tabellen'!B4</f>
        <v>LB</v>
      </c>
      <c r="B107" s="87">
        <f>'Hulp blad grafieken en tabellen'!J4</f>
        <v>462</v>
      </c>
      <c r="C107" s="87">
        <f>'Hulp blad grafieken en tabellen'!K4</f>
        <v>1185</v>
      </c>
      <c r="D107" s="95">
        <f t="shared" si="9"/>
        <v>1647</v>
      </c>
      <c r="E107" s="96">
        <f t="shared" ref="E107:E114" si="11">C107/B107</f>
        <v>2.5649350649350651</v>
      </c>
      <c r="F107" s="101"/>
      <c r="G107"/>
    </row>
    <row r="108" spans="1:23" ht="12.75" customHeight="1" thickBot="1" x14ac:dyDescent="0.25">
      <c r="A108" s="86" t="str">
        <f>'Hulp blad grafieken en tabellen'!B5</f>
        <v>MD</v>
      </c>
      <c r="B108" s="87">
        <f>'Hulp blad grafieken en tabellen'!J5</f>
        <v>751</v>
      </c>
      <c r="C108" s="87">
        <f>'Hulp blad grafieken en tabellen'!K5</f>
        <v>2547</v>
      </c>
      <c r="D108" s="95">
        <f t="shared" si="9"/>
        <v>3298</v>
      </c>
      <c r="E108" s="96">
        <f t="shared" si="11"/>
        <v>3.3914780292942743</v>
      </c>
      <c r="F108" s="101"/>
      <c r="G108"/>
    </row>
    <row r="109" spans="1:23" ht="12.75" customHeight="1" thickBot="1" x14ac:dyDescent="0.25">
      <c r="A109" s="86" t="str">
        <f>'Hulp blad grafieken en tabellen'!B6</f>
        <v>NH</v>
      </c>
      <c r="B109" s="87">
        <f>'Hulp blad grafieken en tabellen'!J6</f>
        <v>921</v>
      </c>
      <c r="C109" s="87">
        <f>'Hulp blad grafieken en tabellen'!K6</f>
        <v>2248</v>
      </c>
      <c r="D109" s="95">
        <f t="shared" si="9"/>
        <v>3169</v>
      </c>
      <c r="E109" s="96">
        <f t="shared" si="11"/>
        <v>2.440825190010858</v>
      </c>
      <c r="F109" s="101"/>
      <c r="G109"/>
    </row>
    <row r="110" spans="1:23" ht="12.75" customHeight="1" thickBot="1" x14ac:dyDescent="0.25">
      <c r="A110" s="86" t="str">
        <f>'Hulp blad grafieken en tabellen'!B7</f>
        <v>NN</v>
      </c>
      <c r="B110" s="87">
        <f>'Hulp blad grafieken en tabellen'!J7</f>
        <v>724</v>
      </c>
      <c r="C110" s="87">
        <f>'Hulp blad grafieken en tabellen'!K7</f>
        <v>1040</v>
      </c>
      <c r="D110" s="95">
        <f t="shared" si="9"/>
        <v>1764</v>
      </c>
      <c r="E110" s="96">
        <f t="shared" si="11"/>
        <v>1.4364640883977902</v>
      </c>
      <c r="F110" s="101"/>
      <c r="G110"/>
    </row>
    <row r="111" spans="1:23" ht="12.75" customHeight="1" thickBot="1" x14ac:dyDescent="0.25">
      <c r="A111" s="86" t="str">
        <f>'Hulp blad grafieken en tabellen'!B8</f>
        <v>OB</v>
      </c>
      <c r="B111" s="87">
        <f>'Hulp blad grafieken en tabellen'!J8</f>
        <v>599</v>
      </c>
      <c r="C111" s="87">
        <f>'Hulp blad grafieken en tabellen'!K8</f>
        <v>1743</v>
      </c>
      <c r="D111" s="95">
        <f t="shared" si="9"/>
        <v>2342</v>
      </c>
      <c r="E111" s="96">
        <f t="shared" si="11"/>
        <v>2.9098497495826376</v>
      </c>
      <c r="F111" s="101"/>
      <c r="G111"/>
    </row>
    <row r="112" spans="1:23" ht="12.75" customHeight="1" thickBot="1" x14ac:dyDescent="0.25">
      <c r="A112" s="86" t="s">
        <v>15</v>
      </c>
      <c r="B112" s="87">
        <f>'Hulp blad grafieken en tabellen'!J9</f>
        <v>1644</v>
      </c>
      <c r="C112" s="87">
        <f>'Hulp blad grafieken en tabellen'!K9</f>
        <v>4792</v>
      </c>
      <c r="D112" s="95">
        <f t="shared" si="9"/>
        <v>6436</v>
      </c>
      <c r="E112" s="96">
        <f t="shared" si="11"/>
        <v>2.9148418491484187</v>
      </c>
      <c r="F112" s="101"/>
      <c r="G112"/>
    </row>
    <row r="113" spans="1:7" ht="12.75" customHeight="1" thickBot="1" x14ac:dyDescent="0.25">
      <c r="A113" s="86" t="s">
        <v>12</v>
      </c>
      <c r="B113" s="87">
        <f>'Hulp blad grafieken en tabellen'!J10</f>
        <v>806</v>
      </c>
      <c r="C113" s="87">
        <f>'Hulp blad grafieken en tabellen'!K10</f>
        <v>2431</v>
      </c>
      <c r="D113" s="95">
        <f t="shared" si="9"/>
        <v>3237</v>
      </c>
      <c r="E113" s="96">
        <f t="shared" si="11"/>
        <v>3.0161290322580645</v>
      </c>
      <c r="F113" s="101"/>
      <c r="G113"/>
    </row>
    <row r="114" spans="1:7" ht="12.75" customHeight="1" thickBot="1" x14ac:dyDescent="0.25">
      <c r="A114" s="86" t="s">
        <v>13</v>
      </c>
      <c r="B114" s="87">
        <f>'Hulp blad grafieken en tabellen'!J11</f>
        <v>761</v>
      </c>
      <c r="C114" s="87">
        <f>'Hulp blad grafieken en tabellen'!K11</f>
        <v>2229</v>
      </c>
      <c r="D114" s="95">
        <f t="shared" si="9"/>
        <v>2990</v>
      </c>
      <c r="E114" s="96">
        <f t="shared" si="11"/>
        <v>2.9290407358738504</v>
      </c>
      <c r="F114" s="101"/>
      <c r="G114"/>
    </row>
    <row r="115" spans="1:7" ht="12.75" customHeight="1" thickBot="1" x14ac:dyDescent="0.25">
      <c r="A115" s="86"/>
      <c r="B115" s="87"/>
      <c r="C115" s="87"/>
      <c r="D115" s="95"/>
      <c r="E115" s="96"/>
      <c r="F115" s="101"/>
      <c r="G115"/>
    </row>
    <row r="116" spans="1:7" ht="12.75" customHeight="1" thickBot="1" x14ac:dyDescent="0.25">
      <c r="A116" s="86"/>
      <c r="B116" s="87"/>
      <c r="C116" s="87"/>
      <c r="D116" s="95"/>
      <c r="E116" s="96"/>
      <c r="F116" s="101"/>
      <c r="G116"/>
    </row>
    <row r="117" spans="1:7" ht="12.75" customHeight="1" thickBot="1" x14ac:dyDescent="0.25">
      <c r="A117" s="86"/>
      <c r="B117" s="86"/>
      <c r="C117" s="86"/>
      <c r="D117" s="88"/>
      <c r="E117"/>
      <c r="F117" s="101"/>
      <c r="G117"/>
    </row>
    <row r="118" spans="1:7" ht="12.75" customHeight="1" thickBot="1" x14ac:dyDescent="0.25">
      <c r="A118" s="91" t="s">
        <v>1023</v>
      </c>
      <c r="B118" s="92">
        <f>SUM(B105:B117)/13</f>
        <v>590.84615384615381</v>
      </c>
      <c r="C118" s="92">
        <f>SUM(C105:C117)/13</f>
        <v>1602.4615384615386</v>
      </c>
      <c r="D118" s="92">
        <f>SUM(D105:D117)/13</f>
        <v>2193.3076923076924</v>
      </c>
      <c r="E118" s="96">
        <f>D118/C118</f>
        <v>1.3687115975422426</v>
      </c>
      <c r="F118" s="66"/>
      <c r="G118"/>
    </row>
    <row r="119" spans="1:7" ht="12.75" customHeight="1" x14ac:dyDescent="0.2">
      <c r="C119" s="69"/>
      <c r="D119" s="69"/>
      <c r="E119" s="69"/>
      <c r="F119" s="154"/>
    </row>
    <row r="120" spans="1:7" ht="12.75" customHeight="1" x14ac:dyDescent="0.2">
      <c r="C120" s="101"/>
      <c r="D120" s="101"/>
    </row>
    <row r="121" spans="1:7" ht="12.75" customHeight="1" x14ac:dyDescent="0.2">
      <c r="C121" s="101"/>
      <c r="D121" s="101"/>
    </row>
    <row r="122" spans="1:7" ht="12.75" customHeight="1" x14ac:dyDescent="0.2">
      <c r="C122" s="101"/>
      <c r="D122" s="101"/>
    </row>
    <row r="142" spans="1:31" ht="12.75" customHeight="1" x14ac:dyDescent="0.2">
      <c r="X142" s="20"/>
      <c r="Y142" s="20"/>
      <c r="Z142" s="20"/>
      <c r="AA142" s="20"/>
      <c r="AB142" s="20"/>
      <c r="AC142" s="20"/>
      <c r="AD142" s="20"/>
      <c r="AE142" s="20"/>
    </row>
    <row r="143" spans="1:31" ht="12.75" customHeight="1" x14ac:dyDescent="0.2">
      <c r="A143" s="20"/>
      <c r="B143" s="20"/>
      <c r="C143" s="20"/>
      <c r="D143" s="20"/>
      <c r="E143" s="67"/>
      <c r="F143" s="20"/>
    </row>
    <row r="144" spans="1:31" s="20" customFormat="1" x14ac:dyDescent="0.2">
      <c r="A144"/>
      <c r="B144"/>
      <c r="C144"/>
      <c r="D144"/>
      <c r="E144" s="66"/>
      <c r="F144"/>
      <c r="G144" s="67"/>
      <c r="H144" s="29"/>
      <c r="I144" s="28"/>
      <c r="J144" s="30"/>
      <c r="K144" s="30"/>
      <c r="L144" s="39"/>
      <c r="N144" s="39"/>
      <c r="P144" s="39"/>
      <c r="T144" s="38"/>
      <c r="X144"/>
      <c r="Y144"/>
      <c r="Z144"/>
      <c r="AA144"/>
      <c r="AB144"/>
      <c r="AC144"/>
      <c r="AD144"/>
      <c r="AE144"/>
    </row>
    <row r="145" spans="8:19" x14ac:dyDescent="0.2">
      <c r="H145" s="31"/>
      <c r="I145" s="31"/>
      <c r="J145" s="40"/>
      <c r="K145" s="40"/>
      <c r="L145" s="32"/>
      <c r="M145" s="40"/>
      <c r="N145" s="32"/>
      <c r="O145" s="40"/>
      <c r="P145" s="32"/>
      <c r="Q145" s="40"/>
      <c r="R145" s="40"/>
      <c r="S145" s="40"/>
    </row>
    <row r="146" spans="8:19" x14ac:dyDescent="0.2">
      <c r="H146" s="4" t="s">
        <v>680</v>
      </c>
    </row>
    <row r="153" spans="8:19" ht="12.75" customHeight="1" x14ac:dyDescent="0.2">
      <c r="H153" s="686"/>
    </row>
    <row r="154" spans="8:19" ht="12.75" customHeight="1" x14ac:dyDescent="0.2">
      <c r="H154" s="686"/>
    </row>
    <row r="155" spans="8:19" ht="12.75" customHeight="1" x14ac:dyDescent="0.2">
      <c r="H155" s="686"/>
    </row>
    <row r="156" spans="8:19" ht="12.75" customHeight="1" x14ac:dyDescent="0.2">
      <c r="H156" s="686"/>
    </row>
    <row r="157" spans="8:19" ht="12.75" customHeight="1" x14ac:dyDescent="0.2">
      <c r="H157" s="686"/>
    </row>
    <row r="158" spans="8:19" ht="12.75" customHeight="1" x14ac:dyDescent="0.2">
      <c r="H158" s="686"/>
    </row>
    <row r="159" spans="8:19" ht="12.75" customHeight="1" x14ac:dyDescent="0.2">
      <c r="H159" s="686"/>
    </row>
    <row r="160" spans="8:19" ht="12.75" customHeight="1" x14ac:dyDescent="0.2">
      <c r="H160" s="686"/>
    </row>
    <row r="161" spans="8:8" ht="12.75" customHeight="1" x14ac:dyDescent="0.2">
      <c r="H161" s="686"/>
    </row>
    <row r="162" spans="8:8" ht="12.75" customHeight="1" x14ac:dyDescent="0.2">
      <c r="H162" s="686"/>
    </row>
    <row r="163" spans="8:8" ht="12.75" customHeight="1" x14ac:dyDescent="0.2">
      <c r="H163" s="686"/>
    </row>
    <row r="164" spans="8:8" ht="12.75" customHeight="1" x14ac:dyDescent="0.2">
      <c r="H164" s="686"/>
    </row>
    <row r="165" spans="8:8" ht="12.75" customHeight="1" x14ac:dyDescent="0.2">
      <c r="H165" s="686"/>
    </row>
    <row r="166" spans="8:8" ht="12.75" customHeight="1" x14ac:dyDescent="0.2">
      <c r="H166" s="686"/>
    </row>
    <row r="167" spans="8:8" ht="12.75" customHeight="1" x14ac:dyDescent="0.2">
      <c r="H167" s="686"/>
    </row>
    <row r="168" spans="8:8" ht="12.75" customHeight="1" x14ac:dyDescent="0.2">
      <c r="H168" s="686"/>
    </row>
    <row r="169" spans="8:8" ht="12.75" customHeight="1" x14ac:dyDescent="0.2">
      <c r="H169" s="686"/>
    </row>
    <row r="170" spans="8:8" ht="12.75" customHeight="1" x14ac:dyDescent="0.2">
      <c r="H170" s="686"/>
    </row>
    <row r="171" spans="8:8" ht="12.75" customHeight="1" x14ac:dyDescent="0.2">
      <c r="H171" s="686"/>
    </row>
    <row r="172" spans="8:8" ht="12.75" customHeight="1" x14ac:dyDescent="0.2">
      <c r="H172" s="686"/>
    </row>
    <row r="173" spans="8:8" ht="12.75" customHeight="1" x14ac:dyDescent="0.2">
      <c r="H173" s="686"/>
    </row>
    <row r="174" spans="8:8" ht="12.75" customHeight="1" x14ac:dyDescent="0.2">
      <c r="H174" s="686"/>
    </row>
    <row r="175" spans="8:8" ht="12.75" customHeight="1" x14ac:dyDescent="0.2">
      <c r="H175" s="686"/>
    </row>
    <row r="176" spans="8:8" ht="12.75" customHeight="1" x14ac:dyDescent="0.2">
      <c r="H176" s="686"/>
    </row>
    <row r="177" spans="8:8" x14ac:dyDescent="0.2">
      <c r="H177" s="4" t="s">
        <v>680</v>
      </c>
    </row>
  </sheetData>
  <sortState xmlns:xlrd2="http://schemas.microsoft.com/office/spreadsheetml/2017/richdata2" ref="H121:V131">
    <sortCondition ref="H121:H131"/>
    <sortCondition ref="I121:I131"/>
  </sortState>
  <mergeCells count="19">
    <mergeCell ref="G62:G77"/>
    <mergeCell ref="Q85:Q100"/>
    <mergeCell ref="R85:R100"/>
    <mergeCell ref="L85:L100"/>
    <mergeCell ref="M85:M100"/>
    <mergeCell ref="N85:N100"/>
    <mergeCell ref="O85:O100"/>
    <mergeCell ref="P85:P100"/>
    <mergeCell ref="G85:G100"/>
    <mergeCell ref="H153:H176"/>
    <mergeCell ref="H85:H100"/>
    <mergeCell ref="I85:I100"/>
    <mergeCell ref="J85:J100"/>
    <mergeCell ref="K85:K100"/>
    <mergeCell ref="A18:W18"/>
    <mergeCell ref="H1:S1"/>
    <mergeCell ref="H3:J3"/>
    <mergeCell ref="K3:M3"/>
    <mergeCell ref="Q3:S3"/>
  </mergeCells>
  <conditionalFormatting sqref="C41:C52">
    <cfRule type="top10" dxfId="14" priority="701" percent="1" rank="10"/>
    <cfRule type="top10" dxfId="13" priority="702" percent="1" rank="25"/>
  </conditionalFormatting>
  <conditionalFormatting sqref="C63:C74">
    <cfRule type="top10" dxfId="12" priority="707" percent="1" rank="10"/>
    <cfRule type="top10" dxfId="11" priority="708" percent="1" rank="25"/>
  </conditionalFormatting>
  <conditionalFormatting sqref="C86:C96 C83:C84">
    <cfRule type="top10" dxfId="10" priority="716" percent="1" rank="10"/>
    <cfRule type="top10" dxfId="9" priority="717" percent="1" rank="25"/>
    <cfRule type="top10" dxfId="8" priority="718" percent="1" rank="10"/>
  </conditionalFormatting>
  <conditionalFormatting sqref="D20:D31">
    <cfRule type="top10" dxfId="7" priority="691" percent="1" rank="10"/>
    <cfRule type="top10" dxfId="6" priority="692" percent="1" rank="25"/>
  </conditionalFormatting>
  <conditionalFormatting sqref="D63:D74 F63:F75">
    <cfRule type="top10" dxfId="5" priority="711" percent="1" rank="10"/>
    <cfRule type="top10" dxfId="4" priority="712" percent="1" rank="25"/>
  </conditionalFormatting>
  <conditionalFormatting sqref="E20:E31">
    <cfRule type="top10" dxfId="3" priority="699" percent="1" rank="10"/>
    <cfRule type="top10" dxfId="2" priority="700" percent="1" rank="25"/>
  </conditionalFormatting>
  <conditionalFormatting sqref="F41:F53 D41:D52">
    <cfRule type="top10" dxfId="1" priority="705" percent="1" rank="10"/>
    <cfRule type="top10" dxfId="0" priority="706" percent="1" rank="25"/>
  </conditionalFormatting>
  <pageMargins left="0.23622047244094491" right="0.23622047244094491" top="0.74803149606299213" bottom="0.74803149606299213" header="0.31496062992125984" footer="0.31496062992125984"/>
  <pageSetup paperSize="9" scale="78" fitToHeight="6" orientation="landscape" r:id="rId1"/>
  <headerFooter>
    <oddHeader>&amp;C&amp;"Tahoma,Vet"&amp;14&amp;F</oddHeader>
    <oddFooter>&amp;LOpsteller: St. Cie Brw en MO&amp;CPag. &amp;P van &amp;N&amp;RDatum uitdraai: &amp;D</oddFooter>
  </headerFooter>
  <rowBreaks count="4" manualBreakCount="4">
    <brk id="35" max="22" man="1"/>
    <brk id="57" max="22" man="1"/>
    <brk id="80" max="22" man="1"/>
    <brk id="101"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9E5B-8650-4B5A-94E1-481E40F66DE6}">
  <dimension ref="A1:S3624"/>
  <sheetViews>
    <sheetView workbookViewId="0">
      <pane ySplit="1" topLeftCell="A361" activePane="bottomLeft" state="frozen"/>
      <selection pane="bottomLeft" activeCell="AD21" sqref="AD21"/>
    </sheetView>
  </sheetViews>
  <sheetFormatPr defaultColWidth="8.85546875" defaultRowHeight="12.75" x14ac:dyDescent="0.2"/>
  <cols>
    <col min="1" max="1" width="11.28515625" style="341" customWidth="1"/>
    <col min="2" max="2" width="34.5703125" style="341" bestFit="1" customWidth="1"/>
    <col min="3" max="3" width="5.42578125" style="341" customWidth="1"/>
    <col min="4" max="4" width="9.5703125" style="341" customWidth="1"/>
    <col min="5" max="5" width="4.42578125" style="341" customWidth="1"/>
    <col min="6" max="6" width="5.5703125" style="341" bestFit="1" customWidth="1"/>
    <col min="7" max="7" width="0.85546875" style="354" customWidth="1"/>
    <col min="8" max="8" width="1.140625" style="354" customWidth="1"/>
    <col min="9" max="10" width="3.5703125" style="341" customWidth="1"/>
    <col min="11" max="12" width="5.5703125" style="341" customWidth="1"/>
    <col min="13" max="13" width="5.140625" style="341" customWidth="1"/>
    <col min="14" max="15" width="5.42578125" style="359" customWidth="1"/>
    <col min="16" max="16" width="5.85546875" style="341" customWidth="1"/>
    <col min="17" max="17" width="6.5703125" style="359" customWidth="1"/>
    <col min="18" max="19" width="5.85546875" style="359" customWidth="1"/>
    <col min="20" max="16384" width="8.85546875" style="341"/>
  </cols>
  <sheetData>
    <row r="1" spans="1:19" s="340" customFormat="1" ht="67.5" x14ac:dyDescent="0.2">
      <c r="A1" s="349" t="s">
        <v>1263</v>
      </c>
      <c r="B1" s="349" t="s">
        <v>1264</v>
      </c>
      <c r="C1" s="350" t="s">
        <v>1265</v>
      </c>
      <c r="D1" s="349" t="s">
        <v>1266</v>
      </c>
      <c r="E1" s="351" t="s">
        <v>1267</v>
      </c>
      <c r="F1" s="350" t="s">
        <v>1239</v>
      </c>
      <c r="G1" s="352" t="s">
        <v>2373</v>
      </c>
      <c r="H1" s="352" t="s">
        <v>2374</v>
      </c>
      <c r="I1" s="338" t="s">
        <v>2175</v>
      </c>
      <c r="J1" s="338" t="s">
        <v>2305</v>
      </c>
      <c r="K1" s="338" t="s">
        <v>2078</v>
      </c>
      <c r="L1" s="338" t="s">
        <v>2165</v>
      </c>
      <c r="M1" s="338" t="s">
        <v>1069</v>
      </c>
      <c r="N1" s="339" t="s">
        <v>1070</v>
      </c>
      <c r="O1" s="339" t="s">
        <v>2077</v>
      </c>
      <c r="P1" s="338" t="s">
        <v>2076</v>
      </c>
      <c r="Q1" s="339" t="s">
        <v>2079</v>
      </c>
      <c r="R1" s="339" t="s">
        <v>2080</v>
      </c>
      <c r="S1" s="339" t="s">
        <v>2081</v>
      </c>
    </row>
    <row r="2" spans="1:19" ht="13.5" thickBot="1" x14ac:dyDescent="0.25">
      <c r="A2" s="19" t="s">
        <v>982</v>
      </c>
      <c r="B2" s="19" t="s">
        <v>983</v>
      </c>
      <c r="C2" s="19" t="s">
        <v>673</v>
      </c>
      <c r="D2" s="341" t="s">
        <v>180</v>
      </c>
      <c r="E2" s="353"/>
      <c r="F2" s="19" t="s">
        <v>11</v>
      </c>
      <c r="G2" s="354">
        <v>45803.584027777775</v>
      </c>
      <c r="H2" s="354">
        <v>45803.584027777775</v>
      </c>
      <c r="I2" s="19" t="str">
        <f t="shared" ref="I2:I65" si="0">IF((LEN(A2)&gt;2),"J","N")</f>
        <v>J</v>
      </c>
      <c r="J2" s="19" t="str">
        <f t="shared" ref="J2:J65" si="1">IF((D2&gt;0),"J","N")</f>
        <v>J</v>
      </c>
      <c r="K2" s="19" t="str">
        <f t="shared" ref="K2:K65" si="2">IF((D2&gt;0),(MID(D2,1,2)),"zzzz")</f>
        <v>GP</v>
      </c>
      <c r="L2" s="19" t="str">
        <f t="shared" ref="L2:L65" si="3">MID(A2,1,2)</f>
        <v>GP</v>
      </c>
      <c r="M2" s="19" t="str">
        <f t="shared" ref="M2:M65" si="4">MID(A2,3,1)</f>
        <v>-</v>
      </c>
      <c r="N2" s="355">
        <f t="shared" ref="N2:N65" si="5">IF(A2=A3,"",Q2)</f>
        <v>1</v>
      </c>
      <c r="O2" s="355" t="str">
        <f t="shared" ref="O2:O65" si="6">IF(D2=D3,"",R2)</f>
        <v/>
      </c>
      <c r="P2" s="19" t="str">
        <f t="shared" ref="P2:P65" si="7">IF(K2=K3,"",S2)</f>
        <v/>
      </c>
      <c r="Q2" s="355">
        <f t="shared" ref="Q2:Q65" si="8">IF(A2=A1,Q1+ 1,1)</f>
        <v>1</v>
      </c>
      <c r="R2" s="355">
        <f t="shared" ref="R2:R65" si="9">IF(D2=D1,R1+ 1,1)</f>
        <v>1</v>
      </c>
      <c r="S2" s="355">
        <f t="shared" ref="S2:S65" si="10">IF(K2=K1,S1+ 1,1)</f>
        <v>1</v>
      </c>
    </row>
    <row r="3" spans="1:19" ht="13.5" thickBot="1" x14ac:dyDescent="0.25">
      <c r="A3" s="19" t="s">
        <v>279</v>
      </c>
      <c r="B3" s="19" t="s">
        <v>887</v>
      </c>
      <c r="C3" s="19" t="s">
        <v>673</v>
      </c>
      <c r="D3" s="341" t="s">
        <v>180</v>
      </c>
      <c r="E3" s="353"/>
      <c r="F3" s="19" t="s">
        <v>11</v>
      </c>
      <c r="G3" s="354">
        <v>45803.584328703706</v>
      </c>
      <c r="H3" s="354">
        <v>45803.584328703706</v>
      </c>
      <c r="I3" s="19" t="str">
        <f t="shared" si="0"/>
        <v>J</v>
      </c>
      <c r="J3" s="19" t="str">
        <f t="shared" si="1"/>
        <v>J</v>
      </c>
      <c r="K3" s="19" t="str">
        <f t="shared" si="2"/>
        <v>GP</v>
      </c>
      <c r="L3" s="19" t="str">
        <f t="shared" si="3"/>
        <v>GP</v>
      </c>
      <c r="M3" s="19" t="str">
        <f t="shared" si="4"/>
        <v>-</v>
      </c>
      <c r="N3" s="355">
        <f t="shared" si="5"/>
        <v>1</v>
      </c>
      <c r="O3" s="355">
        <f t="shared" si="6"/>
        <v>2</v>
      </c>
      <c r="P3" s="19">
        <f t="shared" si="7"/>
        <v>2</v>
      </c>
      <c r="Q3" s="355">
        <f t="shared" si="8"/>
        <v>1</v>
      </c>
      <c r="R3" s="355">
        <f t="shared" si="9"/>
        <v>2</v>
      </c>
      <c r="S3" s="355">
        <f t="shared" si="10"/>
        <v>2</v>
      </c>
    </row>
    <row r="4" spans="1:19" ht="13.5" thickBot="1" x14ac:dyDescent="0.25">
      <c r="A4" s="19" t="s">
        <v>1039</v>
      </c>
      <c r="B4" s="19" t="s">
        <v>1040</v>
      </c>
      <c r="C4" s="19" t="s">
        <v>673</v>
      </c>
      <c r="D4" s="341" t="s">
        <v>429</v>
      </c>
      <c r="E4" s="353"/>
      <c r="F4" s="19" t="s">
        <v>13</v>
      </c>
      <c r="G4" s="354">
        <v>43809.431250000001</v>
      </c>
      <c r="H4" s="354">
        <v>45538.671180555553</v>
      </c>
      <c r="I4" s="19" t="str">
        <f t="shared" si="0"/>
        <v>J</v>
      </c>
      <c r="J4" s="19" t="str">
        <f t="shared" si="1"/>
        <v>J</v>
      </c>
      <c r="K4" s="19" t="str">
        <f t="shared" si="2"/>
        <v>HA</v>
      </c>
      <c r="L4" s="19" t="str">
        <f t="shared" si="3"/>
        <v>BU</v>
      </c>
      <c r="M4" s="19" t="str">
        <f t="shared" si="4"/>
        <v>-</v>
      </c>
      <c r="N4" s="355">
        <f t="shared" si="5"/>
        <v>1</v>
      </c>
      <c r="O4" s="355" t="str">
        <f t="shared" si="6"/>
        <v/>
      </c>
      <c r="P4" s="19" t="str">
        <f t="shared" si="7"/>
        <v/>
      </c>
      <c r="Q4" s="355">
        <f t="shared" si="8"/>
        <v>1</v>
      </c>
      <c r="R4" s="355">
        <f t="shared" si="9"/>
        <v>1</v>
      </c>
      <c r="S4" s="355">
        <f t="shared" si="10"/>
        <v>1</v>
      </c>
    </row>
    <row r="5" spans="1:19" ht="13.5" thickBot="1" x14ac:dyDescent="0.25">
      <c r="A5" s="353" t="s">
        <v>2364</v>
      </c>
      <c r="B5" s="353" t="s">
        <v>2365</v>
      </c>
      <c r="C5" s="353" t="s">
        <v>673</v>
      </c>
      <c r="D5" s="341" t="s">
        <v>429</v>
      </c>
      <c r="E5" s="353"/>
      <c r="F5" s="353" t="s">
        <v>7</v>
      </c>
      <c r="G5" s="354">
        <v>45947.391064814816</v>
      </c>
      <c r="H5" s="354">
        <v>45947.475659722222</v>
      </c>
      <c r="I5" s="19" t="str">
        <f t="shared" si="0"/>
        <v>J</v>
      </c>
      <c r="J5" s="19" t="str">
        <f t="shared" si="1"/>
        <v>J</v>
      </c>
      <c r="K5" s="19" t="str">
        <f t="shared" si="2"/>
        <v>HA</v>
      </c>
      <c r="L5" s="19" t="str">
        <f t="shared" si="3"/>
        <v>BU</v>
      </c>
      <c r="M5" s="353" t="str">
        <f t="shared" si="4"/>
        <v>-</v>
      </c>
      <c r="N5" s="356">
        <f t="shared" si="5"/>
        <v>1</v>
      </c>
      <c r="O5" s="356" t="str">
        <f t="shared" si="6"/>
        <v/>
      </c>
      <c r="P5" s="353" t="str">
        <f t="shared" si="7"/>
        <v/>
      </c>
      <c r="Q5" s="356">
        <f t="shared" si="8"/>
        <v>1</v>
      </c>
      <c r="R5" s="356">
        <f t="shared" si="9"/>
        <v>2</v>
      </c>
      <c r="S5" s="356">
        <f t="shared" si="10"/>
        <v>2</v>
      </c>
    </row>
    <row r="6" spans="1:19" ht="13.5" thickBot="1" x14ac:dyDescent="0.25">
      <c r="A6" s="353" t="s">
        <v>126</v>
      </c>
      <c r="B6" s="353" t="s">
        <v>1469</v>
      </c>
      <c r="C6" s="353" t="s">
        <v>673</v>
      </c>
      <c r="D6" s="341" t="s">
        <v>429</v>
      </c>
      <c r="E6" s="353"/>
      <c r="F6" s="353" t="s">
        <v>12</v>
      </c>
      <c r="G6" s="354">
        <v>43592.599606481483</v>
      </c>
      <c r="H6" s="354">
        <v>44756.451898148145</v>
      </c>
      <c r="I6" s="19" t="str">
        <f t="shared" si="0"/>
        <v>J</v>
      </c>
      <c r="J6" s="19" t="str">
        <f t="shared" si="1"/>
        <v>J</v>
      </c>
      <c r="K6" s="19" t="str">
        <f t="shared" si="2"/>
        <v>HA</v>
      </c>
      <c r="L6" s="19" t="str">
        <f t="shared" si="3"/>
        <v>BU</v>
      </c>
      <c r="M6" s="19" t="str">
        <f t="shared" si="4"/>
        <v>-</v>
      </c>
      <c r="N6" s="355">
        <f t="shared" si="5"/>
        <v>1</v>
      </c>
      <c r="O6" s="355" t="str">
        <f t="shared" si="6"/>
        <v/>
      </c>
      <c r="P6" s="19" t="str">
        <f t="shared" si="7"/>
        <v/>
      </c>
      <c r="Q6" s="355">
        <f t="shared" si="8"/>
        <v>1</v>
      </c>
      <c r="R6" s="355">
        <f t="shared" si="9"/>
        <v>3</v>
      </c>
      <c r="S6" s="355">
        <f t="shared" si="10"/>
        <v>3</v>
      </c>
    </row>
    <row r="7" spans="1:19" ht="13.5" thickBot="1" x14ac:dyDescent="0.25">
      <c r="A7" s="19" t="s">
        <v>2368</v>
      </c>
      <c r="B7" s="19" t="s">
        <v>2369</v>
      </c>
      <c r="C7" s="19" t="s">
        <v>673</v>
      </c>
      <c r="D7" s="341" t="s">
        <v>429</v>
      </c>
      <c r="E7" s="353"/>
      <c r="F7" s="19" t="s">
        <v>7</v>
      </c>
      <c r="G7" s="354">
        <v>45947.389722222222</v>
      </c>
      <c r="H7" s="354">
        <v>45947.475613425922</v>
      </c>
      <c r="I7" s="19" t="str">
        <f t="shared" si="0"/>
        <v>J</v>
      </c>
      <c r="J7" s="19" t="str">
        <f t="shared" si="1"/>
        <v>J</v>
      </c>
      <c r="K7" s="19" t="str">
        <f t="shared" si="2"/>
        <v>HA</v>
      </c>
      <c r="L7" s="19" t="str">
        <f t="shared" si="3"/>
        <v>ON</v>
      </c>
      <c r="M7" s="19" t="str">
        <f t="shared" si="4"/>
        <v>-</v>
      </c>
      <c r="N7" s="355">
        <f t="shared" si="5"/>
        <v>1</v>
      </c>
      <c r="O7" s="355" t="str">
        <f t="shared" si="6"/>
        <v/>
      </c>
      <c r="P7" s="19" t="str">
        <f t="shared" si="7"/>
        <v/>
      </c>
      <c r="Q7" s="355">
        <f t="shared" si="8"/>
        <v>1</v>
      </c>
      <c r="R7" s="355">
        <f t="shared" si="9"/>
        <v>4</v>
      </c>
      <c r="S7" s="355">
        <f t="shared" si="10"/>
        <v>4</v>
      </c>
    </row>
    <row r="8" spans="1:19" ht="13.5" thickBot="1" x14ac:dyDescent="0.25">
      <c r="A8" s="353" t="s">
        <v>1046</v>
      </c>
      <c r="B8" s="353" t="s">
        <v>1047</v>
      </c>
      <c r="C8" s="353" t="s">
        <v>673</v>
      </c>
      <c r="D8" s="341" t="s">
        <v>429</v>
      </c>
      <c r="E8" s="353"/>
      <c r="F8" s="353" t="s">
        <v>13</v>
      </c>
      <c r="G8" s="354">
        <v>43809.45988425926</v>
      </c>
      <c r="H8" s="354">
        <v>45538.652430555558</v>
      </c>
      <c r="I8" s="19" t="str">
        <f t="shared" si="0"/>
        <v>J</v>
      </c>
      <c r="J8" s="19" t="str">
        <f t="shared" si="1"/>
        <v>J</v>
      </c>
      <c r="K8" s="19" t="str">
        <f t="shared" si="2"/>
        <v>HA</v>
      </c>
      <c r="L8" s="19" t="str">
        <f t="shared" si="3"/>
        <v>SL</v>
      </c>
      <c r="M8" s="353" t="str">
        <f t="shared" si="4"/>
        <v>-</v>
      </c>
      <c r="N8" s="356">
        <f t="shared" si="5"/>
        <v>1</v>
      </c>
      <c r="O8" s="356">
        <f t="shared" si="6"/>
        <v>5</v>
      </c>
      <c r="P8" s="353">
        <f t="shared" si="7"/>
        <v>5</v>
      </c>
      <c r="Q8" s="356">
        <f t="shared" si="8"/>
        <v>1</v>
      </c>
      <c r="R8" s="356">
        <f t="shared" si="9"/>
        <v>5</v>
      </c>
      <c r="S8" s="356">
        <f t="shared" si="10"/>
        <v>5</v>
      </c>
    </row>
    <row r="9" spans="1:19" ht="13.5" thickBot="1" x14ac:dyDescent="0.25">
      <c r="A9" s="19" t="s">
        <v>123</v>
      </c>
      <c r="B9" s="19" t="s">
        <v>926</v>
      </c>
      <c r="C9" s="19" t="s">
        <v>673</v>
      </c>
      <c r="D9" s="341" t="s">
        <v>124</v>
      </c>
      <c r="E9" s="353"/>
      <c r="F9" s="19" t="s">
        <v>8</v>
      </c>
      <c r="G9" s="354">
        <v>45952.573784722219</v>
      </c>
      <c r="H9" s="354">
        <v>45952.57435185185</v>
      </c>
      <c r="I9" s="19" t="str">
        <f t="shared" si="0"/>
        <v>J</v>
      </c>
      <c r="J9" s="19" t="str">
        <f t="shared" si="1"/>
        <v>J</v>
      </c>
      <c r="K9" s="19" t="str">
        <f t="shared" si="2"/>
        <v>ON</v>
      </c>
      <c r="L9" s="19" t="str">
        <f t="shared" si="3"/>
        <v>BU</v>
      </c>
      <c r="M9" s="19" t="str">
        <f t="shared" si="4"/>
        <v>-</v>
      </c>
      <c r="N9" s="355">
        <f t="shared" si="5"/>
        <v>1</v>
      </c>
      <c r="O9" s="355">
        <f t="shared" si="6"/>
        <v>1</v>
      </c>
      <c r="P9" s="19" t="str">
        <f t="shared" si="7"/>
        <v/>
      </c>
      <c r="Q9" s="355">
        <f t="shared" si="8"/>
        <v>1</v>
      </c>
      <c r="R9" s="355">
        <f t="shared" si="9"/>
        <v>1</v>
      </c>
      <c r="S9" s="355">
        <f t="shared" si="10"/>
        <v>1</v>
      </c>
    </row>
    <row r="10" spans="1:19" ht="13.5" thickBot="1" x14ac:dyDescent="0.25">
      <c r="A10" s="19" t="s">
        <v>176</v>
      </c>
      <c r="B10" s="19" t="s">
        <v>741</v>
      </c>
      <c r="C10" s="19" t="s">
        <v>673</v>
      </c>
      <c r="D10" s="341" t="s">
        <v>1093</v>
      </c>
      <c r="E10" s="353">
        <v>1</v>
      </c>
      <c r="F10" s="19" t="s">
        <v>7</v>
      </c>
      <c r="G10" s="354">
        <v>44372.647928240738</v>
      </c>
      <c r="H10" s="354">
        <v>44902.540983796294</v>
      </c>
      <c r="I10" s="19" t="str">
        <f t="shared" si="0"/>
        <v>J</v>
      </c>
      <c r="J10" s="19" t="str">
        <f t="shared" si="1"/>
        <v>J</v>
      </c>
      <c r="K10" s="19" t="str">
        <f t="shared" si="2"/>
        <v>ON</v>
      </c>
      <c r="L10" s="19" t="str">
        <f t="shared" si="3"/>
        <v>GS</v>
      </c>
      <c r="M10" s="19" t="str">
        <f t="shared" si="4"/>
        <v>-</v>
      </c>
      <c r="N10" s="355">
        <f t="shared" si="5"/>
        <v>1</v>
      </c>
      <c r="O10" s="355">
        <f t="shared" si="6"/>
        <v>1</v>
      </c>
      <c r="P10" s="19" t="str">
        <f t="shared" si="7"/>
        <v/>
      </c>
      <c r="Q10" s="355">
        <f t="shared" si="8"/>
        <v>1</v>
      </c>
      <c r="R10" s="355">
        <f t="shared" si="9"/>
        <v>1</v>
      </c>
      <c r="S10" s="355">
        <f t="shared" si="10"/>
        <v>2</v>
      </c>
    </row>
    <row r="11" spans="1:19" ht="13.5" thickBot="1" x14ac:dyDescent="0.25">
      <c r="A11" s="19" t="s">
        <v>672</v>
      </c>
      <c r="B11" s="19" t="s">
        <v>2152</v>
      </c>
      <c r="C11" s="19" t="s">
        <v>673</v>
      </c>
      <c r="D11" s="341" t="s">
        <v>247</v>
      </c>
      <c r="E11" s="353"/>
      <c r="F11" s="19" t="s">
        <v>13</v>
      </c>
      <c r="G11" s="354">
        <v>40497.434849537036</v>
      </c>
      <c r="H11" s="354">
        <v>45538.613113425927</v>
      </c>
      <c r="I11" s="19" t="str">
        <f t="shared" si="0"/>
        <v>J</v>
      </c>
      <c r="J11" s="19" t="str">
        <f t="shared" si="1"/>
        <v>J</v>
      </c>
      <c r="K11" s="19" t="str">
        <f t="shared" si="2"/>
        <v>ON</v>
      </c>
      <c r="L11" s="19" t="str">
        <f t="shared" si="3"/>
        <v>DP</v>
      </c>
      <c r="M11" s="19" t="str">
        <f t="shared" si="4"/>
        <v>-</v>
      </c>
      <c r="N11" s="355">
        <f t="shared" si="5"/>
        <v>1</v>
      </c>
      <c r="O11" s="355" t="str">
        <f t="shared" si="6"/>
        <v/>
      </c>
      <c r="P11" s="19" t="str">
        <f t="shared" si="7"/>
        <v/>
      </c>
      <c r="Q11" s="355">
        <f t="shared" si="8"/>
        <v>1</v>
      </c>
      <c r="R11" s="355">
        <f t="shared" si="9"/>
        <v>1</v>
      </c>
      <c r="S11" s="355">
        <f t="shared" si="10"/>
        <v>3</v>
      </c>
    </row>
    <row r="12" spans="1:19" ht="13.5" thickBot="1" x14ac:dyDescent="0.25">
      <c r="A12" s="19" t="s">
        <v>1046</v>
      </c>
      <c r="B12" s="19" t="s">
        <v>1047</v>
      </c>
      <c r="C12" s="19" t="s">
        <v>673</v>
      </c>
      <c r="D12" s="341" t="s">
        <v>247</v>
      </c>
      <c r="E12" s="353"/>
      <c r="F12" s="19" t="s">
        <v>11</v>
      </c>
      <c r="G12" s="354">
        <v>44845.365277777775</v>
      </c>
      <c r="H12" s="354">
        <v>45258.561805555553</v>
      </c>
      <c r="I12" s="19" t="str">
        <f t="shared" si="0"/>
        <v>J</v>
      </c>
      <c r="J12" s="19" t="str">
        <f t="shared" si="1"/>
        <v>J</v>
      </c>
      <c r="K12" s="19" t="str">
        <f t="shared" si="2"/>
        <v>ON</v>
      </c>
      <c r="L12" s="19" t="str">
        <f t="shared" si="3"/>
        <v>SL</v>
      </c>
      <c r="M12" s="19" t="str">
        <f t="shared" si="4"/>
        <v>-</v>
      </c>
      <c r="N12" s="355">
        <f t="shared" si="5"/>
        <v>1</v>
      </c>
      <c r="O12" s="355">
        <f t="shared" si="6"/>
        <v>2</v>
      </c>
      <c r="P12" s="19" t="str">
        <f t="shared" si="7"/>
        <v/>
      </c>
      <c r="Q12" s="355">
        <f t="shared" si="8"/>
        <v>1</v>
      </c>
      <c r="R12" s="355">
        <f t="shared" si="9"/>
        <v>2</v>
      </c>
      <c r="S12" s="355">
        <f t="shared" si="10"/>
        <v>4</v>
      </c>
    </row>
    <row r="13" spans="1:19" ht="13.5" thickBot="1" x14ac:dyDescent="0.25">
      <c r="A13" s="19" t="s">
        <v>314</v>
      </c>
      <c r="B13" s="19" t="s">
        <v>891</v>
      </c>
      <c r="C13" s="19" t="s">
        <v>673</v>
      </c>
      <c r="D13" s="341" t="s">
        <v>105</v>
      </c>
      <c r="E13" s="353"/>
      <c r="F13" s="19" t="s">
        <v>15</v>
      </c>
      <c r="G13" s="354">
        <v>44523</v>
      </c>
      <c r="H13" s="354">
        <v>44789.512743055559</v>
      </c>
      <c r="I13" s="19" t="str">
        <f t="shared" si="0"/>
        <v>J</v>
      </c>
      <c r="J13" s="19" t="str">
        <f t="shared" si="1"/>
        <v>J</v>
      </c>
      <c r="K13" s="19" t="str">
        <f t="shared" si="2"/>
        <v>ON</v>
      </c>
      <c r="L13" s="19" t="str">
        <f t="shared" si="3"/>
        <v>SB</v>
      </c>
      <c r="M13" s="19" t="str">
        <f t="shared" si="4"/>
        <v>-</v>
      </c>
      <c r="N13" s="355">
        <f t="shared" si="5"/>
        <v>1</v>
      </c>
      <c r="O13" s="355">
        <f t="shared" si="6"/>
        <v>1</v>
      </c>
      <c r="P13" s="19" t="str">
        <f t="shared" si="7"/>
        <v/>
      </c>
      <c r="Q13" s="355">
        <f t="shared" si="8"/>
        <v>1</v>
      </c>
      <c r="R13" s="355">
        <f t="shared" si="9"/>
        <v>1</v>
      </c>
      <c r="S13" s="355">
        <f t="shared" si="10"/>
        <v>5</v>
      </c>
    </row>
    <row r="14" spans="1:19" ht="13.5" thickBot="1" x14ac:dyDescent="0.25">
      <c r="A14" s="353" t="s">
        <v>1872</v>
      </c>
      <c r="B14" s="353" t="s">
        <v>2096</v>
      </c>
      <c r="C14" s="353" t="s">
        <v>673</v>
      </c>
      <c r="D14" s="341" t="s">
        <v>1871</v>
      </c>
      <c r="E14" s="353"/>
      <c r="F14" s="353" t="s">
        <v>7</v>
      </c>
      <c r="G14" s="354">
        <v>43041.543715277781</v>
      </c>
      <c r="H14" s="354">
        <v>45429.45416666667</v>
      </c>
      <c r="I14" s="19" t="str">
        <f t="shared" si="0"/>
        <v>J</v>
      </c>
      <c r="J14" s="19" t="str">
        <f t="shared" si="1"/>
        <v>J</v>
      </c>
      <c r="K14" s="19" t="str">
        <f t="shared" si="2"/>
        <v>ON</v>
      </c>
      <c r="L14" s="19" t="str">
        <f t="shared" si="3"/>
        <v>PM</v>
      </c>
      <c r="M14" s="19" t="str">
        <f t="shared" si="4"/>
        <v>-</v>
      </c>
      <c r="N14" s="355">
        <f t="shared" si="5"/>
        <v>1</v>
      </c>
      <c r="O14" s="355">
        <f t="shared" si="6"/>
        <v>1</v>
      </c>
      <c r="P14" s="19">
        <f t="shared" si="7"/>
        <v>6</v>
      </c>
      <c r="Q14" s="355">
        <f t="shared" si="8"/>
        <v>1</v>
      </c>
      <c r="R14" s="355">
        <f t="shared" si="9"/>
        <v>1</v>
      </c>
      <c r="S14" s="355">
        <f t="shared" si="10"/>
        <v>6</v>
      </c>
    </row>
    <row r="15" spans="1:19" ht="13.5" thickBot="1" x14ac:dyDescent="0.25">
      <c r="A15" s="353" t="s">
        <v>324</v>
      </c>
      <c r="B15" s="353" t="s">
        <v>513</v>
      </c>
      <c r="C15" s="353" t="s">
        <v>673</v>
      </c>
      <c r="D15" s="341" t="s">
        <v>424</v>
      </c>
      <c r="E15" s="353"/>
      <c r="F15" s="353" t="s">
        <v>11</v>
      </c>
      <c r="G15" s="354">
        <v>42010.493692129632</v>
      </c>
      <c r="H15" s="354">
        <v>46013.40347222222</v>
      </c>
      <c r="I15" s="19" t="str">
        <f t="shared" si="0"/>
        <v>J</v>
      </c>
      <c r="J15" s="19" t="str">
        <f t="shared" si="1"/>
        <v>J</v>
      </c>
      <c r="K15" s="19" t="str">
        <f t="shared" si="2"/>
        <v>DA</v>
      </c>
      <c r="L15" s="19" t="str">
        <f t="shared" si="3"/>
        <v>BS</v>
      </c>
      <c r="M15" s="19" t="str">
        <f t="shared" si="4"/>
        <v>A</v>
      </c>
      <c r="N15" s="355">
        <f t="shared" si="5"/>
        <v>1</v>
      </c>
      <c r="O15" s="355">
        <f t="shared" si="6"/>
        <v>1</v>
      </c>
      <c r="P15" s="19" t="str">
        <f t="shared" si="7"/>
        <v/>
      </c>
      <c r="Q15" s="355">
        <f t="shared" si="8"/>
        <v>1</v>
      </c>
      <c r="R15" s="355">
        <f t="shared" si="9"/>
        <v>1</v>
      </c>
      <c r="S15" s="355">
        <f t="shared" si="10"/>
        <v>1</v>
      </c>
    </row>
    <row r="16" spans="1:19" ht="13.5" thickBot="1" x14ac:dyDescent="0.25">
      <c r="A16" s="19" t="s">
        <v>1105</v>
      </c>
      <c r="B16" s="19" t="s">
        <v>1106</v>
      </c>
      <c r="C16" s="19" t="s">
        <v>673</v>
      </c>
      <c r="D16" s="341" t="s">
        <v>425</v>
      </c>
      <c r="E16" s="357"/>
      <c r="F16" s="19" t="s">
        <v>12</v>
      </c>
      <c r="G16" s="354">
        <v>44757.388090277775</v>
      </c>
      <c r="H16" s="354">
        <v>44769.700694444444</v>
      </c>
      <c r="I16" s="19" t="str">
        <f t="shared" si="0"/>
        <v>J</v>
      </c>
      <c r="J16" s="19" t="str">
        <f t="shared" si="1"/>
        <v>J</v>
      </c>
      <c r="K16" s="19" t="str">
        <f t="shared" si="2"/>
        <v>DA</v>
      </c>
      <c r="L16" s="19" t="str">
        <f t="shared" si="3"/>
        <v>BM</v>
      </c>
      <c r="M16" s="19" t="str">
        <f t="shared" si="4"/>
        <v>A</v>
      </c>
      <c r="N16" s="355">
        <f t="shared" si="5"/>
        <v>1</v>
      </c>
      <c r="O16" s="355">
        <f t="shared" si="6"/>
        <v>1</v>
      </c>
      <c r="P16" s="19">
        <f t="shared" si="7"/>
        <v>2</v>
      </c>
      <c r="Q16" s="355">
        <f t="shared" si="8"/>
        <v>1</v>
      </c>
      <c r="R16" s="355">
        <f t="shared" si="9"/>
        <v>1</v>
      </c>
      <c r="S16" s="355">
        <f t="shared" si="10"/>
        <v>2</v>
      </c>
    </row>
    <row r="17" spans="1:19" ht="13.5" thickBot="1" x14ac:dyDescent="0.25">
      <c r="A17" s="19" t="s">
        <v>238</v>
      </c>
      <c r="B17" s="19" t="s">
        <v>1497</v>
      </c>
      <c r="C17" s="19" t="s">
        <v>673</v>
      </c>
      <c r="D17" s="341" t="s">
        <v>422</v>
      </c>
      <c r="E17" s="353"/>
      <c r="F17" s="19" t="s">
        <v>13</v>
      </c>
      <c r="G17" s="354">
        <v>43850.458634259259</v>
      </c>
      <c r="H17" s="354">
        <v>45503.665254629632</v>
      </c>
      <c r="I17" s="19" t="str">
        <f t="shared" si="0"/>
        <v>J</v>
      </c>
      <c r="J17" s="19" t="str">
        <f t="shared" si="1"/>
        <v>J</v>
      </c>
      <c r="K17" s="19" t="str">
        <f t="shared" si="2"/>
        <v>DB</v>
      </c>
      <c r="L17" s="19" t="str">
        <f t="shared" si="3"/>
        <v>BP</v>
      </c>
      <c r="M17" s="19" t="str">
        <f t="shared" si="4"/>
        <v>A</v>
      </c>
      <c r="N17" s="355">
        <f t="shared" si="5"/>
        <v>1</v>
      </c>
      <c r="O17" s="355">
        <f t="shared" si="6"/>
        <v>1</v>
      </c>
      <c r="P17" s="19">
        <f t="shared" si="7"/>
        <v>1</v>
      </c>
      <c r="Q17" s="355">
        <f t="shared" si="8"/>
        <v>1</v>
      </c>
      <c r="R17" s="355">
        <f t="shared" si="9"/>
        <v>1</v>
      </c>
      <c r="S17" s="355">
        <f t="shared" si="10"/>
        <v>1</v>
      </c>
    </row>
    <row r="18" spans="1:19" ht="13.5" thickBot="1" x14ac:dyDescent="0.25">
      <c r="A18" s="353" t="s">
        <v>115</v>
      </c>
      <c r="B18" s="353" t="s">
        <v>603</v>
      </c>
      <c r="C18" s="353" t="s">
        <v>673</v>
      </c>
      <c r="D18" s="341" t="s">
        <v>116</v>
      </c>
      <c r="E18" s="353"/>
      <c r="F18" s="353" t="s">
        <v>7</v>
      </c>
      <c r="G18" s="354">
        <v>43222.455185185187</v>
      </c>
      <c r="H18" s="354">
        <v>44896.3749537037</v>
      </c>
      <c r="I18" s="19" t="str">
        <f t="shared" si="0"/>
        <v>J</v>
      </c>
      <c r="J18" s="19" t="str">
        <f t="shared" si="1"/>
        <v>J</v>
      </c>
      <c r="K18" s="19" t="str">
        <f t="shared" si="2"/>
        <v>ON</v>
      </c>
      <c r="L18" s="19" t="str">
        <f t="shared" si="3"/>
        <v>RI</v>
      </c>
      <c r="M18" s="353" t="str">
        <f t="shared" si="4"/>
        <v>A</v>
      </c>
      <c r="N18" s="356">
        <f t="shared" si="5"/>
        <v>1</v>
      </c>
      <c r="O18" s="356">
        <f t="shared" si="6"/>
        <v>1</v>
      </c>
      <c r="P18" s="353" t="str">
        <f t="shared" si="7"/>
        <v/>
      </c>
      <c r="Q18" s="356">
        <f t="shared" si="8"/>
        <v>1</v>
      </c>
      <c r="R18" s="356">
        <f t="shared" si="9"/>
        <v>1</v>
      </c>
      <c r="S18" s="356">
        <f t="shared" si="10"/>
        <v>1</v>
      </c>
    </row>
    <row r="19" spans="1:19" ht="13.5" thickBot="1" x14ac:dyDescent="0.25">
      <c r="A19" s="19" t="s">
        <v>106</v>
      </c>
      <c r="B19" s="19" t="s">
        <v>615</v>
      </c>
      <c r="C19" s="19" t="s">
        <v>673</v>
      </c>
      <c r="D19" s="341" t="s">
        <v>105</v>
      </c>
      <c r="E19" s="353">
        <v>59</v>
      </c>
      <c r="F19" s="19" t="s">
        <v>15</v>
      </c>
      <c r="G19" s="354">
        <v>40289.568067129629</v>
      </c>
      <c r="H19" s="354">
        <v>44978.619039351855</v>
      </c>
      <c r="I19" s="19" t="str">
        <f t="shared" si="0"/>
        <v>J</v>
      </c>
      <c r="J19" s="19" t="str">
        <f t="shared" si="1"/>
        <v>J</v>
      </c>
      <c r="K19" s="19" t="str">
        <f t="shared" si="2"/>
        <v>ON</v>
      </c>
      <c r="L19" s="19" t="str">
        <f t="shared" si="3"/>
        <v>SB</v>
      </c>
      <c r="M19" s="19" t="str">
        <f t="shared" si="4"/>
        <v>A</v>
      </c>
      <c r="N19" s="355">
        <f t="shared" si="5"/>
        <v>1</v>
      </c>
      <c r="O19" s="355">
        <f t="shared" si="6"/>
        <v>1</v>
      </c>
      <c r="P19" s="19" t="str">
        <f t="shared" si="7"/>
        <v/>
      </c>
      <c r="Q19" s="355">
        <f t="shared" si="8"/>
        <v>1</v>
      </c>
      <c r="R19" s="355">
        <f t="shared" si="9"/>
        <v>1</v>
      </c>
      <c r="S19" s="355">
        <f t="shared" si="10"/>
        <v>2</v>
      </c>
    </row>
    <row r="20" spans="1:19" ht="13.5" thickBot="1" x14ac:dyDescent="0.25">
      <c r="A20" s="353" t="s">
        <v>210</v>
      </c>
      <c r="B20" s="353" t="s">
        <v>502</v>
      </c>
      <c r="C20" s="353" t="s">
        <v>673</v>
      </c>
      <c r="D20" s="341" t="s">
        <v>212</v>
      </c>
      <c r="E20" s="353"/>
      <c r="F20" s="353" t="s">
        <v>12</v>
      </c>
      <c r="G20" s="354">
        <v>42854.385138888887</v>
      </c>
      <c r="H20" s="354">
        <v>42854.385138888887</v>
      </c>
      <c r="I20" s="19" t="str">
        <f t="shared" si="0"/>
        <v>J</v>
      </c>
      <c r="J20" s="19" t="str">
        <f t="shared" si="1"/>
        <v>J</v>
      </c>
      <c r="K20" s="19" t="str">
        <f t="shared" si="2"/>
        <v>ON</v>
      </c>
      <c r="L20" s="19" t="str">
        <f t="shared" si="3"/>
        <v>BM</v>
      </c>
      <c r="M20" s="353" t="str">
        <f t="shared" si="4"/>
        <v>A</v>
      </c>
      <c r="N20" s="356">
        <f t="shared" si="5"/>
        <v>1</v>
      </c>
      <c r="O20" s="356">
        <f t="shared" si="6"/>
        <v>1</v>
      </c>
      <c r="P20" s="353" t="str">
        <f t="shared" si="7"/>
        <v/>
      </c>
      <c r="Q20" s="356">
        <f t="shared" si="8"/>
        <v>1</v>
      </c>
      <c r="R20" s="356">
        <f t="shared" si="9"/>
        <v>1</v>
      </c>
      <c r="S20" s="356">
        <f t="shared" si="10"/>
        <v>3</v>
      </c>
    </row>
    <row r="21" spans="1:19" ht="13.5" thickBot="1" x14ac:dyDescent="0.25">
      <c r="A21" s="353" t="s">
        <v>110</v>
      </c>
      <c r="B21" s="353" t="s">
        <v>761</v>
      </c>
      <c r="C21" s="353" t="s">
        <v>673</v>
      </c>
      <c r="D21" s="341" t="s">
        <v>141</v>
      </c>
      <c r="E21" s="353"/>
      <c r="F21" s="353" t="s">
        <v>11</v>
      </c>
      <c r="G21" s="354">
        <v>45320.469363425924</v>
      </c>
      <c r="H21" s="354">
        <v>45323.424837962964</v>
      </c>
      <c r="I21" s="19" t="str">
        <f t="shared" si="0"/>
        <v>J</v>
      </c>
      <c r="J21" s="19" t="str">
        <f t="shared" si="1"/>
        <v>J</v>
      </c>
      <c r="K21" s="19" t="str">
        <f t="shared" si="2"/>
        <v>ON</v>
      </c>
      <c r="L21" s="19" t="str">
        <f t="shared" si="3"/>
        <v>PB</v>
      </c>
      <c r="M21" s="19" t="str">
        <f t="shared" si="4"/>
        <v>A</v>
      </c>
      <c r="N21" s="355">
        <f t="shared" si="5"/>
        <v>1</v>
      </c>
      <c r="O21" s="355">
        <f t="shared" si="6"/>
        <v>1</v>
      </c>
      <c r="P21" s="19" t="str">
        <f t="shared" si="7"/>
        <v/>
      </c>
      <c r="Q21" s="355">
        <f t="shared" si="8"/>
        <v>1</v>
      </c>
      <c r="R21" s="355">
        <f t="shared" si="9"/>
        <v>1</v>
      </c>
      <c r="S21" s="355">
        <f t="shared" si="10"/>
        <v>4</v>
      </c>
    </row>
    <row r="22" spans="1:19" ht="13.5" thickBot="1" x14ac:dyDescent="0.25">
      <c r="A22" s="353" t="s">
        <v>369</v>
      </c>
      <c r="B22" s="353" t="s">
        <v>788</v>
      </c>
      <c r="C22" s="353" t="s">
        <v>673</v>
      </c>
      <c r="D22" s="341" t="s">
        <v>370</v>
      </c>
      <c r="E22" s="353"/>
      <c r="F22" s="353" t="s">
        <v>16</v>
      </c>
      <c r="G22" s="354">
        <v>45460.532280092593</v>
      </c>
      <c r="H22" s="354">
        <v>45602.380983796298</v>
      </c>
      <c r="I22" s="19" t="str">
        <f t="shared" si="0"/>
        <v>J</v>
      </c>
      <c r="J22" s="19" t="str">
        <f t="shared" si="1"/>
        <v>J</v>
      </c>
      <c r="K22" s="19" t="str">
        <f t="shared" si="2"/>
        <v>ON</v>
      </c>
      <c r="L22" s="19" t="str">
        <f t="shared" si="3"/>
        <v>VI</v>
      </c>
      <c r="M22" s="353" t="str">
        <f t="shared" si="4"/>
        <v>A</v>
      </c>
      <c r="N22" s="356">
        <f t="shared" si="5"/>
        <v>1</v>
      </c>
      <c r="O22" s="356">
        <f t="shared" si="6"/>
        <v>1</v>
      </c>
      <c r="P22" s="353" t="str">
        <f t="shared" si="7"/>
        <v/>
      </c>
      <c r="Q22" s="356">
        <f t="shared" si="8"/>
        <v>1</v>
      </c>
      <c r="R22" s="356">
        <f t="shared" si="9"/>
        <v>1</v>
      </c>
      <c r="S22" s="356">
        <f t="shared" si="10"/>
        <v>5</v>
      </c>
    </row>
    <row r="23" spans="1:19" ht="13.5" thickBot="1" x14ac:dyDescent="0.25">
      <c r="A23" s="353" t="s">
        <v>1113</v>
      </c>
      <c r="B23" s="353" t="s">
        <v>1114</v>
      </c>
      <c r="C23" s="353" t="s">
        <v>673</v>
      </c>
      <c r="D23" s="341" t="s">
        <v>1116</v>
      </c>
      <c r="E23" s="353"/>
      <c r="F23" s="353" t="s">
        <v>13</v>
      </c>
      <c r="G23" s="354">
        <v>43893.504999999997</v>
      </c>
      <c r="H23" s="354">
        <v>45538.662939814814</v>
      </c>
      <c r="I23" s="19" t="str">
        <f t="shared" si="0"/>
        <v>J</v>
      </c>
      <c r="J23" s="19" t="str">
        <f t="shared" si="1"/>
        <v>J</v>
      </c>
      <c r="K23" s="19" t="str">
        <f t="shared" si="2"/>
        <v>ON</v>
      </c>
      <c r="L23" s="19" t="str">
        <f t="shared" si="3"/>
        <v>VN</v>
      </c>
      <c r="M23" s="19" t="str">
        <f t="shared" si="4"/>
        <v>A</v>
      </c>
      <c r="N23" s="355">
        <f t="shared" si="5"/>
        <v>1</v>
      </c>
      <c r="O23" s="355">
        <f t="shared" si="6"/>
        <v>1</v>
      </c>
      <c r="P23" s="19">
        <f t="shared" si="7"/>
        <v>6</v>
      </c>
      <c r="Q23" s="355">
        <f t="shared" si="8"/>
        <v>1</v>
      </c>
      <c r="R23" s="355">
        <f t="shared" si="9"/>
        <v>1</v>
      </c>
      <c r="S23" s="355">
        <f t="shared" si="10"/>
        <v>6</v>
      </c>
    </row>
    <row r="24" spans="1:19" ht="13.5" thickBot="1" x14ac:dyDescent="0.25">
      <c r="A24" s="353" t="s">
        <v>107</v>
      </c>
      <c r="B24" s="353" t="s">
        <v>1493</v>
      </c>
      <c r="C24" s="353" t="s">
        <v>673</v>
      </c>
      <c r="D24" s="341" t="s">
        <v>477</v>
      </c>
      <c r="E24" s="353"/>
      <c r="F24" s="353" t="s">
        <v>13</v>
      </c>
      <c r="G24" s="354">
        <v>43809.461018518516</v>
      </c>
      <c r="H24" s="354">
        <v>45538.653599537036</v>
      </c>
      <c r="I24" s="19" t="str">
        <f t="shared" si="0"/>
        <v>J</v>
      </c>
      <c r="J24" s="19" t="str">
        <f t="shared" si="1"/>
        <v>J</v>
      </c>
      <c r="K24" s="19" t="str">
        <f t="shared" si="2"/>
        <v>TK</v>
      </c>
      <c r="L24" s="19" t="str">
        <f t="shared" si="3"/>
        <v>SV</v>
      </c>
      <c r="M24" s="353" t="str">
        <f t="shared" si="4"/>
        <v>A</v>
      </c>
      <c r="N24" s="356">
        <f t="shared" si="5"/>
        <v>1</v>
      </c>
      <c r="O24" s="356" t="str">
        <f t="shared" si="6"/>
        <v/>
      </c>
      <c r="P24" s="353" t="str">
        <f t="shared" si="7"/>
        <v/>
      </c>
      <c r="Q24" s="356">
        <f t="shared" si="8"/>
        <v>1</v>
      </c>
      <c r="R24" s="356">
        <f t="shared" si="9"/>
        <v>1</v>
      </c>
      <c r="S24" s="356">
        <f t="shared" si="10"/>
        <v>1</v>
      </c>
    </row>
    <row r="25" spans="1:19" ht="13.5" thickBot="1" x14ac:dyDescent="0.25">
      <c r="A25" s="353" t="s">
        <v>716</v>
      </c>
      <c r="B25" s="353" t="s">
        <v>917</v>
      </c>
      <c r="C25" s="353" t="s">
        <v>673</v>
      </c>
      <c r="D25" s="341" t="s">
        <v>477</v>
      </c>
      <c r="E25" s="353"/>
      <c r="F25" s="353" t="s">
        <v>13</v>
      </c>
      <c r="G25" s="354">
        <v>43809.460625</v>
      </c>
      <c r="H25" s="354">
        <v>44714.432673611111</v>
      </c>
      <c r="I25" s="19" t="str">
        <f t="shared" si="0"/>
        <v>J</v>
      </c>
      <c r="J25" s="19" t="str">
        <f t="shared" si="1"/>
        <v>J</v>
      </c>
      <c r="K25" s="19" t="str">
        <f t="shared" si="2"/>
        <v>TK</v>
      </c>
      <c r="L25" s="19" t="str">
        <f t="shared" si="3"/>
        <v>SV</v>
      </c>
      <c r="M25" s="19" t="str">
        <f t="shared" si="4"/>
        <v>A</v>
      </c>
      <c r="N25" s="355">
        <f t="shared" si="5"/>
        <v>1</v>
      </c>
      <c r="O25" s="355" t="str">
        <f t="shared" si="6"/>
        <v/>
      </c>
      <c r="P25" s="19" t="str">
        <f t="shared" si="7"/>
        <v/>
      </c>
      <c r="Q25" s="355">
        <f t="shared" si="8"/>
        <v>1</v>
      </c>
      <c r="R25" s="355">
        <f t="shared" si="9"/>
        <v>2</v>
      </c>
      <c r="S25" s="355">
        <f t="shared" si="10"/>
        <v>2</v>
      </c>
    </row>
    <row r="26" spans="1:19" ht="13.5" thickBot="1" x14ac:dyDescent="0.25">
      <c r="A26" s="353" t="s">
        <v>1156</v>
      </c>
      <c r="B26" s="353" t="s">
        <v>2162</v>
      </c>
      <c r="C26" s="353" t="s">
        <v>673</v>
      </c>
      <c r="D26" s="341" t="s">
        <v>477</v>
      </c>
      <c r="E26" s="353"/>
      <c r="F26" s="353" t="s">
        <v>13</v>
      </c>
      <c r="G26" s="354">
        <v>43809.468854166669</v>
      </c>
      <c r="H26" s="354">
        <v>45538.667569444442</v>
      </c>
      <c r="I26" s="19" t="str">
        <f t="shared" si="0"/>
        <v>J</v>
      </c>
      <c r="J26" s="19" t="str">
        <f t="shared" si="1"/>
        <v>J</v>
      </c>
      <c r="K26" s="19" t="str">
        <f t="shared" si="2"/>
        <v>TK</v>
      </c>
      <c r="L26" s="19" t="str">
        <f t="shared" si="3"/>
        <v>WT</v>
      </c>
      <c r="M26" s="353" t="str">
        <f t="shared" si="4"/>
        <v>A</v>
      </c>
      <c r="N26" s="356">
        <f t="shared" si="5"/>
        <v>1</v>
      </c>
      <c r="O26" s="356">
        <f t="shared" si="6"/>
        <v>3</v>
      </c>
      <c r="P26" s="353" t="str">
        <f t="shared" si="7"/>
        <v/>
      </c>
      <c r="Q26" s="356">
        <f t="shared" si="8"/>
        <v>1</v>
      </c>
      <c r="R26" s="356">
        <f t="shared" si="9"/>
        <v>3</v>
      </c>
      <c r="S26" s="356">
        <f t="shared" si="10"/>
        <v>3</v>
      </c>
    </row>
    <row r="27" spans="1:19" ht="13.5" thickBot="1" x14ac:dyDescent="0.25">
      <c r="A27" s="353" t="s">
        <v>324</v>
      </c>
      <c r="B27" s="353" t="s">
        <v>513</v>
      </c>
      <c r="C27" s="353" t="s">
        <v>673</v>
      </c>
      <c r="D27" s="341" t="s">
        <v>239</v>
      </c>
      <c r="E27" s="353"/>
      <c r="F27" s="353" t="s">
        <v>12</v>
      </c>
      <c r="G27" s="354">
        <v>42854.398842592593</v>
      </c>
      <c r="H27" s="354">
        <v>44875.44159722222</v>
      </c>
      <c r="I27" s="19" t="str">
        <f t="shared" si="0"/>
        <v>J</v>
      </c>
      <c r="J27" s="19" t="str">
        <f t="shared" si="1"/>
        <v>J</v>
      </c>
      <c r="K27" s="19" t="str">
        <f t="shared" si="2"/>
        <v>TK</v>
      </c>
      <c r="L27" s="19" t="str">
        <f t="shared" si="3"/>
        <v>BS</v>
      </c>
      <c r="M27" s="353" t="str">
        <f t="shared" si="4"/>
        <v>A</v>
      </c>
      <c r="N27" s="356">
        <f t="shared" si="5"/>
        <v>1</v>
      </c>
      <c r="O27" s="356" t="str">
        <f t="shared" si="6"/>
        <v/>
      </c>
      <c r="P27" s="353" t="str">
        <f t="shared" si="7"/>
        <v/>
      </c>
      <c r="Q27" s="356">
        <f t="shared" si="8"/>
        <v>1</v>
      </c>
      <c r="R27" s="356">
        <f t="shared" si="9"/>
        <v>1</v>
      </c>
      <c r="S27" s="356">
        <f t="shared" si="10"/>
        <v>4</v>
      </c>
    </row>
    <row r="28" spans="1:19" ht="13.5" thickBot="1" x14ac:dyDescent="0.25">
      <c r="A28" s="353" t="s">
        <v>241</v>
      </c>
      <c r="B28" s="353" t="s">
        <v>577</v>
      </c>
      <c r="C28" s="353" t="s">
        <v>673</v>
      </c>
      <c r="D28" s="341" t="s">
        <v>239</v>
      </c>
      <c r="E28" s="353"/>
      <c r="F28" s="353" t="s">
        <v>16</v>
      </c>
      <c r="G28" s="354">
        <v>35656.646597222221</v>
      </c>
      <c r="H28" s="354">
        <v>45631.649212962962</v>
      </c>
      <c r="I28" s="19" t="str">
        <f t="shared" si="0"/>
        <v>J</v>
      </c>
      <c r="J28" s="19" t="str">
        <f t="shared" si="1"/>
        <v>J</v>
      </c>
      <c r="K28" s="19" t="str">
        <f t="shared" si="2"/>
        <v>TK</v>
      </c>
      <c r="L28" s="19" t="str">
        <f t="shared" si="3"/>
        <v>MS</v>
      </c>
      <c r="M28" s="353" t="str">
        <f t="shared" si="4"/>
        <v>A</v>
      </c>
      <c r="N28" s="356" t="str">
        <f t="shared" si="5"/>
        <v/>
      </c>
      <c r="O28" s="356" t="str">
        <f t="shared" si="6"/>
        <v/>
      </c>
      <c r="P28" s="353" t="str">
        <f t="shared" si="7"/>
        <v/>
      </c>
      <c r="Q28" s="356">
        <f t="shared" si="8"/>
        <v>1</v>
      </c>
      <c r="R28" s="356">
        <f t="shared" si="9"/>
        <v>2</v>
      </c>
      <c r="S28" s="356">
        <f t="shared" si="10"/>
        <v>5</v>
      </c>
    </row>
    <row r="29" spans="1:19" ht="13.5" thickBot="1" x14ac:dyDescent="0.25">
      <c r="A29" s="19" t="s">
        <v>241</v>
      </c>
      <c r="B29" s="19" t="s">
        <v>577</v>
      </c>
      <c r="C29" s="19" t="s">
        <v>673</v>
      </c>
      <c r="D29" s="341" t="s">
        <v>239</v>
      </c>
      <c r="E29" s="353"/>
      <c r="F29" s="19" t="s">
        <v>9</v>
      </c>
      <c r="G29" s="354">
        <v>39301.448877314811</v>
      </c>
      <c r="H29" s="354">
        <v>45632.598379629628</v>
      </c>
      <c r="I29" s="19" t="str">
        <f t="shared" si="0"/>
        <v>J</v>
      </c>
      <c r="J29" s="19" t="str">
        <f t="shared" si="1"/>
        <v>J</v>
      </c>
      <c r="K29" s="19" t="str">
        <f t="shared" si="2"/>
        <v>TK</v>
      </c>
      <c r="L29" s="19" t="str">
        <f t="shared" si="3"/>
        <v>MS</v>
      </c>
      <c r="M29" s="19" t="str">
        <f t="shared" si="4"/>
        <v>A</v>
      </c>
      <c r="N29" s="355">
        <f t="shared" si="5"/>
        <v>2</v>
      </c>
      <c r="O29" s="355" t="str">
        <f t="shared" si="6"/>
        <v/>
      </c>
      <c r="P29" s="19" t="str">
        <f t="shared" si="7"/>
        <v/>
      </c>
      <c r="Q29" s="355">
        <f t="shared" si="8"/>
        <v>2</v>
      </c>
      <c r="R29" s="355">
        <f t="shared" si="9"/>
        <v>3</v>
      </c>
      <c r="S29" s="355">
        <f t="shared" si="10"/>
        <v>6</v>
      </c>
    </row>
    <row r="30" spans="1:19" ht="13.5" thickBot="1" x14ac:dyDescent="0.25">
      <c r="A30" s="19" t="s">
        <v>110</v>
      </c>
      <c r="B30" s="19" t="s">
        <v>761</v>
      </c>
      <c r="C30" s="19" t="s">
        <v>673</v>
      </c>
      <c r="D30" s="341" t="s">
        <v>239</v>
      </c>
      <c r="E30" s="353"/>
      <c r="F30" s="19" t="s">
        <v>16</v>
      </c>
      <c r="G30" s="354">
        <v>37648.642557870371</v>
      </c>
      <c r="H30" s="354">
        <v>45831.365624999999</v>
      </c>
      <c r="I30" s="19" t="str">
        <f t="shared" si="0"/>
        <v>J</v>
      </c>
      <c r="J30" s="19" t="str">
        <f t="shared" si="1"/>
        <v>J</v>
      </c>
      <c r="K30" s="19" t="str">
        <f t="shared" si="2"/>
        <v>TK</v>
      </c>
      <c r="L30" s="19" t="str">
        <f t="shared" si="3"/>
        <v>PB</v>
      </c>
      <c r="M30" s="19" t="str">
        <f t="shared" si="4"/>
        <v>A</v>
      </c>
      <c r="N30" s="355">
        <f t="shared" si="5"/>
        <v>1</v>
      </c>
      <c r="O30" s="355" t="str">
        <f t="shared" si="6"/>
        <v/>
      </c>
      <c r="P30" s="19" t="str">
        <f t="shared" si="7"/>
        <v/>
      </c>
      <c r="Q30" s="355">
        <f t="shared" si="8"/>
        <v>1</v>
      </c>
      <c r="R30" s="355">
        <f t="shared" si="9"/>
        <v>4</v>
      </c>
      <c r="S30" s="355">
        <f t="shared" si="10"/>
        <v>7</v>
      </c>
    </row>
    <row r="31" spans="1:19" ht="13.5" thickBot="1" x14ac:dyDescent="0.25">
      <c r="A31" s="353" t="s">
        <v>345</v>
      </c>
      <c r="B31" s="353" t="s">
        <v>613</v>
      </c>
      <c r="C31" s="353" t="s">
        <v>673</v>
      </c>
      <c r="D31" s="341" t="s">
        <v>239</v>
      </c>
      <c r="E31" s="353"/>
      <c r="F31" s="353" t="s">
        <v>9</v>
      </c>
      <c r="G31" s="354">
        <v>43117.571319444447</v>
      </c>
      <c r="H31" s="354">
        <v>45894.49013888889</v>
      </c>
      <c r="I31" s="19" t="str">
        <f t="shared" si="0"/>
        <v>J</v>
      </c>
      <c r="J31" s="19" t="str">
        <f t="shared" si="1"/>
        <v>J</v>
      </c>
      <c r="K31" s="19" t="str">
        <f t="shared" si="2"/>
        <v>TK</v>
      </c>
      <c r="L31" s="19" t="str">
        <f t="shared" si="3"/>
        <v>SA</v>
      </c>
      <c r="M31" s="19" t="str">
        <f t="shared" si="4"/>
        <v>A</v>
      </c>
      <c r="N31" s="355" t="str">
        <f t="shared" si="5"/>
        <v/>
      </c>
      <c r="O31" s="355" t="str">
        <f t="shared" si="6"/>
        <v/>
      </c>
      <c r="P31" s="19" t="str">
        <f t="shared" si="7"/>
        <v/>
      </c>
      <c r="Q31" s="355">
        <f t="shared" si="8"/>
        <v>1</v>
      </c>
      <c r="R31" s="355">
        <f t="shared" si="9"/>
        <v>5</v>
      </c>
      <c r="S31" s="355">
        <f t="shared" si="10"/>
        <v>8</v>
      </c>
    </row>
    <row r="32" spans="1:19" ht="13.5" thickBot="1" x14ac:dyDescent="0.25">
      <c r="A32" s="19" t="s">
        <v>345</v>
      </c>
      <c r="B32" s="19" t="s">
        <v>613</v>
      </c>
      <c r="C32" s="19" t="s">
        <v>673</v>
      </c>
      <c r="D32" s="341" t="s">
        <v>239</v>
      </c>
      <c r="E32" s="353"/>
      <c r="F32" s="19" t="s">
        <v>12</v>
      </c>
      <c r="G32" s="354">
        <v>43441.330324074072</v>
      </c>
      <c r="H32" s="354">
        <v>44875.448136574072</v>
      </c>
      <c r="I32" s="19" t="str">
        <f t="shared" si="0"/>
        <v>J</v>
      </c>
      <c r="J32" s="19" t="str">
        <f t="shared" si="1"/>
        <v>J</v>
      </c>
      <c r="K32" s="19" t="str">
        <f t="shared" si="2"/>
        <v>TK</v>
      </c>
      <c r="L32" s="19" t="str">
        <f t="shared" si="3"/>
        <v>SA</v>
      </c>
      <c r="M32" s="19" t="str">
        <f t="shared" si="4"/>
        <v>A</v>
      </c>
      <c r="N32" s="355">
        <f t="shared" si="5"/>
        <v>2</v>
      </c>
      <c r="O32" s="355" t="str">
        <f t="shared" si="6"/>
        <v/>
      </c>
      <c r="P32" s="19" t="str">
        <f t="shared" si="7"/>
        <v/>
      </c>
      <c r="Q32" s="355">
        <f t="shared" si="8"/>
        <v>2</v>
      </c>
      <c r="R32" s="355">
        <f t="shared" si="9"/>
        <v>6</v>
      </c>
      <c r="S32" s="355">
        <f t="shared" si="10"/>
        <v>9</v>
      </c>
    </row>
    <row r="33" spans="1:19" ht="13.5" thickBot="1" x14ac:dyDescent="0.25">
      <c r="A33" s="353" t="s">
        <v>369</v>
      </c>
      <c r="B33" s="353" t="s">
        <v>788</v>
      </c>
      <c r="C33" s="353" t="s">
        <v>673</v>
      </c>
      <c r="D33" s="341" t="s">
        <v>239</v>
      </c>
      <c r="E33" s="353"/>
      <c r="F33" s="353" t="s">
        <v>12</v>
      </c>
      <c r="G33" s="354">
        <v>42854.427905092591</v>
      </c>
      <c r="H33" s="354">
        <v>44873.653460648151</v>
      </c>
      <c r="I33" s="19" t="str">
        <f t="shared" si="0"/>
        <v>J</v>
      </c>
      <c r="J33" s="19" t="str">
        <f t="shared" si="1"/>
        <v>J</v>
      </c>
      <c r="K33" s="19" t="str">
        <f t="shared" si="2"/>
        <v>TK</v>
      </c>
      <c r="L33" s="19" t="str">
        <f t="shared" si="3"/>
        <v>VI</v>
      </c>
      <c r="M33" s="353" t="str">
        <f t="shared" si="4"/>
        <v>A</v>
      </c>
      <c r="N33" s="356">
        <f t="shared" si="5"/>
        <v>1</v>
      </c>
      <c r="O33" s="356">
        <f t="shared" si="6"/>
        <v>7</v>
      </c>
      <c r="P33" s="353">
        <f t="shared" si="7"/>
        <v>10</v>
      </c>
      <c r="Q33" s="356">
        <f t="shared" si="8"/>
        <v>1</v>
      </c>
      <c r="R33" s="356">
        <f t="shared" si="9"/>
        <v>7</v>
      </c>
      <c r="S33" s="356">
        <f t="shared" si="10"/>
        <v>10</v>
      </c>
    </row>
    <row r="34" spans="1:19" ht="13.5" thickBot="1" x14ac:dyDescent="0.25">
      <c r="A34" s="19" t="s">
        <v>110</v>
      </c>
      <c r="B34" s="19" t="s">
        <v>594</v>
      </c>
      <c r="C34" s="19" t="s">
        <v>673</v>
      </c>
      <c r="D34" s="341" t="s">
        <v>76</v>
      </c>
      <c r="E34" s="353"/>
      <c r="F34" s="19" t="s">
        <v>7</v>
      </c>
      <c r="G34" s="354">
        <v>41563</v>
      </c>
      <c r="H34" s="354">
        <v>45897.370532407411</v>
      </c>
      <c r="I34" s="19" t="str">
        <f t="shared" si="0"/>
        <v>J</v>
      </c>
      <c r="J34" s="19" t="str">
        <f t="shared" si="1"/>
        <v>J</v>
      </c>
      <c r="K34" s="19" t="str">
        <f t="shared" si="2"/>
        <v>TS</v>
      </c>
      <c r="L34" s="19" t="str">
        <f t="shared" si="3"/>
        <v>PB</v>
      </c>
      <c r="M34" s="19" t="str">
        <f t="shared" si="4"/>
        <v>A</v>
      </c>
      <c r="N34" s="355" t="str">
        <f t="shared" si="5"/>
        <v/>
      </c>
      <c r="O34" s="355" t="str">
        <f t="shared" si="6"/>
        <v/>
      </c>
      <c r="P34" s="19" t="str">
        <f t="shared" si="7"/>
        <v/>
      </c>
      <c r="Q34" s="355">
        <f t="shared" si="8"/>
        <v>1</v>
      </c>
      <c r="R34" s="355">
        <f t="shared" si="9"/>
        <v>1</v>
      </c>
      <c r="S34" s="355">
        <f t="shared" si="10"/>
        <v>1</v>
      </c>
    </row>
    <row r="35" spans="1:19" ht="13.5" thickBot="1" x14ac:dyDescent="0.25">
      <c r="A35" s="19" t="s">
        <v>110</v>
      </c>
      <c r="B35" s="19" t="s">
        <v>761</v>
      </c>
      <c r="C35" s="19" t="s">
        <v>673</v>
      </c>
      <c r="D35" s="341" t="s">
        <v>76</v>
      </c>
      <c r="E35" s="353"/>
      <c r="F35" s="19" t="s">
        <v>8</v>
      </c>
      <c r="G35" s="354">
        <v>42622</v>
      </c>
      <c r="H35" s="354">
        <v>44917.436377314814</v>
      </c>
      <c r="I35" s="19" t="str">
        <f t="shared" si="0"/>
        <v>J</v>
      </c>
      <c r="J35" s="19" t="str">
        <f t="shared" si="1"/>
        <v>J</v>
      </c>
      <c r="K35" s="19" t="str">
        <f t="shared" si="2"/>
        <v>TS</v>
      </c>
      <c r="L35" s="19" t="str">
        <f t="shared" si="3"/>
        <v>PB</v>
      </c>
      <c r="M35" s="19" t="str">
        <f t="shared" si="4"/>
        <v>A</v>
      </c>
      <c r="N35" s="355">
        <f t="shared" si="5"/>
        <v>2</v>
      </c>
      <c r="O35" s="355" t="str">
        <f t="shared" si="6"/>
        <v/>
      </c>
      <c r="P35" s="19" t="str">
        <f t="shared" si="7"/>
        <v/>
      </c>
      <c r="Q35" s="355">
        <f t="shared" si="8"/>
        <v>2</v>
      </c>
      <c r="R35" s="355">
        <f t="shared" si="9"/>
        <v>2</v>
      </c>
      <c r="S35" s="355">
        <f t="shared" si="10"/>
        <v>2</v>
      </c>
    </row>
    <row r="36" spans="1:19" ht="13.5" thickBot="1" x14ac:dyDescent="0.25">
      <c r="A36" s="19" t="s">
        <v>106</v>
      </c>
      <c r="B36" s="19" t="s">
        <v>616</v>
      </c>
      <c r="C36" s="19" t="s">
        <v>673</v>
      </c>
      <c r="D36" s="341" t="s">
        <v>76</v>
      </c>
      <c r="E36" s="353"/>
      <c r="F36" s="19" t="s">
        <v>7</v>
      </c>
      <c r="G36" s="354">
        <v>41563</v>
      </c>
      <c r="H36" s="354">
        <v>41563</v>
      </c>
      <c r="I36" s="19" t="str">
        <f t="shared" si="0"/>
        <v>J</v>
      </c>
      <c r="J36" s="19" t="str">
        <f t="shared" si="1"/>
        <v>J</v>
      </c>
      <c r="K36" s="19" t="str">
        <f t="shared" si="2"/>
        <v>TS</v>
      </c>
      <c r="L36" s="19" t="str">
        <f t="shared" si="3"/>
        <v>SB</v>
      </c>
      <c r="M36" s="19" t="str">
        <f t="shared" si="4"/>
        <v>A</v>
      </c>
      <c r="N36" s="355">
        <f t="shared" si="5"/>
        <v>1</v>
      </c>
      <c r="O36" s="355" t="str">
        <f t="shared" si="6"/>
        <v/>
      </c>
      <c r="P36" s="19" t="str">
        <f t="shared" si="7"/>
        <v/>
      </c>
      <c r="Q36" s="355">
        <f t="shared" si="8"/>
        <v>1</v>
      </c>
      <c r="R36" s="355">
        <f t="shared" si="9"/>
        <v>3</v>
      </c>
      <c r="S36" s="355">
        <f t="shared" si="10"/>
        <v>3</v>
      </c>
    </row>
    <row r="37" spans="1:19" ht="13.5" thickBot="1" x14ac:dyDescent="0.25">
      <c r="A37" s="19" t="s">
        <v>719</v>
      </c>
      <c r="B37" s="19" t="s">
        <v>2161</v>
      </c>
      <c r="C37" s="19" t="s">
        <v>673</v>
      </c>
      <c r="D37" s="341" t="s">
        <v>76</v>
      </c>
      <c r="E37" s="353"/>
      <c r="F37" s="19" t="s">
        <v>13</v>
      </c>
      <c r="G37" s="354">
        <v>43809.468101851853</v>
      </c>
      <c r="H37" s="354">
        <v>45538.664606481485</v>
      </c>
      <c r="I37" s="19" t="str">
        <f t="shared" si="0"/>
        <v>J</v>
      </c>
      <c r="J37" s="19" t="str">
        <f t="shared" si="1"/>
        <v>J</v>
      </c>
      <c r="K37" s="19" t="str">
        <f t="shared" si="2"/>
        <v>TS</v>
      </c>
      <c r="L37" s="19" t="str">
        <f t="shared" si="3"/>
        <v>WK</v>
      </c>
      <c r="M37" s="19" t="str">
        <f t="shared" si="4"/>
        <v>A</v>
      </c>
      <c r="N37" s="355">
        <f t="shared" si="5"/>
        <v>1</v>
      </c>
      <c r="O37" s="355">
        <f t="shared" si="6"/>
        <v>4</v>
      </c>
      <c r="P37" s="19">
        <f t="shared" si="7"/>
        <v>4</v>
      </c>
      <c r="Q37" s="355">
        <f t="shared" si="8"/>
        <v>1</v>
      </c>
      <c r="R37" s="355">
        <f t="shared" si="9"/>
        <v>4</v>
      </c>
      <c r="S37" s="355">
        <f t="shared" si="10"/>
        <v>4</v>
      </c>
    </row>
    <row r="38" spans="1:19" ht="13.5" thickBot="1" x14ac:dyDescent="0.25">
      <c r="A38" s="19" t="s">
        <v>332</v>
      </c>
      <c r="B38" s="19" t="s">
        <v>2392</v>
      </c>
      <c r="C38" s="19" t="s">
        <v>673</v>
      </c>
      <c r="D38" s="341" t="s">
        <v>331</v>
      </c>
      <c r="E38" s="353"/>
      <c r="F38" s="19" t="s">
        <v>13</v>
      </c>
      <c r="G38" s="354">
        <v>43809.467812499999</v>
      </c>
      <c r="H38" s="354">
        <v>45538.663391203707</v>
      </c>
      <c r="I38" s="19" t="str">
        <f t="shared" si="0"/>
        <v>J</v>
      </c>
      <c r="J38" s="19" t="str">
        <f t="shared" si="1"/>
        <v>J</v>
      </c>
      <c r="K38" s="19" t="str">
        <f t="shared" si="2"/>
        <v>VZ</v>
      </c>
      <c r="L38" s="19" t="str">
        <f t="shared" si="3"/>
        <v>VZ</v>
      </c>
      <c r="M38" s="19" t="str">
        <f t="shared" si="4"/>
        <v>A</v>
      </c>
      <c r="N38" s="355">
        <f t="shared" si="5"/>
        <v>1</v>
      </c>
      <c r="O38" s="355">
        <f t="shared" si="6"/>
        <v>1</v>
      </c>
      <c r="P38" s="19">
        <f t="shared" si="7"/>
        <v>1</v>
      </c>
      <c r="Q38" s="355">
        <f t="shared" si="8"/>
        <v>1</v>
      </c>
      <c r="R38" s="355">
        <f t="shared" si="9"/>
        <v>1</v>
      </c>
      <c r="S38" s="355">
        <f t="shared" si="10"/>
        <v>1</v>
      </c>
    </row>
    <row r="39" spans="1:19" ht="15.6" customHeight="1" thickBot="1" x14ac:dyDescent="0.25">
      <c r="A39" s="19" t="s">
        <v>321</v>
      </c>
      <c r="B39" s="19" t="s">
        <v>1621</v>
      </c>
      <c r="C39" s="19" t="s">
        <v>673</v>
      </c>
      <c r="D39" s="341" t="s">
        <v>429</v>
      </c>
      <c r="E39" s="353"/>
      <c r="F39" s="19" t="s">
        <v>6</v>
      </c>
      <c r="G39" s="354">
        <v>38079.597233796296</v>
      </c>
      <c r="H39" s="354">
        <v>45363.421759259261</v>
      </c>
      <c r="I39" s="19" t="str">
        <f t="shared" si="0"/>
        <v>J</v>
      </c>
      <c r="J39" s="19" t="str">
        <f t="shared" si="1"/>
        <v>J</v>
      </c>
      <c r="K39" s="19" t="str">
        <f t="shared" si="2"/>
        <v>HA</v>
      </c>
      <c r="L39" s="19" t="str">
        <f t="shared" si="3"/>
        <v>AB</v>
      </c>
      <c r="M39" s="19" t="str">
        <f t="shared" si="4"/>
        <v>H</v>
      </c>
      <c r="N39" s="355" t="str">
        <f t="shared" si="5"/>
        <v/>
      </c>
      <c r="O39" s="355" t="str">
        <f t="shared" si="6"/>
        <v/>
      </c>
      <c r="P39" s="19" t="str">
        <f t="shared" si="7"/>
        <v/>
      </c>
      <c r="Q39" s="355">
        <f t="shared" si="8"/>
        <v>1</v>
      </c>
      <c r="R39" s="355">
        <f t="shared" si="9"/>
        <v>1</v>
      </c>
      <c r="S39" s="355">
        <f t="shared" si="10"/>
        <v>1</v>
      </c>
    </row>
    <row r="40" spans="1:19" ht="13.5" thickBot="1" x14ac:dyDescent="0.25">
      <c r="A40" s="19" t="s">
        <v>321</v>
      </c>
      <c r="B40" s="19" t="s">
        <v>1621</v>
      </c>
      <c r="C40" s="19" t="s">
        <v>673</v>
      </c>
      <c r="D40" s="341" t="s">
        <v>429</v>
      </c>
      <c r="E40" s="353"/>
      <c r="F40" s="19" t="s">
        <v>8</v>
      </c>
      <c r="G40" s="354">
        <v>42622</v>
      </c>
      <c r="H40" s="354">
        <v>45474.366875</v>
      </c>
      <c r="I40" s="19" t="str">
        <f t="shared" si="0"/>
        <v>J</v>
      </c>
      <c r="J40" s="19" t="str">
        <f t="shared" si="1"/>
        <v>J</v>
      </c>
      <c r="K40" s="19" t="str">
        <f t="shared" si="2"/>
        <v>HA</v>
      </c>
      <c r="L40" s="19" t="str">
        <f t="shared" si="3"/>
        <v>AB</v>
      </c>
      <c r="M40" s="19" t="str">
        <f t="shared" si="4"/>
        <v>H</v>
      </c>
      <c r="N40" s="355" t="str">
        <f t="shared" si="5"/>
        <v/>
      </c>
      <c r="O40" s="355" t="str">
        <f t="shared" si="6"/>
        <v/>
      </c>
      <c r="P40" s="19" t="str">
        <f t="shared" si="7"/>
        <v/>
      </c>
      <c r="Q40" s="355">
        <f t="shared" si="8"/>
        <v>2</v>
      </c>
      <c r="R40" s="355">
        <f t="shared" si="9"/>
        <v>2</v>
      </c>
      <c r="S40" s="355">
        <f t="shared" si="10"/>
        <v>2</v>
      </c>
    </row>
    <row r="41" spans="1:19" ht="13.5" thickBot="1" x14ac:dyDescent="0.25">
      <c r="A41" s="353" t="s">
        <v>321</v>
      </c>
      <c r="B41" s="353" t="s">
        <v>1621</v>
      </c>
      <c r="C41" s="353" t="s">
        <v>673</v>
      </c>
      <c r="D41" s="341" t="s">
        <v>429</v>
      </c>
      <c r="E41" s="353"/>
      <c r="F41" s="353" t="s">
        <v>16</v>
      </c>
      <c r="G41" s="354">
        <v>44589.365624999999</v>
      </c>
      <c r="H41" s="354">
        <v>45581.602314814816</v>
      </c>
      <c r="I41" s="19" t="str">
        <f t="shared" si="0"/>
        <v>J</v>
      </c>
      <c r="J41" s="19" t="str">
        <f t="shared" si="1"/>
        <v>J</v>
      </c>
      <c r="K41" s="19" t="str">
        <f t="shared" si="2"/>
        <v>HA</v>
      </c>
      <c r="L41" s="19" t="str">
        <f t="shared" si="3"/>
        <v>AB</v>
      </c>
      <c r="M41" s="353" t="str">
        <f t="shared" si="4"/>
        <v>H</v>
      </c>
      <c r="N41" s="356" t="str">
        <f t="shared" si="5"/>
        <v/>
      </c>
      <c r="O41" s="356" t="str">
        <f t="shared" si="6"/>
        <v/>
      </c>
      <c r="P41" s="353" t="str">
        <f t="shared" si="7"/>
        <v/>
      </c>
      <c r="Q41" s="356">
        <f t="shared" si="8"/>
        <v>3</v>
      </c>
      <c r="R41" s="356">
        <f t="shared" si="9"/>
        <v>3</v>
      </c>
      <c r="S41" s="356">
        <f t="shared" si="10"/>
        <v>3</v>
      </c>
    </row>
    <row r="42" spans="1:19" ht="13.5" thickBot="1" x14ac:dyDescent="0.25">
      <c r="A42" s="19" t="s">
        <v>321</v>
      </c>
      <c r="B42" s="19" t="s">
        <v>1621</v>
      </c>
      <c r="C42" s="19" t="s">
        <v>673</v>
      </c>
      <c r="D42" s="341" t="s">
        <v>429</v>
      </c>
      <c r="E42" s="353"/>
      <c r="F42" s="19" t="s">
        <v>9</v>
      </c>
      <c r="G42" s="354">
        <v>39301.430856481478</v>
      </c>
      <c r="H42" s="354">
        <v>45632.566689814812</v>
      </c>
      <c r="I42" s="19" t="str">
        <f t="shared" si="0"/>
        <v>J</v>
      </c>
      <c r="J42" s="19" t="str">
        <f t="shared" si="1"/>
        <v>J</v>
      </c>
      <c r="K42" s="19" t="str">
        <f t="shared" si="2"/>
        <v>HA</v>
      </c>
      <c r="L42" s="19" t="str">
        <f t="shared" si="3"/>
        <v>AB</v>
      </c>
      <c r="M42" s="19" t="str">
        <f t="shared" si="4"/>
        <v>H</v>
      </c>
      <c r="N42" s="355" t="str">
        <f t="shared" si="5"/>
        <v/>
      </c>
      <c r="O42" s="355" t="str">
        <f t="shared" si="6"/>
        <v/>
      </c>
      <c r="P42" s="19" t="str">
        <f t="shared" si="7"/>
        <v/>
      </c>
      <c r="Q42" s="355">
        <f t="shared" si="8"/>
        <v>4</v>
      </c>
      <c r="R42" s="355">
        <f t="shared" si="9"/>
        <v>4</v>
      </c>
      <c r="S42" s="355">
        <f t="shared" si="10"/>
        <v>4</v>
      </c>
    </row>
    <row r="43" spans="1:19" ht="13.5" thickBot="1" x14ac:dyDescent="0.25">
      <c r="A43" s="19" t="s">
        <v>321</v>
      </c>
      <c r="B43" s="19" t="s">
        <v>1621</v>
      </c>
      <c r="C43" s="19" t="s">
        <v>673</v>
      </c>
      <c r="D43" s="341" t="s">
        <v>429</v>
      </c>
      <c r="E43" s="353"/>
      <c r="F43" s="19" t="s">
        <v>11</v>
      </c>
      <c r="G43" s="354">
        <v>35656.61822916667</v>
      </c>
      <c r="H43" s="354">
        <v>45258.502129629633</v>
      </c>
      <c r="I43" s="19" t="str">
        <f t="shared" si="0"/>
        <v>J</v>
      </c>
      <c r="J43" s="19" t="str">
        <f t="shared" si="1"/>
        <v>J</v>
      </c>
      <c r="K43" s="19" t="str">
        <f t="shared" si="2"/>
        <v>HA</v>
      </c>
      <c r="L43" s="19" t="str">
        <f t="shared" si="3"/>
        <v>AB</v>
      </c>
      <c r="M43" s="19" t="str">
        <f t="shared" si="4"/>
        <v>H</v>
      </c>
      <c r="N43" s="355" t="str">
        <f t="shared" si="5"/>
        <v/>
      </c>
      <c r="O43" s="355" t="str">
        <f t="shared" si="6"/>
        <v/>
      </c>
      <c r="P43" s="19" t="str">
        <f t="shared" si="7"/>
        <v/>
      </c>
      <c r="Q43" s="355">
        <f t="shared" si="8"/>
        <v>5</v>
      </c>
      <c r="R43" s="355">
        <f t="shared" si="9"/>
        <v>5</v>
      </c>
      <c r="S43" s="355">
        <f t="shared" si="10"/>
        <v>5</v>
      </c>
    </row>
    <row r="44" spans="1:19" ht="13.5" thickBot="1" x14ac:dyDescent="0.25">
      <c r="A44" s="19" t="s">
        <v>321</v>
      </c>
      <c r="B44" s="19" t="s">
        <v>1621</v>
      </c>
      <c r="C44" s="19" t="s">
        <v>673</v>
      </c>
      <c r="D44" s="341" t="s">
        <v>429</v>
      </c>
      <c r="E44" s="353"/>
      <c r="F44" s="19" t="s">
        <v>15</v>
      </c>
      <c r="G44" s="354">
        <v>38105.433692129627</v>
      </c>
      <c r="H44" s="354">
        <v>44512.369606481479</v>
      </c>
      <c r="I44" s="19" t="str">
        <f t="shared" si="0"/>
        <v>J</v>
      </c>
      <c r="J44" s="19" t="str">
        <f t="shared" si="1"/>
        <v>J</v>
      </c>
      <c r="K44" s="19" t="str">
        <f t="shared" si="2"/>
        <v>HA</v>
      </c>
      <c r="L44" s="19" t="str">
        <f t="shared" si="3"/>
        <v>AB</v>
      </c>
      <c r="M44" s="19" t="str">
        <f t="shared" si="4"/>
        <v>H</v>
      </c>
      <c r="N44" s="355" t="str">
        <f t="shared" si="5"/>
        <v/>
      </c>
      <c r="O44" s="355" t="str">
        <f t="shared" si="6"/>
        <v/>
      </c>
      <c r="P44" s="19" t="str">
        <f t="shared" si="7"/>
        <v/>
      </c>
      <c r="Q44" s="355">
        <f t="shared" si="8"/>
        <v>6</v>
      </c>
      <c r="R44" s="355">
        <f t="shared" si="9"/>
        <v>6</v>
      </c>
      <c r="S44" s="355">
        <f t="shared" si="10"/>
        <v>6</v>
      </c>
    </row>
    <row r="45" spans="1:19" ht="13.5" thickBot="1" x14ac:dyDescent="0.25">
      <c r="A45" s="19" t="s">
        <v>321</v>
      </c>
      <c r="B45" s="19" t="s">
        <v>1621</v>
      </c>
      <c r="C45" s="19" t="s">
        <v>673</v>
      </c>
      <c r="D45" s="341" t="s">
        <v>429</v>
      </c>
      <c r="E45" s="353"/>
      <c r="F45" s="19" t="s">
        <v>12</v>
      </c>
      <c r="G45" s="354">
        <v>35656.61822916667</v>
      </c>
      <c r="H45" s="354">
        <v>44768.417812500003</v>
      </c>
      <c r="I45" s="19" t="str">
        <f t="shared" si="0"/>
        <v>J</v>
      </c>
      <c r="J45" s="19" t="str">
        <f t="shared" si="1"/>
        <v>J</v>
      </c>
      <c r="K45" s="19" t="str">
        <f t="shared" si="2"/>
        <v>HA</v>
      </c>
      <c r="L45" s="19" t="str">
        <f t="shared" si="3"/>
        <v>AB</v>
      </c>
      <c r="M45" s="19" t="str">
        <f t="shared" si="4"/>
        <v>H</v>
      </c>
      <c r="N45" s="355" t="str">
        <f t="shared" si="5"/>
        <v/>
      </c>
      <c r="O45" s="355" t="str">
        <f t="shared" si="6"/>
        <v/>
      </c>
      <c r="P45" s="19" t="str">
        <f t="shared" si="7"/>
        <v/>
      </c>
      <c r="Q45" s="355">
        <f t="shared" si="8"/>
        <v>7</v>
      </c>
      <c r="R45" s="355">
        <f t="shared" si="9"/>
        <v>7</v>
      </c>
      <c r="S45" s="355">
        <f t="shared" si="10"/>
        <v>7</v>
      </c>
    </row>
    <row r="46" spans="1:19" ht="13.5" thickBot="1" x14ac:dyDescent="0.25">
      <c r="A46" s="353" t="s">
        <v>321</v>
      </c>
      <c r="B46" s="353" t="s">
        <v>1621</v>
      </c>
      <c r="C46" s="353" t="s">
        <v>673</v>
      </c>
      <c r="D46" s="341" t="s">
        <v>429</v>
      </c>
      <c r="E46" s="353"/>
      <c r="F46" s="353" t="s">
        <v>13</v>
      </c>
      <c r="G46" s="354">
        <v>35656.61822916667</v>
      </c>
      <c r="H46" s="354">
        <v>45503.663564814815</v>
      </c>
      <c r="I46" s="19" t="str">
        <f t="shared" si="0"/>
        <v>J</v>
      </c>
      <c r="J46" s="19" t="str">
        <f t="shared" si="1"/>
        <v>J</v>
      </c>
      <c r="K46" s="19" t="str">
        <f t="shared" si="2"/>
        <v>HA</v>
      </c>
      <c r="L46" s="19" t="str">
        <f t="shared" si="3"/>
        <v>AB</v>
      </c>
      <c r="M46" s="19" t="str">
        <f t="shared" si="4"/>
        <v>H</v>
      </c>
      <c r="N46" s="355">
        <f t="shared" si="5"/>
        <v>8</v>
      </c>
      <c r="O46" s="355" t="str">
        <f t="shared" si="6"/>
        <v/>
      </c>
      <c r="P46" s="19" t="str">
        <f t="shared" si="7"/>
        <v/>
      </c>
      <c r="Q46" s="355">
        <f t="shared" si="8"/>
        <v>8</v>
      </c>
      <c r="R46" s="355">
        <f t="shared" si="9"/>
        <v>8</v>
      </c>
      <c r="S46" s="355">
        <f t="shared" si="10"/>
        <v>8</v>
      </c>
    </row>
    <row r="47" spans="1:19" ht="13.5" thickBot="1" x14ac:dyDescent="0.25">
      <c r="A47" s="19" t="s">
        <v>328</v>
      </c>
      <c r="B47" s="19" t="s">
        <v>503</v>
      </c>
      <c r="C47" s="19" t="s">
        <v>673</v>
      </c>
      <c r="D47" s="341" t="s">
        <v>429</v>
      </c>
      <c r="E47" s="353"/>
      <c r="F47" s="19" t="s">
        <v>6</v>
      </c>
      <c r="G47" s="354">
        <v>45314.403310185182</v>
      </c>
      <c r="H47" s="354">
        <v>45314.500300925924</v>
      </c>
      <c r="I47" s="19" t="str">
        <f t="shared" si="0"/>
        <v>J</v>
      </c>
      <c r="J47" s="19" t="str">
        <f t="shared" si="1"/>
        <v>J</v>
      </c>
      <c r="K47" s="19" t="str">
        <f t="shared" si="2"/>
        <v>HA</v>
      </c>
      <c r="L47" s="19" t="str">
        <f t="shared" si="3"/>
        <v>AH</v>
      </c>
      <c r="M47" s="19" t="str">
        <f t="shared" si="4"/>
        <v>H</v>
      </c>
      <c r="N47" s="355" t="str">
        <f t="shared" si="5"/>
        <v/>
      </c>
      <c r="O47" s="355" t="str">
        <f t="shared" si="6"/>
        <v/>
      </c>
      <c r="P47" s="19" t="str">
        <f t="shared" si="7"/>
        <v/>
      </c>
      <c r="Q47" s="355">
        <f t="shared" si="8"/>
        <v>1</v>
      </c>
      <c r="R47" s="355">
        <f t="shared" si="9"/>
        <v>9</v>
      </c>
      <c r="S47" s="355">
        <f t="shared" si="10"/>
        <v>9</v>
      </c>
    </row>
    <row r="48" spans="1:19" ht="13.5" thickBot="1" x14ac:dyDescent="0.25">
      <c r="A48" s="19" t="s">
        <v>328</v>
      </c>
      <c r="B48" s="19" t="s">
        <v>503</v>
      </c>
      <c r="C48" s="19" t="s">
        <v>673</v>
      </c>
      <c r="D48" s="341" t="s">
        <v>429</v>
      </c>
      <c r="E48" s="353"/>
      <c r="F48" s="19" t="s">
        <v>9</v>
      </c>
      <c r="G48" s="354">
        <v>42493.478113425925</v>
      </c>
      <c r="H48" s="354">
        <v>45632.567465277774</v>
      </c>
      <c r="I48" s="19" t="str">
        <f t="shared" si="0"/>
        <v>J</v>
      </c>
      <c r="J48" s="19" t="str">
        <f t="shared" si="1"/>
        <v>J</v>
      </c>
      <c r="K48" s="19" t="str">
        <f t="shared" si="2"/>
        <v>HA</v>
      </c>
      <c r="L48" s="19" t="str">
        <f t="shared" si="3"/>
        <v>AH</v>
      </c>
      <c r="M48" s="19" t="str">
        <f t="shared" si="4"/>
        <v>H</v>
      </c>
      <c r="N48" s="355" t="str">
        <f t="shared" si="5"/>
        <v/>
      </c>
      <c r="O48" s="355" t="str">
        <f t="shared" si="6"/>
        <v/>
      </c>
      <c r="P48" s="19" t="str">
        <f t="shared" si="7"/>
        <v/>
      </c>
      <c r="Q48" s="355">
        <f t="shared" si="8"/>
        <v>2</v>
      </c>
      <c r="R48" s="355">
        <f t="shared" si="9"/>
        <v>10</v>
      </c>
      <c r="S48" s="355">
        <f t="shared" si="10"/>
        <v>10</v>
      </c>
    </row>
    <row r="49" spans="1:19" ht="13.5" thickBot="1" x14ac:dyDescent="0.25">
      <c r="A49" s="19" t="s">
        <v>328</v>
      </c>
      <c r="B49" s="19" t="s">
        <v>2213</v>
      </c>
      <c r="C49" s="19" t="s">
        <v>673</v>
      </c>
      <c r="D49" s="341" t="s">
        <v>429</v>
      </c>
      <c r="E49" s="353"/>
      <c r="F49" s="19" t="s">
        <v>11</v>
      </c>
      <c r="G49" s="354">
        <v>45803.44327546296</v>
      </c>
      <c r="H49" s="354">
        <v>45803.44327546296</v>
      </c>
      <c r="I49" s="19" t="str">
        <f t="shared" si="0"/>
        <v>J</v>
      </c>
      <c r="J49" s="19" t="str">
        <f t="shared" si="1"/>
        <v>J</v>
      </c>
      <c r="K49" s="19" t="str">
        <f t="shared" si="2"/>
        <v>HA</v>
      </c>
      <c r="L49" s="19" t="str">
        <f t="shared" si="3"/>
        <v>AH</v>
      </c>
      <c r="M49" s="19" t="str">
        <f t="shared" si="4"/>
        <v>H</v>
      </c>
      <c r="N49" s="355" t="str">
        <f t="shared" si="5"/>
        <v/>
      </c>
      <c r="O49" s="355" t="str">
        <f t="shared" si="6"/>
        <v/>
      </c>
      <c r="P49" s="19" t="str">
        <f t="shared" si="7"/>
        <v/>
      </c>
      <c r="Q49" s="355">
        <f t="shared" si="8"/>
        <v>3</v>
      </c>
      <c r="R49" s="355">
        <f t="shared" si="9"/>
        <v>11</v>
      </c>
      <c r="S49" s="355">
        <f t="shared" si="10"/>
        <v>11</v>
      </c>
    </row>
    <row r="50" spans="1:19" ht="13.5" thickBot="1" x14ac:dyDescent="0.25">
      <c r="A50" s="353" t="s">
        <v>328</v>
      </c>
      <c r="B50" s="353" t="s">
        <v>503</v>
      </c>
      <c r="C50" s="353" t="s">
        <v>673</v>
      </c>
      <c r="D50" s="341" t="s">
        <v>429</v>
      </c>
      <c r="E50" s="353"/>
      <c r="F50" s="353" t="s">
        <v>12</v>
      </c>
      <c r="G50" s="354">
        <v>45068.442708333336</v>
      </c>
      <c r="H50" s="354">
        <v>45589.685324074075</v>
      </c>
      <c r="I50" s="19" t="str">
        <f t="shared" si="0"/>
        <v>J</v>
      </c>
      <c r="J50" s="19" t="str">
        <f t="shared" si="1"/>
        <v>J</v>
      </c>
      <c r="K50" s="19" t="str">
        <f t="shared" si="2"/>
        <v>HA</v>
      </c>
      <c r="L50" s="19" t="str">
        <f t="shared" si="3"/>
        <v>AH</v>
      </c>
      <c r="M50" s="353" t="str">
        <f t="shared" si="4"/>
        <v>H</v>
      </c>
      <c r="N50" s="356">
        <f t="shared" si="5"/>
        <v>4</v>
      </c>
      <c r="O50" s="356" t="str">
        <f t="shared" si="6"/>
        <v/>
      </c>
      <c r="P50" s="353" t="str">
        <f t="shared" si="7"/>
        <v/>
      </c>
      <c r="Q50" s="356">
        <f t="shared" si="8"/>
        <v>4</v>
      </c>
      <c r="R50" s="356">
        <f t="shared" si="9"/>
        <v>12</v>
      </c>
      <c r="S50" s="356">
        <f t="shared" si="10"/>
        <v>12</v>
      </c>
    </row>
    <row r="51" spans="1:19" ht="13.5" thickBot="1" x14ac:dyDescent="0.25">
      <c r="A51" s="353" t="s">
        <v>111</v>
      </c>
      <c r="B51" s="353" t="s">
        <v>2130</v>
      </c>
      <c r="C51" s="353" t="s">
        <v>673</v>
      </c>
      <c r="D51" s="341" t="s">
        <v>429</v>
      </c>
      <c r="E51" s="353"/>
      <c r="F51" s="353" t="s">
        <v>6</v>
      </c>
      <c r="G51" s="354">
        <v>38079.592743055553</v>
      </c>
      <c r="H51" s="354">
        <v>45792.624583333331</v>
      </c>
      <c r="I51" s="19" t="str">
        <f t="shared" si="0"/>
        <v>J</v>
      </c>
      <c r="J51" s="19" t="str">
        <f t="shared" si="1"/>
        <v>J</v>
      </c>
      <c r="K51" s="19" t="str">
        <f t="shared" si="2"/>
        <v>HA</v>
      </c>
      <c r="L51" s="19" t="str">
        <f t="shared" si="3"/>
        <v>BM</v>
      </c>
      <c r="M51" s="353" t="str">
        <f t="shared" si="4"/>
        <v>H</v>
      </c>
      <c r="N51" s="356" t="str">
        <f t="shared" si="5"/>
        <v/>
      </c>
      <c r="O51" s="356" t="str">
        <f t="shared" si="6"/>
        <v/>
      </c>
      <c r="P51" s="353" t="str">
        <f t="shared" si="7"/>
        <v/>
      </c>
      <c r="Q51" s="356">
        <f t="shared" si="8"/>
        <v>1</v>
      </c>
      <c r="R51" s="356">
        <f t="shared" si="9"/>
        <v>13</v>
      </c>
      <c r="S51" s="356">
        <f t="shared" si="10"/>
        <v>13</v>
      </c>
    </row>
    <row r="52" spans="1:19" ht="13.5" thickBot="1" x14ac:dyDescent="0.25">
      <c r="A52" s="353" t="s">
        <v>111</v>
      </c>
      <c r="B52" s="353" t="s">
        <v>504</v>
      </c>
      <c r="C52" s="353" t="s">
        <v>673</v>
      </c>
      <c r="D52" s="341" t="s">
        <v>429</v>
      </c>
      <c r="E52" s="353"/>
      <c r="F52" s="353" t="s">
        <v>7</v>
      </c>
      <c r="G52" s="354">
        <v>43844.359791666669</v>
      </c>
      <c r="H52" s="354">
        <v>43844.359791666669</v>
      </c>
      <c r="I52" s="19" t="str">
        <f t="shared" si="0"/>
        <v>J</v>
      </c>
      <c r="J52" s="19" t="str">
        <f t="shared" si="1"/>
        <v>J</v>
      </c>
      <c r="K52" s="19" t="str">
        <f t="shared" si="2"/>
        <v>HA</v>
      </c>
      <c r="L52" s="19" t="str">
        <f t="shared" si="3"/>
        <v>BM</v>
      </c>
      <c r="M52" s="19" t="str">
        <f t="shared" si="4"/>
        <v>H</v>
      </c>
      <c r="N52" s="355" t="str">
        <f t="shared" si="5"/>
        <v/>
      </c>
      <c r="O52" s="355" t="str">
        <f t="shared" si="6"/>
        <v/>
      </c>
      <c r="P52" s="19" t="str">
        <f t="shared" si="7"/>
        <v/>
      </c>
      <c r="Q52" s="355">
        <f t="shared" si="8"/>
        <v>2</v>
      </c>
      <c r="R52" s="355">
        <f t="shared" si="9"/>
        <v>14</v>
      </c>
      <c r="S52" s="355">
        <f t="shared" si="10"/>
        <v>14</v>
      </c>
    </row>
    <row r="53" spans="1:19" ht="13.5" thickBot="1" x14ac:dyDescent="0.25">
      <c r="A53" s="19" t="s">
        <v>111</v>
      </c>
      <c r="B53" s="19" t="s">
        <v>1276</v>
      </c>
      <c r="C53" s="19" t="s">
        <v>673</v>
      </c>
      <c r="D53" s="341" t="s">
        <v>429</v>
      </c>
      <c r="E53" s="353"/>
      <c r="F53" s="19" t="s">
        <v>8</v>
      </c>
      <c r="G53" s="354">
        <v>45078.621041666665</v>
      </c>
      <c r="H53" s="354">
        <v>45474.367060185185</v>
      </c>
      <c r="I53" s="19" t="str">
        <f t="shared" si="0"/>
        <v>J</v>
      </c>
      <c r="J53" s="19" t="str">
        <f t="shared" si="1"/>
        <v>J</v>
      </c>
      <c r="K53" s="19" t="str">
        <f t="shared" si="2"/>
        <v>HA</v>
      </c>
      <c r="L53" s="19" t="str">
        <f t="shared" si="3"/>
        <v>BM</v>
      </c>
      <c r="M53" s="19" t="str">
        <f t="shared" si="4"/>
        <v>H</v>
      </c>
      <c r="N53" s="355" t="str">
        <f t="shared" si="5"/>
        <v/>
      </c>
      <c r="O53" s="355" t="str">
        <f t="shared" si="6"/>
        <v/>
      </c>
      <c r="P53" s="19" t="str">
        <f t="shared" si="7"/>
        <v/>
      </c>
      <c r="Q53" s="355">
        <f t="shared" si="8"/>
        <v>3</v>
      </c>
      <c r="R53" s="355">
        <f t="shared" si="9"/>
        <v>15</v>
      </c>
      <c r="S53" s="355">
        <f t="shared" si="10"/>
        <v>15</v>
      </c>
    </row>
    <row r="54" spans="1:19" ht="13.5" thickBot="1" x14ac:dyDescent="0.25">
      <c r="A54" s="353" t="s">
        <v>111</v>
      </c>
      <c r="B54" s="353" t="s">
        <v>2130</v>
      </c>
      <c r="C54" s="353" t="s">
        <v>673</v>
      </c>
      <c r="D54" s="341" t="s">
        <v>429</v>
      </c>
      <c r="E54" s="353"/>
      <c r="F54" s="353" t="s">
        <v>9</v>
      </c>
      <c r="G54" s="354">
        <v>44147.415520833332</v>
      </c>
      <c r="H54" s="354">
        <v>45646.593541666669</v>
      </c>
      <c r="I54" s="19" t="str">
        <f t="shared" si="0"/>
        <v>J</v>
      </c>
      <c r="J54" s="19" t="str">
        <f t="shared" si="1"/>
        <v>J</v>
      </c>
      <c r="K54" s="19" t="str">
        <f t="shared" si="2"/>
        <v>HA</v>
      </c>
      <c r="L54" s="19" t="str">
        <f t="shared" si="3"/>
        <v>BM</v>
      </c>
      <c r="M54" s="19" t="str">
        <f t="shared" si="4"/>
        <v>H</v>
      </c>
      <c r="N54" s="355" t="str">
        <f t="shared" si="5"/>
        <v/>
      </c>
      <c r="O54" s="355" t="str">
        <f t="shared" si="6"/>
        <v/>
      </c>
      <c r="P54" s="19" t="str">
        <f t="shared" si="7"/>
        <v/>
      </c>
      <c r="Q54" s="355">
        <f t="shared" si="8"/>
        <v>4</v>
      </c>
      <c r="R54" s="355">
        <f t="shared" si="9"/>
        <v>16</v>
      </c>
      <c r="S54" s="355">
        <f t="shared" si="10"/>
        <v>16</v>
      </c>
    </row>
    <row r="55" spans="1:19" ht="13.5" thickBot="1" x14ac:dyDescent="0.25">
      <c r="A55" s="19" t="s">
        <v>111</v>
      </c>
      <c r="B55" s="19" t="s">
        <v>2130</v>
      </c>
      <c r="C55" s="19" t="s">
        <v>673</v>
      </c>
      <c r="D55" s="341" t="s">
        <v>429</v>
      </c>
      <c r="E55" s="353"/>
      <c r="F55" s="19" t="s">
        <v>11</v>
      </c>
      <c r="G55" s="354">
        <v>42870</v>
      </c>
      <c r="H55" s="354">
        <v>45693.565104166664</v>
      </c>
      <c r="I55" s="19" t="str">
        <f t="shared" si="0"/>
        <v>J</v>
      </c>
      <c r="J55" s="19" t="str">
        <f t="shared" si="1"/>
        <v>J</v>
      </c>
      <c r="K55" s="19" t="str">
        <f t="shared" si="2"/>
        <v>HA</v>
      </c>
      <c r="L55" s="19" t="str">
        <f t="shared" si="3"/>
        <v>BM</v>
      </c>
      <c r="M55" s="19" t="str">
        <f t="shared" si="4"/>
        <v>H</v>
      </c>
      <c r="N55" s="355" t="str">
        <f t="shared" si="5"/>
        <v/>
      </c>
      <c r="O55" s="355" t="str">
        <f t="shared" si="6"/>
        <v/>
      </c>
      <c r="P55" s="19" t="str">
        <f t="shared" si="7"/>
        <v/>
      </c>
      <c r="Q55" s="355">
        <f t="shared" si="8"/>
        <v>5</v>
      </c>
      <c r="R55" s="355">
        <f t="shared" si="9"/>
        <v>17</v>
      </c>
      <c r="S55" s="355">
        <f t="shared" si="10"/>
        <v>17</v>
      </c>
    </row>
    <row r="56" spans="1:19" ht="13.5" thickBot="1" x14ac:dyDescent="0.25">
      <c r="A56" s="353" t="s">
        <v>111</v>
      </c>
      <c r="B56" s="353" t="s">
        <v>927</v>
      </c>
      <c r="C56" s="353" t="s">
        <v>673</v>
      </c>
      <c r="D56" s="341" t="s">
        <v>429</v>
      </c>
      <c r="E56" s="353"/>
      <c r="F56" s="353" t="s">
        <v>15</v>
      </c>
      <c r="G56" s="354">
        <v>44302.493645833332</v>
      </c>
      <c r="H56" s="354">
        <v>45393.56417824074</v>
      </c>
      <c r="I56" s="19" t="str">
        <f t="shared" si="0"/>
        <v>J</v>
      </c>
      <c r="J56" s="19" t="str">
        <f t="shared" si="1"/>
        <v>J</v>
      </c>
      <c r="K56" s="19" t="str">
        <f t="shared" si="2"/>
        <v>HA</v>
      </c>
      <c r="L56" s="19" t="str">
        <f t="shared" si="3"/>
        <v>BM</v>
      </c>
      <c r="M56" s="353" t="str">
        <f t="shared" si="4"/>
        <v>H</v>
      </c>
      <c r="N56" s="356" t="str">
        <f t="shared" si="5"/>
        <v/>
      </c>
      <c r="O56" s="356" t="str">
        <f t="shared" si="6"/>
        <v/>
      </c>
      <c r="P56" s="353" t="str">
        <f t="shared" si="7"/>
        <v/>
      </c>
      <c r="Q56" s="356">
        <f t="shared" si="8"/>
        <v>6</v>
      </c>
      <c r="R56" s="356">
        <f t="shared" si="9"/>
        <v>18</v>
      </c>
      <c r="S56" s="356">
        <f t="shared" si="10"/>
        <v>18</v>
      </c>
    </row>
    <row r="57" spans="1:19" ht="13.5" thickBot="1" x14ac:dyDescent="0.25">
      <c r="A57" s="353" t="s">
        <v>111</v>
      </c>
      <c r="B57" s="353" t="s">
        <v>2130</v>
      </c>
      <c r="C57" s="353" t="s">
        <v>673</v>
      </c>
      <c r="D57" s="341" t="s">
        <v>429</v>
      </c>
      <c r="E57" s="353"/>
      <c r="F57" s="353" t="s">
        <v>12</v>
      </c>
      <c r="G57" s="354">
        <v>45068.447152777779</v>
      </c>
      <c r="H57" s="354">
        <v>45666.354872685188</v>
      </c>
      <c r="I57" s="19" t="str">
        <f t="shared" si="0"/>
        <v>J</v>
      </c>
      <c r="J57" s="19" t="str">
        <f t="shared" si="1"/>
        <v>J</v>
      </c>
      <c r="K57" s="19" t="str">
        <f t="shared" si="2"/>
        <v>HA</v>
      </c>
      <c r="L57" s="19" t="str">
        <f t="shared" si="3"/>
        <v>BM</v>
      </c>
      <c r="M57" s="19" t="str">
        <f t="shared" si="4"/>
        <v>H</v>
      </c>
      <c r="N57" s="355">
        <f t="shared" si="5"/>
        <v>7</v>
      </c>
      <c r="O57" s="355" t="str">
        <f t="shared" si="6"/>
        <v/>
      </c>
      <c r="P57" s="19" t="str">
        <f t="shared" si="7"/>
        <v/>
      </c>
      <c r="Q57" s="355">
        <f t="shared" si="8"/>
        <v>7</v>
      </c>
      <c r="R57" s="355">
        <f t="shared" si="9"/>
        <v>19</v>
      </c>
      <c r="S57" s="355">
        <f t="shared" si="10"/>
        <v>19</v>
      </c>
    </row>
    <row r="58" spans="1:19" ht="13.5" thickBot="1" x14ac:dyDescent="0.25">
      <c r="A58" s="19" t="s">
        <v>758</v>
      </c>
      <c r="B58" s="19" t="s">
        <v>961</v>
      </c>
      <c r="C58" s="19" t="s">
        <v>673</v>
      </c>
      <c r="D58" s="341" t="s">
        <v>429</v>
      </c>
      <c r="E58" s="353"/>
      <c r="F58" s="19" t="s">
        <v>6</v>
      </c>
      <c r="G58" s="354">
        <v>45314.411550925928</v>
      </c>
      <c r="H58" s="354">
        <v>45363.425138888888</v>
      </c>
      <c r="I58" s="19" t="str">
        <f t="shared" si="0"/>
        <v>J</v>
      </c>
      <c r="J58" s="19" t="str">
        <f t="shared" si="1"/>
        <v>J</v>
      </c>
      <c r="K58" s="19" t="str">
        <f t="shared" si="2"/>
        <v>HA</v>
      </c>
      <c r="L58" s="19" t="str">
        <f t="shared" si="3"/>
        <v>BM</v>
      </c>
      <c r="M58" s="19" t="str">
        <f t="shared" si="4"/>
        <v>H</v>
      </c>
      <c r="N58" s="355" t="str">
        <f t="shared" si="5"/>
        <v/>
      </c>
      <c r="O58" s="355" t="str">
        <f t="shared" si="6"/>
        <v/>
      </c>
      <c r="P58" s="19" t="str">
        <f t="shared" si="7"/>
        <v/>
      </c>
      <c r="Q58" s="355">
        <f t="shared" si="8"/>
        <v>1</v>
      </c>
      <c r="R58" s="355">
        <f t="shared" si="9"/>
        <v>20</v>
      </c>
      <c r="S58" s="355">
        <f t="shared" si="10"/>
        <v>20</v>
      </c>
    </row>
    <row r="59" spans="1:19" ht="13.5" thickBot="1" x14ac:dyDescent="0.25">
      <c r="A59" s="19" t="s">
        <v>758</v>
      </c>
      <c r="B59" s="19" t="s">
        <v>961</v>
      </c>
      <c r="C59" s="19" t="s">
        <v>673</v>
      </c>
      <c r="D59" s="341" t="s">
        <v>429</v>
      </c>
      <c r="E59" s="353"/>
      <c r="F59" s="19" t="s">
        <v>9</v>
      </c>
      <c r="G59" s="354">
        <v>45309.380636574075</v>
      </c>
      <c r="H59" s="354">
        <v>45632.569502314815</v>
      </c>
      <c r="I59" s="19" t="str">
        <f t="shared" si="0"/>
        <v>J</v>
      </c>
      <c r="J59" s="19" t="str">
        <f t="shared" si="1"/>
        <v>J</v>
      </c>
      <c r="K59" s="19" t="str">
        <f t="shared" si="2"/>
        <v>HA</v>
      </c>
      <c r="L59" s="19" t="str">
        <f t="shared" si="3"/>
        <v>BM</v>
      </c>
      <c r="M59" s="19" t="str">
        <f t="shared" si="4"/>
        <v>H</v>
      </c>
      <c r="N59" s="355" t="str">
        <f t="shared" si="5"/>
        <v/>
      </c>
      <c r="O59" s="355" t="str">
        <f t="shared" si="6"/>
        <v/>
      </c>
      <c r="P59" s="19" t="str">
        <f t="shared" si="7"/>
        <v/>
      </c>
      <c r="Q59" s="355">
        <f t="shared" si="8"/>
        <v>2</v>
      </c>
      <c r="R59" s="355">
        <f t="shared" si="9"/>
        <v>21</v>
      </c>
      <c r="S59" s="355">
        <f t="shared" si="10"/>
        <v>21</v>
      </c>
    </row>
    <row r="60" spans="1:19" ht="13.5" thickBot="1" x14ac:dyDescent="0.25">
      <c r="A60" s="19" t="s">
        <v>758</v>
      </c>
      <c r="B60" s="19" t="s">
        <v>961</v>
      </c>
      <c r="C60" s="19" t="s">
        <v>673</v>
      </c>
      <c r="D60" s="341" t="s">
        <v>429</v>
      </c>
      <c r="E60" s="353"/>
      <c r="F60" s="19" t="s">
        <v>15</v>
      </c>
      <c r="G60" s="354">
        <v>44302.492986111109</v>
      </c>
      <c r="H60" s="354">
        <v>45393.564560185187</v>
      </c>
      <c r="I60" s="19" t="str">
        <f t="shared" si="0"/>
        <v>J</v>
      </c>
      <c r="J60" s="19" t="str">
        <f t="shared" si="1"/>
        <v>J</v>
      </c>
      <c r="K60" s="19" t="str">
        <f t="shared" si="2"/>
        <v>HA</v>
      </c>
      <c r="L60" s="19" t="str">
        <f t="shared" si="3"/>
        <v>BM</v>
      </c>
      <c r="M60" s="19" t="str">
        <f t="shared" si="4"/>
        <v>H</v>
      </c>
      <c r="N60" s="355">
        <f t="shared" si="5"/>
        <v>3</v>
      </c>
      <c r="O60" s="355" t="str">
        <f t="shared" si="6"/>
        <v/>
      </c>
      <c r="P60" s="19" t="str">
        <f t="shared" si="7"/>
        <v/>
      </c>
      <c r="Q60" s="355">
        <f t="shared" si="8"/>
        <v>3</v>
      </c>
      <c r="R60" s="355">
        <f t="shared" si="9"/>
        <v>22</v>
      </c>
      <c r="S60" s="355">
        <f t="shared" si="10"/>
        <v>22</v>
      </c>
    </row>
    <row r="61" spans="1:19" ht="13.5" thickBot="1" x14ac:dyDescent="0.25">
      <c r="A61" s="353" t="s">
        <v>707</v>
      </c>
      <c r="B61" s="353" t="s">
        <v>770</v>
      </c>
      <c r="C61" s="353" t="s">
        <v>673</v>
      </c>
      <c r="D61" s="341" t="s">
        <v>429</v>
      </c>
      <c r="E61" s="353"/>
      <c r="F61" s="353" t="s">
        <v>6</v>
      </c>
      <c r="G61" s="354">
        <v>45314.411759259259</v>
      </c>
      <c r="H61" s="354">
        <v>45363.42523148148</v>
      </c>
      <c r="I61" s="19" t="str">
        <f t="shared" si="0"/>
        <v>J</v>
      </c>
      <c r="J61" s="19" t="str">
        <f t="shared" si="1"/>
        <v>J</v>
      </c>
      <c r="K61" s="19" t="str">
        <f t="shared" si="2"/>
        <v>HA</v>
      </c>
      <c r="L61" s="19" t="str">
        <f t="shared" si="3"/>
        <v>BM</v>
      </c>
      <c r="M61" s="19" t="str">
        <f t="shared" si="4"/>
        <v>H</v>
      </c>
      <c r="N61" s="355" t="str">
        <f t="shared" si="5"/>
        <v/>
      </c>
      <c r="O61" s="355" t="str">
        <f t="shared" si="6"/>
        <v/>
      </c>
      <c r="P61" s="19" t="str">
        <f t="shared" si="7"/>
        <v/>
      </c>
      <c r="Q61" s="355">
        <f t="shared" si="8"/>
        <v>1</v>
      </c>
      <c r="R61" s="355">
        <f t="shared" si="9"/>
        <v>23</v>
      </c>
      <c r="S61" s="355">
        <f t="shared" si="10"/>
        <v>23</v>
      </c>
    </row>
    <row r="62" spans="1:19" ht="13.5" thickBot="1" x14ac:dyDescent="0.25">
      <c r="A62" s="19" t="s">
        <v>707</v>
      </c>
      <c r="B62" s="19" t="s">
        <v>770</v>
      </c>
      <c r="C62" s="19" t="s">
        <v>673</v>
      </c>
      <c r="D62" s="341" t="s">
        <v>429</v>
      </c>
      <c r="E62" s="353"/>
      <c r="F62" s="19" t="s">
        <v>9</v>
      </c>
      <c r="G62" s="354">
        <v>45309.380833333336</v>
      </c>
      <c r="H62" s="354">
        <v>45632.56962962963</v>
      </c>
      <c r="I62" s="19" t="str">
        <f t="shared" si="0"/>
        <v>J</v>
      </c>
      <c r="J62" s="19" t="str">
        <f t="shared" si="1"/>
        <v>J</v>
      </c>
      <c r="K62" s="19" t="str">
        <f t="shared" si="2"/>
        <v>HA</v>
      </c>
      <c r="L62" s="19" t="str">
        <f t="shared" si="3"/>
        <v>BM</v>
      </c>
      <c r="M62" s="19" t="str">
        <f t="shared" si="4"/>
        <v>H</v>
      </c>
      <c r="N62" s="355" t="str">
        <f t="shared" si="5"/>
        <v/>
      </c>
      <c r="O62" s="355" t="str">
        <f t="shared" si="6"/>
        <v/>
      </c>
      <c r="P62" s="19" t="str">
        <f t="shared" si="7"/>
        <v/>
      </c>
      <c r="Q62" s="355">
        <f t="shared" si="8"/>
        <v>2</v>
      </c>
      <c r="R62" s="355">
        <f t="shared" si="9"/>
        <v>24</v>
      </c>
      <c r="S62" s="355">
        <f t="shared" si="10"/>
        <v>24</v>
      </c>
    </row>
    <row r="63" spans="1:19" ht="13.5" thickBot="1" x14ac:dyDescent="0.25">
      <c r="A63" s="19" t="s">
        <v>707</v>
      </c>
      <c r="B63" s="19" t="s">
        <v>770</v>
      </c>
      <c r="C63" s="19" t="s">
        <v>673</v>
      </c>
      <c r="D63" s="341" t="s">
        <v>429</v>
      </c>
      <c r="E63" s="353"/>
      <c r="F63" s="19" t="s">
        <v>11</v>
      </c>
      <c r="G63" s="354">
        <v>45677.645914351851</v>
      </c>
      <c r="H63" s="354">
        <v>45677.645914351851</v>
      </c>
      <c r="I63" s="19" t="str">
        <f t="shared" si="0"/>
        <v>J</v>
      </c>
      <c r="J63" s="19" t="str">
        <f t="shared" si="1"/>
        <v>J</v>
      </c>
      <c r="K63" s="19" t="str">
        <f t="shared" si="2"/>
        <v>HA</v>
      </c>
      <c r="L63" s="19" t="str">
        <f t="shared" si="3"/>
        <v>BM</v>
      </c>
      <c r="M63" s="19" t="str">
        <f t="shared" si="4"/>
        <v>H</v>
      </c>
      <c r="N63" s="355" t="str">
        <f t="shared" si="5"/>
        <v/>
      </c>
      <c r="O63" s="355" t="str">
        <f t="shared" si="6"/>
        <v/>
      </c>
      <c r="P63" s="19" t="str">
        <f t="shared" si="7"/>
        <v/>
      </c>
      <c r="Q63" s="355">
        <f t="shared" si="8"/>
        <v>3</v>
      </c>
      <c r="R63" s="355">
        <f t="shared" si="9"/>
        <v>25</v>
      </c>
      <c r="S63" s="355">
        <f t="shared" si="10"/>
        <v>25</v>
      </c>
    </row>
    <row r="64" spans="1:19" ht="13.5" thickBot="1" x14ac:dyDescent="0.25">
      <c r="A64" s="353" t="s">
        <v>707</v>
      </c>
      <c r="B64" s="353" t="s">
        <v>770</v>
      </c>
      <c r="C64" s="353" t="s">
        <v>673</v>
      </c>
      <c r="D64" s="341" t="s">
        <v>429</v>
      </c>
      <c r="E64" s="353"/>
      <c r="F64" s="353" t="s">
        <v>15</v>
      </c>
      <c r="G64" s="354">
        <v>44418.353009259263</v>
      </c>
      <c r="H64" s="354">
        <v>44498.378217592595</v>
      </c>
      <c r="I64" s="19" t="str">
        <f t="shared" si="0"/>
        <v>J</v>
      </c>
      <c r="J64" s="19" t="str">
        <f t="shared" si="1"/>
        <v>J</v>
      </c>
      <c r="K64" s="19" t="str">
        <f t="shared" si="2"/>
        <v>HA</v>
      </c>
      <c r="L64" s="19" t="str">
        <f t="shared" si="3"/>
        <v>BM</v>
      </c>
      <c r="M64" s="353" t="str">
        <f t="shared" si="4"/>
        <v>H</v>
      </c>
      <c r="N64" s="356" t="str">
        <f t="shared" si="5"/>
        <v/>
      </c>
      <c r="O64" s="356" t="str">
        <f t="shared" si="6"/>
        <v/>
      </c>
      <c r="P64" s="353" t="str">
        <f t="shared" si="7"/>
        <v/>
      </c>
      <c r="Q64" s="356">
        <f t="shared" si="8"/>
        <v>4</v>
      </c>
      <c r="R64" s="356">
        <f t="shared" si="9"/>
        <v>26</v>
      </c>
      <c r="S64" s="356">
        <f t="shared" si="10"/>
        <v>26</v>
      </c>
    </row>
    <row r="65" spans="1:19" ht="13.5" thickBot="1" x14ac:dyDescent="0.25">
      <c r="A65" s="19" t="s">
        <v>707</v>
      </c>
      <c r="B65" s="19" t="s">
        <v>770</v>
      </c>
      <c r="C65" s="19" t="s">
        <v>673</v>
      </c>
      <c r="D65" s="341" t="s">
        <v>429</v>
      </c>
      <c r="E65" s="353"/>
      <c r="F65" s="19" t="s">
        <v>12</v>
      </c>
      <c r="G65" s="354">
        <v>42854.384444444448</v>
      </c>
      <c r="H65" s="354">
        <v>44756.434236111112</v>
      </c>
      <c r="I65" s="19" t="str">
        <f t="shared" si="0"/>
        <v>J</v>
      </c>
      <c r="J65" s="19" t="str">
        <f t="shared" si="1"/>
        <v>J</v>
      </c>
      <c r="K65" s="19" t="str">
        <f t="shared" si="2"/>
        <v>HA</v>
      </c>
      <c r="L65" s="19" t="str">
        <f t="shared" si="3"/>
        <v>BM</v>
      </c>
      <c r="M65" s="19" t="str">
        <f t="shared" si="4"/>
        <v>H</v>
      </c>
      <c r="N65" s="355" t="str">
        <f t="shared" si="5"/>
        <v/>
      </c>
      <c r="O65" s="355" t="str">
        <f t="shared" si="6"/>
        <v/>
      </c>
      <c r="P65" s="19" t="str">
        <f t="shared" si="7"/>
        <v/>
      </c>
      <c r="Q65" s="355">
        <f t="shared" si="8"/>
        <v>5</v>
      </c>
      <c r="R65" s="355">
        <f t="shared" si="9"/>
        <v>27</v>
      </c>
      <c r="S65" s="355">
        <f t="shared" si="10"/>
        <v>27</v>
      </c>
    </row>
    <row r="66" spans="1:19" ht="13.5" thickBot="1" x14ac:dyDescent="0.25">
      <c r="A66" s="353" t="s">
        <v>707</v>
      </c>
      <c r="B66" s="353" t="s">
        <v>770</v>
      </c>
      <c r="C66" s="353" t="s">
        <v>673</v>
      </c>
      <c r="D66" s="341" t="s">
        <v>429</v>
      </c>
      <c r="E66" s="353"/>
      <c r="F66" s="353" t="s">
        <v>13</v>
      </c>
      <c r="G66" s="354">
        <v>43809.432719907411</v>
      </c>
      <c r="H66" s="354">
        <v>45538.609525462962</v>
      </c>
      <c r="I66" s="19" t="str">
        <f t="shared" ref="I66:I129" si="11">IF((LEN(A66)&gt;2),"J","N")</f>
        <v>J</v>
      </c>
      <c r="J66" s="19" t="str">
        <f t="shared" ref="J66:J129" si="12">IF((D66&gt;0),"J","N")</f>
        <v>J</v>
      </c>
      <c r="K66" s="19" t="str">
        <f t="shared" ref="K66:K129" si="13">IF((D66&gt;0),(MID(D66,1,2)),"zzzz")</f>
        <v>HA</v>
      </c>
      <c r="L66" s="19" t="str">
        <f t="shared" ref="L66:L129" si="14">MID(A66,1,2)</f>
        <v>BM</v>
      </c>
      <c r="M66" s="353" t="str">
        <f t="shared" ref="M66:M129" si="15">MID(A66,3,1)</f>
        <v>H</v>
      </c>
      <c r="N66" s="356">
        <f t="shared" ref="N66:N129" si="16">IF(A66=A67,"",Q66)</f>
        <v>6</v>
      </c>
      <c r="O66" s="356" t="str">
        <f t="shared" ref="O66:O129" si="17">IF(D66=D67,"",R66)</f>
        <v/>
      </c>
      <c r="P66" s="353" t="str">
        <f t="shared" ref="P66:P129" si="18">IF(K66=K67,"",S66)</f>
        <v/>
      </c>
      <c r="Q66" s="356">
        <f t="shared" ref="Q66:Q129" si="19">IF(A66=A65,Q65+ 1,1)</f>
        <v>6</v>
      </c>
      <c r="R66" s="356">
        <f t="shared" ref="R66:R129" si="20">IF(D66=D65,R65+ 1,1)</f>
        <v>28</v>
      </c>
      <c r="S66" s="356">
        <f t="shared" ref="S66:S129" si="21">IF(K66=K65,S65+ 1,1)</f>
        <v>28</v>
      </c>
    </row>
    <row r="67" spans="1:19" ht="13.5" thickBot="1" x14ac:dyDescent="0.25">
      <c r="A67" s="19" t="s">
        <v>712</v>
      </c>
      <c r="B67" s="19" t="s">
        <v>909</v>
      </c>
      <c r="C67" s="19" t="s">
        <v>673</v>
      </c>
      <c r="D67" s="341" t="s">
        <v>429</v>
      </c>
      <c r="E67" s="353"/>
      <c r="F67" s="19" t="s">
        <v>6</v>
      </c>
      <c r="G67" s="354">
        <v>45314.411979166667</v>
      </c>
      <c r="H67" s="354">
        <v>45363.425358796296</v>
      </c>
      <c r="I67" s="19" t="str">
        <f t="shared" si="11"/>
        <v>J</v>
      </c>
      <c r="J67" s="19" t="str">
        <f t="shared" si="12"/>
        <v>J</v>
      </c>
      <c r="K67" s="19" t="str">
        <f t="shared" si="13"/>
        <v>HA</v>
      </c>
      <c r="L67" s="19" t="str">
        <f t="shared" si="14"/>
        <v>BM</v>
      </c>
      <c r="M67" s="19" t="str">
        <f t="shared" si="15"/>
        <v>H</v>
      </c>
      <c r="N67" s="355" t="str">
        <f t="shared" si="16"/>
        <v/>
      </c>
      <c r="O67" s="355" t="str">
        <f t="shared" si="17"/>
        <v/>
      </c>
      <c r="P67" s="19" t="str">
        <f t="shared" si="18"/>
        <v/>
      </c>
      <c r="Q67" s="355">
        <f t="shared" si="19"/>
        <v>1</v>
      </c>
      <c r="R67" s="355">
        <f t="shared" si="20"/>
        <v>29</v>
      </c>
      <c r="S67" s="355">
        <f t="shared" si="21"/>
        <v>29</v>
      </c>
    </row>
    <row r="68" spans="1:19" ht="13.5" thickBot="1" x14ac:dyDescent="0.25">
      <c r="A68" s="19" t="s">
        <v>712</v>
      </c>
      <c r="B68" s="19" t="s">
        <v>1191</v>
      </c>
      <c r="C68" s="19" t="s">
        <v>673</v>
      </c>
      <c r="D68" s="341" t="s">
        <v>429</v>
      </c>
      <c r="E68" s="353">
        <v>51</v>
      </c>
      <c r="F68" s="19" t="s">
        <v>7</v>
      </c>
      <c r="G68" s="354">
        <v>37174.538032407407</v>
      </c>
      <c r="H68" s="354">
        <v>45210.477013888885</v>
      </c>
      <c r="I68" s="19" t="str">
        <f t="shared" si="11"/>
        <v>J</v>
      </c>
      <c r="J68" s="19" t="str">
        <f t="shared" si="12"/>
        <v>J</v>
      </c>
      <c r="K68" s="19" t="str">
        <f t="shared" si="13"/>
        <v>HA</v>
      </c>
      <c r="L68" s="19" t="str">
        <f t="shared" si="14"/>
        <v>BM</v>
      </c>
      <c r="M68" s="19" t="str">
        <f t="shared" si="15"/>
        <v>H</v>
      </c>
      <c r="N68" s="355" t="str">
        <f t="shared" si="16"/>
        <v/>
      </c>
      <c r="O68" s="355" t="str">
        <f t="shared" si="17"/>
        <v/>
      </c>
      <c r="P68" s="19" t="str">
        <f t="shared" si="18"/>
        <v/>
      </c>
      <c r="Q68" s="355">
        <f t="shared" si="19"/>
        <v>2</v>
      </c>
      <c r="R68" s="355">
        <f t="shared" si="20"/>
        <v>30</v>
      </c>
      <c r="S68" s="355">
        <f t="shared" si="21"/>
        <v>30</v>
      </c>
    </row>
    <row r="69" spans="1:19" ht="13.5" thickBot="1" x14ac:dyDescent="0.25">
      <c r="A69" s="19" t="s">
        <v>712</v>
      </c>
      <c r="B69" s="19" t="s">
        <v>909</v>
      </c>
      <c r="C69" s="19" t="s">
        <v>673</v>
      </c>
      <c r="D69" s="341" t="s">
        <v>429</v>
      </c>
      <c r="E69" s="353"/>
      <c r="F69" s="19" t="s">
        <v>9</v>
      </c>
      <c r="G69" s="354">
        <v>45309.381030092591</v>
      </c>
      <c r="H69" s="354">
        <v>45632.569768518515</v>
      </c>
      <c r="I69" s="19" t="str">
        <f t="shared" si="11"/>
        <v>J</v>
      </c>
      <c r="J69" s="19" t="str">
        <f t="shared" si="12"/>
        <v>J</v>
      </c>
      <c r="K69" s="19" t="str">
        <f t="shared" si="13"/>
        <v>HA</v>
      </c>
      <c r="L69" s="19" t="str">
        <f t="shared" si="14"/>
        <v>BM</v>
      </c>
      <c r="M69" s="19" t="str">
        <f t="shared" si="15"/>
        <v>H</v>
      </c>
      <c r="N69" s="355" t="str">
        <f t="shared" si="16"/>
        <v/>
      </c>
      <c r="O69" s="355" t="str">
        <f t="shared" si="17"/>
        <v/>
      </c>
      <c r="P69" s="19" t="str">
        <f t="shared" si="18"/>
        <v/>
      </c>
      <c r="Q69" s="355">
        <f t="shared" si="19"/>
        <v>3</v>
      </c>
      <c r="R69" s="355">
        <f t="shared" si="20"/>
        <v>31</v>
      </c>
      <c r="S69" s="355">
        <f t="shared" si="21"/>
        <v>31</v>
      </c>
    </row>
    <row r="70" spans="1:19" ht="13.5" thickBot="1" x14ac:dyDescent="0.25">
      <c r="A70" s="19" t="s">
        <v>712</v>
      </c>
      <c r="B70" s="19" t="s">
        <v>909</v>
      </c>
      <c r="C70" s="19" t="s">
        <v>673</v>
      </c>
      <c r="D70" s="341" t="s">
        <v>429</v>
      </c>
      <c r="E70" s="353"/>
      <c r="F70" s="19" t="s">
        <v>15</v>
      </c>
      <c r="G70" s="354">
        <v>44418.575162037036</v>
      </c>
      <c r="H70" s="354">
        <v>45393.566527777781</v>
      </c>
      <c r="I70" s="19" t="str">
        <f t="shared" si="11"/>
        <v>J</v>
      </c>
      <c r="J70" s="19" t="str">
        <f t="shared" si="12"/>
        <v>J</v>
      </c>
      <c r="K70" s="19" t="str">
        <f t="shared" si="13"/>
        <v>HA</v>
      </c>
      <c r="L70" s="19" t="str">
        <f t="shared" si="14"/>
        <v>BM</v>
      </c>
      <c r="M70" s="19" t="str">
        <f t="shared" si="15"/>
        <v>H</v>
      </c>
      <c r="N70" s="355">
        <f t="shared" si="16"/>
        <v>4</v>
      </c>
      <c r="O70" s="355" t="str">
        <f t="shared" si="17"/>
        <v/>
      </c>
      <c r="P70" s="19" t="str">
        <f t="shared" si="18"/>
        <v/>
      </c>
      <c r="Q70" s="355">
        <f t="shared" si="19"/>
        <v>4</v>
      </c>
      <c r="R70" s="355">
        <f t="shared" si="20"/>
        <v>32</v>
      </c>
      <c r="S70" s="355">
        <f t="shared" si="21"/>
        <v>32</v>
      </c>
    </row>
    <row r="71" spans="1:19" ht="13.5" thickBot="1" x14ac:dyDescent="0.25">
      <c r="A71" s="19" t="s">
        <v>2357</v>
      </c>
      <c r="B71" s="19" t="s">
        <v>2358</v>
      </c>
      <c r="C71" s="19" t="s">
        <v>673</v>
      </c>
      <c r="D71" s="341" t="s">
        <v>429</v>
      </c>
      <c r="E71" s="353"/>
      <c r="F71" s="19" t="s">
        <v>15</v>
      </c>
      <c r="G71" s="354">
        <v>45917.277673611112</v>
      </c>
      <c r="H71" s="354">
        <v>45917.277673611112</v>
      </c>
      <c r="I71" s="19" t="str">
        <f t="shared" si="11"/>
        <v>J</v>
      </c>
      <c r="J71" s="19" t="str">
        <f t="shared" si="12"/>
        <v>J</v>
      </c>
      <c r="K71" s="19" t="str">
        <f t="shared" si="13"/>
        <v>HA</v>
      </c>
      <c r="L71" s="19" t="str">
        <f t="shared" si="14"/>
        <v>BM</v>
      </c>
      <c r="M71" s="19" t="str">
        <f t="shared" si="15"/>
        <v>H</v>
      </c>
      <c r="N71" s="355">
        <f t="shared" si="16"/>
        <v>1</v>
      </c>
      <c r="O71" s="355" t="str">
        <f t="shared" si="17"/>
        <v/>
      </c>
      <c r="P71" s="19" t="str">
        <f t="shared" si="18"/>
        <v/>
      </c>
      <c r="Q71" s="355">
        <f t="shared" si="19"/>
        <v>1</v>
      </c>
      <c r="R71" s="355">
        <f t="shared" si="20"/>
        <v>33</v>
      </c>
      <c r="S71" s="355">
        <f t="shared" si="21"/>
        <v>33</v>
      </c>
    </row>
    <row r="72" spans="1:19" ht="13.5" thickBot="1" x14ac:dyDescent="0.25">
      <c r="A72" s="353" t="s">
        <v>119</v>
      </c>
      <c r="B72" s="353" t="s">
        <v>925</v>
      </c>
      <c r="C72" s="353" t="s">
        <v>673</v>
      </c>
      <c r="D72" s="341" t="s">
        <v>429</v>
      </c>
      <c r="E72" s="353"/>
      <c r="F72" s="353" t="s">
        <v>6</v>
      </c>
      <c r="G72" s="354">
        <v>45314.412187499998</v>
      </c>
      <c r="H72" s="354">
        <v>45363.425474537034</v>
      </c>
      <c r="I72" s="19" t="str">
        <f t="shared" si="11"/>
        <v>J</v>
      </c>
      <c r="J72" s="19" t="str">
        <f t="shared" si="12"/>
        <v>J</v>
      </c>
      <c r="K72" s="19" t="str">
        <f t="shared" si="13"/>
        <v>HA</v>
      </c>
      <c r="L72" s="19" t="str">
        <f t="shared" si="14"/>
        <v>BM</v>
      </c>
      <c r="M72" s="353" t="str">
        <f t="shared" si="15"/>
        <v>H</v>
      </c>
      <c r="N72" s="356" t="str">
        <f t="shared" si="16"/>
        <v/>
      </c>
      <c r="O72" s="356" t="str">
        <f t="shared" si="17"/>
        <v/>
      </c>
      <c r="P72" s="353" t="str">
        <f t="shared" si="18"/>
        <v/>
      </c>
      <c r="Q72" s="356">
        <f t="shared" si="19"/>
        <v>1</v>
      </c>
      <c r="R72" s="356">
        <f t="shared" si="20"/>
        <v>34</v>
      </c>
      <c r="S72" s="356">
        <f t="shared" si="21"/>
        <v>34</v>
      </c>
    </row>
    <row r="73" spans="1:19" ht="13.5" thickBot="1" x14ac:dyDescent="0.25">
      <c r="A73" s="19" t="s">
        <v>119</v>
      </c>
      <c r="B73" s="19" t="s">
        <v>925</v>
      </c>
      <c r="C73" s="19" t="s">
        <v>673</v>
      </c>
      <c r="D73" s="341" t="s">
        <v>429</v>
      </c>
      <c r="E73" s="353"/>
      <c r="F73" s="19" t="s">
        <v>8</v>
      </c>
      <c r="G73" s="354">
        <v>42622</v>
      </c>
      <c r="H73" s="354">
        <v>45474.367256944446</v>
      </c>
      <c r="I73" s="19" t="str">
        <f t="shared" si="11"/>
        <v>J</v>
      </c>
      <c r="J73" s="19" t="str">
        <f t="shared" si="12"/>
        <v>J</v>
      </c>
      <c r="K73" s="19" t="str">
        <f t="shared" si="13"/>
        <v>HA</v>
      </c>
      <c r="L73" s="19" t="str">
        <f t="shared" si="14"/>
        <v>BM</v>
      </c>
      <c r="M73" s="19" t="str">
        <f t="shared" si="15"/>
        <v>H</v>
      </c>
      <c r="N73" s="355" t="str">
        <f t="shared" si="16"/>
        <v/>
      </c>
      <c r="O73" s="355" t="str">
        <f t="shared" si="17"/>
        <v/>
      </c>
      <c r="P73" s="19" t="str">
        <f t="shared" si="18"/>
        <v/>
      </c>
      <c r="Q73" s="355">
        <f t="shared" si="19"/>
        <v>2</v>
      </c>
      <c r="R73" s="355">
        <f t="shared" si="20"/>
        <v>35</v>
      </c>
      <c r="S73" s="355">
        <f t="shared" si="21"/>
        <v>35</v>
      </c>
    </row>
    <row r="74" spans="1:19" ht="13.5" thickBot="1" x14ac:dyDescent="0.25">
      <c r="A74" s="353" t="s">
        <v>119</v>
      </c>
      <c r="B74" s="353" t="s">
        <v>925</v>
      </c>
      <c r="C74" s="353" t="s">
        <v>673</v>
      </c>
      <c r="D74" s="341" t="s">
        <v>429</v>
      </c>
      <c r="E74" s="353"/>
      <c r="F74" s="353" t="s">
        <v>9</v>
      </c>
      <c r="G74" s="354">
        <v>45309.381203703706</v>
      </c>
      <c r="H74" s="354">
        <v>45530.470694444448</v>
      </c>
      <c r="I74" s="19" t="str">
        <f t="shared" si="11"/>
        <v>J</v>
      </c>
      <c r="J74" s="19" t="str">
        <f t="shared" si="12"/>
        <v>J</v>
      </c>
      <c r="K74" s="19" t="str">
        <f t="shared" si="13"/>
        <v>HA</v>
      </c>
      <c r="L74" s="19" t="str">
        <f t="shared" si="14"/>
        <v>BM</v>
      </c>
      <c r="M74" s="353" t="str">
        <f t="shared" si="15"/>
        <v>H</v>
      </c>
      <c r="N74" s="356" t="str">
        <f t="shared" si="16"/>
        <v/>
      </c>
      <c r="O74" s="356" t="str">
        <f t="shared" si="17"/>
        <v/>
      </c>
      <c r="P74" s="353" t="str">
        <f t="shared" si="18"/>
        <v/>
      </c>
      <c r="Q74" s="356">
        <f t="shared" si="19"/>
        <v>3</v>
      </c>
      <c r="R74" s="356">
        <f t="shared" si="20"/>
        <v>36</v>
      </c>
      <c r="S74" s="356">
        <f t="shared" si="21"/>
        <v>36</v>
      </c>
    </row>
    <row r="75" spans="1:19" ht="13.5" thickBot="1" x14ac:dyDescent="0.25">
      <c r="A75" s="353" t="s">
        <v>119</v>
      </c>
      <c r="B75" s="353" t="s">
        <v>925</v>
      </c>
      <c r="C75" s="353" t="s">
        <v>673</v>
      </c>
      <c r="D75" s="341" t="s">
        <v>429</v>
      </c>
      <c r="E75" s="353"/>
      <c r="F75" s="353" t="s">
        <v>15</v>
      </c>
      <c r="G75" s="354">
        <v>44418.576539351852</v>
      </c>
      <c r="H75" s="354">
        <v>45393.56690972222</v>
      </c>
      <c r="I75" s="19" t="str">
        <f t="shared" si="11"/>
        <v>J</v>
      </c>
      <c r="J75" s="19" t="str">
        <f t="shared" si="12"/>
        <v>J</v>
      </c>
      <c r="K75" s="19" t="str">
        <f t="shared" si="13"/>
        <v>HA</v>
      </c>
      <c r="L75" s="19" t="str">
        <f t="shared" si="14"/>
        <v>BM</v>
      </c>
      <c r="M75" s="353" t="str">
        <f t="shared" si="15"/>
        <v>H</v>
      </c>
      <c r="N75" s="356" t="str">
        <f t="shared" si="16"/>
        <v/>
      </c>
      <c r="O75" s="356" t="str">
        <f t="shared" si="17"/>
        <v/>
      </c>
      <c r="P75" s="353" t="str">
        <f t="shared" si="18"/>
        <v/>
      </c>
      <c r="Q75" s="356">
        <f t="shared" si="19"/>
        <v>4</v>
      </c>
      <c r="R75" s="356">
        <f t="shared" si="20"/>
        <v>37</v>
      </c>
      <c r="S75" s="356">
        <f t="shared" si="21"/>
        <v>37</v>
      </c>
    </row>
    <row r="76" spans="1:19" ht="13.5" thickBot="1" x14ac:dyDescent="0.25">
      <c r="A76" s="19" t="s">
        <v>119</v>
      </c>
      <c r="B76" s="19" t="s">
        <v>925</v>
      </c>
      <c r="C76" s="19" t="s">
        <v>673</v>
      </c>
      <c r="D76" s="341" t="s">
        <v>429</v>
      </c>
      <c r="E76" s="353"/>
      <c r="F76" s="19" t="s">
        <v>12</v>
      </c>
      <c r="G76" s="354">
        <v>42144.478668981479</v>
      </c>
      <c r="H76" s="354">
        <v>44768.418356481481</v>
      </c>
      <c r="I76" s="19" t="str">
        <f t="shared" si="11"/>
        <v>J</v>
      </c>
      <c r="J76" s="19" t="str">
        <f t="shared" si="12"/>
        <v>J</v>
      </c>
      <c r="K76" s="19" t="str">
        <f t="shared" si="13"/>
        <v>HA</v>
      </c>
      <c r="L76" s="19" t="str">
        <f t="shared" si="14"/>
        <v>BM</v>
      </c>
      <c r="M76" s="19" t="str">
        <f t="shared" si="15"/>
        <v>H</v>
      </c>
      <c r="N76" s="355">
        <f t="shared" si="16"/>
        <v>5</v>
      </c>
      <c r="O76" s="355" t="str">
        <f t="shared" si="17"/>
        <v/>
      </c>
      <c r="P76" s="19" t="str">
        <f t="shared" si="18"/>
        <v/>
      </c>
      <c r="Q76" s="355">
        <f t="shared" si="19"/>
        <v>5</v>
      </c>
      <c r="R76" s="355">
        <f t="shared" si="20"/>
        <v>38</v>
      </c>
      <c r="S76" s="355">
        <f t="shared" si="21"/>
        <v>38</v>
      </c>
    </row>
    <row r="77" spans="1:19" ht="13.5" thickBot="1" x14ac:dyDescent="0.25">
      <c r="A77" s="19" t="s">
        <v>211</v>
      </c>
      <c r="B77" s="19" t="s">
        <v>912</v>
      </c>
      <c r="C77" s="19" t="s">
        <v>673</v>
      </c>
      <c r="D77" s="341" t="s">
        <v>429</v>
      </c>
      <c r="E77" s="353"/>
      <c r="F77" s="19" t="s">
        <v>6</v>
      </c>
      <c r="G77" s="354">
        <v>45314.412361111114</v>
      </c>
      <c r="H77" s="354">
        <v>45363.425578703704</v>
      </c>
      <c r="I77" s="19" t="str">
        <f t="shared" si="11"/>
        <v>J</v>
      </c>
      <c r="J77" s="19" t="str">
        <f t="shared" si="12"/>
        <v>J</v>
      </c>
      <c r="K77" s="19" t="str">
        <f t="shared" si="13"/>
        <v>HA</v>
      </c>
      <c r="L77" s="19" t="str">
        <f t="shared" si="14"/>
        <v>BM</v>
      </c>
      <c r="M77" s="19" t="str">
        <f t="shared" si="15"/>
        <v>H</v>
      </c>
      <c r="N77" s="355" t="str">
        <f t="shared" si="16"/>
        <v/>
      </c>
      <c r="O77" s="355" t="str">
        <f t="shared" si="17"/>
        <v/>
      </c>
      <c r="P77" s="19" t="str">
        <f t="shared" si="18"/>
        <v/>
      </c>
      <c r="Q77" s="355">
        <f t="shared" si="19"/>
        <v>1</v>
      </c>
      <c r="R77" s="355">
        <f t="shared" si="20"/>
        <v>39</v>
      </c>
      <c r="S77" s="355">
        <f t="shared" si="21"/>
        <v>39</v>
      </c>
    </row>
    <row r="78" spans="1:19" ht="13.5" thickBot="1" x14ac:dyDescent="0.25">
      <c r="A78" s="19" t="s">
        <v>211</v>
      </c>
      <c r="B78" s="19" t="s">
        <v>912</v>
      </c>
      <c r="C78" s="19" t="s">
        <v>673</v>
      </c>
      <c r="D78" s="341" t="s">
        <v>429</v>
      </c>
      <c r="E78" s="353"/>
      <c r="F78" s="19" t="s">
        <v>9</v>
      </c>
      <c r="G78" s="354">
        <v>45309.381458333337</v>
      </c>
      <c r="H78" s="354">
        <v>45632.569907407407</v>
      </c>
      <c r="I78" s="19" t="str">
        <f t="shared" si="11"/>
        <v>J</v>
      </c>
      <c r="J78" s="19" t="str">
        <f t="shared" si="12"/>
        <v>J</v>
      </c>
      <c r="K78" s="19" t="str">
        <f t="shared" si="13"/>
        <v>HA</v>
      </c>
      <c r="L78" s="19" t="str">
        <f t="shared" si="14"/>
        <v>BM</v>
      </c>
      <c r="M78" s="19" t="str">
        <f t="shared" si="15"/>
        <v>H</v>
      </c>
      <c r="N78" s="355" t="str">
        <f t="shared" si="16"/>
        <v/>
      </c>
      <c r="O78" s="355" t="str">
        <f t="shared" si="17"/>
        <v/>
      </c>
      <c r="P78" s="19" t="str">
        <f t="shared" si="18"/>
        <v/>
      </c>
      <c r="Q78" s="355">
        <f t="shared" si="19"/>
        <v>2</v>
      </c>
      <c r="R78" s="355">
        <f t="shared" si="20"/>
        <v>40</v>
      </c>
      <c r="S78" s="355">
        <f t="shared" si="21"/>
        <v>40</v>
      </c>
    </row>
    <row r="79" spans="1:19" ht="13.5" thickBot="1" x14ac:dyDescent="0.25">
      <c r="A79" s="353" t="s">
        <v>211</v>
      </c>
      <c r="B79" s="353" t="s">
        <v>912</v>
      </c>
      <c r="C79" s="353" t="s">
        <v>673</v>
      </c>
      <c r="D79" s="341" t="s">
        <v>429</v>
      </c>
      <c r="E79" s="353"/>
      <c r="F79" s="353" t="s">
        <v>11</v>
      </c>
      <c r="G79" s="354">
        <v>45803.430613425924</v>
      </c>
      <c r="H79" s="354">
        <v>45803.430613425924</v>
      </c>
      <c r="I79" s="19" t="str">
        <f t="shared" si="11"/>
        <v>J</v>
      </c>
      <c r="J79" s="19" t="str">
        <f t="shared" si="12"/>
        <v>J</v>
      </c>
      <c r="K79" s="19" t="str">
        <f t="shared" si="13"/>
        <v>HA</v>
      </c>
      <c r="L79" s="19" t="str">
        <f t="shared" si="14"/>
        <v>BM</v>
      </c>
      <c r="M79" s="19" t="str">
        <f t="shared" si="15"/>
        <v>H</v>
      </c>
      <c r="N79" s="355" t="str">
        <f t="shared" si="16"/>
        <v/>
      </c>
      <c r="O79" s="355" t="str">
        <f t="shared" si="17"/>
        <v/>
      </c>
      <c r="P79" s="19" t="str">
        <f t="shared" si="18"/>
        <v/>
      </c>
      <c r="Q79" s="355">
        <f t="shared" si="19"/>
        <v>3</v>
      </c>
      <c r="R79" s="355">
        <f t="shared" si="20"/>
        <v>41</v>
      </c>
      <c r="S79" s="355">
        <f t="shared" si="21"/>
        <v>41</v>
      </c>
    </row>
    <row r="80" spans="1:19" ht="13.5" thickBot="1" x14ac:dyDescent="0.25">
      <c r="A80" s="353" t="s">
        <v>211</v>
      </c>
      <c r="B80" s="353" t="s">
        <v>912</v>
      </c>
      <c r="C80" s="353" t="s">
        <v>673</v>
      </c>
      <c r="D80" s="341" t="s">
        <v>429</v>
      </c>
      <c r="E80" s="353"/>
      <c r="F80" s="353" t="s">
        <v>12</v>
      </c>
      <c r="G80" s="354">
        <v>42562.449108796296</v>
      </c>
      <c r="H80" s="354">
        <v>44756.434895833336</v>
      </c>
      <c r="I80" s="19" t="str">
        <f t="shared" si="11"/>
        <v>J</v>
      </c>
      <c r="J80" s="19" t="str">
        <f t="shared" si="12"/>
        <v>J</v>
      </c>
      <c r="K80" s="19" t="str">
        <f t="shared" si="13"/>
        <v>HA</v>
      </c>
      <c r="L80" s="19" t="str">
        <f t="shared" si="14"/>
        <v>BM</v>
      </c>
      <c r="M80" s="353" t="str">
        <f t="shared" si="15"/>
        <v>H</v>
      </c>
      <c r="N80" s="356">
        <f t="shared" si="16"/>
        <v>4</v>
      </c>
      <c r="O80" s="356" t="str">
        <f t="shared" si="17"/>
        <v/>
      </c>
      <c r="P80" s="353" t="str">
        <f t="shared" si="18"/>
        <v/>
      </c>
      <c r="Q80" s="356">
        <f t="shared" si="19"/>
        <v>4</v>
      </c>
      <c r="R80" s="356">
        <f t="shared" si="20"/>
        <v>42</v>
      </c>
      <c r="S80" s="356">
        <f t="shared" si="21"/>
        <v>42</v>
      </c>
    </row>
    <row r="81" spans="1:19" ht="13.5" thickBot="1" x14ac:dyDescent="0.25">
      <c r="A81" s="353" t="s">
        <v>1150</v>
      </c>
      <c r="B81" s="353" t="s">
        <v>1278</v>
      </c>
      <c r="C81" s="353" t="s">
        <v>673</v>
      </c>
      <c r="D81" s="341" t="s">
        <v>429</v>
      </c>
      <c r="E81" s="353"/>
      <c r="F81" s="353" t="s">
        <v>6</v>
      </c>
      <c r="G81" s="354">
        <v>45314.412557870368</v>
      </c>
      <c r="H81" s="354">
        <v>45363.425682870373</v>
      </c>
      <c r="I81" s="19" t="str">
        <f t="shared" si="11"/>
        <v>J</v>
      </c>
      <c r="J81" s="19" t="str">
        <f t="shared" si="12"/>
        <v>J</v>
      </c>
      <c r="K81" s="19" t="str">
        <f t="shared" si="13"/>
        <v>HA</v>
      </c>
      <c r="L81" s="19" t="str">
        <f t="shared" si="14"/>
        <v>BM</v>
      </c>
      <c r="M81" s="353" t="str">
        <f t="shared" si="15"/>
        <v>H</v>
      </c>
      <c r="N81" s="356" t="str">
        <f t="shared" si="16"/>
        <v/>
      </c>
      <c r="O81" s="356" t="str">
        <f t="shared" si="17"/>
        <v/>
      </c>
      <c r="P81" s="353" t="str">
        <f t="shared" si="18"/>
        <v/>
      </c>
      <c r="Q81" s="356">
        <f t="shared" si="19"/>
        <v>1</v>
      </c>
      <c r="R81" s="356">
        <f t="shared" si="20"/>
        <v>43</v>
      </c>
      <c r="S81" s="356">
        <f t="shared" si="21"/>
        <v>43</v>
      </c>
    </row>
    <row r="82" spans="1:19" ht="13.5" thickBot="1" x14ac:dyDescent="0.25">
      <c r="A82" s="353" t="s">
        <v>1150</v>
      </c>
      <c r="B82" s="353" t="s">
        <v>1278</v>
      </c>
      <c r="C82" s="353" t="s">
        <v>673</v>
      </c>
      <c r="D82" s="341" t="s">
        <v>429</v>
      </c>
      <c r="E82" s="353"/>
      <c r="F82" s="353" t="s">
        <v>9</v>
      </c>
      <c r="G82" s="354">
        <v>45309.381712962961</v>
      </c>
      <c r="H82" s="354">
        <v>45632.570057870369</v>
      </c>
      <c r="I82" s="19" t="str">
        <f t="shared" si="11"/>
        <v>J</v>
      </c>
      <c r="J82" s="19" t="str">
        <f t="shared" si="12"/>
        <v>J</v>
      </c>
      <c r="K82" s="19" t="str">
        <f t="shared" si="13"/>
        <v>HA</v>
      </c>
      <c r="L82" s="19" t="str">
        <f t="shared" si="14"/>
        <v>BM</v>
      </c>
      <c r="M82" s="353" t="str">
        <f t="shared" si="15"/>
        <v>H</v>
      </c>
      <c r="N82" s="356" t="str">
        <f t="shared" si="16"/>
        <v/>
      </c>
      <c r="O82" s="356" t="str">
        <f t="shared" si="17"/>
        <v/>
      </c>
      <c r="P82" s="353" t="str">
        <f t="shared" si="18"/>
        <v/>
      </c>
      <c r="Q82" s="356">
        <f t="shared" si="19"/>
        <v>2</v>
      </c>
      <c r="R82" s="356">
        <f t="shared" si="20"/>
        <v>44</v>
      </c>
      <c r="S82" s="356">
        <f t="shared" si="21"/>
        <v>44</v>
      </c>
    </row>
    <row r="83" spans="1:19" ht="13.5" thickBot="1" x14ac:dyDescent="0.25">
      <c r="A83" s="19" t="s">
        <v>1150</v>
      </c>
      <c r="B83" s="19" t="s">
        <v>1174</v>
      </c>
      <c r="C83" s="19" t="s">
        <v>673</v>
      </c>
      <c r="D83" s="341" t="s">
        <v>429</v>
      </c>
      <c r="E83" s="353"/>
      <c r="F83" s="19" t="s">
        <v>10</v>
      </c>
      <c r="G83" s="354">
        <v>44935.538726851853</v>
      </c>
      <c r="H83" s="354">
        <v>45453.666875000003</v>
      </c>
      <c r="I83" s="19" t="str">
        <f t="shared" si="11"/>
        <v>J</v>
      </c>
      <c r="J83" s="19" t="str">
        <f t="shared" si="12"/>
        <v>J</v>
      </c>
      <c r="K83" s="19" t="str">
        <f t="shared" si="13"/>
        <v>HA</v>
      </c>
      <c r="L83" s="19" t="str">
        <f t="shared" si="14"/>
        <v>BM</v>
      </c>
      <c r="M83" s="19" t="str">
        <f t="shared" si="15"/>
        <v>H</v>
      </c>
      <c r="N83" s="355">
        <f t="shared" si="16"/>
        <v>3</v>
      </c>
      <c r="O83" s="355" t="str">
        <f t="shared" si="17"/>
        <v/>
      </c>
      <c r="P83" s="19" t="str">
        <f t="shared" si="18"/>
        <v/>
      </c>
      <c r="Q83" s="355">
        <f t="shared" si="19"/>
        <v>3</v>
      </c>
      <c r="R83" s="355">
        <f t="shared" si="20"/>
        <v>45</v>
      </c>
      <c r="S83" s="355">
        <f t="shared" si="21"/>
        <v>45</v>
      </c>
    </row>
    <row r="84" spans="1:19" ht="13.5" thickBot="1" x14ac:dyDescent="0.25">
      <c r="A84" s="19" t="s">
        <v>140</v>
      </c>
      <c r="B84" s="19" t="s">
        <v>2068</v>
      </c>
      <c r="C84" s="19" t="s">
        <v>673</v>
      </c>
      <c r="D84" s="341" t="s">
        <v>429</v>
      </c>
      <c r="E84" s="353"/>
      <c r="F84" s="19" t="s">
        <v>9</v>
      </c>
      <c r="G84" s="354">
        <v>45007.63853009259</v>
      </c>
      <c r="H84" s="354">
        <v>45632.570208333331</v>
      </c>
      <c r="I84" s="19" t="str">
        <f t="shared" si="11"/>
        <v>J</v>
      </c>
      <c r="J84" s="19" t="str">
        <f t="shared" si="12"/>
        <v>J</v>
      </c>
      <c r="K84" s="19" t="str">
        <f t="shared" si="13"/>
        <v>HA</v>
      </c>
      <c r="L84" s="19" t="str">
        <f t="shared" si="14"/>
        <v>BM</v>
      </c>
      <c r="M84" s="19" t="str">
        <f t="shared" si="15"/>
        <v>H</v>
      </c>
      <c r="N84" s="355" t="str">
        <f t="shared" si="16"/>
        <v/>
      </c>
      <c r="O84" s="355" t="str">
        <f t="shared" si="17"/>
        <v/>
      </c>
      <c r="P84" s="19" t="str">
        <f t="shared" si="18"/>
        <v/>
      </c>
      <c r="Q84" s="355">
        <f t="shared" si="19"/>
        <v>1</v>
      </c>
      <c r="R84" s="355">
        <f t="shared" si="20"/>
        <v>46</v>
      </c>
      <c r="S84" s="355">
        <f t="shared" si="21"/>
        <v>46</v>
      </c>
    </row>
    <row r="85" spans="1:19" ht="13.5" thickBot="1" x14ac:dyDescent="0.25">
      <c r="A85" s="19" t="s">
        <v>140</v>
      </c>
      <c r="B85" s="19" t="s">
        <v>965</v>
      </c>
      <c r="C85" s="19" t="s">
        <v>673</v>
      </c>
      <c r="D85" s="341" t="s">
        <v>429</v>
      </c>
      <c r="E85" s="353"/>
      <c r="F85" s="19" t="s">
        <v>15</v>
      </c>
      <c r="G85" s="354">
        <v>44418.578414351854</v>
      </c>
      <c r="H85" s="354">
        <v>45393.568472222221</v>
      </c>
      <c r="I85" s="19" t="str">
        <f t="shared" si="11"/>
        <v>J</v>
      </c>
      <c r="J85" s="19" t="str">
        <f t="shared" si="12"/>
        <v>J</v>
      </c>
      <c r="K85" s="19" t="str">
        <f t="shared" si="13"/>
        <v>HA</v>
      </c>
      <c r="L85" s="19" t="str">
        <f t="shared" si="14"/>
        <v>BM</v>
      </c>
      <c r="M85" s="19" t="str">
        <f t="shared" si="15"/>
        <v>H</v>
      </c>
      <c r="N85" s="355">
        <f t="shared" si="16"/>
        <v>2</v>
      </c>
      <c r="O85" s="355" t="str">
        <f t="shared" si="17"/>
        <v/>
      </c>
      <c r="P85" s="19" t="str">
        <f t="shared" si="18"/>
        <v/>
      </c>
      <c r="Q85" s="355">
        <f t="shared" si="19"/>
        <v>2</v>
      </c>
      <c r="R85" s="355">
        <f t="shared" si="20"/>
        <v>47</v>
      </c>
      <c r="S85" s="355">
        <f t="shared" si="21"/>
        <v>47</v>
      </c>
    </row>
    <row r="86" spans="1:19" ht="13.5" thickBot="1" x14ac:dyDescent="0.25">
      <c r="A86" s="353" t="s">
        <v>158</v>
      </c>
      <c r="B86" s="353" t="s">
        <v>507</v>
      </c>
      <c r="C86" s="353" t="s">
        <v>673</v>
      </c>
      <c r="D86" s="341" t="s">
        <v>429</v>
      </c>
      <c r="E86" s="353"/>
      <c r="F86" s="353" t="s">
        <v>6</v>
      </c>
      <c r="G86" s="354">
        <v>38083.488206018519</v>
      </c>
      <c r="H86" s="354">
        <v>45314.503009259257</v>
      </c>
      <c r="I86" s="19" t="str">
        <f t="shared" si="11"/>
        <v>J</v>
      </c>
      <c r="J86" s="19" t="str">
        <f t="shared" si="12"/>
        <v>J</v>
      </c>
      <c r="K86" s="19" t="str">
        <f t="shared" si="13"/>
        <v>HA</v>
      </c>
      <c r="L86" s="19" t="str">
        <f t="shared" si="14"/>
        <v>BO</v>
      </c>
      <c r="M86" s="19" t="str">
        <f t="shared" si="15"/>
        <v>H</v>
      </c>
      <c r="N86" s="355" t="str">
        <f t="shared" si="16"/>
        <v/>
      </c>
      <c r="O86" s="355" t="str">
        <f t="shared" si="17"/>
        <v/>
      </c>
      <c r="P86" s="19" t="str">
        <f t="shared" si="18"/>
        <v/>
      </c>
      <c r="Q86" s="355">
        <f t="shared" si="19"/>
        <v>1</v>
      </c>
      <c r="R86" s="355">
        <f t="shared" si="20"/>
        <v>48</v>
      </c>
      <c r="S86" s="355">
        <f t="shared" si="21"/>
        <v>48</v>
      </c>
    </row>
    <row r="87" spans="1:19" ht="13.5" thickBot="1" x14ac:dyDescent="0.25">
      <c r="A87" s="19" t="s">
        <v>158</v>
      </c>
      <c r="B87" s="19" t="s">
        <v>507</v>
      </c>
      <c r="C87" s="19" t="s">
        <v>673</v>
      </c>
      <c r="D87" s="341" t="s">
        <v>429</v>
      </c>
      <c r="E87" s="353"/>
      <c r="F87" s="19" t="s">
        <v>8</v>
      </c>
      <c r="G87" s="354">
        <v>42128.368206018517</v>
      </c>
      <c r="H87" s="354">
        <v>45474.367511574077</v>
      </c>
      <c r="I87" s="19" t="str">
        <f t="shared" si="11"/>
        <v>J</v>
      </c>
      <c r="J87" s="19" t="str">
        <f t="shared" si="12"/>
        <v>J</v>
      </c>
      <c r="K87" s="19" t="str">
        <f t="shared" si="13"/>
        <v>HA</v>
      </c>
      <c r="L87" s="19" t="str">
        <f t="shared" si="14"/>
        <v>BO</v>
      </c>
      <c r="M87" s="19" t="str">
        <f t="shared" si="15"/>
        <v>H</v>
      </c>
      <c r="N87" s="355" t="str">
        <f t="shared" si="16"/>
        <v/>
      </c>
      <c r="O87" s="355" t="str">
        <f t="shared" si="17"/>
        <v/>
      </c>
      <c r="P87" s="19" t="str">
        <f t="shared" si="18"/>
        <v/>
      </c>
      <c r="Q87" s="355">
        <f t="shared" si="19"/>
        <v>2</v>
      </c>
      <c r="R87" s="355">
        <f t="shared" si="20"/>
        <v>49</v>
      </c>
      <c r="S87" s="355">
        <f t="shared" si="21"/>
        <v>49</v>
      </c>
    </row>
    <row r="88" spans="1:19" ht="13.5" thickBot="1" x14ac:dyDescent="0.25">
      <c r="A88" s="19" t="s">
        <v>158</v>
      </c>
      <c r="B88" s="19" t="s">
        <v>507</v>
      </c>
      <c r="C88" s="19" t="s">
        <v>673</v>
      </c>
      <c r="D88" s="341" t="s">
        <v>429</v>
      </c>
      <c r="E88" s="353">
        <v>55</v>
      </c>
      <c r="F88" s="19" t="s">
        <v>16</v>
      </c>
      <c r="G88" s="354">
        <v>44589.422534722224</v>
      </c>
      <c r="H88" s="354">
        <v>45831.361203703702</v>
      </c>
      <c r="I88" s="19" t="str">
        <f t="shared" si="11"/>
        <v>J</v>
      </c>
      <c r="J88" s="19" t="str">
        <f t="shared" si="12"/>
        <v>J</v>
      </c>
      <c r="K88" s="19" t="str">
        <f t="shared" si="13"/>
        <v>HA</v>
      </c>
      <c r="L88" s="19" t="str">
        <f t="shared" si="14"/>
        <v>BO</v>
      </c>
      <c r="M88" s="19" t="str">
        <f t="shared" si="15"/>
        <v>H</v>
      </c>
      <c r="N88" s="355" t="str">
        <f t="shared" si="16"/>
        <v/>
      </c>
      <c r="O88" s="355" t="str">
        <f t="shared" si="17"/>
        <v/>
      </c>
      <c r="P88" s="19" t="str">
        <f t="shared" si="18"/>
        <v/>
      </c>
      <c r="Q88" s="355">
        <f t="shared" si="19"/>
        <v>3</v>
      </c>
      <c r="R88" s="355">
        <f t="shared" si="20"/>
        <v>50</v>
      </c>
      <c r="S88" s="355">
        <f t="shared" si="21"/>
        <v>50</v>
      </c>
    </row>
    <row r="89" spans="1:19" ht="13.5" thickBot="1" x14ac:dyDescent="0.25">
      <c r="A89" s="353" t="s">
        <v>158</v>
      </c>
      <c r="B89" s="353" t="s">
        <v>507</v>
      </c>
      <c r="C89" s="353" t="s">
        <v>673</v>
      </c>
      <c r="D89" s="341" t="s">
        <v>429</v>
      </c>
      <c r="E89" s="353"/>
      <c r="F89" s="353" t="s">
        <v>9</v>
      </c>
      <c r="G89" s="354">
        <v>39301.434050925927</v>
      </c>
      <c r="H89" s="354">
        <v>45632.570520833331</v>
      </c>
      <c r="I89" s="19" t="str">
        <f t="shared" si="11"/>
        <v>J</v>
      </c>
      <c r="J89" s="19" t="str">
        <f t="shared" si="12"/>
        <v>J</v>
      </c>
      <c r="K89" s="19" t="str">
        <f t="shared" si="13"/>
        <v>HA</v>
      </c>
      <c r="L89" s="19" t="str">
        <f t="shared" si="14"/>
        <v>BO</v>
      </c>
      <c r="M89" s="353" t="str">
        <f t="shared" si="15"/>
        <v>H</v>
      </c>
      <c r="N89" s="356" t="str">
        <f t="shared" si="16"/>
        <v/>
      </c>
      <c r="O89" s="356" t="str">
        <f t="shared" si="17"/>
        <v/>
      </c>
      <c r="P89" s="353" t="str">
        <f t="shared" si="18"/>
        <v/>
      </c>
      <c r="Q89" s="356">
        <f t="shared" si="19"/>
        <v>4</v>
      </c>
      <c r="R89" s="356">
        <f t="shared" si="20"/>
        <v>51</v>
      </c>
      <c r="S89" s="356">
        <f t="shared" si="21"/>
        <v>51</v>
      </c>
    </row>
    <row r="90" spans="1:19" ht="13.5" thickBot="1" x14ac:dyDescent="0.25">
      <c r="A90" s="19" t="s">
        <v>158</v>
      </c>
      <c r="B90" s="19" t="s">
        <v>508</v>
      </c>
      <c r="C90" s="19" t="s">
        <v>673</v>
      </c>
      <c r="D90" s="341" t="s">
        <v>429</v>
      </c>
      <c r="E90" s="353"/>
      <c r="F90" s="19" t="s">
        <v>10</v>
      </c>
      <c r="G90" s="354">
        <v>39533.49386574074</v>
      </c>
      <c r="H90" s="354">
        <v>45453.651550925926</v>
      </c>
      <c r="I90" s="19" t="str">
        <f t="shared" si="11"/>
        <v>J</v>
      </c>
      <c r="J90" s="19" t="str">
        <f t="shared" si="12"/>
        <v>J</v>
      </c>
      <c r="K90" s="19" t="str">
        <f t="shared" si="13"/>
        <v>HA</v>
      </c>
      <c r="L90" s="19" t="str">
        <f t="shared" si="14"/>
        <v>BO</v>
      </c>
      <c r="M90" s="19" t="str">
        <f t="shared" si="15"/>
        <v>H</v>
      </c>
      <c r="N90" s="355" t="str">
        <f t="shared" si="16"/>
        <v/>
      </c>
      <c r="O90" s="355" t="str">
        <f t="shared" si="17"/>
        <v/>
      </c>
      <c r="P90" s="19" t="str">
        <f t="shared" si="18"/>
        <v/>
      </c>
      <c r="Q90" s="355">
        <f t="shared" si="19"/>
        <v>5</v>
      </c>
      <c r="R90" s="355">
        <f t="shared" si="20"/>
        <v>52</v>
      </c>
      <c r="S90" s="355">
        <f t="shared" si="21"/>
        <v>52</v>
      </c>
    </row>
    <row r="91" spans="1:19" ht="13.5" thickBot="1" x14ac:dyDescent="0.25">
      <c r="A91" s="19" t="s">
        <v>158</v>
      </c>
      <c r="B91" s="19" t="s">
        <v>507</v>
      </c>
      <c r="C91" s="19" t="s">
        <v>673</v>
      </c>
      <c r="D91" s="341" t="s">
        <v>429</v>
      </c>
      <c r="E91" s="353"/>
      <c r="F91" s="19" t="s">
        <v>11</v>
      </c>
      <c r="G91" s="354">
        <v>42870</v>
      </c>
      <c r="H91" s="354">
        <v>45258.515983796293</v>
      </c>
      <c r="I91" s="19" t="str">
        <f t="shared" si="11"/>
        <v>J</v>
      </c>
      <c r="J91" s="19" t="str">
        <f t="shared" si="12"/>
        <v>J</v>
      </c>
      <c r="K91" s="19" t="str">
        <f t="shared" si="13"/>
        <v>HA</v>
      </c>
      <c r="L91" s="19" t="str">
        <f t="shared" si="14"/>
        <v>BO</v>
      </c>
      <c r="M91" s="19" t="str">
        <f t="shared" si="15"/>
        <v>H</v>
      </c>
      <c r="N91" s="355" t="str">
        <f t="shared" si="16"/>
        <v/>
      </c>
      <c r="O91" s="355" t="str">
        <f t="shared" si="17"/>
        <v/>
      </c>
      <c r="P91" s="19" t="str">
        <f t="shared" si="18"/>
        <v/>
      </c>
      <c r="Q91" s="355">
        <f t="shared" si="19"/>
        <v>6</v>
      </c>
      <c r="R91" s="355">
        <f t="shared" si="20"/>
        <v>53</v>
      </c>
      <c r="S91" s="355">
        <f t="shared" si="21"/>
        <v>53</v>
      </c>
    </row>
    <row r="92" spans="1:19" ht="13.5" thickBot="1" x14ac:dyDescent="0.25">
      <c r="A92" s="19" t="s">
        <v>158</v>
      </c>
      <c r="B92" s="19" t="s">
        <v>507</v>
      </c>
      <c r="C92" s="19" t="s">
        <v>673</v>
      </c>
      <c r="D92" s="341" t="s">
        <v>429</v>
      </c>
      <c r="E92" s="353">
        <v>82</v>
      </c>
      <c r="F92" s="19" t="s">
        <v>15</v>
      </c>
      <c r="G92" s="354">
        <v>42118.371724537035</v>
      </c>
      <c r="H92" s="354">
        <v>44978.623749999999</v>
      </c>
      <c r="I92" s="19" t="str">
        <f t="shared" si="11"/>
        <v>J</v>
      </c>
      <c r="J92" s="19" t="str">
        <f t="shared" si="12"/>
        <v>J</v>
      </c>
      <c r="K92" s="19" t="str">
        <f t="shared" si="13"/>
        <v>HA</v>
      </c>
      <c r="L92" s="19" t="str">
        <f t="shared" si="14"/>
        <v>BO</v>
      </c>
      <c r="M92" s="19" t="str">
        <f t="shared" si="15"/>
        <v>H</v>
      </c>
      <c r="N92" s="355" t="str">
        <f t="shared" si="16"/>
        <v/>
      </c>
      <c r="O92" s="355" t="str">
        <f t="shared" si="17"/>
        <v/>
      </c>
      <c r="P92" s="19" t="str">
        <f t="shared" si="18"/>
        <v/>
      </c>
      <c r="Q92" s="355">
        <f t="shared" si="19"/>
        <v>7</v>
      </c>
      <c r="R92" s="355">
        <f t="shared" si="20"/>
        <v>54</v>
      </c>
      <c r="S92" s="355">
        <f t="shared" si="21"/>
        <v>54</v>
      </c>
    </row>
    <row r="93" spans="1:19" ht="13.5" thickBot="1" x14ac:dyDescent="0.25">
      <c r="A93" s="19" t="s">
        <v>158</v>
      </c>
      <c r="B93" s="19" t="s">
        <v>507</v>
      </c>
      <c r="C93" s="19" t="s">
        <v>673</v>
      </c>
      <c r="D93" s="341" t="s">
        <v>429</v>
      </c>
      <c r="E93" s="353"/>
      <c r="F93" s="19" t="s">
        <v>12</v>
      </c>
      <c r="G93" s="354">
        <v>39666.546307870369</v>
      </c>
      <c r="H93" s="354">
        <v>44768.420081018521</v>
      </c>
      <c r="I93" s="19" t="str">
        <f t="shared" si="11"/>
        <v>J</v>
      </c>
      <c r="J93" s="19" t="str">
        <f t="shared" si="12"/>
        <v>J</v>
      </c>
      <c r="K93" s="19" t="str">
        <f t="shared" si="13"/>
        <v>HA</v>
      </c>
      <c r="L93" s="19" t="str">
        <f t="shared" si="14"/>
        <v>BO</v>
      </c>
      <c r="M93" s="19" t="str">
        <f t="shared" si="15"/>
        <v>H</v>
      </c>
      <c r="N93" s="355" t="str">
        <f t="shared" si="16"/>
        <v/>
      </c>
      <c r="O93" s="355" t="str">
        <f t="shared" si="17"/>
        <v/>
      </c>
      <c r="P93" s="19" t="str">
        <f t="shared" si="18"/>
        <v/>
      </c>
      <c r="Q93" s="355">
        <f t="shared" si="19"/>
        <v>8</v>
      </c>
      <c r="R93" s="355">
        <f t="shared" si="20"/>
        <v>55</v>
      </c>
      <c r="S93" s="355">
        <f t="shared" si="21"/>
        <v>55</v>
      </c>
    </row>
    <row r="94" spans="1:19" ht="13.5" thickBot="1" x14ac:dyDescent="0.25">
      <c r="A94" s="19" t="s">
        <v>158</v>
      </c>
      <c r="B94" s="19" t="s">
        <v>875</v>
      </c>
      <c r="C94" s="19" t="s">
        <v>673</v>
      </c>
      <c r="D94" s="341" t="s">
        <v>429</v>
      </c>
      <c r="E94" s="353"/>
      <c r="F94" s="19" t="s">
        <v>13</v>
      </c>
      <c r="G94" s="354">
        <v>42346.470138888886</v>
      </c>
      <c r="H94" s="354">
        <v>45503.664814814816</v>
      </c>
      <c r="I94" s="19" t="str">
        <f t="shared" si="11"/>
        <v>J</v>
      </c>
      <c r="J94" s="19" t="str">
        <f t="shared" si="12"/>
        <v>J</v>
      </c>
      <c r="K94" s="19" t="str">
        <f t="shared" si="13"/>
        <v>HA</v>
      </c>
      <c r="L94" s="19" t="str">
        <f t="shared" si="14"/>
        <v>BO</v>
      </c>
      <c r="M94" s="19" t="str">
        <f t="shared" si="15"/>
        <v>H</v>
      </c>
      <c r="N94" s="355">
        <f t="shared" si="16"/>
        <v>9</v>
      </c>
      <c r="O94" s="355" t="str">
        <f t="shared" si="17"/>
        <v/>
      </c>
      <c r="P94" s="19" t="str">
        <f t="shared" si="18"/>
        <v/>
      </c>
      <c r="Q94" s="355">
        <f t="shared" si="19"/>
        <v>9</v>
      </c>
      <c r="R94" s="355">
        <f t="shared" si="20"/>
        <v>56</v>
      </c>
      <c r="S94" s="355">
        <f t="shared" si="21"/>
        <v>56</v>
      </c>
    </row>
    <row r="95" spans="1:19" ht="13.5" thickBot="1" x14ac:dyDescent="0.25">
      <c r="A95" s="19" t="s">
        <v>240</v>
      </c>
      <c r="B95" s="19" t="s">
        <v>1500</v>
      </c>
      <c r="C95" s="19" t="s">
        <v>673</v>
      </c>
      <c r="D95" s="341" t="s">
        <v>429</v>
      </c>
      <c r="E95" s="353"/>
      <c r="F95" s="19" t="s">
        <v>6</v>
      </c>
      <c r="G95" s="354">
        <v>45314.41337962963</v>
      </c>
      <c r="H95" s="354">
        <v>45314.500439814816</v>
      </c>
      <c r="I95" s="19" t="str">
        <f t="shared" si="11"/>
        <v>J</v>
      </c>
      <c r="J95" s="19" t="str">
        <f t="shared" si="12"/>
        <v>J</v>
      </c>
      <c r="K95" s="19" t="str">
        <f t="shared" si="13"/>
        <v>HA</v>
      </c>
      <c r="L95" s="19" t="str">
        <f t="shared" si="14"/>
        <v>BP</v>
      </c>
      <c r="M95" s="19" t="str">
        <f t="shared" si="15"/>
        <v>H</v>
      </c>
      <c r="N95" s="355" t="str">
        <f t="shared" si="16"/>
        <v/>
      </c>
      <c r="O95" s="355" t="str">
        <f t="shared" si="17"/>
        <v/>
      </c>
      <c r="P95" s="19" t="str">
        <f t="shared" si="18"/>
        <v/>
      </c>
      <c r="Q95" s="355">
        <f t="shared" si="19"/>
        <v>1</v>
      </c>
      <c r="R95" s="355">
        <f t="shared" si="20"/>
        <v>57</v>
      </c>
      <c r="S95" s="355">
        <f t="shared" si="21"/>
        <v>57</v>
      </c>
    </row>
    <row r="96" spans="1:19" ht="13.5" thickBot="1" x14ac:dyDescent="0.25">
      <c r="A96" s="19" t="s">
        <v>240</v>
      </c>
      <c r="B96" s="19" t="s">
        <v>1500</v>
      </c>
      <c r="C96" s="19" t="s">
        <v>673</v>
      </c>
      <c r="D96" s="341" t="s">
        <v>429</v>
      </c>
      <c r="E96" s="353"/>
      <c r="F96" s="19" t="s">
        <v>16</v>
      </c>
      <c r="G96" s="354">
        <v>44593.383414351854</v>
      </c>
      <c r="H96" s="354">
        <v>45831.361909722225</v>
      </c>
      <c r="I96" s="19" t="str">
        <f t="shared" si="11"/>
        <v>J</v>
      </c>
      <c r="J96" s="19" t="str">
        <f t="shared" si="12"/>
        <v>J</v>
      </c>
      <c r="K96" s="19" t="str">
        <f t="shared" si="13"/>
        <v>HA</v>
      </c>
      <c r="L96" s="19" t="str">
        <f t="shared" si="14"/>
        <v>BP</v>
      </c>
      <c r="M96" s="19" t="str">
        <f t="shared" si="15"/>
        <v>H</v>
      </c>
      <c r="N96" s="355" t="str">
        <f t="shared" si="16"/>
        <v/>
      </c>
      <c r="O96" s="355" t="str">
        <f t="shared" si="17"/>
        <v/>
      </c>
      <c r="P96" s="19" t="str">
        <f t="shared" si="18"/>
        <v/>
      </c>
      <c r="Q96" s="355">
        <f t="shared" si="19"/>
        <v>2</v>
      </c>
      <c r="R96" s="355">
        <f t="shared" si="20"/>
        <v>58</v>
      </c>
      <c r="S96" s="355">
        <f t="shared" si="21"/>
        <v>58</v>
      </c>
    </row>
    <row r="97" spans="1:19" ht="13.5" thickBot="1" x14ac:dyDescent="0.25">
      <c r="A97" s="19" t="s">
        <v>240</v>
      </c>
      <c r="B97" s="19" t="s">
        <v>1500</v>
      </c>
      <c r="C97" s="19" t="s">
        <v>673</v>
      </c>
      <c r="D97" s="341" t="s">
        <v>429</v>
      </c>
      <c r="E97" s="353"/>
      <c r="F97" s="19" t="s">
        <v>9</v>
      </c>
      <c r="G97" s="354">
        <v>45309.385208333333</v>
      </c>
      <c r="H97" s="354">
        <v>45632.571006944447</v>
      </c>
      <c r="I97" s="19" t="str">
        <f t="shared" si="11"/>
        <v>J</v>
      </c>
      <c r="J97" s="19" t="str">
        <f t="shared" si="12"/>
        <v>J</v>
      </c>
      <c r="K97" s="19" t="str">
        <f t="shared" si="13"/>
        <v>HA</v>
      </c>
      <c r="L97" s="19" t="str">
        <f t="shared" si="14"/>
        <v>BP</v>
      </c>
      <c r="M97" s="19" t="str">
        <f t="shared" si="15"/>
        <v>H</v>
      </c>
      <c r="N97" s="355" t="str">
        <f t="shared" si="16"/>
        <v/>
      </c>
      <c r="O97" s="355" t="str">
        <f t="shared" si="17"/>
        <v/>
      </c>
      <c r="P97" s="19" t="str">
        <f t="shared" si="18"/>
        <v/>
      </c>
      <c r="Q97" s="355">
        <f t="shared" si="19"/>
        <v>3</v>
      </c>
      <c r="R97" s="355">
        <f t="shared" si="20"/>
        <v>59</v>
      </c>
      <c r="S97" s="355">
        <f t="shared" si="21"/>
        <v>59</v>
      </c>
    </row>
    <row r="98" spans="1:19" ht="13.5" thickBot="1" x14ac:dyDescent="0.25">
      <c r="A98" s="19" t="s">
        <v>240</v>
      </c>
      <c r="B98" s="19" t="s">
        <v>1500</v>
      </c>
      <c r="C98" s="19" t="s">
        <v>673</v>
      </c>
      <c r="D98" s="341" t="s">
        <v>429</v>
      </c>
      <c r="E98" s="353"/>
      <c r="F98" s="19" t="s">
        <v>15</v>
      </c>
      <c r="G98" s="354">
        <v>44418.582789351851</v>
      </c>
      <c r="H98" s="354">
        <v>45393.568888888891</v>
      </c>
      <c r="I98" s="19" t="str">
        <f t="shared" si="11"/>
        <v>J</v>
      </c>
      <c r="J98" s="19" t="str">
        <f t="shared" si="12"/>
        <v>J</v>
      </c>
      <c r="K98" s="19" t="str">
        <f t="shared" si="13"/>
        <v>HA</v>
      </c>
      <c r="L98" s="19" t="str">
        <f t="shared" si="14"/>
        <v>BP</v>
      </c>
      <c r="M98" s="19" t="str">
        <f t="shared" si="15"/>
        <v>H</v>
      </c>
      <c r="N98" s="355" t="str">
        <f t="shared" si="16"/>
        <v/>
      </c>
      <c r="O98" s="355" t="str">
        <f t="shared" si="17"/>
        <v/>
      </c>
      <c r="P98" s="19" t="str">
        <f t="shared" si="18"/>
        <v/>
      </c>
      <c r="Q98" s="355">
        <f t="shared" si="19"/>
        <v>4</v>
      </c>
      <c r="R98" s="355">
        <f t="shared" si="20"/>
        <v>60</v>
      </c>
      <c r="S98" s="355">
        <f t="shared" si="21"/>
        <v>60</v>
      </c>
    </row>
    <row r="99" spans="1:19" ht="13.5" thickBot="1" x14ac:dyDescent="0.25">
      <c r="A99" s="19" t="s">
        <v>240</v>
      </c>
      <c r="B99" s="19" t="s">
        <v>1500</v>
      </c>
      <c r="C99" s="19" t="s">
        <v>673</v>
      </c>
      <c r="D99" s="341" t="s">
        <v>429</v>
      </c>
      <c r="E99" s="353"/>
      <c r="F99" s="19" t="s">
        <v>12</v>
      </c>
      <c r="G99" s="354">
        <v>45068.457152777781</v>
      </c>
      <c r="H99" s="354">
        <v>45068.457152777781</v>
      </c>
      <c r="I99" s="19" t="str">
        <f t="shared" si="11"/>
        <v>J</v>
      </c>
      <c r="J99" s="19" t="str">
        <f t="shared" si="12"/>
        <v>J</v>
      </c>
      <c r="K99" s="19" t="str">
        <f t="shared" si="13"/>
        <v>HA</v>
      </c>
      <c r="L99" s="19" t="str">
        <f t="shared" si="14"/>
        <v>BP</v>
      </c>
      <c r="M99" s="19" t="str">
        <f t="shared" si="15"/>
        <v>H</v>
      </c>
      <c r="N99" s="355">
        <f t="shared" si="16"/>
        <v>5</v>
      </c>
      <c r="O99" s="355" t="str">
        <f t="shared" si="17"/>
        <v/>
      </c>
      <c r="P99" s="19" t="str">
        <f t="shared" si="18"/>
        <v/>
      </c>
      <c r="Q99" s="355">
        <f t="shared" si="19"/>
        <v>5</v>
      </c>
      <c r="R99" s="355">
        <f t="shared" si="20"/>
        <v>61</v>
      </c>
      <c r="S99" s="355">
        <f t="shared" si="21"/>
        <v>61</v>
      </c>
    </row>
    <row r="100" spans="1:19" ht="13.5" thickBot="1" x14ac:dyDescent="0.25">
      <c r="A100" s="19" t="s">
        <v>325</v>
      </c>
      <c r="B100" s="19" t="s">
        <v>514</v>
      </c>
      <c r="C100" s="19" t="s">
        <v>673</v>
      </c>
      <c r="D100" s="341" t="s">
        <v>429</v>
      </c>
      <c r="E100" s="353"/>
      <c r="F100" s="19" t="s">
        <v>6</v>
      </c>
      <c r="G100" s="354">
        <v>38623.417962962965</v>
      </c>
      <c r="H100" s="354">
        <v>45314.500520833331</v>
      </c>
      <c r="I100" s="19" t="str">
        <f t="shared" si="11"/>
        <v>J</v>
      </c>
      <c r="J100" s="19" t="str">
        <f t="shared" si="12"/>
        <v>J</v>
      </c>
      <c r="K100" s="19" t="str">
        <f t="shared" si="13"/>
        <v>HA</v>
      </c>
      <c r="L100" s="19" t="str">
        <f t="shared" si="14"/>
        <v>BS</v>
      </c>
      <c r="M100" s="19" t="str">
        <f t="shared" si="15"/>
        <v>H</v>
      </c>
      <c r="N100" s="355" t="str">
        <f t="shared" si="16"/>
        <v/>
      </c>
      <c r="O100" s="355" t="str">
        <f t="shared" si="17"/>
        <v/>
      </c>
      <c r="P100" s="19" t="str">
        <f t="shared" si="18"/>
        <v/>
      </c>
      <c r="Q100" s="355">
        <f t="shared" si="19"/>
        <v>1</v>
      </c>
      <c r="R100" s="355">
        <f t="shared" si="20"/>
        <v>62</v>
      </c>
      <c r="S100" s="355">
        <f t="shared" si="21"/>
        <v>62</v>
      </c>
    </row>
    <row r="101" spans="1:19" ht="13.5" thickBot="1" x14ac:dyDescent="0.25">
      <c r="A101" s="19" t="s">
        <v>325</v>
      </c>
      <c r="B101" s="19" t="s">
        <v>514</v>
      </c>
      <c r="C101" s="19" t="s">
        <v>673</v>
      </c>
      <c r="D101" s="341" t="s">
        <v>429</v>
      </c>
      <c r="E101" s="353"/>
      <c r="F101" s="19" t="s">
        <v>16</v>
      </c>
      <c r="G101" s="354">
        <v>44593.39167824074</v>
      </c>
      <c r="H101" s="354">
        <v>45831.362118055556</v>
      </c>
      <c r="I101" s="19" t="str">
        <f t="shared" si="11"/>
        <v>J</v>
      </c>
      <c r="J101" s="19" t="str">
        <f t="shared" si="12"/>
        <v>J</v>
      </c>
      <c r="K101" s="19" t="str">
        <f t="shared" si="13"/>
        <v>HA</v>
      </c>
      <c r="L101" s="19" t="str">
        <f t="shared" si="14"/>
        <v>BS</v>
      </c>
      <c r="M101" s="19" t="str">
        <f t="shared" si="15"/>
        <v>H</v>
      </c>
      <c r="N101" s="355" t="str">
        <f t="shared" si="16"/>
        <v/>
      </c>
      <c r="O101" s="355" t="str">
        <f t="shared" si="17"/>
        <v/>
      </c>
      <c r="P101" s="19" t="str">
        <f t="shared" si="18"/>
        <v/>
      </c>
      <c r="Q101" s="355">
        <f t="shared" si="19"/>
        <v>2</v>
      </c>
      <c r="R101" s="355">
        <f t="shared" si="20"/>
        <v>63</v>
      </c>
      <c r="S101" s="355">
        <f t="shared" si="21"/>
        <v>63</v>
      </c>
    </row>
    <row r="102" spans="1:19" ht="13.5" thickBot="1" x14ac:dyDescent="0.25">
      <c r="A102" s="19" t="s">
        <v>325</v>
      </c>
      <c r="B102" s="19" t="s">
        <v>514</v>
      </c>
      <c r="C102" s="19" t="s">
        <v>673</v>
      </c>
      <c r="D102" s="341" t="s">
        <v>429</v>
      </c>
      <c r="E102" s="353"/>
      <c r="F102" s="19" t="s">
        <v>9</v>
      </c>
      <c r="G102" s="354">
        <v>44147.415520833332</v>
      </c>
      <c r="H102" s="354">
        <v>45632.572118055556</v>
      </c>
      <c r="I102" s="19" t="str">
        <f t="shared" si="11"/>
        <v>J</v>
      </c>
      <c r="J102" s="19" t="str">
        <f t="shared" si="12"/>
        <v>J</v>
      </c>
      <c r="K102" s="19" t="str">
        <f t="shared" si="13"/>
        <v>HA</v>
      </c>
      <c r="L102" s="19" t="str">
        <f t="shared" si="14"/>
        <v>BS</v>
      </c>
      <c r="M102" s="19" t="str">
        <f t="shared" si="15"/>
        <v>H</v>
      </c>
      <c r="N102" s="355" t="str">
        <f t="shared" si="16"/>
        <v/>
      </c>
      <c r="O102" s="355" t="str">
        <f t="shared" si="17"/>
        <v/>
      </c>
      <c r="P102" s="19" t="str">
        <f t="shared" si="18"/>
        <v/>
      </c>
      <c r="Q102" s="355">
        <f t="shared" si="19"/>
        <v>3</v>
      </c>
      <c r="R102" s="355">
        <f t="shared" si="20"/>
        <v>64</v>
      </c>
      <c r="S102" s="355">
        <f t="shared" si="21"/>
        <v>64</v>
      </c>
    </row>
    <row r="103" spans="1:19" ht="13.5" thickBot="1" x14ac:dyDescent="0.25">
      <c r="A103" s="19" t="s">
        <v>325</v>
      </c>
      <c r="B103" s="19" t="s">
        <v>514</v>
      </c>
      <c r="C103" s="19" t="s">
        <v>673</v>
      </c>
      <c r="D103" s="341" t="s">
        <v>429</v>
      </c>
      <c r="E103" s="353"/>
      <c r="F103" s="19" t="s">
        <v>15</v>
      </c>
      <c r="G103" s="354">
        <v>44418.585717592592</v>
      </c>
      <c r="H103" s="354">
        <v>44449.475231481483</v>
      </c>
      <c r="I103" s="19" t="str">
        <f t="shared" si="11"/>
        <v>J</v>
      </c>
      <c r="J103" s="19" t="str">
        <f t="shared" si="12"/>
        <v>J</v>
      </c>
      <c r="K103" s="19" t="str">
        <f t="shared" si="13"/>
        <v>HA</v>
      </c>
      <c r="L103" s="19" t="str">
        <f t="shared" si="14"/>
        <v>BS</v>
      </c>
      <c r="M103" s="19" t="str">
        <f t="shared" si="15"/>
        <v>H</v>
      </c>
      <c r="N103" s="355" t="str">
        <f t="shared" si="16"/>
        <v/>
      </c>
      <c r="O103" s="355" t="str">
        <f t="shared" si="17"/>
        <v/>
      </c>
      <c r="P103" s="19" t="str">
        <f t="shared" si="18"/>
        <v/>
      </c>
      <c r="Q103" s="355">
        <f t="shared" si="19"/>
        <v>4</v>
      </c>
      <c r="R103" s="355">
        <f t="shared" si="20"/>
        <v>65</v>
      </c>
      <c r="S103" s="355">
        <f t="shared" si="21"/>
        <v>65</v>
      </c>
    </row>
    <row r="104" spans="1:19" ht="13.5" thickBot="1" x14ac:dyDescent="0.25">
      <c r="A104" s="19" t="s">
        <v>325</v>
      </c>
      <c r="B104" s="19" t="s">
        <v>514</v>
      </c>
      <c r="C104" s="19" t="s">
        <v>673</v>
      </c>
      <c r="D104" s="341" t="s">
        <v>429</v>
      </c>
      <c r="E104" s="353"/>
      <c r="F104" s="19" t="s">
        <v>12</v>
      </c>
      <c r="G104" s="354">
        <v>45068.458645833336</v>
      </c>
      <c r="H104" s="354">
        <v>45068.458645833336</v>
      </c>
      <c r="I104" s="19" t="str">
        <f t="shared" si="11"/>
        <v>J</v>
      </c>
      <c r="J104" s="19" t="str">
        <f t="shared" si="12"/>
        <v>J</v>
      </c>
      <c r="K104" s="19" t="str">
        <f t="shared" si="13"/>
        <v>HA</v>
      </c>
      <c r="L104" s="19" t="str">
        <f t="shared" si="14"/>
        <v>BS</v>
      </c>
      <c r="M104" s="19" t="str">
        <f t="shared" si="15"/>
        <v>H</v>
      </c>
      <c r="N104" s="355">
        <f t="shared" si="16"/>
        <v>5</v>
      </c>
      <c r="O104" s="355" t="str">
        <f t="shared" si="17"/>
        <v/>
      </c>
      <c r="P104" s="19" t="str">
        <f t="shared" si="18"/>
        <v/>
      </c>
      <c r="Q104" s="355">
        <f t="shared" si="19"/>
        <v>5</v>
      </c>
      <c r="R104" s="355">
        <f t="shared" si="20"/>
        <v>66</v>
      </c>
      <c r="S104" s="355">
        <f t="shared" si="21"/>
        <v>66</v>
      </c>
    </row>
    <row r="105" spans="1:19" ht="13.5" thickBot="1" x14ac:dyDescent="0.25">
      <c r="A105" s="19" t="s">
        <v>722</v>
      </c>
      <c r="B105" s="19" t="s">
        <v>768</v>
      </c>
      <c r="C105" s="19" t="s">
        <v>673</v>
      </c>
      <c r="D105" s="341" t="s">
        <v>429</v>
      </c>
      <c r="E105" s="353"/>
      <c r="F105" s="19" t="s">
        <v>11</v>
      </c>
      <c r="G105" s="354">
        <v>45677.64916666667</v>
      </c>
      <c r="H105" s="354">
        <v>45677.64916666667</v>
      </c>
      <c r="I105" s="19" t="str">
        <f t="shared" si="11"/>
        <v>J</v>
      </c>
      <c r="J105" s="19" t="str">
        <f t="shared" si="12"/>
        <v>J</v>
      </c>
      <c r="K105" s="19" t="str">
        <f t="shared" si="13"/>
        <v>HA</v>
      </c>
      <c r="L105" s="19" t="str">
        <f t="shared" si="14"/>
        <v>BU</v>
      </c>
      <c r="M105" s="19" t="str">
        <f t="shared" si="15"/>
        <v>H</v>
      </c>
      <c r="N105" s="355">
        <f t="shared" si="16"/>
        <v>1</v>
      </c>
      <c r="O105" s="355" t="str">
        <f t="shared" si="17"/>
        <v/>
      </c>
      <c r="P105" s="19" t="str">
        <f t="shared" si="18"/>
        <v/>
      </c>
      <c r="Q105" s="355">
        <f t="shared" si="19"/>
        <v>1</v>
      </c>
      <c r="R105" s="355">
        <f t="shared" si="20"/>
        <v>67</v>
      </c>
      <c r="S105" s="355">
        <f t="shared" si="21"/>
        <v>67</v>
      </c>
    </row>
    <row r="106" spans="1:19" ht="13.5" thickBot="1" x14ac:dyDescent="0.25">
      <c r="A106" s="19" t="s">
        <v>766</v>
      </c>
      <c r="B106" s="19" t="s">
        <v>767</v>
      </c>
      <c r="C106" s="19" t="s">
        <v>673</v>
      </c>
      <c r="D106" s="341" t="s">
        <v>429</v>
      </c>
      <c r="E106" s="353"/>
      <c r="F106" s="19" t="s">
        <v>11</v>
      </c>
      <c r="G106" s="354">
        <v>45677.647974537038</v>
      </c>
      <c r="H106" s="354">
        <v>45677.647974537038</v>
      </c>
      <c r="I106" s="19" t="str">
        <f t="shared" si="11"/>
        <v>J</v>
      </c>
      <c r="J106" s="19" t="str">
        <f t="shared" si="12"/>
        <v>J</v>
      </c>
      <c r="K106" s="19" t="str">
        <f t="shared" si="13"/>
        <v>HA</v>
      </c>
      <c r="L106" s="19" t="str">
        <f t="shared" si="14"/>
        <v>BU</v>
      </c>
      <c r="M106" s="19" t="str">
        <f t="shared" si="15"/>
        <v>H</v>
      </c>
      <c r="N106" s="355">
        <f t="shared" si="16"/>
        <v>1</v>
      </c>
      <c r="O106" s="355" t="str">
        <f t="shared" si="17"/>
        <v/>
      </c>
      <c r="P106" s="19" t="str">
        <f t="shared" si="18"/>
        <v/>
      </c>
      <c r="Q106" s="355">
        <f t="shared" si="19"/>
        <v>1</v>
      </c>
      <c r="R106" s="355">
        <f t="shared" si="20"/>
        <v>68</v>
      </c>
      <c r="S106" s="355">
        <f t="shared" si="21"/>
        <v>68</v>
      </c>
    </row>
    <row r="107" spans="1:19" ht="13.5" thickBot="1" x14ac:dyDescent="0.25">
      <c r="A107" s="19" t="s">
        <v>723</v>
      </c>
      <c r="B107" s="19" t="s">
        <v>876</v>
      </c>
      <c r="C107" s="19" t="s">
        <v>673</v>
      </c>
      <c r="D107" s="341" t="s">
        <v>429</v>
      </c>
      <c r="E107" s="353"/>
      <c r="F107" s="19" t="s">
        <v>11</v>
      </c>
      <c r="G107" s="354">
        <v>45677.648541666669</v>
      </c>
      <c r="H107" s="354">
        <v>45677.648541666669</v>
      </c>
      <c r="I107" s="19" t="str">
        <f t="shared" si="11"/>
        <v>J</v>
      </c>
      <c r="J107" s="19" t="str">
        <f t="shared" si="12"/>
        <v>J</v>
      </c>
      <c r="K107" s="19" t="str">
        <f t="shared" si="13"/>
        <v>HA</v>
      </c>
      <c r="L107" s="19" t="str">
        <f t="shared" si="14"/>
        <v>BU</v>
      </c>
      <c r="M107" s="19" t="str">
        <f t="shared" si="15"/>
        <v>H</v>
      </c>
      <c r="N107" s="355">
        <f t="shared" si="16"/>
        <v>1</v>
      </c>
      <c r="O107" s="355" t="str">
        <f t="shared" si="17"/>
        <v/>
      </c>
      <c r="P107" s="19" t="str">
        <f t="shared" si="18"/>
        <v/>
      </c>
      <c r="Q107" s="355">
        <f t="shared" si="19"/>
        <v>1</v>
      </c>
      <c r="R107" s="355">
        <f t="shared" si="20"/>
        <v>69</v>
      </c>
      <c r="S107" s="355">
        <f t="shared" si="21"/>
        <v>69</v>
      </c>
    </row>
    <row r="108" spans="1:19" ht="13.5" thickBot="1" x14ac:dyDescent="0.25">
      <c r="A108" s="19" t="s">
        <v>2193</v>
      </c>
      <c r="B108" s="19" t="s">
        <v>2194</v>
      </c>
      <c r="C108" s="19" t="s">
        <v>673</v>
      </c>
      <c r="D108" s="341" t="s">
        <v>429</v>
      </c>
      <c r="E108" s="353"/>
      <c r="F108" s="19" t="s">
        <v>9</v>
      </c>
      <c r="G108" s="354">
        <v>45646.603541666664</v>
      </c>
      <c r="H108" s="354">
        <v>45646.603541666664</v>
      </c>
      <c r="I108" s="19" t="str">
        <f t="shared" si="11"/>
        <v>J</v>
      </c>
      <c r="J108" s="19" t="str">
        <f t="shared" si="12"/>
        <v>J</v>
      </c>
      <c r="K108" s="19" t="str">
        <f t="shared" si="13"/>
        <v>HA</v>
      </c>
      <c r="L108" s="19" t="str">
        <f t="shared" si="14"/>
        <v>CI</v>
      </c>
      <c r="M108" s="19" t="str">
        <f t="shared" si="15"/>
        <v>H</v>
      </c>
      <c r="N108" s="355">
        <f t="shared" si="16"/>
        <v>1</v>
      </c>
      <c r="O108" s="355" t="str">
        <f t="shared" si="17"/>
        <v/>
      </c>
      <c r="P108" s="19" t="str">
        <f t="shared" si="18"/>
        <v/>
      </c>
      <c r="Q108" s="355">
        <f t="shared" si="19"/>
        <v>1</v>
      </c>
      <c r="R108" s="355">
        <f t="shared" si="20"/>
        <v>70</v>
      </c>
      <c r="S108" s="355">
        <f t="shared" si="21"/>
        <v>70</v>
      </c>
    </row>
    <row r="109" spans="1:19" ht="13.5" thickBot="1" x14ac:dyDescent="0.25">
      <c r="A109" s="19" t="s">
        <v>75</v>
      </c>
      <c r="B109" s="19" t="s">
        <v>1886</v>
      </c>
      <c r="C109" s="19" t="s">
        <v>673</v>
      </c>
      <c r="D109" s="341" t="s">
        <v>429</v>
      </c>
      <c r="E109" s="353"/>
      <c r="F109" s="19" t="s">
        <v>6</v>
      </c>
      <c r="G109" s="354">
        <v>40065.481840277775</v>
      </c>
      <c r="H109" s="354">
        <v>45314.500636574077</v>
      </c>
      <c r="I109" s="19" t="str">
        <f t="shared" si="11"/>
        <v>J</v>
      </c>
      <c r="J109" s="19" t="str">
        <f t="shared" si="12"/>
        <v>J</v>
      </c>
      <c r="K109" s="19" t="str">
        <f t="shared" si="13"/>
        <v>HA</v>
      </c>
      <c r="L109" s="19" t="str">
        <f t="shared" si="14"/>
        <v>CO</v>
      </c>
      <c r="M109" s="19" t="str">
        <f t="shared" si="15"/>
        <v>H</v>
      </c>
      <c r="N109" s="355" t="str">
        <f t="shared" si="16"/>
        <v/>
      </c>
      <c r="O109" s="355" t="str">
        <f t="shared" si="17"/>
        <v/>
      </c>
      <c r="P109" s="19" t="str">
        <f t="shared" si="18"/>
        <v/>
      </c>
      <c r="Q109" s="355">
        <f t="shared" si="19"/>
        <v>1</v>
      </c>
      <c r="R109" s="355">
        <f t="shared" si="20"/>
        <v>71</v>
      </c>
      <c r="S109" s="355">
        <f t="shared" si="21"/>
        <v>71</v>
      </c>
    </row>
    <row r="110" spans="1:19" ht="13.5" thickBot="1" x14ac:dyDescent="0.25">
      <c r="A110" s="19" t="s">
        <v>75</v>
      </c>
      <c r="B110" s="19" t="s">
        <v>516</v>
      </c>
      <c r="C110" s="19" t="s">
        <v>673</v>
      </c>
      <c r="D110" s="341" t="s">
        <v>429</v>
      </c>
      <c r="E110" s="353">
        <v>42</v>
      </c>
      <c r="F110" s="19" t="s">
        <v>7</v>
      </c>
      <c r="G110" s="354">
        <v>42964.466805555552</v>
      </c>
      <c r="H110" s="354">
        <v>45210.400763888887</v>
      </c>
      <c r="I110" s="19" t="str">
        <f t="shared" si="11"/>
        <v>J</v>
      </c>
      <c r="J110" s="19" t="str">
        <f t="shared" si="12"/>
        <v>J</v>
      </c>
      <c r="K110" s="19" t="str">
        <f t="shared" si="13"/>
        <v>HA</v>
      </c>
      <c r="L110" s="19" t="str">
        <f t="shared" si="14"/>
        <v>CO</v>
      </c>
      <c r="M110" s="19" t="str">
        <f t="shared" si="15"/>
        <v>H</v>
      </c>
      <c r="N110" s="355" t="str">
        <f t="shared" si="16"/>
        <v/>
      </c>
      <c r="O110" s="355" t="str">
        <f t="shared" si="17"/>
        <v/>
      </c>
      <c r="P110" s="19" t="str">
        <f t="shared" si="18"/>
        <v/>
      </c>
      <c r="Q110" s="355">
        <f t="shared" si="19"/>
        <v>2</v>
      </c>
      <c r="R110" s="355">
        <f t="shared" si="20"/>
        <v>72</v>
      </c>
      <c r="S110" s="355">
        <f t="shared" si="21"/>
        <v>72</v>
      </c>
    </row>
    <row r="111" spans="1:19" ht="13.5" thickBot="1" x14ac:dyDescent="0.25">
      <c r="A111" s="353" t="s">
        <v>75</v>
      </c>
      <c r="B111" s="353" t="s">
        <v>1886</v>
      </c>
      <c r="C111" s="353" t="s">
        <v>673</v>
      </c>
      <c r="D111" s="341" t="s">
        <v>429</v>
      </c>
      <c r="E111" s="353"/>
      <c r="F111" s="353" t="s">
        <v>8</v>
      </c>
      <c r="G111" s="354">
        <v>37245.411122685182</v>
      </c>
      <c r="H111" s="354">
        <v>45474.368298611109</v>
      </c>
      <c r="I111" s="19" t="str">
        <f t="shared" si="11"/>
        <v>J</v>
      </c>
      <c r="J111" s="19" t="str">
        <f t="shared" si="12"/>
        <v>J</v>
      </c>
      <c r="K111" s="19" t="str">
        <f t="shared" si="13"/>
        <v>HA</v>
      </c>
      <c r="L111" s="19" t="str">
        <f t="shared" si="14"/>
        <v>CO</v>
      </c>
      <c r="M111" s="353" t="str">
        <f t="shared" si="15"/>
        <v>H</v>
      </c>
      <c r="N111" s="356" t="str">
        <f t="shared" si="16"/>
        <v/>
      </c>
      <c r="O111" s="356" t="str">
        <f t="shared" si="17"/>
        <v/>
      </c>
      <c r="P111" s="353" t="str">
        <f t="shared" si="18"/>
        <v/>
      </c>
      <c r="Q111" s="356">
        <f t="shared" si="19"/>
        <v>3</v>
      </c>
      <c r="R111" s="356">
        <f t="shared" si="20"/>
        <v>73</v>
      </c>
      <c r="S111" s="356">
        <f t="shared" si="21"/>
        <v>73</v>
      </c>
    </row>
    <row r="112" spans="1:19" ht="13.5" thickBot="1" x14ac:dyDescent="0.25">
      <c r="A112" s="19" t="s">
        <v>75</v>
      </c>
      <c r="B112" s="19" t="s">
        <v>1886</v>
      </c>
      <c r="C112" s="19" t="s">
        <v>673</v>
      </c>
      <c r="D112" s="341" t="s">
        <v>429</v>
      </c>
      <c r="E112" s="353">
        <v>53</v>
      </c>
      <c r="F112" s="19" t="s">
        <v>16</v>
      </c>
      <c r="G112" s="354">
        <v>41506.402789351851</v>
      </c>
      <c r="H112" s="354">
        <v>45831.362361111111</v>
      </c>
      <c r="I112" s="19" t="str">
        <f t="shared" si="11"/>
        <v>J</v>
      </c>
      <c r="J112" s="19" t="str">
        <f t="shared" si="12"/>
        <v>J</v>
      </c>
      <c r="K112" s="19" t="str">
        <f t="shared" si="13"/>
        <v>HA</v>
      </c>
      <c r="L112" s="19" t="str">
        <f t="shared" si="14"/>
        <v>CO</v>
      </c>
      <c r="M112" s="19" t="str">
        <f t="shared" si="15"/>
        <v>H</v>
      </c>
      <c r="N112" s="355" t="str">
        <f t="shared" si="16"/>
        <v/>
      </c>
      <c r="O112" s="355" t="str">
        <f t="shared" si="17"/>
        <v/>
      </c>
      <c r="P112" s="19" t="str">
        <f t="shared" si="18"/>
        <v/>
      </c>
      <c r="Q112" s="355">
        <f t="shared" si="19"/>
        <v>4</v>
      </c>
      <c r="R112" s="355">
        <f t="shared" si="20"/>
        <v>74</v>
      </c>
      <c r="S112" s="355">
        <f t="shared" si="21"/>
        <v>74</v>
      </c>
    </row>
    <row r="113" spans="1:19" ht="13.5" thickBot="1" x14ac:dyDescent="0.25">
      <c r="A113" s="19" t="s">
        <v>75</v>
      </c>
      <c r="B113" s="19" t="s">
        <v>1886</v>
      </c>
      <c r="C113" s="19" t="s">
        <v>673</v>
      </c>
      <c r="D113" s="341" t="s">
        <v>429</v>
      </c>
      <c r="E113" s="353"/>
      <c r="F113" s="19" t="s">
        <v>9</v>
      </c>
      <c r="G113" s="354">
        <v>42766.655393518522</v>
      </c>
      <c r="H113" s="354">
        <v>45824.563981481479</v>
      </c>
      <c r="I113" s="19" t="str">
        <f t="shared" si="11"/>
        <v>J</v>
      </c>
      <c r="J113" s="19" t="str">
        <f t="shared" si="12"/>
        <v>J</v>
      </c>
      <c r="K113" s="19" t="str">
        <f t="shared" si="13"/>
        <v>HA</v>
      </c>
      <c r="L113" s="19" t="str">
        <f t="shared" si="14"/>
        <v>CO</v>
      </c>
      <c r="M113" s="19" t="str">
        <f t="shared" si="15"/>
        <v>H</v>
      </c>
      <c r="N113" s="355" t="str">
        <f t="shared" si="16"/>
        <v/>
      </c>
      <c r="O113" s="355" t="str">
        <f t="shared" si="17"/>
        <v/>
      </c>
      <c r="P113" s="19" t="str">
        <f t="shared" si="18"/>
        <v/>
      </c>
      <c r="Q113" s="355">
        <f t="shared" si="19"/>
        <v>5</v>
      </c>
      <c r="R113" s="355">
        <f t="shared" si="20"/>
        <v>75</v>
      </c>
      <c r="S113" s="355">
        <f t="shared" si="21"/>
        <v>75</v>
      </c>
    </row>
    <row r="114" spans="1:19" ht="13.5" thickBot="1" x14ac:dyDescent="0.25">
      <c r="A114" s="19" t="s">
        <v>75</v>
      </c>
      <c r="B114" s="19" t="s">
        <v>1886</v>
      </c>
      <c r="C114" s="19" t="s">
        <v>673</v>
      </c>
      <c r="D114" s="341" t="s">
        <v>429</v>
      </c>
      <c r="E114" s="353"/>
      <c r="F114" s="19" t="s">
        <v>11</v>
      </c>
      <c r="G114" s="354">
        <v>39168.44939814815</v>
      </c>
      <c r="H114" s="354">
        <v>44774.695983796293</v>
      </c>
      <c r="I114" s="19" t="str">
        <f t="shared" si="11"/>
        <v>J</v>
      </c>
      <c r="J114" s="19" t="str">
        <f t="shared" si="12"/>
        <v>J</v>
      </c>
      <c r="K114" s="19" t="str">
        <f t="shared" si="13"/>
        <v>HA</v>
      </c>
      <c r="L114" s="19" t="str">
        <f t="shared" si="14"/>
        <v>CO</v>
      </c>
      <c r="M114" s="19" t="str">
        <f t="shared" si="15"/>
        <v>H</v>
      </c>
      <c r="N114" s="355" t="str">
        <f t="shared" si="16"/>
        <v/>
      </c>
      <c r="O114" s="355" t="str">
        <f t="shared" si="17"/>
        <v/>
      </c>
      <c r="P114" s="19" t="str">
        <f t="shared" si="18"/>
        <v/>
      </c>
      <c r="Q114" s="355">
        <f t="shared" si="19"/>
        <v>6</v>
      </c>
      <c r="R114" s="355">
        <f t="shared" si="20"/>
        <v>76</v>
      </c>
      <c r="S114" s="355">
        <f t="shared" si="21"/>
        <v>76</v>
      </c>
    </row>
    <row r="115" spans="1:19" ht="13.5" thickBot="1" x14ac:dyDescent="0.25">
      <c r="A115" s="353" t="s">
        <v>75</v>
      </c>
      <c r="B115" s="353" t="s">
        <v>1886</v>
      </c>
      <c r="C115" s="353" t="s">
        <v>673</v>
      </c>
      <c r="D115" s="341" t="s">
        <v>429</v>
      </c>
      <c r="E115" s="353">
        <v>80</v>
      </c>
      <c r="F115" s="353" t="s">
        <v>15</v>
      </c>
      <c r="G115" s="354">
        <v>38105.434062499997</v>
      </c>
      <c r="H115" s="354">
        <v>44978.623310185183</v>
      </c>
      <c r="I115" s="19" t="str">
        <f t="shared" si="11"/>
        <v>J</v>
      </c>
      <c r="J115" s="19" t="str">
        <f t="shared" si="12"/>
        <v>J</v>
      </c>
      <c r="K115" s="19" t="str">
        <f t="shared" si="13"/>
        <v>HA</v>
      </c>
      <c r="L115" s="19" t="str">
        <f t="shared" si="14"/>
        <v>CO</v>
      </c>
      <c r="M115" s="353" t="str">
        <f t="shared" si="15"/>
        <v>H</v>
      </c>
      <c r="N115" s="356" t="str">
        <f t="shared" si="16"/>
        <v/>
      </c>
      <c r="O115" s="356" t="str">
        <f t="shared" si="17"/>
        <v/>
      </c>
      <c r="P115" s="353" t="str">
        <f t="shared" si="18"/>
        <v/>
      </c>
      <c r="Q115" s="356">
        <f t="shared" si="19"/>
        <v>7</v>
      </c>
      <c r="R115" s="356">
        <f t="shared" si="20"/>
        <v>77</v>
      </c>
      <c r="S115" s="356">
        <f t="shared" si="21"/>
        <v>77</v>
      </c>
    </row>
    <row r="116" spans="1:19" ht="13.5" thickBot="1" x14ac:dyDescent="0.25">
      <c r="A116" s="19" t="s">
        <v>75</v>
      </c>
      <c r="B116" s="19" t="s">
        <v>1886</v>
      </c>
      <c r="C116" s="19" t="s">
        <v>673</v>
      </c>
      <c r="D116" s="341" t="s">
        <v>429</v>
      </c>
      <c r="E116" s="353"/>
      <c r="F116" s="19" t="s">
        <v>13</v>
      </c>
      <c r="G116" s="354">
        <v>36787.078009259261</v>
      </c>
      <c r="H116" s="354">
        <v>45503.679305555554</v>
      </c>
      <c r="I116" s="19" t="str">
        <f t="shared" si="11"/>
        <v>J</v>
      </c>
      <c r="J116" s="19" t="str">
        <f t="shared" si="12"/>
        <v>J</v>
      </c>
      <c r="K116" s="19" t="str">
        <f t="shared" si="13"/>
        <v>HA</v>
      </c>
      <c r="L116" s="19" t="str">
        <f t="shared" si="14"/>
        <v>CO</v>
      </c>
      <c r="M116" s="19" t="str">
        <f t="shared" si="15"/>
        <v>H</v>
      </c>
      <c r="N116" s="355">
        <f t="shared" si="16"/>
        <v>8</v>
      </c>
      <c r="O116" s="355" t="str">
        <f t="shared" si="17"/>
        <v/>
      </c>
      <c r="P116" s="19" t="str">
        <f t="shared" si="18"/>
        <v/>
      </c>
      <c r="Q116" s="355">
        <f t="shared" si="19"/>
        <v>8</v>
      </c>
      <c r="R116" s="355">
        <f t="shared" si="20"/>
        <v>78</v>
      </c>
      <c r="S116" s="355">
        <f t="shared" si="21"/>
        <v>78</v>
      </c>
    </row>
    <row r="117" spans="1:19" ht="13.5" thickBot="1" x14ac:dyDescent="0.25">
      <c r="A117" s="353" t="s">
        <v>69</v>
      </c>
      <c r="B117" s="353" t="s">
        <v>813</v>
      </c>
      <c r="C117" s="353" t="s">
        <v>673</v>
      </c>
      <c r="D117" s="341" t="s">
        <v>429</v>
      </c>
      <c r="E117" s="353"/>
      <c r="F117" s="353" t="s">
        <v>6</v>
      </c>
      <c r="G117" s="354">
        <v>38079.595462962963</v>
      </c>
      <c r="H117" s="354">
        <v>45314.503368055557</v>
      </c>
      <c r="I117" s="19" t="str">
        <f t="shared" si="11"/>
        <v>J</v>
      </c>
      <c r="J117" s="19" t="str">
        <f t="shared" si="12"/>
        <v>J</v>
      </c>
      <c r="K117" s="19" t="str">
        <f t="shared" si="13"/>
        <v>HA</v>
      </c>
      <c r="L117" s="19" t="str">
        <f t="shared" si="14"/>
        <v>CO</v>
      </c>
      <c r="M117" s="353" t="str">
        <f t="shared" si="15"/>
        <v>H</v>
      </c>
      <c r="N117" s="356" t="str">
        <f t="shared" si="16"/>
        <v/>
      </c>
      <c r="O117" s="356" t="str">
        <f t="shared" si="17"/>
        <v/>
      </c>
      <c r="P117" s="353" t="str">
        <f t="shared" si="18"/>
        <v/>
      </c>
      <c r="Q117" s="356">
        <f t="shared" si="19"/>
        <v>1</v>
      </c>
      <c r="R117" s="356">
        <f t="shared" si="20"/>
        <v>79</v>
      </c>
      <c r="S117" s="356">
        <f t="shared" si="21"/>
        <v>79</v>
      </c>
    </row>
    <row r="118" spans="1:19" ht="13.5" thickBot="1" x14ac:dyDescent="0.25">
      <c r="A118" s="353" t="s">
        <v>69</v>
      </c>
      <c r="B118" s="353" t="s">
        <v>517</v>
      </c>
      <c r="C118" s="353" t="s">
        <v>673</v>
      </c>
      <c r="D118" s="341" t="s">
        <v>429</v>
      </c>
      <c r="E118" s="353">
        <v>40</v>
      </c>
      <c r="F118" s="353" t="s">
        <v>7</v>
      </c>
      <c r="G118" s="354">
        <v>43222.413831018515</v>
      </c>
      <c r="H118" s="354">
        <v>44902.554490740738</v>
      </c>
      <c r="I118" s="19" t="str">
        <f t="shared" si="11"/>
        <v>J</v>
      </c>
      <c r="J118" s="19" t="str">
        <f t="shared" si="12"/>
        <v>J</v>
      </c>
      <c r="K118" s="19" t="str">
        <f t="shared" si="13"/>
        <v>HA</v>
      </c>
      <c r="L118" s="19" t="str">
        <f t="shared" si="14"/>
        <v>CO</v>
      </c>
      <c r="M118" s="353" t="str">
        <f t="shared" si="15"/>
        <v>H</v>
      </c>
      <c r="N118" s="356" t="str">
        <f t="shared" si="16"/>
        <v/>
      </c>
      <c r="O118" s="356" t="str">
        <f t="shared" si="17"/>
        <v/>
      </c>
      <c r="P118" s="353" t="str">
        <f t="shared" si="18"/>
        <v/>
      </c>
      <c r="Q118" s="356">
        <f t="shared" si="19"/>
        <v>2</v>
      </c>
      <c r="R118" s="356">
        <f t="shared" si="20"/>
        <v>80</v>
      </c>
      <c r="S118" s="356">
        <f t="shared" si="21"/>
        <v>80</v>
      </c>
    </row>
    <row r="119" spans="1:19" ht="13.5" thickBot="1" x14ac:dyDescent="0.25">
      <c r="A119" s="353" t="s">
        <v>69</v>
      </c>
      <c r="B119" s="353" t="s">
        <v>813</v>
      </c>
      <c r="C119" s="353" t="s">
        <v>673</v>
      </c>
      <c r="D119" s="341" t="s">
        <v>429</v>
      </c>
      <c r="E119" s="353">
        <v>42</v>
      </c>
      <c r="F119" s="353" t="s">
        <v>16</v>
      </c>
      <c r="G119" s="354">
        <v>44593.575057870374</v>
      </c>
      <c r="H119" s="354">
        <v>45831.363125000003</v>
      </c>
      <c r="I119" s="19" t="str">
        <f t="shared" si="11"/>
        <v>J</v>
      </c>
      <c r="J119" s="19" t="str">
        <f t="shared" si="12"/>
        <v>J</v>
      </c>
      <c r="K119" s="19" t="str">
        <f t="shared" si="13"/>
        <v>HA</v>
      </c>
      <c r="L119" s="19" t="str">
        <f t="shared" si="14"/>
        <v>CO</v>
      </c>
      <c r="M119" s="353" t="str">
        <f t="shared" si="15"/>
        <v>H</v>
      </c>
      <c r="N119" s="356" t="str">
        <f t="shared" si="16"/>
        <v/>
      </c>
      <c r="O119" s="356" t="str">
        <f t="shared" si="17"/>
        <v/>
      </c>
      <c r="P119" s="353" t="str">
        <f t="shared" si="18"/>
        <v/>
      </c>
      <c r="Q119" s="356">
        <f t="shared" si="19"/>
        <v>3</v>
      </c>
      <c r="R119" s="356">
        <f t="shared" si="20"/>
        <v>81</v>
      </c>
      <c r="S119" s="356">
        <f t="shared" si="21"/>
        <v>81</v>
      </c>
    </row>
    <row r="120" spans="1:19" ht="13.5" thickBot="1" x14ac:dyDescent="0.25">
      <c r="A120" s="19" t="s">
        <v>69</v>
      </c>
      <c r="B120" s="19" t="s">
        <v>813</v>
      </c>
      <c r="C120" s="19" t="s">
        <v>673</v>
      </c>
      <c r="D120" s="341" t="s">
        <v>429</v>
      </c>
      <c r="E120" s="353"/>
      <c r="F120" s="19" t="s">
        <v>9</v>
      </c>
      <c r="G120" s="354">
        <v>39301.431759259256</v>
      </c>
      <c r="H120" s="354">
        <v>45824.56386574074</v>
      </c>
      <c r="I120" s="19" t="str">
        <f t="shared" si="11"/>
        <v>J</v>
      </c>
      <c r="J120" s="19" t="str">
        <f t="shared" si="12"/>
        <v>J</v>
      </c>
      <c r="K120" s="19" t="str">
        <f t="shared" si="13"/>
        <v>HA</v>
      </c>
      <c r="L120" s="19" t="str">
        <f t="shared" si="14"/>
        <v>CO</v>
      </c>
      <c r="M120" s="19" t="str">
        <f t="shared" si="15"/>
        <v>H</v>
      </c>
      <c r="N120" s="355" t="str">
        <f t="shared" si="16"/>
        <v/>
      </c>
      <c r="O120" s="355" t="str">
        <f t="shared" si="17"/>
        <v/>
      </c>
      <c r="P120" s="19" t="str">
        <f t="shared" si="18"/>
        <v/>
      </c>
      <c r="Q120" s="355">
        <f t="shared" si="19"/>
        <v>4</v>
      </c>
      <c r="R120" s="355">
        <f t="shared" si="20"/>
        <v>82</v>
      </c>
      <c r="S120" s="355">
        <f t="shared" si="21"/>
        <v>82</v>
      </c>
    </row>
    <row r="121" spans="1:19" ht="13.5" thickBot="1" x14ac:dyDescent="0.25">
      <c r="A121" s="19" t="s">
        <v>69</v>
      </c>
      <c r="B121" s="19" t="s">
        <v>813</v>
      </c>
      <c r="C121" s="19" t="s">
        <v>673</v>
      </c>
      <c r="D121" s="341" t="s">
        <v>429</v>
      </c>
      <c r="E121" s="353"/>
      <c r="F121" s="19" t="s">
        <v>11</v>
      </c>
      <c r="G121" s="354">
        <v>45803.47078703704</v>
      </c>
      <c r="H121" s="354">
        <v>45803.47078703704</v>
      </c>
      <c r="I121" s="19" t="str">
        <f t="shared" si="11"/>
        <v>J</v>
      </c>
      <c r="J121" s="19" t="str">
        <f t="shared" si="12"/>
        <v>J</v>
      </c>
      <c r="K121" s="19" t="str">
        <f t="shared" si="13"/>
        <v>HA</v>
      </c>
      <c r="L121" s="19" t="str">
        <f t="shared" si="14"/>
        <v>CO</v>
      </c>
      <c r="M121" s="19" t="str">
        <f t="shared" si="15"/>
        <v>H</v>
      </c>
      <c r="N121" s="355" t="str">
        <f t="shared" si="16"/>
        <v/>
      </c>
      <c r="O121" s="355" t="str">
        <f t="shared" si="17"/>
        <v/>
      </c>
      <c r="P121" s="19" t="str">
        <f t="shared" si="18"/>
        <v/>
      </c>
      <c r="Q121" s="355">
        <f t="shared" si="19"/>
        <v>5</v>
      </c>
      <c r="R121" s="355">
        <f t="shared" si="20"/>
        <v>83</v>
      </c>
      <c r="S121" s="355">
        <f t="shared" si="21"/>
        <v>83</v>
      </c>
    </row>
    <row r="122" spans="1:19" ht="13.5" thickBot="1" x14ac:dyDescent="0.25">
      <c r="A122" s="353" t="s">
        <v>69</v>
      </c>
      <c r="B122" s="353" t="s">
        <v>813</v>
      </c>
      <c r="C122" s="353" t="s">
        <v>673</v>
      </c>
      <c r="D122" s="341" t="s">
        <v>429</v>
      </c>
      <c r="E122" s="353">
        <v>68</v>
      </c>
      <c r="F122" s="353" t="s">
        <v>15</v>
      </c>
      <c r="G122" s="354">
        <v>44210.492245370369</v>
      </c>
      <c r="H122" s="354">
        <v>44978.621006944442</v>
      </c>
      <c r="I122" s="19" t="str">
        <f t="shared" si="11"/>
        <v>J</v>
      </c>
      <c r="J122" s="19" t="str">
        <f t="shared" si="12"/>
        <v>J</v>
      </c>
      <c r="K122" s="19" t="str">
        <f t="shared" si="13"/>
        <v>HA</v>
      </c>
      <c r="L122" s="19" t="str">
        <f t="shared" si="14"/>
        <v>CO</v>
      </c>
      <c r="M122" s="353" t="str">
        <f t="shared" si="15"/>
        <v>H</v>
      </c>
      <c r="N122" s="356" t="str">
        <f t="shared" si="16"/>
        <v/>
      </c>
      <c r="O122" s="356" t="str">
        <f t="shared" si="17"/>
        <v/>
      </c>
      <c r="P122" s="353" t="str">
        <f t="shared" si="18"/>
        <v/>
      </c>
      <c r="Q122" s="356">
        <f t="shared" si="19"/>
        <v>6</v>
      </c>
      <c r="R122" s="356">
        <f t="shared" si="20"/>
        <v>84</v>
      </c>
      <c r="S122" s="356">
        <f t="shared" si="21"/>
        <v>84</v>
      </c>
    </row>
    <row r="123" spans="1:19" ht="13.5" thickBot="1" x14ac:dyDescent="0.25">
      <c r="A123" s="19" t="s">
        <v>69</v>
      </c>
      <c r="B123" s="19" t="s">
        <v>813</v>
      </c>
      <c r="C123" s="19" t="s">
        <v>673</v>
      </c>
      <c r="D123" s="341" t="s">
        <v>429</v>
      </c>
      <c r="E123" s="353"/>
      <c r="F123" s="19" t="s">
        <v>12</v>
      </c>
      <c r="G123" s="354">
        <v>44644.446909722225</v>
      </c>
      <c r="H123" s="354">
        <v>44760.37604166667</v>
      </c>
      <c r="I123" s="19" t="str">
        <f t="shared" si="11"/>
        <v>J</v>
      </c>
      <c r="J123" s="19" t="str">
        <f t="shared" si="12"/>
        <v>J</v>
      </c>
      <c r="K123" s="19" t="str">
        <f t="shared" si="13"/>
        <v>HA</v>
      </c>
      <c r="L123" s="19" t="str">
        <f t="shared" si="14"/>
        <v>CO</v>
      </c>
      <c r="M123" s="19" t="str">
        <f t="shared" si="15"/>
        <v>H</v>
      </c>
      <c r="N123" s="355" t="str">
        <f t="shared" si="16"/>
        <v/>
      </c>
      <c r="O123" s="355" t="str">
        <f t="shared" si="17"/>
        <v/>
      </c>
      <c r="P123" s="19" t="str">
        <f t="shared" si="18"/>
        <v/>
      </c>
      <c r="Q123" s="355">
        <f t="shared" si="19"/>
        <v>7</v>
      </c>
      <c r="R123" s="355">
        <f t="shared" si="20"/>
        <v>85</v>
      </c>
      <c r="S123" s="355">
        <f t="shared" si="21"/>
        <v>85</v>
      </c>
    </row>
    <row r="124" spans="1:19" ht="13.5" thickBot="1" x14ac:dyDescent="0.25">
      <c r="A124" s="19" t="s">
        <v>69</v>
      </c>
      <c r="B124" s="19" t="s">
        <v>813</v>
      </c>
      <c r="C124" s="19" t="s">
        <v>673</v>
      </c>
      <c r="D124" s="341" t="s">
        <v>429</v>
      </c>
      <c r="E124" s="353"/>
      <c r="F124" s="19" t="s">
        <v>13</v>
      </c>
      <c r="G124" s="354">
        <v>44735.44804398148</v>
      </c>
      <c r="H124" s="354">
        <v>45538.674942129626</v>
      </c>
      <c r="I124" s="19" t="str">
        <f t="shared" si="11"/>
        <v>J</v>
      </c>
      <c r="J124" s="19" t="str">
        <f t="shared" si="12"/>
        <v>J</v>
      </c>
      <c r="K124" s="19" t="str">
        <f t="shared" si="13"/>
        <v>HA</v>
      </c>
      <c r="L124" s="19" t="str">
        <f t="shared" si="14"/>
        <v>CO</v>
      </c>
      <c r="M124" s="19" t="str">
        <f t="shared" si="15"/>
        <v>H</v>
      </c>
      <c r="N124" s="355">
        <f t="shared" si="16"/>
        <v>8</v>
      </c>
      <c r="O124" s="355" t="str">
        <f t="shared" si="17"/>
        <v/>
      </c>
      <c r="P124" s="19" t="str">
        <f t="shared" si="18"/>
        <v/>
      </c>
      <c r="Q124" s="355">
        <f t="shared" si="19"/>
        <v>8</v>
      </c>
      <c r="R124" s="355">
        <f t="shared" si="20"/>
        <v>86</v>
      </c>
      <c r="S124" s="355">
        <f t="shared" si="21"/>
        <v>86</v>
      </c>
    </row>
    <row r="125" spans="1:19" ht="13.5" thickBot="1" x14ac:dyDescent="0.25">
      <c r="A125" s="19" t="s">
        <v>1092</v>
      </c>
      <c r="B125" s="19" t="s">
        <v>874</v>
      </c>
      <c r="C125" s="19" t="s">
        <v>673</v>
      </c>
      <c r="D125" s="341" t="s">
        <v>429</v>
      </c>
      <c r="E125" s="353">
        <v>41</v>
      </c>
      <c r="F125" s="19" t="s">
        <v>6</v>
      </c>
      <c r="G125" s="354">
        <v>38079.583981481483</v>
      </c>
      <c r="H125" s="354">
        <v>45470.360590277778</v>
      </c>
      <c r="I125" s="19" t="str">
        <f t="shared" si="11"/>
        <v>J</v>
      </c>
      <c r="J125" s="19" t="str">
        <f t="shared" si="12"/>
        <v>J</v>
      </c>
      <c r="K125" s="19" t="str">
        <f t="shared" si="13"/>
        <v>HA</v>
      </c>
      <c r="L125" s="19" t="str">
        <f t="shared" si="14"/>
        <v>DP</v>
      </c>
      <c r="M125" s="19" t="str">
        <f t="shared" si="15"/>
        <v>H</v>
      </c>
      <c r="N125" s="355" t="str">
        <f t="shared" si="16"/>
        <v/>
      </c>
      <c r="O125" s="355" t="str">
        <f t="shared" si="17"/>
        <v/>
      </c>
      <c r="P125" s="19" t="str">
        <f t="shared" si="18"/>
        <v/>
      </c>
      <c r="Q125" s="355">
        <f t="shared" si="19"/>
        <v>1</v>
      </c>
      <c r="R125" s="355">
        <f t="shared" si="20"/>
        <v>87</v>
      </c>
      <c r="S125" s="355">
        <f t="shared" si="21"/>
        <v>87</v>
      </c>
    </row>
    <row r="126" spans="1:19" ht="13.5" thickBot="1" x14ac:dyDescent="0.25">
      <c r="A126" s="19" t="s">
        <v>1092</v>
      </c>
      <c r="B126" s="19" t="s">
        <v>1200</v>
      </c>
      <c r="C126" s="19" t="s">
        <v>673</v>
      </c>
      <c r="D126" s="341" t="s">
        <v>429</v>
      </c>
      <c r="E126" s="353">
        <v>33</v>
      </c>
      <c r="F126" s="19" t="s">
        <v>7</v>
      </c>
      <c r="G126" s="354">
        <v>41563</v>
      </c>
      <c r="H126" s="354">
        <v>44984.383344907408</v>
      </c>
      <c r="I126" s="19" t="str">
        <f t="shared" si="11"/>
        <v>J</v>
      </c>
      <c r="J126" s="19" t="str">
        <f t="shared" si="12"/>
        <v>J</v>
      </c>
      <c r="K126" s="19" t="str">
        <f t="shared" si="13"/>
        <v>HA</v>
      </c>
      <c r="L126" s="19" t="str">
        <f t="shared" si="14"/>
        <v>DP</v>
      </c>
      <c r="M126" s="19" t="str">
        <f t="shared" si="15"/>
        <v>H</v>
      </c>
      <c r="N126" s="355" t="str">
        <f t="shared" si="16"/>
        <v/>
      </c>
      <c r="O126" s="355" t="str">
        <f t="shared" si="17"/>
        <v/>
      </c>
      <c r="P126" s="19" t="str">
        <f t="shared" si="18"/>
        <v/>
      </c>
      <c r="Q126" s="355">
        <f t="shared" si="19"/>
        <v>2</v>
      </c>
      <c r="R126" s="355">
        <f t="shared" si="20"/>
        <v>88</v>
      </c>
      <c r="S126" s="355">
        <f t="shared" si="21"/>
        <v>88</v>
      </c>
    </row>
    <row r="127" spans="1:19" ht="13.5" thickBot="1" x14ac:dyDescent="0.25">
      <c r="A127" s="19" t="s">
        <v>1092</v>
      </c>
      <c r="B127" s="19" t="s">
        <v>874</v>
      </c>
      <c r="C127" s="19" t="s">
        <v>673</v>
      </c>
      <c r="D127" s="341" t="s">
        <v>429</v>
      </c>
      <c r="E127" s="353">
        <v>29</v>
      </c>
      <c r="F127" s="19" t="s">
        <v>8</v>
      </c>
      <c r="G127" s="354">
        <v>41541.475254629629</v>
      </c>
      <c r="H127" s="354">
        <v>45565.540949074071</v>
      </c>
      <c r="I127" s="19" t="str">
        <f t="shared" si="11"/>
        <v>J</v>
      </c>
      <c r="J127" s="19" t="str">
        <f t="shared" si="12"/>
        <v>J</v>
      </c>
      <c r="K127" s="19" t="str">
        <f t="shared" si="13"/>
        <v>HA</v>
      </c>
      <c r="L127" s="19" t="str">
        <f t="shared" si="14"/>
        <v>DP</v>
      </c>
      <c r="M127" s="19" t="str">
        <f t="shared" si="15"/>
        <v>H</v>
      </c>
      <c r="N127" s="355" t="str">
        <f t="shared" si="16"/>
        <v/>
      </c>
      <c r="O127" s="355" t="str">
        <f t="shared" si="17"/>
        <v/>
      </c>
      <c r="P127" s="19" t="str">
        <f t="shared" si="18"/>
        <v/>
      </c>
      <c r="Q127" s="355">
        <f t="shared" si="19"/>
        <v>3</v>
      </c>
      <c r="R127" s="355">
        <f t="shared" si="20"/>
        <v>89</v>
      </c>
      <c r="S127" s="355">
        <f t="shared" si="21"/>
        <v>89</v>
      </c>
    </row>
    <row r="128" spans="1:19" ht="13.5" thickBot="1" x14ac:dyDescent="0.25">
      <c r="A128" s="19" t="s">
        <v>1092</v>
      </c>
      <c r="B128" s="19" t="s">
        <v>874</v>
      </c>
      <c r="C128" s="19" t="s">
        <v>673</v>
      </c>
      <c r="D128" s="341" t="s">
        <v>429</v>
      </c>
      <c r="E128" s="353">
        <v>52</v>
      </c>
      <c r="F128" s="19" t="s">
        <v>16</v>
      </c>
      <c r="G128" s="354">
        <v>41506.404143518521</v>
      </c>
      <c r="H128" s="354">
        <v>45582.586053240739</v>
      </c>
      <c r="I128" s="19" t="str">
        <f t="shared" si="11"/>
        <v>J</v>
      </c>
      <c r="J128" s="19" t="str">
        <f t="shared" si="12"/>
        <v>J</v>
      </c>
      <c r="K128" s="19" t="str">
        <f t="shared" si="13"/>
        <v>HA</v>
      </c>
      <c r="L128" s="19" t="str">
        <f t="shared" si="14"/>
        <v>DP</v>
      </c>
      <c r="M128" s="19" t="str">
        <f t="shared" si="15"/>
        <v>H</v>
      </c>
      <c r="N128" s="355" t="str">
        <f t="shared" si="16"/>
        <v/>
      </c>
      <c r="O128" s="355" t="str">
        <f t="shared" si="17"/>
        <v/>
      </c>
      <c r="P128" s="19" t="str">
        <f t="shared" si="18"/>
        <v/>
      </c>
      <c r="Q128" s="355">
        <f t="shared" si="19"/>
        <v>4</v>
      </c>
      <c r="R128" s="355">
        <f t="shared" si="20"/>
        <v>90</v>
      </c>
      <c r="S128" s="355">
        <f t="shared" si="21"/>
        <v>90</v>
      </c>
    </row>
    <row r="129" spans="1:19" ht="13.5" thickBot="1" x14ac:dyDescent="0.25">
      <c r="A129" s="19" t="s">
        <v>1092</v>
      </c>
      <c r="B129" s="19" t="s">
        <v>874</v>
      </c>
      <c r="C129" s="19" t="s">
        <v>673</v>
      </c>
      <c r="D129" s="341" t="s">
        <v>429</v>
      </c>
      <c r="E129" s="353">
        <v>42</v>
      </c>
      <c r="F129" s="19" t="s">
        <v>9</v>
      </c>
      <c r="G129" s="354">
        <v>39301.432592592595</v>
      </c>
      <c r="H129" s="354">
        <v>45453.453043981484</v>
      </c>
      <c r="I129" s="19" t="str">
        <f t="shared" si="11"/>
        <v>J</v>
      </c>
      <c r="J129" s="19" t="str">
        <f t="shared" si="12"/>
        <v>J</v>
      </c>
      <c r="K129" s="19" t="str">
        <f t="shared" si="13"/>
        <v>HA</v>
      </c>
      <c r="L129" s="19" t="str">
        <f t="shared" si="14"/>
        <v>DP</v>
      </c>
      <c r="M129" s="19" t="str">
        <f t="shared" si="15"/>
        <v>H</v>
      </c>
      <c r="N129" s="355" t="str">
        <f t="shared" si="16"/>
        <v/>
      </c>
      <c r="O129" s="355" t="str">
        <f t="shared" si="17"/>
        <v/>
      </c>
      <c r="P129" s="19" t="str">
        <f t="shared" si="18"/>
        <v/>
      </c>
      <c r="Q129" s="355">
        <f t="shared" si="19"/>
        <v>5</v>
      </c>
      <c r="R129" s="355">
        <f t="shared" si="20"/>
        <v>91</v>
      </c>
      <c r="S129" s="355">
        <f t="shared" si="21"/>
        <v>91</v>
      </c>
    </row>
    <row r="130" spans="1:19" ht="13.5" thickBot="1" x14ac:dyDescent="0.25">
      <c r="A130" s="19" t="s">
        <v>1092</v>
      </c>
      <c r="B130" s="19" t="s">
        <v>526</v>
      </c>
      <c r="C130" s="19" t="s">
        <v>673</v>
      </c>
      <c r="D130" s="341" t="s">
        <v>429</v>
      </c>
      <c r="E130" s="353"/>
      <c r="F130" s="19" t="s">
        <v>10</v>
      </c>
      <c r="G130" s="354">
        <v>40786.599629629629</v>
      </c>
      <c r="H130" s="354">
        <v>45453.63890046296</v>
      </c>
      <c r="I130" s="19" t="str">
        <f t="shared" ref="I130:I193" si="22">IF((LEN(A130)&gt;2),"J","N")</f>
        <v>J</v>
      </c>
      <c r="J130" s="19" t="str">
        <f t="shared" ref="J130:J193" si="23">IF((D130&gt;0),"J","N")</f>
        <v>J</v>
      </c>
      <c r="K130" s="19" t="str">
        <f t="shared" ref="K130:K193" si="24">IF((D130&gt;0),(MID(D130,1,2)),"zzzz")</f>
        <v>HA</v>
      </c>
      <c r="L130" s="19" t="str">
        <f t="shared" ref="L130:L193" si="25">MID(A130,1,2)</f>
        <v>DP</v>
      </c>
      <c r="M130" s="19" t="str">
        <f t="shared" ref="M130:M193" si="26">MID(A130,3,1)</f>
        <v>H</v>
      </c>
      <c r="N130" s="355" t="str">
        <f t="shared" ref="N130:N193" si="27">IF(A130=A131,"",Q130)</f>
        <v/>
      </c>
      <c r="O130" s="355" t="str">
        <f t="shared" ref="O130:O193" si="28">IF(D130=D131,"",R130)</f>
        <v/>
      </c>
      <c r="P130" s="19" t="str">
        <f t="shared" ref="P130:P193" si="29">IF(K130=K131,"",S130)</f>
        <v/>
      </c>
      <c r="Q130" s="355">
        <f t="shared" ref="Q130:Q193" si="30">IF(A130=A129,Q129+ 1,1)</f>
        <v>6</v>
      </c>
      <c r="R130" s="355">
        <f t="shared" ref="R130:R193" si="31">IF(D130=D129,R129+ 1,1)</f>
        <v>92</v>
      </c>
      <c r="S130" s="355">
        <f t="shared" ref="S130:S193" si="32">IF(K130=K129,S129+ 1,1)</f>
        <v>92</v>
      </c>
    </row>
    <row r="131" spans="1:19" ht="13.5" thickBot="1" x14ac:dyDescent="0.25">
      <c r="A131" s="353" t="s">
        <v>1092</v>
      </c>
      <c r="B131" s="353" t="s">
        <v>874</v>
      </c>
      <c r="C131" s="353" t="s">
        <v>673</v>
      </c>
      <c r="D131" s="341" t="s">
        <v>429</v>
      </c>
      <c r="E131" s="353">
        <v>79</v>
      </c>
      <c r="F131" s="353" t="s">
        <v>15</v>
      </c>
      <c r="G131" s="354">
        <v>44785.390231481484</v>
      </c>
      <c r="H131" s="354">
        <v>44978.623136574075</v>
      </c>
      <c r="I131" s="19" t="str">
        <f t="shared" si="22"/>
        <v>J</v>
      </c>
      <c r="J131" s="19" t="str">
        <f t="shared" si="23"/>
        <v>J</v>
      </c>
      <c r="K131" s="19" t="str">
        <f t="shared" si="24"/>
        <v>HA</v>
      </c>
      <c r="L131" s="19" t="str">
        <f t="shared" si="25"/>
        <v>DP</v>
      </c>
      <c r="M131" s="19" t="str">
        <f t="shared" si="26"/>
        <v>H</v>
      </c>
      <c r="N131" s="355" t="str">
        <f t="shared" si="27"/>
        <v/>
      </c>
      <c r="O131" s="355" t="str">
        <f t="shared" si="28"/>
        <v/>
      </c>
      <c r="P131" s="19" t="str">
        <f t="shared" si="29"/>
        <v/>
      </c>
      <c r="Q131" s="355">
        <f t="shared" si="30"/>
        <v>7</v>
      </c>
      <c r="R131" s="355">
        <f t="shared" si="31"/>
        <v>93</v>
      </c>
      <c r="S131" s="355">
        <f t="shared" si="32"/>
        <v>93</v>
      </c>
    </row>
    <row r="132" spans="1:19" ht="13.5" thickBot="1" x14ac:dyDescent="0.25">
      <c r="A132" s="19" t="s">
        <v>1092</v>
      </c>
      <c r="B132" s="19" t="s">
        <v>874</v>
      </c>
      <c r="C132" s="19" t="s">
        <v>673</v>
      </c>
      <c r="D132" s="341" t="s">
        <v>429</v>
      </c>
      <c r="E132" s="353"/>
      <c r="F132" s="19" t="s">
        <v>12</v>
      </c>
      <c r="G132" s="354">
        <v>42854.401504629626</v>
      </c>
      <c r="H132" s="354">
        <v>44825.649259259262</v>
      </c>
      <c r="I132" s="19" t="str">
        <f t="shared" si="22"/>
        <v>J</v>
      </c>
      <c r="J132" s="19" t="str">
        <f t="shared" si="23"/>
        <v>J</v>
      </c>
      <c r="K132" s="19" t="str">
        <f t="shared" si="24"/>
        <v>HA</v>
      </c>
      <c r="L132" s="19" t="str">
        <f t="shared" si="25"/>
        <v>DP</v>
      </c>
      <c r="M132" s="19" t="str">
        <f t="shared" si="26"/>
        <v>H</v>
      </c>
      <c r="N132" s="355" t="str">
        <f t="shared" si="27"/>
        <v/>
      </c>
      <c r="O132" s="355" t="str">
        <f t="shared" si="28"/>
        <v/>
      </c>
      <c r="P132" s="19" t="str">
        <f t="shared" si="29"/>
        <v/>
      </c>
      <c r="Q132" s="355">
        <f t="shared" si="30"/>
        <v>8</v>
      </c>
      <c r="R132" s="355">
        <f t="shared" si="31"/>
        <v>94</v>
      </c>
      <c r="S132" s="355">
        <f t="shared" si="32"/>
        <v>94</v>
      </c>
    </row>
    <row r="133" spans="1:19" ht="13.5" thickBot="1" x14ac:dyDescent="0.25">
      <c r="A133" s="19" t="s">
        <v>1092</v>
      </c>
      <c r="B133" s="19" t="s">
        <v>874</v>
      </c>
      <c r="C133" s="19" t="s">
        <v>673</v>
      </c>
      <c r="D133" s="341" t="s">
        <v>429</v>
      </c>
      <c r="E133" s="353"/>
      <c r="F133" s="19" t="s">
        <v>13</v>
      </c>
      <c r="G133" s="354">
        <v>43886.56653935185</v>
      </c>
      <c r="H133" s="354">
        <v>45538.611979166664</v>
      </c>
      <c r="I133" s="19" t="str">
        <f t="shared" si="22"/>
        <v>J</v>
      </c>
      <c r="J133" s="19" t="str">
        <f t="shared" si="23"/>
        <v>J</v>
      </c>
      <c r="K133" s="19" t="str">
        <f t="shared" si="24"/>
        <v>HA</v>
      </c>
      <c r="L133" s="19" t="str">
        <f t="shared" si="25"/>
        <v>DP</v>
      </c>
      <c r="M133" s="19" t="str">
        <f t="shared" si="26"/>
        <v>H</v>
      </c>
      <c r="N133" s="355">
        <f t="shared" si="27"/>
        <v>9</v>
      </c>
      <c r="O133" s="355" t="str">
        <f t="shared" si="28"/>
        <v/>
      </c>
      <c r="P133" s="19" t="str">
        <f t="shared" si="29"/>
        <v/>
      </c>
      <c r="Q133" s="355">
        <f t="shared" si="30"/>
        <v>9</v>
      </c>
      <c r="R133" s="355">
        <f t="shared" si="31"/>
        <v>95</v>
      </c>
      <c r="S133" s="355">
        <f t="shared" si="32"/>
        <v>95</v>
      </c>
    </row>
    <row r="134" spans="1:19" ht="13.5" thickBot="1" x14ac:dyDescent="0.25">
      <c r="A134" s="353" t="s">
        <v>709</v>
      </c>
      <c r="B134" s="353" t="s">
        <v>2069</v>
      </c>
      <c r="C134" s="353" t="s">
        <v>673</v>
      </c>
      <c r="D134" s="341" t="s">
        <v>429</v>
      </c>
      <c r="E134" s="353"/>
      <c r="F134" s="353" t="s">
        <v>9</v>
      </c>
      <c r="G134" s="354">
        <v>45007.651539351849</v>
      </c>
      <c r="H134" s="354">
        <v>45632.582106481481</v>
      </c>
      <c r="I134" s="19" t="str">
        <f t="shared" si="22"/>
        <v>J</v>
      </c>
      <c r="J134" s="19" t="str">
        <f t="shared" si="23"/>
        <v>J</v>
      </c>
      <c r="K134" s="19" t="str">
        <f t="shared" si="24"/>
        <v>HA</v>
      </c>
      <c r="L134" s="19" t="str">
        <f t="shared" si="25"/>
        <v>DP</v>
      </c>
      <c r="M134" s="353" t="str">
        <f t="shared" si="26"/>
        <v>H</v>
      </c>
      <c r="N134" s="356" t="str">
        <f t="shared" si="27"/>
        <v/>
      </c>
      <c r="O134" s="356" t="str">
        <f t="shared" si="28"/>
        <v/>
      </c>
      <c r="P134" s="353" t="str">
        <f t="shared" si="29"/>
        <v/>
      </c>
      <c r="Q134" s="356">
        <f t="shared" si="30"/>
        <v>1</v>
      </c>
      <c r="R134" s="356">
        <f t="shared" si="31"/>
        <v>96</v>
      </c>
      <c r="S134" s="356">
        <f t="shared" si="32"/>
        <v>96</v>
      </c>
    </row>
    <row r="135" spans="1:19" ht="13.5" thickBot="1" x14ac:dyDescent="0.25">
      <c r="A135" s="353" t="s">
        <v>709</v>
      </c>
      <c r="B135" s="353" t="s">
        <v>2153</v>
      </c>
      <c r="C135" s="353" t="s">
        <v>673</v>
      </c>
      <c r="D135" s="341" t="s">
        <v>429</v>
      </c>
      <c r="E135" s="353"/>
      <c r="F135" s="353" t="s">
        <v>13</v>
      </c>
      <c r="G135" s="354">
        <v>44610.487187500003</v>
      </c>
      <c r="H135" s="354">
        <v>45538.612569444442</v>
      </c>
      <c r="I135" s="19" t="str">
        <f t="shared" si="22"/>
        <v>J</v>
      </c>
      <c r="J135" s="19" t="str">
        <f t="shared" si="23"/>
        <v>J</v>
      </c>
      <c r="K135" s="19" t="str">
        <f t="shared" si="24"/>
        <v>HA</v>
      </c>
      <c r="L135" s="19" t="str">
        <f t="shared" si="25"/>
        <v>DP</v>
      </c>
      <c r="M135" s="19" t="str">
        <f t="shared" si="26"/>
        <v>H</v>
      </c>
      <c r="N135" s="355">
        <f t="shared" si="27"/>
        <v>2</v>
      </c>
      <c r="O135" s="355" t="str">
        <f t="shared" si="28"/>
        <v/>
      </c>
      <c r="P135" s="19" t="str">
        <f t="shared" si="29"/>
        <v/>
      </c>
      <c r="Q135" s="355">
        <f t="shared" si="30"/>
        <v>2</v>
      </c>
      <c r="R135" s="355">
        <f t="shared" si="31"/>
        <v>97</v>
      </c>
      <c r="S135" s="355">
        <f t="shared" si="32"/>
        <v>97</v>
      </c>
    </row>
    <row r="136" spans="1:19" ht="13.5" thickBot="1" x14ac:dyDescent="0.25">
      <c r="A136" s="353" t="s">
        <v>448</v>
      </c>
      <c r="B136" s="353" t="s">
        <v>549</v>
      </c>
      <c r="C136" s="353" t="s">
        <v>673</v>
      </c>
      <c r="D136" s="341" t="s">
        <v>429</v>
      </c>
      <c r="E136" s="353"/>
      <c r="F136" s="353" t="s">
        <v>6</v>
      </c>
      <c r="G136" s="354">
        <v>45314.44494212963</v>
      </c>
      <c r="H136" s="354">
        <v>45314.524675925924</v>
      </c>
      <c r="I136" s="19" t="str">
        <f t="shared" si="22"/>
        <v>J</v>
      </c>
      <c r="J136" s="19" t="str">
        <f t="shared" si="23"/>
        <v>J</v>
      </c>
      <c r="K136" s="19" t="str">
        <f t="shared" si="24"/>
        <v>HA</v>
      </c>
      <c r="L136" s="19" t="str">
        <f t="shared" si="25"/>
        <v>GM</v>
      </c>
      <c r="M136" s="353" t="str">
        <f t="shared" si="26"/>
        <v>H</v>
      </c>
      <c r="N136" s="356" t="str">
        <f t="shared" si="27"/>
        <v/>
      </c>
      <c r="O136" s="356" t="str">
        <f t="shared" si="28"/>
        <v/>
      </c>
      <c r="P136" s="353" t="str">
        <f t="shared" si="29"/>
        <v/>
      </c>
      <c r="Q136" s="356">
        <f t="shared" si="30"/>
        <v>1</v>
      </c>
      <c r="R136" s="356">
        <f t="shared" si="31"/>
        <v>98</v>
      </c>
      <c r="S136" s="356">
        <f t="shared" si="32"/>
        <v>98</v>
      </c>
    </row>
    <row r="137" spans="1:19" ht="13.5" thickBot="1" x14ac:dyDescent="0.25">
      <c r="A137" s="353" t="s">
        <v>448</v>
      </c>
      <c r="B137" s="353" t="s">
        <v>549</v>
      </c>
      <c r="C137" s="353" t="s">
        <v>673</v>
      </c>
      <c r="D137" s="341" t="s">
        <v>429</v>
      </c>
      <c r="E137" s="353"/>
      <c r="F137" s="353" t="s">
        <v>9</v>
      </c>
      <c r="G137" s="354">
        <v>42914.468460648146</v>
      </c>
      <c r="H137" s="354">
        <v>45632.583310185182</v>
      </c>
      <c r="I137" s="19" t="str">
        <f t="shared" si="22"/>
        <v>J</v>
      </c>
      <c r="J137" s="19" t="str">
        <f t="shared" si="23"/>
        <v>J</v>
      </c>
      <c r="K137" s="19" t="str">
        <f t="shared" si="24"/>
        <v>HA</v>
      </c>
      <c r="L137" s="19" t="str">
        <f t="shared" si="25"/>
        <v>GM</v>
      </c>
      <c r="M137" s="353" t="str">
        <f t="shared" si="26"/>
        <v>H</v>
      </c>
      <c r="N137" s="356" t="str">
        <f t="shared" si="27"/>
        <v/>
      </c>
      <c r="O137" s="356" t="str">
        <f t="shared" si="28"/>
        <v/>
      </c>
      <c r="P137" s="353" t="str">
        <f t="shared" si="29"/>
        <v/>
      </c>
      <c r="Q137" s="356">
        <f t="shared" si="30"/>
        <v>2</v>
      </c>
      <c r="R137" s="356">
        <f t="shared" si="31"/>
        <v>99</v>
      </c>
      <c r="S137" s="356">
        <f t="shared" si="32"/>
        <v>99</v>
      </c>
    </row>
    <row r="138" spans="1:19" ht="13.5" thickBot="1" x14ac:dyDescent="0.25">
      <c r="A138" s="19" t="s">
        <v>448</v>
      </c>
      <c r="B138" s="19" t="s">
        <v>549</v>
      </c>
      <c r="C138" s="19" t="s">
        <v>673</v>
      </c>
      <c r="D138" s="341" t="s">
        <v>429</v>
      </c>
      <c r="E138" s="353"/>
      <c r="F138" s="19" t="s">
        <v>11</v>
      </c>
      <c r="G138" s="354">
        <v>45803.446446759262</v>
      </c>
      <c r="H138" s="354">
        <v>45803.446446759262</v>
      </c>
      <c r="I138" s="19" t="str">
        <f t="shared" si="22"/>
        <v>J</v>
      </c>
      <c r="J138" s="19" t="str">
        <f t="shared" si="23"/>
        <v>J</v>
      </c>
      <c r="K138" s="19" t="str">
        <f t="shared" si="24"/>
        <v>HA</v>
      </c>
      <c r="L138" s="19" t="str">
        <f t="shared" si="25"/>
        <v>GM</v>
      </c>
      <c r="M138" s="19" t="str">
        <f t="shared" si="26"/>
        <v>H</v>
      </c>
      <c r="N138" s="355" t="str">
        <f t="shared" si="27"/>
        <v/>
      </c>
      <c r="O138" s="355" t="str">
        <f t="shared" si="28"/>
        <v/>
      </c>
      <c r="P138" s="19" t="str">
        <f t="shared" si="29"/>
        <v/>
      </c>
      <c r="Q138" s="355">
        <f t="shared" si="30"/>
        <v>3</v>
      </c>
      <c r="R138" s="355">
        <f t="shared" si="31"/>
        <v>100</v>
      </c>
      <c r="S138" s="355">
        <f t="shared" si="32"/>
        <v>100</v>
      </c>
    </row>
    <row r="139" spans="1:19" ht="13.5" thickBot="1" x14ac:dyDescent="0.25">
      <c r="A139" s="19" t="s">
        <v>448</v>
      </c>
      <c r="B139" s="19" t="s">
        <v>549</v>
      </c>
      <c r="C139" s="19" t="s">
        <v>673</v>
      </c>
      <c r="D139" s="341" t="s">
        <v>429</v>
      </c>
      <c r="E139" s="353"/>
      <c r="F139" s="19" t="s">
        <v>12</v>
      </c>
      <c r="G139" s="354">
        <v>44796.607534722221</v>
      </c>
      <c r="H139" s="354">
        <v>44796.607534722221</v>
      </c>
      <c r="I139" s="19" t="str">
        <f t="shared" si="22"/>
        <v>J</v>
      </c>
      <c r="J139" s="19" t="str">
        <f t="shared" si="23"/>
        <v>J</v>
      </c>
      <c r="K139" s="19" t="str">
        <f t="shared" si="24"/>
        <v>HA</v>
      </c>
      <c r="L139" s="19" t="str">
        <f t="shared" si="25"/>
        <v>GM</v>
      </c>
      <c r="M139" s="19" t="str">
        <f t="shared" si="26"/>
        <v>H</v>
      </c>
      <c r="N139" s="355">
        <f t="shared" si="27"/>
        <v>4</v>
      </c>
      <c r="O139" s="355" t="str">
        <f t="shared" si="28"/>
        <v/>
      </c>
      <c r="P139" s="19" t="str">
        <f t="shared" si="29"/>
        <v/>
      </c>
      <c r="Q139" s="355">
        <f t="shared" si="30"/>
        <v>4</v>
      </c>
      <c r="R139" s="355">
        <f t="shared" si="31"/>
        <v>101</v>
      </c>
      <c r="S139" s="355">
        <f t="shared" si="32"/>
        <v>101</v>
      </c>
    </row>
    <row r="140" spans="1:19" ht="13.5" thickBot="1" x14ac:dyDescent="0.25">
      <c r="A140" s="19" t="s">
        <v>167</v>
      </c>
      <c r="B140" s="19" t="s">
        <v>550</v>
      </c>
      <c r="C140" s="19" t="s">
        <v>673</v>
      </c>
      <c r="D140" s="341" t="s">
        <v>429</v>
      </c>
      <c r="E140" s="353"/>
      <c r="F140" s="19" t="s">
        <v>6</v>
      </c>
      <c r="G140" s="354">
        <v>39295.590949074074</v>
      </c>
      <c r="H140" s="354">
        <v>45314.524756944447</v>
      </c>
      <c r="I140" s="19" t="str">
        <f t="shared" si="22"/>
        <v>J</v>
      </c>
      <c r="J140" s="19" t="str">
        <f t="shared" si="23"/>
        <v>J</v>
      </c>
      <c r="K140" s="19" t="str">
        <f t="shared" si="24"/>
        <v>HA</v>
      </c>
      <c r="L140" s="19" t="str">
        <f t="shared" si="25"/>
        <v>GO</v>
      </c>
      <c r="M140" s="19" t="str">
        <f t="shared" si="26"/>
        <v>H</v>
      </c>
      <c r="N140" s="355" t="str">
        <f t="shared" si="27"/>
        <v/>
      </c>
      <c r="O140" s="355" t="str">
        <f t="shared" si="28"/>
        <v/>
      </c>
      <c r="P140" s="19" t="str">
        <f t="shared" si="29"/>
        <v/>
      </c>
      <c r="Q140" s="355">
        <f t="shared" si="30"/>
        <v>1</v>
      </c>
      <c r="R140" s="355">
        <f t="shared" si="31"/>
        <v>102</v>
      </c>
      <c r="S140" s="355">
        <f t="shared" si="32"/>
        <v>102</v>
      </c>
    </row>
    <row r="141" spans="1:19" ht="13.5" thickBot="1" x14ac:dyDescent="0.25">
      <c r="A141" s="19" t="s">
        <v>167</v>
      </c>
      <c r="B141" s="19" t="s">
        <v>551</v>
      </c>
      <c r="C141" s="19" t="s">
        <v>673</v>
      </c>
      <c r="D141" s="341" t="s">
        <v>429</v>
      </c>
      <c r="E141" s="353">
        <v>30</v>
      </c>
      <c r="F141" s="19" t="s">
        <v>7</v>
      </c>
      <c r="G141" s="354">
        <v>43623.612384259257</v>
      </c>
      <c r="H141" s="354">
        <v>45210.398101851853</v>
      </c>
      <c r="I141" s="19" t="str">
        <f t="shared" si="22"/>
        <v>J</v>
      </c>
      <c r="J141" s="19" t="str">
        <f t="shared" si="23"/>
        <v>J</v>
      </c>
      <c r="K141" s="19" t="str">
        <f t="shared" si="24"/>
        <v>HA</v>
      </c>
      <c r="L141" s="19" t="str">
        <f t="shared" si="25"/>
        <v>GO</v>
      </c>
      <c r="M141" s="19" t="str">
        <f t="shared" si="26"/>
        <v>H</v>
      </c>
      <c r="N141" s="355" t="str">
        <f t="shared" si="27"/>
        <v/>
      </c>
      <c r="O141" s="355" t="str">
        <f t="shared" si="28"/>
        <v/>
      </c>
      <c r="P141" s="19" t="str">
        <f t="shared" si="29"/>
        <v/>
      </c>
      <c r="Q141" s="355">
        <f t="shared" si="30"/>
        <v>2</v>
      </c>
      <c r="R141" s="355">
        <f t="shared" si="31"/>
        <v>103</v>
      </c>
      <c r="S141" s="355">
        <f t="shared" si="32"/>
        <v>103</v>
      </c>
    </row>
    <row r="142" spans="1:19" ht="13.5" thickBot="1" x14ac:dyDescent="0.25">
      <c r="A142" s="353" t="s">
        <v>167</v>
      </c>
      <c r="B142" s="353" t="s">
        <v>550</v>
      </c>
      <c r="C142" s="353" t="s">
        <v>673</v>
      </c>
      <c r="D142" s="341" t="s">
        <v>429</v>
      </c>
      <c r="E142" s="353"/>
      <c r="F142" s="353" t="s">
        <v>9</v>
      </c>
      <c r="G142" s="354">
        <v>44147.415520833332</v>
      </c>
      <c r="H142" s="354">
        <v>45632.583703703705</v>
      </c>
      <c r="I142" s="19" t="str">
        <f t="shared" si="22"/>
        <v>J</v>
      </c>
      <c r="J142" s="19" t="str">
        <f t="shared" si="23"/>
        <v>J</v>
      </c>
      <c r="K142" s="19" t="str">
        <f t="shared" si="24"/>
        <v>HA</v>
      </c>
      <c r="L142" s="19" t="str">
        <f t="shared" si="25"/>
        <v>GO</v>
      </c>
      <c r="M142" s="353" t="str">
        <f t="shared" si="26"/>
        <v>H</v>
      </c>
      <c r="N142" s="356" t="str">
        <f t="shared" si="27"/>
        <v/>
      </c>
      <c r="O142" s="356" t="str">
        <f t="shared" si="28"/>
        <v/>
      </c>
      <c r="P142" s="353" t="str">
        <f t="shared" si="29"/>
        <v/>
      </c>
      <c r="Q142" s="356">
        <f t="shared" si="30"/>
        <v>3</v>
      </c>
      <c r="R142" s="356">
        <f t="shared" si="31"/>
        <v>104</v>
      </c>
      <c r="S142" s="356">
        <f t="shared" si="32"/>
        <v>104</v>
      </c>
    </row>
    <row r="143" spans="1:19" ht="13.5" thickBot="1" x14ac:dyDescent="0.25">
      <c r="A143" s="19" t="s">
        <v>167</v>
      </c>
      <c r="B143" s="19" t="s">
        <v>552</v>
      </c>
      <c r="C143" s="19" t="s">
        <v>673</v>
      </c>
      <c r="D143" s="341" t="s">
        <v>429</v>
      </c>
      <c r="E143" s="353"/>
      <c r="F143" s="19" t="s">
        <v>10</v>
      </c>
      <c r="G143" s="354">
        <v>40599.563969907409</v>
      </c>
      <c r="H143" s="354">
        <v>45453.659259259257</v>
      </c>
      <c r="I143" s="19" t="str">
        <f t="shared" si="22"/>
        <v>J</v>
      </c>
      <c r="J143" s="19" t="str">
        <f t="shared" si="23"/>
        <v>J</v>
      </c>
      <c r="K143" s="19" t="str">
        <f t="shared" si="24"/>
        <v>HA</v>
      </c>
      <c r="L143" s="19" t="str">
        <f t="shared" si="25"/>
        <v>GO</v>
      </c>
      <c r="M143" s="19" t="str">
        <f t="shared" si="26"/>
        <v>H</v>
      </c>
      <c r="N143" s="355" t="str">
        <f t="shared" si="27"/>
        <v/>
      </c>
      <c r="O143" s="355" t="str">
        <f t="shared" si="28"/>
        <v/>
      </c>
      <c r="P143" s="19" t="str">
        <f t="shared" si="29"/>
        <v/>
      </c>
      <c r="Q143" s="355">
        <f t="shared" si="30"/>
        <v>4</v>
      </c>
      <c r="R143" s="355">
        <f t="shared" si="31"/>
        <v>105</v>
      </c>
      <c r="S143" s="355">
        <f t="shared" si="32"/>
        <v>105</v>
      </c>
    </row>
    <row r="144" spans="1:19" ht="13.5" thickBot="1" x14ac:dyDescent="0.25">
      <c r="A144" s="19" t="s">
        <v>167</v>
      </c>
      <c r="B144" s="19" t="s">
        <v>550</v>
      </c>
      <c r="C144" s="19" t="s">
        <v>673</v>
      </c>
      <c r="D144" s="341" t="s">
        <v>429</v>
      </c>
      <c r="E144" s="353"/>
      <c r="F144" s="19" t="s">
        <v>11</v>
      </c>
      <c r="G144" s="354">
        <v>40627.648819444446</v>
      </c>
      <c r="H144" s="354">
        <v>45699.623622685183</v>
      </c>
      <c r="I144" s="19" t="str">
        <f t="shared" si="22"/>
        <v>J</v>
      </c>
      <c r="J144" s="19" t="str">
        <f t="shared" si="23"/>
        <v>J</v>
      </c>
      <c r="K144" s="19" t="str">
        <f t="shared" si="24"/>
        <v>HA</v>
      </c>
      <c r="L144" s="19" t="str">
        <f t="shared" si="25"/>
        <v>GO</v>
      </c>
      <c r="M144" s="19" t="str">
        <f t="shared" si="26"/>
        <v>H</v>
      </c>
      <c r="N144" s="355" t="str">
        <f t="shared" si="27"/>
        <v/>
      </c>
      <c r="O144" s="355" t="str">
        <f t="shared" si="28"/>
        <v/>
      </c>
      <c r="P144" s="19" t="str">
        <f t="shared" si="29"/>
        <v/>
      </c>
      <c r="Q144" s="355">
        <f t="shared" si="30"/>
        <v>5</v>
      </c>
      <c r="R144" s="355">
        <f t="shared" si="31"/>
        <v>106</v>
      </c>
      <c r="S144" s="355">
        <f t="shared" si="32"/>
        <v>106</v>
      </c>
    </row>
    <row r="145" spans="1:19" ht="13.5" thickBot="1" x14ac:dyDescent="0.25">
      <c r="A145" s="19" t="s">
        <v>167</v>
      </c>
      <c r="B145" s="19" t="s">
        <v>550</v>
      </c>
      <c r="C145" s="19" t="s">
        <v>673</v>
      </c>
      <c r="D145" s="341" t="s">
        <v>429</v>
      </c>
      <c r="E145" s="353"/>
      <c r="F145" s="19" t="s">
        <v>15</v>
      </c>
      <c r="G145" s="354">
        <v>42118.372013888889</v>
      </c>
      <c r="H145" s="354">
        <v>45660.389201388891</v>
      </c>
      <c r="I145" s="19" t="str">
        <f t="shared" si="22"/>
        <v>J</v>
      </c>
      <c r="J145" s="19" t="str">
        <f t="shared" si="23"/>
        <v>J</v>
      </c>
      <c r="K145" s="19" t="str">
        <f t="shared" si="24"/>
        <v>HA</v>
      </c>
      <c r="L145" s="19" t="str">
        <f t="shared" si="25"/>
        <v>GO</v>
      </c>
      <c r="M145" s="19" t="str">
        <f t="shared" si="26"/>
        <v>H</v>
      </c>
      <c r="N145" s="355" t="str">
        <f t="shared" si="27"/>
        <v/>
      </c>
      <c r="O145" s="355" t="str">
        <f t="shared" si="28"/>
        <v/>
      </c>
      <c r="P145" s="19" t="str">
        <f t="shared" si="29"/>
        <v/>
      </c>
      <c r="Q145" s="355">
        <f t="shared" si="30"/>
        <v>6</v>
      </c>
      <c r="R145" s="355">
        <f t="shared" si="31"/>
        <v>107</v>
      </c>
      <c r="S145" s="355">
        <f t="shared" si="32"/>
        <v>107</v>
      </c>
    </row>
    <row r="146" spans="1:19" ht="13.5" thickBot="1" x14ac:dyDescent="0.25">
      <c r="A146" s="19" t="s">
        <v>167</v>
      </c>
      <c r="B146" s="19" t="s">
        <v>550</v>
      </c>
      <c r="C146" s="19" t="s">
        <v>673</v>
      </c>
      <c r="D146" s="341" t="s">
        <v>429</v>
      </c>
      <c r="E146" s="353"/>
      <c r="F146" s="19" t="s">
        <v>12</v>
      </c>
      <c r="G146" s="354">
        <v>43200.723136574074</v>
      </c>
      <c r="H146" s="354">
        <v>45589.682951388888</v>
      </c>
      <c r="I146" s="19" t="str">
        <f t="shared" si="22"/>
        <v>J</v>
      </c>
      <c r="J146" s="19" t="str">
        <f t="shared" si="23"/>
        <v>J</v>
      </c>
      <c r="K146" s="19" t="str">
        <f t="shared" si="24"/>
        <v>HA</v>
      </c>
      <c r="L146" s="19" t="str">
        <f t="shared" si="25"/>
        <v>GO</v>
      </c>
      <c r="M146" s="19" t="str">
        <f t="shared" si="26"/>
        <v>H</v>
      </c>
      <c r="N146" s="355">
        <f t="shared" si="27"/>
        <v>7</v>
      </c>
      <c r="O146" s="355" t="str">
        <f t="shared" si="28"/>
        <v/>
      </c>
      <c r="P146" s="19" t="str">
        <f t="shared" si="29"/>
        <v/>
      </c>
      <c r="Q146" s="355">
        <f t="shared" si="30"/>
        <v>7</v>
      </c>
      <c r="R146" s="355">
        <f t="shared" si="31"/>
        <v>108</v>
      </c>
      <c r="S146" s="355">
        <f t="shared" si="32"/>
        <v>108</v>
      </c>
    </row>
    <row r="147" spans="1:19" ht="13.5" thickBot="1" x14ac:dyDescent="0.25">
      <c r="A147" s="19" t="s">
        <v>725</v>
      </c>
      <c r="B147" s="19" t="s">
        <v>936</v>
      </c>
      <c r="C147" s="19" t="s">
        <v>673</v>
      </c>
      <c r="D147" s="341" t="s">
        <v>429</v>
      </c>
      <c r="E147" s="353"/>
      <c r="F147" s="19" t="s">
        <v>6</v>
      </c>
      <c r="G147" s="354">
        <v>45314.4453587963</v>
      </c>
      <c r="H147" s="354">
        <v>45314.524930555555</v>
      </c>
      <c r="I147" s="19" t="str">
        <f t="shared" si="22"/>
        <v>J</v>
      </c>
      <c r="J147" s="19" t="str">
        <f t="shared" si="23"/>
        <v>J</v>
      </c>
      <c r="K147" s="19" t="str">
        <f t="shared" si="24"/>
        <v>HA</v>
      </c>
      <c r="L147" s="19" t="str">
        <f t="shared" si="25"/>
        <v>GO</v>
      </c>
      <c r="M147" s="19" t="str">
        <f t="shared" si="26"/>
        <v>H</v>
      </c>
      <c r="N147" s="355" t="str">
        <f t="shared" si="27"/>
        <v/>
      </c>
      <c r="O147" s="355" t="str">
        <f t="shared" si="28"/>
        <v/>
      </c>
      <c r="P147" s="19" t="str">
        <f t="shared" si="29"/>
        <v/>
      </c>
      <c r="Q147" s="355">
        <f t="shared" si="30"/>
        <v>1</v>
      </c>
      <c r="R147" s="355">
        <f t="shared" si="31"/>
        <v>109</v>
      </c>
      <c r="S147" s="355">
        <f t="shared" si="32"/>
        <v>109</v>
      </c>
    </row>
    <row r="148" spans="1:19" ht="13.5" thickBot="1" x14ac:dyDescent="0.25">
      <c r="A148" s="353" t="s">
        <v>725</v>
      </c>
      <c r="B148" s="353" t="s">
        <v>936</v>
      </c>
      <c r="C148" s="353" t="s">
        <v>673</v>
      </c>
      <c r="D148" s="341" t="s">
        <v>429</v>
      </c>
      <c r="E148" s="353"/>
      <c r="F148" s="353" t="s">
        <v>9</v>
      </c>
      <c r="G148" s="354">
        <v>45309.45244212963</v>
      </c>
      <c r="H148" s="354">
        <v>45632.58394675926</v>
      </c>
      <c r="I148" s="19" t="str">
        <f t="shared" si="22"/>
        <v>J</v>
      </c>
      <c r="J148" s="19" t="str">
        <f t="shared" si="23"/>
        <v>J</v>
      </c>
      <c r="K148" s="19" t="str">
        <f t="shared" si="24"/>
        <v>HA</v>
      </c>
      <c r="L148" s="19" t="str">
        <f t="shared" si="25"/>
        <v>GO</v>
      </c>
      <c r="M148" s="353" t="str">
        <f t="shared" si="26"/>
        <v>H</v>
      </c>
      <c r="N148" s="356" t="str">
        <f t="shared" si="27"/>
        <v/>
      </c>
      <c r="O148" s="356" t="str">
        <f t="shared" si="28"/>
        <v/>
      </c>
      <c r="P148" s="353" t="str">
        <f t="shared" si="29"/>
        <v/>
      </c>
      <c r="Q148" s="356">
        <f t="shared" si="30"/>
        <v>2</v>
      </c>
      <c r="R148" s="356">
        <f t="shared" si="31"/>
        <v>110</v>
      </c>
      <c r="S148" s="356">
        <f t="shared" si="32"/>
        <v>110</v>
      </c>
    </row>
    <row r="149" spans="1:19" ht="13.5" thickBot="1" x14ac:dyDescent="0.25">
      <c r="A149" s="353" t="s">
        <v>725</v>
      </c>
      <c r="B149" s="353" t="s">
        <v>936</v>
      </c>
      <c r="C149" s="353" t="s">
        <v>673</v>
      </c>
      <c r="D149" s="341" t="s">
        <v>429</v>
      </c>
      <c r="E149" s="353"/>
      <c r="F149" s="353" t="s">
        <v>15</v>
      </c>
      <c r="G149" s="354">
        <v>44487.365486111114</v>
      </c>
      <c r="H149" s="354">
        <v>45660.389363425929</v>
      </c>
      <c r="I149" s="19" t="str">
        <f t="shared" si="22"/>
        <v>J</v>
      </c>
      <c r="J149" s="19" t="str">
        <f t="shared" si="23"/>
        <v>J</v>
      </c>
      <c r="K149" s="19" t="str">
        <f t="shared" si="24"/>
        <v>HA</v>
      </c>
      <c r="L149" s="19" t="str">
        <f t="shared" si="25"/>
        <v>GO</v>
      </c>
      <c r="M149" s="353" t="str">
        <f t="shared" si="26"/>
        <v>H</v>
      </c>
      <c r="N149" s="356" t="str">
        <f t="shared" si="27"/>
        <v/>
      </c>
      <c r="O149" s="356" t="str">
        <f t="shared" si="28"/>
        <v/>
      </c>
      <c r="P149" s="353" t="str">
        <f t="shared" si="29"/>
        <v/>
      </c>
      <c r="Q149" s="356">
        <f t="shared" si="30"/>
        <v>3</v>
      </c>
      <c r="R149" s="356">
        <f t="shared" si="31"/>
        <v>111</v>
      </c>
      <c r="S149" s="356">
        <f t="shared" si="32"/>
        <v>111</v>
      </c>
    </row>
    <row r="150" spans="1:19" ht="13.5" thickBot="1" x14ac:dyDescent="0.25">
      <c r="A150" s="353" t="s">
        <v>725</v>
      </c>
      <c r="B150" s="353" t="s">
        <v>936</v>
      </c>
      <c r="C150" s="353" t="s">
        <v>673</v>
      </c>
      <c r="D150" s="341" t="s">
        <v>429</v>
      </c>
      <c r="E150" s="353"/>
      <c r="F150" s="353" t="s">
        <v>12</v>
      </c>
      <c r="G150" s="354">
        <v>39315.367418981485</v>
      </c>
      <c r="H150" s="354">
        <v>44756.461458333331</v>
      </c>
      <c r="I150" s="19" t="str">
        <f t="shared" si="22"/>
        <v>J</v>
      </c>
      <c r="J150" s="19" t="str">
        <f t="shared" si="23"/>
        <v>J</v>
      </c>
      <c r="K150" s="19" t="str">
        <f t="shared" si="24"/>
        <v>HA</v>
      </c>
      <c r="L150" s="19" t="str">
        <f t="shared" si="25"/>
        <v>GO</v>
      </c>
      <c r="M150" s="353" t="str">
        <f t="shared" si="26"/>
        <v>H</v>
      </c>
      <c r="N150" s="356">
        <f t="shared" si="27"/>
        <v>4</v>
      </c>
      <c r="O150" s="356" t="str">
        <f t="shared" si="28"/>
        <v/>
      </c>
      <c r="P150" s="353" t="str">
        <f t="shared" si="29"/>
        <v/>
      </c>
      <c r="Q150" s="356">
        <f t="shared" si="30"/>
        <v>4</v>
      </c>
      <c r="R150" s="356">
        <f t="shared" si="31"/>
        <v>112</v>
      </c>
      <c r="S150" s="356">
        <f t="shared" si="32"/>
        <v>112</v>
      </c>
    </row>
    <row r="151" spans="1:19" ht="13.5" thickBot="1" x14ac:dyDescent="0.25">
      <c r="A151" s="353" t="s">
        <v>168</v>
      </c>
      <c r="B151" s="353" t="s">
        <v>935</v>
      </c>
      <c r="C151" s="353" t="s">
        <v>673</v>
      </c>
      <c r="D151" s="341" t="s">
        <v>429</v>
      </c>
      <c r="E151" s="353"/>
      <c r="F151" s="353" t="s">
        <v>6</v>
      </c>
      <c r="G151" s="354">
        <v>39295.591284722221</v>
      </c>
      <c r="H151" s="354">
        <v>45314.525046296294</v>
      </c>
      <c r="I151" s="19" t="str">
        <f t="shared" si="22"/>
        <v>J</v>
      </c>
      <c r="J151" s="19" t="str">
        <f t="shared" si="23"/>
        <v>J</v>
      </c>
      <c r="K151" s="19" t="str">
        <f t="shared" si="24"/>
        <v>HA</v>
      </c>
      <c r="L151" s="19" t="str">
        <f t="shared" si="25"/>
        <v>GO</v>
      </c>
      <c r="M151" s="353" t="str">
        <f t="shared" si="26"/>
        <v>H</v>
      </c>
      <c r="N151" s="356" t="str">
        <f t="shared" si="27"/>
        <v/>
      </c>
      <c r="O151" s="356" t="str">
        <f t="shared" si="28"/>
        <v/>
      </c>
      <c r="P151" s="353" t="str">
        <f t="shared" si="29"/>
        <v/>
      </c>
      <c r="Q151" s="356">
        <f t="shared" si="30"/>
        <v>1</v>
      </c>
      <c r="R151" s="356">
        <f t="shared" si="31"/>
        <v>113</v>
      </c>
      <c r="S151" s="356">
        <f t="shared" si="32"/>
        <v>113</v>
      </c>
    </row>
    <row r="152" spans="1:19" ht="13.5" thickBot="1" x14ac:dyDescent="0.25">
      <c r="A152" s="353" t="s">
        <v>168</v>
      </c>
      <c r="B152" s="353" t="s">
        <v>553</v>
      </c>
      <c r="C152" s="353" t="s">
        <v>673</v>
      </c>
      <c r="D152" s="341" t="s">
        <v>429</v>
      </c>
      <c r="E152" s="353">
        <v>31</v>
      </c>
      <c r="F152" s="353" t="s">
        <v>7</v>
      </c>
      <c r="G152" s="354">
        <v>43623.612893518519</v>
      </c>
      <c r="H152" s="354">
        <v>45210.398263888892</v>
      </c>
      <c r="I152" s="19" t="str">
        <f t="shared" si="22"/>
        <v>J</v>
      </c>
      <c r="J152" s="19" t="str">
        <f t="shared" si="23"/>
        <v>J</v>
      </c>
      <c r="K152" s="19" t="str">
        <f t="shared" si="24"/>
        <v>HA</v>
      </c>
      <c r="L152" s="19" t="str">
        <f t="shared" si="25"/>
        <v>GO</v>
      </c>
      <c r="M152" s="353" t="str">
        <f t="shared" si="26"/>
        <v>H</v>
      </c>
      <c r="N152" s="356" t="str">
        <f t="shared" si="27"/>
        <v/>
      </c>
      <c r="O152" s="356" t="str">
        <f t="shared" si="28"/>
        <v/>
      </c>
      <c r="P152" s="353" t="str">
        <f t="shared" si="29"/>
        <v/>
      </c>
      <c r="Q152" s="356">
        <f t="shared" si="30"/>
        <v>2</v>
      </c>
      <c r="R152" s="356">
        <f t="shared" si="31"/>
        <v>114</v>
      </c>
      <c r="S152" s="356">
        <f t="shared" si="32"/>
        <v>114</v>
      </c>
    </row>
    <row r="153" spans="1:19" ht="13.5" thickBot="1" x14ac:dyDescent="0.25">
      <c r="A153" s="353" t="s">
        <v>168</v>
      </c>
      <c r="B153" s="353" t="s">
        <v>935</v>
      </c>
      <c r="C153" s="353" t="s">
        <v>673</v>
      </c>
      <c r="D153" s="341" t="s">
        <v>429</v>
      </c>
      <c r="E153" s="353"/>
      <c r="F153" s="353" t="s">
        <v>9</v>
      </c>
      <c r="G153" s="354">
        <v>44147.415520833332</v>
      </c>
      <c r="H153" s="354">
        <v>45632.584074074075</v>
      </c>
      <c r="I153" s="19" t="str">
        <f t="shared" si="22"/>
        <v>J</v>
      </c>
      <c r="J153" s="19" t="str">
        <f t="shared" si="23"/>
        <v>J</v>
      </c>
      <c r="K153" s="19" t="str">
        <f t="shared" si="24"/>
        <v>HA</v>
      </c>
      <c r="L153" s="19" t="str">
        <f t="shared" si="25"/>
        <v>GO</v>
      </c>
      <c r="M153" s="353" t="str">
        <f t="shared" si="26"/>
        <v>H</v>
      </c>
      <c r="N153" s="356" t="str">
        <f t="shared" si="27"/>
        <v/>
      </c>
      <c r="O153" s="356" t="str">
        <f t="shared" si="28"/>
        <v/>
      </c>
      <c r="P153" s="353" t="str">
        <f t="shared" si="29"/>
        <v/>
      </c>
      <c r="Q153" s="356">
        <f t="shared" si="30"/>
        <v>3</v>
      </c>
      <c r="R153" s="356">
        <f t="shared" si="31"/>
        <v>115</v>
      </c>
      <c r="S153" s="356">
        <f t="shared" si="32"/>
        <v>115</v>
      </c>
    </row>
    <row r="154" spans="1:19" ht="13.5" thickBot="1" x14ac:dyDescent="0.25">
      <c r="A154" s="19" t="s">
        <v>168</v>
      </c>
      <c r="B154" s="19" t="s">
        <v>554</v>
      </c>
      <c r="C154" s="19" t="s">
        <v>673</v>
      </c>
      <c r="D154" s="341" t="s">
        <v>429</v>
      </c>
      <c r="E154" s="353"/>
      <c r="F154" s="19" t="s">
        <v>10</v>
      </c>
      <c r="G154" s="354">
        <v>39533.494108796294</v>
      </c>
      <c r="H154" s="354">
        <v>45453.652025462965</v>
      </c>
      <c r="I154" s="19" t="str">
        <f t="shared" si="22"/>
        <v>J</v>
      </c>
      <c r="J154" s="19" t="str">
        <f t="shared" si="23"/>
        <v>J</v>
      </c>
      <c r="K154" s="19" t="str">
        <f t="shared" si="24"/>
        <v>HA</v>
      </c>
      <c r="L154" s="19" t="str">
        <f t="shared" si="25"/>
        <v>GO</v>
      </c>
      <c r="M154" s="19" t="str">
        <f t="shared" si="26"/>
        <v>H</v>
      </c>
      <c r="N154" s="355" t="str">
        <f t="shared" si="27"/>
        <v/>
      </c>
      <c r="O154" s="355" t="str">
        <f t="shared" si="28"/>
        <v/>
      </c>
      <c r="P154" s="19" t="str">
        <f t="shared" si="29"/>
        <v/>
      </c>
      <c r="Q154" s="355">
        <f t="shared" si="30"/>
        <v>4</v>
      </c>
      <c r="R154" s="355">
        <f t="shared" si="31"/>
        <v>116</v>
      </c>
      <c r="S154" s="355">
        <f t="shared" si="32"/>
        <v>116</v>
      </c>
    </row>
    <row r="155" spans="1:19" ht="13.5" thickBot="1" x14ac:dyDescent="0.25">
      <c r="A155" s="353" t="s">
        <v>168</v>
      </c>
      <c r="B155" s="353" t="s">
        <v>935</v>
      </c>
      <c r="C155" s="353" t="s">
        <v>673</v>
      </c>
      <c r="D155" s="341" t="s">
        <v>429</v>
      </c>
      <c r="E155" s="353"/>
      <c r="F155" s="353" t="s">
        <v>11</v>
      </c>
      <c r="G155" s="354">
        <v>40627.648101851853</v>
      </c>
      <c r="H155" s="354">
        <v>45699.623495370368</v>
      </c>
      <c r="I155" s="19" t="str">
        <f t="shared" si="22"/>
        <v>J</v>
      </c>
      <c r="J155" s="19" t="str">
        <f t="shared" si="23"/>
        <v>J</v>
      </c>
      <c r="K155" s="19" t="str">
        <f t="shared" si="24"/>
        <v>HA</v>
      </c>
      <c r="L155" s="19" t="str">
        <f t="shared" si="25"/>
        <v>GO</v>
      </c>
      <c r="M155" s="353" t="str">
        <f t="shared" si="26"/>
        <v>H</v>
      </c>
      <c r="N155" s="356" t="str">
        <f t="shared" si="27"/>
        <v/>
      </c>
      <c r="O155" s="356" t="str">
        <f t="shared" si="28"/>
        <v/>
      </c>
      <c r="P155" s="353" t="str">
        <f t="shared" si="29"/>
        <v/>
      </c>
      <c r="Q155" s="356">
        <f t="shared" si="30"/>
        <v>5</v>
      </c>
      <c r="R155" s="356">
        <f t="shared" si="31"/>
        <v>117</v>
      </c>
      <c r="S155" s="356">
        <f t="shared" si="32"/>
        <v>117</v>
      </c>
    </row>
    <row r="156" spans="1:19" ht="13.5" thickBot="1" x14ac:dyDescent="0.25">
      <c r="A156" s="353" t="s">
        <v>168</v>
      </c>
      <c r="B156" s="353" t="s">
        <v>935</v>
      </c>
      <c r="C156" s="353" t="s">
        <v>673</v>
      </c>
      <c r="D156" s="341" t="s">
        <v>429</v>
      </c>
      <c r="E156" s="353"/>
      <c r="F156" s="353" t="s">
        <v>15</v>
      </c>
      <c r="G156" s="354">
        <v>43014.357557870368</v>
      </c>
      <c r="H156" s="354">
        <v>45660.389490740738</v>
      </c>
      <c r="I156" s="19" t="str">
        <f t="shared" si="22"/>
        <v>J</v>
      </c>
      <c r="J156" s="19" t="str">
        <f t="shared" si="23"/>
        <v>J</v>
      </c>
      <c r="K156" s="19" t="str">
        <f t="shared" si="24"/>
        <v>HA</v>
      </c>
      <c r="L156" s="19" t="str">
        <f t="shared" si="25"/>
        <v>GO</v>
      </c>
      <c r="M156" s="353" t="str">
        <f t="shared" si="26"/>
        <v>H</v>
      </c>
      <c r="N156" s="356" t="str">
        <f t="shared" si="27"/>
        <v/>
      </c>
      <c r="O156" s="356" t="str">
        <f t="shared" si="28"/>
        <v/>
      </c>
      <c r="P156" s="353" t="str">
        <f t="shared" si="29"/>
        <v/>
      </c>
      <c r="Q156" s="356">
        <f t="shared" si="30"/>
        <v>6</v>
      </c>
      <c r="R156" s="356">
        <f t="shared" si="31"/>
        <v>118</v>
      </c>
      <c r="S156" s="356">
        <f t="shared" si="32"/>
        <v>118</v>
      </c>
    </row>
    <row r="157" spans="1:19" ht="13.5" thickBot="1" x14ac:dyDescent="0.25">
      <c r="A157" s="19" t="s">
        <v>168</v>
      </c>
      <c r="B157" s="19" t="s">
        <v>935</v>
      </c>
      <c r="C157" s="19" t="s">
        <v>673</v>
      </c>
      <c r="D157" s="341" t="s">
        <v>429</v>
      </c>
      <c r="E157" s="353"/>
      <c r="F157" s="19" t="s">
        <v>12</v>
      </c>
      <c r="G157" s="354">
        <v>39315.368692129632</v>
      </c>
      <c r="H157" s="354">
        <v>44756.462013888886</v>
      </c>
      <c r="I157" s="19" t="str">
        <f t="shared" si="22"/>
        <v>J</v>
      </c>
      <c r="J157" s="19" t="str">
        <f t="shared" si="23"/>
        <v>J</v>
      </c>
      <c r="K157" s="19" t="str">
        <f t="shared" si="24"/>
        <v>HA</v>
      </c>
      <c r="L157" s="19" t="str">
        <f t="shared" si="25"/>
        <v>GO</v>
      </c>
      <c r="M157" s="19" t="str">
        <f t="shared" si="26"/>
        <v>H</v>
      </c>
      <c r="N157" s="355">
        <f t="shared" si="27"/>
        <v>7</v>
      </c>
      <c r="O157" s="355" t="str">
        <f t="shared" si="28"/>
        <v/>
      </c>
      <c r="P157" s="19" t="str">
        <f t="shared" si="29"/>
        <v/>
      </c>
      <c r="Q157" s="355">
        <f t="shared" si="30"/>
        <v>7</v>
      </c>
      <c r="R157" s="355">
        <f t="shared" si="31"/>
        <v>119</v>
      </c>
      <c r="S157" s="355">
        <f t="shared" si="32"/>
        <v>119</v>
      </c>
    </row>
    <row r="158" spans="1:19" ht="13.5" thickBot="1" x14ac:dyDescent="0.25">
      <c r="A158" s="353" t="s">
        <v>181</v>
      </c>
      <c r="B158" s="353" t="s">
        <v>737</v>
      </c>
      <c r="C158" s="353" t="s">
        <v>673</v>
      </c>
      <c r="D158" s="341" t="s">
        <v>429</v>
      </c>
      <c r="E158" s="353"/>
      <c r="F158" s="353" t="s">
        <v>6</v>
      </c>
      <c r="G158" s="354">
        <v>45314.445798611108</v>
      </c>
      <c r="H158" s="354">
        <v>45314.500937500001</v>
      </c>
      <c r="I158" s="19" t="str">
        <f t="shared" si="22"/>
        <v>J</v>
      </c>
      <c r="J158" s="19" t="str">
        <f t="shared" si="23"/>
        <v>J</v>
      </c>
      <c r="K158" s="19" t="str">
        <f t="shared" si="24"/>
        <v>HA</v>
      </c>
      <c r="L158" s="19" t="str">
        <f t="shared" si="25"/>
        <v>GP</v>
      </c>
      <c r="M158" s="19" t="str">
        <f t="shared" si="26"/>
        <v>H</v>
      </c>
      <c r="N158" s="355" t="str">
        <f t="shared" si="27"/>
        <v/>
      </c>
      <c r="O158" s="355" t="str">
        <f t="shared" si="28"/>
        <v/>
      </c>
      <c r="P158" s="19" t="str">
        <f t="shared" si="29"/>
        <v/>
      </c>
      <c r="Q158" s="355">
        <f t="shared" si="30"/>
        <v>1</v>
      </c>
      <c r="R158" s="355">
        <f t="shared" si="31"/>
        <v>120</v>
      </c>
      <c r="S158" s="355">
        <f t="shared" si="32"/>
        <v>120</v>
      </c>
    </row>
    <row r="159" spans="1:19" ht="13.5" thickBot="1" x14ac:dyDescent="0.25">
      <c r="A159" s="19" t="s">
        <v>181</v>
      </c>
      <c r="B159" s="19" t="s">
        <v>737</v>
      </c>
      <c r="C159" s="19" t="s">
        <v>673</v>
      </c>
      <c r="D159" s="341" t="s">
        <v>429</v>
      </c>
      <c r="E159" s="353"/>
      <c r="F159" s="19" t="s">
        <v>16</v>
      </c>
      <c r="G159" s="354">
        <v>45460.516180555554</v>
      </c>
      <c r="H159" s="354">
        <v>45831.363622685189</v>
      </c>
      <c r="I159" s="19" t="str">
        <f t="shared" si="22"/>
        <v>J</v>
      </c>
      <c r="J159" s="19" t="str">
        <f t="shared" si="23"/>
        <v>J</v>
      </c>
      <c r="K159" s="19" t="str">
        <f t="shared" si="24"/>
        <v>HA</v>
      </c>
      <c r="L159" s="19" t="str">
        <f t="shared" si="25"/>
        <v>GP</v>
      </c>
      <c r="M159" s="19" t="str">
        <f t="shared" si="26"/>
        <v>H</v>
      </c>
      <c r="N159" s="355" t="str">
        <f t="shared" si="27"/>
        <v/>
      </c>
      <c r="O159" s="355" t="str">
        <f t="shared" si="28"/>
        <v/>
      </c>
      <c r="P159" s="19" t="str">
        <f t="shared" si="29"/>
        <v/>
      </c>
      <c r="Q159" s="355">
        <f t="shared" si="30"/>
        <v>2</v>
      </c>
      <c r="R159" s="355">
        <f t="shared" si="31"/>
        <v>121</v>
      </c>
      <c r="S159" s="355">
        <f t="shared" si="32"/>
        <v>121</v>
      </c>
    </row>
    <row r="160" spans="1:19" ht="13.5" thickBot="1" x14ac:dyDescent="0.25">
      <c r="A160" s="19" t="s">
        <v>181</v>
      </c>
      <c r="B160" s="19" t="s">
        <v>737</v>
      </c>
      <c r="C160" s="19" t="s">
        <v>673</v>
      </c>
      <c r="D160" s="341" t="s">
        <v>429</v>
      </c>
      <c r="E160" s="353"/>
      <c r="F160" s="19" t="s">
        <v>9</v>
      </c>
      <c r="G160" s="354">
        <v>45309.452824074076</v>
      </c>
      <c r="H160" s="354">
        <v>45632.584386574075</v>
      </c>
      <c r="I160" s="19" t="str">
        <f t="shared" si="22"/>
        <v>J</v>
      </c>
      <c r="J160" s="19" t="str">
        <f t="shared" si="23"/>
        <v>J</v>
      </c>
      <c r="K160" s="19" t="str">
        <f t="shared" si="24"/>
        <v>HA</v>
      </c>
      <c r="L160" s="19" t="str">
        <f t="shared" si="25"/>
        <v>GP</v>
      </c>
      <c r="M160" s="19" t="str">
        <f t="shared" si="26"/>
        <v>H</v>
      </c>
      <c r="N160" s="355" t="str">
        <f t="shared" si="27"/>
        <v/>
      </c>
      <c r="O160" s="355" t="str">
        <f t="shared" si="28"/>
        <v/>
      </c>
      <c r="P160" s="19" t="str">
        <f t="shared" si="29"/>
        <v/>
      </c>
      <c r="Q160" s="355">
        <f t="shared" si="30"/>
        <v>3</v>
      </c>
      <c r="R160" s="355">
        <f t="shared" si="31"/>
        <v>122</v>
      </c>
      <c r="S160" s="355">
        <f t="shared" si="32"/>
        <v>122</v>
      </c>
    </row>
    <row r="161" spans="1:19" ht="13.5" thickBot="1" x14ac:dyDescent="0.25">
      <c r="A161" s="353" t="s">
        <v>181</v>
      </c>
      <c r="B161" s="353" t="s">
        <v>737</v>
      </c>
      <c r="C161" s="353" t="s">
        <v>673</v>
      </c>
      <c r="D161" s="341" t="s">
        <v>429</v>
      </c>
      <c r="E161" s="353"/>
      <c r="F161" s="353" t="s">
        <v>15</v>
      </c>
      <c r="G161" s="354">
        <v>44487.365833333337</v>
      </c>
      <c r="H161" s="354">
        <v>44803.651504629626</v>
      </c>
      <c r="I161" s="19" t="str">
        <f t="shared" si="22"/>
        <v>J</v>
      </c>
      <c r="J161" s="19" t="str">
        <f t="shared" si="23"/>
        <v>J</v>
      </c>
      <c r="K161" s="19" t="str">
        <f t="shared" si="24"/>
        <v>HA</v>
      </c>
      <c r="L161" s="19" t="str">
        <f t="shared" si="25"/>
        <v>GP</v>
      </c>
      <c r="M161" s="19" t="str">
        <f t="shared" si="26"/>
        <v>H</v>
      </c>
      <c r="N161" s="355" t="str">
        <f t="shared" si="27"/>
        <v/>
      </c>
      <c r="O161" s="355" t="str">
        <f t="shared" si="28"/>
        <v/>
      </c>
      <c r="P161" s="19" t="str">
        <f t="shared" si="29"/>
        <v/>
      </c>
      <c r="Q161" s="355">
        <f t="shared" si="30"/>
        <v>4</v>
      </c>
      <c r="R161" s="355">
        <f t="shared" si="31"/>
        <v>123</v>
      </c>
      <c r="S161" s="355">
        <f t="shared" si="32"/>
        <v>123</v>
      </c>
    </row>
    <row r="162" spans="1:19" ht="13.5" thickBot="1" x14ac:dyDescent="0.25">
      <c r="A162" s="19" t="s">
        <v>181</v>
      </c>
      <c r="B162" s="19" t="s">
        <v>737</v>
      </c>
      <c r="C162" s="19" t="s">
        <v>673</v>
      </c>
      <c r="D162" s="341" t="s">
        <v>429</v>
      </c>
      <c r="E162" s="353"/>
      <c r="F162" s="19" t="s">
        <v>12</v>
      </c>
      <c r="G162" s="354">
        <v>45812.644317129627</v>
      </c>
      <c r="H162" s="354">
        <v>45812.644317129627</v>
      </c>
      <c r="I162" s="19" t="str">
        <f t="shared" si="22"/>
        <v>J</v>
      </c>
      <c r="J162" s="19" t="str">
        <f t="shared" si="23"/>
        <v>J</v>
      </c>
      <c r="K162" s="19" t="str">
        <f t="shared" si="24"/>
        <v>HA</v>
      </c>
      <c r="L162" s="19" t="str">
        <f t="shared" si="25"/>
        <v>GP</v>
      </c>
      <c r="M162" s="19" t="str">
        <f t="shared" si="26"/>
        <v>H</v>
      </c>
      <c r="N162" s="355">
        <f t="shared" si="27"/>
        <v>5</v>
      </c>
      <c r="O162" s="355" t="str">
        <f t="shared" si="28"/>
        <v/>
      </c>
      <c r="P162" s="19" t="str">
        <f t="shared" si="29"/>
        <v/>
      </c>
      <c r="Q162" s="355">
        <f t="shared" si="30"/>
        <v>5</v>
      </c>
      <c r="R162" s="355">
        <f t="shared" si="31"/>
        <v>124</v>
      </c>
      <c r="S162" s="355">
        <f t="shared" si="32"/>
        <v>124</v>
      </c>
    </row>
    <row r="163" spans="1:19" ht="13.5" thickBot="1" x14ac:dyDescent="0.25">
      <c r="A163" s="19" t="s">
        <v>175</v>
      </c>
      <c r="B163" s="19" t="s">
        <v>555</v>
      </c>
      <c r="C163" s="19" t="s">
        <v>673</v>
      </c>
      <c r="D163" s="341" t="s">
        <v>429</v>
      </c>
      <c r="E163" s="353"/>
      <c r="F163" s="19" t="s">
        <v>6</v>
      </c>
      <c r="G163" s="354">
        <v>38079.593622685185</v>
      </c>
      <c r="H163" s="354">
        <v>45314.501307870371</v>
      </c>
      <c r="I163" s="19" t="str">
        <f t="shared" si="22"/>
        <v>J</v>
      </c>
      <c r="J163" s="19" t="str">
        <f t="shared" si="23"/>
        <v>J</v>
      </c>
      <c r="K163" s="19" t="str">
        <f t="shared" si="24"/>
        <v>HA</v>
      </c>
      <c r="L163" s="19" t="str">
        <f t="shared" si="25"/>
        <v>GS</v>
      </c>
      <c r="M163" s="19" t="str">
        <f t="shared" si="26"/>
        <v>H</v>
      </c>
      <c r="N163" s="355" t="str">
        <f t="shared" si="27"/>
        <v/>
      </c>
      <c r="O163" s="355" t="str">
        <f t="shared" si="28"/>
        <v/>
      </c>
      <c r="P163" s="19" t="str">
        <f t="shared" si="29"/>
        <v/>
      </c>
      <c r="Q163" s="355">
        <f t="shared" si="30"/>
        <v>1</v>
      </c>
      <c r="R163" s="355">
        <f t="shared" si="31"/>
        <v>125</v>
      </c>
      <c r="S163" s="355">
        <f t="shared" si="32"/>
        <v>125</v>
      </c>
    </row>
    <row r="164" spans="1:19" ht="13.5" thickBot="1" x14ac:dyDescent="0.25">
      <c r="A164" s="19" t="s">
        <v>175</v>
      </c>
      <c r="B164" s="19" t="s">
        <v>555</v>
      </c>
      <c r="C164" s="19" t="s">
        <v>673</v>
      </c>
      <c r="D164" s="341" t="s">
        <v>429</v>
      </c>
      <c r="E164" s="353"/>
      <c r="F164" s="19" t="s">
        <v>7</v>
      </c>
      <c r="G164" s="354">
        <v>41563</v>
      </c>
      <c r="H164" s="354">
        <v>41563</v>
      </c>
      <c r="I164" s="19" t="str">
        <f t="shared" si="22"/>
        <v>J</v>
      </c>
      <c r="J164" s="19" t="str">
        <f t="shared" si="23"/>
        <v>J</v>
      </c>
      <c r="K164" s="19" t="str">
        <f t="shared" si="24"/>
        <v>HA</v>
      </c>
      <c r="L164" s="19" t="str">
        <f t="shared" si="25"/>
        <v>GS</v>
      </c>
      <c r="M164" s="19" t="str">
        <f t="shared" si="26"/>
        <v>H</v>
      </c>
      <c r="N164" s="355" t="str">
        <f t="shared" si="27"/>
        <v/>
      </c>
      <c r="O164" s="355" t="str">
        <f t="shared" si="28"/>
        <v/>
      </c>
      <c r="P164" s="19" t="str">
        <f t="shared" si="29"/>
        <v/>
      </c>
      <c r="Q164" s="355">
        <f t="shared" si="30"/>
        <v>2</v>
      </c>
      <c r="R164" s="355">
        <f t="shared" si="31"/>
        <v>126</v>
      </c>
      <c r="S164" s="355">
        <f t="shared" si="32"/>
        <v>126</v>
      </c>
    </row>
    <row r="165" spans="1:19" ht="13.5" thickBot="1" x14ac:dyDescent="0.25">
      <c r="A165" s="353" t="s">
        <v>175</v>
      </c>
      <c r="B165" s="353" t="s">
        <v>555</v>
      </c>
      <c r="C165" s="353" t="s">
        <v>673</v>
      </c>
      <c r="D165" s="341" t="s">
        <v>429</v>
      </c>
      <c r="E165" s="353"/>
      <c r="F165" s="353" t="s">
        <v>9</v>
      </c>
      <c r="G165" s="354">
        <v>44993.687465277777</v>
      </c>
      <c r="H165" s="354">
        <v>45632.585127314815</v>
      </c>
      <c r="I165" s="19" t="str">
        <f t="shared" si="22"/>
        <v>J</v>
      </c>
      <c r="J165" s="19" t="str">
        <f t="shared" si="23"/>
        <v>J</v>
      </c>
      <c r="K165" s="19" t="str">
        <f t="shared" si="24"/>
        <v>HA</v>
      </c>
      <c r="L165" s="19" t="str">
        <f t="shared" si="25"/>
        <v>GS</v>
      </c>
      <c r="M165" s="353" t="str">
        <f t="shared" si="26"/>
        <v>H</v>
      </c>
      <c r="N165" s="356" t="str">
        <f t="shared" si="27"/>
        <v/>
      </c>
      <c r="O165" s="356" t="str">
        <f t="shared" si="28"/>
        <v/>
      </c>
      <c r="P165" s="353" t="str">
        <f t="shared" si="29"/>
        <v/>
      </c>
      <c r="Q165" s="356">
        <f t="shared" si="30"/>
        <v>3</v>
      </c>
      <c r="R165" s="356">
        <f t="shared" si="31"/>
        <v>127</v>
      </c>
      <c r="S165" s="356">
        <f t="shared" si="32"/>
        <v>127</v>
      </c>
    </row>
    <row r="166" spans="1:19" ht="13.5" thickBot="1" x14ac:dyDescent="0.25">
      <c r="A166" s="19" t="s">
        <v>175</v>
      </c>
      <c r="B166" s="19" t="s">
        <v>555</v>
      </c>
      <c r="C166" s="19" t="s">
        <v>673</v>
      </c>
      <c r="D166" s="341" t="s">
        <v>429</v>
      </c>
      <c r="E166" s="357"/>
      <c r="F166" s="19" t="s">
        <v>11</v>
      </c>
      <c r="G166" s="354">
        <v>42870</v>
      </c>
      <c r="H166" s="354">
        <v>45258.635289351849</v>
      </c>
      <c r="I166" s="19" t="str">
        <f t="shared" si="22"/>
        <v>J</v>
      </c>
      <c r="J166" s="19" t="str">
        <f t="shared" si="23"/>
        <v>J</v>
      </c>
      <c r="K166" s="19" t="str">
        <f t="shared" si="24"/>
        <v>HA</v>
      </c>
      <c r="L166" s="19" t="str">
        <f t="shared" si="25"/>
        <v>GS</v>
      </c>
      <c r="M166" s="19" t="str">
        <f t="shared" si="26"/>
        <v>H</v>
      </c>
      <c r="N166" s="355" t="str">
        <f t="shared" si="27"/>
        <v/>
      </c>
      <c r="O166" s="355" t="str">
        <f t="shared" si="28"/>
        <v/>
      </c>
      <c r="P166" s="19" t="str">
        <f t="shared" si="29"/>
        <v/>
      </c>
      <c r="Q166" s="355">
        <f t="shared" si="30"/>
        <v>4</v>
      </c>
      <c r="R166" s="355">
        <f t="shared" si="31"/>
        <v>128</v>
      </c>
      <c r="S166" s="355">
        <f t="shared" si="32"/>
        <v>128</v>
      </c>
    </row>
    <row r="167" spans="1:19" ht="13.5" thickBot="1" x14ac:dyDescent="0.25">
      <c r="A167" s="19" t="s">
        <v>175</v>
      </c>
      <c r="B167" s="19" t="s">
        <v>555</v>
      </c>
      <c r="C167" s="19" t="s">
        <v>673</v>
      </c>
      <c r="D167" s="341" t="s">
        <v>429</v>
      </c>
      <c r="E167" s="353"/>
      <c r="F167" s="19" t="s">
        <v>15</v>
      </c>
      <c r="G167" s="354">
        <v>44210.383703703701</v>
      </c>
      <c r="H167" s="354">
        <v>44860.540393518517</v>
      </c>
      <c r="I167" s="19" t="str">
        <f t="shared" si="22"/>
        <v>J</v>
      </c>
      <c r="J167" s="19" t="str">
        <f t="shared" si="23"/>
        <v>J</v>
      </c>
      <c r="K167" s="19" t="str">
        <f t="shared" si="24"/>
        <v>HA</v>
      </c>
      <c r="L167" s="19" t="str">
        <f t="shared" si="25"/>
        <v>GS</v>
      </c>
      <c r="M167" s="19" t="str">
        <f t="shared" si="26"/>
        <v>H</v>
      </c>
      <c r="N167" s="355" t="str">
        <f t="shared" si="27"/>
        <v/>
      </c>
      <c r="O167" s="355" t="str">
        <f t="shared" si="28"/>
        <v/>
      </c>
      <c r="P167" s="19" t="str">
        <f t="shared" si="29"/>
        <v/>
      </c>
      <c r="Q167" s="355">
        <f t="shared" si="30"/>
        <v>5</v>
      </c>
      <c r="R167" s="355">
        <f t="shared" si="31"/>
        <v>129</v>
      </c>
      <c r="S167" s="355">
        <f t="shared" si="32"/>
        <v>129</v>
      </c>
    </row>
    <row r="168" spans="1:19" ht="13.5" thickBot="1" x14ac:dyDescent="0.25">
      <c r="A168" s="19" t="s">
        <v>175</v>
      </c>
      <c r="B168" s="19" t="s">
        <v>555</v>
      </c>
      <c r="C168" s="19" t="s">
        <v>673</v>
      </c>
      <c r="D168" s="341" t="s">
        <v>429</v>
      </c>
      <c r="E168" s="353"/>
      <c r="F168" s="19" t="s">
        <v>12</v>
      </c>
      <c r="G168" s="354">
        <v>45812.648263888892</v>
      </c>
      <c r="H168" s="354">
        <v>45812.648263888892</v>
      </c>
      <c r="I168" s="19" t="str">
        <f t="shared" si="22"/>
        <v>J</v>
      </c>
      <c r="J168" s="19" t="str">
        <f t="shared" si="23"/>
        <v>J</v>
      </c>
      <c r="K168" s="19" t="str">
        <f t="shared" si="24"/>
        <v>HA</v>
      </c>
      <c r="L168" s="19" t="str">
        <f t="shared" si="25"/>
        <v>GS</v>
      </c>
      <c r="M168" s="19" t="str">
        <f t="shared" si="26"/>
        <v>H</v>
      </c>
      <c r="N168" s="355" t="str">
        <f t="shared" si="27"/>
        <v/>
      </c>
      <c r="O168" s="355" t="str">
        <f t="shared" si="28"/>
        <v/>
      </c>
      <c r="P168" s="19" t="str">
        <f t="shared" si="29"/>
        <v/>
      </c>
      <c r="Q168" s="355">
        <f t="shared" si="30"/>
        <v>6</v>
      </c>
      <c r="R168" s="355">
        <f t="shared" si="31"/>
        <v>130</v>
      </c>
      <c r="S168" s="355">
        <f t="shared" si="32"/>
        <v>130</v>
      </c>
    </row>
    <row r="169" spans="1:19" ht="13.5" thickBot="1" x14ac:dyDescent="0.25">
      <c r="A169" s="19" t="s">
        <v>175</v>
      </c>
      <c r="B169" s="19" t="s">
        <v>555</v>
      </c>
      <c r="C169" s="19" t="s">
        <v>673</v>
      </c>
      <c r="D169" s="341" t="s">
        <v>429</v>
      </c>
      <c r="E169" s="353"/>
      <c r="F169" s="19" t="s">
        <v>13</v>
      </c>
      <c r="G169" s="354">
        <v>37565.513043981482</v>
      </c>
      <c r="H169" s="354">
        <v>46028.682245370372</v>
      </c>
      <c r="I169" s="19" t="str">
        <f t="shared" si="22"/>
        <v>J</v>
      </c>
      <c r="J169" s="19" t="str">
        <f t="shared" si="23"/>
        <v>J</v>
      </c>
      <c r="K169" s="19" t="str">
        <f t="shared" si="24"/>
        <v>HA</v>
      </c>
      <c r="L169" s="19" t="str">
        <f t="shared" si="25"/>
        <v>GS</v>
      </c>
      <c r="M169" s="19" t="str">
        <f t="shared" si="26"/>
        <v>H</v>
      </c>
      <c r="N169" s="355">
        <f t="shared" si="27"/>
        <v>7</v>
      </c>
      <c r="O169" s="355" t="str">
        <f t="shared" si="28"/>
        <v/>
      </c>
      <c r="P169" s="19" t="str">
        <f t="shared" si="29"/>
        <v/>
      </c>
      <c r="Q169" s="355">
        <f t="shared" si="30"/>
        <v>7</v>
      </c>
      <c r="R169" s="355">
        <f t="shared" si="31"/>
        <v>131</v>
      </c>
      <c r="S169" s="355">
        <f t="shared" si="32"/>
        <v>131</v>
      </c>
    </row>
    <row r="170" spans="1:19" ht="13.5" thickBot="1" x14ac:dyDescent="0.25">
      <c r="A170" s="19" t="s">
        <v>2311</v>
      </c>
      <c r="B170" s="19" t="s">
        <v>2313</v>
      </c>
      <c r="C170" s="19" t="s">
        <v>673</v>
      </c>
      <c r="D170" s="341" t="s">
        <v>429</v>
      </c>
      <c r="E170" s="353"/>
      <c r="F170" s="19" t="s">
        <v>15</v>
      </c>
      <c r="G170" s="354">
        <v>45917.268530092595</v>
      </c>
      <c r="H170" s="354">
        <v>45917.268877314818</v>
      </c>
      <c r="I170" s="19" t="str">
        <f t="shared" si="22"/>
        <v>J</v>
      </c>
      <c r="J170" s="19" t="str">
        <f t="shared" si="23"/>
        <v>J</v>
      </c>
      <c r="K170" s="19" t="str">
        <f t="shared" si="24"/>
        <v>HA</v>
      </c>
      <c r="L170" s="19" t="str">
        <f t="shared" si="25"/>
        <v>GS</v>
      </c>
      <c r="M170" s="19" t="str">
        <f t="shared" si="26"/>
        <v>H</v>
      </c>
      <c r="N170" s="355">
        <f t="shared" si="27"/>
        <v>1</v>
      </c>
      <c r="O170" s="355" t="str">
        <f t="shared" si="28"/>
        <v/>
      </c>
      <c r="P170" s="19" t="str">
        <f t="shared" si="29"/>
        <v/>
      </c>
      <c r="Q170" s="355">
        <f t="shared" si="30"/>
        <v>1</v>
      </c>
      <c r="R170" s="355">
        <f t="shared" si="31"/>
        <v>132</v>
      </c>
      <c r="S170" s="355">
        <f t="shared" si="32"/>
        <v>132</v>
      </c>
    </row>
    <row r="171" spans="1:19" ht="13.5" thickBot="1" x14ac:dyDescent="0.25">
      <c r="A171" s="19" t="s">
        <v>684</v>
      </c>
      <c r="B171" s="19" t="s">
        <v>738</v>
      </c>
      <c r="C171" s="19" t="s">
        <v>673</v>
      </c>
      <c r="D171" s="341" t="s">
        <v>429</v>
      </c>
      <c r="E171" s="353"/>
      <c r="F171" s="19" t="s">
        <v>6</v>
      </c>
      <c r="G171" s="354">
        <v>45314.446793981479</v>
      </c>
      <c r="H171" s="354">
        <v>45314.525196759256</v>
      </c>
      <c r="I171" s="19" t="str">
        <f t="shared" si="22"/>
        <v>J</v>
      </c>
      <c r="J171" s="19" t="str">
        <f t="shared" si="23"/>
        <v>J</v>
      </c>
      <c r="K171" s="19" t="str">
        <f t="shared" si="24"/>
        <v>HA</v>
      </c>
      <c r="L171" s="19" t="str">
        <f t="shared" si="25"/>
        <v>GS</v>
      </c>
      <c r="M171" s="19" t="str">
        <f t="shared" si="26"/>
        <v>H</v>
      </c>
      <c r="N171" s="355" t="str">
        <f t="shared" si="27"/>
        <v/>
      </c>
      <c r="O171" s="355" t="str">
        <f t="shared" si="28"/>
        <v/>
      </c>
      <c r="P171" s="19" t="str">
        <f t="shared" si="29"/>
        <v/>
      </c>
      <c r="Q171" s="355">
        <f t="shared" si="30"/>
        <v>1</v>
      </c>
      <c r="R171" s="355">
        <f t="shared" si="31"/>
        <v>133</v>
      </c>
      <c r="S171" s="355">
        <f t="shared" si="32"/>
        <v>133</v>
      </c>
    </row>
    <row r="172" spans="1:19" ht="13.5" thickBot="1" x14ac:dyDescent="0.25">
      <c r="A172" s="353" t="s">
        <v>684</v>
      </c>
      <c r="B172" s="353" t="s">
        <v>738</v>
      </c>
      <c r="C172" s="353" t="s">
        <v>673</v>
      </c>
      <c r="D172" s="341" t="s">
        <v>429</v>
      </c>
      <c r="E172" s="353"/>
      <c r="F172" s="353" t="s">
        <v>9</v>
      </c>
      <c r="G172" s="354">
        <v>45309.453923611109</v>
      </c>
      <c r="H172" s="354">
        <v>45632.585266203707</v>
      </c>
      <c r="I172" s="19" t="str">
        <f t="shared" si="22"/>
        <v>J</v>
      </c>
      <c r="J172" s="19" t="str">
        <f t="shared" si="23"/>
        <v>J</v>
      </c>
      <c r="K172" s="19" t="str">
        <f t="shared" si="24"/>
        <v>HA</v>
      </c>
      <c r="L172" s="19" t="str">
        <f t="shared" si="25"/>
        <v>GS</v>
      </c>
      <c r="M172" s="353" t="str">
        <f t="shared" si="26"/>
        <v>H</v>
      </c>
      <c r="N172" s="356" t="str">
        <f t="shared" si="27"/>
        <v/>
      </c>
      <c r="O172" s="356" t="str">
        <f t="shared" si="28"/>
        <v/>
      </c>
      <c r="P172" s="353" t="str">
        <f t="shared" si="29"/>
        <v/>
      </c>
      <c r="Q172" s="356">
        <f t="shared" si="30"/>
        <v>2</v>
      </c>
      <c r="R172" s="356">
        <f t="shared" si="31"/>
        <v>134</v>
      </c>
      <c r="S172" s="356">
        <f t="shared" si="32"/>
        <v>134</v>
      </c>
    </row>
    <row r="173" spans="1:19" ht="13.5" thickBot="1" x14ac:dyDescent="0.25">
      <c r="A173" s="353" t="s">
        <v>684</v>
      </c>
      <c r="B173" s="353" t="s">
        <v>738</v>
      </c>
      <c r="C173" s="353" t="s">
        <v>673</v>
      </c>
      <c r="D173" s="341" t="s">
        <v>429</v>
      </c>
      <c r="E173" s="353"/>
      <c r="F173" s="353" t="s">
        <v>10</v>
      </c>
      <c r="G173" s="354">
        <v>44560.58734953704</v>
      </c>
      <c r="H173" s="354">
        <v>45453.665937500002</v>
      </c>
      <c r="I173" s="19" t="str">
        <f t="shared" si="22"/>
        <v>J</v>
      </c>
      <c r="J173" s="19" t="str">
        <f t="shared" si="23"/>
        <v>J</v>
      </c>
      <c r="K173" s="19" t="str">
        <f t="shared" si="24"/>
        <v>HA</v>
      </c>
      <c r="L173" s="19" t="str">
        <f t="shared" si="25"/>
        <v>GS</v>
      </c>
      <c r="M173" s="353" t="str">
        <f t="shared" si="26"/>
        <v>H</v>
      </c>
      <c r="N173" s="356" t="str">
        <f t="shared" si="27"/>
        <v/>
      </c>
      <c r="O173" s="356" t="str">
        <f t="shared" si="28"/>
        <v/>
      </c>
      <c r="P173" s="353" t="str">
        <f t="shared" si="29"/>
        <v/>
      </c>
      <c r="Q173" s="356">
        <f t="shared" si="30"/>
        <v>3</v>
      </c>
      <c r="R173" s="356">
        <f t="shared" si="31"/>
        <v>135</v>
      </c>
      <c r="S173" s="356">
        <f t="shared" si="32"/>
        <v>135</v>
      </c>
    </row>
    <row r="174" spans="1:19" ht="13.5" thickBot="1" x14ac:dyDescent="0.25">
      <c r="A174" s="19" t="s">
        <v>684</v>
      </c>
      <c r="B174" s="19" t="s">
        <v>738</v>
      </c>
      <c r="C174" s="19" t="s">
        <v>673</v>
      </c>
      <c r="D174" s="341" t="s">
        <v>429</v>
      </c>
      <c r="E174" s="353"/>
      <c r="F174" s="19" t="s">
        <v>11</v>
      </c>
      <c r="G174" s="354">
        <v>44909.678865740738</v>
      </c>
      <c r="H174" s="354">
        <v>44909.678865740738</v>
      </c>
      <c r="I174" s="19" t="str">
        <f t="shared" si="22"/>
        <v>J</v>
      </c>
      <c r="J174" s="19" t="str">
        <f t="shared" si="23"/>
        <v>J</v>
      </c>
      <c r="K174" s="19" t="str">
        <f t="shared" si="24"/>
        <v>HA</v>
      </c>
      <c r="L174" s="19" t="str">
        <f t="shared" si="25"/>
        <v>GS</v>
      </c>
      <c r="M174" s="19" t="str">
        <f t="shared" si="26"/>
        <v>H</v>
      </c>
      <c r="N174" s="355" t="str">
        <f t="shared" si="27"/>
        <v/>
      </c>
      <c r="O174" s="355" t="str">
        <f t="shared" si="28"/>
        <v/>
      </c>
      <c r="P174" s="19" t="str">
        <f t="shared" si="29"/>
        <v/>
      </c>
      <c r="Q174" s="355">
        <f t="shared" si="30"/>
        <v>4</v>
      </c>
      <c r="R174" s="355">
        <f t="shared" si="31"/>
        <v>136</v>
      </c>
      <c r="S174" s="355">
        <f t="shared" si="32"/>
        <v>136</v>
      </c>
    </row>
    <row r="175" spans="1:19" ht="13.5" thickBot="1" x14ac:dyDescent="0.25">
      <c r="A175" s="19" t="s">
        <v>684</v>
      </c>
      <c r="B175" s="19" t="s">
        <v>738</v>
      </c>
      <c r="C175" s="19" t="s">
        <v>673</v>
      </c>
      <c r="D175" s="341" t="s">
        <v>429</v>
      </c>
      <c r="E175" s="353"/>
      <c r="F175" s="19" t="s">
        <v>15</v>
      </c>
      <c r="G175" s="354">
        <v>44487.367430555554</v>
      </c>
      <c r="H175" s="354">
        <v>45660.390289351853</v>
      </c>
      <c r="I175" s="19" t="str">
        <f t="shared" si="22"/>
        <v>J</v>
      </c>
      <c r="J175" s="19" t="str">
        <f t="shared" si="23"/>
        <v>J</v>
      </c>
      <c r="K175" s="19" t="str">
        <f t="shared" si="24"/>
        <v>HA</v>
      </c>
      <c r="L175" s="19" t="str">
        <f t="shared" si="25"/>
        <v>GS</v>
      </c>
      <c r="M175" s="19" t="str">
        <f t="shared" si="26"/>
        <v>H</v>
      </c>
      <c r="N175" s="355" t="str">
        <f t="shared" si="27"/>
        <v/>
      </c>
      <c r="O175" s="355" t="str">
        <f t="shared" si="28"/>
        <v/>
      </c>
      <c r="P175" s="19" t="str">
        <f t="shared" si="29"/>
        <v/>
      </c>
      <c r="Q175" s="355">
        <f t="shared" si="30"/>
        <v>5</v>
      </c>
      <c r="R175" s="355">
        <f t="shared" si="31"/>
        <v>137</v>
      </c>
      <c r="S175" s="355">
        <f t="shared" si="32"/>
        <v>137</v>
      </c>
    </row>
    <row r="176" spans="1:19" ht="13.5" thickBot="1" x14ac:dyDescent="0.25">
      <c r="A176" s="19" t="s">
        <v>684</v>
      </c>
      <c r="B176" s="19" t="s">
        <v>738</v>
      </c>
      <c r="C176" s="19" t="s">
        <v>673</v>
      </c>
      <c r="D176" s="341" t="s">
        <v>429</v>
      </c>
      <c r="E176" s="353"/>
      <c r="F176" s="19" t="s">
        <v>12</v>
      </c>
      <c r="G176" s="354">
        <v>44369.638414351852</v>
      </c>
      <c r="H176" s="354">
        <v>44369.639085648145</v>
      </c>
      <c r="I176" s="19" t="str">
        <f t="shared" si="22"/>
        <v>J</v>
      </c>
      <c r="J176" s="19" t="str">
        <f t="shared" si="23"/>
        <v>J</v>
      </c>
      <c r="K176" s="19" t="str">
        <f t="shared" si="24"/>
        <v>HA</v>
      </c>
      <c r="L176" s="19" t="str">
        <f t="shared" si="25"/>
        <v>GS</v>
      </c>
      <c r="M176" s="19" t="str">
        <f t="shared" si="26"/>
        <v>H</v>
      </c>
      <c r="N176" s="355">
        <f t="shared" si="27"/>
        <v>6</v>
      </c>
      <c r="O176" s="355" t="str">
        <f t="shared" si="28"/>
        <v/>
      </c>
      <c r="P176" s="19" t="str">
        <f t="shared" si="29"/>
        <v/>
      </c>
      <c r="Q176" s="355">
        <f t="shared" si="30"/>
        <v>6</v>
      </c>
      <c r="R176" s="355">
        <f t="shared" si="31"/>
        <v>138</v>
      </c>
      <c r="S176" s="355">
        <f t="shared" si="32"/>
        <v>138</v>
      </c>
    </row>
    <row r="177" spans="1:19" ht="13.5" thickBot="1" x14ac:dyDescent="0.25">
      <c r="A177" s="19" t="s">
        <v>178</v>
      </c>
      <c r="B177" s="19" t="s">
        <v>937</v>
      </c>
      <c r="C177" s="19" t="s">
        <v>673</v>
      </c>
      <c r="D177" s="341" t="s">
        <v>429</v>
      </c>
      <c r="E177" s="353"/>
      <c r="F177" s="19" t="s">
        <v>6</v>
      </c>
      <c r="G177" s="354">
        <v>45314.447002314817</v>
      </c>
      <c r="H177" s="354">
        <v>45314.525335648148</v>
      </c>
      <c r="I177" s="19" t="str">
        <f t="shared" si="22"/>
        <v>J</v>
      </c>
      <c r="J177" s="19" t="str">
        <f t="shared" si="23"/>
        <v>J</v>
      </c>
      <c r="K177" s="19" t="str">
        <f t="shared" si="24"/>
        <v>HA</v>
      </c>
      <c r="L177" s="19" t="str">
        <f t="shared" si="25"/>
        <v>GS</v>
      </c>
      <c r="M177" s="19" t="str">
        <f t="shared" si="26"/>
        <v>H</v>
      </c>
      <c r="N177" s="355" t="str">
        <f t="shared" si="27"/>
        <v/>
      </c>
      <c r="O177" s="355" t="str">
        <f t="shared" si="28"/>
        <v/>
      </c>
      <c r="P177" s="19" t="str">
        <f t="shared" si="29"/>
        <v/>
      </c>
      <c r="Q177" s="355">
        <f t="shared" si="30"/>
        <v>1</v>
      </c>
      <c r="R177" s="355">
        <f t="shared" si="31"/>
        <v>139</v>
      </c>
      <c r="S177" s="355">
        <f t="shared" si="32"/>
        <v>139</v>
      </c>
    </row>
    <row r="178" spans="1:19" ht="13.5" thickBot="1" x14ac:dyDescent="0.25">
      <c r="A178" s="19" t="s">
        <v>178</v>
      </c>
      <c r="B178" s="19" t="s">
        <v>937</v>
      </c>
      <c r="C178" s="19" t="s">
        <v>673</v>
      </c>
      <c r="D178" s="341" t="s">
        <v>429</v>
      </c>
      <c r="E178" s="353"/>
      <c r="F178" s="19" t="s">
        <v>9</v>
      </c>
      <c r="G178" s="354">
        <v>39328.544293981482</v>
      </c>
      <c r="H178" s="354">
        <v>45632.585439814815</v>
      </c>
      <c r="I178" s="19" t="str">
        <f t="shared" si="22"/>
        <v>J</v>
      </c>
      <c r="J178" s="19" t="str">
        <f t="shared" si="23"/>
        <v>J</v>
      </c>
      <c r="K178" s="19" t="str">
        <f t="shared" si="24"/>
        <v>HA</v>
      </c>
      <c r="L178" s="19" t="str">
        <f t="shared" si="25"/>
        <v>GS</v>
      </c>
      <c r="M178" s="19" t="str">
        <f t="shared" si="26"/>
        <v>H</v>
      </c>
      <c r="N178" s="355" t="str">
        <f t="shared" si="27"/>
        <v/>
      </c>
      <c r="O178" s="355" t="str">
        <f t="shared" si="28"/>
        <v/>
      </c>
      <c r="P178" s="19" t="str">
        <f t="shared" si="29"/>
        <v/>
      </c>
      <c r="Q178" s="355">
        <f t="shared" si="30"/>
        <v>2</v>
      </c>
      <c r="R178" s="355">
        <f t="shared" si="31"/>
        <v>140</v>
      </c>
      <c r="S178" s="355">
        <f t="shared" si="32"/>
        <v>140</v>
      </c>
    </row>
    <row r="179" spans="1:19" ht="13.5" thickBot="1" x14ac:dyDescent="0.25">
      <c r="A179" s="19" t="s">
        <v>178</v>
      </c>
      <c r="B179" s="19" t="s">
        <v>937</v>
      </c>
      <c r="C179" s="19" t="s">
        <v>673</v>
      </c>
      <c r="D179" s="341" t="s">
        <v>429</v>
      </c>
      <c r="E179" s="353"/>
      <c r="F179" s="19" t="s">
        <v>15</v>
      </c>
      <c r="G179" s="354">
        <v>44487.367638888885</v>
      </c>
      <c r="H179" s="354">
        <v>45660.390393518515</v>
      </c>
      <c r="I179" s="19" t="str">
        <f t="shared" si="22"/>
        <v>J</v>
      </c>
      <c r="J179" s="19" t="str">
        <f t="shared" si="23"/>
        <v>J</v>
      </c>
      <c r="K179" s="19" t="str">
        <f t="shared" si="24"/>
        <v>HA</v>
      </c>
      <c r="L179" s="19" t="str">
        <f t="shared" si="25"/>
        <v>GS</v>
      </c>
      <c r="M179" s="19" t="str">
        <f t="shared" si="26"/>
        <v>H</v>
      </c>
      <c r="N179" s="355" t="str">
        <f t="shared" si="27"/>
        <v/>
      </c>
      <c r="O179" s="355" t="str">
        <f t="shared" si="28"/>
        <v/>
      </c>
      <c r="P179" s="19" t="str">
        <f t="shared" si="29"/>
        <v/>
      </c>
      <c r="Q179" s="355">
        <f t="shared" si="30"/>
        <v>3</v>
      </c>
      <c r="R179" s="355">
        <f t="shared" si="31"/>
        <v>141</v>
      </c>
      <c r="S179" s="355">
        <f t="shared" si="32"/>
        <v>141</v>
      </c>
    </row>
    <row r="180" spans="1:19" ht="13.5" thickBot="1" x14ac:dyDescent="0.25">
      <c r="A180" s="19" t="s">
        <v>178</v>
      </c>
      <c r="B180" s="19" t="s">
        <v>937</v>
      </c>
      <c r="C180" s="19" t="s">
        <v>673</v>
      </c>
      <c r="D180" s="341" t="s">
        <v>429</v>
      </c>
      <c r="E180" s="353"/>
      <c r="F180" s="19" t="s">
        <v>12</v>
      </c>
      <c r="G180" s="354">
        <v>37340.647430555553</v>
      </c>
      <c r="H180" s="354">
        <v>44837.594212962962</v>
      </c>
      <c r="I180" s="19" t="str">
        <f t="shared" si="22"/>
        <v>J</v>
      </c>
      <c r="J180" s="19" t="str">
        <f t="shared" si="23"/>
        <v>J</v>
      </c>
      <c r="K180" s="19" t="str">
        <f t="shared" si="24"/>
        <v>HA</v>
      </c>
      <c r="L180" s="19" t="str">
        <f t="shared" si="25"/>
        <v>GS</v>
      </c>
      <c r="M180" s="19" t="str">
        <f t="shared" si="26"/>
        <v>H</v>
      </c>
      <c r="N180" s="355">
        <f t="shared" si="27"/>
        <v>4</v>
      </c>
      <c r="O180" s="355" t="str">
        <f t="shared" si="28"/>
        <v/>
      </c>
      <c r="P180" s="19" t="str">
        <f t="shared" si="29"/>
        <v/>
      </c>
      <c r="Q180" s="355">
        <f t="shared" si="30"/>
        <v>4</v>
      </c>
      <c r="R180" s="355">
        <f t="shared" si="31"/>
        <v>142</v>
      </c>
      <c r="S180" s="355">
        <f t="shared" si="32"/>
        <v>142</v>
      </c>
    </row>
    <row r="181" spans="1:19" ht="13.5" thickBot="1" x14ac:dyDescent="0.25">
      <c r="A181" s="353" t="s">
        <v>94</v>
      </c>
      <c r="B181" s="353" t="s">
        <v>932</v>
      </c>
      <c r="C181" s="353" t="s">
        <v>673</v>
      </c>
      <c r="D181" s="341" t="s">
        <v>429</v>
      </c>
      <c r="E181" s="353"/>
      <c r="F181" s="353" t="s">
        <v>6</v>
      </c>
      <c r="G181" s="354">
        <v>45314.449305555558</v>
      </c>
      <c r="H181" s="354">
        <v>45314.501458333332</v>
      </c>
      <c r="I181" s="19" t="str">
        <f t="shared" si="22"/>
        <v>J</v>
      </c>
      <c r="J181" s="19" t="str">
        <f t="shared" si="23"/>
        <v>J</v>
      </c>
      <c r="K181" s="19" t="str">
        <f t="shared" si="24"/>
        <v>HA</v>
      </c>
      <c r="L181" s="19" t="str">
        <f t="shared" si="25"/>
        <v>HC</v>
      </c>
      <c r="M181" s="19" t="str">
        <f t="shared" si="26"/>
        <v>H</v>
      </c>
      <c r="N181" s="355" t="str">
        <f t="shared" si="27"/>
        <v/>
      </c>
      <c r="O181" s="355" t="str">
        <f t="shared" si="28"/>
        <v/>
      </c>
      <c r="P181" s="19" t="str">
        <f t="shared" si="29"/>
        <v/>
      </c>
      <c r="Q181" s="355">
        <f t="shared" si="30"/>
        <v>1</v>
      </c>
      <c r="R181" s="355">
        <f t="shared" si="31"/>
        <v>143</v>
      </c>
      <c r="S181" s="355">
        <f t="shared" si="32"/>
        <v>143</v>
      </c>
    </row>
    <row r="182" spans="1:19" ht="13.5" thickBot="1" x14ac:dyDescent="0.25">
      <c r="A182" s="19" t="s">
        <v>94</v>
      </c>
      <c r="B182" s="19" t="s">
        <v>932</v>
      </c>
      <c r="C182" s="19" t="s">
        <v>673</v>
      </c>
      <c r="D182" s="341" t="s">
        <v>429</v>
      </c>
      <c r="E182" s="353"/>
      <c r="F182" s="19" t="s">
        <v>9</v>
      </c>
      <c r="G182" s="354">
        <v>45309.455613425926</v>
      </c>
      <c r="H182" s="354">
        <v>45632.591134259259</v>
      </c>
      <c r="I182" s="19" t="str">
        <f t="shared" si="22"/>
        <v>J</v>
      </c>
      <c r="J182" s="19" t="str">
        <f t="shared" si="23"/>
        <v>J</v>
      </c>
      <c r="K182" s="19" t="str">
        <f t="shared" si="24"/>
        <v>HA</v>
      </c>
      <c r="L182" s="19" t="str">
        <f t="shared" si="25"/>
        <v>HC</v>
      </c>
      <c r="M182" s="19" t="str">
        <f t="shared" si="26"/>
        <v>H</v>
      </c>
      <c r="N182" s="355" t="str">
        <f t="shared" si="27"/>
        <v/>
      </c>
      <c r="O182" s="355" t="str">
        <f t="shared" si="28"/>
        <v/>
      </c>
      <c r="P182" s="19" t="str">
        <f t="shared" si="29"/>
        <v/>
      </c>
      <c r="Q182" s="355">
        <f t="shared" si="30"/>
        <v>2</v>
      </c>
      <c r="R182" s="355">
        <f t="shared" si="31"/>
        <v>144</v>
      </c>
      <c r="S182" s="355">
        <f t="shared" si="32"/>
        <v>144</v>
      </c>
    </row>
    <row r="183" spans="1:19" ht="13.5" thickBot="1" x14ac:dyDescent="0.25">
      <c r="A183" s="19" t="s">
        <v>94</v>
      </c>
      <c r="B183" s="19" t="s">
        <v>932</v>
      </c>
      <c r="C183" s="19" t="s">
        <v>673</v>
      </c>
      <c r="D183" s="341" t="s">
        <v>429</v>
      </c>
      <c r="E183" s="353"/>
      <c r="F183" s="19" t="s">
        <v>15</v>
      </c>
      <c r="G183" s="354">
        <v>44523</v>
      </c>
      <c r="H183" s="354">
        <v>45125.468356481484</v>
      </c>
      <c r="I183" s="19" t="str">
        <f t="shared" si="22"/>
        <v>J</v>
      </c>
      <c r="J183" s="19" t="str">
        <f t="shared" si="23"/>
        <v>J</v>
      </c>
      <c r="K183" s="19" t="str">
        <f t="shared" si="24"/>
        <v>HA</v>
      </c>
      <c r="L183" s="19" t="str">
        <f t="shared" si="25"/>
        <v>HC</v>
      </c>
      <c r="M183" s="19" t="str">
        <f t="shared" si="26"/>
        <v>H</v>
      </c>
      <c r="N183" s="355">
        <f t="shared" si="27"/>
        <v>3</v>
      </c>
      <c r="O183" s="355" t="str">
        <f t="shared" si="28"/>
        <v/>
      </c>
      <c r="P183" s="19" t="str">
        <f t="shared" si="29"/>
        <v/>
      </c>
      <c r="Q183" s="355">
        <f t="shared" si="30"/>
        <v>3</v>
      </c>
      <c r="R183" s="355">
        <f t="shared" si="31"/>
        <v>145</v>
      </c>
      <c r="S183" s="355">
        <f t="shared" si="32"/>
        <v>145</v>
      </c>
    </row>
    <row r="184" spans="1:19" ht="13.5" thickBot="1" x14ac:dyDescent="0.25">
      <c r="A184" s="19" t="s">
        <v>206</v>
      </c>
      <c r="B184" s="19" t="s">
        <v>913</v>
      </c>
      <c r="C184" s="19" t="s">
        <v>673</v>
      </c>
      <c r="D184" s="341" t="s">
        <v>429</v>
      </c>
      <c r="E184" s="353">
        <v>24</v>
      </c>
      <c r="F184" s="19" t="s">
        <v>6</v>
      </c>
      <c r="G184" s="354">
        <v>44131.330451388887</v>
      </c>
      <c r="H184" s="354">
        <v>45470.356932870367</v>
      </c>
      <c r="I184" s="19" t="str">
        <f t="shared" si="22"/>
        <v>J</v>
      </c>
      <c r="J184" s="19" t="str">
        <f t="shared" si="23"/>
        <v>J</v>
      </c>
      <c r="K184" s="19" t="str">
        <f t="shared" si="24"/>
        <v>HA</v>
      </c>
      <c r="L184" s="19" t="str">
        <f t="shared" si="25"/>
        <v>HV</v>
      </c>
      <c r="M184" s="19" t="str">
        <f t="shared" si="26"/>
        <v>H</v>
      </c>
      <c r="N184" s="355" t="str">
        <f t="shared" si="27"/>
        <v/>
      </c>
      <c r="O184" s="355" t="str">
        <f t="shared" si="28"/>
        <v/>
      </c>
      <c r="P184" s="19" t="str">
        <f t="shared" si="29"/>
        <v/>
      </c>
      <c r="Q184" s="355">
        <f t="shared" si="30"/>
        <v>1</v>
      </c>
      <c r="R184" s="355">
        <f t="shared" si="31"/>
        <v>146</v>
      </c>
      <c r="S184" s="355">
        <f t="shared" si="32"/>
        <v>146</v>
      </c>
    </row>
    <row r="185" spans="1:19" ht="13.5" thickBot="1" x14ac:dyDescent="0.25">
      <c r="A185" s="19" t="s">
        <v>206</v>
      </c>
      <c r="B185" s="19" t="s">
        <v>565</v>
      </c>
      <c r="C185" s="19" t="s">
        <v>673</v>
      </c>
      <c r="D185" s="341" t="s">
        <v>429</v>
      </c>
      <c r="E185" s="353"/>
      <c r="F185" s="19" t="s">
        <v>7</v>
      </c>
      <c r="G185" s="354">
        <v>35656.619629629633</v>
      </c>
      <c r="H185" s="354">
        <v>45110.425752314812</v>
      </c>
      <c r="I185" s="19" t="str">
        <f t="shared" si="22"/>
        <v>J</v>
      </c>
      <c r="J185" s="19" t="str">
        <f t="shared" si="23"/>
        <v>J</v>
      </c>
      <c r="K185" s="19" t="str">
        <f t="shared" si="24"/>
        <v>HA</v>
      </c>
      <c r="L185" s="19" t="str">
        <f t="shared" si="25"/>
        <v>HV</v>
      </c>
      <c r="M185" s="19" t="str">
        <f t="shared" si="26"/>
        <v>H</v>
      </c>
      <c r="N185" s="355" t="str">
        <f t="shared" si="27"/>
        <v/>
      </c>
      <c r="O185" s="355" t="str">
        <f t="shared" si="28"/>
        <v/>
      </c>
      <c r="P185" s="19" t="str">
        <f t="shared" si="29"/>
        <v/>
      </c>
      <c r="Q185" s="355">
        <f t="shared" si="30"/>
        <v>2</v>
      </c>
      <c r="R185" s="355">
        <f t="shared" si="31"/>
        <v>147</v>
      </c>
      <c r="S185" s="355">
        <f t="shared" si="32"/>
        <v>147</v>
      </c>
    </row>
    <row r="186" spans="1:19" ht="13.5" thickBot="1" x14ac:dyDescent="0.25">
      <c r="A186" s="19" t="s">
        <v>206</v>
      </c>
      <c r="B186" s="19" t="s">
        <v>913</v>
      </c>
      <c r="C186" s="19" t="s">
        <v>673</v>
      </c>
      <c r="D186" s="341" t="s">
        <v>429</v>
      </c>
      <c r="E186" s="353"/>
      <c r="F186" s="19" t="s">
        <v>16</v>
      </c>
      <c r="G186" s="354">
        <v>35656.619629629633</v>
      </c>
      <c r="H186" s="354">
        <v>45831.363900462966</v>
      </c>
      <c r="I186" s="19" t="str">
        <f t="shared" si="22"/>
        <v>J</v>
      </c>
      <c r="J186" s="19" t="str">
        <f t="shared" si="23"/>
        <v>J</v>
      </c>
      <c r="K186" s="19" t="str">
        <f t="shared" si="24"/>
        <v>HA</v>
      </c>
      <c r="L186" s="19" t="str">
        <f t="shared" si="25"/>
        <v>HV</v>
      </c>
      <c r="M186" s="19" t="str">
        <f t="shared" si="26"/>
        <v>H</v>
      </c>
      <c r="N186" s="355" t="str">
        <f t="shared" si="27"/>
        <v/>
      </c>
      <c r="O186" s="355" t="str">
        <f t="shared" si="28"/>
        <v/>
      </c>
      <c r="P186" s="19" t="str">
        <f t="shared" si="29"/>
        <v/>
      </c>
      <c r="Q186" s="355">
        <f t="shared" si="30"/>
        <v>3</v>
      </c>
      <c r="R186" s="355">
        <f t="shared" si="31"/>
        <v>148</v>
      </c>
      <c r="S186" s="355">
        <f t="shared" si="32"/>
        <v>148</v>
      </c>
    </row>
    <row r="187" spans="1:19" ht="13.5" thickBot="1" x14ac:dyDescent="0.25">
      <c r="A187" s="19" t="s">
        <v>206</v>
      </c>
      <c r="B187" s="19" t="s">
        <v>913</v>
      </c>
      <c r="C187" s="19" t="s">
        <v>673</v>
      </c>
      <c r="D187" s="341" t="s">
        <v>429</v>
      </c>
      <c r="E187" s="353">
        <v>24</v>
      </c>
      <c r="F187" s="19" t="s">
        <v>9</v>
      </c>
      <c r="G187" s="354">
        <v>42914.471435185187</v>
      </c>
      <c r="H187" s="354">
        <v>45453.458506944444</v>
      </c>
      <c r="I187" s="19" t="str">
        <f t="shared" si="22"/>
        <v>J</v>
      </c>
      <c r="J187" s="19" t="str">
        <f t="shared" si="23"/>
        <v>J</v>
      </c>
      <c r="K187" s="19" t="str">
        <f t="shared" si="24"/>
        <v>HA</v>
      </c>
      <c r="L187" s="19" t="str">
        <f t="shared" si="25"/>
        <v>HV</v>
      </c>
      <c r="M187" s="19" t="str">
        <f t="shared" si="26"/>
        <v>H</v>
      </c>
      <c r="N187" s="355" t="str">
        <f t="shared" si="27"/>
        <v/>
      </c>
      <c r="O187" s="355" t="str">
        <f t="shared" si="28"/>
        <v/>
      </c>
      <c r="P187" s="19" t="str">
        <f t="shared" si="29"/>
        <v/>
      </c>
      <c r="Q187" s="355">
        <f t="shared" si="30"/>
        <v>4</v>
      </c>
      <c r="R187" s="355">
        <f t="shared" si="31"/>
        <v>149</v>
      </c>
      <c r="S187" s="355">
        <f t="shared" si="32"/>
        <v>149</v>
      </c>
    </row>
    <row r="188" spans="1:19" ht="13.5" thickBot="1" x14ac:dyDescent="0.25">
      <c r="A188" s="19" t="s">
        <v>206</v>
      </c>
      <c r="B188" s="19" t="s">
        <v>565</v>
      </c>
      <c r="C188" s="19" t="s">
        <v>673</v>
      </c>
      <c r="D188" s="341" t="s">
        <v>429</v>
      </c>
      <c r="E188" s="353"/>
      <c r="F188" s="19" t="s">
        <v>10</v>
      </c>
      <c r="G188" s="354">
        <v>39896.585115740738</v>
      </c>
      <c r="H188" s="354">
        <v>45453.652812499997</v>
      </c>
      <c r="I188" s="19" t="str">
        <f t="shared" si="22"/>
        <v>J</v>
      </c>
      <c r="J188" s="19" t="str">
        <f t="shared" si="23"/>
        <v>J</v>
      </c>
      <c r="K188" s="19" t="str">
        <f t="shared" si="24"/>
        <v>HA</v>
      </c>
      <c r="L188" s="19" t="str">
        <f t="shared" si="25"/>
        <v>HV</v>
      </c>
      <c r="M188" s="19" t="str">
        <f t="shared" si="26"/>
        <v>H</v>
      </c>
      <c r="N188" s="355" t="str">
        <f t="shared" si="27"/>
        <v/>
      </c>
      <c r="O188" s="355" t="str">
        <f t="shared" si="28"/>
        <v/>
      </c>
      <c r="P188" s="19" t="str">
        <f t="shared" si="29"/>
        <v/>
      </c>
      <c r="Q188" s="355">
        <f t="shared" si="30"/>
        <v>5</v>
      </c>
      <c r="R188" s="355">
        <f t="shared" si="31"/>
        <v>150</v>
      </c>
      <c r="S188" s="355">
        <f t="shared" si="32"/>
        <v>150</v>
      </c>
    </row>
    <row r="189" spans="1:19" ht="13.5" thickBot="1" x14ac:dyDescent="0.25">
      <c r="A189" s="19" t="s">
        <v>206</v>
      </c>
      <c r="B189" s="19" t="s">
        <v>913</v>
      </c>
      <c r="C189" s="19" t="s">
        <v>673</v>
      </c>
      <c r="D189" s="341" t="s">
        <v>429</v>
      </c>
      <c r="E189" s="353"/>
      <c r="F189" s="19" t="s">
        <v>11</v>
      </c>
      <c r="G189" s="354">
        <v>45677.655127314814</v>
      </c>
      <c r="H189" s="354">
        <v>45677.655127314814</v>
      </c>
      <c r="I189" s="19" t="str">
        <f t="shared" si="22"/>
        <v>J</v>
      </c>
      <c r="J189" s="19" t="str">
        <f t="shared" si="23"/>
        <v>J</v>
      </c>
      <c r="K189" s="19" t="str">
        <f t="shared" si="24"/>
        <v>HA</v>
      </c>
      <c r="L189" s="19" t="str">
        <f t="shared" si="25"/>
        <v>HV</v>
      </c>
      <c r="M189" s="19" t="str">
        <f t="shared" si="26"/>
        <v>H</v>
      </c>
      <c r="N189" s="355" t="str">
        <f t="shared" si="27"/>
        <v/>
      </c>
      <c r="O189" s="355" t="str">
        <f t="shared" si="28"/>
        <v/>
      </c>
      <c r="P189" s="19" t="str">
        <f t="shared" si="29"/>
        <v/>
      </c>
      <c r="Q189" s="355">
        <f t="shared" si="30"/>
        <v>6</v>
      </c>
      <c r="R189" s="355">
        <f t="shared" si="31"/>
        <v>151</v>
      </c>
      <c r="S189" s="355">
        <f t="shared" si="32"/>
        <v>151</v>
      </c>
    </row>
    <row r="190" spans="1:19" ht="13.5" thickBot="1" x14ac:dyDescent="0.25">
      <c r="A190" s="19" t="s">
        <v>206</v>
      </c>
      <c r="B190" s="19" t="s">
        <v>913</v>
      </c>
      <c r="C190" s="19" t="s">
        <v>673</v>
      </c>
      <c r="D190" s="341" t="s">
        <v>429</v>
      </c>
      <c r="E190" s="353"/>
      <c r="F190" s="19" t="s">
        <v>15</v>
      </c>
      <c r="G190" s="354">
        <v>38581.531689814816</v>
      </c>
      <c r="H190" s="354">
        <v>44512.377141203702</v>
      </c>
      <c r="I190" s="19" t="str">
        <f t="shared" si="22"/>
        <v>J</v>
      </c>
      <c r="J190" s="19" t="str">
        <f t="shared" si="23"/>
        <v>J</v>
      </c>
      <c r="K190" s="19" t="str">
        <f t="shared" si="24"/>
        <v>HA</v>
      </c>
      <c r="L190" s="19" t="str">
        <f t="shared" si="25"/>
        <v>HV</v>
      </c>
      <c r="M190" s="19" t="str">
        <f t="shared" si="26"/>
        <v>H</v>
      </c>
      <c r="N190" s="355" t="str">
        <f t="shared" si="27"/>
        <v/>
      </c>
      <c r="O190" s="355" t="str">
        <f t="shared" si="28"/>
        <v/>
      </c>
      <c r="P190" s="19" t="str">
        <f t="shared" si="29"/>
        <v/>
      </c>
      <c r="Q190" s="355">
        <f t="shared" si="30"/>
        <v>7</v>
      </c>
      <c r="R190" s="355">
        <f t="shared" si="31"/>
        <v>152</v>
      </c>
      <c r="S190" s="355">
        <f t="shared" si="32"/>
        <v>152</v>
      </c>
    </row>
    <row r="191" spans="1:19" ht="13.5" thickBot="1" x14ac:dyDescent="0.25">
      <c r="A191" s="19" t="s">
        <v>206</v>
      </c>
      <c r="B191" s="19" t="s">
        <v>913</v>
      </c>
      <c r="C191" s="19" t="s">
        <v>673</v>
      </c>
      <c r="D191" s="341" t="s">
        <v>429</v>
      </c>
      <c r="E191" s="353"/>
      <c r="F191" s="19" t="s">
        <v>12</v>
      </c>
      <c r="G191" s="354">
        <v>45812.650300925925</v>
      </c>
      <c r="H191" s="354">
        <v>45812.650300925925</v>
      </c>
      <c r="I191" s="19" t="str">
        <f t="shared" si="22"/>
        <v>J</v>
      </c>
      <c r="J191" s="19" t="str">
        <f t="shared" si="23"/>
        <v>J</v>
      </c>
      <c r="K191" s="19" t="str">
        <f t="shared" si="24"/>
        <v>HA</v>
      </c>
      <c r="L191" s="19" t="str">
        <f t="shared" si="25"/>
        <v>HV</v>
      </c>
      <c r="M191" s="19" t="str">
        <f t="shared" si="26"/>
        <v>H</v>
      </c>
      <c r="N191" s="355" t="str">
        <f t="shared" si="27"/>
        <v/>
      </c>
      <c r="O191" s="355" t="str">
        <f t="shared" si="28"/>
        <v/>
      </c>
      <c r="P191" s="19" t="str">
        <f t="shared" si="29"/>
        <v/>
      </c>
      <c r="Q191" s="355">
        <f t="shared" si="30"/>
        <v>8</v>
      </c>
      <c r="R191" s="355">
        <f t="shared" si="31"/>
        <v>153</v>
      </c>
      <c r="S191" s="355">
        <f t="shared" si="32"/>
        <v>153</v>
      </c>
    </row>
    <row r="192" spans="1:19" ht="13.5" thickBot="1" x14ac:dyDescent="0.25">
      <c r="A192" s="353" t="s">
        <v>206</v>
      </c>
      <c r="B192" s="353" t="s">
        <v>2156</v>
      </c>
      <c r="C192" s="353" t="s">
        <v>673</v>
      </c>
      <c r="D192" s="341" t="s">
        <v>429</v>
      </c>
      <c r="E192" s="353"/>
      <c r="F192" s="353" t="s">
        <v>13</v>
      </c>
      <c r="G192" s="354">
        <v>35656.619629629633</v>
      </c>
      <c r="H192" s="354">
        <v>45538.625243055554</v>
      </c>
      <c r="I192" s="19" t="str">
        <f t="shared" si="22"/>
        <v>J</v>
      </c>
      <c r="J192" s="19" t="str">
        <f t="shared" si="23"/>
        <v>J</v>
      </c>
      <c r="K192" s="19" t="str">
        <f t="shared" si="24"/>
        <v>HA</v>
      </c>
      <c r="L192" s="19" t="str">
        <f t="shared" si="25"/>
        <v>HV</v>
      </c>
      <c r="M192" s="19" t="str">
        <f t="shared" si="26"/>
        <v>H</v>
      </c>
      <c r="N192" s="355">
        <f t="shared" si="27"/>
        <v>9</v>
      </c>
      <c r="O192" s="355" t="str">
        <f t="shared" si="28"/>
        <v/>
      </c>
      <c r="P192" s="19" t="str">
        <f t="shared" si="29"/>
        <v/>
      </c>
      <c r="Q192" s="355">
        <f t="shared" si="30"/>
        <v>9</v>
      </c>
      <c r="R192" s="355">
        <f t="shared" si="31"/>
        <v>154</v>
      </c>
      <c r="S192" s="355">
        <f t="shared" si="32"/>
        <v>154</v>
      </c>
    </row>
    <row r="193" spans="1:19" ht="13.5" thickBot="1" x14ac:dyDescent="0.25">
      <c r="A193" s="353" t="s">
        <v>396</v>
      </c>
      <c r="B193" s="353" t="s">
        <v>566</v>
      </c>
      <c r="C193" s="353" t="s">
        <v>673</v>
      </c>
      <c r="D193" s="341" t="s">
        <v>429</v>
      </c>
      <c r="E193" s="353"/>
      <c r="F193" s="353" t="s">
        <v>6</v>
      </c>
      <c r="G193" s="354">
        <v>45314.451550925929</v>
      </c>
      <c r="H193" s="354">
        <v>45314.525613425925</v>
      </c>
      <c r="I193" s="19" t="str">
        <f t="shared" si="22"/>
        <v>J</v>
      </c>
      <c r="J193" s="19" t="str">
        <f t="shared" si="23"/>
        <v>J</v>
      </c>
      <c r="K193" s="19" t="str">
        <f t="shared" si="24"/>
        <v>HA</v>
      </c>
      <c r="L193" s="19" t="str">
        <f t="shared" si="25"/>
        <v>HV</v>
      </c>
      <c r="M193" s="19" t="str">
        <f t="shared" si="26"/>
        <v>H</v>
      </c>
      <c r="N193" s="355" t="str">
        <f t="shared" si="27"/>
        <v/>
      </c>
      <c r="O193" s="355" t="str">
        <f t="shared" si="28"/>
        <v/>
      </c>
      <c r="P193" s="19" t="str">
        <f t="shared" si="29"/>
        <v/>
      </c>
      <c r="Q193" s="355">
        <f t="shared" si="30"/>
        <v>1</v>
      </c>
      <c r="R193" s="355">
        <f t="shared" si="31"/>
        <v>155</v>
      </c>
      <c r="S193" s="355">
        <f t="shared" si="32"/>
        <v>155</v>
      </c>
    </row>
    <row r="194" spans="1:19" ht="13.5" thickBot="1" x14ac:dyDescent="0.25">
      <c r="A194" s="19" t="s">
        <v>396</v>
      </c>
      <c r="B194" s="19" t="s">
        <v>566</v>
      </c>
      <c r="C194" s="19" t="s">
        <v>673</v>
      </c>
      <c r="D194" s="341" t="s">
        <v>429</v>
      </c>
      <c r="E194" s="353"/>
      <c r="F194" s="19" t="s">
        <v>9</v>
      </c>
      <c r="G194" s="354">
        <v>43117.570717592593</v>
      </c>
      <c r="H194" s="354">
        <v>45632.592303240737</v>
      </c>
      <c r="I194" s="19" t="str">
        <f t="shared" ref="I194:I257" si="33">IF((LEN(A194)&gt;2),"J","N")</f>
        <v>J</v>
      </c>
      <c r="J194" s="19" t="str">
        <f t="shared" ref="J194:J257" si="34">IF((D194&gt;0),"J","N")</f>
        <v>J</v>
      </c>
      <c r="K194" s="19" t="str">
        <f t="shared" ref="K194:K257" si="35">IF((D194&gt;0),(MID(D194,1,2)),"zzzz")</f>
        <v>HA</v>
      </c>
      <c r="L194" s="19" t="str">
        <f t="shared" ref="L194:L257" si="36">MID(A194,1,2)</f>
        <v>HV</v>
      </c>
      <c r="M194" s="19" t="str">
        <f t="shared" ref="M194:M257" si="37">MID(A194,3,1)</f>
        <v>H</v>
      </c>
      <c r="N194" s="355" t="str">
        <f t="shared" ref="N194:N257" si="38">IF(A194=A195,"",Q194)</f>
        <v/>
      </c>
      <c r="O194" s="355" t="str">
        <f t="shared" ref="O194:O257" si="39">IF(D194=D195,"",R194)</f>
        <v/>
      </c>
      <c r="P194" s="19" t="str">
        <f t="shared" ref="P194:P257" si="40">IF(K194=K195,"",S194)</f>
        <v/>
      </c>
      <c r="Q194" s="355">
        <f t="shared" ref="Q194:Q257" si="41">IF(A194=A193,Q193+ 1,1)</f>
        <v>2</v>
      </c>
      <c r="R194" s="355">
        <f t="shared" ref="R194:R257" si="42">IF(D194=D193,R193+ 1,1)</f>
        <v>156</v>
      </c>
      <c r="S194" s="355">
        <f t="shared" ref="S194:S257" si="43">IF(K194=K193,S193+ 1,1)</f>
        <v>156</v>
      </c>
    </row>
    <row r="195" spans="1:19" ht="13.5" thickBot="1" x14ac:dyDescent="0.25">
      <c r="A195" s="19" t="s">
        <v>396</v>
      </c>
      <c r="B195" s="19" t="s">
        <v>566</v>
      </c>
      <c r="C195" s="19" t="s">
        <v>673</v>
      </c>
      <c r="D195" s="341" t="s">
        <v>429</v>
      </c>
      <c r="E195" s="353"/>
      <c r="F195" s="19" t="s">
        <v>11</v>
      </c>
      <c r="G195" s="354">
        <v>45803.429293981484</v>
      </c>
      <c r="H195" s="354">
        <v>45803.429293981484</v>
      </c>
      <c r="I195" s="19" t="str">
        <f t="shared" si="33"/>
        <v>J</v>
      </c>
      <c r="J195" s="19" t="str">
        <f t="shared" si="34"/>
        <v>J</v>
      </c>
      <c r="K195" s="19" t="str">
        <f t="shared" si="35"/>
        <v>HA</v>
      </c>
      <c r="L195" s="19" t="str">
        <f t="shared" si="36"/>
        <v>HV</v>
      </c>
      <c r="M195" s="19" t="str">
        <f t="shared" si="37"/>
        <v>H</v>
      </c>
      <c r="N195" s="355" t="str">
        <f t="shared" si="38"/>
        <v/>
      </c>
      <c r="O195" s="355" t="str">
        <f t="shared" si="39"/>
        <v/>
      </c>
      <c r="P195" s="19" t="str">
        <f t="shared" si="40"/>
        <v/>
      </c>
      <c r="Q195" s="355">
        <f t="shared" si="41"/>
        <v>3</v>
      </c>
      <c r="R195" s="355">
        <f t="shared" si="42"/>
        <v>157</v>
      </c>
      <c r="S195" s="355">
        <f t="shared" si="43"/>
        <v>157</v>
      </c>
    </row>
    <row r="196" spans="1:19" ht="13.5" thickBot="1" x14ac:dyDescent="0.25">
      <c r="A196" s="19" t="s">
        <v>396</v>
      </c>
      <c r="B196" s="19" t="s">
        <v>566</v>
      </c>
      <c r="C196" s="19" t="s">
        <v>673</v>
      </c>
      <c r="D196" s="341" t="s">
        <v>429</v>
      </c>
      <c r="E196" s="353"/>
      <c r="F196" s="19" t="s">
        <v>15</v>
      </c>
      <c r="G196" s="354">
        <v>44523</v>
      </c>
      <c r="H196" s="354">
        <v>45660.391712962963</v>
      </c>
      <c r="I196" s="19" t="str">
        <f t="shared" si="33"/>
        <v>J</v>
      </c>
      <c r="J196" s="19" t="str">
        <f t="shared" si="34"/>
        <v>J</v>
      </c>
      <c r="K196" s="19" t="str">
        <f t="shared" si="35"/>
        <v>HA</v>
      </c>
      <c r="L196" s="19" t="str">
        <f t="shared" si="36"/>
        <v>HV</v>
      </c>
      <c r="M196" s="19" t="str">
        <f t="shared" si="37"/>
        <v>H</v>
      </c>
      <c r="N196" s="355">
        <f t="shared" si="38"/>
        <v>4</v>
      </c>
      <c r="O196" s="355" t="str">
        <f t="shared" si="39"/>
        <v/>
      </c>
      <c r="P196" s="19" t="str">
        <f t="shared" si="40"/>
        <v/>
      </c>
      <c r="Q196" s="355">
        <f t="shared" si="41"/>
        <v>4</v>
      </c>
      <c r="R196" s="355">
        <f t="shared" si="42"/>
        <v>158</v>
      </c>
      <c r="S196" s="355">
        <f t="shared" si="43"/>
        <v>158</v>
      </c>
    </row>
    <row r="197" spans="1:19" ht="13.5" thickBot="1" x14ac:dyDescent="0.25">
      <c r="A197" s="19" t="s">
        <v>341</v>
      </c>
      <c r="B197" s="19" t="s">
        <v>575</v>
      </c>
      <c r="C197" s="19" t="s">
        <v>673</v>
      </c>
      <c r="D197" s="341" t="s">
        <v>429</v>
      </c>
      <c r="E197" s="353"/>
      <c r="F197" s="19" t="s">
        <v>6</v>
      </c>
      <c r="G197" s="354">
        <v>45314.45480324074</v>
      </c>
      <c r="H197" s="354">
        <v>45314.501828703702</v>
      </c>
      <c r="I197" s="19" t="str">
        <f t="shared" si="33"/>
        <v>J</v>
      </c>
      <c r="J197" s="19" t="str">
        <f t="shared" si="34"/>
        <v>J</v>
      </c>
      <c r="K197" s="19" t="str">
        <f t="shared" si="35"/>
        <v>HA</v>
      </c>
      <c r="L197" s="19" t="str">
        <f t="shared" si="36"/>
        <v>LI</v>
      </c>
      <c r="M197" s="19" t="str">
        <f t="shared" si="37"/>
        <v>H</v>
      </c>
      <c r="N197" s="355" t="str">
        <f t="shared" si="38"/>
        <v/>
      </c>
      <c r="O197" s="355" t="str">
        <f t="shared" si="39"/>
        <v/>
      </c>
      <c r="P197" s="19" t="str">
        <f t="shared" si="40"/>
        <v/>
      </c>
      <c r="Q197" s="355">
        <f t="shared" si="41"/>
        <v>1</v>
      </c>
      <c r="R197" s="355">
        <f t="shared" si="42"/>
        <v>159</v>
      </c>
      <c r="S197" s="355">
        <f t="shared" si="43"/>
        <v>159</v>
      </c>
    </row>
    <row r="198" spans="1:19" ht="13.5" thickBot="1" x14ac:dyDescent="0.25">
      <c r="A198" s="19" t="s">
        <v>341</v>
      </c>
      <c r="B198" s="19" t="s">
        <v>575</v>
      </c>
      <c r="C198" s="19" t="s">
        <v>673</v>
      </c>
      <c r="D198" s="341" t="s">
        <v>429</v>
      </c>
      <c r="E198" s="353"/>
      <c r="F198" s="19" t="s">
        <v>16</v>
      </c>
      <c r="G198" s="354">
        <v>45460.521504629629</v>
      </c>
      <c r="H198" s="354">
        <v>45673.549201388887</v>
      </c>
      <c r="I198" s="19" t="str">
        <f t="shared" si="33"/>
        <v>J</v>
      </c>
      <c r="J198" s="19" t="str">
        <f t="shared" si="34"/>
        <v>J</v>
      </c>
      <c r="K198" s="19" t="str">
        <f t="shared" si="35"/>
        <v>HA</v>
      </c>
      <c r="L198" s="19" t="str">
        <f t="shared" si="36"/>
        <v>LI</v>
      </c>
      <c r="M198" s="19" t="str">
        <f t="shared" si="37"/>
        <v>H</v>
      </c>
      <c r="N198" s="355" t="str">
        <f t="shared" si="38"/>
        <v/>
      </c>
      <c r="O198" s="355" t="str">
        <f t="shared" si="39"/>
        <v/>
      </c>
      <c r="P198" s="19" t="str">
        <f t="shared" si="40"/>
        <v/>
      </c>
      <c r="Q198" s="355">
        <f t="shared" si="41"/>
        <v>2</v>
      </c>
      <c r="R198" s="355">
        <f t="shared" si="42"/>
        <v>160</v>
      </c>
      <c r="S198" s="355">
        <f t="shared" si="43"/>
        <v>160</v>
      </c>
    </row>
    <row r="199" spans="1:19" ht="13.5" thickBot="1" x14ac:dyDescent="0.25">
      <c r="A199" s="19" t="s">
        <v>341</v>
      </c>
      <c r="B199" s="19" t="s">
        <v>575</v>
      </c>
      <c r="C199" s="19" t="s">
        <v>673</v>
      </c>
      <c r="D199" s="341" t="s">
        <v>429</v>
      </c>
      <c r="E199" s="353"/>
      <c r="F199" s="19" t="s">
        <v>9</v>
      </c>
      <c r="G199" s="354">
        <v>45309.463703703703</v>
      </c>
      <c r="H199" s="354">
        <v>45632.595081018517</v>
      </c>
      <c r="I199" s="19" t="str">
        <f t="shared" si="33"/>
        <v>J</v>
      </c>
      <c r="J199" s="19" t="str">
        <f t="shared" si="34"/>
        <v>J</v>
      </c>
      <c r="K199" s="19" t="str">
        <f t="shared" si="35"/>
        <v>HA</v>
      </c>
      <c r="L199" s="19" t="str">
        <f t="shared" si="36"/>
        <v>LI</v>
      </c>
      <c r="M199" s="19" t="str">
        <f t="shared" si="37"/>
        <v>H</v>
      </c>
      <c r="N199" s="355" t="str">
        <f t="shared" si="38"/>
        <v/>
      </c>
      <c r="O199" s="355" t="str">
        <f t="shared" si="39"/>
        <v/>
      </c>
      <c r="P199" s="19" t="str">
        <f t="shared" si="40"/>
        <v/>
      </c>
      <c r="Q199" s="355">
        <f t="shared" si="41"/>
        <v>3</v>
      </c>
      <c r="R199" s="355">
        <f t="shared" si="42"/>
        <v>161</v>
      </c>
      <c r="S199" s="355">
        <f t="shared" si="43"/>
        <v>161</v>
      </c>
    </row>
    <row r="200" spans="1:19" ht="13.5" thickBot="1" x14ac:dyDescent="0.25">
      <c r="A200" s="19" t="s">
        <v>341</v>
      </c>
      <c r="B200" s="19" t="s">
        <v>575</v>
      </c>
      <c r="C200" s="19" t="s">
        <v>673</v>
      </c>
      <c r="D200" s="341" t="s">
        <v>429</v>
      </c>
      <c r="E200" s="353"/>
      <c r="F200" s="19" t="s">
        <v>10</v>
      </c>
      <c r="G200" s="354">
        <v>36844.461944444447</v>
      </c>
      <c r="H200" s="354">
        <v>45453.640787037039</v>
      </c>
      <c r="I200" s="19" t="str">
        <f t="shared" si="33"/>
        <v>J</v>
      </c>
      <c r="J200" s="19" t="str">
        <f t="shared" si="34"/>
        <v>J</v>
      </c>
      <c r="K200" s="19" t="str">
        <f t="shared" si="35"/>
        <v>HA</v>
      </c>
      <c r="L200" s="19" t="str">
        <f t="shared" si="36"/>
        <v>LI</v>
      </c>
      <c r="M200" s="19" t="str">
        <f t="shared" si="37"/>
        <v>H</v>
      </c>
      <c r="N200" s="355" t="str">
        <f t="shared" si="38"/>
        <v/>
      </c>
      <c r="O200" s="355" t="str">
        <f t="shared" si="39"/>
        <v/>
      </c>
      <c r="P200" s="19" t="str">
        <f t="shared" si="40"/>
        <v/>
      </c>
      <c r="Q200" s="355">
        <f t="shared" si="41"/>
        <v>4</v>
      </c>
      <c r="R200" s="355">
        <f t="shared" si="42"/>
        <v>162</v>
      </c>
      <c r="S200" s="355">
        <f t="shared" si="43"/>
        <v>162</v>
      </c>
    </row>
    <row r="201" spans="1:19" ht="13.5" thickBot="1" x14ac:dyDescent="0.25">
      <c r="A201" s="19" t="s">
        <v>341</v>
      </c>
      <c r="B201" s="19" t="s">
        <v>575</v>
      </c>
      <c r="C201" s="19" t="s">
        <v>673</v>
      </c>
      <c r="D201" s="341" t="s">
        <v>429</v>
      </c>
      <c r="E201" s="353"/>
      <c r="F201" s="19" t="s">
        <v>11</v>
      </c>
      <c r="G201" s="354">
        <v>42870</v>
      </c>
      <c r="H201" s="354">
        <v>45258.640520833331</v>
      </c>
      <c r="I201" s="19" t="str">
        <f t="shared" si="33"/>
        <v>J</v>
      </c>
      <c r="J201" s="19" t="str">
        <f t="shared" si="34"/>
        <v>J</v>
      </c>
      <c r="K201" s="19" t="str">
        <f t="shared" si="35"/>
        <v>HA</v>
      </c>
      <c r="L201" s="19" t="str">
        <f t="shared" si="36"/>
        <v>LI</v>
      </c>
      <c r="M201" s="19" t="str">
        <f t="shared" si="37"/>
        <v>H</v>
      </c>
      <c r="N201" s="355" t="str">
        <f t="shared" si="38"/>
        <v/>
      </c>
      <c r="O201" s="355" t="str">
        <f t="shared" si="39"/>
        <v/>
      </c>
      <c r="P201" s="19" t="str">
        <f t="shared" si="40"/>
        <v/>
      </c>
      <c r="Q201" s="355">
        <f t="shared" si="41"/>
        <v>5</v>
      </c>
      <c r="R201" s="355">
        <f t="shared" si="42"/>
        <v>163</v>
      </c>
      <c r="S201" s="355">
        <f t="shared" si="43"/>
        <v>163</v>
      </c>
    </row>
    <row r="202" spans="1:19" ht="13.5" thickBot="1" x14ac:dyDescent="0.25">
      <c r="A202" s="19" t="s">
        <v>341</v>
      </c>
      <c r="B202" s="19" t="s">
        <v>575</v>
      </c>
      <c r="C202" s="19" t="s">
        <v>673</v>
      </c>
      <c r="D202" s="341" t="s">
        <v>429</v>
      </c>
      <c r="E202" s="353"/>
      <c r="F202" s="19" t="s">
        <v>15</v>
      </c>
      <c r="G202" s="354">
        <v>44168.531736111108</v>
      </c>
      <c r="H202" s="354">
        <v>44602.353402777779</v>
      </c>
      <c r="I202" s="19" t="str">
        <f t="shared" si="33"/>
        <v>J</v>
      </c>
      <c r="J202" s="19" t="str">
        <f t="shared" si="34"/>
        <v>J</v>
      </c>
      <c r="K202" s="19" t="str">
        <f t="shared" si="35"/>
        <v>HA</v>
      </c>
      <c r="L202" s="19" t="str">
        <f t="shared" si="36"/>
        <v>LI</v>
      </c>
      <c r="M202" s="19" t="str">
        <f t="shared" si="37"/>
        <v>H</v>
      </c>
      <c r="N202" s="355" t="str">
        <f t="shared" si="38"/>
        <v/>
      </c>
      <c r="O202" s="355" t="str">
        <f t="shared" si="39"/>
        <v/>
      </c>
      <c r="P202" s="19" t="str">
        <f t="shared" si="40"/>
        <v/>
      </c>
      <c r="Q202" s="355">
        <f t="shared" si="41"/>
        <v>6</v>
      </c>
      <c r="R202" s="355">
        <f t="shared" si="42"/>
        <v>164</v>
      </c>
      <c r="S202" s="355">
        <f t="shared" si="43"/>
        <v>164</v>
      </c>
    </row>
    <row r="203" spans="1:19" ht="13.5" thickBot="1" x14ac:dyDescent="0.25">
      <c r="A203" s="19" t="s">
        <v>341</v>
      </c>
      <c r="B203" s="19" t="s">
        <v>575</v>
      </c>
      <c r="C203" s="19" t="s">
        <v>673</v>
      </c>
      <c r="D203" s="341" t="s">
        <v>429</v>
      </c>
      <c r="E203" s="353"/>
      <c r="F203" s="19" t="s">
        <v>12</v>
      </c>
      <c r="G203" s="354">
        <v>45812.653067129628</v>
      </c>
      <c r="H203" s="354">
        <v>45812.653067129628</v>
      </c>
      <c r="I203" s="19" t="str">
        <f t="shared" si="33"/>
        <v>J</v>
      </c>
      <c r="J203" s="19" t="str">
        <f t="shared" si="34"/>
        <v>J</v>
      </c>
      <c r="K203" s="19" t="str">
        <f t="shared" si="35"/>
        <v>HA</v>
      </c>
      <c r="L203" s="19" t="str">
        <f t="shared" si="36"/>
        <v>LI</v>
      </c>
      <c r="M203" s="19" t="str">
        <f t="shared" si="37"/>
        <v>H</v>
      </c>
      <c r="N203" s="355" t="str">
        <f t="shared" si="38"/>
        <v/>
      </c>
      <c r="O203" s="355" t="str">
        <f t="shared" si="39"/>
        <v/>
      </c>
      <c r="P203" s="19" t="str">
        <f t="shared" si="40"/>
        <v/>
      </c>
      <c r="Q203" s="355">
        <f t="shared" si="41"/>
        <v>7</v>
      </c>
      <c r="R203" s="355">
        <f t="shared" si="42"/>
        <v>165</v>
      </c>
      <c r="S203" s="355">
        <f t="shared" si="43"/>
        <v>165</v>
      </c>
    </row>
    <row r="204" spans="1:19" ht="13.5" thickBot="1" x14ac:dyDescent="0.25">
      <c r="A204" s="353" t="s">
        <v>341</v>
      </c>
      <c r="B204" s="353" t="s">
        <v>575</v>
      </c>
      <c r="C204" s="353" t="s">
        <v>673</v>
      </c>
      <c r="D204" s="341" t="s">
        <v>429</v>
      </c>
      <c r="E204" s="353"/>
      <c r="F204" s="353" t="s">
        <v>13</v>
      </c>
      <c r="G204" s="354">
        <v>39891.605868055558</v>
      </c>
      <c r="H204" s="354">
        <v>45503.698993055557</v>
      </c>
      <c r="I204" s="19" t="str">
        <f t="shared" si="33"/>
        <v>J</v>
      </c>
      <c r="J204" s="19" t="str">
        <f t="shared" si="34"/>
        <v>J</v>
      </c>
      <c r="K204" s="19" t="str">
        <f t="shared" si="35"/>
        <v>HA</v>
      </c>
      <c r="L204" s="19" t="str">
        <f t="shared" si="36"/>
        <v>LI</v>
      </c>
      <c r="M204" s="19" t="str">
        <f t="shared" si="37"/>
        <v>H</v>
      </c>
      <c r="N204" s="355">
        <f t="shared" si="38"/>
        <v>8</v>
      </c>
      <c r="O204" s="355" t="str">
        <f t="shared" si="39"/>
        <v/>
      </c>
      <c r="P204" s="19" t="str">
        <f t="shared" si="40"/>
        <v/>
      </c>
      <c r="Q204" s="355">
        <f t="shared" si="41"/>
        <v>8</v>
      </c>
      <c r="R204" s="355">
        <f t="shared" si="42"/>
        <v>166</v>
      </c>
      <c r="S204" s="355">
        <f t="shared" si="43"/>
        <v>166</v>
      </c>
    </row>
    <row r="205" spans="1:19" ht="13.5" thickBot="1" x14ac:dyDescent="0.25">
      <c r="A205" s="353" t="s">
        <v>342</v>
      </c>
      <c r="B205" s="353" t="s">
        <v>576</v>
      </c>
      <c r="C205" s="353" t="s">
        <v>673</v>
      </c>
      <c r="D205" s="341" t="s">
        <v>429</v>
      </c>
      <c r="E205" s="353"/>
      <c r="F205" s="353" t="s">
        <v>6</v>
      </c>
      <c r="G205" s="354">
        <v>39839.407094907408</v>
      </c>
      <c r="H205" s="354">
        <v>45314.501921296294</v>
      </c>
      <c r="I205" s="19" t="str">
        <f t="shared" si="33"/>
        <v>J</v>
      </c>
      <c r="J205" s="19" t="str">
        <f t="shared" si="34"/>
        <v>J</v>
      </c>
      <c r="K205" s="19" t="str">
        <f t="shared" si="35"/>
        <v>HA</v>
      </c>
      <c r="L205" s="19" t="str">
        <f t="shared" si="36"/>
        <v>LI</v>
      </c>
      <c r="M205" s="353" t="str">
        <f t="shared" si="37"/>
        <v>H</v>
      </c>
      <c r="N205" s="356" t="str">
        <f t="shared" si="38"/>
        <v/>
      </c>
      <c r="O205" s="356" t="str">
        <f t="shared" si="39"/>
        <v/>
      </c>
      <c r="P205" s="353" t="str">
        <f t="shared" si="40"/>
        <v/>
      </c>
      <c r="Q205" s="356">
        <f t="shared" si="41"/>
        <v>1</v>
      </c>
      <c r="R205" s="356">
        <f t="shared" si="42"/>
        <v>167</v>
      </c>
      <c r="S205" s="356">
        <f t="shared" si="43"/>
        <v>167</v>
      </c>
    </row>
    <row r="206" spans="1:19" ht="13.5" thickBot="1" x14ac:dyDescent="0.25">
      <c r="A206" s="19" t="s">
        <v>342</v>
      </c>
      <c r="B206" s="19" t="s">
        <v>576</v>
      </c>
      <c r="C206" s="19" t="s">
        <v>673</v>
      </c>
      <c r="D206" s="341" t="s">
        <v>429</v>
      </c>
      <c r="E206" s="353">
        <v>49</v>
      </c>
      <c r="F206" s="19" t="s">
        <v>7</v>
      </c>
      <c r="G206" s="354">
        <v>41563</v>
      </c>
      <c r="H206" s="354">
        <v>45210.403067129628</v>
      </c>
      <c r="I206" s="19" t="str">
        <f t="shared" si="33"/>
        <v>J</v>
      </c>
      <c r="J206" s="19" t="str">
        <f t="shared" si="34"/>
        <v>J</v>
      </c>
      <c r="K206" s="19" t="str">
        <f t="shared" si="35"/>
        <v>HA</v>
      </c>
      <c r="L206" s="19" t="str">
        <f t="shared" si="36"/>
        <v>LI</v>
      </c>
      <c r="M206" s="19" t="str">
        <f t="shared" si="37"/>
        <v>H</v>
      </c>
      <c r="N206" s="355" t="str">
        <f t="shared" si="38"/>
        <v/>
      </c>
      <c r="O206" s="355" t="str">
        <f t="shared" si="39"/>
        <v/>
      </c>
      <c r="P206" s="19" t="str">
        <f t="shared" si="40"/>
        <v/>
      </c>
      <c r="Q206" s="355">
        <f t="shared" si="41"/>
        <v>2</v>
      </c>
      <c r="R206" s="355">
        <f t="shared" si="42"/>
        <v>168</v>
      </c>
      <c r="S206" s="355">
        <f t="shared" si="43"/>
        <v>168</v>
      </c>
    </row>
    <row r="207" spans="1:19" ht="13.5" thickBot="1" x14ac:dyDescent="0.25">
      <c r="A207" s="353" t="s">
        <v>342</v>
      </c>
      <c r="B207" s="353" t="s">
        <v>576</v>
      </c>
      <c r="C207" s="353" t="s">
        <v>673</v>
      </c>
      <c r="D207" s="341" t="s">
        <v>429</v>
      </c>
      <c r="E207" s="353"/>
      <c r="F207" s="353" t="s">
        <v>8</v>
      </c>
      <c r="G207" s="354">
        <v>39912.332638888889</v>
      </c>
      <c r="H207" s="354">
        <v>44917.433125000003</v>
      </c>
      <c r="I207" s="19" t="str">
        <f t="shared" si="33"/>
        <v>J</v>
      </c>
      <c r="J207" s="19" t="str">
        <f t="shared" si="34"/>
        <v>J</v>
      </c>
      <c r="K207" s="19" t="str">
        <f t="shared" si="35"/>
        <v>HA</v>
      </c>
      <c r="L207" s="19" t="str">
        <f t="shared" si="36"/>
        <v>LI</v>
      </c>
      <c r="M207" s="19" t="str">
        <f t="shared" si="37"/>
        <v>H</v>
      </c>
      <c r="N207" s="355" t="str">
        <f t="shared" si="38"/>
        <v/>
      </c>
      <c r="O207" s="355" t="str">
        <f t="shared" si="39"/>
        <v/>
      </c>
      <c r="P207" s="19" t="str">
        <f t="shared" si="40"/>
        <v/>
      </c>
      <c r="Q207" s="355">
        <f t="shared" si="41"/>
        <v>3</v>
      </c>
      <c r="R207" s="355">
        <f t="shared" si="42"/>
        <v>169</v>
      </c>
      <c r="S207" s="355">
        <f t="shared" si="43"/>
        <v>169</v>
      </c>
    </row>
    <row r="208" spans="1:19" ht="13.5" thickBot="1" x14ac:dyDescent="0.25">
      <c r="A208" s="19" t="s">
        <v>342</v>
      </c>
      <c r="B208" s="19" t="s">
        <v>576</v>
      </c>
      <c r="C208" s="19" t="s">
        <v>673</v>
      </c>
      <c r="D208" s="341" t="s">
        <v>429</v>
      </c>
      <c r="E208" s="353"/>
      <c r="F208" s="19" t="s">
        <v>16</v>
      </c>
      <c r="G208" s="354">
        <v>40165.558807870373</v>
      </c>
      <c r="H208" s="354">
        <v>45798.549699074072</v>
      </c>
      <c r="I208" s="19" t="str">
        <f t="shared" si="33"/>
        <v>J</v>
      </c>
      <c r="J208" s="19" t="str">
        <f t="shared" si="34"/>
        <v>J</v>
      </c>
      <c r="K208" s="19" t="str">
        <f t="shared" si="35"/>
        <v>HA</v>
      </c>
      <c r="L208" s="19" t="str">
        <f t="shared" si="36"/>
        <v>LI</v>
      </c>
      <c r="M208" s="19" t="str">
        <f t="shared" si="37"/>
        <v>H</v>
      </c>
      <c r="N208" s="355" t="str">
        <f t="shared" si="38"/>
        <v/>
      </c>
      <c r="O208" s="355" t="str">
        <f t="shared" si="39"/>
        <v/>
      </c>
      <c r="P208" s="19" t="str">
        <f t="shared" si="40"/>
        <v/>
      </c>
      <c r="Q208" s="355">
        <f t="shared" si="41"/>
        <v>4</v>
      </c>
      <c r="R208" s="355">
        <f t="shared" si="42"/>
        <v>170</v>
      </c>
      <c r="S208" s="355">
        <f t="shared" si="43"/>
        <v>170</v>
      </c>
    </row>
    <row r="209" spans="1:19" ht="13.5" thickBot="1" x14ac:dyDescent="0.25">
      <c r="A209" s="19" t="s">
        <v>342</v>
      </c>
      <c r="B209" s="19" t="s">
        <v>576</v>
      </c>
      <c r="C209" s="19" t="s">
        <v>673</v>
      </c>
      <c r="D209" s="341" t="s">
        <v>429</v>
      </c>
      <c r="E209" s="353"/>
      <c r="F209" s="19" t="s">
        <v>9</v>
      </c>
      <c r="G209" s="354">
        <v>45309.463912037034</v>
      </c>
      <c r="H209" s="354">
        <v>45632.595219907409</v>
      </c>
      <c r="I209" s="19" t="str">
        <f t="shared" si="33"/>
        <v>J</v>
      </c>
      <c r="J209" s="19" t="str">
        <f t="shared" si="34"/>
        <v>J</v>
      </c>
      <c r="K209" s="19" t="str">
        <f t="shared" si="35"/>
        <v>HA</v>
      </c>
      <c r="L209" s="19" t="str">
        <f t="shared" si="36"/>
        <v>LI</v>
      </c>
      <c r="M209" s="19" t="str">
        <f t="shared" si="37"/>
        <v>H</v>
      </c>
      <c r="N209" s="355" t="str">
        <f t="shared" si="38"/>
        <v/>
      </c>
      <c r="O209" s="355" t="str">
        <f t="shared" si="39"/>
        <v/>
      </c>
      <c r="P209" s="19" t="str">
        <f t="shared" si="40"/>
        <v/>
      </c>
      <c r="Q209" s="355">
        <f t="shared" si="41"/>
        <v>5</v>
      </c>
      <c r="R209" s="355">
        <f t="shared" si="42"/>
        <v>171</v>
      </c>
      <c r="S209" s="355">
        <f t="shared" si="43"/>
        <v>171</v>
      </c>
    </row>
    <row r="210" spans="1:19" ht="13.5" thickBot="1" x14ac:dyDescent="0.25">
      <c r="A210" s="19" t="s">
        <v>342</v>
      </c>
      <c r="B210" s="19" t="s">
        <v>576</v>
      </c>
      <c r="C210" s="19" t="s">
        <v>673</v>
      </c>
      <c r="D210" s="341" t="s">
        <v>429</v>
      </c>
      <c r="E210" s="353"/>
      <c r="F210" s="19" t="s">
        <v>11</v>
      </c>
      <c r="G210" s="354">
        <v>45803.433715277781</v>
      </c>
      <c r="H210" s="354">
        <v>45803.433715277781</v>
      </c>
      <c r="I210" s="19" t="str">
        <f t="shared" si="33"/>
        <v>J</v>
      </c>
      <c r="J210" s="19" t="str">
        <f t="shared" si="34"/>
        <v>J</v>
      </c>
      <c r="K210" s="19" t="str">
        <f t="shared" si="35"/>
        <v>HA</v>
      </c>
      <c r="L210" s="19" t="str">
        <f t="shared" si="36"/>
        <v>LI</v>
      </c>
      <c r="M210" s="19" t="str">
        <f t="shared" si="37"/>
        <v>H</v>
      </c>
      <c r="N210" s="355" t="str">
        <f t="shared" si="38"/>
        <v/>
      </c>
      <c r="O210" s="355" t="str">
        <f t="shared" si="39"/>
        <v/>
      </c>
      <c r="P210" s="19" t="str">
        <f t="shared" si="40"/>
        <v/>
      </c>
      <c r="Q210" s="355">
        <f t="shared" si="41"/>
        <v>6</v>
      </c>
      <c r="R210" s="355">
        <f t="shared" si="42"/>
        <v>172</v>
      </c>
      <c r="S210" s="355">
        <f t="shared" si="43"/>
        <v>172</v>
      </c>
    </row>
    <row r="211" spans="1:19" ht="13.5" thickBot="1" x14ac:dyDescent="0.25">
      <c r="A211" s="353" t="s">
        <v>342</v>
      </c>
      <c r="B211" s="353" t="s">
        <v>576</v>
      </c>
      <c r="C211" s="353" t="s">
        <v>673</v>
      </c>
      <c r="D211" s="341" t="s">
        <v>429</v>
      </c>
      <c r="E211" s="353"/>
      <c r="F211" s="353" t="s">
        <v>15</v>
      </c>
      <c r="G211" s="354">
        <v>39931.520219907405</v>
      </c>
      <c r="H211" s="354">
        <v>44602.353194444448</v>
      </c>
      <c r="I211" s="19" t="str">
        <f t="shared" si="33"/>
        <v>J</v>
      </c>
      <c r="J211" s="19" t="str">
        <f t="shared" si="34"/>
        <v>J</v>
      </c>
      <c r="K211" s="19" t="str">
        <f t="shared" si="35"/>
        <v>HA</v>
      </c>
      <c r="L211" s="19" t="str">
        <f t="shared" si="36"/>
        <v>LI</v>
      </c>
      <c r="M211" s="353" t="str">
        <f t="shared" si="37"/>
        <v>H</v>
      </c>
      <c r="N211" s="356" t="str">
        <f t="shared" si="38"/>
        <v/>
      </c>
      <c r="O211" s="356" t="str">
        <f t="shared" si="39"/>
        <v/>
      </c>
      <c r="P211" s="353" t="str">
        <f t="shared" si="40"/>
        <v/>
      </c>
      <c r="Q211" s="356">
        <f t="shared" si="41"/>
        <v>7</v>
      </c>
      <c r="R211" s="356">
        <f t="shared" si="42"/>
        <v>173</v>
      </c>
      <c r="S211" s="356">
        <f t="shared" si="43"/>
        <v>173</v>
      </c>
    </row>
    <row r="212" spans="1:19" ht="13.5" thickBot="1" x14ac:dyDescent="0.25">
      <c r="A212" s="19" t="s">
        <v>342</v>
      </c>
      <c r="B212" s="19" t="s">
        <v>576</v>
      </c>
      <c r="C212" s="19" t="s">
        <v>673</v>
      </c>
      <c r="D212" s="341" t="s">
        <v>429</v>
      </c>
      <c r="E212" s="353"/>
      <c r="F212" s="19" t="s">
        <v>12</v>
      </c>
      <c r="G212" s="354">
        <v>44756.475752314815</v>
      </c>
      <c r="H212" s="354">
        <v>44756.475972222222</v>
      </c>
      <c r="I212" s="19" t="str">
        <f t="shared" si="33"/>
        <v>J</v>
      </c>
      <c r="J212" s="19" t="str">
        <f t="shared" si="34"/>
        <v>J</v>
      </c>
      <c r="K212" s="19" t="str">
        <f t="shared" si="35"/>
        <v>HA</v>
      </c>
      <c r="L212" s="19" t="str">
        <f t="shared" si="36"/>
        <v>LI</v>
      </c>
      <c r="M212" s="19" t="str">
        <f t="shared" si="37"/>
        <v>H</v>
      </c>
      <c r="N212" s="355" t="str">
        <f t="shared" si="38"/>
        <v/>
      </c>
      <c r="O212" s="355" t="str">
        <f t="shared" si="39"/>
        <v/>
      </c>
      <c r="P212" s="19" t="str">
        <f t="shared" si="40"/>
        <v/>
      </c>
      <c r="Q212" s="355">
        <f t="shared" si="41"/>
        <v>8</v>
      </c>
      <c r="R212" s="355">
        <f t="shared" si="42"/>
        <v>174</v>
      </c>
      <c r="S212" s="355">
        <f t="shared" si="43"/>
        <v>174</v>
      </c>
    </row>
    <row r="213" spans="1:19" ht="13.5" thickBot="1" x14ac:dyDescent="0.25">
      <c r="A213" s="19" t="s">
        <v>342</v>
      </c>
      <c r="B213" s="19" t="s">
        <v>576</v>
      </c>
      <c r="C213" s="19" t="s">
        <v>673</v>
      </c>
      <c r="D213" s="341" t="s">
        <v>429</v>
      </c>
      <c r="E213" s="353"/>
      <c r="F213" s="19" t="s">
        <v>13</v>
      </c>
      <c r="G213" s="354">
        <v>44734.459016203706</v>
      </c>
      <c r="H213" s="354">
        <v>45538.629050925927</v>
      </c>
      <c r="I213" s="19" t="str">
        <f t="shared" si="33"/>
        <v>J</v>
      </c>
      <c r="J213" s="19" t="str">
        <f t="shared" si="34"/>
        <v>J</v>
      </c>
      <c r="K213" s="19" t="str">
        <f t="shared" si="35"/>
        <v>HA</v>
      </c>
      <c r="L213" s="19" t="str">
        <f t="shared" si="36"/>
        <v>LI</v>
      </c>
      <c r="M213" s="19" t="str">
        <f t="shared" si="37"/>
        <v>H</v>
      </c>
      <c r="N213" s="355">
        <f t="shared" si="38"/>
        <v>9</v>
      </c>
      <c r="O213" s="355" t="str">
        <f t="shared" si="39"/>
        <v/>
      </c>
      <c r="P213" s="19" t="str">
        <f t="shared" si="40"/>
        <v/>
      </c>
      <c r="Q213" s="355">
        <f t="shared" si="41"/>
        <v>9</v>
      </c>
      <c r="R213" s="355">
        <f t="shared" si="42"/>
        <v>175</v>
      </c>
      <c r="S213" s="355">
        <f t="shared" si="43"/>
        <v>175</v>
      </c>
    </row>
    <row r="214" spans="1:19" ht="13.5" thickBot="1" x14ac:dyDescent="0.25">
      <c r="A214" s="19" t="s">
        <v>440</v>
      </c>
      <c r="B214" s="19" t="s">
        <v>802</v>
      </c>
      <c r="C214" s="19" t="s">
        <v>673</v>
      </c>
      <c r="D214" s="341" t="s">
        <v>429</v>
      </c>
      <c r="E214" s="353"/>
      <c r="F214" s="19" t="s">
        <v>6</v>
      </c>
      <c r="G214" s="354">
        <v>38079.589594907404</v>
      </c>
      <c r="H214" s="354">
        <v>45314.525682870371</v>
      </c>
      <c r="I214" s="19" t="str">
        <f t="shared" si="33"/>
        <v>J</v>
      </c>
      <c r="J214" s="19" t="str">
        <f t="shared" si="34"/>
        <v>J</v>
      </c>
      <c r="K214" s="19" t="str">
        <f t="shared" si="35"/>
        <v>HA</v>
      </c>
      <c r="L214" s="19" t="str">
        <f t="shared" si="36"/>
        <v>LO</v>
      </c>
      <c r="M214" s="19" t="str">
        <f t="shared" si="37"/>
        <v>H</v>
      </c>
      <c r="N214" s="355" t="str">
        <f t="shared" si="38"/>
        <v/>
      </c>
      <c r="O214" s="355" t="str">
        <f t="shared" si="39"/>
        <v/>
      </c>
      <c r="P214" s="19" t="str">
        <f t="shared" si="40"/>
        <v/>
      </c>
      <c r="Q214" s="355">
        <f t="shared" si="41"/>
        <v>1</v>
      </c>
      <c r="R214" s="355">
        <f t="shared" si="42"/>
        <v>176</v>
      </c>
      <c r="S214" s="355">
        <f t="shared" si="43"/>
        <v>176</v>
      </c>
    </row>
    <row r="215" spans="1:19" ht="13.5" thickBot="1" x14ac:dyDescent="0.25">
      <c r="A215" s="19" t="s">
        <v>440</v>
      </c>
      <c r="B215" s="19" t="s">
        <v>802</v>
      </c>
      <c r="C215" s="19" t="s">
        <v>673</v>
      </c>
      <c r="D215" s="341" t="s">
        <v>429</v>
      </c>
      <c r="E215" s="353"/>
      <c r="F215" s="19" t="s">
        <v>16</v>
      </c>
      <c r="G215" s="354">
        <v>45982.280659722222</v>
      </c>
      <c r="H215" s="354">
        <v>45982.280659722222</v>
      </c>
      <c r="I215" s="19" t="str">
        <f t="shared" si="33"/>
        <v>J</v>
      </c>
      <c r="J215" s="19" t="str">
        <f t="shared" si="34"/>
        <v>J</v>
      </c>
      <c r="K215" s="19" t="str">
        <f t="shared" si="35"/>
        <v>HA</v>
      </c>
      <c r="L215" s="19" t="str">
        <f t="shared" si="36"/>
        <v>LO</v>
      </c>
      <c r="M215" s="19" t="str">
        <f t="shared" si="37"/>
        <v>H</v>
      </c>
      <c r="N215" s="355" t="str">
        <f t="shared" si="38"/>
        <v/>
      </c>
      <c r="O215" s="355" t="str">
        <f t="shared" si="39"/>
        <v/>
      </c>
      <c r="P215" s="19" t="str">
        <f t="shared" si="40"/>
        <v/>
      </c>
      <c r="Q215" s="355">
        <f t="shared" si="41"/>
        <v>2</v>
      </c>
      <c r="R215" s="355">
        <f t="shared" si="42"/>
        <v>177</v>
      </c>
      <c r="S215" s="355">
        <f t="shared" si="43"/>
        <v>177</v>
      </c>
    </row>
    <row r="216" spans="1:19" ht="13.5" thickBot="1" x14ac:dyDescent="0.25">
      <c r="A216" s="353" t="s">
        <v>440</v>
      </c>
      <c r="B216" s="353" t="s">
        <v>802</v>
      </c>
      <c r="C216" s="353" t="s">
        <v>673</v>
      </c>
      <c r="D216" s="341" t="s">
        <v>429</v>
      </c>
      <c r="E216" s="353"/>
      <c r="F216" s="353" t="s">
        <v>9</v>
      </c>
      <c r="G216" s="354">
        <v>45309.464085648149</v>
      </c>
      <c r="H216" s="354">
        <v>45632.595636574071</v>
      </c>
      <c r="I216" s="19" t="str">
        <f t="shared" si="33"/>
        <v>J</v>
      </c>
      <c r="J216" s="19" t="str">
        <f t="shared" si="34"/>
        <v>J</v>
      </c>
      <c r="K216" s="19" t="str">
        <f t="shared" si="35"/>
        <v>HA</v>
      </c>
      <c r="L216" s="19" t="str">
        <f t="shared" si="36"/>
        <v>LO</v>
      </c>
      <c r="M216" s="353" t="str">
        <f t="shared" si="37"/>
        <v>H</v>
      </c>
      <c r="N216" s="356" t="str">
        <f t="shared" si="38"/>
        <v/>
      </c>
      <c r="O216" s="356" t="str">
        <f t="shared" si="39"/>
        <v/>
      </c>
      <c r="P216" s="353" t="str">
        <f t="shared" si="40"/>
        <v/>
      </c>
      <c r="Q216" s="356">
        <f t="shared" si="41"/>
        <v>3</v>
      </c>
      <c r="R216" s="356">
        <f t="shared" si="42"/>
        <v>178</v>
      </c>
      <c r="S216" s="356">
        <f t="shared" si="43"/>
        <v>178</v>
      </c>
    </row>
    <row r="217" spans="1:19" ht="13.5" thickBot="1" x14ac:dyDescent="0.25">
      <c r="A217" s="19" t="s">
        <v>440</v>
      </c>
      <c r="B217" s="19" t="s">
        <v>802</v>
      </c>
      <c r="C217" s="19" t="s">
        <v>673</v>
      </c>
      <c r="D217" s="341" t="s">
        <v>429</v>
      </c>
      <c r="E217" s="353"/>
      <c r="F217" s="19" t="s">
        <v>11</v>
      </c>
      <c r="G217" s="354">
        <v>35656.621168981481</v>
      </c>
      <c r="H217" s="354">
        <v>45699.623749999999</v>
      </c>
      <c r="I217" s="19" t="str">
        <f t="shared" si="33"/>
        <v>J</v>
      </c>
      <c r="J217" s="19" t="str">
        <f t="shared" si="34"/>
        <v>J</v>
      </c>
      <c r="K217" s="19" t="str">
        <f t="shared" si="35"/>
        <v>HA</v>
      </c>
      <c r="L217" s="19" t="str">
        <f t="shared" si="36"/>
        <v>LO</v>
      </c>
      <c r="M217" s="19" t="str">
        <f t="shared" si="37"/>
        <v>H</v>
      </c>
      <c r="N217" s="355" t="str">
        <f t="shared" si="38"/>
        <v/>
      </c>
      <c r="O217" s="355" t="str">
        <f t="shared" si="39"/>
        <v/>
      </c>
      <c r="P217" s="19" t="str">
        <f t="shared" si="40"/>
        <v/>
      </c>
      <c r="Q217" s="355">
        <f t="shared" si="41"/>
        <v>4</v>
      </c>
      <c r="R217" s="355">
        <f t="shared" si="42"/>
        <v>179</v>
      </c>
      <c r="S217" s="355">
        <f t="shared" si="43"/>
        <v>179</v>
      </c>
    </row>
    <row r="218" spans="1:19" ht="13.5" thickBot="1" x14ac:dyDescent="0.25">
      <c r="A218" s="19" t="s">
        <v>440</v>
      </c>
      <c r="B218" s="19" t="s">
        <v>802</v>
      </c>
      <c r="C218" s="19" t="s">
        <v>673</v>
      </c>
      <c r="D218" s="341" t="s">
        <v>429</v>
      </c>
      <c r="E218" s="353"/>
      <c r="F218" s="19" t="s">
        <v>15</v>
      </c>
      <c r="G218" s="354">
        <v>38105.457731481481</v>
      </c>
      <c r="H218" s="354">
        <v>45660.394363425927</v>
      </c>
      <c r="I218" s="19" t="str">
        <f t="shared" si="33"/>
        <v>J</v>
      </c>
      <c r="J218" s="19" t="str">
        <f t="shared" si="34"/>
        <v>J</v>
      </c>
      <c r="K218" s="19" t="str">
        <f t="shared" si="35"/>
        <v>HA</v>
      </c>
      <c r="L218" s="19" t="str">
        <f t="shared" si="36"/>
        <v>LO</v>
      </c>
      <c r="M218" s="19" t="str">
        <f t="shared" si="37"/>
        <v>H</v>
      </c>
      <c r="N218" s="355" t="str">
        <f t="shared" si="38"/>
        <v/>
      </c>
      <c r="O218" s="355" t="str">
        <f t="shared" si="39"/>
        <v/>
      </c>
      <c r="P218" s="19" t="str">
        <f t="shared" si="40"/>
        <v/>
      </c>
      <c r="Q218" s="355">
        <f t="shared" si="41"/>
        <v>5</v>
      </c>
      <c r="R218" s="355">
        <f t="shared" si="42"/>
        <v>180</v>
      </c>
      <c r="S218" s="355">
        <f t="shared" si="43"/>
        <v>180</v>
      </c>
    </row>
    <row r="219" spans="1:19" ht="13.5" thickBot="1" x14ac:dyDescent="0.25">
      <c r="A219" s="19" t="s">
        <v>440</v>
      </c>
      <c r="B219" s="19" t="s">
        <v>802</v>
      </c>
      <c r="C219" s="19" t="s">
        <v>673</v>
      </c>
      <c r="D219" s="341" t="s">
        <v>429</v>
      </c>
      <c r="E219" s="353"/>
      <c r="F219" s="19" t="s">
        <v>12</v>
      </c>
      <c r="G219" s="354">
        <v>45812.653217592589</v>
      </c>
      <c r="H219" s="354">
        <v>45812.653217592589</v>
      </c>
      <c r="I219" s="19" t="str">
        <f t="shared" si="33"/>
        <v>J</v>
      </c>
      <c r="J219" s="19" t="str">
        <f t="shared" si="34"/>
        <v>J</v>
      </c>
      <c r="K219" s="19" t="str">
        <f t="shared" si="35"/>
        <v>HA</v>
      </c>
      <c r="L219" s="19" t="str">
        <f t="shared" si="36"/>
        <v>LO</v>
      </c>
      <c r="M219" s="19" t="str">
        <f t="shared" si="37"/>
        <v>H</v>
      </c>
      <c r="N219" s="355" t="str">
        <f t="shared" si="38"/>
        <v/>
      </c>
      <c r="O219" s="355" t="str">
        <f t="shared" si="39"/>
        <v/>
      </c>
      <c r="P219" s="19" t="str">
        <f t="shared" si="40"/>
        <v/>
      </c>
      <c r="Q219" s="355">
        <f t="shared" si="41"/>
        <v>6</v>
      </c>
      <c r="R219" s="355">
        <f t="shared" si="42"/>
        <v>181</v>
      </c>
      <c r="S219" s="355">
        <f t="shared" si="43"/>
        <v>181</v>
      </c>
    </row>
    <row r="220" spans="1:19" ht="13.5" thickBot="1" x14ac:dyDescent="0.25">
      <c r="A220" s="19" t="s">
        <v>440</v>
      </c>
      <c r="B220" s="19" t="s">
        <v>802</v>
      </c>
      <c r="C220" s="19" t="s">
        <v>673</v>
      </c>
      <c r="D220" s="341" t="s">
        <v>429</v>
      </c>
      <c r="E220" s="353"/>
      <c r="F220" s="19" t="s">
        <v>13</v>
      </c>
      <c r="G220" s="354">
        <v>43809.423356481479</v>
      </c>
      <c r="H220" s="354">
        <v>45538.629641203705</v>
      </c>
      <c r="I220" s="19" t="str">
        <f t="shared" si="33"/>
        <v>J</v>
      </c>
      <c r="J220" s="19" t="str">
        <f t="shared" si="34"/>
        <v>J</v>
      </c>
      <c r="K220" s="19" t="str">
        <f t="shared" si="35"/>
        <v>HA</v>
      </c>
      <c r="L220" s="19" t="str">
        <f t="shared" si="36"/>
        <v>LO</v>
      </c>
      <c r="M220" s="19" t="str">
        <f t="shared" si="37"/>
        <v>H</v>
      </c>
      <c r="N220" s="355">
        <f t="shared" si="38"/>
        <v>7</v>
      </c>
      <c r="O220" s="355" t="str">
        <f t="shared" si="39"/>
        <v/>
      </c>
      <c r="P220" s="19" t="str">
        <f t="shared" si="40"/>
        <v/>
      </c>
      <c r="Q220" s="355">
        <f t="shared" si="41"/>
        <v>7</v>
      </c>
      <c r="R220" s="355">
        <f t="shared" si="42"/>
        <v>182</v>
      </c>
      <c r="S220" s="355">
        <f t="shared" si="43"/>
        <v>182</v>
      </c>
    </row>
    <row r="221" spans="1:19" ht="13.5" thickBot="1" x14ac:dyDescent="0.25">
      <c r="A221" s="353" t="s">
        <v>389</v>
      </c>
      <c r="B221" s="353" t="s">
        <v>804</v>
      </c>
      <c r="C221" s="353" t="s">
        <v>673</v>
      </c>
      <c r="D221" s="341" t="s">
        <v>429</v>
      </c>
      <c r="E221" s="353"/>
      <c r="F221" s="353" t="s">
        <v>6</v>
      </c>
      <c r="G221" s="354">
        <v>45314.455011574071</v>
      </c>
      <c r="H221" s="354">
        <v>45363.436122685183</v>
      </c>
      <c r="I221" s="19" t="str">
        <f t="shared" si="33"/>
        <v>J</v>
      </c>
      <c r="J221" s="19" t="str">
        <f t="shared" si="34"/>
        <v>J</v>
      </c>
      <c r="K221" s="19" t="str">
        <f t="shared" si="35"/>
        <v>HA</v>
      </c>
      <c r="L221" s="19" t="str">
        <f t="shared" si="36"/>
        <v>LO</v>
      </c>
      <c r="M221" s="353" t="str">
        <f t="shared" si="37"/>
        <v>H</v>
      </c>
      <c r="N221" s="356" t="str">
        <f t="shared" si="38"/>
        <v/>
      </c>
      <c r="O221" s="356" t="str">
        <f t="shared" si="39"/>
        <v/>
      </c>
      <c r="P221" s="353" t="str">
        <f t="shared" si="40"/>
        <v/>
      </c>
      <c r="Q221" s="356">
        <f t="shared" si="41"/>
        <v>1</v>
      </c>
      <c r="R221" s="356">
        <f t="shared" si="42"/>
        <v>183</v>
      </c>
      <c r="S221" s="356">
        <f t="shared" si="43"/>
        <v>183</v>
      </c>
    </row>
    <row r="222" spans="1:19" ht="13.5" thickBot="1" x14ac:dyDescent="0.25">
      <c r="A222" s="353" t="s">
        <v>389</v>
      </c>
      <c r="B222" s="353" t="s">
        <v>1187</v>
      </c>
      <c r="C222" s="353" t="s">
        <v>673</v>
      </c>
      <c r="D222" s="341" t="s">
        <v>429</v>
      </c>
      <c r="E222" s="353"/>
      <c r="F222" s="353" t="s">
        <v>7</v>
      </c>
      <c r="G222" s="354">
        <v>45835.337118055555</v>
      </c>
      <c r="H222" s="354">
        <v>45835.370034722226</v>
      </c>
      <c r="I222" s="19" t="str">
        <f t="shared" si="33"/>
        <v>J</v>
      </c>
      <c r="J222" s="19" t="str">
        <f t="shared" si="34"/>
        <v>J</v>
      </c>
      <c r="K222" s="19" t="str">
        <f t="shared" si="35"/>
        <v>HA</v>
      </c>
      <c r="L222" s="19" t="str">
        <f t="shared" si="36"/>
        <v>LO</v>
      </c>
      <c r="M222" s="353" t="str">
        <f t="shared" si="37"/>
        <v>H</v>
      </c>
      <c r="N222" s="356" t="str">
        <f t="shared" si="38"/>
        <v/>
      </c>
      <c r="O222" s="356" t="str">
        <f t="shared" si="39"/>
        <v/>
      </c>
      <c r="P222" s="353" t="str">
        <f t="shared" si="40"/>
        <v/>
      </c>
      <c r="Q222" s="356">
        <f t="shared" si="41"/>
        <v>2</v>
      </c>
      <c r="R222" s="356">
        <f t="shared" si="42"/>
        <v>184</v>
      </c>
      <c r="S222" s="356">
        <f t="shared" si="43"/>
        <v>184</v>
      </c>
    </row>
    <row r="223" spans="1:19" ht="13.5" thickBot="1" x14ac:dyDescent="0.25">
      <c r="A223" s="19" t="s">
        <v>389</v>
      </c>
      <c r="B223" s="19" t="s">
        <v>804</v>
      </c>
      <c r="C223" s="19" t="s">
        <v>673</v>
      </c>
      <c r="D223" s="341" t="s">
        <v>429</v>
      </c>
      <c r="E223" s="353"/>
      <c r="F223" s="19" t="s">
        <v>8</v>
      </c>
      <c r="G223" s="354">
        <v>43500.433645833335</v>
      </c>
      <c r="H223" s="354">
        <v>44917.434027777781</v>
      </c>
      <c r="I223" s="19" t="str">
        <f t="shared" si="33"/>
        <v>J</v>
      </c>
      <c r="J223" s="19" t="str">
        <f t="shared" si="34"/>
        <v>J</v>
      </c>
      <c r="K223" s="19" t="str">
        <f t="shared" si="35"/>
        <v>HA</v>
      </c>
      <c r="L223" s="19" t="str">
        <f t="shared" si="36"/>
        <v>LO</v>
      </c>
      <c r="M223" s="19" t="str">
        <f t="shared" si="37"/>
        <v>H</v>
      </c>
      <c r="N223" s="355" t="str">
        <f t="shared" si="38"/>
        <v/>
      </c>
      <c r="O223" s="355" t="str">
        <f t="shared" si="39"/>
        <v/>
      </c>
      <c r="P223" s="19" t="str">
        <f t="shared" si="40"/>
        <v/>
      </c>
      <c r="Q223" s="355">
        <f t="shared" si="41"/>
        <v>3</v>
      </c>
      <c r="R223" s="355">
        <f t="shared" si="42"/>
        <v>185</v>
      </c>
      <c r="S223" s="355">
        <f t="shared" si="43"/>
        <v>185</v>
      </c>
    </row>
    <row r="224" spans="1:19" ht="13.5" thickBot="1" x14ac:dyDescent="0.25">
      <c r="A224" s="19" t="s">
        <v>389</v>
      </c>
      <c r="B224" s="19" t="s">
        <v>804</v>
      </c>
      <c r="C224" s="19" t="s">
        <v>673</v>
      </c>
      <c r="D224" s="341" t="s">
        <v>429</v>
      </c>
      <c r="E224" s="353"/>
      <c r="F224" s="19" t="s">
        <v>9</v>
      </c>
      <c r="G224" s="354">
        <v>45309.464259259257</v>
      </c>
      <c r="H224" s="354">
        <v>45632.59584490741</v>
      </c>
      <c r="I224" s="19" t="str">
        <f t="shared" si="33"/>
        <v>J</v>
      </c>
      <c r="J224" s="19" t="str">
        <f t="shared" si="34"/>
        <v>J</v>
      </c>
      <c r="K224" s="19" t="str">
        <f t="shared" si="35"/>
        <v>HA</v>
      </c>
      <c r="L224" s="19" t="str">
        <f t="shared" si="36"/>
        <v>LO</v>
      </c>
      <c r="M224" s="19" t="str">
        <f t="shared" si="37"/>
        <v>H</v>
      </c>
      <c r="N224" s="355" t="str">
        <f t="shared" si="38"/>
        <v/>
      </c>
      <c r="O224" s="355" t="str">
        <f t="shared" si="39"/>
        <v/>
      </c>
      <c r="P224" s="19" t="str">
        <f t="shared" si="40"/>
        <v/>
      </c>
      <c r="Q224" s="355">
        <f t="shared" si="41"/>
        <v>4</v>
      </c>
      <c r="R224" s="355">
        <f t="shared" si="42"/>
        <v>186</v>
      </c>
      <c r="S224" s="355">
        <f t="shared" si="43"/>
        <v>186</v>
      </c>
    </row>
    <row r="225" spans="1:19" ht="13.5" thickBot="1" x14ac:dyDescent="0.25">
      <c r="A225" s="353" t="s">
        <v>389</v>
      </c>
      <c r="B225" s="353" t="s">
        <v>804</v>
      </c>
      <c r="C225" s="353" t="s">
        <v>673</v>
      </c>
      <c r="D225" s="341" t="s">
        <v>429</v>
      </c>
      <c r="E225" s="353"/>
      <c r="F225" s="353" t="s">
        <v>11</v>
      </c>
      <c r="G225" s="354">
        <v>44518.707037037035</v>
      </c>
      <c r="H225" s="354">
        <v>45699.624016203707</v>
      </c>
      <c r="I225" s="19" t="str">
        <f t="shared" si="33"/>
        <v>J</v>
      </c>
      <c r="J225" s="19" t="str">
        <f t="shared" si="34"/>
        <v>J</v>
      </c>
      <c r="K225" s="19" t="str">
        <f t="shared" si="35"/>
        <v>HA</v>
      </c>
      <c r="L225" s="19" t="str">
        <f t="shared" si="36"/>
        <v>LO</v>
      </c>
      <c r="M225" s="353" t="str">
        <f t="shared" si="37"/>
        <v>H</v>
      </c>
      <c r="N225" s="356" t="str">
        <f t="shared" si="38"/>
        <v/>
      </c>
      <c r="O225" s="356" t="str">
        <f t="shared" si="39"/>
        <v/>
      </c>
      <c r="P225" s="353" t="str">
        <f t="shared" si="40"/>
        <v/>
      </c>
      <c r="Q225" s="356">
        <f t="shared" si="41"/>
        <v>5</v>
      </c>
      <c r="R225" s="356">
        <f t="shared" si="42"/>
        <v>187</v>
      </c>
      <c r="S225" s="356">
        <f t="shared" si="43"/>
        <v>187</v>
      </c>
    </row>
    <row r="226" spans="1:19" ht="13.5" thickBot="1" x14ac:dyDescent="0.25">
      <c r="A226" s="353" t="s">
        <v>389</v>
      </c>
      <c r="B226" s="353" t="s">
        <v>804</v>
      </c>
      <c r="C226" s="353" t="s">
        <v>673</v>
      </c>
      <c r="D226" s="341" t="s">
        <v>429</v>
      </c>
      <c r="E226" s="353"/>
      <c r="F226" s="353" t="s">
        <v>15</v>
      </c>
      <c r="G226" s="354">
        <v>43656.511284722219</v>
      </c>
      <c r="H226" s="354">
        <v>45660.394270833334</v>
      </c>
      <c r="I226" s="19" t="str">
        <f t="shared" si="33"/>
        <v>J</v>
      </c>
      <c r="J226" s="19" t="str">
        <f t="shared" si="34"/>
        <v>J</v>
      </c>
      <c r="K226" s="19" t="str">
        <f t="shared" si="35"/>
        <v>HA</v>
      </c>
      <c r="L226" s="19" t="str">
        <f t="shared" si="36"/>
        <v>LO</v>
      </c>
      <c r="M226" s="353" t="str">
        <f t="shared" si="37"/>
        <v>H</v>
      </c>
      <c r="N226" s="356" t="str">
        <f t="shared" si="38"/>
        <v/>
      </c>
      <c r="O226" s="356" t="str">
        <f t="shared" si="39"/>
        <v/>
      </c>
      <c r="P226" s="353" t="str">
        <f t="shared" si="40"/>
        <v/>
      </c>
      <c r="Q226" s="356">
        <f t="shared" si="41"/>
        <v>6</v>
      </c>
      <c r="R226" s="356">
        <f t="shared" si="42"/>
        <v>188</v>
      </c>
      <c r="S226" s="356">
        <f t="shared" si="43"/>
        <v>188</v>
      </c>
    </row>
    <row r="227" spans="1:19" ht="13.5" thickBot="1" x14ac:dyDescent="0.25">
      <c r="A227" s="19" t="s">
        <v>389</v>
      </c>
      <c r="B227" s="19" t="s">
        <v>804</v>
      </c>
      <c r="C227" s="19" t="s">
        <v>673</v>
      </c>
      <c r="D227" s="341" t="s">
        <v>429</v>
      </c>
      <c r="E227" s="353"/>
      <c r="F227" s="19" t="s">
        <v>12</v>
      </c>
      <c r="G227" s="354">
        <v>45812.653379629628</v>
      </c>
      <c r="H227" s="354">
        <v>45812.653379629628</v>
      </c>
      <c r="I227" s="19" t="str">
        <f t="shared" si="33"/>
        <v>J</v>
      </c>
      <c r="J227" s="19" t="str">
        <f t="shared" si="34"/>
        <v>J</v>
      </c>
      <c r="K227" s="19" t="str">
        <f t="shared" si="35"/>
        <v>HA</v>
      </c>
      <c r="L227" s="19" t="str">
        <f t="shared" si="36"/>
        <v>LO</v>
      </c>
      <c r="M227" s="19" t="str">
        <f t="shared" si="37"/>
        <v>H</v>
      </c>
      <c r="N227" s="355" t="str">
        <f t="shared" si="38"/>
        <v/>
      </c>
      <c r="O227" s="355" t="str">
        <f t="shared" si="39"/>
        <v/>
      </c>
      <c r="P227" s="19" t="str">
        <f t="shared" si="40"/>
        <v/>
      </c>
      <c r="Q227" s="355">
        <f t="shared" si="41"/>
        <v>7</v>
      </c>
      <c r="R227" s="355">
        <f t="shared" si="42"/>
        <v>189</v>
      </c>
      <c r="S227" s="355">
        <f t="shared" si="43"/>
        <v>189</v>
      </c>
    </row>
    <row r="228" spans="1:19" ht="13.5" thickBot="1" x14ac:dyDescent="0.25">
      <c r="A228" s="19" t="s">
        <v>389</v>
      </c>
      <c r="B228" s="19" t="s">
        <v>804</v>
      </c>
      <c r="C228" s="19" t="s">
        <v>673</v>
      </c>
      <c r="D228" s="341" t="s">
        <v>429</v>
      </c>
      <c r="E228" s="353"/>
      <c r="F228" s="19" t="s">
        <v>13</v>
      </c>
      <c r="G228" s="354">
        <v>37447.602870370371</v>
      </c>
      <c r="H228" s="354">
        <v>44705.462939814817</v>
      </c>
      <c r="I228" s="19" t="str">
        <f t="shared" si="33"/>
        <v>J</v>
      </c>
      <c r="J228" s="19" t="str">
        <f t="shared" si="34"/>
        <v>J</v>
      </c>
      <c r="K228" s="19" t="str">
        <f t="shared" si="35"/>
        <v>HA</v>
      </c>
      <c r="L228" s="19" t="str">
        <f t="shared" si="36"/>
        <v>LO</v>
      </c>
      <c r="M228" s="19" t="str">
        <f t="shared" si="37"/>
        <v>H</v>
      </c>
      <c r="N228" s="355">
        <f t="shared" si="38"/>
        <v>8</v>
      </c>
      <c r="O228" s="355" t="str">
        <f t="shared" si="39"/>
        <v/>
      </c>
      <c r="P228" s="19" t="str">
        <f t="shared" si="40"/>
        <v/>
      </c>
      <c r="Q228" s="355">
        <f t="shared" si="41"/>
        <v>8</v>
      </c>
      <c r="R228" s="355">
        <f t="shared" si="42"/>
        <v>190</v>
      </c>
      <c r="S228" s="355">
        <f t="shared" si="43"/>
        <v>190</v>
      </c>
    </row>
    <row r="229" spans="1:19" ht="13.5" thickBot="1" x14ac:dyDescent="0.25">
      <c r="A229" s="353" t="s">
        <v>713</v>
      </c>
      <c r="B229" s="353" t="s">
        <v>2281</v>
      </c>
      <c r="C229" s="353" t="s">
        <v>673</v>
      </c>
      <c r="D229" s="341" t="s">
        <v>429</v>
      </c>
      <c r="E229" s="353"/>
      <c r="F229" s="353" t="s">
        <v>16</v>
      </c>
      <c r="G229" s="354">
        <v>43991.580543981479</v>
      </c>
      <c r="H229" s="354">
        <v>45831.364861111113</v>
      </c>
      <c r="I229" s="19" t="str">
        <f t="shared" si="33"/>
        <v>J</v>
      </c>
      <c r="J229" s="19" t="str">
        <f t="shared" si="34"/>
        <v>J</v>
      </c>
      <c r="K229" s="19" t="str">
        <f t="shared" si="35"/>
        <v>HA</v>
      </c>
      <c r="L229" s="19" t="str">
        <f t="shared" si="36"/>
        <v>LO</v>
      </c>
      <c r="M229" s="353" t="str">
        <f t="shared" si="37"/>
        <v>H</v>
      </c>
      <c r="N229" s="356" t="str">
        <f t="shared" si="38"/>
        <v/>
      </c>
      <c r="O229" s="356" t="str">
        <f t="shared" si="39"/>
        <v/>
      </c>
      <c r="P229" s="353" t="str">
        <f t="shared" si="40"/>
        <v/>
      </c>
      <c r="Q229" s="356">
        <f t="shared" si="41"/>
        <v>1</v>
      </c>
      <c r="R229" s="356">
        <f t="shared" si="42"/>
        <v>191</v>
      </c>
      <c r="S229" s="356">
        <f t="shared" si="43"/>
        <v>191</v>
      </c>
    </row>
    <row r="230" spans="1:19" ht="13.5" thickBot="1" x14ac:dyDescent="0.25">
      <c r="A230" s="353" t="s">
        <v>713</v>
      </c>
      <c r="B230" s="353" t="s">
        <v>1653</v>
      </c>
      <c r="C230" s="353" t="s">
        <v>673</v>
      </c>
      <c r="D230" s="341" t="s">
        <v>429</v>
      </c>
      <c r="E230" s="353"/>
      <c r="F230" s="353" t="s">
        <v>11</v>
      </c>
      <c r="G230" s="354">
        <v>45803.452499999999</v>
      </c>
      <c r="H230" s="354">
        <v>45803.452499999999</v>
      </c>
      <c r="I230" s="19" t="str">
        <f t="shared" si="33"/>
        <v>J</v>
      </c>
      <c r="J230" s="19" t="str">
        <f t="shared" si="34"/>
        <v>J</v>
      </c>
      <c r="K230" s="19" t="str">
        <f t="shared" si="35"/>
        <v>HA</v>
      </c>
      <c r="L230" s="19" t="str">
        <f t="shared" si="36"/>
        <v>LO</v>
      </c>
      <c r="M230" s="353" t="str">
        <f t="shared" si="37"/>
        <v>H</v>
      </c>
      <c r="N230" s="356" t="str">
        <f t="shared" si="38"/>
        <v/>
      </c>
      <c r="O230" s="356" t="str">
        <f t="shared" si="39"/>
        <v/>
      </c>
      <c r="P230" s="353" t="str">
        <f t="shared" si="40"/>
        <v/>
      </c>
      <c r="Q230" s="356">
        <f t="shared" si="41"/>
        <v>2</v>
      </c>
      <c r="R230" s="356">
        <f t="shared" si="42"/>
        <v>192</v>
      </c>
      <c r="S230" s="356">
        <f t="shared" si="43"/>
        <v>192</v>
      </c>
    </row>
    <row r="231" spans="1:19" ht="13.5" thickBot="1" x14ac:dyDescent="0.25">
      <c r="A231" s="353" t="s">
        <v>713</v>
      </c>
      <c r="B231" s="353" t="s">
        <v>1653</v>
      </c>
      <c r="C231" s="353" t="s">
        <v>673</v>
      </c>
      <c r="D231" s="341" t="s">
        <v>429</v>
      </c>
      <c r="E231" s="353"/>
      <c r="F231" s="353" t="s">
        <v>12</v>
      </c>
      <c r="G231" s="354">
        <v>45812.653657407405</v>
      </c>
      <c r="H231" s="354">
        <v>45812.653657407405</v>
      </c>
      <c r="I231" s="19" t="str">
        <f t="shared" si="33"/>
        <v>J</v>
      </c>
      <c r="J231" s="19" t="str">
        <f t="shared" si="34"/>
        <v>J</v>
      </c>
      <c r="K231" s="19" t="str">
        <f t="shared" si="35"/>
        <v>HA</v>
      </c>
      <c r="L231" s="19" t="str">
        <f t="shared" si="36"/>
        <v>LO</v>
      </c>
      <c r="M231" s="353" t="str">
        <f t="shared" si="37"/>
        <v>H</v>
      </c>
      <c r="N231" s="356">
        <f t="shared" si="38"/>
        <v>3</v>
      </c>
      <c r="O231" s="356" t="str">
        <f t="shared" si="39"/>
        <v/>
      </c>
      <c r="P231" s="353" t="str">
        <f t="shared" si="40"/>
        <v/>
      </c>
      <c r="Q231" s="356">
        <f t="shared" si="41"/>
        <v>3</v>
      </c>
      <c r="R231" s="356">
        <f t="shared" si="42"/>
        <v>193</v>
      </c>
      <c r="S231" s="356">
        <f t="shared" si="43"/>
        <v>193</v>
      </c>
    </row>
    <row r="232" spans="1:19" ht="13.5" thickBot="1" x14ac:dyDescent="0.25">
      <c r="A232" s="19" t="s">
        <v>717</v>
      </c>
      <c r="B232" s="19" t="s">
        <v>803</v>
      </c>
      <c r="C232" s="19" t="s">
        <v>673</v>
      </c>
      <c r="D232" s="341" t="s">
        <v>429</v>
      </c>
      <c r="E232" s="353"/>
      <c r="F232" s="19" t="s">
        <v>6</v>
      </c>
      <c r="G232" s="354">
        <v>35656.627592592595</v>
      </c>
      <c r="H232" s="354">
        <v>45314.525949074072</v>
      </c>
      <c r="I232" s="19" t="str">
        <f t="shared" si="33"/>
        <v>J</v>
      </c>
      <c r="J232" s="19" t="str">
        <f t="shared" si="34"/>
        <v>J</v>
      </c>
      <c r="K232" s="19" t="str">
        <f t="shared" si="35"/>
        <v>HA</v>
      </c>
      <c r="L232" s="19" t="str">
        <f t="shared" si="36"/>
        <v>LO</v>
      </c>
      <c r="M232" s="19" t="str">
        <f t="shared" si="37"/>
        <v>H</v>
      </c>
      <c r="N232" s="355" t="str">
        <f t="shared" si="38"/>
        <v/>
      </c>
      <c r="O232" s="355" t="str">
        <f t="shared" si="39"/>
        <v/>
      </c>
      <c r="P232" s="19" t="str">
        <f t="shared" si="40"/>
        <v/>
      </c>
      <c r="Q232" s="355">
        <f t="shared" si="41"/>
        <v>1</v>
      </c>
      <c r="R232" s="355">
        <f t="shared" si="42"/>
        <v>194</v>
      </c>
      <c r="S232" s="355">
        <f t="shared" si="43"/>
        <v>194</v>
      </c>
    </row>
    <row r="233" spans="1:19" ht="13.5" thickBot="1" x14ac:dyDescent="0.25">
      <c r="A233" s="353" t="s">
        <v>717</v>
      </c>
      <c r="B233" s="353" t="s">
        <v>1180</v>
      </c>
      <c r="C233" s="353" t="s">
        <v>673</v>
      </c>
      <c r="D233" s="341" t="s">
        <v>429</v>
      </c>
      <c r="E233" s="353">
        <v>50</v>
      </c>
      <c r="F233" s="353" t="s">
        <v>7</v>
      </c>
      <c r="G233" s="354">
        <v>43439.399942129632</v>
      </c>
      <c r="H233" s="354">
        <v>45210.476712962962</v>
      </c>
      <c r="I233" s="19" t="str">
        <f t="shared" si="33"/>
        <v>J</v>
      </c>
      <c r="J233" s="19" t="str">
        <f t="shared" si="34"/>
        <v>J</v>
      </c>
      <c r="K233" s="19" t="str">
        <f t="shared" si="35"/>
        <v>HA</v>
      </c>
      <c r="L233" s="19" t="str">
        <f t="shared" si="36"/>
        <v>LO</v>
      </c>
      <c r="M233" s="353" t="str">
        <f t="shared" si="37"/>
        <v>H</v>
      </c>
      <c r="N233" s="356" t="str">
        <f t="shared" si="38"/>
        <v/>
      </c>
      <c r="O233" s="356" t="str">
        <f t="shared" si="39"/>
        <v/>
      </c>
      <c r="P233" s="353" t="str">
        <f t="shared" si="40"/>
        <v/>
      </c>
      <c r="Q233" s="356">
        <f t="shared" si="41"/>
        <v>2</v>
      </c>
      <c r="R233" s="356">
        <f t="shared" si="42"/>
        <v>195</v>
      </c>
      <c r="S233" s="356">
        <f t="shared" si="43"/>
        <v>195</v>
      </c>
    </row>
    <row r="234" spans="1:19" ht="13.5" thickBot="1" x14ac:dyDescent="0.25">
      <c r="A234" s="19" t="s">
        <v>717</v>
      </c>
      <c r="B234" s="19" t="s">
        <v>803</v>
      </c>
      <c r="C234" s="19" t="s">
        <v>673</v>
      </c>
      <c r="D234" s="341" t="s">
        <v>429</v>
      </c>
      <c r="E234" s="353"/>
      <c r="F234" s="19" t="s">
        <v>9</v>
      </c>
      <c r="G234" s="354">
        <v>44147.415520833332</v>
      </c>
      <c r="H234" s="354">
        <v>45632.596238425926</v>
      </c>
      <c r="I234" s="19" t="str">
        <f t="shared" si="33"/>
        <v>J</v>
      </c>
      <c r="J234" s="19" t="str">
        <f t="shared" si="34"/>
        <v>J</v>
      </c>
      <c r="K234" s="19" t="str">
        <f t="shared" si="35"/>
        <v>HA</v>
      </c>
      <c r="L234" s="19" t="str">
        <f t="shared" si="36"/>
        <v>LO</v>
      </c>
      <c r="M234" s="19" t="str">
        <f t="shared" si="37"/>
        <v>H</v>
      </c>
      <c r="N234" s="355" t="str">
        <f t="shared" si="38"/>
        <v/>
      </c>
      <c r="O234" s="355" t="str">
        <f t="shared" si="39"/>
        <v/>
      </c>
      <c r="P234" s="19" t="str">
        <f t="shared" si="40"/>
        <v/>
      </c>
      <c r="Q234" s="355">
        <f t="shared" si="41"/>
        <v>3</v>
      </c>
      <c r="R234" s="355">
        <f t="shared" si="42"/>
        <v>196</v>
      </c>
      <c r="S234" s="355">
        <f t="shared" si="43"/>
        <v>196</v>
      </c>
    </row>
    <row r="235" spans="1:19" ht="13.5" thickBot="1" x14ac:dyDescent="0.25">
      <c r="A235" s="353" t="s">
        <v>717</v>
      </c>
      <c r="B235" s="353" t="s">
        <v>803</v>
      </c>
      <c r="C235" s="353" t="s">
        <v>673</v>
      </c>
      <c r="D235" s="341" t="s">
        <v>429</v>
      </c>
      <c r="E235" s="353"/>
      <c r="F235" s="353" t="s">
        <v>11</v>
      </c>
      <c r="G235" s="354">
        <v>42870</v>
      </c>
      <c r="H235" s="354">
        <v>45258.641539351855</v>
      </c>
      <c r="I235" s="19" t="str">
        <f t="shared" si="33"/>
        <v>J</v>
      </c>
      <c r="J235" s="19" t="str">
        <f t="shared" si="34"/>
        <v>J</v>
      </c>
      <c r="K235" s="19" t="str">
        <f t="shared" si="35"/>
        <v>HA</v>
      </c>
      <c r="L235" s="19" t="str">
        <f t="shared" si="36"/>
        <v>LO</v>
      </c>
      <c r="M235" s="19" t="str">
        <f t="shared" si="37"/>
        <v>H</v>
      </c>
      <c r="N235" s="355" t="str">
        <f t="shared" si="38"/>
        <v/>
      </c>
      <c r="O235" s="355" t="str">
        <f t="shared" si="39"/>
        <v/>
      </c>
      <c r="P235" s="19" t="str">
        <f t="shared" si="40"/>
        <v/>
      </c>
      <c r="Q235" s="355">
        <f t="shared" si="41"/>
        <v>4</v>
      </c>
      <c r="R235" s="355">
        <f t="shared" si="42"/>
        <v>197</v>
      </c>
      <c r="S235" s="355">
        <f t="shared" si="43"/>
        <v>197</v>
      </c>
    </row>
    <row r="236" spans="1:19" ht="13.5" thickBot="1" x14ac:dyDescent="0.25">
      <c r="A236" s="19" t="s">
        <v>717</v>
      </c>
      <c r="B236" s="19" t="s">
        <v>803</v>
      </c>
      <c r="C236" s="19" t="s">
        <v>673</v>
      </c>
      <c r="D236" s="341" t="s">
        <v>429</v>
      </c>
      <c r="E236" s="353"/>
      <c r="F236" s="19" t="s">
        <v>15</v>
      </c>
      <c r="G236" s="354">
        <v>44523</v>
      </c>
      <c r="H236" s="354">
        <v>45660.394618055558</v>
      </c>
      <c r="I236" s="19" t="str">
        <f t="shared" si="33"/>
        <v>J</v>
      </c>
      <c r="J236" s="19" t="str">
        <f t="shared" si="34"/>
        <v>J</v>
      </c>
      <c r="K236" s="19" t="str">
        <f t="shared" si="35"/>
        <v>HA</v>
      </c>
      <c r="L236" s="19" t="str">
        <f t="shared" si="36"/>
        <v>LO</v>
      </c>
      <c r="M236" s="19" t="str">
        <f t="shared" si="37"/>
        <v>H</v>
      </c>
      <c r="N236" s="355" t="str">
        <f t="shared" si="38"/>
        <v/>
      </c>
      <c r="O236" s="355" t="str">
        <f t="shared" si="39"/>
        <v/>
      </c>
      <c r="P236" s="19" t="str">
        <f t="shared" si="40"/>
        <v/>
      </c>
      <c r="Q236" s="355">
        <f t="shared" si="41"/>
        <v>5</v>
      </c>
      <c r="R236" s="355">
        <f t="shared" si="42"/>
        <v>198</v>
      </c>
      <c r="S236" s="355">
        <f t="shared" si="43"/>
        <v>198</v>
      </c>
    </row>
    <row r="237" spans="1:19" ht="13.5" thickBot="1" x14ac:dyDescent="0.25">
      <c r="A237" s="19" t="s">
        <v>717</v>
      </c>
      <c r="B237" s="19" t="s">
        <v>803</v>
      </c>
      <c r="C237" s="19" t="s">
        <v>673</v>
      </c>
      <c r="D237" s="341" t="s">
        <v>429</v>
      </c>
      <c r="E237" s="353"/>
      <c r="F237" s="19" t="s">
        <v>12</v>
      </c>
      <c r="G237" s="354">
        <v>43654.705625000002</v>
      </c>
      <c r="H237" s="354">
        <v>44875.545416666668</v>
      </c>
      <c r="I237" s="19" t="str">
        <f t="shared" si="33"/>
        <v>J</v>
      </c>
      <c r="J237" s="19" t="str">
        <f t="shared" si="34"/>
        <v>J</v>
      </c>
      <c r="K237" s="19" t="str">
        <f t="shared" si="35"/>
        <v>HA</v>
      </c>
      <c r="L237" s="19" t="str">
        <f t="shared" si="36"/>
        <v>LO</v>
      </c>
      <c r="M237" s="19" t="str">
        <f t="shared" si="37"/>
        <v>H</v>
      </c>
      <c r="N237" s="355">
        <f t="shared" si="38"/>
        <v>6</v>
      </c>
      <c r="O237" s="355" t="str">
        <f t="shared" si="39"/>
        <v/>
      </c>
      <c r="P237" s="19" t="str">
        <f t="shared" si="40"/>
        <v/>
      </c>
      <c r="Q237" s="355">
        <f t="shared" si="41"/>
        <v>6</v>
      </c>
      <c r="R237" s="355">
        <f t="shared" si="42"/>
        <v>199</v>
      </c>
      <c r="S237" s="355">
        <f t="shared" si="43"/>
        <v>199</v>
      </c>
    </row>
    <row r="238" spans="1:19" ht="13.5" thickBot="1" x14ac:dyDescent="0.25">
      <c r="A238" s="353" t="s">
        <v>724</v>
      </c>
      <c r="B238" s="353" t="s">
        <v>920</v>
      </c>
      <c r="C238" s="353" t="s">
        <v>673</v>
      </c>
      <c r="D238" s="341" t="s">
        <v>429</v>
      </c>
      <c r="E238" s="353"/>
      <c r="F238" s="353" t="s">
        <v>15</v>
      </c>
      <c r="G238" s="354">
        <v>44523</v>
      </c>
      <c r="H238" s="354">
        <v>45660.395173611112</v>
      </c>
      <c r="I238" s="19" t="str">
        <f t="shared" si="33"/>
        <v>J</v>
      </c>
      <c r="J238" s="19" t="str">
        <f t="shared" si="34"/>
        <v>J</v>
      </c>
      <c r="K238" s="19" t="str">
        <f t="shared" si="35"/>
        <v>HA</v>
      </c>
      <c r="L238" s="19" t="str">
        <f t="shared" si="36"/>
        <v>MS</v>
      </c>
      <c r="M238" s="19" t="str">
        <f t="shared" si="37"/>
        <v>H</v>
      </c>
      <c r="N238" s="355" t="str">
        <f t="shared" si="38"/>
        <v/>
      </c>
      <c r="O238" s="355" t="str">
        <f t="shared" si="39"/>
        <v/>
      </c>
      <c r="P238" s="19" t="str">
        <f t="shared" si="40"/>
        <v/>
      </c>
      <c r="Q238" s="355">
        <f t="shared" si="41"/>
        <v>1</v>
      </c>
      <c r="R238" s="355">
        <f t="shared" si="42"/>
        <v>200</v>
      </c>
      <c r="S238" s="355">
        <f t="shared" si="43"/>
        <v>200</v>
      </c>
    </row>
    <row r="239" spans="1:19" ht="13.5" thickBot="1" x14ac:dyDescent="0.25">
      <c r="A239" s="19" t="s">
        <v>724</v>
      </c>
      <c r="B239" s="19" t="s">
        <v>2159</v>
      </c>
      <c r="C239" s="19" t="s">
        <v>673</v>
      </c>
      <c r="D239" s="341" t="s">
        <v>429</v>
      </c>
      <c r="E239" s="353"/>
      <c r="F239" s="19" t="s">
        <v>13</v>
      </c>
      <c r="G239" s="354">
        <v>43809.427870370368</v>
      </c>
      <c r="H239" s="354">
        <v>45538.631122685183</v>
      </c>
      <c r="I239" s="19" t="str">
        <f t="shared" si="33"/>
        <v>J</v>
      </c>
      <c r="J239" s="19" t="str">
        <f t="shared" si="34"/>
        <v>J</v>
      </c>
      <c r="K239" s="19" t="str">
        <f t="shared" si="35"/>
        <v>HA</v>
      </c>
      <c r="L239" s="19" t="str">
        <f t="shared" si="36"/>
        <v>MS</v>
      </c>
      <c r="M239" s="19" t="str">
        <f t="shared" si="37"/>
        <v>H</v>
      </c>
      <c r="N239" s="355">
        <f t="shared" si="38"/>
        <v>2</v>
      </c>
      <c r="O239" s="355" t="str">
        <f t="shared" si="39"/>
        <v/>
      </c>
      <c r="P239" s="19" t="str">
        <f t="shared" si="40"/>
        <v/>
      </c>
      <c r="Q239" s="355">
        <f t="shared" si="41"/>
        <v>2</v>
      </c>
      <c r="R239" s="355">
        <f t="shared" si="42"/>
        <v>201</v>
      </c>
      <c r="S239" s="355">
        <f t="shared" si="43"/>
        <v>201</v>
      </c>
    </row>
    <row r="240" spans="1:19" ht="13.5" thickBot="1" x14ac:dyDescent="0.25">
      <c r="A240" s="19" t="s">
        <v>91</v>
      </c>
      <c r="B240" s="19" t="s">
        <v>931</v>
      </c>
      <c r="C240" s="19" t="s">
        <v>673</v>
      </c>
      <c r="D240" s="341" t="s">
        <v>429</v>
      </c>
      <c r="E240" s="353"/>
      <c r="F240" s="19" t="s">
        <v>6</v>
      </c>
      <c r="G240" s="354">
        <v>45314.456666666665</v>
      </c>
      <c r="H240" s="354">
        <v>45314.526087962964</v>
      </c>
      <c r="I240" s="19" t="str">
        <f t="shared" si="33"/>
        <v>J</v>
      </c>
      <c r="J240" s="19" t="str">
        <f t="shared" si="34"/>
        <v>J</v>
      </c>
      <c r="K240" s="19" t="str">
        <f t="shared" si="35"/>
        <v>HA</v>
      </c>
      <c r="L240" s="19" t="str">
        <f t="shared" si="36"/>
        <v>NB</v>
      </c>
      <c r="M240" s="19" t="str">
        <f t="shared" si="37"/>
        <v>H</v>
      </c>
      <c r="N240" s="355" t="str">
        <f t="shared" si="38"/>
        <v/>
      </c>
      <c r="O240" s="355" t="str">
        <f t="shared" si="39"/>
        <v/>
      </c>
      <c r="P240" s="19" t="str">
        <f t="shared" si="40"/>
        <v/>
      </c>
      <c r="Q240" s="355">
        <f t="shared" si="41"/>
        <v>1</v>
      </c>
      <c r="R240" s="355">
        <f t="shared" si="42"/>
        <v>202</v>
      </c>
      <c r="S240" s="355">
        <f t="shared" si="43"/>
        <v>202</v>
      </c>
    </row>
    <row r="241" spans="1:19" ht="13.5" thickBot="1" x14ac:dyDescent="0.25">
      <c r="A241" s="19" t="s">
        <v>91</v>
      </c>
      <c r="B241" s="19" t="s">
        <v>931</v>
      </c>
      <c r="C241" s="19" t="s">
        <v>673</v>
      </c>
      <c r="D241" s="341" t="s">
        <v>429</v>
      </c>
      <c r="E241" s="353"/>
      <c r="F241" s="19" t="s">
        <v>8</v>
      </c>
      <c r="G241" s="354">
        <v>44263.686400462961</v>
      </c>
      <c r="H241" s="354">
        <v>45474.374178240738</v>
      </c>
      <c r="I241" s="19" t="str">
        <f t="shared" si="33"/>
        <v>J</v>
      </c>
      <c r="J241" s="19" t="str">
        <f t="shared" si="34"/>
        <v>J</v>
      </c>
      <c r="K241" s="19" t="str">
        <f t="shared" si="35"/>
        <v>HA</v>
      </c>
      <c r="L241" s="19" t="str">
        <f t="shared" si="36"/>
        <v>NB</v>
      </c>
      <c r="M241" s="19" t="str">
        <f t="shared" si="37"/>
        <v>H</v>
      </c>
      <c r="N241" s="355" t="str">
        <f t="shared" si="38"/>
        <v/>
      </c>
      <c r="O241" s="355" t="str">
        <f t="shared" si="39"/>
        <v/>
      </c>
      <c r="P241" s="19" t="str">
        <f t="shared" si="40"/>
        <v/>
      </c>
      <c r="Q241" s="355">
        <f t="shared" si="41"/>
        <v>2</v>
      </c>
      <c r="R241" s="355">
        <f t="shared" si="42"/>
        <v>203</v>
      </c>
      <c r="S241" s="355">
        <f t="shared" si="43"/>
        <v>203</v>
      </c>
    </row>
    <row r="242" spans="1:19" ht="13.5" thickBot="1" x14ac:dyDescent="0.25">
      <c r="A242" s="19" t="s">
        <v>91</v>
      </c>
      <c r="B242" s="19" t="s">
        <v>931</v>
      </c>
      <c r="C242" s="19" t="s">
        <v>673</v>
      </c>
      <c r="D242" s="341" t="s">
        <v>429</v>
      </c>
      <c r="E242" s="353">
        <v>47</v>
      </c>
      <c r="F242" s="19" t="s">
        <v>16</v>
      </c>
      <c r="G242" s="354">
        <v>43991.566944444443</v>
      </c>
      <c r="H242" s="354">
        <v>45638.535462962966</v>
      </c>
      <c r="I242" s="19" t="str">
        <f t="shared" si="33"/>
        <v>J</v>
      </c>
      <c r="J242" s="19" t="str">
        <f t="shared" si="34"/>
        <v>J</v>
      </c>
      <c r="K242" s="19" t="str">
        <f t="shared" si="35"/>
        <v>HA</v>
      </c>
      <c r="L242" s="19" t="str">
        <f t="shared" si="36"/>
        <v>NB</v>
      </c>
      <c r="M242" s="19" t="str">
        <f t="shared" si="37"/>
        <v>H</v>
      </c>
      <c r="N242" s="355" t="str">
        <f t="shared" si="38"/>
        <v/>
      </c>
      <c r="O242" s="355" t="str">
        <f t="shared" si="39"/>
        <v/>
      </c>
      <c r="P242" s="19" t="str">
        <f t="shared" si="40"/>
        <v/>
      </c>
      <c r="Q242" s="355">
        <f t="shared" si="41"/>
        <v>3</v>
      </c>
      <c r="R242" s="355">
        <f t="shared" si="42"/>
        <v>204</v>
      </c>
      <c r="S242" s="355">
        <f t="shared" si="43"/>
        <v>204</v>
      </c>
    </row>
    <row r="243" spans="1:19" ht="13.5" thickBot="1" x14ac:dyDescent="0.25">
      <c r="A243" s="19" t="s">
        <v>91</v>
      </c>
      <c r="B243" s="19" t="s">
        <v>931</v>
      </c>
      <c r="C243" s="19" t="s">
        <v>673</v>
      </c>
      <c r="D243" s="341" t="s">
        <v>429</v>
      </c>
      <c r="E243" s="353"/>
      <c r="F243" s="19" t="s">
        <v>9</v>
      </c>
      <c r="G243" s="354">
        <v>42914.475138888891</v>
      </c>
      <c r="H243" s="354">
        <v>45632.598946759259</v>
      </c>
      <c r="I243" s="19" t="str">
        <f t="shared" si="33"/>
        <v>J</v>
      </c>
      <c r="J243" s="19" t="str">
        <f t="shared" si="34"/>
        <v>J</v>
      </c>
      <c r="K243" s="19" t="str">
        <f t="shared" si="35"/>
        <v>HA</v>
      </c>
      <c r="L243" s="19" t="str">
        <f t="shared" si="36"/>
        <v>NB</v>
      </c>
      <c r="M243" s="19" t="str">
        <f t="shared" si="37"/>
        <v>H</v>
      </c>
      <c r="N243" s="355" t="str">
        <f t="shared" si="38"/>
        <v/>
      </c>
      <c r="O243" s="355" t="str">
        <f t="shared" si="39"/>
        <v/>
      </c>
      <c r="P243" s="19" t="str">
        <f t="shared" si="40"/>
        <v/>
      </c>
      <c r="Q243" s="355">
        <f t="shared" si="41"/>
        <v>4</v>
      </c>
      <c r="R243" s="355">
        <f t="shared" si="42"/>
        <v>205</v>
      </c>
      <c r="S243" s="355">
        <f t="shared" si="43"/>
        <v>205</v>
      </c>
    </row>
    <row r="244" spans="1:19" ht="13.5" thickBot="1" x14ac:dyDescent="0.25">
      <c r="A244" s="19" t="s">
        <v>91</v>
      </c>
      <c r="B244" s="19" t="s">
        <v>931</v>
      </c>
      <c r="C244" s="19" t="s">
        <v>673</v>
      </c>
      <c r="D244" s="341" t="s">
        <v>429</v>
      </c>
      <c r="E244" s="353">
        <v>74</v>
      </c>
      <c r="F244" s="19" t="s">
        <v>15</v>
      </c>
      <c r="G244" s="354">
        <v>44210.248020833336</v>
      </c>
      <c r="H244" s="354">
        <v>45660.395358796297</v>
      </c>
      <c r="I244" s="19" t="str">
        <f t="shared" si="33"/>
        <v>J</v>
      </c>
      <c r="J244" s="19" t="str">
        <f t="shared" si="34"/>
        <v>J</v>
      </c>
      <c r="K244" s="19" t="str">
        <f t="shared" si="35"/>
        <v>HA</v>
      </c>
      <c r="L244" s="19" t="str">
        <f t="shared" si="36"/>
        <v>NB</v>
      </c>
      <c r="M244" s="19" t="str">
        <f t="shared" si="37"/>
        <v>H</v>
      </c>
      <c r="N244" s="355">
        <f t="shared" si="38"/>
        <v>5</v>
      </c>
      <c r="O244" s="355" t="str">
        <f t="shared" si="39"/>
        <v/>
      </c>
      <c r="P244" s="19" t="str">
        <f t="shared" si="40"/>
        <v/>
      </c>
      <c r="Q244" s="355">
        <f t="shared" si="41"/>
        <v>5</v>
      </c>
      <c r="R244" s="355">
        <f t="shared" si="42"/>
        <v>206</v>
      </c>
      <c r="S244" s="355">
        <f t="shared" si="43"/>
        <v>206</v>
      </c>
    </row>
    <row r="245" spans="1:19" ht="13.5" thickBot="1" x14ac:dyDescent="0.25">
      <c r="A245" s="19" t="s">
        <v>187</v>
      </c>
      <c r="B245" s="19" t="s">
        <v>746</v>
      </c>
      <c r="C245" s="19" t="s">
        <v>673</v>
      </c>
      <c r="D245" s="341" t="s">
        <v>429</v>
      </c>
      <c r="E245" s="353"/>
      <c r="F245" s="19" t="s">
        <v>6</v>
      </c>
      <c r="G245" s="354">
        <v>45314.464780092596</v>
      </c>
      <c r="H245" s="354">
        <v>45314.502002314817</v>
      </c>
      <c r="I245" s="19" t="str">
        <f t="shared" si="33"/>
        <v>J</v>
      </c>
      <c r="J245" s="19" t="str">
        <f t="shared" si="34"/>
        <v>J</v>
      </c>
      <c r="K245" s="19" t="str">
        <f t="shared" si="35"/>
        <v>HA</v>
      </c>
      <c r="L245" s="19" t="str">
        <f t="shared" si="36"/>
        <v>OS</v>
      </c>
      <c r="M245" s="19" t="str">
        <f t="shared" si="37"/>
        <v>H</v>
      </c>
      <c r="N245" s="355" t="str">
        <f t="shared" si="38"/>
        <v/>
      </c>
      <c r="O245" s="355" t="str">
        <f t="shared" si="39"/>
        <v/>
      </c>
      <c r="P245" s="19" t="str">
        <f t="shared" si="40"/>
        <v/>
      </c>
      <c r="Q245" s="355">
        <f t="shared" si="41"/>
        <v>1</v>
      </c>
      <c r="R245" s="355">
        <f t="shared" si="42"/>
        <v>207</v>
      </c>
      <c r="S245" s="355">
        <f t="shared" si="43"/>
        <v>207</v>
      </c>
    </row>
    <row r="246" spans="1:19" ht="13.5" thickBot="1" x14ac:dyDescent="0.25">
      <c r="A246" s="19" t="s">
        <v>187</v>
      </c>
      <c r="B246" s="19" t="s">
        <v>746</v>
      </c>
      <c r="C246" s="19" t="s">
        <v>673</v>
      </c>
      <c r="D246" s="341" t="s">
        <v>429</v>
      </c>
      <c r="E246" s="353"/>
      <c r="F246" s="19" t="s">
        <v>9</v>
      </c>
      <c r="G246" s="354">
        <v>45309.472210648149</v>
      </c>
      <c r="H246" s="354">
        <v>45632.605868055558</v>
      </c>
      <c r="I246" s="19" t="str">
        <f t="shared" si="33"/>
        <v>J</v>
      </c>
      <c r="J246" s="19" t="str">
        <f t="shared" si="34"/>
        <v>J</v>
      </c>
      <c r="K246" s="19" t="str">
        <f t="shared" si="35"/>
        <v>HA</v>
      </c>
      <c r="L246" s="19" t="str">
        <f t="shared" si="36"/>
        <v>OS</v>
      </c>
      <c r="M246" s="19" t="str">
        <f t="shared" si="37"/>
        <v>H</v>
      </c>
      <c r="N246" s="355" t="str">
        <f t="shared" si="38"/>
        <v/>
      </c>
      <c r="O246" s="355" t="str">
        <f t="shared" si="39"/>
        <v/>
      </c>
      <c r="P246" s="19" t="str">
        <f t="shared" si="40"/>
        <v/>
      </c>
      <c r="Q246" s="355">
        <f t="shared" si="41"/>
        <v>2</v>
      </c>
      <c r="R246" s="355">
        <f t="shared" si="42"/>
        <v>208</v>
      </c>
      <c r="S246" s="355">
        <f t="shared" si="43"/>
        <v>208</v>
      </c>
    </row>
    <row r="247" spans="1:19" ht="13.5" thickBot="1" x14ac:dyDescent="0.25">
      <c r="A247" s="353" t="s">
        <v>187</v>
      </c>
      <c r="B247" s="353" t="s">
        <v>592</v>
      </c>
      <c r="C247" s="353" t="s">
        <v>673</v>
      </c>
      <c r="D247" s="341" t="s">
        <v>429</v>
      </c>
      <c r="E247" s="353"/>
      <c r="F247" s="353" t="s">
        <v>10</v>
      </c>
      <c r="G247" s="354">
        <v>40599.578611111108</v>
      </c>
      <c r="H247" s="354">
        <v>45453.662453703706</v>
      </c>
      <c r="I247" s="19" t="str">
        <f t="shared" si="33"/>
        <v>J</v>
      </c>
      <c r="J247" s="19" t="str">
        <f t="shared" si="34"/>
        <v>J</v>
      </c>
      <c r="K247" s="19" t="str">
        <f t="shared" si="35"/>
        <v>HA</v>
      </c>
      <c r="L247" s="19" t="str">
        <f t="shared" si="36"/>
        <v>OS</v>
      </c>
      <c r="M247" s="353" t="str">
        <f t="shared" si="37"/>
        <v>H</v>
      </c>
      <c r="N247" s="356" t="str">
        <f t="shared" si="38"/>
        <v/>
      </c>
      <c r="O247" s="356" t="str">
        <f t="shared" si="39"/>
        <v/>
      </c>
      <c r="P247" s="353" t="str">
        <f t="shared" si="40"/>
        <v/>
      </c>
      <c r="Q247" s="356">
        <f t="shared" si="41"/>
        <v>3</v>
      </c>
      <c r="R247" s="356">
        <f t="shared" si="42"/>
        <v>209</v>
      </c>
      <c r="S247" s="356">
        <f t="shared" si="43"/>
        <v>209</v>
      </c>
    </row>
    <row r="248" spans="1:19" ht="13.5" thickBot="1" x14ac:dyDescent="0.25">
      <c r="A248" s="19" t="s">
        <v>187</v>
      </c>
      <c r="B248" s="19" t="s">
        <v>746</v>
      </c>
      <c r="C248" s="19" t="s">
        <v>673</v>
      </c>
      <c r="D248" s="341" t="s">
        <v>429</v>
      </c>
      <c r="E248" s="353"/>
      <c r="F248" s="19" t="s">
        <v>11</v>
      </c>
      <c r="G248" s="354">
        <v>45677.615856481483</v>
      </c>
      <c r="H248" s="354">
        <v>45677.615995370368</v>
      </c>
      <c r="I248" s="19" t="str">
        <f t="shared" si="33"/>
        <v>J</v>
      </c>
      <c r="J248" s="19" t="str">
        <f t="shared" si="34"/>
        <v>J</v>
      </c>
      <c r="K248" s="19" t="str">
        <f t="shared" si="35"/>
        <v>HA</v>
      </c>
      <c r="L248" s="19" t="str">
        <f t="shared" si="36"/>
        <v>OS</v>
      </c>
      <c r="M248" s="19" t="str">
        <f t="shared" si="37"/>
        <v>H</v>
      </c>
      <c r="N248" s="355" t="str">
        <f t="shared" si="38"/>
        <v/>
      </c>
      <c r="O248" s="355" t="str">
        <f t="shared" si="39"/>
        <v/>
      </c>
      <c r="P248" s="19" t="str">
        <f t="shared" si="40"/>
        <v/>
      </c>
      <c r="Q248" s="355">
        <f t="shared" si="41"/>
        <v>4</v>
      </c>
      <c r="R248" s="355">
        <f t="shared" si="42"/>
        <v>210</v>
      </c>
      <c r="S248" s="355">
        <f t="shared" si="43"/>
        <v>210</v>
      </c>
    </row>
    <row r="249" spans="1:19" ht="13.5" thickBot="1" x14ac:dyDescent="0.25">
      <c r="A249" s="19" t="s">
        <v>187</v>
      </c>
      <c r="B249" s="19" t="s">
        <v>746</v>
      </c>
      <c r="C249" s="19" t="s">
        <v>673</v>
      </c>
      <c r="D249" s="341" t="s">
        <v>429</v>
      </c>
      <c r="E249" s="353"/>
      <c r="F249" s="19" t="s">
        <v>15</v>
      </c>
      <c r="G249" s="354">
        <v>44523</v>
      </c>
      <c r="H249" s="354">
        <v>45660.400046296294</v>
      </c>
      <c r="I249" s="19" t="str">
        <f t="shared" si="33"/>
        <v>J</v>
      </c>
      <c r="J249" s="19" t="str">
        <f t="shared" si="34"/>
        <v>J</v>
      </c>
      <c r="K249" s="19" t="str">
        <f t="shared" si="35"/>
        <v>HA</v>
      </c>
      <c r="L249" s="19" t="str">
        <f t="shared" si="36"/>
        <v>OS</v>
      </c>
      <c r="M249" s="19" t="str">
        <f t="shared" si="37"/>
        <v>H</v>
      </c>
      <c r="N249" s="355" t="str">
        <f t="shared" si="38"/>
        <v/>
      </c>
      <c r="O249" s="355" t="str">
        <f t="shared" si="39"/>
        <v/>
      </c>
      <c r="P249" s="19" t="str">
        <f t="shared" si="40"/>
        <v/>
      </c>
      <c r="Q249" s="355">
        <f t="shared" si="41"/>
        <v>5</v>
      </c>
      <c r="R249" s="355">
        <f t="shared" si="42"/>
        <v>211</v>
      </c>
      <c r="S249" s="355">
        <f t="shared" si="43"/>
        <v>211</v>
      </c>
    </row>
    <row r="250" spans="1:19" ht="13.5" thickBot="1" x14ac:dyDescent="0.25">
      <c r="A250" s="19" t="s">
        <v>187</v>
      </c>
      <c r="B250" s="19" t="s">
        <v>746</v>
      </c>
      <c r="C250" s="19" t="s">
        <v>673</v>
      </c>
      <c r="D250" s="341" t="s">
        <v>429</v>
      </c>
      <c r="E250" s="353"/>
      <c r="F250" s="19" t="s">
        <v>12</v>
      </c>
      <c r="G250" s="354">
        <v>45812.673449074071</v>
      </c>
      <c r="H250" s="354">
        <v>45812.673449074071</v>
      </c>
      <c r="I250" s="19" t="str">
        <f t="shared" si="33"/>
        <v>J</v>
      </c>
      <c r="J250" s="19" t="str">
        <f t="shared" si="34"/>
        <v>J</v>
      </c>
      <c r="K250" s="19" t="str">
        <f t="shared" si="35"/>
        <v>HA</v>
      </c>
      <c r="L250" s="19" t="str">
        <f t="shared" si="36"/>
        <v>OS</v>
      </c>
      <c r="M250" s="19" t="str">
        <f t="shared" si="37"/>
        <v>H</v>
      </c>
      <c r="N250" s="355">
        <f t="shared" si="38"/>
        <v>6</v>
      </c>
      <c r="O250" s="355" t="str">
        <f t="shared" si="39"/>
        <v/>
      </c>
      <c r="P250" s="19" t="str">
        <f t="shared" si="40"/>
        <v/>
      </c>
      <c r="Q250" s="355">
        <f t="shared" si="41"/>
        <v>6</v>
      </c>
      <c r="R250" s="355">
        <f t="shared" si="42"/>
        <v>212</v>
      </c>
      <c r="S250" s="355">
        <f t="shared" si="43"/>
        <v>212</v>
      </c>
    </row>
    <row r="251" spans="1:19" ht="13.5" thickBot="1" x14ac:dyDescent="0.25">
      <c r="A251" s="353" t="s">
        <v>347</v>
      </c>
      <c r="B251" s="353" t="s">
        <v>907</v>
      </c>
      <c r="C251" s="353" t="s">
        <v>673</v>
      </c>
      <c r="D251" s="341" t="s">
        <v>429</v>
      </c>
      <c r="E251" s="353"/>
      <c r="F251" s="353" t="s">
        <v>6</v>
      </c>
      <c r="G251" s="354">
        <v>44230.74863425926</v>
      </c>
      <c r="H251" s="354">
        <v>45314.526180555556</v>
      </c>
      <c r="I251" s="19" t="str">
        <f t="shared" si="33"/>
        <v>J</v>
      </c>
      <c r="J251" s="19" t="str">
        <f t="shared" si="34"/>
        <v>J</v>
      </c>
      <c r="K251" s="19" t="str">
        <f t="shared" si="35"/>
        <v>HA</v>
      </c>
      <c r="L251" s="19" t="str">
        <f t="shared" si="36"/>
        <v>SA</v>
      </c>
      <c r="M251" s="353" t="str">
        <f t="shared" si="37"/>
        <v>H</v>
      </c>
      <c r="N251" s="356" t="str">
        <f t="shared" si="38"/>
        <v/>
      </c>
      <c r="O251" s="356" t="str">
        <f t="shared" si="39"/>
        <v/>
      </c>
      <c r="P251" s="353" t="str">
        <f t="shared" si="40"/>
        <v/>
      </c>
      <c r="Q251" s="356">
        <f t="shared" si="41"/>
        <v>1</v>
      </c>
      <c r="R251" s="356">
        <f t="shared" si="42"/>
        <v>213</v>
      </c>
      <c r="S251" s="356">
        <f t="shared" si="43"/>
        <v>213</v>
      </c>
    </row>
    <row r="252" spans="1:19" ht="13.5" thickBot="1" x14ac:dyDescent="0.25">
      <c r="A252" s="19" t="s">
        <v>347</v>
      </c>
      <c r="B252" s="19" t="s">
        <v>907</v>
      </c>
      <c r="C252" s="19" t="s">
        <v>673</v>
      </c>
      <c r="D252" s="341" t="s">
        <v>429</v>
      </c>
      <c r="E252" s="353"/>
      <c r="F252" s="19" t="s">
        <v>9</v>
      </c>
      <c r="G252" s="354">
        <v>44271.690763888888</v>
      </c>
      <c r="H252" s="354">
        <v>45632.612604166665</v>
      </c>
      <c r="I252" s="19" t="str">
        <f t="shared" si="33"/>
        <v>J</v>
      </c>
      <c r="J252" s="19" t="str">
        <f t="shared" si="34"/>
        <v>J</v>
      </c>
      <c r="K252" s="19" t="str">
        <f t="shared" si="35"/>
        <v>HA</v>
      </c>
      <c r="L252" s="19" t="str">
        <f t="shared" si="36"/>
        <v>SA</v>
      </c>
      <c r="M252" s="19" t="str">
        <f t="shared" si="37"/>
        <v>H</v>
      </c>
      <c r="N252" s="355" t="str">
        <f t="shared" si="38"/>
        <v/>
      </c>
      <c r="O252" s="355" t="str">
        <f t="shared" si="39"/>
        <v/>
      </c>
      <c r="P252" s="19" t="str">
        <f t="shared" si="40"/>
        <v/>
      </c>
      <c r="Q252" s="355">
        <f t="shared" si="41"/>
        <v>2</v>
      </c>
      <c r="R252" s="355">
        <f t="shared" si="42"/>
        <v>214</v>
      </c>
      <c r="S252" s="355">
        <f t="shared" si="43"/>
        <v>214</v>
      </c>
    </row>
    <row r="253" spans="1:19" ht="13.5" thickBot="1" x14ac:dyDescent="0.25">
      <c r="A253" s="19" t="s">
        <v>347</v>
      </c>
      <c r="B253" s="19" t="s">
        <v>907</v>
      </c>
      <c r="C253" s="19" t="s">
        <v>673</v>
      </c>
      <c r="D253" s="341" t="s">
        <v>429</v>
      </c>
      <c r="E253" s="353"/>
      <c r="F253" s="19" t="s">
        <v>15</v>
      </c>
      <c r="G253" s="354">
        <v>44209.446493055555</v>
      </c>
      <c r="H253" s="354">
        <v>44648.477847222224</v>
      </c>
      <c r="I253" s="19" t="str">
        <f t="shared" si="33"/>
        <v>J</v>
      </c>
      <c r="J253" s="19" t="str">
        <f t="shared" si="34"/>
        <v>J</v>
      </c>
      <c r="K253" s="19" t="str">
        <f t="shared" si="35"/>
        <v>HA</v>
      </c>
      <c r="L253" s="19" t="str">
        <f t="shared" si="36"/>
        <v>SA</v>
      </c>
      <c r="M253" s="19" t="str">
        <f t="shared" si="37"/>
        <v>H</v>
      </c>
      <c r="N253" s="355" t="str">
        <f t="shared" si="38"/>
        <v/>
      </c>
      <c r="O253" s="355" t="str">
        <f t="shared" si="39"/>
        <v/>
      </c>
      <c r="P253" s="19" t="str">
        <f t="shared" si="40"/>
        <v/>
      </c>
      <c r="Q253" s="355">
        <f t="shared" si="41"/>
        <v>3</v>
      </c>
      <c r="R253" s="355">
        <f t="shared" si="42"/>
        <v>215</v>
      </c>
      <c r="S253" s="355">
        <f t="shared" si="43"/>
        <v>215</v>
      </c>
    </row>
    <row r="254" spans="1:19" ht="13.5" thickBot="1" x14ac:dyDescent="0.25">
      <c r="A254" s="19" t="s">
        <v>347</v>
      </c>
      <c r="B254" s="19" t="s">
        <v>907</v>
      </c>
      <c r="C254" s="19" t="s">
        <v>673</v>
      </c>
      <c r="D254" s="341" t="s">
        <v>429</v>
      </c>
      <c r="E254" s="353"/>
      <c r="F254" s="19" t="s">
        <v>12</v>
      </c>
      <c r="G254" s="354">
        <v>45812.682268518518</v>
      </c>
      <c r="H254" s="354">
        <v>45812.682268518518</v>
      </c>
      <c r="I254" s="19" t="str">
        <f t="shared" si="33"/>
        <v>J</v>
      </c>
      <c r="J254" s="19" t="str">
        <f t="shared" si="34"/>
        <v>J</v>
      </c>
      <c r="K254" s="19" t="str">
        <f t="shared" si="35"/>
        <v>HA</v>
      </c>
      <c r="L254" s="19" t="str">
        <f t="shared" si="36"/>
        <v>SA</v>
      </c>
      <c r="M254" s="19" t="str">
        <f t="shared" si="37"/>
        <v>H</v>
      </c>
      <c r="N254" s="355">
        <f t="shared" si="38"/>
        <v>4</v>
      </c>
      <c r="O254" s="355" t="str">
        <f t="shared" si="39"/>
        <v/>
      </c>
      <c r="P254" s="19" t="str">
        <f t="shared" si="40"/>
        <v/>
      </c>
      <c r="Q254" s="355">
        <f t="shared" si="41"/>
        <v>4</v>
      </c>
      <c r="R254" s="355">
        <f t="shared" si="42"/>
        <v>216</v>
      </c>
      <c r="S254" s="355">
        <f t="shared" si="43"/>
        <v>216</v>
      </c>
    </row>
    <row r="255" spans="1:19" ht="13.5" thickBot="1" x14ac:dyDescent="0.25">
      <c r="A255" s="353" t="s">
        <v>102</v>
      </c>
      <c r="B255" s="353" t="s">
        <v>2294</v>
      </c>
      <c r="C255" s="353" t="s">
        <v>673</v>
      </c>
      <c r="D255" s="341" t="s">
        <v>429</v>
      </c>
      <c r="E255" s="353">
        <v>37</v>
      </c>
      <c r="F255" s="353" t="s">
        <v>6</v>
      </c>
      <c r="G255" s="354">
        <v>35656.626076388886</v>
      </c>
      <c r="H255" s="354">
        <v>45470.359675925924</v>
      </c>
      <c r="I255" s="19" t="str">
        <f t="shared" si="33"/>
        <v>J</v>
      </c>
      <c r="J255" s="19" t="str">
        <f t="shared" si="34"/>
        <v>J</v>
      </c>
      <c r="K255" s="19" t="str">
        <f t="shared" si="35"/>
        <v>HA</v>
      </c>
      <c r="L255" s="19" t="str">
        <f t="shared" si="36"/>
        <v>SB</v>
      </c>
      <c r="M255" s="353" t="str">
        <f t="shared" si="37"/>
        <v>H</v>
      </c>
      <c r="N255" s="356" t="str">
        <f t="shared" si="38"/>
        <v/>
      </c>
      <c r="O255" s="356" t="str">
        <f t="shared" si="39"/>
        <v/>
      </c>
      <c r="P255" s="353" t="str">
        <f t="shared" si="40"/>
        <v/>
      </c>
      <c r="Q255" s="356">
        <f t="shared" si="41"/>
        <v>1</v>
      </c>
      <c r="R255" s="356">
        <f t="shared" si="42"/>
        <v>217</v>
      </c>
      <c r="S255" s="356">
        <f t="shared" si="43"/>
        <v>217</v>
      </c>
    </row>
    <row r="256" spans="1:19" ht="13.5" thickBot="1" x14ac:dyDescent="0.25">
      <c r="A256" s="353" t="s">
        <v>102</v>
      </c>
      <c r="B256" s="353" t="s">
        <v>2294</v>
      </c>
      <c r="C256" s="353" t="s">
        <v>673</v>
      </c>
      <c r="D256" s="341" t="s">
        <v>429</v>
      </c>
      <c r="E256" s="353">
        <v>25</v>
      </c>
      <c r="F256" s="353" t="s">
        <v>8</v>
      </c>
      <c r="G256" s="354">
        <v>42622</v>
      </c>
      <c r="H256" s="354">
        <v>45565.539189814815</v>
      </c>
      <c r="I256" s="19" t="str">
        <f t="shared" si="33"/>
        <v>J</v>
      </c>
      <c r="J256" s="19" t="str">
        <f t="shared" si="34"/>
        <v>J</v>
      </c>
      <c r="K256" s="19" t="str">
        <f t="shared" si="35"/>
        <v>HA</v>
      </c>
      <c r="L256" s="19" t="str">
        <f t="shared" si="36"/>
        <v>SB</v>
      </c>
      <c r="M256" s="353" t="str">
        <f t="shared" si="37"/>
        <v>H</v>
      </c>
      <c r="N256" s="356" t="str">
        <f t="shared" si="38"/>
        <v/>
      </c>
      <c r="O256" s="356" t="str">
        <f t="shared" si="39"/>
        <v/>
      </c>
      <c r="P256" s="353" t="str">
        <f t="shared" si="40"/>
        <v/>
      </c>
      <c r="Q256" s="356">
        <f t="shared" si="41"/>
        <v>2</v>
      </c>
      <c r="R256" s="356">
        <f t="shared" si="42"/>
        <v>218</v>
      </c>
      <c r="S256" s="356">
        <f t="shared" si="43"/>
        <v>218</v>
      </c>
    </row>
    <row r="257" spans="1:19" ht="13.5" thickBot="1" x14ac:dyDescent="0.25">
      <c r="A257" s="19" t="s">
        <v>102</v>
      </c>
      <c r="B257" s="19" t="s">
        <v>2294</v>
      </c>
      <c r="C257" s="19" t="s">
        <v>673</v>
      </c>
      <c r="D257" s="341" t="s">
        <v>429</v>
      </c>
      <c r="E257" s="353">
        <v>39</v>
      </c>
      <c r="F257" s="19" t="s">
        <v>16</v>
      </c>
      <c r="G257" s="354">
        <v>43991.573738425926</v>
      </c>
      <c r="H257" s="354">
        <v>45831.366018518522</v>
      </c>
      <c r="I257" s="19" t="str">
        <f t="shared" si="33"/>
        <v>J</v>
      </c>
      <c r="J257" s="19" t="str">
        <f t="shared" si="34"/>
        <v>J</v>
      </c>
      <c r="K257" s="19" t="str">
        <f t="shared" si="35"/>
        <v>HA</v>
      </c>
      <c r="L257" s="19" t="str">
        <f t="shared" si="36"/>
        <v>SB</v>
      </c>
      <c r="M257" s="19" t="str">
        <f t="shared" si="37"/>
        <v>H</v>
      </c>
      <c r="N257" s="355" t="str">
        <f t="shared" si="38"/>
        <v/>
      </c>
      <c r="O257" s="355" t="str">
        <f t="shared" si="39"/>
        <v/>
      </c>
      <c r="P257" s="19" t="str">
        <f t="shared" si="40"/>
        <v/>
      </c>
      <c r="Q257" s="355">
        <f t="shared" si="41"/>
        <v>3</v>
      </c>
      <c r="R257" s="355">
        <f t="shared" si="42"/>
        <v>219</v>
      </c>
      <c r="S257" s="355">
        <f t="shared" si="43"/>
        <v>219</v>
      </c>
    </row>
    <row r="258" spans="1:19" ht="13.5" thickBot="1" x14ac:dyDescent="0.25">
      <c r="A258" s="19" t="s">
        <v>102</v>
      </c>
      <c r="B258" s="19" t="s">
        <v>2294</v>
      </c>
      <c r="C258" s="19" t="s">
        <v>673</v>
      </c>
      <c r="D258" s="341" t="s">
        <v>429</v>
      </c>
      <c r="E258" s="353">
        <v>38</v>
      </c>
      <c r="F258" s="19" t="s">
        <v>9</v>
      </c>
      <c r="G258" s="354">
        <v>43117.537997685184</v>
      </c>
      <c r="H258" s="354">
        <v>45453.467291666668</v>
      </c>
      <c r="I258" s="19" t="str">
        <f t="shared" ref="I258:I321" si="44">IF((LEN(A258)&gt;2),"J","N")</f>
        <v>J</v>
      </c>
      <c r="J258" s="19" t="str">
        <f t="shared" ref="J258:J321" si="45">IF((D258&gt;0),"J","N")</f>
        <v>J</v>
      </c>
      <c r="K258" s="19" t="str">
        <f t="shared" ref="K258:K321" si="46">IF((D258&gt;0),(MID(D258,1,2)),"zzzz")</f>
        <v>HA</v>
      </c>
      <c r="L258" s="19" t="str">
        <f t="shared" ref="L258:L321" si="47">MID(A258,1,2)</f>
        <v>SB</v>
      </c>
      <c r="M258" s="19" t="str">
        <f t="shared" ref="M258:M321" si="48">MID(A258,3,1)</f>
        <v>H</v>
      </c>
      <c r="N258" s="355" t="str">
        <f t="shared" ref="N258:N321" si="49">IF(A258=A259,"",Q258)</f>
        <v/>
      </c>
      <c r="O258" s="355" t="str">
        <f t="shared" ref="O258:O321" si="50">IF(D258=D259,"",R258)</f>
        <v/>
      </c>
      <c r="P258" s="19" t="str">
        <f t="shared" ref="P258:P321" si="51">IF(K258=K259,"",S258)</f>
        <v/>
      </c>
      <c r="Q258" s="355">
        <f t="shared" ref="Q258:Q321" si="52">IF(A258=A257,Q257+ 1,1)</f>
        <v>4</v>
      </c>
      <c r="R258" s="355">
        <f t="shared" ref="R258:R321" si="53">IF(D258=D257,R257+ 1,1)</f>
        <v>220</v>
      </c>
      <c r="S258" s="355">
        <f t="shared" ref="S258:S321" si="54">IF(K258=K257,S257+ 1,1)</f>
        <v>220</v>
      </c>
    </row>
    <row r="259" spans="1:19" ht="13.5" thickBot="1" x14ac:dyDescent="0.25">
      <c r="A259" s="19" t="s">
        <v>102</v>
      </c>
      <c r="B259" s="19" t="s">
        <v>2294</v>
      </c>
      <c r="C259" s="19" t="s">
        <v>673</v>
      </c>
      <c r="D259" s="341" t="s">
        <v>429</v>
      </c>
      <c r="E259" s="353"/>
      <c r="F259" s="19" t="s">
        <v>11</v>
      </c>
      <c r="G259" s="354">
        <v>44536.706446759257</v>
      </c>
      <c r="H259" s="354">
        <v>45258.552708333336</v>
      </c>
      <c r="I259" s="19" t="str">
        <f t="shared" si="44"/>
        <v>J</v>
      </c>
      <c r="J259" s="19" t="str">
        <f t="shared" si="45"/>
        <v>J</v>
      </c>
      <c r="K259" s="19" t="str">
        <f t="shared" si="46"/>
        <v>HA</v>
      </c>
      <c r="L259" s="19" t="str">
        <f t="shared" si="47"/>
        <v>SB</v>
      </c>
      <c r="M259" s="19" t="str">
        <f t="shared" si="48"/>
        <v>H</v>
      </c>
      <c r="N259" s="355" t="str">
        <f t="shared" si="49"/>
        <v/>
      </c>
      <c r="O259" s="355" t="str">
        <f t="shared" si="50"/>
        <v/>
      </c>
      <c r="P259" s="19" t="str">
        <f t="shared" si="51"/>
        <v/>
      </c>
      <c r="Q259" s="355">
        <f t="shared" si="52"/>
        <v>5</v>
      </c>
      <c r="R259" s="355">
        <f t="shared" si="53"/>
        <v>221</v>
      </c>
      <c r="S259" s="355">
        <f t="shared" si="54"/>
        <v>221</v>
      </c>
    </row>
    <row r="260" spans="1:19" ht="13.5" thickBot="1" x14ac:dyDescent="0.25">
      <c r="A260" s="353" t="s">
        <v>102</v>
      </c>
      <c r="B260" s="353" t="s">
        <v>2294</v>
      </c>
      <c r="C260" s="353" t="s">
        <v>673</v>
      </c>
      <c r="D260" s="341" t="s">
        <v>429</v>
      </c>
      <c r="E260" s="353">
        <v>60</v>
      </c>
      <c r="F260" s="353" t="s">
        <v>15</v>
      </c>
      <c r="G260" s="354">
        <v>38105.462326388886</v>
      </c>
      <c r="H260" s="354">
        <v>44978.619166666664</v>
      </c>
      <c r="I260" s="19" t="str">
        <f t="shared" si="44"/>
        <v>J</v>
      </c>
      <c r="J260" s="19" t="str">
        <f t="shared" si="45"/>
        <v>J</v>
      </c>
      <c r="K260" s="19" t="str">
        <f t="shared" si="46"/>
        <v>HA</v>
      </c>
      <c r="L260" s="19" t="str">
        <f t="shared" si="47"/>
        <v>SB</v>
      </c>
      <c r="M260" s="353" t="str">
        <f t="shared" si="48"/>
        <v>H</v>
      </c>
      <c r="N260" s="356" t="str">
        <f t="shared" si="49"/>
        <v/>
      </c>
      <c r="O260" s="356" t="str">
        <f t="shared" si="50"/>
        <v/>
      </c>
      <c r="P260" s="353" t="str">
        <f t="shared" si="51"/>
        <v/>
      </c>
      <c r="Q260" s="356">
        <f t="shared" si="52"/>
        <v>6</v>
      </c>
      <c r="R260" s="356">
        <f t="shared" si="53"/>
        <v>222</v>
      </c>
      <c r="S260" s="356">
        <f t="shared" si="54"/>
        <v>222</v>
      </c>
    </row>
    <row r="261" spans="1:19" ht="13.5" thickBot="1" x14ac:dyDescent="0.25">
      <c r="A261" s="19" t="s">
        <v>102</v>
      </c>
      <c r="B261" s="19" t="s">
        <v>2294</v>
      </c>
      <c r="C261" s="19" t="s">
        <v>673</v>
      </c>
      <c r="D261" s="341" t="s">
        <v>429</v>
      </c>
      <c r="E261" s="353"/>
      <c r="F261" s="19" t="s">
        <v>12</v>
      </c>
      <c r="G261" s="354">
        <v>45812.682789351849</v>
      </c>
      <c r="H261" s="354">
        <v>45812.682847222219</v>
      </c>
      <c r="I261" s="19" t="str">
        <f t="shared" si="44"/>
        <v>J</v>
      </c>
      <c r="J261" s="19" t="str">
        <f t="shared" si="45"/>
        <v>J</v>
      </c>
      <c r="K261" s="19" t="str">
        <f t="shared" si="46"/>
        <v>HA</v>
      </c>
      <c r="L261" s="19" t="str">
        <f t="shared" si="47"/>
        <v>SB</v>
      </c>
      <c r="M261" s="19" t="str">
        <f t="shared" si="48"/>
        <v>H</v>
      </c>
      <c r="N261" s="355">
        <f t="shared" si="49"/>
        <v>7</v>
      </c>
      <c r="O261" s="355" t="str">
        <f t="shared" si="50"/>
        <v/>
      </c>
      <c r="P261" s="19" t="str">
        <f t="shared" si="51"/>
        <v/>
      </c>
      <c r="Q261" s="355">
        <f t="shared" si="52"/>
        <v>7</v>
      </c>
      <c r="R261" s="355">
        <f t="shared" si="53"/>
        <v>223</v>
      </c>
      <c r="S261" s="355">
        <f t="shared" si="54"/>
        <v>223</v>
      </c>
    </row>
    <row r="262" spans="1:19" ht="13.5" thickBot="1" x14ac:dyDescent="0.25">
      <c r="A262" s="19" t="s">
        <v>103</v>
      </c>
      <c r="B262" s="19" t="s">
        <v>705</v>
      </c>
      <c r="C262" s="19" t="s">
        <v>673</v>
      </c>
      <c r="D262" s="341" t="s">
        <v>429</v>
      </c>
      <c r="E262" s="353"/>
      <c r="F262" s="19" t="s">
        <v>6</v>
      </c>
      <c r="G262" s="354">
        <v>45314.479259259257</v>
      </c>
      <c r="H262" s="354">
        <v>45314.502291666664</v>
      </c>
      <c r="I262" s="19" t="str">
        <f t="shared" si="44"/>
        <v>J</v>
      </c>
      <c r="J262" s="19" t="str">
        <f t="shared" si="45"/>
        <v>J</v>
      </c>
      <c r="K262" s="19" t="str">
        <f t="shared" si="46"/>
        <v>HA</v>
      </c>
      <c r="L262" s="19" t="str">
        <f t="shared" si="47"/>
        <v>SB</v>
      </c>
      <c r="M262" s="19" t="str">
        <f t="shared" si="48"/>
        <v>H</v>
      </c>
      <c r="N262" s="355" t="str">
        <f t="shared" si="49"/>
        <v/>
      </c>
      <c r="O262" s="355" t="str">
        <f t="shared" si="50"/>
        <v/>
      </c>
      <c r="P262" s="19" t="str">
        <f t="shared" si="51"/>
        <v/>
      </c>
      <c r="Q262" s="355">
        <f t="shared" si="52"/>
        <v>1</v>
      </c>
      <c r="R262" s="355">
        <f t="shared" si="53"/>
        <v>224</v>
      </c>
      <c r="S262" s="355">
        <f t="shared" si="54"/>
        <v>224</v>
      </c>
    </row>
    <row r="263" spans="1:19" ht="13.5" thickBot="1" x14ac:dyDescent="0.25">
      <c r="A263" s="353" t="s">
        <v>103</v>
      </c>
      <c r="B263" s="353" t="s">
        <v>705</v>
      </c>
      <c r="C263" s="353" t="s">
        <v>673</v>
      </c>
      <c r="D263" s="341" t="s">
        <v>429</v>
      </c>
      <c r="E263" s="353"/>
      <c r="F263" s="353" t="s">
        <v>16</v>
      </c>
      <c r="G263" s="354">
        <v>45440.590416666666</v>
      </c>
      <c r="H263" s="354">
        <v>45831.365925925929</v>
      </c>
      <c r="I263" s="19" t="str">
        <f t="shared" si="44"/>
        <v>J</v>
      </c>
      <c r="J263" s="19" t="str">
        <f t="shared" si="45"/>
        <v>J</v>
      </c>
      <c r="K263" s="19" t="str">
        <f t="shared" si="46"/>
        <v>HA</v>
      </c>
      <c r="L263" s="19" t="str">
        <f t="shared" si="47"/>
        <v>SB</v>
      </c>
      <c r="M263" s="353" t="str">
        <f t="shared" si="48"/>
        <v>H</v>
      </c>
      <c r="N263" s="356" t="str">
        <f t="shared" si="49"/>
        <v/>
      </c>
      <c r="O263" s="356" t="str">
        <f t="shared" si="50"/>
        <v/>
      </c>
      <c r="P263" s="353" t="str">
        <f t="shared" si="51"/>
        <v/>
      </c>
      <c r="Q263" s="356">
        <f t="shared" si="52"/>
        <v>2</v>
      </c>
      <c r="R263" s="356">
        <f t="shared" si="53"/>
        <v>225</v>
      </c>
      <c r="S263" s="356">
        <f t="shared" si="54"/>
        <v>225</v>
      </c>
    </row>
    <row r="264" spans="1:19" ht="13.5" thickBot="1" x14ac:dyDescent="0.25">
      <c r="A264" s="353" t="s">
        <v>103</v>
      </c>
      <c r="B264" s="353" t="s">
        <v>705</v>
      </c>
      <c r="C264" s="353" t="s">
        <v>673</v>
      </c>
      <c r="D264" s="341" t="s">
        <v>429</v>
      </c>
      <c r="E264" s="353"/>
      <c r="F264" s="353" t="s">
        <v>9</v>
      </c>
      <c r="G264" s="354">
        <v>45309.497986111113</v>
      </c>
      <c r="H264" s="354">
        <v>45632.614733796298</v>
      </c>
      <c r="I264" s="19" t="str">
        <f t="shared" si="44"/>
        <v>J</v>
      </c>
      <c r="J264" s="19" t="str">
        <f t="shared" si="45"/>
        <v>J</v>
      </c>
      <c r="K264" s="19" t="str">
        <f t="shared" si="46"/>
        <v>HA</v>
      </c>
      <c r="L264" s="19" t="str">
        <f t="shared" si="47"/>
        <v>SB</v>
      </c>
      <c r="M264" s="353" t="str">
        <f t="shared" si="48"/>
        <v>H</v>
      </c>
      <c r="N264" s="356" t="str">
        <f t="shared" si="49"/>
        <v/>
      </c>
      <c r="O264" s="356" t="str">
        <f t="shared" si="50"/>
        <v/>
      </c>
      <c r="P264" s="353" t="str">
        <f t="shared" si="51"/>
        <v/>
      </c>
      <c r="Q264" s="356">
        <f t="shared" si="52"/>
        <v>3</v>
      </c>
      <c r="R264" s="356">
        <f t="shared" si="53"/>
        <v>226</v>
      </c>
      <c r="S264" s="356">
        <f t="shared" si="54"/>
        <v>226</v>
      </c>
    </row>
    <row r="265" spans="1:19" ht="13.5" thickBot="1" x14ac:dyDescent="0.25">
      <c r="A265" s="19" t="s">
        <v>103</v>
      </c>
      <c r="B265" s="19" t="s">
        <v>618</v>
      </c>
      <c r="C265" s="19" t="s">
        <v>673</v>
      </c>
      <c r="D265" s="341" t="s">
        <v>429</v>
      </c>
      <c r="E265" s="353"/>
      <c r="F265" s="19" t="s">
        <v>10</v>
      </c>
      <c r="G265" s="354">
        <v>40599.574236111112</v>
      </c>
      <c r="H265" s="354">
        <v>45453.662256944444</v>
      </c>
      <c r="I265" s="19" t="str">
        <f t="shared" si="44"/>
        <v>J</v>
      </c>
      <c r="J265" s="19" t="str">
        <f t="shared" si="45"/>
        <v>J</v>
      </c>
      <c r="K265" s="19" t="str">
        <f t="shared" si="46"/>
        <v>HA</v>
      </c>
      <c r="L265" s="19" t="str">
        <f t="shared" si="47"/>
        <v>SB</v>
      </c>
      <c r="M265" s="19" t="str">
        <f t="shared" si="48"/>
        <v>H</v>
      </c>
      <c r="N265" s="355" t="str">
        <f t="shared" si="49"/>
        <v/>
      </c>
      <c r="O265" s="355" t="str">
        <f t="shared" si="50"/>
        <v/>
      </c>
      <c r="P265" s="19" t="str">
        <f t="shared" si="51"/>
        <v/>
      </c>
      <c r="Q265" s="355">
        <f t="shared" si="52"/>
        <v>4</v>
      </c>
      <c r="R265" s="355">
        <f t="shared" si="53"/>
        <v>227</v>
      </c>
      <c r="S265" s="355">
        <f t="shared" si="54"/>
        <v>227</v>
      </c>
    </row>
    <row r="266" spans="1:19" ht="13.5" thickBot="1" x14ac:dyDescent="0.25">
      <c r="A266" s="353" t="s">
        <v>103</v>
      </c>
      <c r="B266" s="353" t="s">
        <v>705</v>
      </c>
      <c r="C266" s="353" t="s">
        <v>673</v>
      </c>
      <c r="D266" s="341" t="s">
        <v>429</v>
      </c>
      <c r="E266" s="353"/>
      <c r="F266" s="353" t="s">
        <v>11</v>
      </c>
      <c r="G266" s="354">
        <v>42870</v>
      </c>
      <c r="H266" s="354">
        <v>45258.552881944444</v>
      </c>
      <c r="I266" s="19" t="str">
        <f t="shared" si="44"/>
        <v>J</v>
      </c>
      <c r="J266" s="19" t="str">
        <f t="shared" si="45"/>
        <v>J</v>
      </c>
      <c r="K266" s="19" t="str">
        <f t="shared" si="46"/>
        <v>HA</v>
      </c>
      <c r="L266" s="19" t="str">
        <f t="shared" si="47"/>
        <v>SB</v>
      </c>
      <c r="M266" s="353" t="str">
        <f t="shared" si="48"/>
        <v>H</v>
      </c>
      <c r="N266" s="356" t="str">
        <f t="shared" si="49"/>
        <v/>
      </c>
      <c r="O266" s="356" t="str">
        <f t="shared" si="50"/>
        <v/>
      </c>
      <c r="P266" s="353" t="str">
        <f t="shared" si="51"/>
        <v/>
      </c>
      <c r="Q266" s="356">
        <f t="shared" si="52"/>
        <v>5</v>
      </c>
      <c r="R266" s="356">
        <f t="shared" si="53"/>
        <v>228</v>
      </c>
      <c r="S266" s="356">
        <f t="shared" si="54"/>
        <v>228</v>
      </c>
    </row>
    <row r="267" spans="1:19" ht="13.5" thickBot="1" x14ac:dyDescent="0.25">
      <c r="A267" s="353" t="s">
        <v>103</v>
      </c>
      <c r="B267" s="353" t="s">
        <v>705</v>
      </c>
      <c r="C267" s="353" t="s">
        <v>673</v>
      </c>
      <c r="D267" s="341" t="s">
        <v>429</v>
      </c>
      <c r="E267" s="353"/>
      <c r="F267" s="353" t="s">
        <v>15</v>
      </c>
      <c r="G267" s="354">
        <v>44523</v>
      </c>
      <c r="H267" s="354">
        <v>45660.40452546296</v>
      </c>
      <c r="I267" s="19" t="str">
        <f t="shared" si="44"/>
        <v>J</v>
      </c>
      <c r="J267" s="19" t="str">
        <f t="shared" si="45"/>
        <v>J</v>
      </c>
      <c r="K267" s="19" t="str">
        <f t="shared" si="46"/>
        <v>HA</v>
      </c>
      <c r="L267" s="19" t="str">
        <f t="shared" si="47"/>
        <v>SB</v>
      </c>
      <c r="M267" s="353" t="str">
        <f t="shared" si="48"/>
        <v>H</v>
      </c>
      <c r="N267" s="356" t="str">
        <f t="shared" si="49"/>
        <v/>
      </c>
      <c r="O267" s="356" t="str">
        <f t="shared" si="50"/>
        <v/>
      </c>
      <c r="P267" s="353" t="str">
        <f t="shared" si="51"/>
        <v/>
      </c>
      <c r="Q267" s="356">
        <f t="shared" si="52"/>
        <v>6</v>
      </c>
      <c r="R267" s="356">
        <f t="shared" si="53"/>
        <v>229</v>
      </c>
      <c r="S267" s="356">
        <f t="shared" si="54"/>
        <v>229</v>
      </c>
    </row>
    <row r="268" spans="1:19" ht="13.5" thickBot="1" x14ac:dyDescent="0.25">
      <c r="A268" s="19" t="s">
        <v>103</v>
      </c>
      <c r="B268" s="19" t="s">
        <v>705</v>
      </c>
      <c r="C268" s="19" t="s">
        <v>673</v>
      </c>
      <c r="D268" s="341" t="s">
        <v>429</v>
      </c>
      <c r="E268" s="353"/>
      <c r="F268" s="19" t="s">
        <v>12</v>
      </c>
      <c r="G268" s="354">
        <v>42854.419270833336</v>
      </c>
      <c r="H268" s="354">
        <v>44777.372303240743</v>
      </c>
      <c r="I268" s="19" t="str">
        <f t="shared" si="44"/>
        <v>J</v>
      </c>
      <c r="J268" s="19" t="str">
        <f t="shared" si="45"/>
        <v>J</v>
      </c>
      <c r="K268" s="19" t="str">
        <f t="shared" si="46"/>
        <v>HA</v>
      </c>
      <c r="L268" s="19" t="str">
        <f t="shared" si="47"/>
        <v>SB</v>
      </c>
      <c r="M268" s="19" t="str">
        <f t="shared" si="48"/>
        <v>H</v>
      </c>
      <c r="N268" s="355">
        <f t="shared" si="49"/>
        <v>7</v>
      </c>
      <c r="O268" s="355" t="str">
        <f t="shared" si="50"/>
        <v/>
      </c>
      <c r="P268" s="19" t="str">
        <f t="shared" si="51"/>
        <v/>
      </c>
      <c r="Q268" s="355">
        <f t="shared" si="52"/>
        <v>7</v>
      </c>
      <c r="R268" s="355">
        <f t="shared" si="53"/>
        <v>230</v>
      </c>
      <c r="S268" s="355">
        <f t="shared" si="54"/>
        <v>230</v>
      </c>
    </row>
    <row r="269" spans="1:19" ht="13.5" thickBot="1" x14ac:dyDescent="0.25">
      <c r="A269" s="353" t="s">
        <v>104</v>
      </c>
      <c r="B269" s="353" t="s">
        <v>922</v>
      </c>
      <c r="C269" s="353" t="s">
        <v>673</v>
      </c>
      <c r="D269" s="341" t="s">
        <v>429</v>
      </c>
      <c r="E269" s="353"/>
      <c r="F269" s="353" t="s">
        <v>6</v>
      </c>
      <c r="G269" s="354">
        <v>45314.479444444441</v>
      </c>
      <c r="H269" s="354">
        <v>45314.526354166665</v>
      </c>
      <c r="I269" s="19" t="str">
        <f t="shared" si="44"/>
        <v>J</v>
      </c>
      <c r="J269" s="19" t="str">
        <f t="shared" si="45"/>
        <v>J</v>
      </c>
      <c r="K269" s="19" t="str">
        <f t="shared" si="46"/>
        <v>HA</v>
      </c>
      <c r="L269" s="19" t="str">
        <f t="shared" si="47"/>
        <v>SB</v>
      </c>
      <c r="M269" s="353" t="str">
        <f t="shared" si="48"/>
        <v>H</v>
      </c>
      <c r="N269" s="356" t="str">
        <f t="shared" si="49"/>
        <v/>
      </c>
      <c r="O269" s="356" t="str">
        <f t="shared" si="50"/>
        <v/>
      </c>
      <c r="P269" s="353" t="str">
        <f t="shared" si="51"/>
        <v/>
      </c>
      <c r="Q269" s="356">
        <f t="shared" si="52"/>
        <v>1</v>
      </c>
      <c r="R269" s="356">
        <f t="shared" si="53"/>
        <v>231</v>
      </c>
      <c r="S269" s="356">
        <f t="shared" si="54"/>
        <v>231</v>
      </c>
    </row>
    <row r="270" spans="1:19" ht="13.5" thickBot="1" x14ac:dyDescent="0.25">
      <c r="A270" s="353" t="s">
        <v>104</v>
      </c>
      <c r="B270" s="353" t="s">
        <v>922</v>
      </c>
      <c r="C270" s="353" t="s">
        <v>673</v>
      </c>
      <c r="D270" s="341" t="s">
        <v>429</v>
      </c>
      <c r="E270" s="353"/>
      <c r="F270" s="353" t="s">
        <v>9</v>
      </c>
      <c r="G270" s="354">
        <v>45309.498842592591</v>
      </c>
      <c r="H270" s="354">
        <v>45632.615023148152</v>
      </c>
      <c r="I270" s="19" t="str">
        <f t="shared" si="44"/>
        <v>J</v>
      </c>
      <c r="J270" s="19" t="str">
        <f t="shared" si="45"/>
        <v>J</v>
      </c>
      <c r="K270" s="19" t="str">
        <f t="shared" si="46"/>
        <v>HA</v>
      </c>
      <c r="L270" s="19" t="str">
        <f t="shared" si="47"/>
        <v>SB</v>
      </c>
      <c r="M270" s="353" t="str">
        <f t="shared" si="48"/>
        <v>H</v>
      </c>
      <c r="N270" s="356" t="str">
        <f t="shared" si="49"/>
        <v/>
      </c>
      <c r="O270" s="356" t="str">
        <f t="shared" si="50"/>
        <v/>
      </c>
      <c r="P270" s="353" t="str">
        <f t="shared" si="51"/>
        <v/>
      </c>
      <c r="Q270" s="356">
        <f t="shared" si="52"/>
        <v>2</v>
      </c>
      <c r="R270" s="356">
        <f t="shared" si="53"/>
        <v>232</v>
      </c>
      <c r="S270" s="356">
        <f t="shared" si="54"/>
        <v>232</v>
      </c>
    </row>
    <row r="271" spans="1:19" ht="13.5" thickBot="1" x14ac:dyDescent="0.25">
      <c r="A271" s="19" t="s">
        <v>104</v>
      </c>
      <c r="B271" s="19" t="s">
        <v>922</v>
      </c>
      <c r="C271" s="19" t="s">
        <v>673</v>
      </c>
      <c r="D271" s="341" t="s">
        <v>429</v>
      </c>
      <c r="E271" s="353"/>
      <c r="F271" s="19" t="s">
        <v>11</v>
      </c>
      <c r="G271" s="354">
        <v>35656.626076388886</v>
      </c>
      <c r="H271" s="354">
        <v>45699.623888888891</v>
      </c>
      <c r="I271" s="19" t="str">
        <f t="shared" si="44"/>
        <v>J</v>
      </c>
      <c r="J271" s="19" t="str">
        <f t="shared" si="45"/>
        <v>J</v>
      </c>
      <c r="K271" s="19" t="str">
        <f t="shared" si="46"/>
        <v>HA</v>
      </c>
      <c r="L271" s="19" t="str">
        <f t="shared" si="47"/>
        <v>SB</v>
      </c>
      <c r="M271" s="19" t="str">
        <f t="shared" si="48"/>
        <v>H</v>
      </c>
      <c r="N271" s="355" t="str">
        <f t="shared" si="49"/>
        <v/>
      </c>
      <c r="O271" s="355" t="str">
        <f t="shared" si="50"/>
        <v/>
      </c>
      <c r="P271" s="19" t="str">
        <f t="shared" si="51"/>
        <v/>
      </c>
      <c r="Q271" s="355">
        <f t="shared" si="52"/>
        <v>3</v>
      </c>
      <c r="R271" s="355">
        <f t="shared" si="53"/>
        <v>233</v>
      </c>
      <c r="S271" s="355">
        <f t="shared" si="54"/>
        <v>233</v>
      </c>
    </row>
    <row r="272" spans="1:19" ht="13.5" thickBot="1" x14ac:dyDescent="0.25">
      <c r="A272" s="19" t="s">
        <v>104</v>
      </c>
      <c r="B272" s="19" t="s">
        <v>922</v>
      </c>
      <c r="C272" s="19" t="s">
        <v>673</v>
      </c>
      <c r="D272" s="341" t="s">
        <v>429</v>
      </c>
      <c r="E272" s="353"/>
      <c r="F272" s="19" t="s">
        <v>15</v>
      </c>
      <c r="G272" s="354">
        <v>44523</v>
      </c>
      <c r="H272" s="354">
        <v>45660.404618055552</v>
      </c>
      <c r="I272" s="19" t="str">
        <f t="shared" si="44"/>
        <v>J</v>
      </c>
      <c r="J272" s="19" t="str">
        <f t="shared" si="45"/>
        <v>J</v>
      </c>
      <c r="K272" s="19" t="str">
        <f t="shared" si="46"/>
        <v>HA</v>
      </c>
      <c r="L272" s="19" t="str">
        <f t="shared" si="47"/>
        <v>SB</v>
      </c>
      <c r="M272" s="19" t="str">
        <f t="shared" si="48"/>
        <v>H</v>
      </c>
      <c r="N272" s="355" t="str">
        <f t="shared" si="49"/>
        <v/>
      </c>
      <c r="O272" s="355" t="str">
        <f t="shared" si="50"/>
        <v/>
      </c>
      <c r="P272" s="19" t="str">
        <f t="shared" si="51"/>
        <v/>
      </c>
      <c r="Q272" s="355">
        <f t="shared" si="52"/>
        <v>4</v>
      </c>
      <c r="R272" s="355">
        <f t="shared" si="53"/>
        <v>234</v>
      </c>
      <c r="S272" s="355">
        <f t="shared" si="54"/>
        <v>234</v>
      </c>
    </row>
    <row r="273" spans="1:19" ht="13.5" thickBot="1" x14ac:dyDescent="0.25">
      <c r="A273" s="19" t="s">
        <v>104</v>
      </c>
      <c r="B273" s="19" t="s">
        <v>922</v>
      </c>
      <c r="C273" s="19" t="s">
        <v>673</v>
      </c>
      <c r="D273" s="341" t="s">
        <v>429</v>
      </c>
      <c r="E273" s="353"/>
      <c r="F273" s="19" t="s">
        <v>12</v>
      </c>
      <c r="G273" s="354">
        <v>45812.68304398148</v>
      </c>
      <c r="H273" s="354">
        <v>45812.68304398148</v>
      </c>
      <c r="I273" s="19" t="str">
        <f t="shared" si="44"/>
        <v>J</v>
      </c>
      <c r="J273" s="19" t="str">
        <f t="shared" si="45"/>
        <v>J</v>
      </c>
      <c r="K273" s="19" t="str">
        <f t="shared" si="46"/>
        <v>HA</v>
      </c>
      <c r="L273" s="19" t="str">
        <f t="shared" si="47"/>
        <v>SB</v>
      </c>
      <c r="M273" s="19" t="str">
        <f t="shared" si="48"/>
        <v>H</v>
      </c>
      <c r="N273" s="355">
        <f t="shared" si="49"/>
        <v>5</v>
      </c>
      <c r="O273" s="355" t="str">
        <f t="shared" si="50"/>
        <v/>
      </c>
      <c r="P273" s="19" t="str">
        <f t="shared" si="51"/>
        <v/>
      </c>
      <c r="Q273" s="355">
        <f t="shared" si="52"/>
        <v>5</v>
      </c>
      <c r="R273" s="355">
        <f t="shared" si="53"/>
        <v>235</v>
      </c>
      <c r="S273" s="355">
        <f t="shared" si="54"/>
        <v>235</v>
      </c>
    </row>
    <row r="274" spans="1:19" ht="13.5" thickBot="1" x14ac:dyDescent="0.25">
      <c r="A274" s="19" t="s">
        <v>199</v>
      </c>
      <c r="B274" s="19" t="s">
        <v>781</v>
      </c>
      <c r="C274" s="19" t="s">
        <v>673</v>
      </c>
      <c r="D274" s="341" t="s">
        <v>429</v>
      </c>
      <c r="E274" s="353"/>
      <c r="F274" s="19" t="s">
        <v>6</v>
      </c>
      <c r="G274" s="354">
        <v>45314.480208333334</v>
      </c>
      <c r="H274" s="354">
        <v>45314.502395833333</v>
      </c>
      <c r="I274" s="19" t="str">
        <f t="shared" si="44"/>
        <v>J</v>
      </c>
      <c r="J274" s="19" t="str">
        <f t="shared" si="45"/>
        <v>J</v>
      </c>
      <c r="K274" s="19" t="str">
        <f t="shared" si="46"/>
        <v>HA</v>
      </c>
      <c r="L274" s="19" t="str">
        <f t="shared" si="47"/>
        <v>SH</v>
      </c>
      <c r="M274" s="19" t="str">
        <f t="shared" si="48"/>
        <v>H</v>
      </c>
      <c r="N274" s="355" t="str">
        <f t="shared" si="49"/>
        <v/>
      </c>
      <c r="O274" s="355" t="str">
        <f t="shared" si="50"/>
        <v/>
      </c>
      <c r="P274" s="19" t="str">
        <f t="shared" si="51"/>
        <v/>
      </c>
      <c r="Q274" s="355">
        <f t="shared" si="52"/>
        <v>1</v>
      </c>
      <c r="R274" s="355">
        <f t="shared" si="53"/>
        <v>236</v>
      </c>
      <c r="S274" s="355">
        <f t="shared" si="54"/>
        <v>236</v>
      </c>
    </row>
    <row r="275" spans="1:19" ht="13.5" thickBot="1" x14ac:dyDescent="0.25">
      <c r="A275" s="353" t="s">
        <v>199</v>
      </c>
      <c r="B275" s="353" t="s">
        <v>781</v>
      </c>
      <c r="C275" s="353" t="s">
        <v>673</v>
      </c>
      <c r="D275" s="341" t="s">
        <v>429</v>
      </c>
      <c r="E275" s="353"/>
      <c r="F275" s="353" t="s">
        <v>9</v>
      </c>
      <c r="G275" s="354">
        <v>45309.50104166667</v>
      </c>
      <c r="H275" s="354">
        <v>45632.616747685184</v>
      </c>
      <c r="I275" s="19" t="str">
        <f t="shared" si="44"/>
        <v>J</v>
      </c>
      <c r="J275" s="19" t="str">
        <f t="shared" si="45"/>
        <v>J</v>
      </c>
      <c r="K275" s="19" t="str">
        <f t="shared" si="46"/>
        <v>HA</v>
      </c>
      <c r="L275" s="19" t="str">
        <f t="shared" si="47"/>
        <v>SH</v>
      </c>
      <c r="M275" s="19" t="str">
        <f t="shared" si="48"/>
        <v>H</v>
      </c>
      <c r="N275" s="355" t="str">
        <f t="shared" si="49"/>
        <v/>
      </c>
      <c r="O275" s="355" t="str">
        <f t="shared" si="50"/>
        <v/>
      </c>
      <c r="P275" s="19" t="str">
        <f t="shared" si="51"/>
        <v/>
      </c>
      <c r="Q275" s="355">
        <f t="shared" si="52"/>
        <v>2</v>
      </c>
      <c r="R275" s="355">
        <f t="shared" si="53"/>
        <v>237</v>
      </c>
      <c r="S275" s="355">
        <f t="shared" si="54"/>
        <v>237</v>
      </c>
    </row>
    <row r="276" spans="1:19" ht="13.5" thickBot="1" x14ac:dyDescent="0.25">
      <c r="A276" s="19" t="s">
        <v>199</v>
      </c>
      <c r="B276" s="19" t="s">
        <v>620</v>
      </c>
      <c r="C276" s="19" t="s">
        <v>673</v>
      </c>
      <c r="D276" s="341" t="s">
        <v>429</v>
      </c>
      <c r="E276" s="353"/>
      <c r="F276" s="19" t="s">
        <v>10</v>
      </c>
      <c r="G276" s="354">
        <v>43654.595023148147</v>
      </c>
      <c r="H276" s="354">
        <v>45453.651354166665</v>
      </c>
      <c r="I276" s="19" t="str">
        <f t="shared" si="44"/>
        <v>J</v>
      </c>
      <c r="J276" s="19" t="str">
        <f t="shared" si="45"/>
        <v>J</v>
      </c>
      <c r="K276" s="19" t="str">
        <f t="shared" si="46"/>
        <v>HA</v>
      </c>
      <c r="L276" s="19" t="str">
        <f t="shared" si="47"/>
        <v>SH</v>
      </c>
      <c r="M276" s="19" t="str">
        <f t="shared" si="48"/>
        <v>H</v>
      </c>
      <c r="N276" s="355" t="str">
        <f t="shared" si="49"/>
        <v/>
      </c>
      <c r="O276" s="355" t="str">
        <f t="shared" si="50"/>
        <v/>
      </c>
      <c r="P276" s="19" t="str">
        <f t="shared" si="51"/>
        <v/>
      </c>
      <c r="Q276" s="355">
        <f t="shared" si="52"/>
        <v>3</v>
      </c>
      <c r="R276" s="355">
        <f t="shared" si="53"/>
        <v>238</v>
      </c>
      <c r="S276" s="355">
        <f t="shared" si="54"/>
        <v>238</v>
      </c>
    </row>
    <row r="277" spans="1:19" ht="13.5" thickBot="1" x14ac:dyDescent="0.25">
      <c r="A277" s="353" t="s">
        <v>199</v>
      </c>
      <c r="B277" s="353" t="s">
        <v>781</v>
      </c>
      <c r="C277" s="353" t="s">
        <v>673</v>
      </c>
      <c r="D277" s="341" t="s">
        <v>429</v>
      </c>
      <c r="E277" s="353"/>
      <c r="F277" s="353" t="s">
        <v>15</v>
      </c>
      <c r="G277" s="354">
        <v>42522.466724537036</v>
      </c>
      <c r="H277" s="354">
        <v>44603.427777777775</v>
      </c>
      <c r="I277" s="19" t="str">
        <f t="shared" si="44"/>
        <v>J</v>
      </c>
      <c r="J277" s="19" t="str">
        <f t="shared" si="45"/>
        <v>J</v>
      </c>
      <c r="K277" s="19" t="str">
        <f t="shared" si="46"/>
        <v>HA</v>
      </c>
      <c r="L277" s="19" t="str">
        <f t="shared" si="47"/>
        <v>SH</v>
      </c>
      <c r="M277" s="353" t="str">
        <f t="shared" si="48"/>
        <v>H</v>
      </c>
      <c r="N277" s="356">
        <f t="shared" si="49"/>
        <v>4</v>
      </c>
      <c r="O277" s="356" t="str">
        <f t="shared" si="50"/>
        <v/>
      </c>
      <c r="P277" s="353" t="str">
        <f t="shared" si="51"/>
        <v/>
      </c>
      <c r="Q277" s="356">
        <f t="shared" si="52"/>
        <v>4</v>
      </c>
      <c r="R277" s="356">
        <f t="shared" si="53"/>
        <v>239</v>
      </c>
      <c r="S277" s="356">
        <f t="shared" si="54"/>
        <v>239</v>
      </c>
    </row>
    <row r="278" spans="1:19" ht="13.5" thickBot="1" x14ac:dyDescent="0.25">
      <c r="A278" s="19" t="s">
        <v>200</v>
      </c>
      <c r="B278" s="19" t="s">
        <v>1599</v>
      </c>
      <c r="C278" s="19" t="s">
        <v>673</v>
      </c>
      <c r="D278" s="341" t="s">
        <v>429</v>
      </c>
      <c r="E278" s="353"/>
      <c r="F278" s="19" t="s">
        <v>6</v>
      </c>
      <c r="G278" s="354">
        <v>45314.480624999997</v>
      </c>
      <c r="H278" s="354">
        <v>45314.502476851849</v>
      </c>
      <c r="I278" s="19" t="str">
        <f t="shared" si="44"/>
        <v>J</v>
      </c>
      <c r="J278" s="19" t="str">
        <f t="shared" si="45"/>
        <v>J</v>
      </c>
      <c r="K278" s="19" t="str">
        <f t="shared" si="46"/>
        <v>HA</v>
      </c>
      <c r="L278" s="19" t="str">
        <f t="shared" si="47"/>
        <v>SH</v>
      </c>
      <c r="M278" s="19" t="str">
        <f t="shared" si="48"/>
        <v>H</v>
      </c>
      <c r="N278" s="355" t="str">
        <f t="shared" si="49"/>
        <v/>
      </c>
      <c r="O278" s="355" t="str">
        <f t="shared" si="50"/>
        <v/>
      </c>
      <c r="P278" s="19" t="str">
        <f t="shared" si="51"/>
        <v/>
      </c>
      <c r="Q278" s="355">
        <f t="shared" si="52"/>
        <v>1</v>
      </c>
      <c r="R278" s="355">
        <f t="shared" si="53"/>
        <v>240</v>
      </c>
      <c r="S278" s="355">
        <f t="shared" si="54"/>
        <v>240</v>
      </c>
    </row>
    <row r="279" spans="1:19" ht="13.5" thickBot="1" x14ac:dyDescent="0.25">
      <c r="A279" s="353" t="s">
        <v>200</v>
      </c>
      <c r="B279" s="353" t="s">
        <v>1599</v>
      </c>
      <c r="C279" s="353" t="s">
        <v>673</v>
      </c>
      <c r="D279" s="341" t="s">
        <v>429</v>
      </c>
      <c r="E279" s="353"/>
      <c r="F279" s="353" t="s">
        <v>9</v>
      </c>
      <c r="G279" s="354">
        <v>45309.501238425924</v>
      </c>
      <c r="H279" s="354">
        <v>45632.617372685185</v>
      </c>
      <c r="I279" s="19" t="str">
        <f t="shared" si="44"/>
        <v>J</v>
      </c>
      <c r="J279" s="19" t="str">
        <f t="shared" si="45"/>
        <v>J</v>
      </c>
      <c r="K279" s="19" t="str">
        <f t="shared" si="46"/>
        <v>HA</v>
      </c>
      <c r="L279" s="19" t="str">
        <f t="shared" si="47"/>
        <v>SH</v>
      </c>
      <c r="M279" s="353" t="str">
        <f t="shared" si="48"/>
        <v>H</v>
      </c>
      <c r="N279" s="356" t="str">
        <f t="shared" si="49"/>
        <v/>
      </c>
      <c r="O279" s="356" t="str">
        <f t="shared" si="50"/>
        <v/>
      </c>
      <c r="P279" s="353" t="str">
        <f t="shared" si="51"/>
        <v/>
      </c>
      <c r="Q279" s="356">
        <f t="shared" si="52"/>
        <v>2</v>
      </c>
      <c r="R279" s="356">
        <f t="shared" si="53"/>
        <v>241</v>
      </c>
      <c r="S279" s="356">
        <f t="shared" si="54"/>
        <v>241</v>
      </c>
    </row>
    <row r="280" spans="1:19" ht="13.5" thickBot="1" x14ac:dyDescent="0.25">
      <c r="A280" s="353" t="s">
        <v>200</v>
      </c>
      <c r="B280" s="353" t="s">
        <v>1599</v>
      </c>
      <c r="C280" s="353" t="s">
        <v>673</v>
      </c>
      <c r="D280" s="341" t="s">
        <v>429</v>
      </c>
      <c r="E280" s="353"/>
      <c r="F280" s="353" t="s">
        <v>15</v>
      </c>
      <c r="G280" s="354">
        <v>42522.466504629629</v>
      </c>
      <c r="H280" s="354">
        <v>44603.36959490741</v>
      </c>
      <c r="I280" s="19" t="str">
        <f t="shared" si="44"/>
        <v>J</v>
      </c>
      <c r="J280" s="19" t="str">
        <f t="shared" si="45"/>
        <v>J</v>
      </c>
      <c r="K280" s="19" t="str">
        <f t="shared" si="46"/>
        <v>HA</v>
      </c>
      <c r="L280" s="19" t="str">
        <f t="shared" si="47"/>
        <v>SH</v>
      </c>
      <c r="M280" s="353" t="str">
        <f t="shared" si="48"/>
        <v>H</v>
      </c>
      <c r="N280" s="356">
        <f t="shared" si="49"/>
        <v>3</v>
      </c>
      <c r="O280" s="356" t="str">
        <f t="shared" si="50"/>
        <v/>
      </c>
      <c r="P280" s="353" t="str">
        <f t="shared" si="51"/>
        <v/>
      </c>
      <c r="Q280" s="356">
        <f t="shared" si="52"/>
        <v>3</v>
      </c>
      <c r="R280" s="356">
        <f t="shared" si="53"/>
        <v>242</v>
      </c>
      <c r="S280" s="356">
        <f t="shared" si="54"/>
        <v>242</v>
      </c>
    </row>
    <row r="281" spans="1:19" ht="13.5" thickBot="1" x14ac:dyDescent="0.25">
      <c r="A281" s="19" t="s">
        <v>201</v>
      </c>
      <c r="B281" s="19" t="s">
        <v>883</v>
      </c>
      <c r="C281" s="19" t="s">
        <v>673</v>
      </c>
      <c r="D281" s="341" t="s">
        <v>429</v>
      </c>
      <c r="E281" s="353"/>
      <c r="F281" s="19" t="s">
        <v>6</v>
      </c>
      <c r="G281" s="354">
        <v>45314.480891203704</v>
      </c>
      <c r="H281" s="354">
        <v>45314.502557870372</v>
      </c>
      <c r="I281" s="19" t="str">
        <f t="shared" si="44"/>
        <v>J</v>
      </c>
      <c r="J281" s="19" t="str">
        <f t="shared" si="45"/>
        <v>J</v>
      </c>
      <c r="K281" s="19" t="str">
        <f t="shared" si="46"/>
        <v>HA</v>
      </c>
      <c r="L281" s="19" t="str">
        <f t="shared" si="47"/>
        <v>SH</v>
      </c>
      <c r="M281" s="19" t="str">
        <f t="shared" si="48"/>
        <v>H</v>
      </c>
      <c r="N281" s="355" t="str">
        <f t="shared" si="49"/>
        <v/>
      </c>
      <c r="O281" s="355" t="str">
        <f t="shared" si="50"/>
        <v/>
      </c>
      <c r="P281" s="19" t="str">
        <f t="shared" si="51"/>
        <v/>
      </c>
      <c r="Q281" s="355">
        <f t="shared" si="52"/>
        <v>1</v>
      </c>
      <c r="R281" s="355">
        <f t="shared" si="53"/>
        <v>243</v>
      </c>
      <c r="S281" s="355">
        <f t="shared" si="54"/>
        <v>243</v>
      </c>
    </row>
    <row r="282" spans="1:19" ht="13.5" thickBot="1" x14ac:dyDescent="0.25">
      <c r="A282" s="19" t="s">
        <v>201</v>
      </c>
      <c r="B282" s="19" t="s">
        <v>1196</v>
      </c>
      <c r="C282" s="19" t="s">
        <v>673</v>
      </c>
      <c r="D282" s="341" t="s">
        <v>429</v>
      </c>
      <c r="E282" s="353"/>
      <c r="F282" s="19" t="s">
        <v>7</v>
      </c>
      <c r="G282" s="354">
        <v>43473.473182870373</v>
      </c>
      <c r="H282" s="354">
        <v>44984.486990740741</v>
      </c>
      <c r="I282" s="19" t="str">
        <f t="shared" si="44"/>
        <v>J</v>
      </c>
      <c r="J282" s="19" t="str">
        <f t="shared" si="45"/>
        <v>J</v>
      </c>
      <c r="K282" s="19" t="str">
        <f t="shared" si="46"/>
        <v>HA</v>
      </c>
      <c r="L282" s="19" t="str">
        <f t="shared" si="47"/>
        <v>SH</v>
      </c>
      <c r="M282" s="19" t="str">
        <f t="shared" si="48"/>
        <v>H</v>
      </c>
      <c r="N282" s="355" t="str">
        <f t="shared" si="49"/>
        <v/>
      </c>
      <c r="O282" s="355" t="str">
        <f t="shared" si="50"/>
        <v/>
      </c>
      <c r="P282" s="19" t="str">
        <f t="shared" si="51"/>
        <v/>
      </c>
      <c r="Q282" s="355">
        <f t="shared" si="52"/>
        <v>2</v>
      </c>
      <c r="R282" s="355">
        <f t="shared" si="53"/>
        <v>244</v>
      </c>
      <c r="S282" s="355">
        <f t="shared" si="54"/>
        <v>244</v>
      </c>
    </row>
    <row r="283" spans="1:19" ht="13.5" thickBot="1" x14ac:dyDescent="0.25">
      <c r="A283" s="19" t="s">
        <v>201</v>
      </c>
      <c r="B283" s="19" t="s">
        <v>883</v>
      </c>
      <c r="C283" s="19" t="s">
        <v>673</v>
      </c>
      <c r="D283" s="341" t="s">
        <v>429</v>
      </c>
      <c r="E283" s="353"/>
      <c r="F283" s="19" t="s">
        <v>9</v>
      </c>
      <c r="G283" s="354">
        <v>45309.501435185186</v>
      </c>
      <c r="H283" s="354">
        <v>45632.617523148147</v>
      </c>
      <c r="I283" s="19" t="str">
        <f t="shared" si="44"/>
        <v>J</v>
      </c>
      <c r="J283" s="19" t="str">
        <f t="shared" si="45"/>
        <v>J</v>
      </c>
      <c r="K283" s="19" t="str">
        <f t="shared" si="46"/>
        <v>HA</v>
      </c>
      <c r="L283" s="19" t="str">
        <f t="shared" si="47"/>
        <v>SH</v>
      </c>
      <c r="M283" s="19" t="str">
        <f t="shared" si="48"/>
        <v>H</v>
      </c>
      <c r="N283" s="355" t="str">
        <f t="shared" si="49"/>
        <v/>
      </c>
      <c r="O283" s="355" t="str">
        <f t="shared" si="50"/>
        <v/>
      </c>
      <c r="P283" s="19" t="str">
        <f t="shared" si="51"/>
        <v/>
      </c>
      <c r="Q283" s="355">
        <f t="shared" si="52"/>
        <v>3</v>
      </c>
      <c r="R283" s="355">
        <f t="shared" si="53"/>
        <v>245</v>
      </c>
      <c r="S283" s="355">
        <f t="shared" si="54"/>
        <v>245</v>
      </c>
    </row>
    <row r="284" spans="1:19" ht="13.5" thickBot="1" x14ac:dyDescent="0.25">
      <c r="A284" s="353" t="s">
        <v>201</v>
      </c>
      <c r="B284" s="353" t="s">
        <v>623</v>
      </c>
      <c r="C284" s="353" t="s">
        <v>673</v>
      </c>
      <c r="D284" s="341" t="s">
        <v>429</v>
      </c>
      <c r="E284" s="353"/>
      <c r="F284" s="353" t="s">
        <v>10</v>
      </c>
      <c r="G284" s="354">
        <v>36844.46230324074</v>
      </c>
      <c r="H284" s="354">
        <v>45453.64099537037</v>
      </c>
      <c r="I284" s="19" t="str">
        <f t="shared" si="44"/>
        <v>J</v>
      </c>
      <c r="J284" s="19" t="str">
        <f t="shared" si="45"/>
        <v>J</v>
      </c>
      <c r="K284" s="19" t="str">
        <f t="shared" si="46"/>
        <v>HA</v>
      </c>
      <c r="L284" s="19" t="str">
        <f t="shared" si="47"/>
        <v>SH</v>
      </c>
      <c r="M284" s="19" t="str">
        <f t="shared" si="48"/>
        <v>H</v>
      </c>
      <c r="N284" s="355" t="str">
        <f t="shared" si="49"/>
        <v/>
      </c>
      <c r="O284" s="355" t="str">
        <f t="shared" si="50"/>
        <v/>
      </c>
      <c r="P284" s="19" t="str">
        <f t="shared" si="51"/>
        <v/>
      </c>
      <c r="Q284" s="355">
        <f t="shared" si="52"/>
        <v>4</v>
      </c>
      <c r="R284" s="355">
        <f t="shared" si="53"/>
        <v>246</v>
      </c>
      <c r="S284" s="355">
        <f t="shared" si="54"/>
        <v>246</v>
      </c>
    </row>
    <row r="285" spans="1:19" ht="13.5" thickBot="1" x14ac:dyDescent="0.25">
      <c r="A285" s="19" t="s">
        <v>201</v>
      </c>
      <c r="B285" s="19" t="s">
        <v>883</v>
      </c>
      <c r="C285" s="19" t="s">
        <v>673</v>
      </c>
      <c r="D285" s="341" t="s">
        <v>429</v>
      </c>
      <c r="E285" s="353"/>
      <c r="F285" s="19" t="s">
        <v>15</v>
      </c>
      <c r="G285" s="354">
        <v>44523</v>
      </c>
      <c r="H285" s="354">
        <v>44648.480300925927</v>
      </c>
      <c r="I285" s="19" t="str">
        <f t="shared" si="44"/>
        <v>J</v>
      </c>
      <c r="J285" s="19" t="str">
        <f t="shared" si="45"/>
        <v>J</v>
      </c>
      <c r="K285" s="19" t="str">
        <f t="shared" si="46"/>
        <v>HA</v>
      </c>
      <c r="L285" s="19" t="str">
        <f t="shared" si="47"/>
        <v>SH</v>
      </c>
      <c r="M285" s="19" t="str">
        <f t="shared" si="48"/>
        <v>H</v>
      </c>
      <c r="N285" s="355">
        <f t="shared" si="49"/>
        <v>5</v>
      </c>
      <c r="O285" s="355" t="str">
        <f t="shared" si="50"/>
        <v/>
      </c>
      <c r="P285" s="19" t="str">
        <f t="shared" si="51"/>
        <v/>
      </c>
      <c r="Q285" s="355">
        <f t="shared" si="52"/>
        <v>5</v>
      </c>
      <c r="R285" s="355">
        <f t="shared" si="53"/>
        <v>247</v>
      </c>
      <c r="S285" s="355">
        <f t="shared" si="54"/>
        <v>247</v>
      </c>
    </row>
    <row r="286" spans="1:19" ht="13.5" thickBot="1" x14ac:dyDescent="0.25">
      <c r="A286" s="353" t="s">
        <v>884</v>
      </c>
      <c r="B286" s="353" t="s">
        <v>1133</v>
      </c>
      <c r="C286" s="353" t="s">
        <v>673</v>
      </c>
      <c r="D286" s="341" t="s">
        <v>429</v>
      </c>
      <c r="E286" s="353">
        <v>40</v>
      </c>
      <c r="F286" s="353" t="s">
        <v>6</v>
      </c>
      <c r="G286" s="354">
        <v>35656.627013888887</v>
      </c>
      <c r="H286" s="354">
        <v>45470.360289351855</v>
      </c>
      <c r="I286" s="19" t="str">
        <f t="shared" si="44"/>
        <v>J</v>
      </c>
      <c r="J286" s="19" t="str">
        <f t="shared" si="45"/>
        <v>J</v>
      </c>
      <c r="K286" s="19" t="str">
        <f t="shared" si="46"/>
        <v>HA</v>
      </c>
      <c r="L286" s="19" t="str">
        <f t="shared" si="47"/>
        <v>SL</v>
      </c>
      <c r="M286" s="19" t="str">
        <f t="shared" si="48"/>
        <v>H</v>
      </c>
      <c r="N286" s="355" t="str">
        <f t="shared" si="49"/>
        <v/>
      </c>
      <c r="O286" s="355" t="str">
        <f t="shared" si="50"/>
        <v/>
      </c>
      <c r="P286" s="19" t="str">
        <f t="shared" si="51"/>
        <v/>
      </c>
      <c r="Q286" s="355">
        <f t="shared" si="52"/>
        <v>1</v>
      </c>
      <c r="R286" s="355">
        <f t="shared" si="53"/>
        <v>248</v>
      </c>
      <c r="S286" s="355">
        <f t="shared" si="54"/>
        <v>248</v>
      </c>
    </row>
    <row r="287" spans="1:19" ht="13.5" thickBot="1" x14ac:dyDescent="0.25">
      <c r="A287" s="19" t="s">
        <v>884</v>
      </c>
      <c r="B287" s="19" t="s">
        <v>624</v>
      </c>
      <c r="C287" s="19" t="s">
        <v>673</v>
      </c>
      <c r="D287" s="341" t="s">
        <v>429</v>
      </c>
      <c r="E287" s="353"/>
      <c r="F287" s="19" t="s">
        <v>7</v>
      </c>
      <c r="G287" s="354">
        <v>35656.627013888887</v>
      </c>
      <c r="H287" s="354">
        <v>45908.450983796298</v>
      </c>
      <c r="I287" s="19" t="str">
        <f t="shared" si="44"/>
        <v>J</v>
      </c>
      <c r="J287" s="19" t="str">
        <f t="shared" si="45"/>
        <v>J</v>
      </c>
      <c r="K287" s="19" t="str">
        <f t="shared" si="46"/>
        <v>HA</v>
      </c>
      <c r="L287" s="19" t="str">
        <f t="shared" si="47"/>
        <v>SL</v>
      </c>
      <c r="M287" s="19" t="str">
        <f t="shared" si="48"/>
        <v>H</v>
      </c>
      <c r="N287" s="355" t="str">
        <f t="shared" si="49"/>
        <v/>
      </c>
      <c r="O287" s="355" t="str">
        <f t="shared" si="50"/>
        <v/>
      </c>
      <c r="P287" s="19" t="str">
        <f t="shared" si="51"/>
        <v/>
      </c>
      <c r="Q287" s="355">
        <f t="shared" si="52"/>
        <v>2</v>
      </c>
      <c r="R287" s="355">
        <f t="shared" si="53"/>
        <v>249</v>
      </c>
      <c r="S287" s="355">
        <f t="shared" si="54"/>
        <v>249</v>
      </c>
    </row>
    <row r="288" spans="1:19" ht="13.5" thickBot="1" x14ac:dyDescent="0.25">
      <c r="A288" s="19" t="s">
        <v>884</v>
      </c>
      <c r="B288" s="19" t="s">
        <v>1133</v>
      </c>
      <c r="C288" s="19" t="s">
        <v>673</v>
      </c>
      <c r="D288" s="341" t="s">
        <v>429</v>
      </c>
      <c r="E288" s="353">
        <v>26</v>
      </c>
      <c r="F288" s="19" t="s">
        <v>8</v>
      </c>
      <c r="G288" s="354">
        <v>44363.922743055555</v>
      </c>
      <c r="H288" s="354">
        <v>45951.481921296298</v>
      </c>
      <c r="I288" s="19" t="str">
        <f t="shared" si="44"/>
        <v>J</v>
      </c>
      <c r="J288" s="19" t="str">
        <f t="shared" si="45"/>
        <v>J</v>
      </c>
      <c r="K288" s="19" t="str">
        <f t="shared" si="46"/>
        <v>HA</v>
      </c>
      <c r="L288" s="19" t="str">
        <f t="shared" si="47"/>
        <v>SL</v>
      </c>
      <c r="M288" s="19" t="str">
        <f t="shared" si="48"/>
        <v>H</v>
      </c>
      <c r="N288" s="355" t="str">
        <f t="shared" si="49"/>
        <v/>
      </c>
      <c r="O288" s="355" t="str">
        <f t="shared" si="50"/>
        <v/>
      </c>
      <c r="P288" s="19" t="str">
        <f t="shared" si="51"/>
        <v/>
      </c>
      <c r="Q288" s="355">
        <f t="shared" si="52"/>
        <v>3</v>
      </c>
      <c r="R288" s="355">
        <f t="shared" si="53"/>
        <v>250</v>
      </c>
      <c r="S288" s="355">
        <f t="shared" si="54"/>
        <v>250</v>
      </c>
    </row>
    <row r="289" spans="1:19" ht="13.5" thickBot="1" x14ac:dyDescent="0.25">
      <c r="A289" s="19" t="s">
        <v>884</v>
      </c>
      <c r="B289" s="19" t="s">
        <v>1133</v>
      </c>
      <c r="C289" s="19" t="s">
        <v>673</v>
      </c>
      <c r="D289" s="341" t="s">
        <v>429</v>
      </c>
      <c r="E289" s="353">
        <v>51</v>
      </c>
      <c r="F289" s="19" t="s">
        <v>16</v>
      </c>
      <c r="G289" s="354">
        <v>41506.406851851854</v>
      </c>
      <c r="H289" s="354">
        <v>45600.529791666668</v>
      </c>
      <c r="I289" s="19" t="str">
        <f t="shared" si="44"/>
        <v>J</v>
      </c>
      <c r="J289" s="19" t="str">
        <f t="shared" si="45"/>
        <v>J</v>
      </c>
      <c r="K289" s="19" t="str">
        <f t="shared" si="46"/>
        <v>HA</v>
      </c>
      <c r="L289" s="19" t="str">
        <f t="shared" si="47"/>
        <v>SL</v>
      </c>
      <c r="M289" s="19" t="str">
        <f t="shared" si="48"/>
        <v>H</v>
      </c>
      <c r="N289" s="355" t="str">
        <f t="shared" si="49"/>
        <v/>
      </c>
      <c r="O289" s="355" t="str">
        <f t="shared" si="50"/>
        <v/>
      </c>
      <c r="P289" s="19" t="str">
        <f t="shared" si="51"/>
        <v/>
      </c>
      <c r="Q289" s="355">
        <f t="shared" si="52"/>
        <v>4</v>
      </c>
      <c r="R289" s="355">
        <f t="shared" si="53"/>
        <v>251</v>
      </c>
      <c r="S289" s="355">
        <f t="shared" si="54"/>
        <v>251</v>
      </c>
    </row>
    <row r="290" spans="1:19" ht="13.5" thickBot="1" x14ac:dyDescent="0.25">
      <c r="A290" s="19" t="s">
        <v>884</v>
      </c>
      <c r="B290" s="19" t="s">
        <v>1133</v>
      </c>
      <c r="C290" s="19" t="s">
        <v>673</v>
      </c>
      <c r="D290" s="341" t="s">
        <v>429</v>
      </c>
      <c r="E290" s="353">
        <v>41</v>
      </c>
      <c r="F290" s="19" t="s">
        <v>9</v>
      </c>
      <c r="G290" s="354">
        <v>39301.436898148146</v>
      </c>
      <c r="H290" s="354">
        <v>45453.467835648145</v>
      </c>
      <c r="I290" s="19" t="str">
        <f t="shared" si="44"/>
        <v>J</v>
      </c>
      <c r="J290" s="19" t="str">
        <f t="shared" si="45"/>
        <v>J</v>
      </c>
      <c r="K290" s="19" t="str">
        <f t="shared" si="46"/>
        <v>HA</v>
      </c>
      <c r="L290" s="19" t="str">
        <f t="shared" si="47"/>
        <v>SL</v>
      </c>
      <c r="M290" s="19" t="str">
        <f t="shared" si="48"/>
        <v>H</v>
      </c>
      <c r="N290" s="355" t="str">
        <f t="shared" si="49"/>
        <v/>
      </c>
      <c r="O290" s="355" t="str">
        <f t="shared" si="50"/>
        <v/>
      </c>
      <c r="P290" s="19" t="str">
        <f t="shared" si="51"/>
        <v/>
      </c>
      <c r="Q290" s="355">
        <f t="shared" si="52"/>
        <v>5</v>
      </c>
      <c r="R290" s="355">
        <f t="shared" si="53"/>
        <v>252</v>
      </c>
      <c r="S290" s="355">
        <f t="shared" si="54"/>
        <v>252</v>
      </c>
    </row>
    <row r="291" spans="1:19" ht="13.5" thickBot="1" x14ac:dyDescent="0.25">
      <c r="A291" s="19" t="s">
        <v>884</v>
      </c>
      <c r="B291" s="19" t="s">
        <v>625</v>
      </c>
      <c r="C291" s="19" t="s">
        <v>673</v>
      </c>
      <c r="D291" s="341" t="s">
        <v>429</v>
      </c>
      <c r="E291" s="353"/>
      <c r="F291" s="19" t="s">
        <v>10</v>
      </c>
      <c r="G291" s="354">
        <v>35656.627013888887</v>
      </c>
      <c r="H291" s="354">
        <v>45453.643703703703</v>
      </c>
      <c r="I291" s="19" t="str">
        <f t="shared" si="44"/>
        <v>J</v>
      </c>
      <c r="J291" s="19" t="str">
        <f t="shared" si="45"/>
        <v>J</v>
      </c>
      <c r="K291" s="19" t="str">
        <f t="shared" si="46"/>
        <v>HA</v>
      </c>
      <c r="L291" s="19" t="str">
        <f t="shared" si="47"/>
        <v>SL</v>
      </c>
      <c r="M291" s="19" t="str">
        <f t="shared" si="48"/>
        <v>H</v>
      </c>
      <c r="N291" s="355" t="str">
        <f t="shared" si="49"/>
        <v/>
      </c>
      <c r="O291" s="355" t="str">
        <f t="shared" si="50"/>
        <v/>
      </c>
      <c r="P291" s="19" t="str">
        <f t="shared" si="51"/>
        <v/>
      </c>
      <c r="Q291" s="355">
        <f t="shared" si="52"/>
        <v>6</v>
      </c>
      <c r="R291" s="355">
        <f t="shared" si="53"/>
        <v>253</v>
      </c>
      <c r="S291" s="355">
        <f t="shared" si="54"/>
        <v>253</v>
      </c>
    </row>
    <row r="292" spans="1:19" ht="13.5" thickBot="1" x14ac:dyDescent="0.25">
      <c r="A292" s="353" t="s">
        <v>884</v>
      </c>
      <c r="B292" s="353" t="s">
        <v>1133</v>
      </c>
      <c r="C292" s="353" t="s">
        <v>673</v>
      </c>
      <c r="D292" s="341" t="s">
        <v>429</v>
      </c>
      <c r="E292" s="353">
        <v>78</v>
      </c>
      <c r="F292" s="353" t="s">
        <v>15</v>
      </c>
      <c r="G292" s="354">
        <v>40445.557800925926</v>
      </c>
      <c r="H292" s="354">
        <v>44978.622939814813</v>
      </c>
      <c r="I292" s="19" t="str">
        <f t="shared" si="44"/>
        <v>J</v>
      </c>
      <c r="J292" s="19" t="str">
        <f t="shared" si="45"/>
        <v>J</v>
      </c>
      <c r="K292" s="19" t="str">
        <f t="shared" si="46"/>
        <v>HA</v>
      </c>
      <c r="L292" s="19" t="str">
        <f t="shared" si="47"/>
        <v>SL</v>
      </c>
      <c r="M292" s="19" t="str">
        <f t="shared" si="48"/>
        <v>H</v>
      </c>
      <c r="N292" s="355" t="str">
        <f t="shared" si="49"/>
        <v/>
      </c>
      <c r="O292" s="355" t="str">
        <f t="shared" si="50"/>
        <v/>
      </c>
      <c r="P292" s="19" t="str">
        <f t="shared" si="51"/>
        <v/>
      </c>
      <c r="Q292" s="355">
        <f t="shared" si="52"/>
        <v>7</v>
      </c>
      <c r="R292" s="355">
        <f t="shared" si="53"/>
        <v>254</v>
      </c>
      <c r="S292" s="355">
        <f t="shared" si="54"/>
        <v>254</v>
      </c>
    </row>
    <row r="293" spans="1:19" ht="13.5" thickBot="1" x14ac:dyDescent="0.25">
      <c r="A293" s="19" t="s">
        <v>884</v>
      </c>
      <c r="B293" s="19" t="s">
        <v>1133</v>
      </c>
      <c r="C293" s="19" t="s">
        <v>673</v>
      </c>
      <c r="D293" s="341" t="s">
        <v>429</v>
      </c>
      <c r="E293" s="353"/>
      <c r="F293" s="19" t="s">
        <v>12</v>
      </c>
      <c r="G293" s="354">
        <v>45812.684293981481</v>
      </c>
      <c r="H293" s="354">
        <v>45812.684386574074</v>
      </c>
      <c r="I293" s="19" t="str">
        <f t="shared" si="44"/>
        <v>J</v>
      </c>
      <c r="J293" s="19" t="str">
        <f t="shared" si="45"/>
        <v>J</v>
      </c>
      <c r="K293" s="19" t="str">
        <f t="shared" si="46"/>
        <v>HA</v>
      </c>
      <c r="L293" s="19" t="str">
        <f t="shared" si="47"/>
        <v>SL</v>
      </c>
      <c r="M293" s="19" t="str">
        <f t="shared" si="48"/>
        <v>H</v>
      </c>
      <c r="N293" s="355" t="str">
        <f t="shared" si="49"/>
        <v/>
      </c>
      <c r="O293" s="355" t="str">
        <f t="shared" si="50"/>
        <v/>
      </c>
      <c r="P293" s="19" t="str">
        <f t="shared" si="51"/>
        <v/>
      </c>
      <c r="Q293" s="355">
        <f t="shared" si="52"/>
        <v>8</v>
      </c>
      <c r="R293" s="355">
        <f t="shared" si="53"/>
        <v>255</v>
      </c>
      <c r="S293" s="355">
        <f t="shared" si="54"/>
        <v>255</v>
      </c>
    </row>
    <row r="294" spans="1:19" ht="13.5" thickBot="1" x14ac:dyDescent="0.25">
      <c r="A294" s="19" t="s">
        <v>884</v>
      </c>
      <c r="B294" s="19" t="s">
        <v>1133</v>
      </c>
      <c r="C294" s="19" t="s">
        <v>673</v>
      </c>
      <c r="D294" s="341" t="s">
        <v>429</v>
      </c>
      <c r="E294" s="353"/>
      <c r="F294" s="19" t="s">
        <v>13</v>
      </c>
      <c r="G294" s="354">
        <v>43809.459432870368</v>
      </c>
      <c r="H294" s="354">
        <v>45538.652685185189</v>
      </c>
      <c r="I294" s="19" t="str">
        <f t="shared" si="44"/>
        <v>J</v>
      </c>
      <c r="J294" s="19" t="str">
        <f t="shared" si="45"/>
        <v>J</v>
      </c>
      <c r="K294" s="19" t="str">
        <f t="shared" si="46"/>
        <v>HA</v>
      </c>
      <c r="L294" s="19" t="str">
        <f t="shared" si="47"/>
        <v>SL</v>
      </c>
      <c r="M294" s="19" t="str">
        <f t="shared" si="48"/>
        <v>H</v>
      </c>
      <c r="N294" s="355">
        <f t="shared" si="49"/>
        <v>9</v>
      </c>
      <c r="O294" s="355" t="str">
        <f t="shared" si="50"/>
        <v/>
      </c>
      <c r="P294" s="19" t="str">
        <f t="shared" si="51"/>
        <v/>
      </c>
      <c r="Q294" s="355">
        <f t="shared" si="52"/>
        <v>9</v>
      </c>
      <c r="R294" s="355">
        <f t="shared" si="53"/>
        <v>256</v>
      </c>
      <c r="S294" s="355">
        <f t="shared" si="54"/>
        <v>256</v>
      </c>
    </row>
    <row r="295" spans="1:19" ht="13.5" thickBot="1" x14ac:dyDescent="0.25">
      <c r="A295" s="19" t="s">
        <v>714</v>
      </c>
      <c r="B295" s="19" t="s">
        <v>2070</v>
      </c>
      <c r="C295" s="19" t="s">
        <v>673</v>
      </c>
      <c r="D295" s="341" t="s">
        <v>429</v>
      </c>
      <c r="E295" s="353"/>
      <c r="F295" s="19" t="s">
        <v>9</v>
      </c>
      <c r="G295" s="354">
        <v>45007.652743055558</v>
      </c>
      <c r="H295" s="354">
        <v>45632.619085648148</v>
      </c>
      <c r="I295" s="19" t="str">
        <f t="shared" si="44"/>
        <v>J</v>
      </c>
      <c r="J295" s="19" t="str">
        <f t="shared" si="45"/>
        <v>J</v>
      </c>
      <c r="K295" s="19" t="str">
        <f t="shared" si="46"/>
        <v>HA</v>
      </c>
      <c r="L295" s="19" t="str">
        <f t="shared" si="47"/>
        <v>SL</v>
      </c>
      <c r="M295" s="19" t="str">
        <f t="shared" si="48"/>
        <v>H</v>
      </c>
      <c r="N295" s="355" t="str">
        <f t="shared" si="49"/>
        <v/>
      </c>
      <c r="O295" s="355" t="str">
        <f t="shared" si="50"/>
        <v/>
      </c>
      <c r="P295" s="19" t="str">
        <f t="shared" si="51"/>
        <v/>
      </c>
      <c r="Q295" s="355">
        <f t="shared" si="52"/>
        <v>1</v>
      </c>
      <c r="R295" s="355">
        <f t="shared" si="53"/>
        <v>257</v>
      </c>
      <c r="S295" s="355">
        <f t="shared" si="54"/>
        <v>257</v>
      </c>
    </row>
    <row r="296" spans="1:19" ht="13.5" thickBot="1" x14ac:dyDescent="0.25">
      <c r="A296" s="19" t="s">
        <v>714</v>
      </c>
      <c r="B296" s="19" t="s">
        <v>966</v>
      </c>
      <c r="C296" s="19" t="s">
        <v>673</v>
      </c>
      <c r="D296" s="341" t="s">
        <v>429</v>
      </c>
      <c r="E296" s="353"/>
      <c r="F296" s="19" t="s">
        <v>15</v>
      </c>
      <c r="G296" s="354">
        <v>44523</v>
      </c>
      <c r="H296" s="354">
        <v>44648.486678240741</v>
      </c>
      <c r="I296" s="19" t="str">
        <f t="shared" si="44"/>
        <v>J</v>
      </c>
      <c r="J296" s="19" t="str">
        <f t="shared" si="45"/>
        <v>J</v>
      </c>
      <c r="K296" s="19" t="str">
        <f t="shared" si="46"/>
        <v>HA</v>
      </c>
      <c r="L296" s="19" t="str">
        <f t="shared" si="47"/>
        <v>SL</v>
      </c>
      <c r="M296" s="19" t="str">
        <f t="shared" si="48"/>
        <v>H</v>
      </c>
      <c r="N296" s="355" t="str">
        <f t="shared" si="49"/>
        <v/>
      </c>
      <c r="O296" s="355" t="str">
        <f t="shared" si="50"/>
        <v/>
      </c>
      <c r="P296" s="19" t="str">
        <f t="shared" si="51"/>
        <v/>
      </c>
      <c r="Q296" s="355">
        <f t="shared" si="52"/>
        <v>2</v>
      </c>
      <c r="R296" s="355">
        <f t="shared" si="53"/>
        <v>258</v>
      </c>
      <c r="S296" s="355">
        <f t="shared" si="54"/>
        <v>258</v>
      </c>
    </row>
    <row r="297" spans="1:19" ht="13.5" thickBot="1" x14ac:dyDescent="0.25">
      <c r="A297" s="19" t="s">
        <v>714</v>
      </c>
      <c r="B297" s="19" t="s">
        <v>2070</v>
      </c>
      <c r="C297" s="19" t="s">
        <v>673</v>
      </c>
      <c r="D297" s="341" t="s">
        <v>429</v>
      </c>
      <c r="E297" s="353"/>
      <c r="F297" s="19" t="s">
        <v>13</v>
      </c>
      <c r="G297" s="354">
        <v>43809.459085648145</v>
      </c>
      <c r="H297" s="354">
        <v>45694.66201388889</v>
      </c>
      <c r="I297" s="19" t="str">
        <f t="shared" si="44"/>
        <v>J</v>
      </c>
      <c r="J297" s="19" t="str">
        <f t="shared" si="45"/>
        <v>J</v>
      </c>
      <c r="K297" s="19" t="str">
        <f t="shared" si="46"/>
        <v>HA</v>
      </c>
      <c r="L297" s="19" t="str">
        <f t="shared" si="47"/>
        <v>SL</v>
      </c>
      <c r="M297" s="19" t="str">
        <f t="shared" si="48"/>
        <v>H</v>
      </c>
      <c r="N297" s="355">
        <f t="shared" si="49"/>
        <v>3</v>
      </c>
      <c r="O297" s="355" t="str">
        <f t="shared" si="50"/>
        <v/>
      </c>
      <c r="P297" s="19" t="str">
        <f t="shared" si="51"/>
        <v/>
      </c>
      <c r="Q297" s="355">
        <f t="shared" si="52"/>
        <v>3</v>
      </c>
      <c r="R297" s="355">
        <f t="shared" si="53"/>
        <v>259</v>
      </c>
      <c r="S297" s="355">
        <f t="shared" si="54"/>
        <v>259</v>
      </c>
    </row>
    <row r="298" spans="1:19" ht="13.5" thickBot="1" x14ac:dyDescent="0.25">
      <c r="A298" s="19" t="s">
        <v>918</v>
      </c>
      <c r="B298" s="19" t="s">
        <v>919</v>
      </c>
      <c r="C298" s="19" t="s">
        <v>673</v>
      </c>
      <c r="D298" s="341" t="s">
        <v>429</v>
      </c>
      <c r="E298" s="353"/>
      <c r="F298" s="19" t="s">
        <v>9</v>
      </c>
      <c r="G298" s="354">
        <v>45007.653217592589</v>
      </c>
      <c r="H298" s="354">
        <v>45632.619837962964</v>
      </c>
      <c r="I298" s="19" t="str">
        <f t="shared" si="44"/>
        <v>J</v>
      </c>
      <c r="J298" s="19" t="str">
        <f t="shared" si="45"/>
        <v>J</v>
      </c>
      <c r="K298" s="19" t="str">
        <f t="shared" si="46"/>
        <v>HA</v>
      </c>
      <c r="L298" s="19" t="str">
        <f t="shared" si="47"/>
        <v>SO</v>
      </c>
      <c r="M298" s="19" t="str">
        <f t="shared" si="48"/>
        <v>H</v>
      </c>
      <c r="N298" s="355" t="str">
        <f t="shared" si="49"/>
        <v/>
      </c>
      <c r="O298" s="355" t="str">
        <f t="shared" si="50"/>
        <v/>
      </c>
      <c r="P298" s="19" t="str">
        <f t="shared" si="51"/>
        <v/>
      </c>
      <c r="Q298" s="355">
        <f t="shared" si="52"/>
        <v>1</v>
      </c>
      <c r="R298" s="355">
        <f t="shared" si="53"/>
        <v>260</v>
      </c>
      <c r="S298" s="355">
        <f t="shared" si="54"/>
        <v>260</v>
      </c>
    </row>
    <row r="299" spans="1:19" ht="13.5" thickBot="1" x14ac:dyDescent="0.25">
      <c r="A299" s="19" t="s">
        <v>918</v>
      </c>
      <c r="B299" s="19" t="s">
        <v>919</v>
      </c>
      <c r="C299" s="19" t="s">
        <v>673</v>
      </c>
      <c r="D299" s="341" t="s">
        <v>429</v>
      </c>
      <c r="E299" s="353"/>
      <c r="F299" s="19" t="s">
        <v>15</v>
      </c>
      <c r="G299" s="354">
        <v>44736.592372685183</v>
      </c>
      <c r="H299" s="354">
        <v>44736.592372685183</v>
      </c>
      <c r="I299" s="19" t="str">
        <f t="shared" si="44"/>
        <v>J</v>
      </c>
      <c r="J299" s="19" t="str">
        <f t="shared" si="45"/>
        <v>J</v>
      </c>
      <c r="K299" s="19" t="str">
        <f t="shared" si="46"/>
        <v>HA</v>
      </c>
      <c r="L299" s="19" t="str">
        <f t="shared" si="47"/>
        <v>SO</v>
      </c>
      <c r="M299" s="19" t="str">
        <f t="shared" si="48"/>
        <v>H</v>
      </c>
      <c r="N299" s="355" t="str">
        <f t="shared" si="49"/>
        <v/>
      </c>
      <c r="O299" s="355" t="str">
        <f t="shared" si="50"/>
        <v/>
      </c>
      <c r="P299" s="19" t="str">
        <f t="shared" si="51"/>
        <v/>
      </c>
      <c r="Q299" s="355">
        <f t="shared" si="52"/>
        <v>2</v>
      </c>
      <c r="R299" s="355">
        <f t="shared" si="53"/>
        <v>261</v>
      </c>
      <c r="S299" s="355">
        <f t="shared" si="54"/>
        <v>261</v>
      </c>
    </row>
    <row r="300" spans="1:19" ht="13.5" thickBot="1" x14ac:dyDescent="0.25">
      <c r="A300" s="353" t="s">
        <v>918</v>
      </c>
      <c r="B300" s="353" t="s">
        <v>919</v>
      </c>
      <c r="C300" s="353" t="s">
        <v>673</v>
      </c>
      <c r="D300" s="341" t="s">
        <v>429</v>
      </c>
      <c r="E300" s="353"/>
      <c r="F300" s="353" t="s">
        <v>12</v>
      </c>
      <c r="G300" s="354">
        <v>45812.684930555559</v>
      </c>
      <c r="H300" s="354">
        <v>45812.684930555559</v>
      </c>
      <c r="I300" s="19" t="str">
        <f t="shared" si="44"/>
        <v>J</v>
      </c>
      <c r="J300" s="19" t="str">
        <f t="shared" si="45"/>
        <v>J</v>
      </c>
      <c r="K300" s="19" t="str">
        <f t="shared" si="46"/>
        <v>HA</v>
      </c>
      <c r="L300" s="19" t="str">
        <f t="shared" si="47"/>
        <v>SO</v>
      </c>
      <c r="M300" s="353" t="str">
        <f t="shared" si="48"/>
        <v>H</v>
      </c>
      <c r="N300" s="356">
        <f t="shared" si="49"/>
        <v>3</v>
      </c>
      <c r="O300" s="356" t="str">
        <f t="shared" si="50"/>
        <v/>
      </c>
      <c r="P300" s="353" t="str">
        <f t="shared" si="51"/>
        <v/>
      </c>
      <c r="Q300" s="356">
        <f t="shared" si="52"/>
        <v>3</v>
      </c>
      <c r="R300" s="356">
        <f t="shared" si="53"/>
        <v>262</v>
      </c>
      <c r="S300" s="356">
        <f t="shared" si="54"/>
        <v>262</v>
      </c>
    </row>
    <row r="301" spans="1:19" ht="13.5" thickBot="1" x14ac:dyDescent="0.25">
      <c r="A301" s="353" t="s">
        <v>108</v>
      </c>
      <c r="B301" s="353" t="s">
        <v>2295</v>
      </c>
      <c r="C301" s="353" t="s">
        <v>673</v>
      </c>
      <c r="D301" s="341" t="s">
        <v>429</v>
      </c>
      <c r="E301" s="353"/>
      <c r="F301" s="353" t="s">
        <v>6</v>
      </c>
      <c r="G301" s="354">
        <v>38079.590208333335</v>
      </c>
      <c r="H301" s="354">
        <v>45363.442314814813</v>
      </c>
      <c r="I301" s="19" t="str">
        <f t="shared" si="44"/>
        <v>J</v>
      </c>
      <c r="J301" s="19" t="str">
        <f t="shared" si="45"/>
        <v>J</v>
      </c>
      <c r="K301" s="19" t="str">
        <f t="shared" si="46"/>
        <v>HA</v>
      </c>
      <c r="L301" s="19" t="str">
        <f t="shared" si="47"/>
        <v>SV</v>
      </c>
      <c r="M301" s="19" t="str">
        <f t="shared" si="48"/>
        <v>H</v>
      </c>
      <c r="N301" s="355" t="str">
        <f t="shared" si="49"/>
        <v/>
      </c>
      <c r="O301" s="355" t="str">
        <f t="shared" si="50"/>
        <v/>
      </c>
      <c r="P301" s="19" t="str">
        <f t="shared" si="51"/>
        <v/>
      </c>
      <c r="Q301" s="355">
        <f t="shared" si="52"/>
        <v>1</v>
      </c>
      <c r="R301" s="355">
        <f t="shared" si="53"/>
        <v>263</v>
      </c>
      <c r="S301" s="355">
        <f t="shared" si="54"/>
        <v>263</v>
      </c>
    </row>
    <row r="302" spans="1:19" ht="13.5" thickBot="1" x14ac:dyDescent="0.25">
      <c r="A302" s="19" t="s">
        <v>108</v>
      </c>
      <c r="B302" s="19" t="s">
        <v>2295</v>
      </c>
      <c r="C302" s="19" t="s">
        <v>673</v>
      </c>
      <c r="D302" s="341" t="s">
        <v>429</v>
      </c>
      <c r="E302" s="353"/>
      <c r="F302" s="19" t="s">
        <v>16</v>
      </c>
      <c r="G302" s="354">
        <v>44601.453090277777</v>
      </c>
      <c r="H302" s="354">
        <v>45624.448194444441</v>
      </c>
      <c r="I302" s="19" t="str">
        <f t="shared" si="44"/>
        <v>J</v>
      </c>
      <c r="J302" s="19" t="str">
        <f t="shared" si="45"/>
        <v>J</v>
      </c>
      <c r="K302" s="19" t="str">
        <f t="shared" si="46"/>
        <v>HA</v>
      </c>
      <c r="L302" s="19" t="str">
        <f t="shared" si="47"/>
        <v>SV</v>
      </c>
      <c r="M302" s="19" t="str">
        <f t="shared" si="48"/>
        <v>H</v>
      </c>
      <c r="N302" s="355" t="str">
        <f t="shared" si="49"/>
        <v/>
      </c>
      <c r="O302" s="355" t="str">
        <f t="shared" si="50"/>
        <v/>
      </c>
      <c r="P302" s="19" t="str">
        <f t="shared" si="51"/>
        <v/>
      </c>
      <c r="Q302" s="355">
        <f t="shared" si="52"/>
        <v>2</v>
      </c>
      <c r="R302" s="355">
        <f t="shared" si="53"/>
        <v>264</v>
      </c>
      <c r="S302" s="355">
        <f t="shared" si="54"/>
        <v>264</v>
      </c>
    </row>
    <row r="303" spans="1:19" ht="13.5" thickBot="1" x14ac:dyDescent="0.25">
      <c r="A303" s="19" t="s">
        <v>108</v>
      </c>
      <c r="B303" s="19" t="s">
        <v>2295</v>
      </c>
      <c r="C303" s="19" t="s">
        <v>673</v>
      </c>
      <c r="D303" s="341" t="s">
        <v>429</v>
      </c>
      <c r="E303" s="353"/>
      <c r="F303" s="19" t="s">
        <v>9</v>
      </c>
      <c r="G303" s="354">
        <v>44147.415520833332</v>
      </c>
      <c r="H303" s="354">
        <v>45632.620810185188</v>
      </c>
      <c r="I303" s="19" t="str">
        <f t="shared" si="44"/>
        <v>J</v>
      </c>
      <c r="J303" s="19" t="str">
        <f t="shared" si="45"/>
        <v>J</v>
      </c>
      <c r="K303" s="19" t="str">
        <f t="shared" si="46"/>
        <v>HA</v>
      </c>
      <c r="L303" s="19" t="str">
        <f t="shared" si="47"/>
        <v>SV</v>
      </c>
      <c r="M303" s="19" t="str">
        <f t="shared" si="48"/>
        <v>H</v>
      </c>
      <c r="N303" s="355" t="str">
        <f t="shared" si="49"/>
        <v/>
      </c>
      <c r="O303" s="355" t="str">
        <f t="shared" si="50"/>
        <v/>
      </c>
      <c r="P303" s="19" t="str">
        <f t="shared" si="51"/>
        <v/>
      </c>
      <c r="Q303" s="355">
        <f t="shared" si="52"/>
        <v>3</v>
      </c>
      <c r="R303" s="355">
        <f t="shared" si="53"/>
        <v>265</v>
      </c>
      <c r="S303" s="355">
        <f t="shared" si="54"/>
        <v>265</v>
      </c>
    </row>
    <row r="304" spans="1:19" ht="13.5" thickBot="1" x14ac:dyDescent="0.25">
      <c r="A304" s="19" t="s">
        <v>108</v>
      </c>
      <c r="B304" s="19" t="s">
        <v>628</v>
      </c>
      <c r="C304" s="19" t="s">
        <v>673</v>
      </c>
      <c r="D304" s="341" t="s">
        <v>429</v>
      </c>
      <c r="E304" s="353"/>
      <c r="F304" s="19" t="s">
        <v>10</v>
      </c>
      <c r="G304" s="354">
        <v>40693.668969907405</v>
      </c>
      <c r="H304" s="354">
        <v>45453.663842592592</v>
      </c>
      <c r="I304" s="19" t="str">
        <f t="shared" si="44"/>
        <v>J</v>
      </c>
      <c r="J304" s="19" t="str">
        <f t="shared" si="45"/>
        <v>J</v>
      </c>
      <c r="K304" s="19" t="str">
        <f t="shared" si="46"/>
        <v>HA</v>
      </c>
      <c r="L304" s="19" t="str">
        <f t="shared" si="47"/>
        <v>SV</v>
      </c>
      <c r="M304" s="19" t="str">
        <f t="shared" si="48"/>
        <v>H</v>
      </c>
      <c r="N304" s="355" t="str">
        <f t="shared" si="49"/>
        <v/>
      </c>
      <c r="O304" s="355" t="str">
        <f t="shared" si="50"/>
        <v/>
      </c>
      <c r="P304" s="19" t="str">
        <f t="shared" si="51"/>
        <v/>
      </c>
      <c r="Q304" s="355">
        <f t="shared" si="52"/>
        <v>4</v>
      </c>
      <c r="R304" s="355">
        <f t="shared" si="53"/>
        <v>266</v>
      </c>
      <c r="S304" s="355">
        <f t="shared" si="54"/>
        <v>266</v>
      </c>
    </row>
    <row r="305" spans="1:19" ht="13.5" thickBot="1" x14ac:dyDescent="0.25">
      <c r="A305" s="19" t="s">
        <v>108</v>
      </c>
      <c r="B305" s="19" t="s">
        <v>2295</v>
      </c>
      <c r="C305" s="19" t="s">
        <v>673</v>
      </c>
      <c r="D305" s="341" t="s">
        <v>429</v>
      </c>
      <c r="E305" s="353"/>
      <c r="F305" s="19" t="s">
        <v>15</v>
      </c>
      <c r="G305" s="354">
        <v>44168.394548611112</v>
      </c>
      <c r="H305" s="354">
        <v>45660.405405092592</v>
      </c>
      <c r="I305" s="19" t="str">
        <f t="shared" si="44"/>
        <v>J</v>
      </c>
      <c r="J305" s="19" t="str">
        <f t="shared" si="45"/>
        <v>J</v>
      </c>
      <c r="K305" s="19" t="str">
        <f t="shared" si="46"/>
        <v>HA</v>
      </c>
      <c r="L305" s="19" t="str">
        <f t="shared" si="47"/>
        <v>SV</v>
      </c>
      <c r="M305" s="19" t="str">
        <f t="shared" si="48"/>
        <v>H</v>
      </c>
      <c r="N305" s="355" t="str">
        <f t="shared" si="49"/>
        <v/>
      </c>
      <c r="O305" s="355" t="str">
        <f t="shared" si="50"/>
        <v/>
      </c>
      <c r="P305" s="19" t="str">
        <f t="shared" si="51"/>
        <v/>
      </c>
      <c r="Q305" s="355">
        <f t="shared" si="52"/>
        <v>5</v>
      </c>
      <c r="R305" s="355">
        <f t="shared" si="53"/>
        <v>267</v>
      </c>
      <c r="S305" s="355">
        <f t="shared" si="54"/>
        <v>267</v>
      </c>
    </row>
    <row r="306" spans="1:19" ht="13.5" thickBot="1" x14ac:dyDescent="0.25">
      <c r="A306" s="19" t="s">
        <v>108</v>
      </c>
      <c r="B306" s="19" t="s">
        <v>2295</v>
      </c>
      <c r="C306" s="19" t="s">
        <v>673</v>
      </c>
      <c r="D306" s="341" t="s">
        <v>429</v>
      </c>
      <c r="E306" s="353"/>
      <c r="F306" s="19" t="s">
        <v>12</v>
      </c>
      <c r="G306" s="354">
        <v>37330.573113425926</v>
      </c>
      <c r="H306" s="354">
        <v>44601.373495370368</v>
      </c>
      <c r="I306" s="19" t="str">
        <f t="shared" si="44"/>
        <v>J</v>
      </c>
      <c r="J306" s="19" t="str">
        <f t="shared" si="45"/>
        <v>J</v>
      </c>
      <c r="K306" s="19" t="str">
        <f t="shared" si="46"/>
        <v>HA</v>
      </c>
      <c r="L306" s="19" t="str">
        <f t="shared" si="47"/>
        <v>SV</v>
      </c>
      <c r="M306" s="19" t="str">
        <f t="shared" si="48"/>
        <v>H</v>
      </c>
      <c r="N306" s="355">
        <f t="shared" si="49"/>
        <v>6</v>
      </c>
      <c r="O306" s="355" t="str">
        <f t="shared" si="50"/>
        <v/>
      </c>
      <c r="P306" s="19" t="str">
        <f t="shared" si="51"/>
        <v/>
      </c>
      <c r="Q306" s="355">
        <f t="shared" si="52"/>
        <v>6</v>
      </c>
      <c r="R306" s="355">
        <f t="shared" si="53"/>
        <v>268</v>
      </c>
      <c r="S306" s="355">
        <f t="shared" si="54"/>
        <v>268</v>
      </c>
    </row>
    <row r="307" spans="1:19" ht="13.5" thickBot="1" x14ac:dyDescent="0.25">
      <c r="A307" s="353" t="s">
        <v>773</v>
      </c>
      <c r="B307" s="353" t="s">
        <v>774</v>
      </c>
      <c r="C307" s="353" t="s">
        <v>673</v>
      </c>
      <c r="D307" s="341" t="s">
        <v>429</v>
      </c>
      <c r="E307" s="353"/>
      <c r="F307" s="353" t="s">
        <v>9</v>
      </c>
      <c r="G307" s="354">
        <v>45007.654328703706</v>
      </c>
      <c r="H307" s="354">
        <v>45632.621006944442</v>
      </c>
      <c r="I307" s="19" t="str">
        <f t="shared" si="44"/>
        <v>J</v>
      </c>
      <c r="J307" s="19" t="str">
        <f t="shared" si="45"/>
        <v>J</v>
      </c>
      <c r="K307" s="19" t="str">
        <f t="shared" si="46"/>
        <v>HA</v>
      </c>
      <c r="L307" s="19" t="str">
        <f t="shared" si="47"/>
        <v>SV</v>
      </c>
      <c r="M307" s="353" t="str">
        <f t="shared" si="48"/>
        <v>H</v>
      </c>
      <c r="N307" s="356" t="str">
        <f t="shared" si="49"/>
        <v/>
      </c>
      <c r="O307" s="356" t="str">
        <f t="shared" si="50"/>
        <v/>
      </c>
      <c r="P307" s="353" t="str">
        <f t="shared" si="51"/>
        <v/>
      </c>
      <c r="Q307" s="356">
        <f t="shared" si="52"/>
        <v>1</v>
      </c>
      <c r="R307" s="356">
        <f t="shared" si="53"/>
        <v>269</v>
      </c>
      <c r="S307" s="356">
        <f t="shared" si="54"/>
        <v>269</v>
      </c>
    </row>
    <row r="308" spans="1:19" ht="13.5" thickBot="1" x14ac:dyDescent="0.25">
      <c r="A308" s="19" t="s">
        <v>773</v>
      </c>
      <c r="B308" s="19" t="s">
        <v>774</v>
      </c>
      <c r="C308" s="19" t="s">
        <v>673</v>
      </c>
      <c r="D308" s="341" t="s">
        <v>429</v>
      </c>
      <c r="E308" s="353"/>
      <c r="F308" s="19" t="s">
        <v>15</v>
      </c>
      <c r="G308" s="354">
        <v>44523</v>
      </c>
      <c r="H308" s="354">
        <v>44648.488159722219</v>
      </c>
      <c r="I308" s="19" t="str">
        <f t="shared" si="44"/>
        <v>J</v>
      </c>
      <c r="J308" s="19" t="str">
        <f t="shared" si="45"/>
        <v>J</v>
      </c>
      <c r="K308" s="19" t="str">
        <f t="shared" si="46"/>
        <v>HA</v>
      </c>
      <c r="L308" s="19" t="str">
        <f t="shared" si="47"/>
        <v>SV</v>
      </c>
      <c r="M308" s="19" t="str">
        <f t="shared" si="48"/>
        <v>H</v>
      </c>
      <c r="N308" s="355">
        <f t="shared" si="49"/>
        <v>2</v>
      </c>
      <c r="O308" s="355" t="str">
        <f t="shared" si="50"/>
        <v/>
      </c>
      <c r="P308" s="19" t="str">
        <f t="shared" si="51"/>
        <v/>
      </c>
      <c r="Q308" s="355">
        <f t="shared" si="52"/>
        <v>2</v>
      </c>
      <c r="R308" s="355">
        <f t="shared" si="53"/>
        <v>270</v>
      </c>
      <c r="S308" s="355">
        <f t="shared" si="54"/>
        <v>270</v>
      </c>
    </row>
    <row r="309" spans="1:19" ht="13.5" thickBot="1" x14ac:dyDescent="0.25">
      <c r="A309" s="19" t="s">
        <v>333</v>
      </c>
      <c r="B309" s="19" t="s">
        <v>656</v>
      </c>
      <c r="C309" s="19" t="s">
        <v>673</v>
      </c>
      <c r="D309" s="341" t="s">
        <v>429</v>
      </c>
      <c r="E309" s="353"/>
      <c r="F309" s="19" t="s">
        <v>6</v>
      </c>
      <c r="G309" s="354">
        <v>40242.656782407408</v>
      </c>
      <c r="H309" s="354">
        <v>45314.502696759257</v>
      </c>
      <c r="I309" s="19" t="str">
        <f t="shared" si="44"/>
        <v>J</v>
      </c>
      <c r="J309" s="19" t="str">
        <f t="shared" si="45"/>
        <v>J</v>
      </c>
      <c r="K309" s="19" t="str">
        <f t="shared" si="46"/>
        <v>HA</v>
      </c>
      <c r="L309" s="19" t="str">
        <f t="shared" si="47"/>
        <v>VZ</v>
      </c>
      <c r="M309" s="19" t="str">
        <f t="shared" si="48"/>
        <v>H</v>
      </c>
      <c r="N309" s="355" t="str">
        <f t="shared" si="49"/>
        <v/>
      </c>
      <c r="O309" s="355" t="str">
        <f t="shared" si="50"/>
        <v/>
      </c>
      <c r="P309" s="19" t="str">
        <f t="shared" si="51"/>
        <v/>
      </c>
      <c r="Q309" s="355">
        <f t="shared" si="52"/>
        <v>1</v>
      </c>
      <c r="R309" s="355">
        <f t="shared" si="53"/>
        <v>271</v>
      </c>
      <c r="S309" s="355">
        <f t="shared" si="54"/>
        <v>271</v>
      </c>
    </row>
    <row r="310" spans="1:19" ht="13.5" thickBot="1" x14ac:dyDescent="0.25">
      <c r="A310" s="353" t="s">
        <v>333</v>
      </c>
      <c r="B310" s="353" t="s">
        <v>655</v>
      </c>
      <c r="C310" s="353" t="s">
        <v>673</v>
      </c>
      <c r="D310" s="341" t="s">
        <v>429</v>
      </c>
      <c r="E310" s="353">
        <v>41</v>
      </c>
      <c r="F310" s="353" t="s">
        <v>7</v>
      </c>
      <c r="G310" s="354">
        <v>41569</v>
      </c>
      <c r="H310" s="354">
        <v>44902.554675925923</v>
      </c>
      <c r="I310" s="19" t="str">
        <f t="shared" si="44"/>
        <v>J</v>
      </c>
      <c r="J310" s="19" t="str">
        <f t="shared" si="45"/>
        <v>J</v>
      </c>
      <c r="K310" s="19" t="str">
        <f t="shared" si="46"/>
        <v>HA</v>
      </c>
      <c r="L310" s="19" t="str">
        <f t="shared" si="47"/>
        <v>VZ</v>
      </c>
      <c r="M310" s="19" t="str">
        <f t="shared" si="48"/>
        <v>H</v>
      </c>
      <c r="N310" s="355" t="str">
        <f t="shared" si="49"/>
        <v/>
      </c>
      <c r="O310" s="355" t="str">
        <f t="shared" si="50"/>
        <v/>
      </c>
      <c r="P310" s="19" t="str">
        <f t="shared" si="51"/>
        <v/>
      </c>
      <c r="Q310" s="355">
        <f t="shared" si="52"/>
        <v>2</v>
      </c>
      <c r="R310" s="355">
        <f t="shared" si="53"/>
        <v>272</v>
      </c>
      <c r="S310" s="355">
        <f t="shared" si="54"/>
        <v>272</v>
      </c>
    </row>
    <row r="311" spans="1:19" ht="13.5" thickBot="1" x14ac:dyDescent="0.25">
      <c r="A311" s="353" t="s">
        <v>333</v>
      </c>
      <c r="B311" s="353" t="s">
        <v>656</v>
      </c>
      <c r="C311" s="353" t="s">
        <v>673</v>
      </c>
      <c r="D311" s="341" t="s">
        <v>429</v>
      </c>
      <c r="E311" s="353">
        <v>37</v>
      </c>
      <c r="F311" s="353" t="s">
        <v>16</v>
      </c>
      <c r="G311" s="354">
        <v>44384.342210648145</v>
      </c>
      <c r="H311" s="354">
        <v>45831.366273148145</v>
      </c>
      <c r="I311" s="19" t="str">
        <f t="shared" si="44"/>
        <v>J</v>
      </c>
      <c r="J311" s="19" t="str">
        <f t="shared" si="45"/>
        <v>J</v>
      </c>
      <c r="K311" s="19" t="str">
        <f t="shared" si="46"/>
        <v>HA</v>
      </c>
      <c r="L311" s="19" t="str">
        <f t="shared" si="47"/>
        <v>VZ</v>
      </c>
      <c r="M311" s="19" t="str">
        <f t="shared" si="48"/>
        <v>H</v>
      </c>
      <c r="N311" s="355" t="str">
        <f t="shared" si="49"/>
        <v/>
      </c>
      <c r="O311" s="355" t="str">
        <f t="shared" si="50"/>
        <v/>
      </c>
      <c r="P311" s="19" t="str">
        <f t="shared" si="51"/>
        <v/>
      </c>
      <c r="Q311" s="355">
        <f t="shared" si="52"/>
        <v>3</v>
      </c>
      <c r="R311" s="355">
        <f t="shared" si="53"/>
        <v>273</v>
      </c>
      <c r="S311" s="355">
        <f t="shared" si="54"/>
        <v>273</v>
      </c>
    </row>
    <row r="312" spans="1:19" ht="13.5" thickBot="1" x14ac:dyDescent="0.25">
      <c r="A312" s="19" t="s">
        <v>333</v>
      </c>
      <c r="B312" s="19" t="s">
        <v>656</v>
      </c>
      <c r="C312" s="19" t="s">
        <v>673</v>
      </c>
      <c r="D312" s="341" t="s">
        <v>429</v>
      </c>
      <c r="E312" s="353"/>
      <c r="F312" s="19" t="s">
        <v>9</v>
      </c>
      <c r="G312" s="354">
        <v>39301.434988425928</v>
      </c>
      <c r="H312" s="354">
        <v>45632.628449074073</v>
      </c>
      <c r="I312" s="19" t="str">
        <f t="shared" si="44"/>
        <v>J</v>
      </c>
      <c r="J312" s="19" t="str">
        <f t="shared" si="45"/>
        <v>J</v>
      </c>
      <c r="K312" s="19" t="str">
        <f t="shared" si="46"/>
        <v>HA</v>
      </c>
      <c r="L312" s="19" t="str">
        <f t="shared" si="47"/>
        <v>VZ</v>
      </c>
      <c r="M312" s="19" t="str">
        <f t="shared" si="48"/>
        <v>H</v>
      </c>
      <c r="N312" s="355" t="str">
        <f t="shared" si="49"/>
        <v/>
      </c>
      <c r="O312" s="355" t="str">
        <f t="shared" si="50"/>
        <v/>
      </c>
      <c r="P312" s="19" t="str">
        <f t="shared" si="51"/>
        <v/>
      </c>
      <c r="Q312" s="355">
        <f t="shared" si="52"/>
        <v>4</v>
      </c>
      <c r="R312" s="355">
        <f t="shared" si="53"/>
        <v>274</v>
      </c>
      <c r="S312" s="355">
        <f t="shared" si="54"/>
        <v>274</v>
      </c>
    </row>
    <row r="313" spans="1:19" ht="13.5" thickBot="1" x14ac:dyDescent="0.25">
      <c r="A313" s="19" t="s">
        <v>333</v>
      </c>
      <c r="B313" s="19" t="s">
        <v>655</v>
      </c>
      <c r="C313" s="19" t="s">
        <v>673</v>
      </c>
      <c r="D313" s="341" t="s">
        <v>429</v>
      </c>
      <c r="E313" s="353"/>
      <c r="F313" s="19" t="s">
        <v>10</v>
      </c>
      <c r="G313" s="354">
        <v>43186.368321759262</v>
      </c>
      <c r="H313" s="354">
        <v>45453.639872685184</v>
      </c>
      <c r="I313" s="19" t="str">
        <f t="shared" si="44"/>
        <v>J</v>
      </c>
      <c r="J313" s="19" t="str">
        <f t="shared" si="45"/>
        <v>J</v>
      </c>
      <c r="K313" s="19" t="str">
        <f t="shared" si="46"/>
        <v>HA</v>
      </c>
      <c r="L313" s="19" t="str">
        <f t="shared" si="47"/>
        <v>VZ</v>
      </c>
      <c r="M313" s="19" t="str">
        <f t="shared" si="48"/>
        <v>H</v>
      </c>
      <c r="N313" s="355" t="str">
        <f t="shared" si="49"/>
        <v/>
      </c>
      <c r="O313" s="355" t="str">
        <f t="shared" si="50"/>
        <v/>
      </c>
      <c r="P313" s="19" t="str">
        <f t="shared" si="51"/>
        <v/>
      </c>
      <c r="Q313" s="355">
        <f t="shared" si="52"/>
        <v>5</v>
      </c>
      <c r="R313" s="355">
        <f t="shared" si="53"/>
        <v>275</v>
      </c>
      <c r="S313" s="355">
        <f t="shared" si="54"/>
        <v>275</v>
      </c>
    </row>
    <row r="314" spans="1:19" ht="13.5" thickBot="1" x14ac:dyDescent="0.25">
      <c r="A314" s="19" t="s">
        <v>333</v>
      </c>
      <c r="B314" s="19" t="s">
        <v>656</v>
      </c>
      <c r="C314" s="19" t="s">
        <v>673</v>
      </c>
      <c r="D314" s="341" t="s">
        <v>429</v>
      </c>
      <c r="E314" s="353"/>
      <c r="F314" s="19" t="s">
        <v>11</v>
      </c>
      <c r="G314" s="354">
        <v>45803.464490740742</v>
      </c>
      <c r="H314" s="354">
        <v>45803.464490740742</v>
      </c>
      <c r="I314" s="19" t="str">
        <f t="shared" si="44"/>
        <v>J</v>
      </c>
      <c r="J314" s="19" t="str">
        <f t="shared" si="45"/>
        <v>J</v>
      </c>
      <c r="K314" s="19" t="str">
        <f t="shared" si="46"/>
        <v>HA</v>
      </c>
      <c r="L314" s="19" t="str">
        <f t="shared" si="47"/>
        <v>VZ</v>
      </c>
      <c r="M314" s="19" t="str">
        <f t="shared" si="48"/>
        <v>H</v>
      </c>
      <c r="N314" s="355" t="str">
        <f t="shared" si="49"/>
        <v/>
      </c>
      <c r="O314" s="355" t="str">
        <f t="shared" si="50"/>
        <v/>
      </c>
      <c r="P314" s="19" t="str">
        <f t="shared" si="51"/>
        <v/>
      </c>
      <c r="Q314" s="355">
        <f t="shared" si="52"/>
        <v>6</v>
      </c>
      <c r="R314" s="355">
        <f t="shared" si="53"/>
        <v>276</v>
      </c>
      <c r="S314" s="355">
        <f t="shared" si="54"/>
        <v>276</v>
      </c>
    </row>
    <row r="315" spans="1:19" ht="13.5" thickBot="1" x14ac:dyDescent="0.25">
      <c r="A315" s="19" t="s">
        <v>333</v>
      </c>
      <c r="B315" s="19" t="s">
        <v>656</v>
      </c>
      <c r="C315" s="19" t="s">
        <v>673</v>
      </c>
      <c r="D315" s="341" t="s">
        <v>429</v>
      </c>
      <c r="E315" s="353">
        <v>54</v>
      </c>
      <c r="F315" s="19" t="s">
        <v>15</v>
      </c>
      <c r="G315" s="354">
        <v>38105.465509259258</v>
      </c>
      <c r="H315" s="354">
        <v>44978.618148148147</v>
      </c>
      <c r="I315" s="19" t="str">
        <f t="shared" si="44"/>
        <v>J</v>
      </c>
      <c r="J315" s="19" t="str">
        <f t="shared" si="45"/>
        <v>J</v>
      </c>
      <c r="K315" s="19" t="str">
        <f t="shared" si="46"/>
        <v>HA</v>
      </c>
      <c r="L315" s="19" t="str">
        <f t="shared" si="47"/>
        <v>VZ</v>
      </c>
      <c r="M315" s="19" t="str">
        <f t="shared" si="48"/>
        <v>H</v>
      </c>
      <c r="N315" s="355" t="str">
        <f t="shared" si="49"/>
        <v/>
      </c>
      <c r="O315" s="355" t="str">
        <f t="shared" si="50"/>
        <v/>
      </c>
      <c r="P315" s="19" t="str">
        <f t="shared" si="51"/>
        <v/>
      </c>
      <c r="Q315" s="355">
        <f t="shared" si="52"/>
        <v>7</v>
      </c>
      <c r="R315" s="355">
        <f t="shared" si="53"/>
        <v>277</v>
      </c>
      <c r="S315" s="355">
        <f t="shared" si="54"/>
        <v>277</v>
      </c>
    </row>
    <row r="316" spans="1:19" ht="13.5" thickBot="1" x14ac:dyDescent="0.25">
      <c r="A316" s="19" t="s">
        <v>333</v>
      </c>
      <c r="B316" s="19" t="s">
        <v>656</v>
      </c>
      <c r="C316" s="19" t="s">
        <v>673</v>
      </c>
      <c r="D316" s="341" t="s">
        <v>429</v>
      </c>
      <c r="E316" s="353"/>
      <c r="F316" s="19" t="s">
        <v>12</v>
      </c>
      <c r="G316" s="354">
        <v>37495.43372685185</v>
      </c>
      <c r="H316" s="354">
        <v>44760.383877314816</v>
      </c>
      <c r="I316" s="19" t="str">
        <f t="shared" si="44"/>
        <v>J</v>
      </c>
      <c r="J316" s="19" t="str">
        <f t="shared" si="45"/>
        <v>J</v>
      </c>
      <c r="K316" s="19" t="str">
        <f t="shared" si="46"/>
        <v>HA</v>
      </c>
      <c r="L316" s="19" t="str">
        <f t="shared" si="47"/>
        <v>VZ</v>
      </c>
      <c r="M316" s="19" t="str">
        <f t="shared" si="48"/>
        <v>H</v>
      </c>
      <c r="N316" s="355" t="str">
        <f t="shared" si="49"/>
        <v/>
      </c>
      <c r="O316" s="355" t="str">
        <f t="shared" si="50"/>
        <v/>
      </c>
      <c r="P316" s="19" t="str">
        <f t="shared" si="51"/>
        <v/>
      </c>
      <c r="Q316" s="355">
        <f t="shared" si="52"/>
        <v>8</v>
      </c>
      <c r="R316" s="355">
        <f t="shared" si="53"/>
        <v>278</v>
      </c>
      <c r="S316" s="355">
        <f t="shared" si="54"/>
        <v>278</v>
      </c>
    </row>
    <row r="317" spans="1:19" ht="13.5" thickBot="1" x14ac:dyDescent="0.25">
      <c r="A317" s="19" t="s">
        <v>333</v>
      </c>
      <c r="B317" s="19" t="s">
        <v>656</v>
      </c>
      <c r="C317" s="19" t="s">
        <v>673</v>
      </c>
      <c r="D317" s="341" t="s">
        <v>429</v>
      </c>
      <c r="E317" s="353"/>
      <c r="F317" s="19" t="s">
        <v>13</v>
      </c>
      <c r="G317" s="354">
        <v>37446.383043981485</v>
      </c>
      <c r="H317" s="354">
        <v>46028.682129629633</v>
      </c>
      <c r="I317" s="19" t="str">
        <f t="shared" si="44"/>
        <v>J</v>
      </c>
      <c r="J317" s="19" t="str">
        <f t="shared" si="45"/>
        <v>J</v>
      </c>
      <c r="K317" s="19" t="str">
        <f t="shared" si="46"/>
        <v>HA</v>
      </c>
      <c r="L317" s="19" t="str">
        <f t="shared" si="47"/>
        <v>VZ</v>
      </c>
      <c r="M317" s="19" t="str">
        <f t="shared" si="48"/>
        <v>H</v>
      </c>
      <c r="N317" s="355">
        <f t="shared" si="49"/>
        <v>9</v>
      </c>
      <c r="O317" s="355" t="str">
        <f t="shared" si="50"/>
        <v/>
      </c>
      <c r="P317" s="19" t="str">
        <f t="shared" si="51"/>
        <v/>
      </c>
      <c r="Q317" s="355">
        <f t="shared" si="52"/>
        <v>9</v>
      </c>
      <c r="R317" s="355">
        <f t="shared" si="53"/>
        <v>279</v>
      </c>
      <c r="S317" s="355">
        <f t="shared" si="54"/>
        <v>279</v>
      </c>
    </row>
    <row r="318" spans="1:19" ht="13.5" thickBot="1" x14ac:dyDescent="0.25">
      <c r="A318" s="353" t="s">
        <v>335</v>
      </c>
      <c r="B318" s="353" t="s">
        <v>974</v>
      </c>
      <c r="C318" s="353" t="s">
        <v>673</v>
      </c>
      <c r="D318" s="341" t="s">
        <v>429</v>
      </c>
      <c r="E318" s="353"/>
      <c r="F318" s="353" t="s">
        <v>6</v>
      </c>
      <c r="G318" s="354">
        <v>35656.627847222226</v>
      </c>
      <c r="H318" s="354">
        <v>45314.526932870373</v>
      </c>
      <c r="I318" s="19" t="str">
        <f t="shared" si="44"/>
        <v>J</v>
      </c>
      <c r="J318" s="19" t="str">
        <f t="shared" si="45"/>
        <v>J</v>
      </c>
      <c r="K318" s="19" t="str">
        <f t="shared" si="46"/>
        <v>HA</v>
      </c>
      <c r="L318" s="19" t="str">
        <f t="shared" si="47"/>
        <v>VZ</v>
      </c>
      <c r="M318" s="353" t="str">
        <f t="shared" si="48"/>
        <v>H</v>
      </c>
      <c r="N318" s="356" t="str">
        <f t="shared" si="49"/>
        <v/>
      </c>
      <c r="O318" s="356" t="str">
        <f t="shared" si="50"/>
        <v/>
      </c>
      <c r="P318" s="353" t="str">
        <f t="shared" si="51"/>
        <v/>
      </c>
      <c r="Q318" s="356">
        <f t="shared" si="52"/>
        <v>1</v>
      </c>
      <c r="R318" s="356">
        <f t="shared" si="53"/>
        <v>280</v>
      </c>
      <c r="S318" s="356">
        <f t="shared" si="54"/>
        <v>280</v>
      </c>
    </row>
    <row r="319" spans="1:19" ht="13.5" thickBot="1" x14ac:dyDescent="0.25">
      <c r="A319" s="19" t="s">
        <v>335</v>
      </c>
      <c r="B319" s="19" t="s">
        <v>657</v>
      </c>
      <c r="C319" s="19" t="s">
        <v>673</v>
      </c>
      <c r="D319" s="341" t="s">
        <v>429</v>
      </c>
      <c r="E319" s="353"/>
      <c r="F319" s="19" t="s">
        <v>7</v>
      </c>
      <c r="G319" s="354">
        <v>42930.415300925924</v>
      </c>
      <c r="H319" s="354">
        <v>43179.453125</v>
      </c>
      <c r="I319" s="19" t="str">
        <f t="shared" si="44"/>
        <v>J</v>
      </c>
      <c r="J319" s="19" t="str">
        <f t="shared" si="45"/>
        <v>J</v>
      </c>
      <c r="K319" s="19" t="str">
        <f t="shared" si="46"/>
        <v>HA</v>
      </c>
      <c r="L319" s="19" t="str">
        <f t="shared" si="47"/>
        <v>VZ</v>
      </c>
      <c r="M319" s="19" t="str">
        <f t="shared" si="48"/>
        <v>H</v>
      </c>
      <c r="N319" s="355" t="str">
        <f t="shared" si="49"/>
        <v/>
      </c>
      <c r="O319" s="355" t="str">
        <f t="shared" si="50"/>
        <v/>
      </c>
      <c r="P319" s="19" t="str">
        <f t="shared" si="51"/>
        <v/>
      </c>
      <c r="Q319" s="355">
        <f t="shared" si="52"/>
        <v>2</v>
      </c>
      <c r="R319" s="355">
        <f t="shared" si="53"/>
        <v>281</v>
      </c>
      <c r="S319" s="355">
        <f t="shared" si="54"/>
        <v>281</v>
      </c>
    </row>
    <row r="320" spans="1:19" ht="13.5" thickBot="1" x14ac:dyDescent="0.25">
      <c r="A320" s="19" t="s">
        <v>335</v>
      </c>
      <c r="B320" s="19" t="s">
        <v>973</v>
      </c>
      <c r="C320" s="19" t="s">
        <v>673</v>
      </c>
      <c r="D320" s="341" t="s">
        <v>429</v>
      </c>
      <c r="E320" s="353"/>
      <c r="F320" s="19" t="s">
        <v>8</v>
      </c>
      <c r="G320" s="354">
        <v>38761.50273148148</v>
      </c>
      <c r="H320" s="354">
        <v>45595.59615740741</v>
      </c>
      <c r="I320" s="19" t="str">
        <f t="shared" si="44"/>
        <v>J</v>
      </c>
      <c r="J320" s="19" t="str">
        <f t="shared" si="45"/>
        <v>J</v>
      </c>
      <c r="K320" s="19" t="str">
        <f t="shared" si="46"/>
        <v>HA</v>
      </c>
      <c r="L320" s="19" t="str">
        <f t="shared" si="47"/>
        <v>VZ</v>
      </c>
      <c r="M320" s="19" t="str">
        <f t="shared" si="48"/>
        <v>H</v>
      </c>
      <c r="N320" s="355" t="str">
        <f t="shared" si="49"/>
        <v/>
      </c>
      <c r="O320" s="355" t="str">
        <f t="shared" si="50"/>
        <v/>
      </c>
      <c r="P320" s="19" t="str">
        <f t="shared" si="51"/>
        <v/>
      </c>
      <c r="Q320" s="355">
        <f t="shared" si="52"/>
        <v>3</v>
      </c>
      <c r="R320" s="355">
        <f t="shared" si="53"/>
        <v>282</v>
      </c>
      <c r="S320" s="355">
        <f t="shared" si="54"/>
        <v>282</v>
      </c>
    </row>
    <row r="321" spans="1:19" ht="13.5" thickBot="1" x14ac:dyDescent="0.25">
      <c r="A321" s="19" t="s">
        <v>335</v>
      </c>
      <c r="B321" s="19" t="s">
        <v>974</v>
      </c>
      <c r="C321" s="19" t="s">
        <v>673</v>
      </c>
      <c r="D321" s="341" t="s">
        <v>429</v>
      </c>
      <c r="E321" s="353"/>
      <c r="F321" s="19" t="s">
        <v>16</v>
      </c>
      <c r="G321" s="354">
        <v>44601.562615740739</v>
      </c>
      <c r="H321" s="354">
        <v>45582.6953125</v>
      </c>
      <c r="I321" s="19" t="str">
        <f t="shared" si="44"/>
        <v>J</v>
      </c>
      <c r="J321" s="19" t="str">
        <f t="shared" si="45"/>
        <v>J</v>
      </c>
      <c r="K321" s="19" t="str">
        <f t="shared" si="46"/>
        <v>HA</v>
      </c>
      <c r="L321" s="19" t="str">
        <f t="shared" si="47"/>
        <v>VZ</v>
      </c>
      <c r="M321" s="19" t="str">
        <f t="shared" si="48"/>
        <v>H</v>
      </c>
      <c r="N321" s="355" t="str">
        <f t="shared" si="49"/>
        <v/>
      </c>
      <c r="O321" s="355" t="str">
        <f t="shared" si="50"/>
        <v/>
      </c>
      <c r="P321" s="19" t="str">
        <f t="shared" si="51"/>
        <v/>
      </c>
      <c r="Q321" s="355">
        <f t="shared" si="52"/>
        <v>4</v>
      </c>
      <c r="R321" s="355">
        <f t="shared" si="53"/>
        <v>283</v>
      </c>
      <c r="S321" s="355">
        <f t="shared" si="54"/>
        <v>283</v>
      </c>
    </row>
    <row r="322" spans="1:19" ht="13.5" thickBot="1" x14ac:dyDescent="0.25">
      <c r="A322" s="19" t="s">
        <v>335</v>
      </c>
      <c r="B322" s="19" t="s">
        <v>974</v>
      </c>
      <c r="C322" s="19" t="s">
        <v>673</v>
      </c>
      <c r="D322" s="341" t="s">
        <v>429</v>
      </c>
      <c r="E322" s="353"/>
      <c r="F322" s="19" t="s">
        <v>9</v>
      </c>
      <c r="G322" s="354">
        <v>43117.558888888889</v>
      </c>
      <c r="H322" s="354">
        <v>45632.628576388888</v>
      </c>
      <c r="I322" s="19" t="str">
        <f t="shared" ref="I322:I385" si="55">IF((LEN(A322)&gt;2),"J","N")</f>
        <v>J</v>
      </c>
      <c r="J322" s="19" t="str">
        <f t="shared" ref="J322:J385" si="56">IF((D322&gt;0),"J","N")</f>
        <v>J</v>
      </c>
      <c r="K322" s="19" t="str">
        <f t="shared" ref="K322:K385" si="57">IF((D322&gt;0),(MID(D322,1,2)),"zzzz")</f>
        <v>HA</v>
      </c>
      <c r="L322" s="19" t="str">
        <f t="shared" ref="L322:L385" si="58">MID(A322,1,2)</f>
        <v>VZ</v>
      </c>
      <c r="M322" s="19" t="str">
        <f t="shared" ref="M322:M385" si="59">MID(A322,3,1)</f>
        <v>H</v>
      </c>
      <c r="N322" s="355" t="str">
        <f t="shared" ref="N322:N385" si="60">IF(A322=A323,"",Q322)</f>
        <v/>
      </c>
      <c r="O322" s="355" t="str">
        <f t="shared" ref="O322:O385" si="61">IF(D322=D323,"",R322)</f>
        <v/>
      </c>
      <c r="P322" s="19" t="str">
        <f t="shared" ref="P322:P385" si="62">IF(K322=K323,"",S322)</f>
        <v/>
      </c>
      <c r="Q322" s="355">
        <f t="shared" ref="Q322:Q385" si="63">IF(A322=A321,Q321+ 1,1)</f>
        <v>5</v>
      </c>
      <c r="R322" s="355">
        <f t="shared" ref="R322:R385" si="64">IF(D322=D321,R321+ 1,1)</f>
        <v>284</v>
      </c>
      <c r="S322" s="355">
        <f t="shared" ref="S322:S385" si="65">IF(K322=K321,S321+ 1,1)</f>
        <v>284</v>
      </c>
    </row>
    <row r="323" spans="1:19" ht="13.5" thickBot="1" x14ac:dyDescent="0.25">
      <c r="A323" s="353" t="s">
        <v>335</v>
      </c>
      <c r="B323" s="353" t="s">
        <v>658</v>
      </c>
      <c r="C323" s="353" t="s">
        <v>673</v>
      </c>
      <c r="D323" s="341" t="s">
        <v>429</v>
      </c>
      <c r="E323" s="353"/>
      <c r="F323" s="353" t="s">
        <v>10</v>
      </c>
      <c r="G323" s="354">
        <v>43291.468148148146</v>
      </c>
      <c r="H323" s="354">
        <v>45453.635509259257</v>
      </c>
      <c r="I323" s="19" t="str">
        <f t="shared" si="55"/>
        <v>J</v>
      </c>
      <c r="J323" s="19" t="str">
        <f t="shared" si="56"/>
        <v>J</v>
      </c>
      <c r="K323" s="19" t="str">
        <f t="shared" si="57"/>
        <v>HA</v>
      </c>
      <c r="L323" s="19" t="str">
        <f t="shared" si="58"/>
        <v>VZ</v>
      </c>
      <c r="M323" s="353" t="str">
        <f t="shared" si="59"/>
        <v>H</v>
      </c>
      <c r="N323" s="356" t="str">
        <f t="shared" si="60"/>
        <v/>
      </c>
      <c r="O323" s="356" t="str">
        <f t="shared" si="61"/>
        <v/>
      </c>
      <c r="P323" s="353" t="str">
        <f t="shared" si="62"/>
        <v/>
      </c>
      <c r="Q323" s="356">
        <f t="shared" si="63"/>
        <v>6</v>
      </c>
      <c r="R323" s="356">
        <f t="shared" si="64"/>
        <v>285</v>
      </c>
      <c r="S323" s="356">
        <f t="shared" si="65"/>
        <v>285</v>
      </c>
    </row>
    <row r="324" spans="1:19" ht="13.5" thickBot="1" x14ac:dyDescent="0.25">
      <c r="A324" s="19" t="s">
        <v>335</v>
      </c>
      <c r="B324" s="19" t="s">
        <v>974</v>
      </c>
      <c r="C324" s="19" t="s">
        <v>673</v>
      </c>
      <c r="D324" s="341" t="s">
        <v>429</v>
      </c>
      <c r="E324" s="353"/>
      <c r="F324" s="19" t="s">
        <v>11</v>
      </c>
      <c r="G324" s="354">
        <v>45803.465370370373</v>
      </c>
      <c r="H324" s="354">
        <v>45803.465370370373</v>
      </c>
      <c r="I324" s="19" t="str">
        <f t="shared" si="55"/>
        <v>J</v>
      </c>
      <c r="J324" s="19" t="str">
        <f t="shared" si="56"/>
        <v>J</v>
      </c>
      <c r="K324" s="19" t="str">
        <f t="shared" si="57"/>
        <v>HA</v>
      </c>
      <c r="L324" s="19" t="str">
        <f t="shared" si="58"/>
        <v>VZ</v>
      </c>
      <c r="M324" s="19" t="str">
        <f t="shared" si="59"/>
        <v>H</v>
      </c>
      <c r="N324" s="355" t="str">
        <f t="shared" si="60"/>
        <v/>
      </c>
      <c r="O324" s="355" t="str">
        <f t="shared" si="61"/>
        <v/>
      </c>
      <c r="P324" s="19" t="str">
        <f t="shared" si="62"/>
        <v/>
      </c>
      <c r="Q324" s="355">
        <f t="shared" si="63"/>
        <v>7</v>
      </c>
      <c r="R324" s="355">
        <f t="shared" si="64"/>
        <v>286</v>
      </c>
      <c r="S324" s="355">
        <f t="shared" si="65"/>
        <v>286</v>
      </c>
    </row>
    <row r="325" spans="1:19" ht="13.5" thickBot="1" x14ac:dyDescent="0.25">
      <c r="A325" s="19" t="s">
        <v>335</v>
      </c>
      <c r="B325" s="19" t="s">
        <v>974</v>
      </c>
      <c r="C325" s="19" t="s">
        <v>673</v>
      </c>
      <c r="D325" s="341" t="s">
        <v>429</v>
      </c>
      <c r="E325" s="353"/>
      <c r="F325" s="19" t="s">
        <v>15</v>
      </c>
      <c r="G325" s="354">
        <v>44523</v>
      </c>
      <c r="H325" s="354">
        <v>44648.491747685184</v>
      </c>
      <c r="I325" s="19" t="str">
        <f t="shared" si="55"/>
        <v>J</v>
      </c>
      <c r="J325" s="19" t="str">
        <f t="shared" si="56"/>
        <v>J</v>
      </c>
      <c r="K325" s="19" t="str">
        <f t="shared" si="57"/>
        <v>HA</v>
      </c>
      <c r="L325" s="19" t="str">
        <f t="shared" si="58"/>
        <v>VZ</v>
      </c>
      <c r="M325" s="19" t="str">
        <f t="shared" si="59"/>
        <v>H</v>
      </c>
      <c r="N325" s="355">
        <f t="shared" si="60"/>
        <v>8</v>
      </c>
      <c r="O325" s="355" t="str">
        <f t="shared" si="61"/>
        <v/>
      </c>
      <c r="P325" s="19" t="str">
        <f t="shared" si="62"/>
        <v/>
      </c>
      <c r="Q325" s="355">
        <f t="shared" si="63"/>
        <v>8</v>
      </c>
      <c r="R325" s="355">
        <f t="shared" si="64"/>
        <v>287</v>
      </c>
      <c r="S325" s="355">
        <f t="shared" si="65"/>
        <v>287</v>
      </c>
    </row>
    <row r="326" spans="1:19" ht="13.5" thickBot="1" x14ac:dyDescent="0.25">
      <c r="A326" s="19" t="s">
        <v>337</v>
      </c>
      <c r="B326" s="19" t="s">
        <v>975</v>
      </c>
      <c r="C326" s="19" t="s">
        <v>673</v>
      </c>
      <c r="D326" s="341" t="s">
        <v>429</v>
      </c>
      <c r="E326" s="353"/>
      <c r="F326" s="19" t="s">
        <v>6</v>
      </c>
      <c r="G326" s="354">
        <v>39132.639548611114</v>
      </c>
      <c r="H326" s="354">
        <v>45314.527025462965</v>
      </c>
      <c r="I326" s="19" t="str">
        <f t="shared" si="55"/>
        <v>J</v>
      </c>
      <c r="J326" s="19" t="str">
        <f t="shared" si="56"/>
        <v>J</v>
      </c>
      <c r="K326" s="19" t="str">
        <f t="shared" si="57"/>
        <v>HA</v>
      </c>
      <c r="L326" s="19" t="str">
        <f t="shared" si="58"/>
        <v>VZ</v>
      </c>
      <c r="M326" s="19" t="str">
        <f t="shared" si="59"/>
        <v>H</v>
      </c>
      <c r="N326" s="355" t="str">
        <f t="shared" si="60"/>
        <v/>
      </c>
      <c r="O326" s="355" t="str">
        <f t="shared" si="61"/>
        <v/>
      </c>
      <c r="P326" s="19" t="str">
        <f t="shared" si="62"/>
        <v/>
      </c>
      <c r="Q326" s="355">
        <f t="shared" si="63"/>
        <v>1</v>
      </c>
      <c r="R326" s="355">
        <f t="shared" si="64"/>
        <v>288</v>
      </c>
      <c r="S326" s="355">
        <f t="shared" si="65"/>
        <v>288</v>
      </c>
    </row>
    <row r="327" spans="1:19" ht="13.5" thickBot="1" x14ac:dyDescent="0.25">
      <c r="A327" s="19" t="s">
        <v>337</v>
      </c>
      <c r="B327" s="19" t="s">
        <v>975</v>
      </c>
      <c r="C327" s="19" t="s">
        <v>673</v>
      </c>
      <c r="D327" s="341" t="s">
        <v>429</v>
      </c>
      <c r="E327" s="353"/>
      <c r="F327" s="19" t="s">
        <v>16</v>
      </c>
      <c r="G327" s="354">
        <v>44601.562974537039</v>
      </c>
      <c r="H327" s="354">
        <v>45582.63453703704</v>
      </c>
      <c r="I327" s="19" t="str">
        <f t="shared" si="55"/>
        <v>J</v>
      </c>
      <c r="J327" s="19" t="str">
        <f t="shared" si="56"/>
        <v>J</v>
      </c>
      <c r="K327" s="19" t="str">
        <f t="shared" si="57"/>
        <v>HA</v>
      </c>
      <c r="L327" s="19" t="str">
        <f t="shared" si="58"/>
        <v>VZ</v>
      </c>
      <c r="M327" s="19" t="str">
        <f t="shared" si="59"/>
        <v>H</v>
      </c>
      <c r="N327" s="355" t="str">
        <f t="shared" si="60"/>
        <v/>
      </c>
      <c r="O327" s="355" t="str">
        <f t="shared" si="61"/>
        <v/>
      </c>
      <c r="P327" s="19" t="str">
        <f t="shared" si="62"/>
        <v/>
      </c>
      <c r="Q327" s="355">
        <f t="shared" si="63"/>
        <v>2</v>
      </c>
      <c r="R327" s="355">
        <f t="shared" si="64"/>
        <v>289</v>
      </c>
      <c r="S327" s="355">
        <f t="shared" si="65"/>
        <v>289</v>
      </c>
    </row>
    <row r="328" spans="1:19" ht="13.5" thickBot="1" x14ac:dyDescent="0.25">
      <c r="A328" s="19" t="s">
        <v>337</v>
      </c>
      <c r="B328" s="19" t="s">
        <v>975</v>
      </c>
      <c r="C328" s="19" t="s">
        <v>673</v>
      </c>
      <c r="D328" s="341" t="s">
        <v>429</v>
      </c>
      <c r="E328" s="353"/>
      <c r="F328" s="19" t="s">
        <v>9</v>
      </c>
      <c r="G328" s="354">
        <v>44147.415520833332</v>
      </c>
      <c r="H328" s="354">
        <v>45632.62872685185</v>
      </c>
      <c r="I328" s="19" t="str">
        <f t="shared" si="55"/>
        <v>J</v>
      </c>
      <c r="J328" s="19" t="str">
        <f t="shared" si="56"/>
        <v>J</v>
      </c>
      <c r="K328" s="19" t="str">
        <f t="shared" si="57"/>
        <v>HA</v>
      </c>
      <c r="L328" s="19" t="str">
        <f t="shared" si="58"/>
        <v>VZ</v>
      </c>
      <c r="M328" s="19" t="str">
        <f t="shared" si="59"/>
        <v>H</v>
      </c>
      <c r="N328" s="355" t="str">
        <f t="shared" si="60"/>
        <v/>
      </c>
      <c r="O328" s="355" t="str">
        <f t="shared" si="61"/>
        <v/>
      </c>
      <c r="P328" s="19" t="str">
        <f t="shared" si="62"/>
        <v/>
      </c>
      <c r="Q328" s="355">
        <f t="shared" si="63"/>
        <v>3</v>
      </c>
      <c r="R328" s="355">
        <f t="shared" si="64"/>
        <v>290</v>
      </c>
      <c r="S328" s="355">
        <f t="shared" si="65"/>
        <v>290</v>
      </c>
    </row>
    <row r="329" spans="1:19" ht="13.5" thickBot="1" x14ac:dyDescent="0.25">
      <c r="A329" s="19" t="s">
        <v>337</v>
      </c>
      <c r="B329" s="19" t="s">
        <v>659</v>
      </c>
      <c r="C329" s="19" t="s">
        <v>673</v>
      </c>
      <c r="D329" s="341" t="s">
        <v>429</v>
      </c>
      <c r="E329" s="353"/>
      <c r="F329" s="19" t="s">
        <v>10</v>
      </c>
      <c r="G329" s="354">
        <v>43291.468668981484</v>
      </c>
      <c r="H329" s="354">
        <v>45453.637557870374</v>
      </c>
      <c r="I329" s="19" t="str">
        <f t="shared" si="55"/>
        <v>J</v>
      </c>
      <c r="J329" s="19" t="str">
        <f t="shared" si="56"/>
        <v>J</v>
      </c>
      <c r="K329" s="19" t="str">
        <f t="shared" si="57"/>
        <v>HA</v>
      </c>
      <c r="L329" s="19" t="str">
        <f t="shared" si="58"/>
        <v>VZ</v>
      </c>
      <c r="M329" s="19" t="str">
        <f t="shared" si="59"/>
        <v>H</v>
      </c>
      <c r="N329" s="355" t="str">
        <f t="shared" si="60"/>
        <v/>
      </c>
      <c r="O329" s="355" t="str">
        <f t="shared" si="61"/>
        <v/>
      </c>
      <c r="P329" s="19" t="str">
        <f t="shared" si="62"/>
        <v/>
      </c>
      <c r="Q329" s="355">
        <f t="shared" si="63"/>
        <v>4</v>
      </c>
      <c r="R329" s="355">
        <f t="shared" si="64"/>
        <v>291</v>
      </c>
      <c r="S329" s="355">
        <f t="shared" si="65"/>
        <v>291</v>
      </c>
    </row>
    <row r="330" spans="1:19" ht="13.5" thickBot="1" x14ac:dyDescent="0.25">
      <c r="A330" s="19" t="s">
        <v>337</v>
      </c>
      <c r="B330" s="19" t="s">
        <v>975</v>
      </c>
      <c r="C330" s="19" t="s">
        <v>673</v>
      </c>
      <c r="D330" s="341" t="s">
        <v>429</v>
      </c>
      <c r="E330" s="353"/>
      <c r="F330" s="19" t="s">
        <v>11</v>
      </c>
      <c r="G330" s="354">
        <v>45803.466319444444</v>
      </c>
      <c r="H330" s="354">
        <v>45803.466319444444</v>
      </c>
      <c r="I330" s="19" t="str">
        <f t="shared" si="55"/>
        <v>J</v>
      </c>
      <c r="J330" s="19" t="str">
        <f t="shared" si="56"/>
        <v>J</v>
      </c>
      <c r="K330" s="19" t="str">
        <f t="shared" si="57"/>
        <v>HA</v>
      </c>
      <c r="L330" s="19" t="str">
        <f t="shared" si="58"/>
        <v>VZ</v>
      </c>
      <c r="M330" s="19" t="str">
        <f t="shared" si="59"/>
        <v>H</v>
      </c>
      <c r="N330" s="355" t="str">
        <f t="shared" si="60"/>
        <v/>
      </c>
      <c r="O330" s="355" t="str">
        <f t="shared" si="61"/>
        <v/>
      </c>
      <c r="P330" s="19" t="str">
        <f t="shared" si="62"/>
        <v/>
      </c>
      <c r="Q330" s="355">
        <f t="shared" si="63"/>
        <v>5</v>
      </c>
      <c r="R330" s="355">
        <f t="shared" si="64"/>
        <v>292</v>
      </c>
      <c r="S330" s="355">
        <f t="shared" si="65"/>
        <v>292</v>
      </c>
    </row>
    <row r="331" spans="1:19" ht="13.5" thickBot="1" x14ac:dyDescent="0.25">
      <c r="A331" s="19" t="s">
        <v>337</v>
      </c>
      <c r="B331" s="19" t="s">
        <v>975</v>
      </c>
      <c r="C331" s="19" t="s">
        <v>673</v>
      </c>
      <c r="D331" s="341" t="s">
        <v>429</v>
      </c>
      <c r="E331" s="353"/>
      <c r="F331" s="19" t="s">
        <v>15</v>
      </c>
      <c r="G331" s="354">
        <v>44523</v>
      </c>
      <c r="H331" s="354">
        <v>44648.513912037037</v>
      </c>
      <c r="I331" s="19" t="str">
        <f t="shared" si="55"/>
        <v>J</v>
      </c>
      <c r="J331" s="19" t="str">
        <f t="shared" si="56"/>
        <v>J</v>
      </c>
      <c r="K331" s="19" t="str">
        <f t="shared" si="57"/>
        <v>HA</v>
      </c>
      <c r="L331" s="19" t="str">
        <f t="shared" si="58"/>
        <v>VZ</v>
      </c>
      <c r="M331" s="19" t="str">
        <f t="shared" si="59"/>
        <v>H</v>
      </c>
      <c r="N331" s="355">
        <f t="shared" si="60"/>
        <v>6</v>
      </c>
      <c r="O331" s="355" t="str">
        <f t="shared" si="61"/>
        <v/>
      </c>
      <c r="P331" s="19" t="str">
        <f t="shared" si="62"/>
        <v/>
      </c>
      <c r="Q331" s="355">
        <f t="shared" si="63"/>
        <v>6</v>
      </c>
      <c r="R331" s="355">
        <f t="shared" si="64"/>
        <v>293</v>
      </c>
      <c r="S331" s="355">
        <f t="shared" si="65"/>
        <v>293</v>
      </c>
    </row>
    <row r="332" spans="1:19" ht="13.5" thickBot="1" x14ac:dyDescent="0.25">
      <c r="A332" s="19" t="s">
        <v>264</v>
      </c>
      <c r="B332" s="19" t="s">
        <v>775</v>
      </c>
      <c r="C332" s="19" t="s">
        <v>673</v>
      </c>
      <c r="D332" s="341" t="s">
        <v>429</v>
      </c>
      <c r="E332" s="353"/>
      <c r="F332" s="19" t="s">
        <v>6</v>
      </c>
      <c r="G332" s="354">
        <v>45314.49391203704</v>
      </c>
      <c r="H332" s="354">
        <v>45314.502789351849</v>
      </c>
      <c r="I332" s="19" t="str">
        <f t="shared" si="55"/>
        <v>J</v>
      </c>
      <c r="J332" s="19" t="str">
        <f t="shared" si="56"/>
        <v>J</v>
      </c>
      <c r="K332" s="19" t="str">
        <f t="shared" si="57"/>
        <v>HA</v>
      </c>
      <c r="L332" s="19" t="str">
        <f t="shared" si="58"/>
        <v>WB</v>
      </c>
      <c r="M332" s="19" t="str">
        <f t="shared" si="59"/>
        <v>H</v>
      </c>
      <c r="N332" s="355" t="str">
        <f t="shared" si="60"/>
        <v/>
      </c>
      <c r="O332" s="355" t="str">
        <f t="shared" si="61"/>
        <v/>
      </c>
      <c r="P332" s="19" t="str">
        <f t="shared" si="62"/>
        <v/>
      </c>
      <c r="Q332" s="355">
        <f t="shared" si="63"/>
        <v>1</v>
      </c>
      <c r="R332" s="355">
        <f t="shared" si="64"/>
        <v>294</v>
      </c>
      <c r="S332" s="355">
        <f t="shared" si="65"/>
        <v>294</v>
      </c>
    </row>
    <row r="333" spans="1:19" ht="13.5" thickBot="1" x14ac:dyDescent="0.25">
      <c r="A333" s="19" t="s">
        <v>264</v>
      </c>
      <c r="B333" s="19" t="s">
        <v>775</v>
      </c>
      <c r="C333" s="19" t="s">
        <v>673</v>
      </c>
      <c r="D333" s="341" t="s">
        <v>429</v>
      </c>
      <c r="E333" s="353"/>
      <c r="F333" s="19" t="s">
        <v>16</v>
      </c>
      <c r="G333" s="354">
        <v>44601.570254629631</v>
      </c>
      <c r="H333" s="354">
        <v>45582.626284722224</v>
      </c>
      <c r="I333" s="19" t="str">
        <f t="shared" si="55"/>
        <v>J</v>
      </c>
      <c r="J333" s="19" t="str">
        <f t="shared" si="56"/>
        <v>J</v>
      </c>
      <c r="K333" s="19" t="str">
        <f t="shared" si="57"/>
        <v>HA</v>
      </c>
      <c r="L333" s="19" t="str">
        <f t="shared" si="58"/>
        <v>WB</v>
      </c>
      <c r="M333" s="19" t="str">
        <f t="shared" si="59"/>
        <v>H</v>
      </c>
      <c r="N333" s="355" t="str">
        <f t="shared" si="60"/>
        <v/>
      </c>
      <c r="O333" s="355" t="str">
        <f t="shared" si="61"/>
        <v/>
      </c>
      <c r="P333" s="19" t="str">
        <f t="shared" si="62"/>
        <v/>
      </c>
      <c r="Q333" s="355">
        <f t="shared" si="63"/>
        <v>2</v>
      </c>
      <c r="R333" s="355">
        <f t="shared" si="64"/>
        <v>295</v>
      </c>
      <c r="S333" s="355">
        <f t="shared" si="65"/>
        <v>295</v>
      </c>
    </row>
    <row r="334" spans="1:19" ht="13.5" thickBot="1" x14ac:dyDescent="0.25">
      <c r="A334" s="19" t="s">
        <v>264</v>
      </c>
      <c r="B334" s="19" t="s">
        <v>775</v>
      </c>
      <c r="C334" s="19" t="s">
        <v>673</v>
      </c>
      <c r="D334" s="341" t="s">
        <v>429</v>
      </c>
      <c r="E334" s="353"/>
      <c r="F334" s="19" t="s">
        <v>9</v>
      </c>
      <c r="G334" s="354">
        <v>45309.620011574072</v>
      </c>
      <c r="H334" s="354">
        <v>45632.629004629627</v>
      </c>
      <c r="I334" s="19" t="str">
        <f t="shared" si="55"/>
        <v>J</v>
      </c>
      <c r="J334" s="19" t="str">
        <f t="shared" si="56"/>
        <v>J</v>
      </c>
      <c r="K334" s="19" t="str">
        <f t="shared" si="57"/>
        <v>HA</v>
      </c>
      <c r="L334" s="19" t="str">
        <f t="shared" si="58"/>
        <v>WB</v>
      </c>
      <c r="M334" s="19" t="str">
        <f t="shared" si="59"/>
        <v>H</v>
      </c>
      <c r="N334" s="355" t="str">
        <f t="shared" si="60"/>
        <v/>
      </c>
      <c r="O334" s="355" t="str">
        <f t="shared" si="61"/>
        <v/>
      </c>
      <c r="P334" s="19" t="str">
        <f t="shared" si="62"/>
        <v/>
      </c>
      <c r="Q334" s="355">
        <f t="shared" si="63"/>
        <v>3</v>
      </c>
      <c r="R334" s="355">
        <f t="shared" si="64"/>
        <v>296</v>
      </c>
      <c r="S334" s="355">
        <f t="shared" si="65"/>
        <v>296</v>
      </c>
    </row>
    <row r="335" spans="1:19" ht="13.5" thickBot="1" x14ac:dyDescent="0.25">
      <c r="A335" s="19" t="s">
        <v>264</v>
      </c>
      <c r="B335" s="19" t="s">
        <v>2071</v>
      </c>
      <c r="C335" s="19" t="s">
        <v>673</v>
      </c>
      <c r="D335" s="341" t="s">
        <v>429</v>
      </c>
      <c r="E335" s="353"/>
      <c r="F335" s="19" t="s">
        <v>10</v>
      </c>
      <c r="G335" s="354">
        <v>45377.54583333333</v>
      </c>
      <c r="H335" s="354">
        <v>45453.667071759257</v>
      </c>
      <c r="I335" s="19" t="str">
        <f t="shared" si="55"/>
        <v>J</v>
      </c>
      <c r="J335" s="19" t="str">
        <f t="shared" si="56"/>
        <v>J</v>
      </c>
      <c r="K335" s="19" t="str">
        <f t="shared" si="57"/>
        <v>HA</v>
      </c>
      <c r="L335" s="19" t="str">
        <f t="shared" si="58"/>
        <v>WB</v>
      </c>
      <c r="M335" s="19" t="str">
        <f t="shared" si="59"/>
        <v>H</v>
      </c>
      <c r="N335" s="355" t="str">
        <f t="shared" si="60"/>
        <v/>
      </c>
      <c r="O335" s="355" t="str">
        <f t="shared" si="61"/>
        <v/>
      </c>
      <c r="P335" s="19" t="str">
        <f t="shared" si="62"/>
        <v/>
      </c>
      <c r="Q335" s="355">
        <f t="shared" si="63"/>
        <v>4</v>
      </c>
      <c r="R335" s="355">
        <f t="shared" si="64"/>
        <v>297</v>
      </c>
      <c r="S335" s="355">
        <f t="shared" si="65"/>
        <v>297</v>
      </c>
    </row>
    <row r="336" spans="1:19" ht="13.5" thickBot="1" x14ac:dyDescent="0.25">
      <c r="A336" s="353" t="s">
        <v>264</v>
      </c>
      <c r="B336" s="353" t="s">
        <v>775</v>
      </c>
      <c r="C336" s="353" t="s">
        <v>673</v>
      </c>
      <c r="D336" s="341" t="s">
        <v>429</v>
      </c>
      <c r="E336" s="353"/>
      <c r="F336" s="353" t="s">
        <v>15</v>
      </c>
      <c r="G336" s="354">
        <v>40291.343634259261</v>
      </c>
      <c r="H336" s="354">
        <v>44512.427604166667</v>
      </c>
      <c r="I336" s="19" t="str">
        <f t="shared" si="55"/>
        <v>J</v>
      </c>
      <c r="J336" s="19" t="str">
        <f t="shared" si="56"/>
        <v>J</v>
      </c>
      <c r="K336" s="19" t="str">
        <f t="shared" si="57"/>
        <v>HA</v>
      </c>
      <c r="L336" s="19" t="str">
        <f t="shared" si="58"/>
        <v>WB</v>
      </c>
      <c r="M336" s="19" t="str">
        <f t="shared" si="59"/>
        <v>H</v>
      </c>
      <c r="N336" s="355" t="str">
        <f t="shared" si="60"/>
        <v/>
      </c>
      <c r="O336" s="355" t="str">
        <f t="shared" si="61"/>
        <v/>
      </c>
      <c r="P336" s="19" t="str">
        <f t="shared" si="62"/>
        <v/>
      </c>
      <c r="Q336" s="355">
        <f t="shared" si="63"/>
        <v>5</v>
      </c>
      <c r="R336" s="355">
        <f t="shared" si="64"/>
        <v>298</v>
      </c>
      <c r="S336" s="355">
        <f t="shared" si="65"/>
        <v>298</v>
      </c>
    </row>
    <row r="337" spans="1:19" ht="13.5" thickBot="1" x14ac:dyDescent="0.25">
      <c r="A337" s="353" t="s">
        <v>264</v>
      </c>
      <c r="B337" s="353" t="s">
        <v>775</v>
      </c>
      <c r="C337" s="353" t="s">
        <v>673</v>
      </c>
      <c r="D337" s="341" t="s">
        <v>429</v>
      </c>
      <c r="E337" s="353"/>
      <c r="F337" s="353" t="s">
        <v>12</v>
      </c>
      <c r="G337" s="354">
        <v>41514.451111111113</v>
      </c>
      <c r="H337" s="354">
        <v>44837.603043981479</v>
      </c>
      <c r="I337" s="19" t="str">
        <f t="shared" si="55"/>
        <v>J</v>
      </c>
      <c r="J337" s="19" t="str">
        <f t="shared" si="56"/>
        <v>J</v>
      </c>
      <c r="K337" s="19" t="str">
        <f t="shared" si="57"/>
        <v>HA</v>
      </c>
      <c r="L337" s="19" t="str">
        <f t="shared" si="58"/>
        <v>WB</v>
      </c>
      <c r="M337" s="353" t="str">
        <f t="shared" si="59"/>
        <v>H</v>
      </c>
      <c r="N337" s="356" t="str">
        <f t="shared" si="60"/>
        <v/>
      </c>
      <c r="O337" s="356" t="str">
        <f t="shared" si="61"/>
        <v/>
      </c>
      <c r="P337" s="353" t="str">
        <f t="shared" si="62"/>
        <v/>
      </c>
      <c r="Q337" s="356">
        <f t="shared" si="63"/>
        <v>6</v>
      </c>
      <c r="R337" s="356">
        <f t="shared" si="64"/>
        <v>299</v>
      </c>
      <c r="S337" s="356">
        <f t="shared" si="65"/>
        <v>299</v>
      </c>
    </row>
    <row r="338" spans="1:19" ht="13.5" thickBot="1" x14ac:dyDescent="0.25">
      <c r="A338" s="19" t="s">
        <v>264</v>
      </c>
      <c r="B338" s="19" t="s">
        <v>660</v>
      </c>
      <c r="C338" s="19" t="s">
        <v>673</v>
      </c>
      <c r="D338" s="341" t="s">
        <v>429</v>
      </c>
      <c r="E338" s="353"/>
      <c r="F338" s="19" t="s">
        <v>13</v>
      </c>
      <c r="G338" s="354">
        <v>41753.493287037039</v>
      </c>
      <c r="H338" s="354">
        <v>45503.721504629626</v>
      </c>
      <c r="I338" s="19" t="str">
        <f t="shared" si="55"/>
        <v>J</v>
      </c>
      <c r="J338" s="19" t="str">
        <f t="shared" si="56"/>
        <v>J</v>
      </c>
      <c r="K338" s="19" t="str">
        <f t="shared" si="57"/>
        <v>HA</v>
      </c>
      <c r="L338" s="19" t="str">
        <f t="shared" si="58"/>
        <v>WB</v>
      </c>
      <c r="M338" s="19" t="str">
        <f t="shared" si="59"/>
        <v>H</v>
      </c>
      <c r="N338" s="355">
        <f t="shared" si="60"/>
        <v>7</v>
      </c>
      <c r="O338" s="355" t="str">
        <f t="shared" si="61"/>
        <v/>
      </c>
      <c r="P338" s="19" t="str">
        <f t="shared" si="62"/>
        <v/>
      </c>
      <c r="Q338" s="355">
        <f t="shared" si="63"/>
        <v>7</v>
      </c>
      <c r="R338" s="355">
        <f t="shared" si="64"/>
        <v>300</v>
      </c>
      <c r="S338" s="355">
        <f t="shared" si="65"/>
        <v>300</v>
      </c>
    </row>
    <row r="339" spans="1:19" ht="13.5" thickBot="1" x14ac:dyDescent="0.25">
      <c r="A339" s="19" t="s">
        <v>379</v>
      </c>
      <c r="B339" s="19" t="s">
        <v>977</v>
      </c>
      <c r="C339" s="19" t="s">
        <v>673</v>
      </c>
      <c r="D339" s="341" t="s">
        <v>429</v>
      </c>
      <c r="E339" s="353"/>
      <c r="F339" s="19" t="s">
        <v>9</v>
      </c>
      <c r="G339" s="354">
        <v>45309.620185185187</v>
      </c>
      <c r="H339" s="354">
        <v>45632.629108796296</v>
      </c>
      <c r="I339" s="19" t="str">
        <f t="shared" si="55"/>
        <v>J</v>
      </c>
      <c r="J339" s="19" t="str">
        <f t="shared" si="56"/>
        <v>J</v>
      </c>
      <c r="K339" s="19" t="str">
        <f t="shared" si="57"/>
        <v>HA</v>
      </c>
      <c r="L339" s="19" t="str">
        <f t="shared" si="58"/>
        <v>WB</v>
      </c>
      <c r="M339" s="19" t="str">
        <f t="shared" si="59"/>
        <v>H</v>
      </c>
      <c r="N339" s="355">
        <f t="shared" si="60"/>
        <v>1</v>
      </c>
      <c r="O339" s="355" t="str">
        <f t="shared" si="61"/>
        <v/>
      </c>
      <c r="P339" s="19" t="str">
        <f t="shared" si="62"/>
        <v/>
      </c>
      <c r="Q339" s="355">
        <f t="shared" si="63"/>
        <v>1</v>
      </c>
      <c r="R339" s="355">
        <f t="shared" si="64"/>
        <v>301</v>
      </c>
      <c r="S339" s="355">
        <f t="shared" si="65"/>
        <v>301</v>
      </c>
    </row>
    <row r="340" spans="1:19" ht="13.5" thickBot="1" x14ac:dyDescent="0.25">
      <c r="A340" s="19" t="s">
        <v>720</v>
      </c>
      <c r="B340" s="19" t="s">
        <v>915</v>
      </c>
      <c r="C340" s="19" t="s">
        <v>673</v>
      </c>
      <c r="D340" s="341" t="s">
        <v>429</v>
      </c>
      <c r="E340" s="353"/>
      <c r="F340" s="19" t="s">
        <v>9</v>
      </c>
      <c r="G340" s="354">
        <v>45007.655381944445</v>
      </c>
      <c r="H340" s="354">
        <v>45632.629340277781</v>
      </c>
      <c r="I340" s="19" t="str">
        <f t="shared" si="55"/>
        <v>J</v>
      </c>
      <c r="J340" s="19" t="str">
        <f t="shared" si="56"/>
        <v>J</v>
      </c>
      <c r="K340" s="19" t="str">
        <f t="shared" si="57"/>
        <v>HA</v>
      </c>
      <c r="L340" s="19" t="str">
        <f t="shared" si="58"/>
        <v>WK</v>
      </c>
      <c r="M340" s="19" t="str">
        <f t="shared" si="59"/>
        <v>H</v>
      </c>
      <c r="N340" s="355" t="str">
        <f t="shared" si="60"/>
        <v/>
      </c>
      <c r="O340" s="355" t="str">
        <f t="shared" si="61"/>
        <v/>
      </c>
      <c r="P340" s="19" t="str">
        <f t="shared" si="62"/>
        <v/>
      </c>
      <c r="Q340" s="355">
        <f t="shared" si="63"/>
        <v>1</v>
      </c>
      <c r="R340" s="355">
        <f t="shared" si="64"/>
        <v>302</v>
      </c>
      <c r="S340" s="355">
        <f t="shared" si="65"/>
        <v>302</v>
      </c>
    </row>
    <row r="341" spans="1:19" ht="13.5" thickBot="1" x14ac:dyDescent="0.25">
      <c r="A341" s="353" t="s">
        <v>720</v>
      </c>
      <c r="B341" s="353" t="s">
        <v>915</v>
      </c>
      <c r="C341" s="353" t="s">
        <v>673</v>
      </c>
      <c r="D341" s="341" t="s">
        <v>429</v>
      </c>
      <c r="E341" s="353"/>
      <c r="F341" s="353" t="s">
        <v>15</v>
      </c>
      <c r="G341" s="354">
        <v>44523</v>
      </c>
      <c r="H341" s="354">
        <v>45660.439421296294</v>
      </c>
      <c r="I341" s="19" t="str">
        <f t="shared" si="55"/>
        <v>J</v>
      </c>
      <c r="J341" s="19" t="str">
        <f t="shared" si="56"/>
        <v>J</v>
      </c>
      <c r="K341" s="19" t="str">
        <f t="shared" si="57"/>
        <v>HA</v>
      </c>
      <c r="L341" s="19" t="str">
        <f t="shared" si="58"/>
        <v>WK</v>
      </c>
      <c r="M341" s="19" t="str">
        <f t="shared" si="59"/>
        <v>H</v>
      </c>
      <c r="N341" s="355">
        <f t="shared" si="60"/>
        <v>2</v>
      </c>
      <c r="O341" s="355" t="str">
        <f t="shared" si="61"/>
        <v/>
      </c>
      <c r="P341" s="19" t="str">
        <f t="shared" si="62"/>
        <v/>
      </c>
      <c r="Q341" s="355">
        <f t="shared" si="63"/>
        <v>2</v>
      </c>
      <c r="R341" s="355">
        <f t="shared" si="64"/>
        <v>303</v>
      </c>
      <c r="S341" s="355">
        <f t="shared" si="65"/>
        <v>303</v>
      </c>
    </row>
    <row r="342" spans="1:19" ht="13.5" thickBot="1" x14ac:dyDescent="0.25">
      <c r="A342" s="19" t="s">
        <v>270</v>
      </c>
      <c r="B342" s="19" t="s">
        <v>1068</v>
      </c>
      <c r="C342" s="19" t="s">
        <v>673</v>
      </c>
      <c r="D342" s="341" t="s">
        <v>429</v>
      </c>
      <c r="E342" s="353"/>
      <c r="F342" s="19" t="s">
        <v>6</v>
      </c>
      <c r="G342" s="354">
        <v>40395.678298611114</v>
      </c>
      <c r="H342" s="354">
        <v>45314.527280092596</v>
      </c>
      <c r="I342" s="19" t="str">
        <f t="shared" si="55"/>
        <v>J</v>
      </c>
      <c r="J342" s="19" t="str">
        <f t="shared" si="56"/>
        <v>J</v>
      </c>
      <c r="K342" s="19" t="str">
        <f t="shared" si="57"/>
        <v>HA</v>
      </c>
      <c r="L342" s="19" t="str">
        <f t="shared" si="58"/>
        <v>WT</v>
      </c>
      <c r="M342" s="19" t="str">
        <f t="shared" si="59"/>
        <v>H</v>
      </c>
      <c r="N342" s="355" t="str">
        <f t="shared" si="60"/>
        <v/>
      </c>
      <c r="O342" s="355" t="str">
        <f t="shared" si="61"/>
        <v/>
      </c>
      <c r="P342" s="19" t="str">
        <f t="shared" si="62"/>
        <v/>
      </c>
      <c r="Q342" s="355">
        <f t="shared" si="63"/>
        <v>1</v>
      </c>
      <c r="R342" s="355">
        <f t="shared" si="64"/>
        <v>304</v>
      </c>
      <c r="S342" s="355">
        <f t="shared" si="65"/>
        <v>304</v>
      </c>
    </row>
    <row r="343" spans="1:19" ht="13.5" thickBot="1" x14ac:dyDescent="0.25">
      <c r="A343" s="19" t="s">
        <v>270</v>
      </c>
      <c r="B343" s="19" t="s">
        <v>670</v>
      </c>
      <c r="C343" s="19" t="s">
        <v>673</v>
      </c>
      <c r="D343" s="341" t="s">
        <v>429</v>
      </c>
      <c r="E343" s="353">
        <v>29</v>
      </c>
      <c r="F343" s="19" t="s">
        <v>7</v>
      </c>
      <c r="G343" s="354">
        <v>41563</v>
      </c>
      <c r="H343" s="354">
        <v>44902.552060185182</v>
      </c>
      <c r="I343" s="19" t="str">
        <f t="shared" si="55"/>
        <v>J</v>
      </c>
      <c r="J343" s="19" t="str">
        <f t="shared" si="56"/>
        <v>J</v>
      </c>
      <c r="K343" s="19" t="str">
        <f t="shared" si="57"/>
        <v>HA</v>
      </c>
      <c r="L343" s="19" t="str">
        <f t="shared" si="58"/>
        <v>WT</v>
      </c>
      <c r="M343" s="19" t="str">
        <f t="shared" si="59"/>
        <v>H</v>
      </c>
      <c r="N343" s="355" t="str">
        <f t="shared" si="60"/>
        <v/>
      </c>
      <c r="O343" s="355" t="str">
        <f t="shared" si="61"/>
        <v/>
      </c>
      <c r="P343" s="19" t="str">
        <f t="shared" si="62"/>
        <v/>
      </c>
      <c r="Q343" s="355">
        <f t="shared" si="63"/>
        <v>2</v>
      </c>
      <c r="R343" s="355">
        <f t="shared" si="64"/>
        <v>305</v>
      </c>
      <c r="S343" s="355">
        <f t="shared" si="65"/>
        <v>305</v>
      </c>
    </row>
    <row r="344" spans="1:19" ht="13.5" thickBot="1" x14ac:dyDescent="0.25">
      <c r="A344" s="19" t="s">
        <v>270</v>
      </c>
      <c r="B344" s="19" t="s">
        <v>1068</v>
      </c>
      <c r="C344" s="19" t="s">
        <v>673</v>
      </c>
      <c r="D344" s="341" t="s">
        <v>429</v>
      </c>
      <c r="E344" s="353">
        <v>45</v>
      </c>
      <c r="F344" s="19" t="s">
        <v>16</v>
      </c>
      <c r="G344" s="354">
        <v>44008.653275462966</v>
      </c>
      <c r="H344" s="354">
        <v>45603.440798611111</v>
      </c>
      <c r="I344" s="19" t="str">
        <f t="shared" si="55"/>
        <v>J</v>
      </c>
      <c r="J344" s="19" t="str">
        <f t="shared" si="56"/>
        <v>J</v>
      </c>
      <c r="K344" s="19" t="str">
        <f t="shared" si="57"/>
        <v>HA</v>
      </c>
      <c r="L344" s="19" t="str">
        <f t="shared" si="58"/>
        <v>WT</v>
      </c>
      <c r="M344" s="19" t="str">
        <f t="shared" si="59"/>
        <v>H</v>
      </c>
      <c r="N344" s="355" t="str">
        <f t="shared" si="60"/>
        <v/>
      </c>
      <c r="O344" s="355" t="str">
        <f t="shared" si="61"/>
        <v/>
      </c>
      <c r="P344" s="19" t="str">
        <f t="shared" si="62"/>
        <v/>
      </c>
      <c r="Q344" s="355">
        <f t="shared" si="63"/>
        <v>3</v>
      </c>
      <c r="R344" s="355">
        <f t="shared" si="64"/>
        <v>306</v>
      </c>
      <c r="S344" s="355">
        <f t="shared" si="65"/>
        <v>306</v>
      </c>
    </row>
    <row r="345" spans="1:19" ht="13.5" thickBot="1" x14ac:dyDescent="0.25">
      <c r="A345" s="19" t="s">
        <v>270</v>
      </c>
      <c r="B345" s="19" t="s">
        <v>1068</v>
      </c>
      <c r="C345" s="19" t="s">
        <v>673</v>
      </c>
      <c r="D345" s="341" t="s">
        <v>429</v>
      </c>
      <c r="E345" s="353"/>
      <c r="F345" s="19" t="s">
        <v>9</v>
      </c>
      <c r="G345" s="354">
        <v>44147.415520833332</v>
      </c>
      <c r="H345" s="354">
        <v>45632.630312499998</v>
      </c>
      <c r="I345" s="19" t="str">
        <f t="shared" si="55"/>
        <v>J</v>
      </c>
      <c r="J345" s="19" t="str">
        <f t="shared" si="56"/>
        <v>J</v>
      </c>
      <c r="K345" s="19" t="str">
        <f t="shared" si="57"/>
        <v>HA</v>
      </c>
      <c r="L345" s="19" t="str">
        <f t="shared" si="58"/>
        <v>WT</v>
      </c>
      <c r="M345" s="19" t="str">
        <f t="shared" si="59"/>
        <v>H</v>
      </c>
      <c r="N345" s="355" t="str">
        <f t="shared" si="60"/>
        <v/>
      </c>
      <c r="O345" s="355" t="str">
        <f t="shared" si="61"/>
        <v/>
      </c>
      <c r="P345" s="19" t="str">
        <f t="shared" si="62"/>
        <v/>
      </c>
      <c r="Q345" s="355">
        <f t="shared" si="63"/>
        <v>4</v>
      </c>
      <c r="R345" s="355">
        <f t="shared" si="64"/>
        <v>307</v>
      </c>
      <c r="S345" s="355">
        <f t="shared" si="65"/>
        <v>307</v>
      </c>
    </row>
    <row r="346" spans="1:19" ht="13.5" thickBot="1" x14ac:dyDescent="0.25">
      <c r="A346" s="19" t="s">
        <v>270</v>
      </c>
      <c r="B346" s="19" t="s">
        <v>670</v>
      </c>
      <c r="C346" s="19" t="s">
        <v>673</v>
      </c>
      <c r="D346" s="341" t="s">
        <v>429</v>
      </c>
      <c r="E346" s="353"/>
      <c r="F346" s="19" t="s">
        <v>10</v>
      </c>
      <c r="G346" s="354">
        <v>36789.614907407406</v>
      </c>
      <c r="H346" s="354">
        <v>45453.648009259261</v>
      </c>
      <c r="I346" s="19" t="str">
        <f t="shared" si="55"/>
        <v>J</v>
      </c>
      <c r="J346" s="19" t="str">
        <f t="shared" si="56"/>
        <v>J</v>
      </c>
      <c r="K346" s="19" t="str">
        <f t="shared" si="57"/>
        <v>HA</v>
      </c>
      <c r="L346" s="19" t="str">
        <f t="shared" si="58"/>
        <v>WT</v>
      </c>
      <c r="M346" s="19" t="str">
        <f t="shared" si="59"/>
        <v>H</v>
      </c>
      <c r="N346" s="355" t="str">
        <f t="shared" si="60"/>
        <v/>
      </c>
      <c r="O346" s="355" t="str">
        <f t="shared" si="61"/>
        <v/>
      </c>
      <c r="P346" s="19" t="str">
        <f t="shared" si="62"/>
        <v/>
      </c>
      <c r="Q346" s="355">
        <f t="shared" si="63"/>
        <v>5</v>
      </c>
      <c r="R346" s="355">
        <f t="shared" si="64"/>
        <v>308</v>
      </c>
      <c r="S346" s="355">
        <f t="shared" si="65"/>
        <v>308</v>
      </c>
    </row>
    <row r="347" spans="1:19" ht="13.5" thickBot="1" x14ac:dyDescent="0.25">
      <c r="A347" s="19" t="s">
        <v>270</v>
      </c>
      <c r="B347" s="19" t="s">
        <v>1068</v>
      </c>
      <c r="C347" s="19" t="s">
        <v>673</v>
      </c>
      <c r="D347" s="341" t="s">
        <v>429</v>
      </c>
      <c r="E347" s="353"/>
      <c r="F347" s="19" t="s">
        <v>11</v>
      </c>
      <c r="G347" s="354">
        <v>44133.659212962964</v>
      </c>
      <c r="H347" s="354">
        <v>45820.350868055553</v>
      </c>
      <c r="I347" s="19" t="str">
        <f t="shared" si="55"/>
        <v>J</v>
      </c>
      <c r="J347" s="19" t="str">
        <f t="shared" si="56"/>
        <v>J</v>
      </c>
      <c r="K347" s="19" t="str">
        <f t="shared" si="57"/>
        <v>HA</v>
      </c>
      <c r="L347" s="19" t="str">
        <f t="shared" si="58"/>
        <v>WT</v>
      </c>
      <c r="M347" s="19" t="str">
        <f t="shared" si="59"/>
        <v>H</v>
      </c>
      <c r="N347" s="355" t="str">
        <f t="shared" si="60"/>
        <v/>
      </c>
      <c r="O347" s="355" t="str">
        <f t="shared" si="61"/>
        <v/>
      </c>
      <c r="P347" s="19" t="str">
        <f t="shared" si="62"/>
        <v/>
      </c>
      <c r="Q347" s="355">
        <f t="shared" si="63"/>
        <v>6</v>
      </c>
      <c r="R347" s="355">
        <f t="shared" si="64"/>
        <v>309</v>
      </c>
      <c r="S347" s="355">
        <f t="shared" si="65"/>
        <v>309</v>
      </c>
    </row>
    <row r="348" spans="1:19" ht="13.5" thickBot="1" x14ac:dyDescent="0.25">
      <c r="A348" s="19" t="s">
        <v>270</v>
      </c>
      <c r="B348" s="19" t="s">
        <v>1068</v>
      </c>
      <c r="C348" s="19" t="s">
        <v>673</v>
      </c>
      <c r="D348" s="341" t="s">
        <v>429</v>
      </c>
      <c r="E348" s="353">
        <v>71</v>
      </c>
      <c r="F348" s="19" t="s">
        <v>15</v>
      </c>
      <c r="G348" s="354">
        <v>38105.467685185184</v>
      </c>
      <c r="H348" s="354">
        <v>44978.62159722222</v>
      </c>
      <c r="I348" s="19" t="str">
        <f t="shared" si="55"/>
        <v>J</v>
      </c>
      <c r="J348" s="19" t="str">
        <f t="shared" si="56"/>
        <v>J</v>
      </c>
      <c r="K348" s="19" t="str">
        <f t="shared" si="57"/>
        <v>HA</v>
      </c>
      <c r="L348" s="19" t="str">
        <f t="shared" si="58"/>
        <v>WT</v>
      </c>
      <c r="M348" s="19" t="str">
        <f t="shared" si="59"/>
        <v>H</v>
      </c>
      <c r="N348" s="355" t="str">
        <f t="shared" si="60"/>
        <v/>
      </c>
      <c r="O348" s="355" t="str">
        <f t="shared" si="61"/>
        <v/>
      </c>
      <c r="P348" s="19" t="str">
        <f t="shared" si="62"/>
        <v/>
      </c>
      <c r="Q348" s="355">
        <f t="shared" si="63"/>
        <v>7</v>
      </c>
      <c r="R348" s="355">
        <f t="shared" si="64"/>
        <v>310</v>
      </c>
      <c r="S348" s="355">
        <f t="shared" si="65"/>
        <v>310</v>
      </c>
    </row>
    <row r="349" spans="1:19" ht="13.5" thickBot="1" x14ac:dyDescent="0.25">
      <c r="A349" s="19" t="s">
        <v>270</v>
      </c>
      <c r="B349" s="19" t="s">
        <v>1068</v>
      </c>
      <c r="C349" s="19" t="s">
        <v>673</v>
      </c>
      <c r="D349" s="341" t="s">
        <v>429</v>
      </c>
      <c r="E349" s="353"/>
      <c r="F349" s="19" t="s">
        <v>12</v>
      </c>
      <c r="G349" s="354">
        <v>44644.459351851852</v>
      </c>
      <c r="H349" s="354">
        <v>45589.685740740744</v>
      </c>
      <c r="I349" s="19" t="str">
        <f t="shared" si="55"/>
        <v>J</v>
      </c>
      <c r="J349" s="19" t="str">
        <f t="shared" si="56"/>
        <v>J</v>
      </c>
      <c r="K349" s="19" t="str">
        <f t="shared" si="57"/>
        <v>HA</v>
      </c>
      <c r="L349" s="19" t="str">
        <f t="shared" si="58"/>
        <v>WT</v>
      </c>
      <c r="M349" s="19" t="str">
        <f t="shared" si="59"/>
        <v>H</v>
      </c>
      <c r="N349" s="355" t="str">
        <f t="shared" si="60"/>
        <v/>
      </c>
      <c r="O349" s="355" t="str">
        <f t="shared" si="61"/>
        <v/>
      </c>
      <c r="P349" s="19" t="str">
        <f t="shared" si="62"/>
        <v/>
      </c>
      <c r="Q349" s="355">
        <f t="shared" si="63"/>
        <v>8</v>
      </c>
      <c r="R349" s="355">
        <f t="shared" si="64"/>
        <v>311</v>
      </c>
      <c r="S349" s="355">
        <f t="shared" si="65"/>
        <v>311</v>
      </c>
    </row>
    <row r="350" spans="1:19" ht="13.5" thickBot="1" x14ac:dyDescent="0.25">
      <c r="A350" s="19" t="s">
        <v>270</v>
      </c>
      <c r="B350" s="19" t="s">
        <v>1068</v>
      </c>
      <c r="C350" s="19" t="s">
        <v>673</v>
      </c>
      <c r="D350" s="341" t="s">
        <v>429</v>
      </c>
      <c r="E350" s="353"/>
      <c r="F350" s="19" t="s">
        <v>13</v>
      </c>
      <c r="G350" s="354">
        <v>35656.628460648149</v>
      </c>
      <c r="H350" s="354">
        <v>45538.668680555558</v>
      </c>
      <c r="I350" s="19" t="str">
        <f t="shared" si="55"/>
        <v>J</v>
      </c>
      <c r="J350" s="19" t="str">
        <f t="shared" si="56"/>
        <v>J</v>
      </c>
      <c r="K350" s="19" t="str">
        <f t="shared" si="57"/>
        <v>HA</v>
      </c>
      <c r="L350" s="19" t="str">
        <f t="shared" si="58"/>
        <v>WT</v>
      </c>
      <c r="M350" s="19" t="str">
        <f t="shared" si="59"/>
        <v>H</v>
      </c>
      <c r="N350" s="355">
        <f t="shared" si="60"/>
        <v>9</v>
      </c>
      <c r="O350" s="355" t="str">
        <f t="shared" si="61"/>
        <v/>
      </c>
      <c r="P350" s="19" t="str">
        <f t="shared" si="62"/>
        <v/>
      </c>
      <c r="Q350" s="355">
        <f t="shared" si="63"/>
        <v>9</v>
      </c>
      <c r="R350" s="355">
        <f t="shared" si="64"/>
        <v>312</v>
      </c>
      <c r="S350" s="355">
        <f t="shared" si="65"/>
        <v>312</v>
      </c>
    </row>
    <row r="351" spans="1:19" ht="13.5" thickBot="1" x14ac:dyDescent="0.25">
      <c r="A351" s="19" t="s">
        <v>272</v>
      </c>
      <c r="B351" s="19" t="s">
        <v>1096</v>
      </c>
      <c r="C351" s="19" t="s">
        <v>673</v>
      </c>
      <c r="D351" s="341" t="s">
        <v>429</v>
      </c>
      <c r="E351" s="353"/>
      <c r="F351" s="19" t="s">
        <v>6</v>
      </c>
      <c r="G351" s="354">
        <v>45314.496481481481</v>
      </c>
      <c r="H351" s="354">
        <v>45314.527361111112</v>
      </c>
      <c r="I351" s="19" t="str">
        <f t="shared" si="55"/>
        <v>J</v>
      </c>
      <c r="J351" s="19" t="str">
        <f t="shared" si="56"/>
        <v>J</v>
      </c>
      <c r="K351" s="19" t="str">
        <f t="shared" si="57"/>
        <v>HA</v>
      </c>
      <c r="L351" s="19" t="str">
        <f t="shared" si="58"/>
        <v>WT</v>
      </c>
      <c r="M351" s="19" t="str">
        <f t="shared" si="59"/>
        <v>H</v>
      </c>
      <c r="N351" s="355" t="str">
        <f t="shared" si="60"/>
        <v/>
      </c>
      <c r="O351" s="355" t="str">
        <f t="shared" si="61"/>
        <v/>
      </c>
      <c r="P351" s="19" t="str">
        <f t="shared" si="62"/>
        <v/>
      </c>
      <c r="Q351" s="355">
        <f t="shared" si="63"/>
        <v>1</v>
      </c>
      <c r="R351" s="355">
        <f t="shared" si="64"/>
        <v>313</v>
      </c>
      <c r="S351" s="355">
        <f t="shared" si="65"/>
        <v>313</v>
      </c>
    </row>
    <row r="352" spans="1:19" ht="13.5" thickBot="1" x14ac:dyDescent="0.25">
      <c r="A352" s="19" t="s">
        <v>272</v>
      </c>
      <c r="B352" s="19" t="s">
        <v>1068</v>
      </c>
      <c r="C352" s="19" t="s">
        <v>673</v>
      </c>
      <c r="D352" s="341" t="s">
        <v>429</v>
      </c>
      <c r="E352" s="353"/>
      <c r="F352" s="19" t="s">
        <v>8</v>
      </c>
      <c r="G352" s="354">
        <v>35656.628460648149</v>
      </c>
      <c r="H352" s="354">
        <v>45474.37232638889</v>
      </c>
      <c r="I352" s="19" t="str">
        <f t="shared" si="55"/>
        <v>J</v>
      </c>
      <c r="J352" s="19" t="str">
        <f t="shared" si="56"/>
        <v>J</v>
      </c>
      <c r="K352" s="19" t="str">
        <f t="shared" si="57"/>
        <v>HA</v>
      </c>
      <c r="L352" s="19" t="str">
        <f t="shared" si="58"/>
        <v>WT</v>
      </c>
      <c r="M352" s="19" t="str">
        <f t="shared" si="59"/>
        <v>H</v>
      </c>
      <c r="N352" s="355" t="str">
        <f t="shared" si="60"/>
        <v/>
      </c>
      <c r="O352" s="355" t="str">
        <f t="shared" si="61"/>
        <v/>
      </c>
      <c r="P352" s="19" t="str">
        <f t="shared" si="62"/>
        <v/>
      </c>
      <c r="Q352" s="355">
        <f t="shared" si="63"/>
        <v>2</v>
      </c>
      <c r="R352" s="355">
        <f t="shared" si="64"/>
        <v>314</v>
      </c>
      <c r="S352" s="355">
        <f t="shared" si="65"/>
        <v>314</v>
      </c>
    </row>
    <row r="353" spans="1:19" ht="13.5" thickBot="1" x14ac:dyDescent="0.25">
      <c r="A353" s="19" t="s">
        <v>272</v>
      </c>
      <c r="B353" s="19" t="s">
        <v>1096</v>
      </c>
      <c r="C353" s="19" t="s">
        <v>673</v>
      </c>
      <c r="D353" s="341" t="s">
        <v>429</v>
      </c>
      <c r="E353" s="353"/>
      <c r="F353" s="19" t="s">
        <v>16</v>
      </c>
      <c r="G353" s="354">
        <v>45460.533622685187</v>
      </c>
      <c r="H353" s="354">
        <v>45831.366493055553</v>
      </c>
      <c r="I353" s="19" t="str">
        <f t="shared" si="55"/>
        <v>J</v>
      </c>
      <c r="J353" s="19" t="str">
        <f t="shared" si="56"/>
        <v>J</v>
      </c>
      <c r="K353" s="19" t="str">
        <f t="shared" si="57"/>
        <v>HA</v>
      </c>
      <c r="L353" s="19" t="str">
        <f t="shared" si="58"/>
        <v>WT</v>
      </c>
      <c r="M353" s="19" t="str">
        <f t="shared" si="59"/>
        <v>H</v>
      </c>
      <c r="N353" s="355" t="str">
        <f t="shared" si="60"/>
        <v/>
      </c>
      <c r="O353" s="355" t="str">
        <f t="shared" si="61"/>
        <v/>
      </c>
      <c r="P353" s="19" t="str">
        <f t="shared" si="62"/>
        <v/>
      </c>
      <c r="Q353" s="355">
        <f t="shared" si="63"/>
        <v>3</v>
      </c>
      <c r="R353" s="355">
        <f t="shared" si="64"/>
        <v>315</v>
      </c>
      <c r="S353" s="355">
        <f t="shared" si="65"/>
        <v>315</v>
      </c>
    </row>
    <row r="354" spans="1:19" ht="13.5" thickBot="1" x14ac:dyDescent="0.25">
      <c r="A354" s="353" t="s">
        <v>272</v>
      </c>
      <c r="B354" s="353" t="s">
        <v>1096</v>
      </c>
      <c r="C354" s="353" t="s">
        <v>673</v>
      </c>
      <c r="D354" s="341" t="s">
        <v>429</v>
      </c>
      <c r="E354" s="353"/>
      <c r="F354" s="353" t="s">
        <v>9</v>
      </c>
      <c r="G354" s="354">
        <v>45309.62190972222</v>
      </c>
      <c r="H354" s="354">
        <v>45632.630428240744</v>
      </c>
      <c r="I354" s="19" t="str">
        <f t="shared" si="55"/>
        <v>J</v>
      </c>
      <c r="J354" s="19" t="str">
        <f t="shared" si="56"/>
        <v>J</v>
      </c>
      <c r="K354" s="19" t="str">
        <f t="shared" si="57"/>
        <v>HA</v>
      </c>
      <c r="L354" s="19" t="str">
        <f t="shared" si="58"/>
        <v>WT</v>
      </c>
      <c r="M354" s="353" t="str">
        <f t="shared" si="59"/>
        <v>H</v>
      </c>
      <c r="N354" s="356" t="str">
        <f t="shared" si="60"/>
        <v/>
      </c>
      <c r="O354" s="356" t="str">
        <f t="shared" si="61"/>
        <v/>
      </c>
      <c r="P354" s="353" t="str">
        <f t="shared" si="62"/>
        <v/>
      </c>
      <c r="Q354" s="356">
        <f t="shared" si="63"/>
        <v>4</v>
      </c>
      <c r="R354" s="356">
        <f t="shared" si="64"/>
        <v>316</v>
      </c>
      <c r="S354" s="356">
        <f t="shared" si="65"/>
        <v>316</v>
      </c>
    </row>
    <row r="355" spans="1:19" ht="13.5" thickBot="1" x14ac:dyDescent="0.25">
      <c r="A355" s="353" t="s">
        <v>272</v>
      </c>
      <c r="B355" s="353" t="s">
        <v>1096</v>
      </c>
      <c r="C355" s="353" t="s">
        <v>673</v>
      </c>
      <c r="D355" s="341" t="s">
        <v>429</v>
      </c>
      <c r="E355" s="353"/>
      <c r="F355" s="353" t="s">
        <v>11</v>
      </c>
      <c r="G355" s="354">
        <v>35656.628460648149</v>
      </c>
      <c r="H355" s="354">
        <v>45820.351099537038</v>
      </c>
      <c r="I355" s="19" t="str">
        <f t="shared" si="55"/>
        <v>J</v>
      </c>
      <c r="J355" s="19" t="str">
        <f t="shared" si="56"/>
        <v>J</v>
      </c>
      <c r="K355" s="19" t="str">
        <f t="shared" si="57"/>
        <v>HA</v>
      </c>
      <c r="L355" s="19" t="str">
        <f t="shared" si="58"/>
        <v>WT</v>
      </c>
      <c r="M355" s="353" t="str">
        <f t="shared" si="59"/>
        <v>H</v>
      </c>
      <c r="N355" s="356" t="str">
        <f t="shared" si="60"/>
        <v/>
      </c>
      <c r="O355" s="356" t="str">
        <f t="shared" si="61"/>
        <v/>
      </c>
      <c r="P355" s="353" t="str">
        <f t="shared" si="62"/>
        <v/>
      </c>
      <c r="Q355" s="356">
        <f t="shared" si="63"/>
        <v>5</v>
      </c>
      <c r="R355" s="356">
        <f t="shared" si="64"/>
        <v>317</v>
      </c>
      <c r="S355" s="356">
        <f t="shared" si="65"/>
        <v>317</v>
      </c>
    </row>
    <row r="356" spans="1:19" ht="13.5" thickBot="1" x14ac:dyDescent="0.25">
      <c r="A356" s="19" t="s">
        <v>272</v>
      </c>
      <c r="B356" s="19" t="s">
        <v>1096</v>
      </c>
      <c r="C356" s="19" t="s">
        <v>673</v>
      </c>
      <c r="D356" s="341" t="s">
        <v>429</v>
      </c>
      <c r="E356" s="353"/>
      <c r="F356" s="19" t="s">
        <v>15</v>
      </c>
      <c r="G356" s="354">
        <v>44523</v>
      </c>
      <c r="H356" s="354">
        <v>44725.517893518518</v>
      </c>
      <c r="I356" s="19" t="str">
        <f t="shared" si="55"/>
        <v>J</v>
      </c>
      <c r="J356" s="19" t="str">
        <f t="shared" si="56"/>
        <v>J</v>
      </c>
      <c r="K356" s="19" t="str">
        <f t="shared" si="57"/>
        <v>HA</v>
      </c>
      <c r="L356" s="19" t="str">
        <f t="shared" si="58"/>
        <v>WT</v>
      </c>
      <c r="M356" s="19" t="str">
        <f t="shared" si="59"/>
        <v>H</v>
      </c>
      <c r="N356" s="355" t="str">
        <f t="shared" si="60"/>
        <v/>
      </c>
      <c r="O356" s="355" t="str">
        <f t="shared" si="61"/>
        <v/>
      </c>
      <c r="P356" s="19" t="str">
        <f t="shared" si="62"/>
        <v/>
      </c>
      <c r="Q356" s="355">
        <f t="shared" si="63"/>
        <v>6</v>
      </c>
      <c r="R356" s="355">
        <f t="shared" si="64"/>
        <v>318</v>
      </c>
      <c r="S356" s="355">
        <f t="shared" si="65"/>
        <v>318</v>
      </c>
    </row>
    <row r="357" spans="1:19" ht="13.5" thickBot="1" x14ac:dyDescent="0.25">
      <c r="A357" s="19" t="s">
        <v>272</v>
      </c>
      <c r="B357" s="19" t="s">
        <v>1096</v>
      </c>
      <c r="C357" s="19" t="s">
        <v>673</v>
      </c>
      <c r="D357" s="341" t="s">
        <v>429</v>
      </c>
      <c r="E357" s="353"/>
      <c r="F357" s="19" t="s">
        <v>12</v>
      </c>
      <c r="G357" s="354">
        <v>45812.689571759256</v>
      </c>
      <c r="H357" s="354">
        <v>45812.689571759256</v>
      </c>
      <c r="I357" s="19" t="str">
        <f t="shared" si="55"/>
        <v>J</v>
      </c>
      <c r="J357" s="19" t="str">
        <f t="shared" si="56"/>
        <v>J</v>
      </c>
      <c r="K357" s="19" t="str">
        <f t="shared" si="57"/>
        <v>HA</v>
      </c>
      <c r="L357" s="19" t="str">
        <f t="shared" si="58"/>
        <v>WT</v>
      </c>
      <c r="M357" s="19" t="str">
        <f t="shared" si="59"/>
        <v>H</v>
      </c>
      <c r="N357" s="355">
        <f t="shared" si="60"/>
        <v>7</v>
      </c>
      <c r="O357" s="355">
        <f t="shared" si="61"/>
        <v>319</v>
      </c>
      <c r="P357" s="19" t="str">
        <f t="shared" si="62"/>
        <v/>
      </c>
      <c r="Q357" s="355">
        <f t="shared" si="63"/>
        <v>7</v>
      </c>
      <c r="R357" s="355">
        <f t="shared" si="64"/>
        <v>319</v>
      </c>
      <c r="S357" s="355">
        <f t="shared" si="65"/>
        <v>319</v>
      </c>
    </row>
    <row r="358" spans="1:19" ht="13.5" thickBot="1" x14ac:dyDescent="0.25">
      <c r="A358" s="19" t="s">
        <v>140</v>
      </c>
      <c r="B358" s="19" t="s">
        <v>2068</v>
      </c>
      <c r="C358" s="19" t="s">
        <v>673</v>
      </c>
      <c r="D358" s="341" t="s">
        <v>430</v>
      </c>
      <c r="E358" s="353"/>
      <c r="F358" s="19" t="s">
        <v>12</v>
      </c>
      <c r="G358" s="354">
        <v>41555.322141203702</v>
      </c>
      <c r="H358" s="354">
        <v>45379.404490740744</v>
      </c>
      <c r="I358" s="19" t="str">
        <f t="shared" si="55"/>
        <v>J</v>
      </c>
      <c r="J358" s="19" t="str">
        <f t="shared" si="56"/>
        <v>J</v>
      </c>
      <c r="K358" s="19" t="str">
        <f t="shared" si="57"/>
        <v>HA</v>
      </c>
      <c r="L358" s="19" t="str">
        <f t="shared" si="58"/>
        <v>BM</v>
      </c>
      <c r="M358" s="19" t="str">
        <f t="shared" si="59"/>
        <v>H</v>
      </c>
      <c r="N358" s="355">
        <f t="shared" si="60"/>
        <v>1</v>
      </c>
      <c r="O358" s="355" t="str">
        <f t="shared" si="61"/>
        <v/>
      </c>
      <c r="P358" s="19" t="str">
        <f t="shared" si="62"/>
        <v/>
      </c>
      <c r="Q358" s="355">
        <f t="shared" si="63"/>
        <v>1</v>
      </c>
      <c r="R358" s="355">
        <f t="shared" si="64"/>
        <v>1</v>
      </c>
      <c r="S358" s="355">
        <f t="shared" si="65"/>
        <v>320</v>
      </c>
    </row>
    <row r="359" spans="1:19" ht="13.5" thickBot="1" x14ac:dyDescent="0.25">
      <c r="A359" s="19" t="s">
        <v>272</v>
      </c>
      <c r="B359" s="19" t="s">
        <v>2164</v>
      </c>
      <c r="C359" s="19" t="s">
        <v>673</v>
      </c>
      <c r="D359" s="341" t="s">
        <v>430</v>
      </c>
      <c r="E359" s="353"/>
      <c r="F359" s="19" t="s">
        <v>13</v>
      </c>
      <c r="G359" s="354">
        <v>43809.469039351854</v>
      </c>
      <c r="H359" s="354">
        <v>45538.669050925928</v>
      </c>
      <c r="I359" s="19" t="str">
        <f t="shared" si="55"/>
        <v>J</v>
      </c>
      <c r="J359" s="19" t="str">
        <f t="shared" si="56"/>
        <v>J</v>
      </c>
      <c r="K359" s="19" t="str">
        <f t="shared" si="57"/>
        <v>HA</v>
      </c>
      <c r="L359" s="19" t="str">
        <f t="shared" si="58"/>
        <v>WT</v>
      </c>
      <c r="M359" s="19" t="str">
        <f t="shared" si="59"/>
        <v>H</v>
      </c>
      <c r="N359" s="355">
        <f t="shared" si="60"/>
        <v>1</v>
      </c>
      <c r="O359" s="355">
        <f t="shared" si="61"/>
        <v>2</v>
      </c>
      <c r="P359" s="19" t="str">
        <f t="shared" si="62"/>
        <v/>
      </c>
      <c r="Q359" s="355">
        <f t="shared" si="63"/>
        <v>1</v>
      </c>
      <c r="R359" s="355">
        <f t="shared" si="64"/>
        <v>2</v>
      </c>
      <c r="S359" s="355">
        <f t="shared" si="65"/>
        <v>321</v>
      </c>
    </row>
    <row r="360" spans="1:19" ht="13.5" thickBot="1" x14ac:dyDescent="0.25">
      <c r="A360" s="353" t="s">
        <v>347</v>
      </c>
      <c r="B360" s="353" t="s">
        <v>907</v>
      </c>
      <c r="C360" s="353" t="s">
        <v>673</v>
      </c>
      <c r="D360" s="341" t="s">
        <v>434</v>
      </c>
      <c r="E360" s="353"/>
      <c r="F360" s="353" t="s">
        <v>13</v>
      </c>
      <c r="G360" s="354">
        <v>43809.453738425924</v>
      </c>
      <c r="H360" s="354">
        <v>45538.640983796293</v>
      </c>
      <c r="I360" s="19" t="str">
        <f t="shared" si="55"/>
        <v>J</v>
      </c>
      <c r="J360" s="19" t="str">
        <f t="shared" si="56"/>
        <v>J</v>
      </c>
      <c r="K360" s="19" t="str">
        <f t="shared" si="57"/>
        <v>HA</v>
      </c>
      <c r="L360" s="19" t="str">
        <f t="shared" si="58"/>
        <v>SA</v>
      </c>
      <c r="M360" s="353" t="str">
        <f t="shared" si="59"/>
        <v>H</v>
      </c>
      <c r="N360" s="356">
        <f t="shared" si="60"/>
        <v>1</v>
      </c>
      <c r="O360" s="356">
        <f t="shared" si="61"/>
        <v>1</v>
      </c>
      <c r="P360" s="353" t="str">
        <f t="shared" si="62"/>
        <v/>
      </c>
      <c r="Q360" s="356">
        <f t="shared" si="63"/>
        <v>1</v>
      </c>
      <c r="R360" s="356">
        <f t="shared" si="64"/>
        <v>1</v>
      </c>
      <c r="S360" s="356">
        <f t="shared" si="65"/>
        <v>322</v>
      </c>
    </row>
    <row r="361" spans="1:19" ht="13.5" thickBot="1" x14ac:dyDescent="0.25">
      <c r="A361" s="19" t="s">
        <v>379</v>
      </c>
      <c r="B361" s="19" t="s">
        <v>977</v>
      </c>
      <c r="C361" s="19" t="s">
        <v>673</v>
      </c>
      <c r="D361" s="341" t="s">
        <v>380</v>
      </c>
      <c r="E361" s="353"/>
      <c r="F361" s="19" t="s">
        <v>15</v>
      </c>
      <c r="G361" s="354">
        <v>43129.435983796298</v>
      </c>
      <c r="H361" s="354">
        <v>44648.493715277778</v>
      </c>
      <c r="I361" s="19" t="str">
        <f t="shared" si="55"/>
        <v>J</v>
      </c>
      <c r="J361" s="19" t="str">
        <f t="shared" si="56"/>
        <v>J</v>
      </c>
      <c r="K361" s="19" t="str">
        <f t="shared" si="57"/>
        <v>HA</v>
      </c>
      <c r="L361" s="19" t="str">
        <f t="shared" si="58"/>
        <v>WB</v>
      </c>
      <c r="M361" s="19" t="str">
        <f t="shared" si="59"/>
        <v>H</v>
      </c>
      <c r="N361" s="355">
        <f t="shared" si="60"/>
        <v>1</v>
      </c>
      <c r="O361" s="355">
        <f t="shared" si="61"/>
        <v>1</v>
      </c>
      <c r="P361" s="19" t="str">
        <f t="shared" si="62"/>
        <v/>
      </c>
      <c r="Q361" s="355">
        <f t="shared" si="63"/>
        <v>1</v>
      </c>
      <c r="R361" s="355">
        <f t="shared" si="64"/>
        <v>1</v>
      </c>
      <c r="S361" s="355">
        <f t="shared" si="65"/>
        <v>323</v>
      </c>
    </row>
    <row r="362" spans="1:19" ht="13.5" thickBot="1" x14ac:dyDescent="0.25">
      <c r="A362" s="19" t="s">
        <v>758</v>
      </c>
      <c r="B362" s="19" t="s">
        <v>961</v>
      </c>
      <c r="C362" s="19" t="s">
        <v>673</v>
      </c>
      <c r="D362" s="341" t="s">
        <v>431</v>
      </c>
      <c r="E362" s="353"/>
      <c r="F362" s="19" t="s">
        <v>12</v>
      </c>
      <c r="G362" s="354">
        <v>44756.569687499999</v>
      </c>
      <c r="H362" s="354">
        <v>44756.575115740743</v>
      </c>
      <c r="I362" s="19" t="str">
        <f t="shared" si="55"/>
        <v>J</v>
      </c>
      <c r="J362" s="19" t="str">
        <f t="shared" si="56"/>
        <v>J</v>
      </c>
      <c r="K362" s="19" t="str">
        <f t="shared" si="57"/>
        <v>HA</v>
      </c>
      <c r="L362" s="19" t="str">
        <f t="shared" si="58"/>
        <v>BM</v>
      </c>
      <c r="M362" s="19" t="str">
        <f t="shared" si="59"/>
        <v>H</v>
      </c>
      <c r="N362" s="355">
        <f t="shared" si="60"/>
        <v>1</v>
      </c>
      <c r="O362" s="355" t="str">
        <f t="shared" si="61"/>
        <v/>
      </c>
      <c r="P362" s="19" t="str">
        <f t="shared" si="62"/>
        <v/>
      </c>
      <c r="Q362" s="355">
        <f t="shared" si="63"/>
        <v>1</v>
      </c>
      <c r="R362" s="355">
        <f t="shared" si="64"/>
        <v>1</v>
      </c>
      <c r="S362" s="355">
        <f t="shared" si="65"/>
        <v>324</v>
      </c>
    </row>
    <row r="363" spans="1:19" ht="13.5" thickBot="1" x14ac:dyDescent="0.25">
      <c r="A363" s="353" t="s">
        <v>709</v>
      </c>
      <c r="B363" s="353" t="s">
        <v>2069</v>
      </c>
      <c r="C363" s="353" t="s">
        <v>673</v>
      </c>
      <c r="D363" s="341" t="s">
        <v>431</v>
      </c>
      <c r="E363" s="353"/>
      <c r="F363" s="353" t="s">
        <v>12</v>
      </c>
      <c r="G363" s="354">
        <v>44756.558749999997</v>
      </c>
      <c r="H363" s="354">
        <v>45379.404699074075</v>
      </c>
      <c r="I363" s="19" t="str">
        <f t="shared" si="55"/>
        <v>J</v>
      </c>
      <c r="J363" s="19" t="str">
        <f t="shared" si="56"/>
        <v>J</v>
      </c>
      <c r="K363" s="19" t="str">
        <f t="shared" si="57"/>
        <v>HA</v>
      </c>
      <c r="L363" s="19" t="str">
        <f t="shared" si="58"/>
        <v>DP</v>
      </c>
      <c r="M363" s="353" t="str">
        <f t="shared" si="59"/>
        <v>H</v>
      </c>
      <c r="N363" s="356">
        <f t="shared" si="60"/>
        <v>1</v>
      </c>
      <c r="O363" s="356" t="str">
        <f t="shared" si="61"/>
        <v/>
      </c>
      <c r="P363" s="353" t="str">
        <f t="shared" si="62"/>
        <v/>
      </c>
      <c r="Q363" s="356">
        <f t="shared" si="63"/>
        <v>1</v>
      </c>
      <c r="R363" s="356">
        <f t="shared" si="64"/>
        <v>2</v>
      </c>
      <c r="S363" s="356">
        <f t="shared" si="65"/>
        <v>325</v>
      </c>
    </row>
    <row r="364" spans="1:19" ht="13.5" thickBot="1" x14ac:dyDescent="0.25">
      <c r="A364" s="19" t="s">
        <v>724</v>
      </c>
      <c r="B364" s="19" t="s">
        <v>920</v>
      </c>
      <c r="C364" s="19" t="s">
        <v>673</v>
      </c>
      <c r="D364" s="341" t="s">
        <v>431</v>
      </c>
      <c r="E364" s="353"/>
      <c r="F364" s="19" t="s">
        <v>12</v>
      </c>
      <c r="G364" s="354">
        <v>44756.561412037037</v>
      </c>
      <c r="H364" s="354">
        <v>44756.576238425929</v>
      </c>
      <c r="I364" s="19" t="str">
        <f t="shared" si="55"/>
        <v>J</v>
      </c>
      <c r="J364" s="19" t="str">
        <f t="shared" si="56"/>
        <v>J</v>
      </c>
      <c r="K364" s="19" t="str">
        <f t="shared" si="57"/>
        <v>HA</v>
      </c>
      <c r="L364" s="19" t="str">
        <f t="shared" si="58"/>
        <v>MS</v>
      </c>
      <c r="M364" s="19" t="str">
        <f t="shared" si="59"/>
        <v>H</v>
      </c>
      <c r="N364" s="355">
        <f t="shared" si="60"/>
        <v>1</v>
      </c>
      <c r="O364" s="355" t="str">
        <f t="shared" si="61"/>
        <v/>
      </c>
      <c r="P364" s="19" t="str">
        <f t="shared" si="62"/>
        <v/>
      </c>
      <c r="Q364" s="355">
        <f t="shared" si="63"/>
        <v>1</v>
      </c>
      <c r="R364" s="355">
        <f t="shared" si="64"/>
        <v>3</v>
      </c>
      <c r="S364" s="355">
        <f t="shared" si="65"/>
        <v>326</v>
      </c>
    </row>
    <row r="365" spans="1:19" ht="13.5" thickBot="1" x14ac:dyDescent="0.25">
      <c r="A365" s="19" t="s">
        <v>714</v>
      </c>
      <c r="B365" s="19" t="s">
        <v>2070</v>
      </c>
      <c r="C365" s="19" t="s">
        <v>673</v>
      </c>
      <c r="D365" s="341" t="s">
        <v>431</v>
      </c>
      <c r="E365" s="353"/>
      <c r="F365" s="19" t="s">
        <v>12</v>
      </c>
      <c r="G365" s="354">
        <v>44756.564386574071</v>
      </c>
      <c r="H365" s="354">
        <v>45379.405405092592</v>
      </c>
      <c r="I365" s="19" t="str">
        <f t="shared" si="55"/>
        <v>J</v>
      </c>
      <c r="J365" s="19" t="str">
        <f t="shared" si="56"/>
        <v>J</v>
      </c>
      <c r="K365" s="19" t="str">
        <f t="shared" si="57"/>
        <v>HA</v>
      </c>
      <c r="L365" s="19" t="str">
        <f t="shared" si="58"/>
        <v>SL</v>
      </c>
      <c r="M365" s="19" t="str">
        <f t="shared" si="59"/>
        <v>H</v>
      </c>
      <c r="N365" s="355">
        <f t="shared" si="60"/>
        <v>1</v>
      </c>
      <c r="O365" s="355" t="str">
        <f t="shared" si="61"/>
        <v/>
      </c>
      <c r="P365" s="19" t="str">
        <f t="shared" si="62"/>
        <v/>
      </c>
      <c r="Q365" s="355">
        <f t="shared" si="63"/>
        <v>1</v>
      </c>
      <c r="R365" s="355">
        <f t="shared" si="64"/>
        <v>4</v>
      </c>
      <c r="S365" s="355">
        <f t="shared" si="65"/>
        <v>327</v>
      </c>
    </row>
    <row r="366" spans="1:19" ht="13.5" thickBot="1" x14ac:dyDescent="0.25">
      <c r="A366" s="19" t="s">
        <v>720</v>
      </c>
      <c r="B366" s="19" t="s">
        <v>915</v>
      </c>
      <c r="C366" s="19" t="s">
        <v>673</v>
      </c>
      <c r="D366" s="341" t="s">
        <v>431</v>
      </c>
      <c r="E366" s="353"/>
      <c r="F366" s="19" t="s">
        <v>12</v>
      </c>
      <c r="G366" s="354">
        <v>44756.562650462962</v>
      </c>
      <c r="H366" s="354">
        <v>44756.576041666667</v>
      </c>
      <c r="I366" s="19" t="str">
        <f t="shared" si="55"/>
        <v>J</v>
      </c>
      <c r="J366" s="19" t="str">
        <f t="shared" si="56"/>
        <v>J</v>
      </c>
      <c r="K366" s="19" t="str">
        <f t="shared" si="57"/>
        <v>HA</v>
      </c>
      <c r="L366" s="19" t="str">
        <f t="shared" si="58"/>
        <v>WK</v>
      </c>
      <c r="M366" s="19" t="str">
        <f t="shared" si="59"/>
        <v>H</v>
      </c>
      <c r="N366" s="355">
        <f t="shared" si="60"/>
        <v>1</v>
      </c>
      <c r="O366" s="355">
        <f t="shared" si="61"/>
        <v>5</v>
      </c>
      <c r="P366" s="19">
        <f t="shared" si="62"/>
        <v>328</v>
      </c>
      <c r="Q366" s="355">
        <f t="shared" si="63"/>
        <v>1</v>
      </c>
      <c r="R366" s="355">
        <f t="shared" si="64"/>
        <v>5</v>
      </c>
      <c r="S366" s="355">
        <f t="shared" si="65"/>
        <v>328</v>
      </c>
    </row>
    <row r="367" spans="1:19" ht="13.5" thickBot="1" x14ac:dyDescent="0.25">
      <c r="A367" s="19" t="s">
        <v>722</v>
      </c>
      <c r="B367" s="19" t="s">
        <v>768</v>
      </c>
      <c r="C367" s="19" t="s">
        <v>673</v>
      </c>
      <c r="D367" s="341" t="s">
        <v>247</v>
      </c>
      <c r="E367" s="353"/>
      <c r="F367" s="19" t="s">
        <v>13</v>
      </c>
      <c r="G367" s="354">
        <v>44362.469166666669</v>
      </c>
      <c r="H367" s="354">
        <v>45538.671539351853</v>
      </c>
      <c r="I367" s="19" t="str">
        <f t="shared" si="55"/>
        <v>J</v>
      </c>
      <c r="J367" s="19" t="str">
        <f t="shared" si="56"/>
        <v>J</v>
      </c>
      <c r="K367" s="19" t="str">
        <f t="shared" si="57"/>
        <v>ON</v>
      </c>
      <c r="L367" s="19" t="str">
        <f t="shared" si="58"/>
        <v>BU</v>
      </c>
      <c r="M367" s="19" t="str">
        <f t="shared" si="59"/>
        <v>H</v>
      </c>
      <c r="N367" s="355">
        <f t="shared" si="60"/>
        <v>1</v>
      </c>
      <c r="O367" s="355" t="str">
        <f t="shared" si="61"/>
        <v/>
      </c>
      <c r="P367" s="19" t="str">
        <f t="shared" si="62"/>
        <v/>
      </c>
      <c r="Q367" s="355">
        <f t="shared" si="63"/>
        <v>1</v>
      </c>
      <c r="R367" s="355">
        <f t="shared" si="64"/>
        <v>1</v>
      </c>
      <c r="S367" s="355">
        <f t="shared" si="65"/>
        <v>1</v>
      </c>
    </row>
    <row r="368" spans="1:19" ht="13.5" thickBot="1" x14ac:dyDescent="0.25">
      <c r="A368" s="19" t="s">
        <v>723</v>
      </c>
      <c r="B368" s="19" t="s">
        <v>876</v>
      </c>
      <c r="C368" s="19" t="s">
        <v>673</v>
      </c>
      <c r="D368" s="341" t="s">
        <v>247</v>
      </c>
      <c r="E368" s="353"/>
      <c r="F368" s="19" t="s">
        <v>13</v>
      </c>
      <c r="G368" s="354">
        <v>44362.468668981484</v>
      </c>
      <c r="H368" s="354">
        <v>45503.667094907411</v>
      </c>
      <c r="I368" s="19" t="str">
        <f t="shared" si="55"/>
        <v>J</v>
      </c>
      <c r="J368" s="19" t="str">
        <f t="shared" si="56"/>
        <v>J</v>
      </c>
      <c r="K368" s="19" t="str">
        <f t="shared" si="57"/>
        <v>ON</v>
      </c>
      <c r="L368" s="19" t="str">
        <f t="shared" si="58"/>
        <v>BU</v>
      </c>
      <c r="M368" s="19" t="str">
        <f t="shared" si="59"/>
        <v>H</v>
      </c>
      <c r="N368" s="355">
        <f t="shared" si="60"/>
        <v>1</v>
      </c>
      <c r="O368" s="355" t="str">
        <f t="shared" si="61"/>
        <v/>
      </c>
      <c r="P368" s="19" t="str">
        <f t="shared" si="62"/>
        <v/>
      </c>
      <c r="Q368" s="355">
        <f t="shared" si="63"/>
        <v>1</v>
      </c>
      <c r="R368" s="355">
        <f t="shared" si="64"/>
        <v>2</v>
      </c>
      <c r="S368" s="355">
        <f t="shared" si="65"/>
        <v>2</v>
      </c>
    </row>
    <row r="369" spans="1:19" ht="13.5" thickBot="1" x14ac:dyDescent="0.25">
      <c r="A369" s="19" t="s">
        <v>1092</v>
      </c>
      <c r="B369" s="19" t="s">
        <v>874</v>
      </c>
      <c r="C369" s="19" t="s">
        <v>673</v>
      </c>
      <c r="D369" s="341" t="s">
        <v>247</v>
      </c>
      <c r="E369" s="353"/>
      <c r="F369" s="19" t="s">
        <v>11</v>
      </c>
      <c r="G369" s="354">
        <v>44515.500381944446</v>
      </c>
      <c r="H369" s="354">
        <v>44763.621319444443</v>
      </c>
      <c r="I369" s="19" t="str">
        <f t="shared" si="55"/>
        <v>J</v>
      </c>
      <c r="J369" s="19" t="str">
        <f t="shared" si="56"/>
        <v>J</v>
      </c>
      <c r="K369" s="19" t="str">
        <f t="shared" si="57"/>
        <v>ON</v>
      </c>
      <c r="L369" s="19" t="str">
        <f t="shared" si="58"/>
        <v>DP</v>
      </c>
      <c r="M369" s="19" t="str">
        <f t="shared" si="59"/>
        <v>H</v>
      </c>
      <c r="N369" s="355">
        <f t="shared" si="60"/>
        <v>1</v>
      </c>
      <c r="O369" s="355" t="str">
        <f t="shared" si="61"/>
        <v/>
      </c>
      <c r="P369" s="19" t="str">
        <f t="shared" si="62"/>
        <v/>
      </c>
      <c r="Q369" s="355">
        <f t="shared" si="63"/>
        <v>1</v>
      </c>
      <c r="R369" s="355">
        <f t="shared" si="64"/>
        <v>3</v>
      </c>
      <c r="S369" s="355">
        <f t="shared" si="65"/>
        <v>3</v>
      </c>
    </row>
    <row r="370" spans="1:19" ht="13.5" thickBot="1" x14ac:dyDescent="0.25">
      <c r="A370" s="19" t="s">
        <v>884</v>
      </c>
      <c r="B370" s="19" t="s">
        <v>1133</v>
      </c>
      <c r="C370" s="19" t="s">
        <v>673</v>
      </c>
      <c r="D370" s="341" t="s">
        <v>247</v>
      </c>
      <c r="E370" s="353"/>
      <c r="F370" s="19" t="s">
        <v>11</v>
      </c>
      <c r="G370" s="354">
        <v>35656.627013888887</v>
      </c>
      <c r="H370" s="354">
        <v>45258.651620370372</v>
      </c>
      <c r="I370" s="19" t="str">
        <f t="shared" si="55"/>
        <v>J</v>
      </c>
      <c r="J370" s="19" t="str">
        <f t="shared" si="56"/>
        <v>J</v>
      </c>
      <c r="K370" s="19" t="str">
        <f t="shared" si="57"/>
        <v>ON</v>
      </c>
      <c r="L370" s="19" t="str">
        <f t="shared" si="58"/>
        <v>SL</v>
      </c>
      <c r="M370" s="19" t="str">
        <f t="shared" si="59"/>
        <v>H</v>
      </c>
      <c r="N370" s="355">
        <f t="shared" si="60"/>
        <v>1</v>
      </c>
      <c r="O370" s="355">
        <f t="shared" si="61"/>
        <v>4</v>
      </c>
      <c r="P370" s="19">
        <f t="shared" si="62"/>
        <v>4</v>
      </c>
      <c r="Q370" s="355">
        <f t="shared" si="63"/>
        <v>1</v>
      </c>
      <c r="R370" s="355">
        <f t="shared" si="64"/>
        <v>4</v>
      </c>
      <c r="S370" s="355">
        <f t="shared" si="65"/>
        <v>4</v>
      </c>
    </row>
    <row r="371" spans="1:19" ht="13.5" thickBot="1" x14ac:dyDescent="0.25">
      <c r="A371" s="19" t="s">
        <v>451</v>
      </c>
      <c r="B371" s="19" t="s">
        <v>971</v>
      </c>
      <c r="C371" s="19" t="s">
        <v>673</v>
      </c>
      <c r="D371" s="341" t="s">
        <v>429</v>
      </c>
      <c r="E371" s="353"/>
      <c r="F371" s="19" t="s">
        <v>16</v>
      </c>
      <c r="G371" s="354">
        <v>45982.610821759263</v>
      </c>
      <c r="H371" s="354">
        <v>45995.38175925926</v>
      </c>
      <c r="I371" s="19" t="str">
        <f t="shared" si="55"/>
        <v>J</v>
      </c>
      <c r="J371" s="19" t="str">
        <f t="shared" si="56"/>
        <v>J</v>
      </c>
      <c r="K371" s="19" t="str">
        <f t="shared" si="57"/>
        <v>HA</v>
      </c>
      <c r="L371" s="19" t="str">
        <f t="shared" si="58"/>
        <v>MF</v>
      </c>
      <c r="M371" s="19" t="str">
        <f t="shared" si="59"/>
        <v>T</v>
      </c>
      <c r="N371" s="355">
        <f t="shared" si="60"/>
        <v>1</v>
      </c>
      <c r="O371" s="355" t="str">
        <f t="shared" si="61"/>
        <v/>
      </c>
      <c r="P371" s="19" t="str">
        <f t="shared" si="62"/>
        <v/>
      </c>
      <c r="Q371" s="355">
        <f t="shared" si="63"/>
        <v>1</v>
      </c>
      <c r="R371" s="355">
        <f t="shared" si="64"/>
        <v>1</v>
      </c>
      <c r="S371" s="355">
        <f t="shared" si="65"/>
        <v>1</v>
      </c>
    </row>
    <row r="372" spans="1:19" ht="13.5" thickBot="1" x14ac:dyDescent="0.25">
      <c r="A372" s="353" t="s">
        <v>202</v>
      </c>
      <c r="B372" s="353" t="s">
        <v>782</v>
      </c>
      <c r="C372" s="353" t="s">
        <v>673</v>
      </c>
      <c r="D372" s="341" t="s">
        <v>429</v>
      </c>
      <c r="E372" s="353"/>
      <c r="F372" s="353" t="s">
        <v>12</v>
      </c>
      <c r="G372" s="354">
        <v>45812.655335648145</v>
      </c>
      <c r="H372" s="354">
        <v>45812.655335648145</v>
      </c>
      <c r="I372" s="19" t="str">
        <f t="shared" si="55"/>
        <v>J</v>
      </c>
      <c r="J372" s="19" t="str">
        <f t="shared" si="56"/>
        <v>J</v>
      </c>
      <c r="K372" s="19" t="str">
        <f t="shared" si="57"/>
        <v>HA</v>
      </c>
      <c r="L372" s="19" t="str">
        <f t="shared" si="58"/>
        <v>MF</v>
      </c>
      <c r="M372" s="353" t="str">
        <f t="shared" si="59"/>
        <v>T</v>
      </c>
      <c r="N372" s="356">
        <f t="shared" si="60"/>
        <v>1</v>
      </c>
      <c r="O372" s="356" t="str">
        <f t="shared" si="61"/>
        <v/>
      </c>
      <c r="P372" s="353" t="str">
        <f t="shared" si="62"/>
        <v/>
      </c>
      <c r="Q372" s="356">
        <f t="shared" si="63"/>
        <v>1</v>
      </c>
      <c r="R372" s="356">
        <f t="shared" si="64"/>
        <v>2</v>
      </c>
      <c r="S372" s="356">
        <f t="shared" si="65"/>
        <v>2</v>
      </c>
    </row>
    <row r="373" spans="1:19" ht="13.5" thickBot="1" x14ac:dyDescent="0.25">
      <c r="A373" s="353" t="s">
        <v>449</v>
      </c>
      <c r="B373" s="353" t="s">
        <v>972</v>
      </c>
      <c r="C373" s="353" t="s">
        <v>673</v>
      </c>
      <c r="D373" s="341" t="s">
        <v>429</v>
      </c>
      <c r="E373" s="353"/>
      <c r="F373" s="353" t="s">
        <v>16</v>
      </c>
      <c r="G373" s="354">
        <v>44596.388495370367</v>
      </c>
      <c r="H373" s="354">
        <v>45831.365081018521</v>
      </c>
      <c r="I373" s="19" t="str">
        <f t="shared" si="55"/>
        <v>J</v>
      </c>
      <c r="J373" s="19" t="str">
        <f t="shared" si="56"/>
        <v>J</v>
      </c>
      <c r="K373" s="19" t="str">
        <f t="shared" si="57"/>
        <v>HA</v>
      </c>
      <c r="L373" s="19" t="str">
        <f t="shared" si="58"/>
        <v>MF</v>
      </c>
      <c r="M373" s="353" t="str">
        <f t="shared" si="59"/>
        <v>T</v>
      </c>
      <c r="N373" s="356">
        <f t="shared" si="60"/>
        <v>1</v>
      </c>
      <c r="O373" s="356">
        <f t="shared" si="61"/>
        <v>3</v>
      </c>
      <c r="P373" s="353">
        <f t="shared" si="62"/>
        <v>3</v>
      </c>
      <c r="Q373" s="356">
        <f t="shared" si="63"/>
        <v>1</v>
      </c>
      <c r="R373" s="356">
        <f t="shared" si="64"/>
        <v>3</v>
      </c>
      <c r="S373" s="356">
        <f t="shared" si="65"/>
        <v>3</v>
      </c>
    </row>
    <row r="374" spans="1:19" ht="13.5" thickBot="1" x14ac:dyDescent="0.25">
      <c r="A374" s="19" t="s">
        <v>215</v>
      </c>
      <c r="B374" s="19" t="s">
        <v>1049</v>
      </c>
      <c r="C374" s="19" t="s">
        <v>673</v>
      </c>
      <c r="D374" s="341" t="s">
        <v>239</v>
      </c>
      <c r="E374" s="353"/>
      <c r="F374" s="19" t="s">
        <v>16</v>
      </c>
      <c r="G374" s="354">
        <v>44083.436273148145</v>
      </c>
      <c r="H374" s="354">
        <v>45855.377546296295</v>
      </c>
      <c r="I374" s="19" t="str">
        <f t="shared" si="55"/>
        <v>J</v>
      </c>
      <c r="J374" s="19" t="str">
        <f t="shared" si="56"/>
        <v>J</v>
      </c>
      <c r="K374" s="19" t="str">
        <f t="shared" si="57"/>
        <v>TK</v>
      </c>
      <c r="L374" s="19" t="str">
        <f t="shared" si="58"/>
        <v>PA</v>
      </c>
      <c r="M374" s="19" t="str">
        <f t="shared" si="59"/>
        <v>T</v>
      </c>
      <c r="N374" s="355">
        <f t="shared" si="60"/>
        <v>1</v>
      </c>
      <c r="O374" s="355">
        <f t="shared" si="61"/>
        <v>1</v>
      </c>
      <c r="P374" s="19">
        <f t="shared" si="62"/>
        <v>1</v>
      </c>
      <c r="Q374" s="355">
        <f t="shared" si="63"/>
        <v>1</v>
      </c>
      <c r="R374" s="355">
        <f t="shared" si="64"/>
        <v>1</v>
      </c>
      <c r="S374" s="355">
        <f t="shared" si="65"/>
        <v>1</v>
      </c>
    </row>
    <row r="375" spans="1:19" ht="13.5" thickBot="1" x14ac:dyDescent="0.25">
      <c r="A375" s="19" t="s">
        <v>224</v>
      </c>
      <c r="B375" s="19" t="s">
        <v>666</v>
      </c>
      <c r="C375" s="19" t="s">
        <v>673</v>
      </c>
      <c r="D375" s="341" t="s">
        <v>205</v>
      </c>
      <c r="E375" s="353">
        <v>46</v>
      </c>
      <c r="F375" s="19" t="s">
        <v>7</v>
      </c>
      <c r="G375" s="354">
        <v>43537.689953703702</v>
      </c>
      <c r="H375" s="354">
        <v>45210.401550925926</v>
      </c>
      <c r="I375" s="19" t="str">
        <f t="shared" si="55"/>
        <v>J</v>
      </c>
      <c r="J375" s="19" t="str">
        <f t="shared" si="56"/>
        <v>J</v>
      </c>
      <c r="K375" s="19" t="str">
        <f t="shared" si="57"/>
        <v>HV</v>
      </c>
      <c r="L375" s="19" t="str">
        <f t="shared" si="58"/>
        <v>WO</v>
      </c>
      <c r="M375" s="19" t="str">
        <f t="shared" si="59"/>
        <v>V</v>
      </c>
      <c r="N375" s="355">
        <f t="shared" si="60"/>
        <v>1</v>
      </c>
      <c r="O375" s="355">
        <f t="shared" si="61"/>
        <v>1</v>
      </c>
      <c r="P375" s="19">
        <f t="shared" si="62"/>
        <v>1</v>
      </c>
      <c r="Q375" s="355">
        <f t="shared" si="63"/>
        <v>1</v>
      </c>
      <c r="R375" s="355">
        <f t="shared" si="64"/>
        <v>1</v>
      </c>
      <c r="S375" s="355">
        <f t="shared" si="65"/>
        <v>1</v>
      </c>
    </row>
    <row r="376" spans="1:19" ht="13.5" thickBot="1" x14ac:dyDescent="0.25">
      <c r="A376" s="353" t="s">
        <v>1905</v>
      </c>
      <c r="B376" s="353" t="s">
        <v>2120</v>
      </c>
      <c r="C376" s="353" t="s">
        <v>673</v>
      </c>
      <c r="D376" s="341" t="s">
        <v>443</v>
      </c>
      <c r="E376" s="353"/>
      <c r="F376" s="353" t="s">
        <v>8</v>
      </c>
      <c r="G376" s="354">
        <v>45497.421655092592</v>
      </c>
      <c r="H376" s="354">
        <v>45497.421655092592</v>
      </c>
      <c r="I376" s="19" t="str">
        <f t="shared" si="55"/>
        <v>J</v>
      </c>
      <c r="J376" s="19" t="str">
        <f t="shared" si="56"/>
        <v>J</v>
      </c>
      <c r="K376" s="19" t="str">
        <f t="shared" si="57"/>
        <v>LO</v>
      </c>
      <c r="L376" s="19" t="str">
        <f t="shared" si="58"/>
        <v>BR</v>
      </c>
      <c r="M376" s="353" t="str">
        <f t="shared" si="59"/>
        <v>V</v>
      </c>
      <c r="N376" s="356">
        <f t="shared" si="60"/>
        <v>1</v>
      </c>
      <c r="O376" s="356">
        <f t="shared" si="61"/>
        <v>1</v>
      </c>
      <c r="P376" s="353">
        <f t="shared" si="62"/>
        <v>1</v>
      </c>
      <c r="Q376" s="356">
        <f t="shared" si="63"/>
        <v>1</v>
      </c>
      <c r="R376" s="356">
        <f t="shared" si="64"/>
        <v>1</v>
      </c>
      <c r="S376" s="356">
        <f t="shared" si="65"/>
        <v>1</v>
      </c>
    </row>
    <row r="377" spans="1:19" ht="13.5" thickBot="1" x14ac:dyDescent="0.25">
      <c r="A377" s="19" t="s">
        <v>229</v>
      </c>
      <c r="B377" s="19" t="s">
        <v>728</v>
      </c>
      <c r="C377" s="19" t="s">
        <v>673</v>
      </c>
      <c r="D377" s="341" t="s">
        <v>235</v>
      </c>
      <c r="E377" s="353"/>
      <c r="F377" s="19" t="s">
        <v>16</v>
      </c>
      <c r="G377" s="354">
        <v>40599.562152777777</v>
      </c>
      <c r="H377" s="354">
        <v>45750.566099537034</v>
      </c>
      <c r="I377" s="19" t="str">
        <f t="shared" si="55"/>
        <v>J</v>
      </c>
      <c r="J377" s="19" t="str">
        <f t="shared" si="56"/>
        <v>J</v>
      </c>
      <c r="K377" s="19" t="str">
        <f t="shared" si="57"/>
        <v>ON</v>
      </c>
      <c r="L377" s="19" t="str">
        <f t="shared" si="58"/>
        <v>BR</v>
      </c>
      <c r="M377" s="19" t="str">
        <f t="shared" si="59"/>
        <v>V</v>
      </c>
      <c r="N377" s="355">
        <f t="shared" si="60"/>
        <v>1</v>
      </c>
      <c r="O377" s="355" t="str">
        <f t="shared" si="61"/>
        <v/>
      </c>
      <c r="P377" s="19" t="str">
        <f t="shared" si="62"/>
        <v/>
      </c>
      <c r="Q377" s="355">
        <f t="shared" si="63"/>
        <v>1</v>
      </c>
      <c r="R377" s="355">
        <f t="shared" si="64"/>
        <v>1</v>
      </c>
      <c r="S377" s="355">
        <f t="shared" si="65"/>
        <v>1</v>
      </c>
    </row>
    <row r="378" spans="1:19" ht="13.5" thickBot="1" x14ac:dyDescent="0.25">
      <c r="A378" s="353" t="s">
        <v>231</v>
      </c>
      <c r="B378" s="353" t="s">
        <v>729</v>
      </c>
      <c r="C378" s="353" t="s">
        <v>673</v>
      </c>
      <c r="D378" s="341" t="s">
        <v>235</v>
      </c>
      <c r="E378" s="353">
        <v>8</v>
      </c>
      <c r="F378" s="353" t="s">
        <v>16</v>
      </c>
      <c r="G378" s="354">
        <v>43991.522905092592</v>
      </c>
      <c r="H378" s="354">
        <v>45855.386122685188</v>
      </c>
      <c r="I378" s="19" t="str">
        <f t="shared" si="55"/>
        <v>J</v>
      </c>
      <c r="J378" s="19" t="str">
        <f t="shared" si="56"/>
        <v>J</v>
      </c>
      <c r="K378" s="19" t="str">
        <f t="shared" si="57"/>
        <v>ON</v>
      </c>
      <c r="L378" s="19" t="str">
        <f t="shared" si="58"/>
        <v>BR</v>
      </c>
      <c r="M378" s="353" t="str">
        <f t="shared" si="59"/>
        <v>V</v>
      </c>
      <c r="N378" s="356">
        <f t="shared" si="60"/>
        <v>1</v>
      </c>
      <c r="O378" s="356" t="str">
        <f t="shared" si="61"/>
        <v/>
      </c>
      <c r="P378" s="353" t="str">
        <f t="shared" si="62"/>
        <v/>
      </c>
      <c r="Q378" s="356">
        <f t="shared" si="63"/>
        <v>1</v>
      </c>
      <c r="R378" s="356">
        <f t="shared" si="64"/>
        <v>2</v>
      </c>
      <c r="S378" s="356">
        <f t="shared" si="65"/>
        <v>2</v>
      </c>
    </row>
    <row r="379" spans="1:19" ht="13.5" thickBot="1" x14ac:dyDescent="0.25">
      <c r="A379" s="19" t="s">
        <v>232</v>
      </c>
      <c r="B379" s="19" t="s">
        <v>730</v>
      </c>
      <c r="C379" s="19" t="s">
        <v>673</v>
      </c>
      <c r="D379" s="341" t="s">
        <v>235</v>
      </c>
      <c r="E379" s="353"/>
      <c r="F379" s="19" t="s">
        <v>16</v>
      </c>
      <c r="G379" s="354">
        <v>44008.46943287037</v>
      </c>
      <c r="H379" s="354">
        <v>45750.568958333337</v>
      </c>
      <c r="I379" s="19" t="str">
        <f t="shared" si="55"/>
        <v>J</v>
      </c>
      <c r="J379" s="19" t="str">
        <f t="shared" si="56"/>
        <v>J</v>
      </c>
      <c r="K379" s="19" t="str">
        <f t="shared" si="57"/>
        <v>ON</v>
      </c>
      <c r="L379" s="19" t="str">
        <f t="shared" si="58"/>
        <v>BR</v>
      </c>
      <c r="M379" s="19" t="str">
        <f t="shared" si="59"/>
        <v>V</v>
      </c>
      <c r="N379" s="355" t="str">
        <f t="shared" si="60"/>
        <v/>
      </c>
      <c r="O379" s="355" t="str">
        <f t="shared" si="61"/>
        <v/>
      </c>
      <c r="P379" s="19" t="str">
        <f t="shared" si="62"/>
        <v/>
      </c>
      <c r="Q379" s="355">
        <f t="shared" si="63"/>
        <v>1</v>
      </c>
      <c r="R379" s="355">
        <f t="shared" si="64"/>
        <v>3</v>
      </c>
      <c r="S379" s="355">
        <f t="shared" si="65"/>
        <v>3</v>
      </c>
    </row>
    <row r="380" spans="1:19" ht="13.5" thickBot="1" x14ac:dyDescent="0.25">
      <c r="A380" s="353" t="s">
        <v>232</v>
      </c>
      <c r="B380" s="353" t="s">
        <v>730</v>
      </c>
      <c r="C380" s="353" t="s">
        <v>673</v>
      </c>
      <c r="D380" s="341" t="s">
        <v>235</v>
      </c>
      <c r="E380" s="353"/>
      <c r="F380" s="353" t="s">
        <v>12</v>
      </c>
      <c r="G380" s="354">
        <v>43797.721250000002</v>
      </c>
      <c r="H380" s="354">
        <v>44769.701967592591</v>
      </c>
      <c r="I380" s="19" t="str">
        <f t="shared" si="55"/>
        <v>J</v>
      </c>
      <c r="J380" s="19" t="str">
        <f t="shared" si="56"/>
        <v>J</v>
      </c>
      <c r="K380" s="19" t="str">
        <f t="shared" si="57"/>
        <v>ON</v>
      </c>
      <c r="L380" s="19" t="str">
        <f t="shared" si="58"/>
        <v>BR</v>
      </c>
      <c r="M380" s="19" t="str">
        <f t="shared" si="59"/>
        <v>V</v>
      </c>
      <c r="N380" s="355">
        <f t="shared" si="60"/>
        <v>2</v>
      </c>
      <c r="O380" s="355" t="str">
        <f t="shared" si="61"/>
        <v/>
      </c>
      <c r="P380" s="19" t="str">
        <f t="shared" si="62"/>
        <v/>
      </c>
      <c r="Q380" s="355">
        <f t="shared" si="63"/>
        <v>2</v>
      </c>
      <c r="R380" s="355">
        <f t="shared" si="64"/>
        <v>4</v>
      </c>
      <c r="S380" s="355">
        <f t="shared" si="65"/>
        <v>4</v>
      </c>
    </row>
    <row r="381" spans="1:19" ht="13.5" thickBot="1" x14ac:dyDescent="0.25">
      <c r="A381" s="19" t="s">
        <v>224</v>
      </c>
      <c r="B381" s="19" t="s">
        <v>666</v>
      </c>
      <c r="C381" s="19" t="s">
        <v>673</v>
      </c>
      <c r="D381" s="341" t="s">
        <v>235</v>
      </c>
      <c r="E381" s="353">
        <v>3</v>
      </c>
      <c r="F381" s="19" t="s">
        <v>16</v>
      </c>
      <c r="G381" s="354">
        <v>43658.456493055557</v>
      </c>
      <c r="H381" s="354">
        <v>45582.620625000003</v>
      </c>
      <c r="I381" s="19" t="str">
        <f t="shared" si="55"/>
        <v>J</v>
      </c>
      <c r="J381" s="19" t="str">
        <f t="shared" si="56"/>
        <v>J</v>
      </c>
      <c r="K381" s="19" t="str">
        <f t="shared" si="57"/>
        <v>ON</v>
      </c>
      <c r="L381" s="19" t="str">
        <f t="shared" si="58"/>
        <v>WO</v>
      </c>
      <c r="M381" s="19" t="str">
        <f t="shared" si="59"/>
        <v>V</v>
      </c>
      <c r="N381" s="355">
        <f t="shared" si="60"/>
        <v>1</v>
      </c>
      <c r="O381" s="355">
        <f t="shared" si="61"/>
        <v>5</v>
      </c>
      <c r="P381" s="19">
        <f t="shared" si="62"/>
        <v>5</v>
      </c>
      <c r="Q381" s="355">
        <f t="shared" si="63"/>
        <v>1</v>
      </c>
      <c r="R381" s="355">
        <f t="shared" si="64"/>
        <v>5</v>
      </c>
      <c r="S381" s="355">
        <f t="shared" si="65"/>
        <v>5</v>
      </c>
    </row>
    <row r="382" spans="1:19" ht="13.5" thickBot="1" x14ac:dyDescent="0.25">
      <c r="A382" s="353" t="s">
        <v>231</v>
      </c>
      <c r="B382" s="353" t="s">
        <v>729</v>
      </c>
      <c r="C382" s="353" t="s">
        <v>673</v>
      </c>
      <c r="D382" s="341" t="s">
        <v>420</v>
      </c>
      <c r="E382" s="353"/>
      <c r="F382" s="353" t="s">
        <v>12</v>
      </c>
      <c r="G382" s="354">
        <v>42854.397685185184</v>
      </c>
      <c r="H382" s="354">
        <v>44769.701747685183</v>
      </c>
      <c r="I382" s="19" t="str">
        <f t="shared" si="55"/>
        <v>J</v>
      </c>
      <c r="J382" s="19" t="str">
        <f t="shared" si="56"/>
        <v>J</v>
      </c>
      <c r="K382" s="19" t="str">
        <f t="shared" si="57"/>
        <v>PM</v>
      </c>
      <c r="L382" s="19" t="str">
        <f t="shared" si="58"/>
        <v>BR</v>
      </c>
      <c r="M382" s="353" t="str">
        <f t="shared" si="59"/>
        <v>V</v>
      </c>
      <c r="N382" s="356">
        <f t="shared" si="60"/>
        <v>1</v>
      </c>
      <c r="O382" s="356">
        <f t="shared" si="61"/>
        <v>1</v>
      </c>
      <c r="P382" s="353">
        <f t="shared" si="62"/>
        <v>1</v>
      </c>
      <c r="Q382" s="356">
        <f t="shared" si="63"/>
        <v>1</v>
      </c>
      <c r="R382" s="356">
        <f t="shared" si="64"/>
        <v>1</v>
      </c>
      <c r="S382" s="356">
        <f t="shared" si="65"/>
        <v>1</v>
      </c>
    </row>
    <row r="383" spans="1:19" ht="13.5" thickBot="1" x14ac:dyDescent="0.25">
      <c r="A383" s="19" t="s">
        <v>225</v>
      </c>
      <c r="B383" s="19" t="s">
        <v>942</v>
      </c>
      <c r="C383" s="19" t="s">
        <v>673</v>
      </c>
      <c r="D383" s="341" t="s">
        <v>239</v>
      </c>
      <c r="E383" s="353">
        <v>9</v>
      </c>
      <c r="F383" s="19" t="s">
        <v>6</v>
      </c>
      <c r="G383" s="354">
        <v>45314.49486111111</v>
      </c>
      <c r="H383" s="354">
        <v>45979.580277777779</v>
      </c>
      <c r="I383" s="19" t="str">
        <f t="shared" si="55"/>
        <v>J</v>
      </c>
      <c r="J383" s="19" t="str">
        <f t="shared" si="56"/>
        <v>J</v>
      </c>
      <c r="K383" s="19" t="str">
        <f t="shared" si="57"/>
        <v>TK</v>
      </c>
      <c r="L383" s="19" t="str">
        <f t="shared" si="58"/>
        <v>WO</v>
      </c>
      <c r="M383" s="19" t="str">
        <f t="shared" si="59"/>
        <v>V</v>
      </c>
      <c r="N383" s="355" t="str">
        <f t="shared" si="60"/>
        <v/>
      </c>
      <c r="O383" s="355" t="str">
        <f t="shared" si="61"/>
        <v/>
      </c>
      <c r="P383" s="19" t="str">
        <f t="shared" si="62"/>
        <v/>
      </c>
      <c r="Q383" s="355">
        <f t="shared" si="63"/>
        <v>1</v>
      </c>
      <c r="R383" s="355">
        <f t="shared" si="64"/>
        <v>1</v>
      </c>
      <c r="S383" s="355">
        <f t="shared" si="65"/>
        <v>1</v>
      </c>
    </row>
    <row r="384" spans="1:19" ht="13.5" thickBot="1" x14ac:dyDescent="0.25">
      <c r="A384" s="19" t="s">
        <v>225</v>
      </c>
      <c r="B384" s="19" t="s">
        <v>942</v>
      </c>
      <c r="C384" s="19" t="s">
        <v>673</v>
      </c>
      <c r="D384" s="341" t="s">
        <v>239</v>
      </c>
      <c r="E384" s="353">
        <v>47</v>
      </c>
      <c r="F384" s="19" t="s">
        <v>7</v>
      </c>
      <c r="G384" s="354">
        <v>44984.69127314815</v>
      </c>
      <c r="H384" s="354">
        <v>45468.566840277781</v>
      </c>
      <c r="I384" s="19" t="str">
        <f t="shared" si="55"/>
        <v>J</v>
      </c>
      <c r="J384" s="19" t="str">
        <f t="shared" si="56"/>
        <v>J</v>
      </c>
      <c r="K384" s="19" t="str">
        <f t="shared" si="57"/>
        <v>TK</v>
      </c>
      <c r="L384" s="19" t="str">
        <f t="shared" si="58"/>
        <v>WO</v>
      </c>
      <c r="M384" s="19" t="str">
        <f t="shared" si="59"/>
        <v>V</v>
      </c>
      <c r="N384" s="355" t="str">
        <f t="shared" si="60"/>
        <v/>
      </c>
      <c r="O384" s="355" t="str">
        <f t="shared" si="61"/>
        <v/>
      </c>
      <c r="P384" s="19" t="str">
        <f t="shared" si="62"/>
        <v/>
      </c>
      <c r="Q384" s="355">
        <f t="shared" si="63"/>
        <v>2</v>
      </c>
      <c r="R384" s="355">
        <f t="shared" si="64"/>
        <v>2</v>
      </c>
      <c r="S384" s="355">
        <f t="shared" si="65"/>
        <v>2</v>
      </c>
    </row>
    <row r="385" spans="1:19" ht="13.5" thickBot="1" x14ac:dyDescent="0.25">
      <c r="A385" s="353" t="s">
        <v>225</v>
      </c>
      <c r="B385" s="353" t="s">
        <v>942</v>
      </c>
      <c r="C385" s="353" t="s">
        <v>673</v>
      </c>
      <c r="D385" s="341" t="s">
        <v>239</v>
      </c>
      <c r="E385" s="353">
        <v>9</v>
      </c>
      <c r="F385" s="353" t="s">
        <v>9</v>
      </c>
      <c r="G385" s="354">
        <v>43117.54314814815</v>
      </c>
      <c r="H385" s="354">
        <v>45979.570879629631</v>
      </c>
      <c r="I385" s="19" t="str">
        <f t="shared" si="55"/>
        <v>J</v>
      </c>
      <c r="J385" s="19" t="str">
        <f t="shared" si="56"/>
        <v>J</v>
      </c>
      <c r="K385" s="19" t="str">
        <f t="shared" si="57"/>
        <v>TK</v>
      </c>
      <c r="L385" s="19" t="str">
        <f t="shared" si="58"/>
        <v>WO</v>
      </c>
      <c r="M385" s="353" t="str">
        <f t="shared" si="59"/>
        <v>V</v>
      </c>
      <c r="N385" s="356">
        <f t="shared" si="60"/>
        <v>3</v>
      </c>
      <c r="O385" s="356">
        <f t="shared" si="61"/>
        <v>3</v>
      </c>
      <c r="P385" s="353">
        <f t="shared" si="62"/>
        <v>3</v>
      </c>
      <c r="Q385" s="356">
        <f t="shared" si="63"/>
        <v>3</v>
      </c>
      <c r="R385" s="356">
        <f t="shared" si="64"/>
        <v>3</v>
      </c>
      <c r="S385" s="356">
        <f t="shared" si="65"/>
        <v>3</v>
      </c>
    </row>
    <row r="386" spans="1:19" ht="13.5" thickBot="1" x14ac:dyDescent="0.25">
      <c r="A386" s="19" t="s">
        <v>233</v>
      </c>
      <c r="B386" s="19" t="s">
        <v>731</v>
      </c>
      <c r="C386" s="19" t="s">
        <v>673</v>
      </c>
      <c r="D386" s="341" t="s">
        <v>76</v>
      </c>
      <c r="E386" s="353"/>
      <c r="F386" s="19" t="s">
        <v>12</v>
      </c>
      <c r="G386" s="354">
        <v>42854.396562499998</v>
      </c>
      <c r="H386" s="354">
        <v>44769.701608796298</v>
      </c>
      <c r="I386" s="19" t="str">
        <f t="shared" ref="I386:I449" si="66">IF((LEN(A386)&gt;2),"J","N")</f>
        <v>J</v>
      </c>
      <c r="J386" s="19" t="str">
        <f t="shared" ref="J386:J449" si="67">IF((D386&gt;0),"J","N")</f>
        <v>J</v>
      </c>
      <c r="K386" s="19" t="str">
        <f t="shared" ref="K386:K449" si="68">IF((D386&gt;0),(MID(D386,1,2)),"zzzz")</f>
        <v>TS</v>
      </c>
      <c r="L386" s="19" t="str">
        <f t="shared" ref="L386:L449" si="69">MID(A386,1,2)</f>
        <v>BR</v>
      </c>
      <c r="M386" s="19" t="str">
        <f t="shared" ref="M386:M449" si="70">MID(A386,3,1)</f>
        <v>V</v>
      </c>
      <c r="N386" s="355">
        <f t="shared" ref="N386:N449" si="71">IF(A386=A387,"",Q386)</f>
        <v>1</v>
      </c>
      <c r="O386" s="355">
        <f t="shared" ref="O386:O449" si="72">IF(D386=D387,"",R386)</f>
        <v>1</v>
      </c>
      <c r="P386" s="19">
        <f t="shared" ref="P386:P449" si="73">IF(K386=K387,"",S386)</f>
        <v>1</v>
      </c>
      <c r="Q386" s="355">
        <f t="shared" ref="Q386:Q449" si="74">IF(A386=A385,Q385+ 1,1)</f>
        <v>1</v>
      </c>
      <c r="R386" s="355">
        <f t="shared" ref="R386:R449" si="75">IF(D386=D385,R385+ 1,1)</f>
        <v>1</v>
      </c>
      <c r="S386" s="355">
        <f t="shared" ref="S386:S449" si="76">IF(K386=K385,S385+ 1,1)</f>
        <v>1</v>
      </c>
    </row>
    <row r="387" spans="1:19" ht="13.5" thickBot="1" x14ac:dyDescent="0.25">
      <c r="A387" s="19" t="s">
        <v>180</v>
      </c>
      <c r="B387" s="19" t="s">
        <v>736</v>
      </c>
      <c r="C387" s="19" t="s">
        <v>673</v>
      </c>
      <c r="D387" s="341" t="s">
        <v>180</v>
      </c>
      <c r="E387" s="353"/>
      <c r="F387" s="19" t="s">
        <v>11</v>
      </c>
      <c r="G387" s="354">
        <v>39183.583460648151</v>
      </c>
      <c r="H387" s="354">
        <v>45595.473738425928</v>
      </c>
      <c r="I387" s="19" t="str">
        <f t="shared" si="66"/>
        <v>N</v>
      </c>
      <c r="J387" s="19" t="str">
        <f t="shared" si="67"/>
        <v>J</v>
      </c>
      <c r="K387" s="19" t="str">
        <f t="shared" si="68"/>
        <v>GP</v>
      </c>
      <c r="L387" s="19" t="str">
        <f t="shared" si="69"/>
        <v>GP</v>
      </c>
      <c r="M387" s="19" t="str">
        <f t="shared" si="70"/>
        <v/>
      </c>
      <c r="N387" s="355">
        <f t="shared" si="71"/>
        <v>1</v>
      </c>
      <c r="O387" s="355">
        <f t="shared" si="72"/>
        <v>1</v>
      </c>
      <c r="P387" s="19">
        <f t="shared" si="73"/>
        <v>1</v>
      </c>
      <c r="Q387" s="355">
        <f t="shared" si="74"/>
        <v>1</v>
      </c>
      <c r="R387" s="355">
        <f t="shared" si="75"/>
        <v>1</v>
      </c>
      <c r="S387" s="355">
        <f t="shared" si="76"/>
        <v>1</v>
      </c>
    </row>
    <row r="388" spans="1:19" ht="13.5" thickBot="1" x14ac:dyDescent="0.25">
      <c r="A388" s="19" t="s">
        <v>243</v>
      </c>
      <c r="B388" s="19" t="s">
        <v>1126</v>
      </c>
      <c r="C388" s="19" t="s">
        <v>673</v>
      </c>
      <c r="D388" s="341" t="s">
        <v>239</v>
      </c>
      <c r="E388" s="353"/>
      <c r="F388" s="19" t="s">
        <v>16</v>
      </c>
      <c r="G388" s="354">
        <v>44776.36378472222</v>
      </c>
      <c r="H388" s="354">
        <v>45637.452974537038</v>
      </c>
      <c r="I388" s="19" t="str">
        <f t="shared" si="66"/>
        <v>N</v>
      </c>
      <c r="J388" s="19" t="str">
        <f t="shared" si="67"/>
        <v>J</v>
      </c>
      <c r="K388" s="19" t="str">
        <f t="shared" si="68"/>
        <v>TK</v>
      </c>
      <c r="L388" s="19" t="str">
        <f t="shared" si="69"/>
        <v>KW</v>
      </c>
      <c r="M388" s="19" t="str">
        <f t="shared" si="70"/>
        <v/>
      </c>
      <c r="N388" s="355">
        <f t="shared" si="71"/>
        <v>1</v>
      </c>
      <c r="O388" s="355">
        <f t="shared" si="72"/>
        <v>1</v>
      </c>
      <c r="P388" s="19">
        <f t="shared" si="73"/>
        <v>1</v>
      </c>
      <c r="Q388" s="355">
        <f t="shared" si="74"/>
        <v>1</v>
      </c>
      <c r="R388" s="355">
        <f t="shared" si="75"/>
        <v>1</v>
      </c>
      <c r="S388" s="355">
        <f t="shared" si="76"/>
        <v>1</v>
      </c>
    </row>
    <row r="389" spans="1:19" ht="13.5" thickBot="1" x14ac:dyDescent="0.25">
      <c r="A389" s="353" t="s">
        <v>31</v>
      </c>
      <c r="B389" s="353" t="s">
        <v>1151</v>
      </c>
      <c r="C389" s="353" t="s">
        <v>673</v>
      </c>
      <c r="E389" s="353"/>
      <c r="F389" s="353" t="s">
        <v>6</v>
      </c>
      <c r="G389" s="354">
        <v>40242.533356481479</v>
      </c>
      <c r="H389" s="354">
        <v>45314.389421296299</v>
      </c>
      <c r="I389" s="19" t="str">
        <f t="shared" si="66"/>
        <v>J</v>
      </c>
      <c r="J389" s="19" t="str">
        <f t="shared" si="67"/>
        <v>N</v>
      </c>
      <c r="K389" s="19" t="str">
        <f t="shared" si="68"/>
        <v>zzzz</v>
      </c>
      <c r="L389" s="19" t="str">
        <f t="shared" si="69"/>
        <v>AC</v>
      </c>
      <c r="M389" s="19" t="str">
        <f t="shared" si="70"/>
        <v>-</v>
      </c>
      <c r="N389" s="355" t="str">
        <f t="shared" si="71"/>
        <v/>
      </c>
      <c r="O389" s="355" t="str">
        <f t="shared" si="72"/>
        <v/>
      </c>
      <c r="P389" s="19" t="str">
        <f t="shared" si="73"/>
        <v/>
      </c>
      <c r="Q389" s="355">
        <f t="shared" si="74"/>
        <v>1</v>
      </c>
      <c r="R389" s="355">
        <f t="shared" si="75"/>
        <v>1</v>
      </c>
      <c r="S389" s="355">
        <f t="shared" si="76"/>
        <v>1</v>
      </c>
    </row>
    <row r="390" spans="1:19" ht="13.5" thickBot="1" x14ac:dyDescent="0.25">
      <c r="A390" s="19" t="s">
        <v>31</v>
      </c>
      <c r="B390" s="19" t="s">
        <v>1181</v>
      </c>
      <c r="C390" s="19" t="s">
        <v>673</v>
      </c>
      <c r="E390" s="353">
        <v>53</v>
      </c>
      <c r="F390" s="19" t="s">
        <v>7</v>
      </c>
      <c r="G390" s="354">
        <v>43222.416898148149</v>
      </c>
      <c r="H390" s="354">
        <v>45210.477418981478</v>
      </c>
      <c r="I390" s="19" t="str">
        <f t="shared" si="66"/>
        <v>J</v>
      </c>
      <c r="J390" s="19" t="str">
        <f t="shared" si="67"/>
        <v>N</v>
      </c>
      <c r="K390" s="19" t="str">
        <f t="shared" si="68"/>
        <v>zzzz</v>
      </c>
      <c r="L390" s="19" t="str">
        <f t="shared" si="69"/>
        <v>AC</v>
      </c>
      <c r="M390" s="19" t="str">
        <f t="shared" si="70"/>
        <v>-</v>
      </c>
      <c r="N390" s="355" t="str">
        <f t="shared" si="71"/>
        <v/>
      </c>
      <c r="O390" s="355" t="str">
        <f t="shared" si="72"/>
        <v/>
      </c>
      <c r="P390" s="19" t="str">
        <f t="shared" si="73"/>
        <v/>
      </c>
      <c r="Q390" s="355">
        <f t="shared" si="74"/>
        <v>2</v>
      </c>
      <c r="R390" s="355">
        <f t="shared" si="75"/>
        <v>2</v>
      </c>
      <c r="S390" s="355">
        <f t="shared" si="76"/>
        <v>2</v>
      </c>
    </row>
    <row r="391" spans="1:19" ht="13.5" thickBot="1" x14ac:dyDescent="0.25">
      <c r="A391" s="19" t="s">
        <v>31</v>
      </c>
      <c r="B391" s="19" t="s">
        <v>1151</v>
      </c>
      <c r="C391" s="19" t="s">
        <v>673</v>
      </c>
      <c r="E391" s="353"/>
      <c r="F391" s="19" t="s">
        <v>8</v>
      </c>
      <c r="G391" s="354">
        <v>45205.464733796296</v>
      </c>
      <c r="H391" s="354">
        <v>45205.464733796296</v>
      </c>
      <c r="I391" s="19" t="str">
        <f t="shared" si="66"/>
        <v>J</v>
      </c>
      <c r="J391" s="19" t="str">
        <f t="shared" si="67"/>
        <v>N</v>
      </c>
      <c r="K391" s="19" t="str">
        <f t="shared" si="68"/>
        <v>zzzz</v>
      </c>
      <c r="L391" s="19" t="str">
        <f t="shared" si="69"/>
        <v>AC</v>
      </c>
      <c r="M391" s="19" t="str">
        <f t="shared" si="70"/>
        <v>-</v>
      </c>
      <c r="N391" s="355" t="str">
        <f t="shared" si="71"/>
        <v/>
      </c>
      <c r="O391" s="355" t="str">
        <f t="shared" si="72"/>
        <v/>
      </c>
      <c r="P391" s="19" t="str">
        <f t="shared" si="73"/>
        <v/>
      </c>
      <c r="Q391" s="355">
        <f t="shared" si="74"/>
        <v>3</v>
      </c>
      <c r="R391" s="355">
        <f t="shared" si="75"/>
        <v>3</v>
      </c>
      <c r="S391" s="355">
        <f t="shared" si="76"/>
        <v>3</v>
      </c>
    </row>
    <row r="392" spans="1:19" ht="13.5" thickBot="1" x14ac:dyDescent="0.25">
      <c r="A392" s="19" t="s">
        <v>31</v>
      </c>
      <c r="B392" s="19" t="s">
        <v>1151</v>
      </c>
      <c r="C392" s="19" t="s">
        <v>673</v>
      </c>
      <c r="E392" s="353"/>
      <c r="F392" s="19" t="s">
        <v>9</v>
      </c>
      <c r="G392" s="354">
        <v>39301.403634259259</v>
      </c>
      <c r="H392" s="354">
        <v>45688.661747685182</v>
      </c>
      <c r="I392" s="19" t="str">
        <f t="shared" si="66"/>
        <v>J</v>
      </c>
      <c r="J392" s="19" t="str">
        <f t="shared" si="67"/>
        <v>N</v>
      </c>
      <c r="K392" s="19" t="str">
        <f t="shared" si="68"/>
        <v>zzzz</v>
      </c>
      <c r="L392" s="19" t="str">
        <f t="shared" si="69"/>
        <v>AC</v>
      </c>
      <c r="M392" s="19" t="str">
        <f t="shared" si="70"/>
        <v>-</v>
      </c>
      <c r="N392" s="355" t="str">
        <f t="shared" si="71"/>
        <v/>
      </c>
      <c r="O392" s="355" t="str">
        <f t="shared" si="72"/>
        <v/>
      </c>
      <c r="P392" s="19" t="str">
        <f t="shared" si="73"/>
        <v/>
      </c>
      <c r="Q392" s="355">
        <f t="shared" si="74"/>
        <v>4</v>
      </c>
      <c r="R392" s="355">
        <f t="shared" si="75"/>
        <v>4</v>
      </c>
      <c r="S392" s="355">
        <f t="shared" si="76"/>
        <v>4</v>
      </c>
    </row>
    <row r="393" spans="1:19" ht="13.5" thickBot="1" x14ac:dyDescent="0.25">
      <c r="A393" s="353" t="s">
        <v>31</v>
      </c>
      <c r="B393" s="353" t="s">
        <v>528</v>
      </c>
      <c r="C393" s="353" t="s">
        <v>673</v>
      </c>
      <c r="E393" s="353"/>
      <c r="F393" s="353" t="s">
        <v>10</v>
      </c>
      <c r="G393" s="354">
        <v>43285.425532407404</v>
      </c>
      <c r="H393" s="354">
        <v>44469.774201388886</v>
      </c>
      <c r="I393" s="19" t="str">
        <f t="shared" si="66"/>
        <v>J</v>
      </c>
      <c r="J393" s="19" t="str">
        <f t="shared" si="67"/>
        <v>N</v>
      </c>
      <c r="K393" s="19" t="str">
        <f t="shared" si="68"/>
        <v>zzzz</v>
      </c>
      <c r="L393" s="19" t="str">
        <f t="shared" si="69"/>
        <v>AC</v>
      </c>
      <c r="M393" s="19" t="str">
        <f t="shared" si="70"/>
        <v>-</v>
      </c>
      <c r="N393" s="355" t="str">
        <f t="shared" si="71"/>
        <v/>
      </c>
      <c r="O393" s="355" t="str">
        <f t="shared" si="72"/>
        <v/>
      </c>
      <c r="P393" s="19" t="str">
        <f t="shared" si="73"/>
        <v/>
      </c>
      <c r="Q393" s="355">
        <f t="shared" si="74"/>
        <v>5</v>
      </c>
      <c r="R393" s="355">
        <f t="shared" si="75"/>
        <v>5</v>
      </c>
      <c r="S393" s="355">
        <f t="shared" si="76"/>
        <v>5</v>
      </c>
    </row>
    <row r="394" spans="1:19" ht="13.5" thickBot="1" x14ac:dyDescent="0.25">
      <c r="A394" s="19" t="s">
        <v>31</v>
      </c>
      <c r="B394" s="19" t="s">
        <v>1151</v>
      </c>
      <c r="C394" s="19" t="s">
        <v>673</v>
      </c>
      <c r="E394" s="353"/>
      <c r="F394" s="19" t="s">
        <v>11</v>
      </c>
      <c r="G394" s="354">
        <v>45803.47284722222</v>
      </c>
      <c r="H394" s="354">
        <v>45803.47284722222</v>
      </c>
      <c r="I394" s="19" t="str">
        <f t="shared" si="66"/>
        <v>J</v>
      </c>
      <c r="J394" s="19" t="str">
        <f t="shared" si="67"/>
        <v>N</v>
      </c>
      <c r="K394" s="19" t="str">
        <f t="shared" si="68"/>
        <v>zzzz</v>
      </c>
      <c r="L394" s="19" t="str">
        <f t="shared" si="69"/>
        <v>AC</v>
      </c>
      <c r="M394" s="19" t="str">
        <f t="shared" si="70"/>
        <v>-</v>
      </c>
      <c r="N394" s="355" t="str">
        <f t="shared" si="71"/>
        <v/>
      </c>
      <c r="O394" s="355" t="str">
        <f t="shared" si="72"/>
        <v/>
      </c>
      <c r="P394" s="19" t="str">
        <f t="shared" si="73"/>
        <v/>
      </c>
      <c r="Q394" s="355">
        <f t="shared" si="74"/>
        <v>6</v>
      </c>
      <c r="R394" s="355">
        <f t="shared" si="75"/>
        <v>6</v>
      </c>
      <c r="S394" s="355">
        <f t="shared" si="76"/>
        <v>6</v>
      </c>
    </row>
    <row r="395" spans="1:19" ht="13.5" thickBot="1" x14ac:dyDescent="0.25">
      <c r="A395" s="19" t="s">
        <v>31</v>
      </c>
      <c r="B395" s="19" t="s">
        <v>691</v>
      </c>
      <c r="C395" s="19" t="s">
        <v>673</v>
      </c>
      <c r="E395" s="353">
        <v>53</v>
      </c>
      <c r="F395" s="19" t="s">
        <v>15</v>
      </c>
      <c r="G395" s="354">
        <v>40373.557986111111</v>
      </c>
      <c r="H395" s="354">
        <v>44978.617951388886</v>
      </c>
      <c r="I395" s="19" t="str">
        <f t="shared" si="66"/>
        <v>J</v>
      </c>
      <c r="J395" s="19" t="str">
        <f t="shared" si="67"/>
        <v>N</v>
      </c>
      <c r="K395" s="19" t="str">
        <f t="shared" si="68"/>
        <v>zzzz</v>
      </c>
      <c r="L395" s="19" t="str">
        <f t="shared" si="69"/>
        <v>AC</v>
      </c>
      <c r="M395" s="19" t="str">
        <f t="shared" si="70"/>
        <v>-</v>
      </c>
      <c r="N395" s="355" t="str">
        <f t="shared" si="71"/>
        <v/>
      </c>
      <c r="O395" s="355" t="str">
        <f t="shared" si="72"/>
        <v/>
      </c>
      <c r="P395" s="19" t="str">
        <f t="shared" si="73"/>
        <v/>
      </c>
      <c r="Q395" s="355">
        <f t="shared" si="74"/>
        <v>7</v>
      </c>
      <c r="R395" s="355">
        <f t="shared" si="75"/>
        <v>7</v>
      </c>
      <c r="S395" s="355">
        <f t="shared" si="76"/>
        <v>7</v>
      </c>
    </row>
    <row r="396" spans="1:19" ht="13.5" thickBot="1" x14ac:dyDescent="0.25">
      <c r="A396" s="353" t="s">
        <v>31</v>
      </c>
      <c r="B396" s="353" t="s">
        <v>1151</v>
      </c>
      <c r="C396" s="353" t="s">
        <v>673</v>
      </c>
      <c r="E396" s="353"/>
      <c r="F396" s="353" t="s">
        <v>12</v>
      </c>
      <c r="G396" s="354">
        <v>44959.694467592592</v>
      </c>
      <c r="H396" s="354">
        <v>44959.695196759261</v>
      </c>
      <c r="I396" s="19" t="str">
        <f t="shared" si="66"/>
        <v>J</v>
      </c>
      <c r="J396" s="19" t="str">
        <f t="shared" si="67"/>
        <v>N</v>
      </c>
      <c r="K396" s="19" t="str">
        <f t="shared" si="68"/>
        <v>zzzz</v>
      </c>
      <c r="L396" s="19" t="str">
        <f t="shared" si="69"/>
        <v>AC</v>
      </c>
      <c r="M396" s="353" t="str">
        <f t="shared" si="70"/>
        <v>-</v>
      </c>
      <c r="N396" s="356" t="str">
        <f t="shared" si="71"/>
        <v/>
      </c>
      <c r="O396" s="356" t="str">
        <f t="shared" si="72"/>
        <v/>
      </c>
      <c r="P396" s="353" t="str">
        <f t="shared" si="73"/>
        <v/>
      </c>
      <c r="Q396" s="356">
        <f t="shared" si="74"/>
        <v>8</v>
      </c>
      <c r="R396" s="356">
        <f t="shared" si="75"/>
        <v>8</v>
      </c>
      <c r="S396" s="356">
        <f t="shared" si="76"/>
        <v>8</v>
      </c>
    </row>
    <row r="397" spans="1:19" ht="13.5" thickBot="1" x14ac:dyDescent="0.25">
      <c r="A397" s="19" t="s">
        <v>31</v>
      </c>
      <c r="B397" s="19" t="s">
        <v>691</v>
      </c>
      <c r="C397" s="19" t="s">
        <v>673</v>
      </c>
      <c r="E397" s="353"/>
      <c r="F397" s="19" t="s">
        <v>13</v>
      </c>
      <c r="G397" s="354">
        <v>43186.460185185184</v>
      </c>
      <c r="H397" s="354">
        <v>44705.447430555556</v>
      </c>
      <c r="I397" s="19" t="str">
        <f t="shared" si="66"/>
        <v>J</v>
      </c>
      <c r="J397" s="19" t="str">
        <f t="shared" si="67"/>
        <v>N</v>
      </c>
      <c r="K397" s="19" t="str">
        <f t="shared" si="68"/>
        <v>zzzz</v>
      </c>
      <c r="L397" s="19" t="str">
        <f t="shared" si="69"/>
        <v>AC</v>
      </c>
      <c r="M397" s="19" t="str">
        <f t="shared" si="70"/>
        <v>-</v>
      </c>
      <c r="N397" s="355">
        <f t="shared" si="71"/>
        <v>9</v>
      </c>
      <c r="O397" s="355" t="str">
        <f t="shared" si="72"/>
        <v/>
      </c>
      <c r="P397" s="19" t="str">
        <f t="shared" si="73"/>
        <v/>
      </c>
      <c r="Q397" s="355">
        <f t="shared" si="74"/>
        <v>9</v>
      </c>
      <c r="R397" s="355">
        <f t="shared" si="75"/>
        <v>9</v>
      </c>
      <c r="S397" s="355">
        <f t="shared" si="76"/>
        <v>9</v>
      </c>
    </row>
    <row r="398" spans="1:19" ht="13.5" thickBot="1" x14ac:dyDescent="0.25">
      <c r="A398" s="353" t="s">
        <v>63</v>
      </c>
      <c r="B398" s="353" t="s">
        <v>1142</v>
      </c>
      <c r="C398" s="353" t="s">
        <v>673</v>
      </c>
      <c r="E398" s="353"/>
      <c r="F398" s="353" t="s">
        <v>6</v>
      </c>
      <c r="G398" s="354">
        <v>45314.401828703703</v>
      </c>
      <c r="H398" s="354">
        <v>45314.402037037034</v>
      </c>
      <c r="I398" s="19" t="str">
        <f t="shared" si="66"/>
        <v>J</v>
      </c>
      <c r="J398" s="19" t="str">
        <f t="shared" si="67"/>
        <v>N</v>
      </c>
      <c r="K398" s="19" t="str">
        <f t="shared" si="68"/>
        <v>zzzz</v>
      </c>
      <c r="L398" s="19" t="str">
        <f t="shared" si="69"/>
        <v>AC</v>
      </c>
      <c r="M398" s="353" t="str">
        <f t="shared" si="70"/>
        <v>-</v>
      </c>
      <c r="N398" s="356" t="str">
        <f t="shared" si="71"/>
        <v/>
      </c>
      <c r="O398" s="356" t="str">
        <f t="shared" si="72"/>
        <v/>
      </c>
      <c r="P398" s="353" t="str">
        <f t="shared" si="73"/>
        <v/>
      </c>
      <c r="Q398" s="356">
        <f t="shared" si="74"/>
        <v>1</v>
      </c>
      <c r="R398" s="356">
        <f t="shared" si="75"/>
        <v>10</v>
      </c>
      <c r="S398" s="356">
        <f t="shared" si="76"/>
        <v>10</v>
      </c>
    </row>
    <row r="399" spans="1:19" ht="13.5" thickBot="1" x14ac:dyDescent="0.25">
      <c r="A399" s="353" t="s">
        <v>63</v>
      </c>
      <c r="B399" s="353" t="s">
        <v>1142</v>
      </c>
      <c r="C399" s="353" t="s">
        <v>673</v>
      </c>
      <c r="E399" s="353"/>
      <c r="F399" s="353" t="s">
        <v>8</v>
      </c>
      <c r="G399" s="354">
        <v>45205.46503472222</v>
      </c>
      <c r="H399" s="354">
        <v>45205.46503472222</v>
      </c>
      <c r="I399" s="19" t="str">
        <f t="shared" si="66"/>
        <v>J</v>
      </c>
      <c r="J399" s="19" t="str">
        <f t="shared" si="67"/>
        <v>N</v>
      </c>
      <c r="K399" s="19" t="str">
        <f t="shared" si="68"/>
        <v>zzzz</v>
      </c>
      <c r="L399" s="19" t="str">
        <f t="shared" si="69"/>
        <v>AC</v>
      </c>
      <c r="M399" s="353" t="str">
        <f t="shared" si="70"/>
        <v>-</v>
      </c>
      <c r="N399" s="356" t="str">
        <f t="shared" si="71"/>
        <v/>
      </c>
      <c r="O399" s="356" t="str">
        <f t="shared" si="72"/>
        <v/>
      </c>
      <c r="P399" s="353" t="str">
        <f t="shared" si="73"/>
        <v/>
      </c>
      <c r="Q399" s="356">
        <f t="shared" si="74"/>
        <v>2</v>
      </c>
      <c r="R399" s="356">
        <f t="shared" si="75"/>
        <v>11</v>
      </c>
      <c r="S399" s="356">
        <f t="shared" si="76"/>
        <v>11</v>
      </c>
    </row>
    <row r="400" spans="1:19" ht="13.5" thickBot="1" x14ac:dyDescent="0.25">
      <c r="A400" s="353" t="s">
        <v>63</v>
      </c>
      <c r="B400" s="353" t="s">
        <v>1142</v>
      </c>
      <c r="C400" s="353" t="s">
        <v>673</v>
      </c>
      <c r="E400" s="353"/>
      <c r="F400" s="353" t="s">
        <v>9</v>
      </c>
      <c r="G400" s="354">
        <v>45309.378958333335</v>
      </c>
      <c r="H400" s="354">
        <v>45632.566840277781</v>
      </c>
      <c r="I400" s="19" t="str">
        <f t="shared" si="66"/>
        <v>J</v>
      </c>
      <c r="J400" s="19" t="str">
        <f t="shared" si="67"/>
        <v>N</v>
      </c>
      <c r="K400" s="19" t="str">
        <f t="shared" si="68"/>
        <v>zzzz</v>
      </c>
      <c r="L400" s="19" t="str">
        <f t="shared" si="69"/>
        <v>AC</v>
      </c>
      <c r="M400" s="19" t="str">
        <f t="shared" si="70"/>
        <v>-</v>
      </c>
      <c r="N400" s="355" t="str">
        <f t="shared" si="71"/>
        <v/>
      </c>
      <c r="O400" s="355" t="str">
        <f t="shared" si="72"/>
        <v/>
      </c>
      <c r="P400" s="19" t="str">
        <f t="shared" si="73"/>
        <v/>
      </c>
      <c r="Q400" s="355">
        <f t="shared" si="74"/>
        <v>3</v>
      </c>
      <c r="R400" s="355">
        <f t="shared" si="75"/>
        <v>12</v>
      </c>
      <c r="S400" s="355">
        <f t="shared" si="76"/>
        <v>12</v>
      </c>
    </row>
    <row r="401" spans="1:19" ht="13.5" thickBot="1" x14ac:dyDescent="0.25">
      <c r="A401" s="353" t="s">
        <v>63</v>
      </c>
      <c r="B401" s="353" t="s">
        <v>1142</v>
      </c>
      <c r="C401" s="353" t="s">
        <v>673</v>
      </c>
      <c r="E401" s="353"/>
      <c r="F401" s="353" t="s">
        <v>11</v>
      </c>
      <c r="G401" s="354">
        <v>45803.474444444444</v>
      </c>
      <c r="H401" s="354">
        <v>45803.474444444444</v>
      </c>
      <c r="I401" s="19" t="str">
        <f t="shared" si="66"/>
        <v>J</v>
      </c>
      <c r="J401" s="19" t="str">
        <f t="shared" si="67"/>
        <v>N</v>
      </c>
      <c r="K401" s="19" t="str">
        <f t="shared" si="68"/>
        <v>zzzz</v>
      </c>
      <c r="L401" s="19" t="str">
        <f t="shared" si="69"/>
        <v>AC</v>
      </c>
      <c r="M401" s="353" t="str">
        <f t="shared" si="70"/>
        <v>-</v>
      </c>
      <c r="N401" s="356" t="str">
        <f t="shared" si="71"/>
        <v/>
      </c>
      <c r="O401" s="356" t="str">
        <f t="shared" si="72"/>
        <v/>
      </c>
      <c r="P401" s="353" t="str">
        <f t="shared" si="73"/>
        <v/>
      </c>
      <c r="Q401" s="356">
        <f t="shared" si="74"/>
        <v>4</v>
      </c>
      <c r="R401" s="356">
        <f t="shared" si="75"/>
        <v>13</v>
      </c>
      <c r="S401" s="356">
        <f t="shared" si="76"/>
        <v>13</v>
      </c>
    </row>
    <row r="402" spans="1:19" ht="13.5" thickBot="1" x14ac:dyDescent="0.25">
      <c r="A402" s="19" t="s">
        <v>63</v>
      </c>
      <c r="B402" s="19" t="s">
        <v>824</v>
      </c>
      <c r="C402" s="19" t="s">
        <v>673</v>
      </c>
      <c r="E402" s="353"/>
      <c r="F402" s="19" t="s">
        <v>15</v>
      </c>
      <c r="G402" s="354">
        <v>44418.346886574072</v>
      </c>
      <c r="H402" s="354">
        <v>45393.554930555554</v>
      </c>
      <c r="I402" s="19" t="str">
        <f t="shared" si="66"/>
        <v>J</v>
      </c>
      <c r="J402" s="19" t="str">
        <f t="shared" si="67"/>
        <v>N</v>
      </c>
      <c r="K402" s="19" t="str">
        <f t="shared" si="68"/>
        <v>zzzz</v>
      </c>
      <c r="L402" s="19" t="str">
        <f t="shared" si="69"/>
        <v>AC</v>
      </c>
      <c r="M402" s="19" t="str">
        <f t="shared" si="70"/>
        <v>-</v>
      </c>
      <c r="N402" s="355" t="str">
        <f t="shared" si="71"/>
        <v/>
      </c>
      <c r="O402" s="355" t="str">
        <f t="shared" si="72"/>
        <v/>
      </c>
      <c r="P402" s="19" t="str">
        <f t="shared" si="73"/>
        <v/>
      </c>
      <c r="Q402" s="355">
        <f t="shared" si="74"/>
        <v>5</v>
      </c>
      <c r="R402" s="355">
        <f t="shared" si="75"/>
        <v>14</v>
      </c>
      <c r="S402" s="355">
        <f t="shared" si="76"/>
        <v>14</v>
      </c>
    </row>
    <row r="403" spans="1:19" ht="13.5" thickBot="1" x14ac:dyDescent="0.25">
      <c r="A403" s="19" t="s">
        <v>63</v>
      </c>
      <c r="B403" s="19" t="s">
        <v>1142</v>
      </c>
      <c r="C403" s="19" t="s">
        <v>673</v>
      </c>
      <c r="E403" s="353"/>
      <c r="F403" s="19" t="s">
        <v>12</v>
      </c>
      <c r="G403" s="354">
        <v>42723.442256944443</v>
      </c>
      <c r="H403" s="354">
        <v>44782.73159722222</v>
      </c>
      <c r="I403" s="19" t="str">
        <f t="shared" si="66"/>
        <v>J</v>
      </c>
      <c r="J403" s="19" t="str">
        <f t="shared" si="67"/>
        <v>N</v>
      </c>
      <c r="K403" s="19" t="str">
        <f t="shared" si="68"/>
        <v>zzzz</v>
      </c>
      <c r="L403" s="19" t="str">
        <f t="shared" si="69"/>
        <v>AC</v>
      </c>
      <c r="M403" s="19" t="str">
        <f t="shared" si="70"/>
        <v>-</v>
      </c>
      <c r="N403" s="355">
        <f t="shared" si="71"/>
        <v>6</v>
      </c>
      <c r="O403" s="355" t="str">
        <f t="shared" si="72"/>
        <v/>
      </c>
      <c r="P403" s="19" t="str">
        <f t="shared" si="73"/>
        <v/>
      </c>
      <c r="Q403" s="355">
        <f t="shared" si="74"/>
        <v>6</v>
      </c>
      <c r="R403" s="355">
        <f t="shared" si="75"/>
        <v>15</v>
      </c>
      <c r="S403" s="355">
        <f t="shared" si="76"/>
        <v>15</v>
      </c>
    </row>
    <row r="404" spans="1:19" ht="13.5" thickBot="1" x14ac:dyDescent="0.25">
      <c r="A404" s="353" t="s">
        <v>1152</v>
      </c>
      <c r="B404" s="353" t="s">
        <v>1277</v>
      </c>
      <c r="C404" s="353" t="s">
        <v>673</v>
      </c>
      <c r="E404" s="353"/>
      <c r="F404" s="353" t="s">
        <v>6</v>
      </c>
      <c r="G404" s="354">
        <v>45314.402280092596</v>
      </c>
      <c r="H404" s="354">
        <v>45314.402280092596</v>
      </c>
      <c r="I404" s="19" t="str">
        <f t="shared" si="66"/>
        <v>J</v>
      </c>
      <c r="J404" s="19" t="str">
        <f t="shared" si="67"/>
        <v>N</v>
      </c>
      <c r="K404" s="19" t="str">
        <f t="shared" si="68"/>
        <v>zzzz</v>
      </c>
      <c r="L404" s="19" t="str">
        <f t="shared" si="69"/>
        <v>AC</v>
      </c>
      <c r="M404" s="353" t="str">
        <f t="shared" si="70"/>
        <v>-</v>
      </c>
      <c r="N404" s="356" t="str">
        <f t="shared" si="71"/>
        <v/>
      </c>
      <c r="O404" s="356" t="str">
        <f t="shared" si="72"/>
        <v/>
      </c>
      <c r="P404" s="353" t="str">
        <f t="shared" si="73"/>
        <v/>
      </c>
      <c r="Q404" s="356">
        <f t="shared" si="74"/>
        <v>1</v>
      </c>
      <c r="R404" s="356">
        <f t="shared" si="75"/>
        <v>16</v>
      </c>
      <c r="S404" s="356">
        <f t="shared" si="76"/>
        <v>16</v>
      </c>
    </row>
    <row r="405" spans="1:19" ht="13.5" thickBot="1" x14ac:dyDescent="0.25">
      <c r="A405" s="353" t="s">
        <v>1152</v>
      </c>
      <c r="B405" s="353" t="s">
        <v>1277</v>
      </c>
      <c r="C405" s="353" t="s">
        <v>673</v>
      </c>
      <c r="E405" s="353"/>
      <c r="F405" s="353" t="s">
        <v>8</v>
      </c>
      <c r="G405" s="354">
        <v>45205.46534722222</v>
      </c>
      <c r="H405" s="354">
        <v>45205.46534722222</v>
      </c>
      <c r="I405" s="19" t="str">
        <f t="shared" si="66"/>
        <v>J</v>
      </c>
      <c r="J405" s="19" t="str">
        <f t="shared" si="67"/>
        <v>N</v>
      </c>
      <c r="K405" s="19" t="str">
        <f t="shared" si="68"/>
        <v>zzzz</v>
      </c>
      <c r="L405" s="19" t="str">
        <f t="shared" si="69"/>
        <v>AC</v>
      </c>
      <c r="M405" s="353" t="str">
        <f t="shared" si="70"/>
        <v>-</v>
      </c>
      <c r="N405" s="356" t="str">
        <f t="shared" si="71"/>
        <v/>
      </c>
      <c r="O405" s="356" t="str">
        <f t="shared" si="72"/>
        <v/>
      </c>
      <c r="P405" s="353" t="str">
        <f t="shared" si="73"/>
        <v/>
      </c>
      <c r="Q405" s="356">
        <f t="shared" si="74"/>
        <v>2</v>
      </c>
      <c r="R405" s="356">
        <f t="shared" si="75"/>
        <v>17</v>
      </c>
      <c r="S405" s="356">
        <f t="shared" si="76"/>
        <v>17</v>
      </c>
    </row>
    <row r="406" spans="1:19" ht="13.5" thickBot="1" x14ac:dyDescent="0.25">
      <c r="A406" s="19" t="s">
        <v>1152</v>
      </c>
      <c r="B406" s="19" t="s">
        <v>1277</v>
      </c>
      <c r="C406" s="19" t="s">
        <v>673</v>
      </c>
      <c r="E406" s="353"/>
      <c r="F406" s="19" t="s">
        <v>9</v>
      </c>
      <c r="G406" s="354">
        <v>45309.379247685189</v>
      </c>
      <c r="H406" s="354">
        <v>45632.56690972222</v>
      </c>
      <c r="I406" s="19" t="str">
        <f t="shared" si="66"/>
        <v>J</v>
      </c>
      <c r="J406" s="19" t="str">
        <f t="shared" si="67"/>
        <v>N</v>
      </c>
      <c r="K406" s="19" t="str">
        <f t="shared" si="68"/>
        <v>zzzz</v>
      </c>
      <c r="L406" s="19" t="str">
        <f t="shared" si="69"/>
        <v>AC</v>
      </c>
      <c r="M406" s="19" t="str">
        <f t="shared" si="70"/>
        <v>-</v>
      </c>
      <c r="N406" s="355" t="str">
        <f t="shared" si="71"/>
        <v/>
      </c>
      <c r="O406" s="355" t="str">
        <f t="shared" si="72"/>
        <v/>
      </c>
      <c r="P406" s="19" t="str">
        <f t="shared" si="73"/>
        <v/>
      </c>
      <c r="Q406" s="355">
        <f t="shared" si="74"/>
        <v>3</v>
      </c>
      <c r="R406" s="355">
        <f t="shared" si="75"/>
        <v>18</v>
      </c>
      <c r="S406" s="355">
        <f t="shared" si="76"/>
        <v>18</v>
      </c>
    </row>
    <row r="407" spans="1:19" ht="13.5" thickBot="1" x14ac:dyDescent="0.25">
      <c r="A407" s="19" t="s">
        <v>1152</v>
      </c>
      <c r="B407" s="19" t="s">
        <v>1277</v>
      </c>
      <c r="C407" s="19" t="s">
        <v>673</v>
      </c>
      <c r="E407" s="353"/>
      <c r="F407" s="19" t="s">
        <v>11</v>
      </c>
      <c r="G407" s="354">
        <v>45803.474907407406</v>
      </c>
      <c r="H407" s="354">
        <v>45803.474907407406</v>
      </c>
      <c r="I407" s="19" t="str">
        <f t="shared" si="66"/>
        <v>J</v>
      </c>
      <c r="J407" s="19" t="str">
        <f t="shared" si="67"/>
        <v>N</v>
      </c>
      <c r="K407" s="19" t="str">
        <f t="shared" si="68"/>
        <v>zzzz</v>
      </c>
      <c r="L407" s="19" t="str">
        <f t="shared" si="69"/>
        <v>AC</v>
      </c>
      <c r="M407" s="19" t="str">
        <f t="shared" si="70"/>
        <v>-</v>
      </c>
      <c r="N407" s="355" t="str">
        <f t="shared" si="71"/>
        <v/>
      </c>
      <c r="O407" s="355" t="str">
        <f t="shared" si="72"/>
        <v/>
      </c>
      <c r="P407" s="19" t="str">
        <f t="shared" si="73"/>
        <v/>
      </c>
      <c r="Q407" s="355">
        <f t="shared" si="74"/>
        <v>4</v>
      </c>
      <c r="R407" s="355">
        <f t="shared" si="75"/>
        <v>19</v>
      </c>
      <c r="S407" s="355">
        <f t="shared" si="76"/>
        <v>19</v>
      </c>
    </row>
    <row r="408" spans="1:19" ht="13.5" thickBot="1" x14ac:dyDescent="0.25">
      <c r="A408" s="19" t="s">
        <v>1152</v>
      </c>
      <c r="B408" s="19" t="s">
        <v>1277</v>
      </c>
      <c r="C408" s="19" t="s">
        <v>673</v>
      </c>
      <c r="E408" s="353"/>
      <c r="F408" s="19" t="s">
        <v>15</v>
      </c>
      <c r="G408" s="354">
        <v>45377.337337962963</v>
      </c>
      <c r="H408" s="354">
        <v>45393.555069444446</v>
      </c>
      <c r="I408" s="19" t="str">
        <f t="shared" si="66"/>
        <v>J</v>
      </c>
      <c r="J408" s="19" t="str">
        <f t="shared" si="67"/>
        <v>N</v>
      </c>
      <c r="K408" s="19" t="str">
        <f t="shared" si="68"/>
        <v>zzzz</v>
      </c>
      <c r="L408" s="19" t="str">
        <f t="shared" si="69"/>
        <v>AC</v>
      </c>
      <c r="M408" s="19" t="str">
        <f t="shared" si="70"/>
        <v>-</v>
      </c>
      <c r="N408" s="355" t="str">
        <f t="shared" si="71"/>
        <v/>
      </c>
      <c r="O408" s="355" t="str">
        <f t="shared" si="72"/>
        <v/>
      </c>
      <c r="P408" s="19" t="str">
        <f t="shared" si="73"/>
        <v/>
      </c>
      <c r="Q408" s="355">
        <f t="shared" si="74"/>
        <v>5</v>
      </c>
      <c r="R408" s="355">
        <f t="shared" si="75"/>
        <v>20</v>
      </c>
      <c r="S408" s="355">
        <f t="shared" si="76"/>
        <v>20</v>
      </c>
    </row>
    <row r="409" spans="1:19" ht="13.5" thickBot="1" x14ac:dyDescent="0.25">
      <c r="A409" s="19" t="s">
        <v>1152</v>
      </c>
      <c r="B409" s="19" t="s">
        <v>1277</v>
      </c>
      <c r="C409" s="19" t="s">
        <v>673</v>
      </c>
      <c r="E409" s="353"/>
      <c r="F409" s="19" t="s">
        <v>12</v>
      </c>
      <c r="G409" s="354">
        <v>45068.441666666666</v>
      </c>
      <c r="H409" s="354">
        <v>45154.61515046296</v>
      </c>
      <c r="I409" s="19" t="str">
        <f t="shared" si="66"/>
        <v>J</v>
      </c>
      <c r="J409" s="19" t="str">
        <f t="shared" si="67"/>
        <v>N</v>
      </c>
      <c r="K409" s="19" t="str">
        <f t="shared" si="68"/>
        <v>zzzz</v>
      </c>
      <c r="L409" s="19" t="str">
        <f t="shared" si="69"/>
        <v>AC</v>
      </c>
      <c r="M409" s="19" t="str">
        <f t="shared" si="70"/>
        <v>-</v>
      </c>
      <c r="N409" s="355">
        <f t="shared" si="71"/>
        <v>6</v>
      </c>
      <c r="O409" s="355" t="str">
        <f t="shared" si="72"/>
        <v/>
      </c>
      <c r="P409" s="19" t="str">
        <f t="shared" si="73"/>
        <v/>
      </c>
      <c r="Q409" s="355">
        <f t="shared" si="74"/>
        <v>6</v>
      </c>
      <c r="R409" s="355">
        <f t="shared" si="75"/>
        <v>21</v>
      </c>
      <c r="S409" s="355">
        <f t="shared" si="76"/>
        <v>21</v>
      </c>
    </row>
    <row r="410" spans="1:19" ht="13.5" thickBot="1" x14ac:dyDescent="0.25">
      <c r="A410" s="353" t="s">
        <v>2360</v>
      </c>
      <c r="B410" s="353" t="s">
        <v>2361</v>
      </c>
      <c r="C410" s="353" t="s">
        <v>673</v>
      </c>
      <c r="E410" s="353"/>
      <c r="F410" s="353" t="s">
        <v>9</v>
      </c>
      <c r="G410" s="354">
        <v>45890.544421296298</v>
      </c>
      <c r="H410" s="354">
        <v>45890.544421296298</v>
      </c>
      <c r="I410" s="19" t="str">
        <f t="shared" si="66"/>
        <v>J</v>
      </c>
      <c r="J410" s="19" t="str">
        <f t="shared" si="67"/>
        <v>N</v>
      </c>
      <c r="K410" s="19" t="str">
        <f t="shared" si="68"/>
        <v>zzzz</v>
      </c>
      <c r="L410" s="19" t="str">
        <f t="shared" si="69"/>
        <v>AL</v>
      </c>
      <c r="M410" s="353" t="str">
        <f t="shared" si="70"/>
        <v>-</v>
      </c>
      <c r="N410" s="356">
        <f t="shared" si="71"/>
        <v>1</v>
      </c>
      <c r="O410" s="356" t="str">
        <f t="shared" si="72"/>
        <v/>
      </c>
      <c r="P410" s="353" t="str">
        <f t="shared" si="73"/>
        <v/>
      </c>
      <c r="Q410" s="356">
        <f t="shared" si="74"/>
        <v>1</v>
      </c>
      <c r="R410" s="356">
        <f t="shared" si="75"/>
        <v>22</v>
      </c>
      <c r="S410" s="356">
        <f t="shared" si="76"/>
        <v>22</v>
      </c>
    </row>
    <row r="411" spans="1:19" ht="13.5" thickBot="1" x14ac:dyDescent="0.25">
      <c r="A411" s="353" t="s">
        <v>129</v>
      </c>
      <c r="B411" s="353" t="s">
        <v>1130</v>
      </c>
      <c r="C411" s="353" t="s">
        <v>673</v>
      </c>
      <c r="E411" s="353"/>
      <c r="F411" s="353" t="s">
        <v>6</v>
      </c>
      <c r="G411" s="354">
        <v>43717.504988425928</v>
      </c>
      <c r="H411" s="354">
        <v>45314.38957175926</v>
      </c>
      <c r="I411" s="19" t="str">
        <f t="shared" si="66"/>
        <v>J</v>
      </c>
      <c r="J411" s="19" t="str">
        <f t="shared" si="67"/>
        <v>N</v>
      </c>
      <c r="K411" s="19" t="str">
        <f t="shared" si="68"/>
        <v>zzzz</v>
      </c>
      <c r="L411" s="19" t="str">
        <f t="shared" si="69"/>
        <v>AS</v>
      </c>
      <c r="M411" s="19" t="str">
        <f t="shared" si="70"/>
        <v>-</v>
      </c>
      <c r="N411" s="355" t="str">
        <f t="shared" si="71"/>
        <v/>
      </c>
      <c r="O411" s="355" t="str">
        <f t="shared" si="72"/>
        <v/>
      </c>
      <c r="P411" s="19" t="str">
        <f t="shared" si="73"/>
        <v/>
      </c>
      <c r="Q411" s="355">
        <f t="shared" si="74"/>
        <v>1</v>
      </c>
      <c r="R411" s="355">
        <f t="shared" si="75"/>
        <v>23</v>
      </c>
      <c r="S411" s="355">
        <f t="shared" si="76"/>
        <v>23</v>
      </c>
    </row>
    <row r="412" spans="1:19" ht="13.5" thickBot="1" x14ac:dyDescent="0.25">
      <c r="A412" s="19" t="s">
        <v>129</v>
      </c>
      <c r="B412" s="19" t="s">
        <v>1130</v>
      </c>
      <c r="C412" s="19" t="s">
        <v>673</v>
      </c>
      <c r="E412" s="353"/>
      <c r="F412" s="19" t="s">
        <v>9</v>
      </c>
      <c r="G412" s="354">
        <v>44147.415520833332</v>
      </c>
      <c r="H412" s="354">
        <v>45632.567696759259</v>
      </c>
      <c r="I412" s="19" t="str">
        <f t="shared" si="66"/>
        <v>J</v>
      </c>
      <c r="J412" s="19" t="str">
        <f t="shared" si="67"/>
        <v>N</v>
      </c>
      <c r="K412" s="19" t="str">
        <f t="shared" si="68"/>
        <v>zzzz</v>
      </c>
      <c r="L412" s="19" t="str">
        <f t="shared" si="69"/>
        <v>AS</v>
      </c>
      <c r="M412" s="19" t="str">
        <f t="shared" si="70"/>
        <v>-</v>
      </c>
      <c r="N412" s="355" t="str">
        <f t="shared" si="71"/>
        <v/>
      </c>
      <c r="O412" s="355" t="str">
        <f t="shared" si="72"/>
        <v/>
      </c>
      <c r="P412" s="19" t="str">
        <f t="shared" si="73"/>
        <v/>
      </c>
      <c r="Q412" s="355">
        <f t="shared" si="74"/>
        <v>2</v>
      </c>
      <c r="R412" s="355">
        <f t="shared" si="75"/>
        <v>24</v>
      </c>
      <c r="S412" s="355">
        <f t="shared" si="76"/>
        <v>24</v>
      </c>
    </row>
    <row r="413" spans="1:19" ht="13.5" thickBot="1" x14ac:dyDescent="0.25">
      <c r="A413" s="19" t="s">
        <v>129</v>
      </c>
      <c r="B413" s="19" t="s">
        <v>1130</v>
      </c>
      <c r="C413" s="19" t="s">
        <v>673</v>
      </c>
      <c r="E413" s="353"/>
      <c r="F413" s="19" t="s">
        <v>11</v>
      </c>
      <c r="G413" s="354">
        <v>45799.569895833331</v>
      </c>
      <c r="H413" s="354">
        <v>45799.569895833331</v>
      </c>
      <c r="I413" s="19" t="str">
        <f t="shared" si="66"/>
        <v>J</v>
      </c>
      <c r="J413" s="19" t="str">
        <f t="shared" si="67"/>
        <v>N</v>
      </c>
      <c r="K413" s="19" t="str">
        <f t="shared" si="68"/>
        <v>zzzz</v>
      </c>
      <c r="L413" s="19" t="str">
        <f t="shared" si="69"/>
        <v>AS</v>
      </c>
      <c r="M413" s="19" t="str">
        <f t="shared" si="70"/>
        <v>-</v>
      </c>
      <c r="N413" s="355" t="str">
        <f t="shared" si="71"/>
        <v/>
      </c>
      <c r="O413" s="355" t="str">
        <f t="shared" si="72"/>
        <v/>
      </c>
      <c r="P413" s="19" t="str">
        <f t="shared" si="73"/>
        <v/>
      </c>
      <c r="Q413" s="355">
        <f t="shared" si="74"/>
        <v>3</v>
      </c>
      <c r="R413" s="355">
        <f t="shared" si="75"/>
        <v>25</v>
      </c>
      <c r="S413" s="355">
        <f t="shared" si="76"/>
        <v>25</v>
      </c>
    </row>
    <row r="414" spans="1:19" ht="13.5" thickBot="1" x14ac:dyDescent="0.25">
      <c r="A414" s="353" t="s">
        <v>129</v>
      </c>
      <c r="B414" s="353" t="s">
        <v>1130</v>
      </c>
      <c r="C414" s="353" t="s">
        <v>673</v>
      </c>
      <c r="E414" s="353"/>
      <c r="F414" s="353" t="s">
        <v>15</v>
      </c>
      <c r="G414" s="354">
        <v>44302.490983796299</v>
      </c>
      <c r="H414" s="354">
        <v>44775.534953703704</v>
      </c>
      <c r="I414" s="19" t="str">
        <f t="shared" si="66"/>
        <v>J</v>
      </c>
      <c r="J414" s="19" t="str">
        <f t="shared" si="67"/>
        <v>N</v>
      </c>
      <c r="K414" s="19" t="str">
        <f t="shared" si="68"/>
        <v>zzzz</v>
      </c>
      <c r="L414" s="19" t="str">
        <f t="shared" si="69"/>
        <v>AS</v>
      </c>
      <c r="M414" s="353" t="str">
        <f t="shared" si="70"/>
        <v>-</v>
      </c>
      <c r="N414" s="356" t="str">
        <f t="shared" si="71"/>
        <v/>
      </c>
      <c r="O414" s="356" t="str">
        <f t="shared" si="72"/>
        <v/>
      </c>
      <c r="P414" s="353" t="str">
        <f t="shared" si="73"/>
        <v/>
      </c>
      <c r="Q414" s="356">
        <f t="shared" si="74"/>
        <v>4</v>
      </c>
      <c r="R414" s="356">
        <f t="shared" si="75"/>
        <v>26</v>
      </c>
      <c r="S414" s="356">
        <f t="shared" si="76"/>
        <v>26</v>
      </c>
    </row>
    <row r="415" spans="1:19" ht="13.5" thickBot="1" x14ac:dyDescent="0.25">
      <c r="A415" s="19" t="s">
        <v>129</v>
      </c>
      <c r="B415" s="19" t="s">
        <v>1130</v>
      </c>
      <c r="C415" s="19" t="s">
        <v>673</v>
      </c>
      <c r="E415" s="353"/>
      <c r="F415" s="19" t="s">
        <v>12</v>
      </c>
      <c r="G415" s="354">
        <v>35656.604305555556</v>
      </c>
      <c r="H415" s="354">
        <v>44959.356712962966</v>
      </c>
      <c r="I415" s="19" t="str">
        <f t="shared" si="66"/>
        <v>J</v>
      </c>
      <c r="J415" s="19" t="str">
        <f t="shared" si="67"/>
        <v>N</v>
      </c>
      <c r="K415" s="19" t="str">
        <f t="shared" si="68"/>
        <v>zzzz</v>
      </c>
      <c r="L415" s="19" t="str">
        <f t="shared" si="69"/>
        <v>AS</v>
      </c>
      <c r="M415" s="19" t="str">
        <f t="shared" si="70"/>
        <v>-</v>
      </c>
      <c r="N415" s="355">
        <f t="shared" si="71"/>
        <v>5</v>
      </c>
      <c r="O415" s="355" t="str">
        <f t="shared" si="72"/>
        <v/>
      </c>
      <c r="P415" s="19" t="str">
        <f t="shared" si="73"/>
        <v/>
      </c>
      <c r="Q415" s="355">
        <f t="shared" si="74"/>
        <v>5</v>
      </c>
      <c r="R415" s="355">
        <f t="shared" si="75"/>
        <v>27</v>
      </c>
      <c r="S415" s="355">
        <f t="shared" si="76"/>
        <v>27</v>
      </c>
    </row>
    <row r="416" spans="1:19" ht="13.5" thickBot="1" x14ac:dyDescent="0.25">
      <c r="A416" s="353" t="s">
        <v>676</v>
      </c>
      <c r="B416" s="353" t="s">
        <v>2129</v>
      </c>
      <c r="C416" s="353" t="s">
        <v>673</v>
      </c>
      <c r="E416" s="353"/>
      <c r="F416" s="353" t="s">
        <v>6</v>
      </c>
      <c r="G416" s="354">
        <v>45314.411157407405</v>
      </c>
      <c r="H416" s="354">
        <v>45792.624409722222</v>
      </c>
      <c r="I416" s="19" t="str">
        <f t="shared" si="66"/>
        <v>J</v>
      </c>
      <c r="J416" s="19" t="str">
        <f t="shared" si="67"/>
        <v>N</v>
      </c>
      <c r="K416" s="19" t="str">
        <f t="shared" si="68"/>
        <v>zzzz</v>
      </c>
      <c r="L416" s="19" t="str">
        <f t="shared" si="69"/>
        <v>BM</v>
      </c>
      <c r="M416" s="353" t="str">
        <f t="shared" si="70"/>
        <v>-</v>
      </c>
      <c r="N416" s="356" t="str">
        <f t="shared" si="71"/>
        <v/>
      </c>
      <c r="O416" s="356" t="str">
        <f t="shared" si="72"/>
        <v/>
      </c>
      <c r="P416" s="353" t="str">
        <f t="shared" si="73"/>
        <v/>
      </c>
      <c r="Q416" s="356">
        <f t="shared" si="74"/>
        <v>1</v>
      </c>
      <c r="R416" s="356">
        <f t="shared" si="75"/>
        <v>28</v>
      </c>
      <c r="S416" s="356">
        <f t="shared" si="76"/>
        <v>28</v>
      </c>
    </row>
    <row r="417" spans="1:19" ht="13.5" thickBot="1" x14ac:dyDescent="0.25">
      <c r="A417" s="353" t="s">
        <v>676</v>
      </c>
      <c r="B417" s="353" t="s">
        <v>2129</v>
      </c>
      <c r="C417" s="353" t="s">
        <v>673</v>
      </c>
      <c r="E417" s="353"/>
      <c r="F417" s="353" t="s">
        <v>16</v>
      </c>
      <c r="G417" s="354">
        <v>35656.619259259256</v>
      </c>
      <c r="H417" s="354">
        <v>45917.327060185184</v>
      </c>
      <c r="I417" s="19" t="str">
        <f t="shared" si="66"/>
        <v>J</v>
      </c>
      <c r="J417" s="19" t="str">
        <f t="shared" si="67"/>
        <v>N</v>
      </c>
      <c r="K417" s="19" t="str">
        <f t="shared" si="68"/>
        <v>zzzz</v>
      </c>
      <c r="L417" s="19" t="str">
        <f t="shared" si="69"/>
        <v>BM</v>
      </c>
      <c r="M417" s="19" t="str">
        <f t="shared" si="70"/>
        <v>-</v>
      </c>
      <c r="N417" s="355" t="str">
        <f t="shared" si="71"/>
        <v/>
      </c>
      <c r="O417" s="355" t="str">
        <f t="shared" si="72"/>
        <v/>
      </c>
      <c r="P417" s="19" t="str">
        <f t="shared" si="73"/>
        <v/>
      </c>
      <c r="Q417" s="355">
        <f t="shared" si="74"/>
        <v>2</v>
      </c>
      <c r="R417" s="355">
        <f t="shared" si="75"/>
        <v>29</v>
      </c>
      <c r="S417" s="355">
        <f t="shared" si="76"/>
        <v>29</v>
      </c>
    </row>
    <row r="418" spans="1:19" ht="13.5" thickBot="1" x14ac:dyDescent="0.25">
      <c r="A418" s="353" t="s">
        <v>676</v>
      </c>
      <c r="B418" s="353" t="s">
        <v>2129</v>
      </c>
      <c r="C418" s="353" t="s">
        <v>673</v>
      </c>
      <c r="E418" s="353"/>
      <c r="F418" s="353" t="s">
        <v>9</v>
      </c>
      <c r="G418" s="354">
        <v>45309.380196759259</v>
      </c>
      <c r="H418" s="354">
        <v>45646.593344907407</v>
      </c>
      <c r="I418" s="19" t="str">
        <f t="shared" si="66"/>
        <v>J</v>
      </c>
      <c r="J418" s="19" t="str">
        <f t="shared" si="67"/>
        <v>N</v>
      </c>
      <c r="K418" s="19" t="str">
        <f t="shared" si="68"/>
        <v>zzzz</v>
      </c>
      <c r="L418" s="19" t="str">
        <f t="shared" si="69"/>
        <v>BM</v>
      </c>
      <c r="M418" s="19" t="str">
        <f t="shared" si="70"/>
        <v>-</v>
      </c>
      <c r="N418" s="355" t="str">
        <f t="shared" si="71"/>
        <v/>
      </c>
      <c r="O418" s="355" t="str">
        <f t="shared" si="72"/>
        <v/>
      </c>
      <c r="P418" s="19" t="str">
        <f t="shared" si="73"/>
        <v/>
      </c>
      <c r="Q418" s="355">
        <f t="shared" si="74"/>
        <v>3</v>
      </c>
      <c r="R418" s="355">
        <f t="shared" si="75"/>
        <v>30</v>
      </c>
      <c r="S418" s="355">
        <f t="shared" si="76"/>
        <v>30</v>
      </c>
    </row>
    <row r="419" spans="1:19" ht="13.5" thickBot="1" x14ac:dyDescent="0.25">
      <c r="A419" s="19" t="s">
        <v>676</v>
      </c>
      <c r="B419" s="19" t="s">
        <v>2129</v>
      </c>
      <c r="C419" s="19" t="s">
        <v>673</v>
      </c>
      <c r="E419" s="353"/>
      <c r="F419" s="19" t="s">
        <v>11</v>
      </c>
      <c r="G419" s="354">
        <v>45677.641122685185</v>
      </c>
      <c r="H419" s="354">
        <v>45693.564664351848</v>
      </c>
      <c r="I419" s="19" t="str">
        <f t="shared" si="66"/>
        <v>J</v>
      </c>
      <c r="J419" s="19" t="str">
        <f t="shared" si="67"/>
        <v>N</v>
      </c>
      <c r="K419" s="19" t="str">
        <f t="shared" si="68"/>
        <v>zzzz</v>
      </c>
      <c r="L419" s="19" t="str">
        <f t="shared" si="69"/>
        <v>BM</v>
      </c>
      <c r="M419" s="19" t="str">
        <f t="shared" si="70"/>
        <v>-</v>
      </c>
      <c r="N419" s="355" t="str">
        <f t="shared" si="71"/>
        <v/>
      </c>
      <c r="O419" s="355" t="str">
        <f t="shared" si="72"/>
        <v/>
      </c>
      <c r="P419" s="19" t="str">
        <f t="shared" si="73"/>
        <v/>
      </c>
      <c r="Q419" s="355">
        <f t="shared" si="74"/>
        <v>4</v>
      </c>
      <c r="R419" s="355">
        <f t="shared" si="75"/>
        <v>31</v>
      </c>
      <c r="S419" s="355">
        <f t="shared" si="76"/>
        <v>31</v>
      </c>
    </row>
    <row r="420" spans="1:19" ht="13.5" thickBot="1" x14ac:dyDescent="0.25">
      <c r="A420" s="353" t="s">
        <v>676</v>
      </c>
      <c r="B420" s="353" t="s">
        <v>677</v>
      </c>
      <c r="C420" s="353" t="s">
        <v>673</v>
      </c>
      <c r="E420" s="353"/>
      <c r="F420" s="353" t="s">
        <v>15</v>
      </c>
      <c r="G420" s="354">
        <v>44302.495393518519</v>
      </c>
      <c r="H420" s="354">
        <v>45393.559687499997</v>
      </c>
      <c r="I420" s="19" t="str">
        <f t="shared" si="66"/>
        <v>J</v>
      </c>
      <c r="J420" s="19" t="str">
        <f t="shared" si="67"/>
        <v>N</v>
      </c>
      <c r="K420" s="19" t="str">
        <f t="shared" si="68"/>
        <v>zzzz</v>
      </c>
      <c r="L420" s="19" t="str">
        <f t="shared" si="69"/>
        <v>BM</v>
      </c>
      <c r="M420" s="19" t="str">
        <f t="shared" si="70"/>
        <v>-</v>
      </c>
      <c r="N420" s="355" t="str">
        <f t="shared" si="71"/>
        <v/>
      </c>
      <c r="O420" s="355" t="str">
        <f t="shared" si="72"/>
        <v/>
      </c>
      <c r="P420" s="19" t="str">
        <f t="shared" si="73"/>
        <v/>
      </c>
      <c r="Q420" s="355">
        <f t="shared" si="74"/>
        <v>5</v>
      </c>
      <c r="R420" s="355">
        <f t="shared" si="75"/>
        <v>32</v>
      </c>
      <c r="S420" s="355">
        <f t="shared" si="76"/>
        <v>32</v>
      </c>
    </row>
    <row r="421" spans="1:19" ht="13.5" thickBot="1" x14ac:dyDescent="0.25">
      <c r="A421" s="19" t="s">
        <v>676</v>
      </c>
      <c r="B421" s="19" t="s">
        <v>2129</v>
      </c>
      <c r="C421" s="19" t="s">
        <v>673</v>
      </c>
      <c r="E421" s="353"/>
      <c r="F421" s="19" t="s">
        <v>12</v>
      </c>
      <c r="G421" s="354">
        <v>45068.446458333332</v>
      </c>
      <c r="H421" s="354">
        <v>45666.354664351849</v>
      </c>
      <c r="I421" s="19" t="str">
        <f t="shared" si="66"/>
        <v>J</v>
      </c>
      <c r="J421" s="19" t="str">
        <f t="shared" si="67"/>
        <v>N</v>
      </c>
      <c r="K421" s="19" t="str">
        <f t="shared" si="68"/>
        <v>zzzz</v>
      </c>
      <c r="L421" s="19" t="str">
        <f t="shared" si="69"/>
        <v>BM</v>
      </c>
      <c r="M421" s="19" t="str">
        <f t="shared" si="70"/>
        <v>-</v>
      </c>
      <c r="N421" s="355">
        <f t="shared" si="71"/>
        <v>6</v>
      </c>
      <c r="O421" s="355" t="str">
        <f t="shared" si="72"/>
        <v/>
      </c>
      <c r="P421" s="19" t="str">
        <f t="shared" si="73"/>
        <v/>
      </c>
      <c r="Q421" s="355">
        <f t="shared" si="74"/>
        <v>6</v>
      </c>
      <c r="R421" s="355">
        <f t="shared" si="75"/>
        <v>33</v>
      </c>
      <c r="S421" s="355">
        <f t="shared" si="76"/>
        <v>33</v>
      </c>
    </row>
    <row r="422" spans="1:19" ht="13.5" thickBot="1" x14ac:dyDescent="0.25">
      <c r="A422" s="19" t="s">
        <v>122</v>
      </c>
      <c r="B422" s="19" t="s">
        <v>960</v>
      </c>
      <c r="C422" s="19" t="s">
        <v>673</v>
      </c>
      <c r="E422" s="353"/>
      <c r="F422" s="19" t="s">
        <v>6</v>
      </c>
      <c r="G422" s="354">
        <v>45314.41133101852</v>
      </c>
      <c r="H422" s="354">
        <v>45846.548391203702</v>
      </c>
      <c r="I422" s="19" t="str">
        <f t="shared" si="66"/>
        <v>J</v>
      </c>
      <c r="J422" s="19" t="str">
        <f t="shared" si="67"/>
        <v>N</v>
      </c>
      <c r="K422" s="19" t="str">
        <f t="shared" si="68"/>
        <v>zzzz</v>
      </c>
      <c r="L422" s="19" t="str">
        <f t="shared" si="69"/>
        <v>BM</v>
      </c>
      <c r="M422" s="19" t="str">
        <f t="shared" si="70"/>
        <v>-</v>
      </c>
      <c r="N422" s="355" t="str">
        <f t="shared" si="71"/>
        <v/>
      </c>
      <c r="O422" s="355" t="str">
        <f t="shared" si="72"/>
        <v/>
      </c>
      <c r="P422" s="19" t="str">
        <f t="shared" si="73"/>
        <v/>
      </c>
      <c r="Q422" s="355">
        <f t="shared" si="74"/>
        <v>1</v>
      </c>
      <c r="R422" s="355">
        <f t="shared" si="75"/>
        <v>34</v>
      </c>
      <c r="S422" s="355">
        <f t="shared" si="76"/>
        <v>34</v>
      </c>
    </row>
    <row r="423" spans="1:19" ht="13.5" thickBot="1" x14ac:dyDescent="0.25">
      <c r="A423" s="353" t="s">
        <v>122</v>
      </c>
      <c r="B423" s="353" t="s">
        <v>960</v>
      </c>
      <c r="C423" s="353" t="s">
        <v>673</v>
      </c>
      <c r="E423" s="353"/>
      <c r="F423" s="353" t="s">
        <v>9</v>
      </c>
      <c r="G423" s="354">
        <v>45309.380381944444</v>
      </c>
      <c r="H423" s="354">
        <v>45632.569247685184</v>
      </c>
      <c r="I423" s="19" t="str">
        <f t="shared" si="66"/>
        <v>J</v>
      </c>
      <c r="J423" s="19" t="str">
        <f t="shared" si="67"/>
        <v>N</v>
      </c>
      <c r="K423" s="19" t="str">
        <f t="shared" si="68"/>
        <v>zzzz</v>
      </c>
      <c r="L423" s="19" t="str">
        <f t="shared" si="69"/>
        <v>BM</v>
      </c>
      <c r="M423" s="353" t="str">
        <f t="shared" si="70"/>
        <v>-</v>
      </c>
      <c r="N423" s="356" t="str">
        <f t="shared" si="71"/>
        <v/>
      </c>
      <c r="O423" s="356" t="str">
        <f t="shared" si="72"/>
        <v/>
      </c>
      <c r="P423" s="353" t="str">
        <f t="shared" si="73"/>
        <v/>
      </c>
      <c r="Q423" s="356">
        <f t="shared" si="74"/>
        <v>2</v>
      </c>
      <c r="R423" s="356">
        <f t="shared" si="75"/>
        <v>35</v>
      </c>
      <c r="S423" s="356">
        <f t="shared" si="76"/>
        <v>35</v>
      </c>
    </row>
    <row r="424" spans="1:19" ht="13.5" thickBot="1" x14ac:dyDescent="0.25">
      <c r="A424" s="353" t="s">
        <v>122</v>
      </c>
      <c r="B424" s="353" t="s">
        <v>960</v>
      </c>
      <c r="C424" s="353" t="s">
        <v>673</v>
      </c>
      <c r="E424" s="353"/>
      <c r="F424" s="353" t="s">
        <v>11</v>
      </c>
      <c r="G424" s="354">
        <v>45799.573587962965</v>
      </c>
      <c r="H424" s="354">
        <v>45799.574826388889</v>
      </c>
      <c r="I424" s="19" t="str">
        <f t="shared" si="66"/>
        <v>J</v>
      </c>
      <c r="J424" s="19" t="str">
        <f t="shared" si="67"/>
        <v>N</v>
      </c>
      <c r="K424" s="19" t="str">
        <f t="shared" si="68"/>
        <v>zzzz</v>
      </c>
      <c r="L424" s="19" t="str">
        <f t="shared" si="69"/>
        <v>BM</v>
      </c>
      <c r="M424" s="353" t="str">
        <f t="shared" si="70"/>
        <v>-</v>
      </c>
      <c r="N424" s="356" t="str">
        <f t="shared" si="71"/>
        <v/>
      </c>
      <c r="O424" s="356" t="str">
        <f t="shared" si="72"/>
        <v/>
      </c>
      <c r="P424" s="353" t="str">
        <f t="shared" si="73"/>
        <v/>
      </c>
      <c r="Q424" s="356">
        <f t="shared" si="74"/>
        <v>3</v>
      </c>
      <c r="R424" s="356">
        <f t="shared" si="75"/>
        <v>36</v>
      </c>
      <c r="S424" s="356">
        <f t="shared" si="76"/>
        <v>36</v>
      </c>
    </row>
    <row r="425" spans="1:19" ht="13.5" thickBot="1" x14ac:dyDescent="0.25">
      <c r="A425" s="353" t="s">
        <v>122</v>
      </c>
      <c r="B425" s="353" t="s">
        <v>960</v>
      </c>
      <c r="C425" s="353" t="s">
        <v>673</v>
      </c>
      <c r="E425" s="353"/>
      <c r="F425" s="353" t="s">
        <v>15</v>
      </c>
      <c r="G425" s="354">
        <v>44484.354664351849</v>
      </c>
      <c r="H425" s="354">
        <v>45393.559803240743</v>
      </c>
      <c r="I425" s="19" t="str">
        <f t="shared" si="66"/>
        <v>J</v>
      </c>
      <c r="J425" s="19" t="str">
        <f t="shared" si="67"/>
        <v>N</v>
      </c>
      <c r="K425" s="19" t="str">
        <f t="shared" si="68"/>
        <v>zzzz</v>
      </c>
      <c r="L425" s="19" t="str">
        <f t="shared" si="69"/>
        <v>BM</v>
      </c>
      <c r="M425" s="19" t="str">
        <f t="shared" si="70"/>
        <v>-</v>
      </c>
      <c r="N425" s="355" t="str">
        <f t="shared" si="71"/>
        <v/>
      </c>
      <c r="O425" s="355" t="str">
        <f t="shared" si="72"/>
        <v/>
      </c>
      <c r="P425" s="19" t="str">
        <f t="shared" si="73"/>
        <v/>
      </c>
      <c r="Q425" s="355">
        <f t="shared" si="74"/>
        <v>4</v>
      </c>
      <c r="R425" s="355">
        <f t="shared" si="75"/>
        <v>37</v>
      </c>
      <c r="S425" s="355">
        <f t="shared" si="76"/>
        <v>37</v>
      </c>
    </row>
    <row r="426" spans="1:19" ht="13.5" thickBot="1" x14ac:dyDescent="0.25">
      <c r="A426" s="19" t="s">
        <v>122</v>
      </c>
      <c r="B426" s="19" t="s">
        <v>960</v>
      </c>
      <c r="C426" s="19" t="s">
        <v>673</v>
      </c>
      <c r="E426" s="353"/>
      <c r="F426" s="19" t="s">
        <v>12</v>
      </c>
      <c r="G426" s="354">
        <v>44094.298958333333</v>
      </c>
      <c r="H426" s="354">
        <v>44769.700949074075</v>
      </c>
      <c r="I426" s="19" t="str">
        <f t="shared" si="66"/>
        <v>J</v>
      </c>
      <c r="J426" s="19" t="str">
        <f t="shared" si="67"/>
        <v>N</v>
      </c>
      <c r="K426" s="19" t="str">
        <f t="shared" si="68"/>
        <v>zzzz</v>
      </c>
      <c r="L426" s="19" t="str">
        <f t="shared" si="69"/>
        <v>BM</v>
      </c>
      <c r="M426" s="19" t="str">
        <f t="shared" si="70"/>
        <v>-</v>
      </c>
      <c r="N426" s="355">
        <f t="shared" si="71"/>
        <v>5</v>
      </c>
      <c r="O426" s="355" t="str">
        <f t="shared" si="72"/>
        <v/>
      </c>
      <c r="P426" s="19" t="str">
        <f t="shared" si="73"/>
        <v/>
      </c>
      <c r="Q426" s="355">
        <f t="shared" si="74"/>
        <v>5</v>
      </c>
      <c r="R426" s="355">
        <f t="shared" si="75"/>
        <v>38</v>
      </c>
      <c r="S426" s="355">
        <f t="shared" si="76"/>
        <v>38</v>
      </c>
    </row>
    <row r="427" spans="1:19" ht="13.5" thickBot="1" x14ac:dyDescent="0.25">
      <c r="A427" s="19" t="s">
        <v>493</v>
      </c>
      <c r="B427" s="19" t="s">
        <v>906</v>
      </c>
      <c r="C427" s="19" t="s">
        <v>673</v>
      </c>
      <c r="E427" s="353"/>
      <c r="F427" s="19" t="s">
        <v>6</v>
      </c>
      <c r="G427" s="354">
        <v>44972.625011574077</v>
      </c>
      <c r="H427" s="354">
        <v>44972.625011574077</v>
      </c>
      <c r="I427" s="19" t="str">
        <f t="shared" si="66"/>
        <v>J</v>
      </c>
      <c r="J427" s="19" t="str">
        <f t="shared" si="67"/>
        <v>N</v>
      </c>
      <c r="K427" s="19" t="str">
        <f t="shared" si="68"/>
        <v>zzzz</v>
      </c>
      <c r="L427" s="19" t="str">
        <f t="shared" si="69"/>
        <v>BM</v>
      </c>
      <c r="M427" s="19" t="str">
        <f t="shared" si="70"/>
        <v>-</v>
      </c>
      <c r="N427" s="355" t="str">
        <f t="shared" si="71"/>
        <v/>
      </c>
      <c r="O427" s="355" t="str">
        <f t="shared" si="72"/>
        <v/>
      </c>
      <c r="P427" s="19" t="str">
        <f t="shared" si="73"/>
        <v/>
      </c>
      <c r="Q427" s="355">
        <f t="shared" si="74"/>
        <v>1</v>
      </c>
      <c r="R427" s="355">
        <f t="shared" si="75"/>
        <v>39</v>
      </c>
      <c r="S427" s="355">
        <f t="shared" si="76"/>
        <v>39</v>
      </c>
    </row>
    <row r="428" spans="1:19" ht="13.5" thickBot="1" x14ac:dyDescent="0.25">
      <c r="A428" s="19" t="s">
        <v>493</v>
      </c>
      <c r="B428" s="19" t="s">
        <v>1037</v>
      </c>
      <c r="C428" s="19" t="s">
        <v>673</v>
      </c>
      <c r="E428" s="353"/>
      <c r="F428" s="19" t="s">
        <v>7</v>
      </c>
      <c r="G428" s="354">
        <v>44533.382511574076</v>
      </c>
      <c r="H428" s="354">
        <v>44533.382511574076</v>
      </c>
      <c r="I428" s="19" t="str">
        <f t="shared" si="66"/>
        <v>J</v>
      </c>
      <c r="J428" s="19" t="str">
        <f t="shared" si="67"/>
        <v>N</v>
      </c>
      <c r="K428" s="19" t="str">
        <f t="shared" si="68"/>
        <v>zzzz</v>
      </c>
      <c r="L428" s="19" t="str">
        <f t="shared" si="69"/>
        <v>BM</v>
      </c>
      <c r="M428" s="19" t="str">
        <f t="shared" si="70"/>
        <v>-</v>
      </c>
      <c r="N428" s="355" t="str">
        <f t="shared" si="71"/>
        <v/>
      </c>
      <c r="O428" s="355" t="str">
        <f t="shared" si="72"/>
        <v/>
      </c>
      <c r="P428" s="19" t="str">
        <f t="shared" si="73"/>
        <v/>
      </c>
      <c r="Q428" s="355">
        <f t="shared" si="74"/>
        <v>2</v>
      </c>
      <c r="R428" s="355">
        <f t="shared" si="75"/>
        <v>40</v>
      </c>
      <c r="S428" s="355">
        <f t="shared" si="76"/>
        <v>40</v>
      </c>
    </row>
    <row r="429" spans="1:19" ht="13.5" thickBot="1" x14ac:dyDescent="0.25">
      <c r="A429" s="19" t="s">
        <v>493</v>
      </c>
      <c r="B429" s="19" t="s">
        <v>906</v>
      </c>
      <c r="C429" s="19" t="s">
        <v>673</v>
      </c>
      <c r="E429" s="353"/>
      <c r="F429" s="19" t="s">
        <v>9</v>
      </c>
      <c r="G429" s="354">
        <v>45769.458819444444</v>
      </c>
      <c r="H429" s="354">
        <v>45769.458819444444</v>
      </c>
      <c r="I429" s="19" t="str">
        <f t="shared" si="66"/>
        <v>J</v>
      </c>
      <c r="J429" s="19" t="str">
        <f t="shared" si="67"/>
        <v>N</v>
      </c>
      <c r="K429" s="19" t="str">
        <f t="shared" si="68"/>
        <v>zzzz</v>
      </c>
      <c r="L429" s="19" t="str">
        <f t="shared" si="69"/>
        <v>BM</v>
      </c>
      <c r="M429" s="19" t="str">
        <f t="shared" si="70"/>
        <v>-</v>
      </c>
      <c r="N429" s="355" t="str">
        <f t="shared" si="71"/>
        <v/>
      </c>
      <c r="O429" s="355" t="str">
        <f t="shared" si="72"/>
        <v/>
      </c>
      <c r="P429" s="19" t="str">
        <f t="shared" si="73"/>
        <v/>
      </c>
      <c r="Q429" s="355">
        <f t="shared" si="74"/>
        <v>3</v>
      </c>
      <c r="R429" s="355">
        <f t="shared" si="75"/>
        <v>41</v>
      </c>
      <c r="S429" s="355">
        <f t="shared" si="76"/>
        <v>41</v>
      </c>
    </row>
    <row r="430" spans="1:19" ht="13.5" thickBot="1" x14ac:dyDescent="0.25">
      <c r="A430" s="19" t="s">
        <v>493</v>
      </c>
      <c r="B430" s="19" t="s">
        <v>906</v>
      </c>
      <c r="C430" s="19" t="s">
        <v>673</v>
      </c>
      <c r="E430" s="353"/>
      <c r="F430" s="19" t="s">
        <v>11</v>
      </c>
      <c r="G430" s="354">
        <v>45796.657453703701</v>
      </c>
      <c r="H430" s="354">
        <v>45796.657453703701</v>
      </c>
      <c r="I430" s="19" t="str">
        <f t="shared" si="66"/>
        <v>J</v>
      </c>
      <c r="J430" s="19" t="str">
        <f t="shared" si="67"/>
        <v>N</v>
      </c>
      <c r="K430" s="19" t="str">
        <f t="shared" si="68"/>
        <v>zzzz</v>
      </c>
      <c r="L430" s="19" t="str">
        <f t="shared" si="69"/>
        <v>BM</v>
      </c>
      <c r="M430" s="19" t="str">
        <f t="shared" si="70"/>
        <v>-</v>
      </c>
      <c r="N430" s="355" t="str">
        <f t="shared" si="71"/>
        <v/>
      </c>
      <c r="O430" s="355" t="str">
        <f t="shared" si="72"/>
        <v/>
      </c>
      <c r="P430" s="19" t="str">
        <f t="shared" si="73"/>
        <v/>
      </c>
      <c r="Q430" s="355">
        <f t="shared" si="74"/>
        <v>4</v>
      </c>
      <c r="R430" s="355">
        <f t="shared" si="75"/>
        <v>42</v>
      </c>
      <c r="S430" s="355">
        <f t="shared" si="76"/>
        <v>42</v>
      </c>
    </row>
    <row r="431" spans="1:19" ht="13.5" thickBot="1" x14ac:dyDescent="0.25">
      <c r="A431" s="19" t="s">
        <v>493</v>
      </c>
      <c r="B431" s="19" t="s">
        <v>906</v>
      </c>
      <c r="C431" s="19" t="s">
        <v>673</v>
      </c>
      <c r="E431" s="353"/>
      <c r="F431" s="19" t="s">
        <v>15</v>
      </c>
      <c r="G431" s="354">
        <v>44523</v>
      </c>
      <c r="H431" s="354">
        <v>45660.38244212963</v>
      </c>
      <c r="I431" s="19" t="str">
        <f t="shared" si="66"/>
        <v>J</v>
      </c>
      <c r="J431" s="19" t="str">
        <f t="shared" si="67"/>
        <v>N</v>
      </c>
      <c r="K431" s="19" t="str">
        <f t="shared" si="68"/>
        <v>zzzz</v>
      </c>
      <c r="L431" s="19" t="str">
        <f t="shared" si="69"/>
        <v>BM</v>
      </c>
      <c r="M431" s="19" t="str">
        <f t="shared" si="70"/>
        <v>-</v>
      </c>
      <c r="N431" s="355" t="str">
        <f t="shared" si="71"/>
        <v/>
      </c>
      <c r="O431" s="355" t="str">
        <f t="shared" si="72"/>
        <v/>
      </c>
      <c r="P431" s="19" t="str">
        <f t="shared" si="73"/>
        <v/>
      </c>
      <c r="Q431" s="355">
        <f t="shared" si="74"/>
        <v>5</v>
      </c>
      <c r="R431" s="355">
        <f t="shared" si="75"/>
        <v>43</v>
      </c>
      <c r="S431" s="355">
        <f t="shared" si="76"/>
        <v>43</v>
      </c>
    </row>
    <row r="432" spans="1:19" ht="13.5" thickBot="1" x14ac:dyDescent="0.25">
      <c r="A432" s="19" t="s">
        <v>493</v>
      </c>
      <c r="B432" s="19" t="s">
        <v>906</v>
      </c>
      <c r="C432" s="19" t="s">
        <v>673</v>
      </c>
      <c r="E432" s="353"/>
      <c r="F432" s="19" t="s">
        <v>12</v>
      </c>
      <c r="G432" s="354">
        <v>45811.630937499998</v>
      </c>
      <c r="H432" s="354">
        <v>45811.630937499998</v>
      </c>
      <c r="I432" s="19" t="str">
        <f t="shared" si="66"/>
        <v>J</v>
      </c>
      <c r="J432" s="19" t="str">
        <f t="shared" si="67"/>
        <v>N</v>
      </c>
      <c r="K432" s="19" t="str">
        <f t="shared" si="68"/>
        <v>zzzz</v>
      </c>
      <c r="L432" s="19" t="str">
        <f t="shared" si="69"/>
        <v>BM</v>
      </c>
      <c r="M432" s="19" t="str">
        <f t="shared" si="70"/>
        <v>-</v>
      </c>
      <c r="N432" s="355">
        <f t="shared" si="71"/>
        <v>6</v>
      </c>
      <c r="O432" s="355" t="str">
        <f t="shared" si="72"/>
        <v/>
      </c>
      <c r="P432" s="19" t="str">
        <f t="shared" si="73"/>
        <v/>
      </c>
      <c r="Q432" s="355">
        <f t="shared" si="74"/>
        <v>6</v>
      </c>
      <c r="R432" s="355">
        <f t="shared" si="75"/>
        <v>44</v>
      </c>
      <c r="S432" s="355">
        <f t="shared" si="76"/>
        <v>44</v>
      </c>
    </row>
    <row r="433" spans="1:19" ht="13.5" thickBot="1" x14ac:dyDescent="0.25">
      <c r="A433" s="19" t="s">
        <v>156</v>
      </c>
      <c r="B433" s="19" t="s">
        <v>742</v>
      </c>
      <c r="C433" s="19" t="s">
        <v>673</v>
      </c>
      <c r="E433" s="353"/>
      <c r="F433" s="19" t="s">
        <v>6</v>
      </c>
      <c r="G433" s="354">
        <v>45314.412962962961</v>
      </c>
      <c r="H433" s="354">
        <v>45314.412962962961</v>
      </c>
      <c r="I433" s="19" t="str">
        <f t="shared" si="66"/>
        <v>J</v>
      </c>
      <c r="J433" s="19" t="str">
        <f t="shared" si="67"/>
        <v>N</v>
      </c>
      <c r="K433" s="19" t="str">
        <f t="shared" si="68"/>
        <v>zzzz</v>
      </c>
      <c r="L433" s="19" t="str">
        <f t="shared" si="69"/>
        <v>BO</v>
      </c>
      <c r="M433" s="19" t="str">
        <f t="shared" si="70"/>
        <v>-</v>
      </c>
      <c r="N433" s="355" t="str">
        <f t="shared" si="71"/>
        <v/>
      </c>
      <c r="O433" s="355" t="str">
        <f t="shared" si="72"/>
        <v/>
      </c>
      <c r="P433" s="19" t="str">
        <f t="shared" si="73"/>
        <v/>
      </c>
      <c r="Q433" s="355">
        <f t="shared" si="74"/>
        <v>1</v>
      </c>
      <c r="R433" s="355">
        <f t="shared" si="75"/>
        <v>45</v>
      </c>
      <c r="S433" s="355">
        <f t="shared" si="76"/>
        <v>45</v>
      </c>
    </row>
    <row r="434" spans="1:19" ht="13.5" thickBot="1" x14ac:dyDescent="0.25">
      <c r="A434" s="353" t="s">
        <v>156</v>
      </c>
      <c r="B434" s="353" t="s">
        <v>506</v>
      </c>
      <c r="C434" s="353" t="s">
        <v>673</v>
      </c>
      <c r="E434" s="353"/>
      <c r="F434" s="353" t="s">
        <v>7</v>
      </c>
      <c r="G434" s="354">
        <v>42859.540925925925</v>
      </c>
      <c r="H434" s="354">
        <v>42859.540925925925</v>
      </c>
      <c r="I434" s="19" t="str">
        <f t="shared" si="66"/>
        <v>J</v>
      </c>
      <c r="J434" s="19" t="str">
        <f t="shared" si="67"/>
        <v>N</v>
      </c>
      <c r="K434" s="19" t="str">
        <f t="shared" si="68"/>
        <v>zzzz</v>
      </c>
      <c r="L434" s="19" t="str">
        <f t="shared" si="69"/>
        <v>BO</v>
      </c>
      <c r="M434" s="353" t="str">
        <f t="shared" si="70"/>
        <v>-</v>
      </c>
      <c r="N434" s="356" t="str">
        <f t="shared" si="71"/>
        <v/>
      </c>
      <c r="O434" s="356" t="str">
        <f t="shared" si="72"/>
        <v/>
      </c>
      <c r="P434" s="353" t="str">
        <f t="shared" si="73"/>
        <v/>
      </c>
      <c r="Q434" s="356">
        <f t="shared" si="74"/>
        <v>2</v>
      </c>
      <c r="R434" s="356">
        <f t="shared" si="75"/>
        <v>46</v>
      </c>
      <c r="S434" s="356">
        <f t="shared" si="76"/>
        <v>46</v>
      </c>
    </row>
    <row r="435" spans="1:19" ht="13.5" thickBot="1" x14ac:dyDescent="0.25">
      <c r="A435" s="19" t="s">
        <v>156</v>
      </c>
      <c r="B435" s="19" t="s">
        <v>742</v>
      </c>
      <c r="C435" s="19" t="s">
        <v>673</v>
      </c>
      <c r="E435" s="353"/>
      <c r="F435" s="19" t="s">
        <v>8</v>
      </c>
      <c r="G435" s="354">
        <v>44890.641099537039</v>
      </c>
      <c r="H435" s="354">
        <v>45595.59170138889</v>
      </c>
      <c r="I435" s="19" t="str">
        <f t="shared" si="66"/>
        <v>J</v>
      </c>
      <c r="J435" s="19" t="str">
        <f t="shared" si="67"/>
        <v>N</v>
      </c>
      <c r="K435" s="19" t="str">
        <f t="shared" si="68"/>
        <v>zzzz</v>
      </c>
      <c r="L435" s="19" t="str">
        <f t="shared" si="69"/>
        <v>BO</v>
      </c>
      <c r="M435" s="19" t="str">
        <f t="shared" si="70"/>
        <v>-</v>
      </c>
      <c r="N435" s="355" t="str">
        <f t="shared" si="71"/>
        <v/>
      </c>
      <c r="O435" s="355" t="str">
        <f t="shared" si="72"/>
        <v/>
      </c>
      <c r="P435" s="19" t="str">
        <f t="shared" si="73"/>
        <v/>
      </c>
      <c r="Q435" s="355">
        <f t="shared" si="74"/>
        <v>3</v>
      </c>
      <c r="R435" s="355">
        <f t="shared" si="75"/>
        <v>47</v>
      </c>
      <c r="S435" s="355">
        <f t="shared" si="76"/>
        <v>47</v>
      </c>
    </row>
    <row r="436" spans="1:19" ht="13.5" thickBot="1" x14ac:dyDescent="0.25">
      <c r="A436" s="19" t="s">
        <v>156</v>
      </c>
      <c r="B436" s="19" t="s">
        <v>742</v>
      </c>
      <c r="C436" s="19" t="s">
        <v>673</v>
      </c>
      <c r="E436" s="353"/>
      <c r="F436" s="19" t="s">
        <v>16</v>
      </c>
      <c r="G436" s="354">
        <v>45460.455428240741</v>
      </c>
      <c r="H436" s="354">
        <v>45460.455428240741</v>
      </c>
      <c r="I436" s="19" t="str">
        <f t="shared" si="66"/>
        <v>J</v>
      </c>
      <c r="J436" s="19" t="str">
        <f t="shared" si="67"/>
        <v>N</v>
      </c>
      <c r="K436" s="19" t="str">
        <f t="shared" si="68"/>
        <v>zzzz</v>
      </c>
      <c r="L436" s="19" t="str">
        <f t="shared" si="69"/>
        <v>BO</v>
      </c>
      <c r="M436" s="19" t="str">
        <f t="shared" si="70"/>
        <v>-</v>
      </c>
      <c r="N436" s="355" t="str">
        <f t="shared" si="71"/>
        <v/>
      </c>
      <c r="O436" s="355" t="str">
        <f t="shared" si="72"/>
        <v/>
      </c>
      <c r="P436" s="19" t="str">
        <f t="shared" si="73"/>
        <v/>
      </c>
      <c r="Q436" s="355">
        <f t="shared" si="74"/>
        <v>4</v>
      </c>
      <c r="R436" s="355">
        <f t="shared" si="75"/>
        <v>48</v>
      </c>
      <c r="S436" s="355">
        <f t="shared" si="76"/>
        <v>48</v>
      </c>
    </row>
    <row r="437" spans="1:19" ht="13.5" thickBot="1" x14ac:dyDescent="0.25">
      <c r="A437" s="19" t="s">
        <v>156</v>
      </c>
      <c r="B437" s="19" t="s">
        <v>742</v>
      </c>
      <c r="C437" s="19" t="s">
        <v>673</v>
      </c>
      <c r="E437" s="353"/>
      <c r="F437" s="19" t="s">
        <v>9</v>
      </c>
      <c r="G437" s="354">
        <v>45309.384814814817</v>
      </c>
      <c r="H437" s="354">
        <v>45632.570381944446</v>
      </c>
      <c r="I437" s="19" t="str">
        <f t="shared" si="66"/>
        <v>J</v>
      </c>
      <c r="J437" s="19" t="str">
        <f t="shared" si="67"/>
        <v>N</v>
      </c>
      <c r="K437" s="19" t="str">
        <f t="shared" si="68"/>
        <v>zzzz</v>
      </c>
      <c r="L437" s="19" t="str">
        <f t="shared" si="69"/>
        <v>BO</v>
      </c>
      <c r="M437" s="19" t="str">
        <f t="shared" si="70"/>
        <v>-</v>
      </c>
      <c r="N437" s="355" t="str">
        <f t="shared" si="71"/>
        <v/>
      </c>
      <c r="O437" s="355" t="str">
        <f t="shared" si="72"/>
        <v/>
      </c>
      <c r="P437" s="19" t="str">
        <f t="shared" si="73"/>
        <v/>
      </c>
      <c r="Q437" s="355">
        <f t="shared" si="74"/>
        <v>5</v>
      </c>
      <c r="R437" s="355">
        <f t="shared" si="75"/>
        <v>49</v>
      </c>
      <c r="S437" s="355">
        <f t="shared" si="76"/>
        <v>49</v>
      </c>
    </row>
    <row r="438" spans="1:19" ht="13.5" thickBot="1" x14ac:dyDescent="0.25">
      <c r="A438" s="19" t="s">
        <v>156</v>
      </c>
      <c r="B438" s="19" t="s">
        <v>742</v>
      </c>
      <c r="C438" s="19" t="s">
        <v>673</v>
      </c>
      <c r="E438" s="353"/>
      <c r="F438" s="19" t="s">
        <v>11</v>
      </c>
      <c r="G438" s="354">
        <v>45677.610555555555</v>
      </c>
      <c r="H438" s="354">
        <v>45677.610555555555</v>
      </c>
      <c r="I438" s="19" t="str">
        <f t="shared" si="66"/>
        <v>J</v>
      </c>
      <c r="J438" s="19" t="str">
        <f t="shared" si="67"/>
        <v>N</v>
      </c>
      <c r="K438" s="19" t="str">
        <f t="shared" si="68"/>
        <v>zzzz</v>
      </c>
      <c r="L438" s="19" t="str">
        <f t="shared" si="69"/>
        <v>BO</v>
      </c>
      <c r="M438" s="19" t="str">
        <f t="shared" si="70"/>
        <v>-</v>
      </c>
      <c r="N438" s="355" t="str">
        <f t="shared" si="71"/>
        <v/>
      </c>
      <c r="O438" s="355" t="str">
        <f t="shared" si="72"/>
        <v/>
      </c>
      <c r="P438" s="19" t="str">
        <f t="shared" si="73"/>
        <v/>
      </c>
      <c r="Q438" s="355">
        <f t="shared" si="74"/>
        <v>6</v>
      </c>
      <c r="R438" s="355">
        <f t="shared" si="75"/>
        <v>50</v>
      </c>
      <c r="S438" s="355">
        <f t="shared" si="76"/>
        <v>50</v>
      </c>
    </row>
    <row r="439" spans="1:19" ht="13.5" thickBot="1" x14ac:dyDescent="0.25">
      <c r="A439" s="19" t="s">
        <v>156</v>
      </c>
      <c r="B439" s="19" t="s">
        <v>742</v>
      </c>
      <c r="C439" s="19" t="s">
        <v>673</v>
      </c>
      <c r="E439" s="353"/>
      <c r="F439" s="19" t="s">
        <v>15</v>
      </c>
      <c r="G439" s="354">
        <v>44418.581736111111</v>
      </c>
      <c r="H439" s="354">
        <v>44449.473101851851</v>
      </c>
      <c r="I439" s="19" t="str">
        <f t="shared" si="66"/>
        <v>J</v>
      </c>
      <c r="J439" s="19" t="str">
        <f t="shared" si="67"/>
        <v>N</v>
      </c>
      <c r="K439" s="19" t="str">
        <f t="shared" si="68"/>
        <v>zzzz</v>
      </c>
      <c r="L439" s="19" t="str">
        <f t="shared" si="69"/>
        <v>BO</v>
      </c>
      <c r="M439" s="19" t="str">
        <f t="shared" si="70"/>
        <v>-</v>
      </c>
      <c r="N439" s="355" t="str">
        <f t="shared" si="71"/>
        <v/>
      </c>
      <c r="O439" s="355" t="str">
        <f t="shared" si="72"/>
        <v/>
      </c>
      <c r="P439" s="19" t="str">
        <f t="shared" si="73"/>
        <v/>
      </c>
      <c r="Q439" s="355">
        <f t="shared" si="74"/>
        <v>7</v>
      </c>
      <c r="R439" s="355">
        <f t="shared" si="75"/>
        <v>51</v>
      </c>
      <c r="S439" s="355">
        <f t="shared" si="76"/>
        <v>51</v>
      </c>
    </row>
    <row r="440" spans="1:19" ht="13.5" thickBot="1" x14ac:dyDescent="0.25">
      <c r="A440" s="19" t="s">
        <v>156</v>
      </c>
      <c r="B440" s="19" t="s">
        <v>742</v>
      </c>
      <c r="C440" s="19" t="s">
        <v>673</v>
      </c>
      <c r="E440" s="353"/>
      <c r="F440" s="19" t="s">
        <v>12</v>
      </c>
      <c r="G440" s="354">
        <v>44838.392256944448</v>
      </c>
      <c r="H440" s="354">
        <v>44838.392256944448</v>
      </c>
      <c r="I440" s="19" t="str">
        <f t="shared" si="66"/>
        <v>J</v>
      </c>
      <c r="J440" s="19" t="str">
        <f t="shared" si="67"/>
        <v>N</v>
      </c>
      <c r="K440" s="19" t="str">
        <f t="shared" si="68"/>
        <v>zzzz</v>
      </c>
      <c r="L440" s="19" t="str">
        <f t="shared" si="69"/>
        <v>BO</v>
      </c>
      <c r="M440" s="19" t="str">
        <f t="shared" si="70"/>
        <v>-</v>
      </c>
      <c r="N440" s="355">
        <f t="shared" si="71"/>
        <v>8</v>
      </c>
      <c r="O440" s="355" t="str">
        <f t="shared" si="72"/>
        <v/>
      </c>
      <c r="P440" s="19" t="str">
        <f t="shared" si="73"/>
        <v/>
      </c>
      <c r="Q440" s="355">
        <f t="shared" si="74"/>
        <v>8</v>
      </c>
      <c r="R440" s="355">
        <f t="shared" si="75"/>
        <v>52</v>
      </c>
      <c r="S440" s="355">
        <f t="shared" si="76"/>
        <v>52</v>
      </c>
    </row>
    <row r="441" spans="1:19" ht="13.5" thickBot="1" x14ac:dyDescent="0.25">
      <c r="A441" s="353" t="s">
        <v>123</v>
      </c>
      <c r="B441" s="353" t="s">
        <v>926</v>
      </c>
      <c r="C441" s="353" t="s">
        <v>673</v>
      </c>
      <c r="E441" s="353"/>
      <c r="F441" s="353" t="s">
        <v>6</v>
      </c>
      <c r="G441" s="354">
        <v>43272.425555555557</v>
      </c>
      <c r="H441" s="354">
        <v>45363.432476851849</v>
      </c>
      <c r="I441" s="19" t="str">
        <f t="shared" si="66"/>
        <v>J</v>
      </c>
      <c r="J441" s="19" t="str">
        <f t="shared" si="67"/>
        <v>N</v>
      </c>
      <c r="K441" s="19" t="str">
        <f t="shared" si="68"/>
        <v>zzzz</v>
      </c>
      <c r="L441" s="19" t="str">
        <f t="shared" si="69"/>
        <v>BU</v>
      </c>
      <c r="M441" s="19" t="str">
        <f t="shared" si="70"/>
        <v>-</v>
      </c>
      <c r="N441" s="355" t="str">
        <f t="shared" si="71"/>
        <v/>
      </c>
      <c r="O441" s="355" t="str">
        <f t="shared" si="72"/>
        <v/>
      </c>
      <c r="P441" s="19" t="str">
        <f t="shared" si="73"/>
        <v/>
      </c>
      <c r="Q441" s="355">
        <f t="shared" si="74"/>
        <v>1</v>
      </c>
      <c r="R441" s="355">
        <f t="shared" si="75"/>
        <v>53</v>
      </c>
      <c r="S441" s="355">
        <f t="shared" si="76"/>
        <v>53</v>
      </c>
    </row>
    <row r="442" spans="1:19" ht="13.5" thickBot="1" x14ac:dyDescent="0.25">
      <c r="A442" s="19" t="s">
        <v>123</v>
      </c>
      <c r="B442" s="19" t="s">
        <v>1190</v>
      </c>
      <c r="C442" s="19" t="s">
        <v>673</v>
      </c>
      <c r="E442" s="353">
        <v>18</v>
      </c>
      <c r="F442" s="19" t="s">
        <v>7</v>
      </c>
      <c r="G442" s="354">
        <v>44984.538668981484</v>
      </c>
      <c r="H442" s="354">
        <v>45327.331238425926</v>
      </c>
      <c r="I442" s="19" t="str">
        <f t="shared" si="66"/>
        <v>J</v>
      </c>
      <c r="J442" s="19" t="str">
        <f t="shared" si="67"/>
        <v>N</v>
      </c>
      <c r="K442" s="19" t="str">
        <f t="shared" si="68"/>
        <v>zzzz</v>
      </c>
      <c r="L442" s="19" t="str">
        <f t="shared" si="69"/>
        <v>BU</v>
      </c>
      <c r="M442" s="19" t="str">
        <f t="shared" si="70"/>
        <v>-</v>
      </c>
      <c r="N442" s="355" t="str">
        <f t="shared" si="71"/>
        <v/>
      </c>
      <c r="O442" s="355" t="str">
        <f t="shared" si="72"/>
        <v/>
      </c>
      <c r="P442" s="19" t="str">
        <f t="shared" si="73"/>
        <v/>
      </c>
      <c r="Q442" s="355">
        <f t="shared" si="74"/>
        <v>2</v>
      </c>
      <c r="R442" s="355">
        <f t="shared" si="75"/>
        <v>54</v>
      </c>
      <c r="S442" s="355">
        <f t="shared" si="76"/>
        <v>54</v>
      </c>
    </row>
    <row r="443" spans="1:19" ht="13.5" thickBot="1" x14ac:dyDescent="0.25">
      <c r="A443" s="19" t="s">
        <v>123</v>
      </c>
      <c r="B443" s="19" t="s">
        <v>926</v>
      </c>
      <c r="C443" s="19" t="s">
        <v>673</v>
      </c>
      <c r="E443" s="353"/>
      <c r="F443" s="19" t="s">
        <v>9</v>
      </c>
      <c r="G443" s="354">
        <v>44147.415520833332</v>
      </c>
      <c r="H443" s="354">
        <v>45632.572233796294</v>
      </c>
      <c r="I443" s="19" t="str">
        <f t="shared" si="66"/>
        <v>J</v>
      </c>
      <c r="J443" s="19" t="str">
        <f t="shared" si="67"/>
        <v>N</v>
      </c>
      <c r="K443" s="19" t="str">
        <f t="shared" si="68"/>
        <v>zzzz</v>
      </c>
      <c r="L443" s="19" t="str">
        <f t="shared" si="69"/>
        <v>BU</v>
      </c>
      <c r="M443" s="19" t="str">
        <f t="shared" si="70"/>
        <v>-</v>
      </c>
      <c r="N443" s="355" t="str">
        <f t="shared" si="71"/>
        <v/>
      </c>
      <c r="O443" s="355" t="str">
        <f t="shared" si="72"/>
        <v/>
      </c>
      <c r="P443" s="19" t="str">
        <f t="shared" si="73"/>
        <v/>
      </c>
      <c r="Q443" s="355">
        <f t="shared" si="74"/>
        <v>3</v>
      </c>
      <c r="R443" s="355">
        <f t="shared" si="75"/>
        <v>55</v>
      </c>
      <c r="S443" s="355">
        <f t="shared" si="76"/>
        <v>55</v>
      </c>
    </row>
    <row r="444" spans="1:19" ht="13.5" thickBot="1" x14ac:dyDescent="0.25">
      <c r="A444" s="19" t="s">
        <v>123</v>
      </c>
      <c r="B444" s="19" t="s">
        <v>926</v>
      </c>
      <c r="C444" s="19" t="s">
        <v>673</v>
      </c>
      <c r="E444" s="353"/>
      <c r="F444" s="19" t="s">
        <v>11</v>
      </c>
      <c r="G444" s="354">
        <v>45799.572928240741</v>
      </c>
      <c r="H444" s="354">
        <v>45799.572928240741</v>
      </c>
      <c r="I444" s="19" t="str">
        <f t="shared" si="66"/>
        <v>J</v>
      </c>
      <c r="J444" s="19" t="str">
        <f t="shared" si="67"/>
        <v>N</v>
      </c>
      <c r="K444" s="19" t="str">
        <f t="shared" si="68"/>
        <v>zzzz</v>
      </c>
      <c r="L444" s="19" t="str">
        <f t="shared" si="69"/>
        <v>BU</v>
      </c>
      <c r="M444" s="19" t="str">
        <f t="shared" si="70"/>
        <v>-</v>
      </c>
      <c r="N444" s="355" t="str">
        <f t="shared" si="71"/>
        <v/>
      </c>
      <c r="O444" s="355" t="str">
        <f t="shared" si="72"/>
        <v/>
      </c>
      <c r="P444" s="19" t="str">
        <f t="shared" si="73"/>
        <v/>
      </c>
      <c r="Q444" s="355">
        <f t="shared" si="74"/>
        <v>4</v>
      </c>
      <c r="R444" s="355">
        <f t="shared" si="75"/>
        <v>56</v>
      </c>
      <c r="S444" s="355">
        <f t="shared" si="76"/>
        <v>56</v>
      </c>
    </row>
    <row r="445" spans="1:19" ht="13.5" thickBot="1" x14ac:dyDescent="0.25">
      <c r="A445" s="19" t="s">
        <v>123</v>
      </c>
      <c r="B445" s="19" t="s">
        <v>926</v>
      </c>
      <c r="C445" s="19" t="s">
        <v>673</v>
      </c>
      <c r="E445" s="353"/>
      <c r="F445" s="19" t="s">
        <v>15</v>
      </c>
      <c r="G445" s="354">
        <v>44484.484988425924</v>
      </c>
      <c r="H445" s="354">
        <v>45393.571238425924</v>
      </c>
      <c r="I445" s="19" t="str">
        <f t="shared" si="66"/>
        <v>J</v>
      </c>
      <c r="J445" s="19" t="str">
        <f t="shared" si="67"/>
        <v>N</v>
      </c>
      <c r="K445" s="19" t="str">
        <f t="shared" si="68"/>
        <v>zzzz</v>
      </c>
      <c r="L445" s="19" t="str">
        <f t="shared" si="69"/>
        <v>BU</v>
      </c>
      <c r="M445" s="19" t="str">
        <f t="shared" si="70"/>
        <v>-</v>
      </c>
      <c r="N445" s="355" t="str">
        <f t="shared" si="71"/>
        <v/>
      </c>
      <c r="O445" s="355" t="str">
        <f t="shared" si="72"/>
        <v/>
      </c>
      <c r="P445" s="19" t="str">
        <f t="shared" si="73"/>
        <v/>
      </c>
      <c r="Q445" s="355">
        <f t="shared" si="74"/>
        <v>5</v>
      </c>
      <c r="R445" s="355">
        <f t="shared" si="75"/>
        <v>57</v>
      </c>
      <c r="S445" s="355">
        <f t="shared" si="76"/>
        <v>57</v>
      </c>
    </row>
    <row r="446" spans="1:19" ht="13.5" thickBot="1" x14ac:dyDescent="0.25">
      <c r="A446" s="19" t="s">
        <v>123</v>
      </c>
      <c r="B446" s="19" t="s">
        <v>926</v>
      </c>
      <c r="C446" s="19" t="s">
        <v>673</v>
      </c>
      <c r="E446" s="353"/>
      <c r="F446" s="19" t="s">
        <v>12</v>
      </c>
      <c r="G446" s="354">
        <v>45068.461412037039</v>
      </c>
      <c r="H446" s="354">
        <v>45068.461412037039</v>
      </c>
      <c r="I446" s="19" t="str">
        <f t="shared" si="66"/>
        <v>J</v>
      </c>
      <c r="J446" s="19" t="str">
        <f t="shared" si="67"/>
        <v>N</v>
      </c>
      <c r="K446" s="19" t="str">
        <f t="shared" si="68"/>
        <v>zzzz</v>
      </c>
      <c r="L446" s="19" t="str">
        <f t="shared" si="69"/>
        <v>BU</v>
      </c>
      <c r="M446" s="19" t="str">
        <f t="shared" si="70"/>
        <v>-</v>
      </c>
      <c r="N446" s="355">
        <f t="shared" si="71"/>
        <v>6</v>
      </c>
      <c r="O446" s="355" t="str">
        <f t="shared" si="72"/>
        <v/>
      </c>
      <c r="P446" s="19" t="str">
        <f t="shared" si="73"/>
        <v/>
      </c>
      <c r="Q446" s="355">
        <f t="shared" si="74"/>
        <v>6</v>
      </c>
      <c r="R446" s="355">
        <f t="shared" si="75"/>
        <v>58</v>
      </c>
      <c r="S446" s="355">
        <f t="shared" si="76"/>
        <v>58</v>
      </c>
    </row>
    <row r="447" spans="1:19" ht="13.5" thickBot="1" x14ac:dyDescent="0.25">
      <c r="A447" s="19" t="s">
        <v>1153</v>
      </c>
      <c r="B447" s="19" t="s">
        <v>1154</v>
      </c>
      <c r="C447" s="19" t="s">
        <v>673</v>
      </c>
      <c r="E447" s="353"/>
      <c r="F447" s="19" t="s">
        <v>6</v>
      </c>
      <c r="G447" s="354">
        <v>45314.415266203701</v>
      </c>
      <c r="H447" s="354">
        <v>45314.415266203701</v>
      </c>
      <c r="I447" s="19" t="str">
        <f t="shared" si="66"/>
        <v>J</v>
      </c>
      <c r="J447" s="19" t="str">
        <f t="shared" si="67"/>
        <v>N</v>
      </c>
      <c r="K447" s="19" t="str">
        <f t="shared" si="68"/>
        <v>zzzz</v>
      </c>
      <c r="L447" s="19" t="str">
        <f t="shared" si="69"/>
        <v>BU</v>
      </c>
      <c r="M447" s="19" t="str">
        <f t="shared" si="70"/>
        <v>-</v>
      </c>
      <c r="N447" s="355" t="str">
        <f t="shared" si="71"/>
        <v/>
      </c>
      <c r="O447" s="355" t="str">
        <f t="shared" si="72"/>
        <v/>
      </c>
      <c r="P447" s="19" t="str">
        <f t="shared" si="73"/>
        <v/>
      </c>
      <c r="Q447" s="355">
        <f t="shared" si="74"/>
        <v>1</v>
      </c>
      <c r="R447" s="355">
        <f t="shared" si="75"/>
        <v>59</v>
      </c>
      <c r="S447" s="355">
        <f t="shared" si="76"/>
        <v>59</v>
      </c>
    </row>
    <row r="448" spans="1:19" ht="13.5" thickBot="1" x14ac:dyDescent="0.25">
      <c r="A448" s="19" t="s">
        <v>1153</v>
      </c>
      <c r="B448" s="19" t="s">
        <v>1154</v>
      </c>
      <c r="C448" s="19" t="s">
        <v>673</v>
      </c>
      <c r="E448" s="353"/>
      <c r="F448" s="19" t="s">
        <v>9</v>
      </c>
      <c r="G448" s="354">
        <v>45309.386145833334</v>
      </c>
      <c r="H448" s="354">
        <v>45632.57234953704</v>
      </c>
      <c r="I448" s="19" t="str">
        <f t="shared" si="66"/>
        <v>J</v>
      </c>
      <c r="J448" s="19" t="str">
        <f t="shared" si="67"/>
        <v>N</v>
      </c>
      <c r="K448" s="19" t="str">
        <f t="shared" si="68"/>
        <v>zzzz</v>
      </c>
      <c r="L448" s="19" t="str">
        <f t="shared" si="69"/>
        <v>BU</v>
      </c>
      <c r="M448" s="19" t="str">
        <f t="shared" si="70"/>
        <v>-</v>
      </c>
      <c r="N448" s="355" t="str">
        <f t="shared" si="71"/>
        <v/>
      </c>
      <c r="O448" s="355" t="str">
        <f t="shared" si="72"/>
        <v/>
      </c>
      <c r="P448" s="19" t="str">
        <f t="shared" si="73"/>
        <v/>
      </c>
      <c r="Q448" s="355">
        <f t="shared" si="74"/>
        <v>2</v>
      </c>
      <c r="R448" s="355">
        <f t="shared" si="75"/>
        <v>60</v>
      </c>
      <c r="S448" s="355">
        <f t="shared" si="76"/>
        <v>60</v>
      </c>
    </row>
    <row r="449" spans="1:19" ht="13.5" thickBot="1" x14ac:dyDescent="0.25">
      <c r="A449" s="19" t="s">
        <v>1153</v>
      </c>
      <c r="B449" s="19" t="s">
        <v>1154</v>
      </c>
      <c r="C449" s="19" t="s">
        <v>673</v>
      </c>
      <c r="E449" s="353"/>
      <c r="F449" s="19" t="s">
        <v>11</v>
      </c>
      <c r="G449" s="354">
        <v>45803.438252314816</v>
      </c>
      <c r="H449" s="354">
        <v>45803.438252314816</v>
      </c>
      <c r="I449" s="19" t="str">
        <f t="shared" si="66"/>
        <v>J</v>
      </c>
      <c r="J449" s="19" t="str">
        <f t="shared" si="67"/>
        <v>N</v>
      </c>
      <c r="K449" s="19" t="str">
        <f t="shared" si="68"/>
        <v>zzzz</v>
      </c>
      <c r="L449" s="19" t="str">
        <f t="shared" si="69"/>
        <v>BU</v>
      </c>
      <c r="M449" s="19" t="str">
        <f t="shared" si="70"/>
        <v>-</v>
      </c>
      <c r="N449" s="355" t="str">
        <f t="shared" si="71"/>
        <v/>
      </c>
      <c r="O449" s="355" t="str">
        <f t="shared" si="72"/>
        <v/>
      </c>
      <c r="P449" s="19" t="str">
        <f t="shared" si="73"/>
        <v/>
      </c>
      <c r="Q449" s="355">
        <f t="shared" si="74"/>
        <v>3</v>
      </c>
      <c r="R449" s="355">
        <f t="shared" si="75"/>
        <v>61</v>
      </c>
      <c r="S449" s="355">
        <f t="shared" si="76"/>
        <v>61</v>
      </c>
    </row>
    <row r="450" spans="1:19" ht="13.5" thickBot="1" x14ac:dyDescent="0.25">
      <c r="A450" s="19" t="s">
        <v>1153</v>
      </c>
      <c r="B450" s="19" t="s">
        <v>1154</v>
      </c>
      <c r="C450" s="19" t="s">
        <v>673</v>
      </c>
      <c r="E450" s="353"/>
      <c r="F450" s="19" t="s">
        <v>15</v>
      </c>
      <c r="G450" s="354">
        <v>45349.621134259258</v>
      </c>
      <c r="H450" s="354">
        <v>45393.571388888886</v>
      </c>
      <c r="I450" s="19" t="str">
        <f t="shared" ref="I450:I513" si="77">IF((LEN(A450)&gt;2),"J","N")</f>
        <v>J</v>
      </c>
      <c r="J450" s="19" t="str">
        <f t="shared" ref="J450:J513" si="78">IF((D450&gt;0),"J","N")</f>
        <v>N</v>
      </c>
      <c r="K450" s="19" t="str">
        <f t="shared" ref="K450:K513" si="79">IF((D450&gt;0),(MID(D450,1,2)),"zzzz")</f>
        <v>zzzz</v>
      </c>
      <c r="L450" s="19" t="str">
        <f t="shared" ref="L450:L513" si="80">MID(A450,1,2)</f>
        <v>BU</v>
      </c>
      <c r="M450" s="19" t="str">
        <f t="shared" ref="M450:M513" si="81">MID(A450,3,1)</f>
        <v>-</v>
      </c>
      <c r="N450" s="355" t="str">
        <f t="shared" ref="N450:N513" si="82">IF(A450=A451,"",Q450)</f>
        <v/>
      </c>
      <c r="O450" s="355" t="str">
        <f t="shared" ref="O450:O513" si="83">IF(D450=D451,"",R450)</f>
        <v/>
      </c>
      <c r="P450" s="19" t="str">
        <f t="shared" ref="P450:P513" si="84">IF(K450=K451,"",S450)</f>
        <v/>
      </c>
      <c r="Q450" s="355">
        <f t="shared" ref="Q450:Q513" si="85">IF(A450=A449,Q449+ 1,1)</f>
        <v>4</v>
      </c>
      <c r="R450" s="355">
        <f t="shared" ref="R450:R513" si="86">IF(D450=D449,R449+ 1,1)</f>
        <v>62</v>
      </c>
      <c r="S450" s="355">
        <f t="shared" ref="S450:S513" si="87">IF(K450=K449,S449+ 1,1)</f>
        <v>62</v>
      </c>
    </row>
    <row r="451" spans="1:19" ht="13.5" thickBot="1" x14ac:dyDescent="0.25">
      <c r="A451" s="353" t="s">
        <v>1153</v>
      </c>
      <c r="B451" s="353" t="s">
        <v>1154</v>
      </c>
      <c r="C451" s="353" t="s">
        <v>673</v>
      </c>
      <c r="E451" s="353"/>
      <c r="F451" s="353" t="s">
        <v>12</v>
      </c>
      <c r="G451" s="354">
        <v>44874.443344907406</v>
      </c>
      <c r="H451" s="354">
        <v>44874.443506944444</v>
      </c>
      <c r="I451" s="19" t="str">
        <f t="shared" si="77"/>
        <v>J</v>
      </c>
      <c r="J451" s="19" t="str">
        <f t="shared" si="78"/>
        <v>N</v>
      </c>
      <c r="K451" s="19" t="str">
        <f t="shared" si="79"/>
        <v>zzzz</v>
      </c>
      <c r="L451" s="19" t="str">
        <f t="shared" si="80"/>
        <v>BU</v>
      </c>
      <c r="M451" s="353" t="str">
        <f t="shared" si="81"/>
        <v>-</v>
      </c>
      <c r="N451" s="356">
        <f t="shared" si="82"/>
        <v>5</v>
      </c>
      <c r="O451" s="356" t="str">
        <f t="shared" si="83"/>
        <v/>
      </c>
      <c r="P451" s="353" t="str">
        <f t="shared" si="84"/>
        <v/>
      </c>
      <c r="Q451" s="356">
        <f t="shared" si="85"/>
        <v>5</v>
      </c>
      <c r="R451" s="356">
        <f t="shared" si="86"/>
        <v>63</v>
      </c>
      <c r="S451" s="356">
        <f t="shared" si="87"/>
        <v>63</v>
      </c>
    </row>
    <row r="452" spans="1:19" ht="13.5" thickBot="1" x14ac:dyDescent="0.25">
      <c r="A452" s="19" t="s">
        <v>1039</v>
      </c>
      <c r="B452" s="19" t="s">
        <v>1040</v>
      </c>
      <c r="C452" s="19" t="s">
        <v>673</v>
      </c>
      <c r="E452" s="353"/>
      <c r="F452" s="19" t="s">
        <v>6</v>
      </c>
      <c r="G452" s="354">
        <v>45314.41547453704</v>
      </c>
      <c r="H452" s="354">
        <v>45314.41547453704</v>
      </c>
      <c r="I452" s="19" t="str">
        <f t="shared" si="77"/>
        <v>J</v>
      </c>
      <c r="J452" s="19" t="str">
        <f t="shared" si="78"/>
        <v>N</v>
      </c>
      <c r="K452" s="19" t="str">
        <f t="shared" si="79"/>
        <v>zzzz</v>
      </c>
      <c r="L452" s="19" t="str">
        <f t="shared" si="80"/>
        <v>BU</v>
      </c>
      <c r="M452" s="19" t="str">
        <f t="shared" si="81"/>
        <v>-</v>
      </c>
      <c r="N452" s="355" t="str">
        <f t="shared" si="82"/>
        <v/>
      </c>
      <c r="O452" s="355" t="str">
        <f t="shared" si="83"/>
        <v/>
      </c>
      <c r="P452" s="19" t="str">
        <f t="shared" si="84"/>
        <v/>
      </c>
      <c r="Q452" s="355">
        <f t="shared" si="85"/>
        <v>1</v>
      </c>
      <c r="R452" s="355">
        <f t="shared" si="86"/>
        <v>64</v>
      </c>
      <c r="S452" s="355">
        <f t="shared" si="87"/>
        <v>64</v>
      </c>
    </row>
    <row r="453" spans="1:19" ht="13.5" thickBot="1" x14ac:dyDescent="0.25">
      <c r="A453" s="19" t="s">
        <v>1039</v>
      </c>
      <c r="B453" s="19" t="s">
        <v>1040</v>
      </c>
      <c r="C453" s="19" t="s">
        <v>673</v>
      </c>
      <c r="E453" s="353"/>
      <c r="F453" s="19" t="s">
        <v>8</v>
      </c>
      <c r="G453" s="354">
        <v>44363.919907407406</v>
      </c>
      <c r="H453" s="354">
        <v>44917.426793981482</v>
      </c>
      <c r="I453" s="19" t="str">
        <f t="shared" si="77"/>
        <v>J</v>
      </c>
      <c r="J453" s="19" t="str">
        <f t="shared" si="78"/>
        <v>N</v>
      </c>
      <c r="K453" s="19" t="str">
        <f t="shared" si="79"/>
        <v>zzzz</v>
      </c>
      <c r="L453" s="19" t="str">
        <f t="shared" si="80"/>
        <v>BU</v>
      </c>
      <c r="M453" s="19" t="str">
        <f t="shared" si="81"/>
        <v>-</v>
      </c>
      <c r="N453" s="355" t="str">
        <f t="shared" si="82"/>
        <v/>
      </c>
      <c r="O453" s="355" t="str">
        <f t="shared" si="83"/>
        <v/>
      </c>
      <c r="P453" s="19" t="str">
        <f t="shared" si="84"/>
        <v/>
      </c>
      <c r="Q453" s="355">
        <f t="shared" si="85"/>
        <v>2</v>
      </c>
      <c r="R453" s="355">
        <f t="shared" si="86"/>
        <v>65</v>
      </c>
      <c r="S453" s="355">
        <f t="shared" si="87"/>
        <v>65</v>
      </c>
    </row>
    <row r="454" spans="1:19" ht="13.5" thickBot="1" x14ac:dyDescent="0.25">
      <c r="A454" s="19" t="s">
        <v>1039</v>
      </c>
      <c r="B454" s="19" t="s">
        <v>1040</v>
      </c>
      <c r="C454" s="19" t="s">
        <v>673</v>
      </c>
      <c r="E454" s="353"/>
      <c r="F454" s="19" t="s">
        <v>9</v>
      </c>
      <c r="G454" s="354">
        <v>45309.386342592596</v>
      </c>
      <c r="H454" s="354">
        <v>45632.572488425925</v>
      </c>
      <c r="I454" s="19" t="str">
        <f t="shared" si="77"/>
        <v>J</v>
      </c>
      <c r="J454" s="19" t="str">
        <f t="shared" si="78"/>
        <v>N</v>
      </c>
      <c r="K454" s="19" t="str">
        <f t="shared" si="79"/>
        <v>zzzz</v>
      </c>
      <c r="L454" s="19" t="str">
        <f t="shared" si="80"/>
        <v>BU</v>
      </c>
      <c r="M454" s="19" t="str">
        <f t="shared" si="81"/>
        <v>-</v>
      </c>
      <c r="N454" s="355" t="str">
        <f t="shared" si="82"/>
        <v/>
      </c>
      <c r="O454" s="355" t="str">
        <f t="shared" si="83"/>
        <v/>
      </c>
      <c r="P454" s="19" t="str">
        <f t="shared" si="84"/>
        <v/>
      </c>
      <c r="Q454" s="355">
        <f t="shared" si="85"/>
        <v>3</v>
      </c>
      <c r="R454" s="355">
        <f t="shared" si="86"/>
        <v>66</v>
      </c>
      <c r="S454" s="355">
        <f t="shared" si="87"/>
        <v>66</v>
      </c>
    </row>
    <row r="455" spans="1:19" ht="13.5" thickBot="1" x14ac:dyDescent="0.25">
      <c r="A455" s="19" t="s">
        <v>1039</v>
      </c>
      <c r="B455" s="19" t="s">
        <v>524</v>
      </c>
      <c r="C455" s="19" t="s">
        <v>673</v>
      </c>
      <c r="E455" s="353"/>
      <c r="F455" s="19" t="s">
        <v>10</v>
      </c>
      <c r="G455" s="354">
        <v>40597.666944444441</v>
      </c>
      <c r="H455" s="354">
        <v>45596.632476851853</v>
      </c>
      <c r="I455" s="19" t="str">
        <f t="shared" si="77"/>
        <v>J</v>
      </c>
      <c r="J455" s="19" t="str">
        <f t="shared" si="78"/>
        <v>N</v>
      </c>
      <c r="K455" s="19" t="str">
        <f t="shared" si="79"/>
        <v>zzzz</v>
      </c>
      <c r="L455" s="19" t="str">
        <f t="shared" si="80"/>
        <v>BU</v>
      </c>
      <c r="M455" s="19" t="str">
        <f t="shared" si="81"/>
        <v>-</v>
      </c>
      <c r="N455" s="355" t="str">
        <f t="shared" si="82"/>
        <v/>
      </c>
      <c r="O455" s="355" t="str">
        <f t="shared" si="83"/>
        <v/>
      </c>
      <c r="P455" s="19" t="str">
        <f t="shared" si="84"/>
        <v/>
      </c>
      <c r="Q455" s="355">
        <f t="shared" si="85"/>
        <v>4</v>
      </c>
      <c r="R455" s="355">
        <f t="shared" si="86"/>
        <v>67</v>
      </c>
      <c r="S455" s="355">
        <f t="shared" si="87"/>
        <v>67</v>
      </c>
    </row>
    <row r="456" spans="1:19" ht="13.5" thickBot="1" x14ac:dyDescent="0.25">
      <c r="A456" s="19" t="s">
        <v>1039</v>
      </c>
      <c r="B456" s="19" t="s">
        <v>1040</v>
      </c>
      <c r="C456" s="19" t="s">
        <v>673</v>
      </c>
      <c r="E456" s="353"/>
      <c r="F456" s="19" t="s">
        <v>11</v>
      </c>
      <c r="G456" s="354">
        <v>44761.431805555556</v>
      </c>
      <c r="H456" s="354">
        <v>45258.600902777776</v>
      </c>
      <c r="I456" s="19" t="str">
        <f t="shared" si="77"/>
        <v>J</v>
      </c>
      <c r="J456" s="19" t="str">
        <f t="shared" si="78"/>
        <v>N</v>
      </c>
      <c r="K456" s="19" t="str">
        <f t="shared" si="79"/>
        <v>zzzz</v>
      </c>
      <c r="L456" s="19" t="str">
        <f t="shared" si="80"/>
        <v>BU</v>
      </c>
      <c r="M456" s="19" t="str">
        <f t="shared" si="81"/>
        <v>-</v>
      </c>
      <c r="N456" s="355" t="str">
        <f t="shared" si="82"/>
        <v/>
      </c>
      <c r="O456" s="355" t="str">
        <f t="shared" si="83"/>
        <v/>
      </c>
      <c r="P456" s="19" t="str">
        <f t="shared" si="84"/>
        <v/>
      </c>
      <c r="Q456" s="355">
        <f t="shared" si="85"/>
        <v>5</v>
      </c>
      <c r="R456" s="355">
        <f t="shared" si="86"/>
        <v>68</v>
      </c>
      <c r="S456" s="355">
        <f t="shared" si="87"/>
        <v>68</v>
      </c>
    </row>
    <row r="457" spans="1:19" ht="13.5" thickBot="1" x14ac:dyDescent="0.25">
      <c r="A457" s="19" t="s">
        <v>1039</v>
      </c>
      <c r="B457" s="19" t="s">
        <v>1040</v>
      </c>
      <c r="C457" s="19" t="s">
        <v>673</v>
      </c>
      <c r="E457" s="353"/>
      <c r="F457" s="19" t="s">
        <v>15</v>
      </c>
      <c r="G457" s="354">
        <v>44648.456493055557</v>
      </c>
      <c r="H457" s="354">
        <v>44648.456493055557</v>
      </c>
      <c r="I457" s="19" t="str">
        <f t="shared" si="77"/>
        <v>J</v>
      </c>
      <c r="J457" s="19" t="str">
        <f t="shared" si="78"/>
        <v>N</v>
      </c>
      <c r="K457" s="19" t="str">
        <f t="shared" si="79"/>
        <v>zzzz</v>
      </c>
      <c r="L457" s="19" t="str">
        <f t="shared" si="80"/>
        <v>BU</v>
      </c>
      <c r="M457" s="19" t="str">
        <f t="shared" si="81"/>
        <v>-</v>
      </c>
      <c r="N457" s="355" t="str">
        <f t="shared" si="82"/>
        <v/>
      </c>
      <c r="O457" s="355" t="str">
        <f t="shared" si="83"/>
        <v/>
      </c>
      <c r="P457" s="19" t="str">
        <f t="shared" si="84"/>
        <v/>
      </c>
      <c r="Q457" s="355">
        <f t="shared" si="85"/>
        <v>6</v>
      </c>
      <c r="R457" s="355">
        <f t="shared" si="86"/>
        <v>69</v>
      </c>
      <c r="S457" s="355">
        <f t="shared" si="87"/>
        <v>69</v>
      </c>
    </row>
    <row r="458" spans="1:19" ht="13.5" thickBot="1" x14ac:dyDescent="0.25">
      <c r="A458" s="19" t="s">
        <v>1039</v>
      </c>
      <c r="B458" s="19" t="s">
        <v>1040</v>
      </c>
      <c r="C458" s="19" t="s">
        <v>673</v>
      </c>
      <c r="E458" s="353"/>
      <c r="F458" s="19" t="s">
        <v>12</v>
      </c>
      <c r="G458" s="354">
        <v>45812.622604166667</v>
      </c>
      <c r="H458" s="354">
        <v>45812.622604166667</v>
      </c>
      <c r="I458" s="19" t="str">
        <f t="shared" si="77"/>
        <v>J</v>
      </c>
      <c r="J458" s="19" t="str">
        <f t="shared" si="78"/>
        <v>N</v>
      </c>
      <c r="K458" s="19" t="str">
        <f t="shared" si="79"/>
        <v>zzzz</v>
      </c>
      <c r="L458" s="19" t="str">
        <f t="shared" si="80"/>
        <v>BU</v>
      </c>
      <c r="M458" s="19" t="str">
        <f t="shared" si="81"/>
        <v>-</v>
      </c>
      <c r="N458" s="355">
        <f t="shared" si="82"/>
        <v>7</v>
      </c>
      <c r="O458" s="355" t="str">
        <f t="shared" si="83"/>
        <v/>
      </c>
      <c r="P458" s="19" t="str">
        <f t="shared" si="84"/>
        <v/>
      </c>
      <c r="Q458" s="355">
        <f t="shared" si="85"/>
        <v>7</v>
      </c>
      <c r="R458" s="355">
        <f t="shared" si="86"/>
        <v>70</v>
      </c>
      <c r="S458" s="355">
        <f t="shared" si="87"/>
        <v>70</v>
      </c>
    </row>
    <row r="459" spans="1:19" ht="13.5" thickBot="1" x14ac:dyDescent="0.25">
      <c r="A459" s="19" t="s">
        <v>363</v>
      </c>
      <c r="B459" s="19" t="s">
        <v>760</v>
      </c>
      <c r="C459" s="19" t="s">
        <v>673</v>
      </c>
      <c r="E459" s="353"/>
      <c r="F459" s="19" t="s">
        <v>6</v>
      </c>
      <c r="G459" s="354">
        <v>45314.415682870371</v>
      </c>
      <c r="H459" s="354">
        <v>45314.415682870371</v>
      </c>
      <c r="I459" s="19" t="str">
        <f t="shared" si="77"/>
        <v>J</v>
      </c>
      <c r="J459" s="19" t="str">
        <f t="shared" si="78"/>
        <v>N</v>
      </c>
      <c r="K459" s="19" t="str">
        <f t="shared" si="79"/>
        <v>zzzz</v>
      </c>
      <c r="L459" s="19" t="str">
        <f t="shared" si="80"/>
        <v>BU</v>
      </c>
      <c r="M459" s="19" t="str">
        <f t="shared" si="81"/>
        <v>-</v>
      </c>
      <c r="N459" s="355" t="str">
        <f t="shared" si="82"/>
        <v/>
      </c>
      <c r="O459" s="355" t="str">
        <f t="shared" si="83"/>
        <v/>
      </c>
      <c r="P459" s="19" t="str">
        <f t="shared" si="84"/>
        <v/>
      </c>
      <c r="Q459" s="355">
        <f t="shared" si="85"/>
        <v>1</v>
      </c>
      <c r="R459" s="355">
        <f t="shared" si="86"/>
        <v>71</v>
      </c>
      <c r="S459" s="355">
        <f t="shared" si="87"/>
        <v>71</v>
      </c>
    </row>
    <row r="460" spans="1:19" ht="13.5" thickBot="1" x14ac:dyDescent="0.25">
      <c r="A460" s="19" t="s">
        <v>363</v>
      </c>
      <c r="B460" s="19" t="s">
        <v>1201</v>
      </c>
      <c r="C460" s="19" t="s">
        <v>673</v>
      </c>
      <c r="E460" s="353">
        <v>19</v>
      </c>
      <c r="F460" s="19" t="s">
        <v>7</v>
      </c>
      <c r="G460" s="354">
        <v>43222.457430555558</v>
      </c>
      <c r="H460" s="354">
        <v>44984.461793981478</v>
      </c>
      <c r="I460" s="19" t="str">
        <f t="shared" si="77"/>
        <v>J</v>
      </c>
      <c r="J460" s="19" t="str">
        <f t="shared" si="78"/>
        <v>N</v>
      </c>
      <c r="K460" s="19" t="str">
        <f t="shared" si="79"/>
        <v>zzzz</v>
      </c>
      <c r="L460" s="19" t="str">
        <f t="shared" si="80"/>
        <v>BU</v>
      </c>
      <c r="M460" s="19" t="str">
        <f t="shared" si="81"/>
        <v>-</v>
      </c>
      <c r="N460" s="355" t="str">
        <f t="shared" si="82"/>
        <v/>
      </c>
      <c r="O460" s="355" t="str">
        <f t="shared" si="83"/>
        <v/>
      </c>
      <c r="P460" s="19" t="str">
        <f t="shared" si="84"/>
        <v/>
      </c>
      <c r="Q460" s="355">
        <f t="shared" si="85"/>
        <v>2</v>
      </c>
      <c r="R460" s="355">
        <f t="shared" si="86"/>
        <v>72</v>
      </c>
      <c r="S460" s="355">
        <f t="shared" si="87"/>
        <v>72</v>
      </c>
    </row>
    <row r="461" spans="1:19" ht="13.5" thickBot="1" x14ac:dyDescent="0.25">
      <c r="A461" s="19" t="s">
        <v>363</v>
      </c>
      <c r="B461" s="19" t="s">
        <v>760</v>
      </c>
      <c r="C461" s="19" t="s">
        <v>673</v>
      </c>
      <c r="E461" s="353"/>
      <c r="F461" s="19" t="s">
        <v>16</v>
      </c>
      <c r="G461" s="354">
        <v>45460.460497685184</v>
      </c>
      <c r="H461" s="354">
        <v>45460.460497685184</v>
      </c>
      <c r="I461" s="19" t="str">
        <f t="shared" si="77"/>
        <v>J</v>
      </c>
      <c r="J461" s="19" t="str">
        <f t="shared" si="78"/>
        <v>N</v>
      </c>
      <c r="K461" s="19" t="str">
        <f t="shared" si="79"/>
        <v>zzzz</v>
      </c>
      <c r="L461" s="19" t="str">
        <f t="shared" si="80"/>
        <v>BU</v>
      </c>
      <c r="M461" s="19" t="str">
        <f t="shared" si="81"/>
        <v>-</v>
      </c>
      <c r="N461" s="355" t="str">
        <f t="shared" si="82"/>
        <v/>
      </c>
      <c r="O461" s="355" t="str">
        <f t="shared" si="83"/>
        <v/>
      </c>
      <c r="P461" s="19" t="str">
        <f t="shared" si="84"/>
        <v/>
      </c>
      <c r="Q461" s="355">
        <f t="shared" si="85"/>
        <v>3</v>
      </c>
      <c r="R461" s="355">
        <f t="shared" si="86"/>
        <v>73</v>
      </c>
      <c r="S461" s="355">
        <f t="shared" si="87"/>
        <v>73</v>
      </c>
    </row>
    <row r="462" spans="1:19" ht="13.5" thickBot="1" x14ac:dyDescent="0.25">
      <c r="A462" s="19" t="s">
        <v>363</v>
      </c>
      <c r="B462" s="19" t="s">
        <v>760</v>
      </c>
      <c r="C462" s="19" t="s">
        <v>673</v>
      </c>
      <c r="E462" s="353"/>
      <c r="F462" s="19" t="s">
        <v>9</v>
      </c>
      <c r="G462" s="354">
        <v>45309.38653935185</v>
      </c>
      <c r="H462" s="354">
        <v>45632.572604166664</v>
      </c>
      <c r="I462" s="19" t="str">
        <f t="shared" si="77"/>
        <v>J</v>
      </c>
      <c r="J462" s="19" t="str">
        <f t="shared" si="78"/>
        <v>N</v>
      </c>
      <c r="K462" s="19" t="str">
        <f t="shared" si="79"/>
        <v>zzzz</v>
      </c>
      <c r="L462" s="19" t="str">
        <f t="shared" si="80"/>
        <v>BU</v>
      </c>
      <c r="M462" s="19" t="str">
        <f t="shared" si="81"/>
        <v>-</v>
      </c>
      <c r="N462" s="355" t="str">
        <f t="shared" si="82"/>
        <v/>
      </c>
      <c r="O462" s="355" t="str">
        <f t="shared" si="83"/>
        <v/>
      </c>
      <c r="P462" s="19" t="str">
        <f t="shared" si="84"/>
        <v/>
      </c>
      <c r="Q462" s="355">
        <f t="shared" si="85"/>
        <v>4</v>
      </c>
      <c r="R462" s="355">
        <f t="shared" si="86"/>
        <v>74</v>
      </c>
      <c r="S462" s="355">
        <f t="shared" si="87"/>
        <v>74</v>
      </c>
    </row>
    <row r="463" spans="1:19" ht="13.5" thickBot="1" x14ac:dyDescent="0.25">
      <c r="A463" s="19" t="s">
        <v>363</v>
      </c>
      <c r="B463" s="19" t="s">
        <v>501</v>
      </c>
      <c r="C463" s="19" t="s">
        <v>673</v>
      </c>
      <c r="E463" s="353"/>
      <c r="F463" s="19" t="s">
        <v>10</v>
      </c>
      <c r="G463" s="354">
        <v>40693.653553240743</v>
      </c>
      <c r="H463" s="354">
        <v>45453.672581018516</v>
      </c>
      <c r="I463" s="19" t="str">
        <f t="shared" si="77"/>
        <v>J</v>
      </c>
      <c r="J463" s="19" t="str">
        <f t="shared" si="78"/>
        <v>N</v>
      </c>
      <c r="K463" s="19" t="str">
        <f t="shared" si="79"/>
        <v>zzzz</v>
      </c>
      <c r="L463" s="19" t="str">
        <f t="shared" si="80"/>
        <v>BU</v>
      </c>
      <c r="M463" s="19" t="str">
        <f t="shared" si="81"/>
        <v>-</v>
      </c>
      <c r="N463" s="355" t="str">
        <f t="shared" si="82"/>
        <v/>
      </c>
      <c r="O463" s="355" t="str">
        <f t="shared" si="83"/>
        <v/>
      </c>
      <c r="P463" s="19" t="str">
        <f t="shared" si="84"/>
        <v/>
      </c>
      <c r="Q463" s="355">
        <f t="shared" si="85"/>
        <v>5</v>
      </c>
      <c r="R463" s="355">
        <f t="shared" si="86"/>
        <v>75</v>
      </c>
      <c r="S463" s="355">
        <f t="shared" si="87"/>
        <v>75</v>
      </c>
    </row>
    <row r="464" spans="1:19" ht="13.5" thickBot="1" x14ac:dyDescent="0.25">
      <c r="A464" s="19" t="s">
        <v>363</v>
      </c>
      <c r="B464" s="19" t="s">
        <v>760</v>
      </c>
      <c r="C464" s="19" t="s">
        <v>673</v>
      </c>
      <c r="E464" s="353"/>
      <c r="F464" s="19" t="s">
        <v>11</v>
      </c>
      <c r="G464" s="354">
        <v>44518.65351851852</v>
      </c>
      <c r="H464" s="354">
        <v>45258.601805555554</v>
      </c>
      <c r="I464" s="19" t="str">
        <f t="shared" si="77"/>
        <v>J</v>
      </c>
      <c r="J464" s="19" t="str">
        <f t="shared" si="78"/>
        <v>N</v>
      </c>
      <c r="K464" s="19" t="str">
        <f t="shared" si="79"/>
        <v>zzzz</v>
      </c>
      <c r="L464" s="19" t="str">
        <f t="shared" si="80"/>
        <v>BU</v>
      </c>
      <c r="M464" s="19" t="str">
        <f t="shared" si="81"/>
        <v>-</v>
      </c>
      <c r="N464" s="355" t="str">
        <f t="shared" si="82"/>
        <v/>
      </c>
      <c r="O464" s="355" t="str">
        <f t="shared" si="83"/>
        <v/>
      </c>
      <c r="P464" s="19" t="str">
        <f t="shared" si="84"/>
        <v/>
      </c>
      <c r="Q464" s="355">
        <f t="shared" si="85"/>
        <v>6</v>
      </c>
      <c r="R464" s="355">
        <f t="shared" si="86"/>
        <v>76</v>
      </c>
      <c r="S464" s="355">
        <f t="shared" si="87"/>
        <v>76</v>
      </c>
    </row>
    <row r="465" spans="1:19" ht="13.5" thickBot="1" x14ac:dyDescent="0.25">
      <c r="A465" s="19" t="s">
        <v>363</v>
      </c>
      <c r="B465" s="19" t="s">
        <v>760</v>
      </c>
      <c r="C465" s="19" t="s">
        <v>673</v>
      </c>
      <c r="E465" s="353"/>
      <c r="F465" s="19" t="s">
        <v>15</v>
      </c>
      <c r="G465" s="354">
        <v>44484.485682870371</v>
      </c>
      <c r="H465" s="354">
        <v>45393.571550925924</v>
      </c>
      <c r="I465" s="19" t="str">
        <f t="shared" si="77"/>
        <v>J</v>
      </c>
      <c r="J465" s="19" t="str">
        <f t="shared" si="78"/>
        <v>N</v>
      </c>
      <c r="K465" s="19" t="str">
        <f t="shared" si="79"/>
        <v>zzzz</v>
      </c>
      <c r="L465" s="19" t="str">
        <f t="shared" si="80"/>
        <v>BU</v>
      </c>
      <c r="M465" s="19" t="str">
        <f t="shared" si="81"/>
        <v>-</v>
      </c>
      <c r="N465" s="355" t="str">
        <f t="shared" si="82"/>
        <v/>
      </c>
      <c r="O465" s="355" t="str">
        <f t="shared" si="83"/>
        <v/>
      </c>
      <c r="P465" s="19" t="str">
        <f t="shared" si="84"/>
        <v/>
      </c>
      <c r="Q465" s="355">
        <f t="shared" si="85"/>
        <v>7</v>
      </c>
      <c r="R465" s="355">
        <f t="shared" si="86"/>
        <v>77</v>
      </c>
      <c r="S465" s="355">
        <f t="shared" si="87"/>
        <v>77</v>
      </c>
    </row>
    <row r="466" spans="1:19" ht="13.5" thickBot="1" x14ac:dyDescent="0.25">
      <c r="A466" s="19" t="s">
        <v>363</v>
      </c>
      <c r="B466" s="19" t="s">
        <v>760</v>
      </c>
      <c r="C466" s="19" t="s">
        <v>673</v>
      </c>
      <c r="E466" s="353"/>
      <c r="F466" s="19" t="s">
        <v>12</v>
      </c>
      <c r="G466" s="354">
        <v>43078.460335648146</v>
      </c>
      <c r="H466" s="354">
        <v>45012.42732638889</v>
      </c>
      <c r="I466" s="19" t="str">
        <f t="shared" si="77"/>
        <v>J</v>
      </c>
      <c r="J466" s="19" t="str">
        <f t="shared" si="78"/>
        <v>N</v>
      </c>
      <c r="K466" s="19" t="str">
        <f t="shared" si="79"/>
        <v>zzzz</v>
      </c>
      <c r="L466" s="19" t="str">
        <f t="shared" si="80"/>
        <v>BU</v>
      </c>
      <c r="M466" s="19" t="str">
        <f t="shared" si="81"/>
        <v>-</v>
      </c>
      <c r="N466" s="355">
        <f t="shared" si="82"/>
        <v>8</v>
      </c>
      <c r="O466" s="355" t="str">
        <f t="shared" si="83"/>
        <v/>
      </c>
      <c r="P466" s="19" t="str">
        <f t="shared" si="84"/>
        <v/>
      </c>
      <c r="Q466" s="355">
        <f t="shared" si="85"/>
        <v>8</v>
      </c>
      <c r="R466" s="355">
        <f t="shared" si="86"/>
        <v>78</v>
      </c>
      <c r="S466" s="355">
        <f t="shared" si="87"/>
        <v>78</v>
      </c>
    </row>
    <row r="467" spans="1:19" ht="13.5" thickBot="1" x14ac:dyDescent="0.25">
      <c r="A467" s="19" t="s">
        <v>2307</v>
      </c>
      <c r="B467" s="19" t="s">
        <v>2308</v>
      </c>
      <c r="C467" s="19" t="s">
        <v>673</v>
      </c>
      <c r="E467" s="353"/>
      <c r="F467" s="19" t="s">
        <v>9</v>
      </c>
      <c r="G467" s="354">
        <v>45917.45590277778</v>
      </c>
      <c r="H467" s="354">
        <v>45917.45590277778</v>
      </c>
      <c r="I467" s="19" t="str">
        <f t="shared" si="77"/>
        <v>J</v>
      </c>
      <c r="J467" s="19" t="str">
        <f t="shared" si="78"/>
        <v>N</v>
      </c>
      <c r="K467" s="19" t="str">
        <f t="shared" si="79"/>
        <v>zzzz</v>
      </c>
      <c r="L467" s="19" t="str">
        <f t="shared" si="80"/>
        <v>BU</v>
      </c>
      <c r="M467" s="19" t="str">
        <f t="shared" si="81"/>
        <v>-</v>
      </c>
      <c r="N467" s="355" t="str">
        <f t="shared" si="82"/>
        <v/>
      </c>
      <c r="O467" s="355" t="str">
        <f t="shared" si="83"/>
        <v/>
      </c>
      <c r="P467" s="19" t="str">
        <f t="shared" si="84"/>
        <v/>
      </c>
      <c r="Q467" s="355">
        <f t="shared" si="85"/>
        <v>1</v>
      </c>
      <c r="R467" s="355">
        <f t="shared" si="86"/>
        <v>79</v>
      </c>
      <c r="S467" s="355">
        <f t="shared" si="87"/>
        <v>79</v>
      </c>
    </row>
    <row r="468" spans="1:19" ht="13.5" thickBot="1" x14ac:dyDescent="0.25">
      <c r="A468" s="19" t="s">
        <v>2307</v>
      </c>
      <c r="B468" s="19" t="s">
        <v>2308</v>
      </c>
      <c r="C468" s="19" t="s">
        <v>673</v>
      </c>
      <c r="E468" s="353"/>
      <c r="F468" s="19" t="s">
        <v>15</v>
      </c>
      <c r="G468" s="354">
        <v>45834.552997685183</v>
      </c>
      <c r="H468" s="354">
        <v>45917.265208333331</v>
      </c>
      <c r="I468" s="19" t="str">
        <f t="shared" si="77"/>
        <v>J</v>
      </c>
      <c r="J468" s="19" t="str">
        <f t="shared" si="78"/>
        <v>N</v>
      </c>
      <c r="K468" s="19" t="str">
        <f t="shared" si="79"/>
        <v>zzzz</v>
      </c>
      <c r="L468" s="19" t="str">
        <f t="shared" si="80"/>
        <v>BU</v>
      </c>
      <c r="M468" s="19" t="str">
        <f t="shared" si="81"/>
        <v>-</v>
      </c>
      <c r="N468" s="355">
        <f t="shared" si="82"/>
        <v>2</v>
      </c>
      <c r="O468" s="355" t="str">
        <f t="shared" si="83"/>
        <v/>
      </c>
      <c r="P468" s="19" t="str">
        <f t="shared" si="84"/>
        <v/>
      </c>
      <c r="Q468" s="355">
        <f t="shared" si="85"/>
        <v>2</v>
      </c>
      <c r="R468" s="355">
        <f t="shared" si="86"/>
        <v>80</v>
      </c>
      <c r="S468" s="355">
        <f t="shared" si="87"/>
        <v>80</v>
      </c>
    </row>
    <row r="469" spans="1:19" ht="13.5" thickBot="1" x14ac:dyDescent="0.25">
      <c r="A469" s="19" t="s">
        <v>490</v>
      </c>
      <c r="B469" s="19" t="s">
        <v>811</v>
      </c>
      <c r="C469" s="19" t="s">
        <v>673</v>
      </c>
      <c r="E469" s="353"/>
      <c r="F469" s="19" t="s">
        <v>6</v>
      </c>
      <c r="G469" s="354">
        <v>43573.560416666667</v>
      </c>
      <c r="H469" s="354">
        <v>44581.393078703702</v>
      </c>
      <c r="I469" s="19" t="str">
        <f t="shared" si="77"/>
        <v>J</v>
      </c>
      <c r="J469" s="19" t="str">
        <f t="shared" si="78"/>
        <v>N</v>
      </c>
      <c r="K469" s="19" t="str">
        <f t="shared" si="79"/>
        <v>zzzz</v>
      </c>
      <c r="L469" s="19" t="str">
        <f t="shared" si="80"/>
        <v>BU</v>
      </c>
      <c r="M469" s="19" t="str">
        <f t="shared" si="81"/>
        <v>-</v>
      </c>
      <c r="N469" s="355" t="str">
        <f t="shared" si="82"/>
        <v/>
      </c>
      <c r="O469" s="355" t="str">
        <f t="shared" si="83"/>
        <v/>
      </c>
      <c r="P469" s="19" t="str">
        <f t="shared" si="84"/>
        <v/>
      </c>
      <c r="Q469" s="355">
        <f t="shared" si="85"/>
        <v>1</v>
      </c>
      <c r="R469" s="355">
        <f t="shared" si="86"/>
        <v>81</v>
      </c>
      <c r="S469" s="355">
        <f t="shared" si="87"/>
        <v>81</v>
      </c>
    </row>
    <row r="470" spans="1:19" ht="13.5" thickBot="1" x14ac:dyDescent="0.25">
      <c r="A470" s="353" t="s">
        <v>490</v>
      </c>
      <c r="B470" s="353" t="s">
        <v>811</v>
      </c>
      <c r="C470" s="353" t="s">
        <v>673</v>
      </c>
      <c r="E470" s="353"/>
      <c r="F470" s="353" t="s">
        <v>9</v>
      </c>
      <c r="G470" s="354">
        <v>44147.415520833332</v>
      </c>
      <c r="H470" s="354">
        <v>45632.573321759257</v>
      </c>
      <c r="I470" s="19" t="str">
        <f t="shared" si="77"/>
        <v>J</v>
      </c>
      <c r="J470" s="19" t="str">
        <f t="shared" si="78"/>
        <v>N</v>
      </c>
      <c r="K470" s="19" t="str">
        <f t="shared" si="79"/>
        <v>zzzz</v>
      </c>
      <c r="L470" s="19" t="str">
        <f t="shared" si="80"/>
        <v>BU</v>
      </c>
      <c r="M470" s="353" t="str">
        <f t="shared" si="81"/>
        <v>-</v>
      </c>
      <c r="N470" s="356" t="str">
        <f t="shared" si="82"/>
        <v/>
      </c>
      <c r="O470" s="356" t="str">
        <f t="shared" si="83"/>
        <v/>
      </c>
      <c r="P470" s="353" t="str">
        <f t="shared" si="84"/>
        <v/>
      </c>
      <c r="Q470" s="356">
        <f t="shared" si="85"/>
        <v>2</v>
      </c>
      <c r="R470" s="356">
        <f t="shared" si="86"/>
        <v>82</v>
      </c>
      <c r="S470" s="356">
        <f t="shared" si="87"/>
        <v>82</v>
      </c>
    </row>
    <row r="471" spans="1:19" ht="13.5" thickBot="1" x14ac:dyDescent="0.25">
      <c r="A471" s="353" t="s">
        <v>490</v>
      </c>
      <c r="B471" s="353" t="s">
        <v>811</v>
      </c>
      <c r="C471" s="353" t="s">
        <v>673</v>
      </c>
      <c r="E471" s="353"/>
      <c r="F471" s="353" t="s">
        <v>11</v>
      </c>
      <c r="G471" s="354">
        <v>45803.467083333337</v>
      </c>
      <c r="H471" s="354">
        <v>45803.467083333337</v>
      </c>
      <c r="I471" s="19" t="str">
        <f t="shared" si="77"/>
        <v>J</v>
      </c>
      <c r="J471" s="19" t="str">
        <f t="shared" si="78"/>
        <v>N</v>
      </c>
      <c r="K471" s="19" t="str">
        <f t="shared" si="79"/>
        <v>zzzz</v>
      </c>
      <c r="L471" s="19" t="str">
        <f t="shared" si="80"/>
        <v>BU</v>
      </c>
      <c r="M471" s="353" t="str">
        <f t="shared" si="81"/>
        <v>-</v>
      </c>
      <c r="N471" s="356" t="str">
        <f t="shared" si="82"/>
        <v/>
      </c>
      <c r="O471" s="356" t="str">
        <f t="shared" si="83"/>
        <v/>
      </c>
      <c r="P471" s="353" t="str">
        <f t="shared" si="84"/>
        <v/>
      </c>
      <c r="Q471" s="356">
        <f t="shared" si="85"/>
        <v>3</v>
      </c>
      <c r="R471" s="356">
        <f t="shared" si="86"/>
        <v>83</v>
      </c>
      <c r="S471" s="356">
        <f t="shared" si="87"/>
        <v>83</v>
      </c>
    </row>
    <row r="472" spans="1:19" ht="13.5" thickBot="1" x14ac:dyDescent="0.25">
      <c r="A472" s="353" t="s">
        <v>490</v>
      </c>
      <c r="B472" s="353" t="s">
        <v>811</v>
      </c>
      <c r="C472" s="353" t="s">
        <v>673</v>
      </c>
      <c r="E472" s="353"/>
      <c r="F472" s="353" t="s">
        <v>15</v>
      </c>
      <c r="G472" s="354">
        <v>44484.486180555556</v>
      </c>
      <c r="H472" s="354">
        <v>45393.571759259263</v>
      </c>
      <c r="I472" s="19" t="str">
        <f t="shared" si="77"/>
        <v>J</v>
      </c>
      <c r="J472" s="19" t="str">
        <f t="shared" si="78"/>
        <v>N</v>
      </c>
      <c r="K472" s="19" t="str">
        <f t="shared" si="79"/>
        <v>zzzz</v>
      </c>
      <c r="L472" s="19" t="str">
        <f t="shared" si="80"/>
        <v>BU</v>
      </c>
      <c r="M472" s="353" t="str">
        <f t="shared" si="81"/>
        <v>-</v>
      </c>
      <c r="N472" s="356" t="str">
        <f t="shared" si="82"/>
        <v/>
      </c>
      <c r="O472" s="356" t="str">
        <f t="shared" si="83"/>
        <v/>
      </c>
      <c r="P472" s="353" t="str">
        <f t="shared" si="84"/>
        <v/>
      </c>
      <c r="Q472" s="356">
        <f t="shared" si="85"/>
        <v>4</v>
      </c>
      <c r="R472" s="356">
        <f t="shared" si="86"/>
        <v>84</v>
      </c>
      <c r="S472" s="356">
        <f t="shared" si="87"/>
        <v>84</v>
      </c>
    </row>
    <row r="473" spans="1:19" ht="13.5" thickBot="1" x14ac:dyDescent="0.25">
      <c r="A473" s="19" t="s">
        <v>490</v>
      </c>
      <c r="B473" s="19" t="s">
        <v>811</v>
      </c>
      <c r="C473" s="19" t="s">
        <v>673</v>
      </c>
      <c r="E473" s="353"/>
      <c r="F473" s="19" t="s">
        <v>12</v>
      </c>
      <c r="G473" s="354">
        <v>45068.472129629627</v>
      </c>
      <c r="H473" s="354">
        <v>45068.472129629627</v>
      </c>
      <c r="I473" s="19" t="str">
        <f t="shared" si="77"/>
        <v>J</v>
      </c>
      <c r="J473" s="19" t="str">
        <f t="shared" si="78"/>
        <v>N</v>
      </c>
      <c r="K473" s="19" t="str">
        <f t="shared" si="79"/>
        <v>zzzz</v>
      </c>
      <c r="L473" s="19" t="str">
        <f t="shared" si="80"/>
        <v>BU</v>
      </c>
      <c r="M473" s="19" t="str">
        <f t="shared" si="81"/>
        <v>-</v>
      </c>
      <c r="N473" s="355">
        <f t="shared" si="82"/>
        <v>5</v>
      </c>
      <c r="O473" s="355" t="str">
        <f t="shared" si="83"/>
        <v/>
      </c>
      <c r="P473" s="19" t="str">
        <f t="shared" si="84"/>
        <v/>
      </c>
      <c r="Q473" s="355">
        <f t="shared" si="85"/>
        <v>5</v>
      </c>
      <c r="R473" s="355">
        <f t="shared" si="86"/>
        <v>85</v>
      </c>
      <c r="S473" s="355">
        <f t="shared" si="87"/>
        <v>85</v>
      </c>
    </row>
    <row r="474" spans="1:19" ht="13.5" thickBot="1" x14ac:dyDescent="0.25">
      <c r="A474" s="353" t="s">
        <v>1147</v>
      </c>
      <c r="B474" s="353" t="s">
        <v>1148</v>
      </c>
      <c r="C474" s="353" t="s">
        <v>673</v>
      </c>
      <c r="E474" s="353"/>
      <c r="F474" s="353" t="s">
        <v>6</v>
      </c>
      <c r="G474" s="354">
        <v>45314.418356481481</v>
      </c>
      <c r="H474" s="354">
        <v>45314.418356481481</v>
      </c>
      <c r="I474" s="19" t="str">
        <f t="shared" si="77"/>
        <v>J</v>
      </c>
      <c r="J474" s="19" t="str">
        <f t="shared" si="78"/>
        <v>N</v>
      </c>
      <c r="K474" s="19" t="str">
        <f t="shared" si="79"/>
        <v>zzzz</v>
      </c>
      <c r="L474" s="19" t="str">
        <f t="shared" si="80"/>
        <v>BU</v>
      </c>
      <c r="M474" s="353" t="str">
        <f t="shared" si="81"/>
        <v>-</v>
      </c>
      <c r="N474" s="356" t="str">
        <f t="shared" si="82"/>
        <v/>
      </c>
      <c r="O474" s="356" t="str">
        <f t="shared" si="83"/>
        <v/>
      </c>
      <c r="P474" s="353" t="str">
        <f t="shared" si="84"/>
        <v/>
      </c>
      <c r="Q474" s="356">
        <f t="shared" si="85"/>
        <v>1</v>
      </c>
      <c r="R474" s="356">
        <f t="shared" si="86"/>
        <v>86</v>
      </c>
      <c r="S474" s="356">
        <f t="shared" si="87"/>
        <v>86</v>
      </c>
    </row>
    <row r="475" spans="1:19" ht="13.5" thickBot="1" x14ac:dyDescent="0.25">
      <c r="A475" s="19" t="s">
        <v>1147</v>
      </c>
      <c r="B475" s="19" t="s">
        <v>1148</v>
      </c>
      <c r="C475" s="19" t="s">
        <v>673</v>
      </c>
      <c r="E475" s="353"/>
      <c r="F475" s="19" t="s">
        <v>9</v>
      </c>
      <c r="G475" s="354">
        <v>45309.400543981479</v>
      </c>
      <c r="H475" s="354">
        <v>45632.573888888888</v>
      </c>
      <c r="I475" s="19" t="str">
        <f t="shared" si="77"/>
        <v>J</v>
      </c>
      <c r="J475" s="19" t="str">
        <f t="shared" si="78"/>
        <v>N</v>
      </c>
      <c r="K475" s="19" t="str">
        <f t="shared" si="79"/>
        <v>zzzz</v>
      </c>
      <c r="L475" s="19" t="str">
        <f t="shared" si="80"/>
        <v>BU</v>
      </c>
      <c r="M475" s="19" t="str">
        <f t="shared" si="81"/>
        <v>-</v>
      </c>
      <c r="N475" s="355" t="str">
        <f t="shared" si="82"/>
        <v/>
      </c>
      <c r="O475" s="355" t="str">
        <f t="shared" si="83"/>
        <v/>
      </c>
      <c r="P475" s="19" t="str">
        <f t="shared" si="84"/>
        <v/>
      </c>
      <c r="Q475" s="355">
        <f t="shared" si="85"/>
        <v>2</v>
      </c>
      <c r="R475" s="355">
        <f t="shared" si="86"/>
        <v>87</v>
      </c>
      <c r="S475" s="355">
        <f t="shared" si="87"/>
        <v>87</v>
      </c>
    </row>
    <row r="476" spans="1:19" ht="13.5" thickBot="1" x14ac:dyDescent="0.25">
      <c r="A476" s="19" t="s">
        <v>1147</v>
      </c>
      <c r="B476" s="19" t="s">
        <v>1148</v>
      </c>
      <c r="C476" s="19" t="s">
        <v>673</v>
      </c>
      <c r="E476" s="357"/>
      <c r="F476" s="19" t="s">
        <v>11</v>
      </c>
      <c r="G476" s="354">
        <v>45803.438831018517</v>
      </c>
      <c r="H476" s="354">
        <v>45803.438831018517</v>
      </c>
      <c r="I476" s="19" t="str">
        <f t="shared" si="77"/>
        <v>J</v>
      </c>
      <c r="J476" s="19" t="str">
        <f t="shared" si="78"/>
        <v>N</v>
      </c>
      <c r="K476" s="19" t="str">
        <f t="shared" si="79"/>
        <v>zzzz</v>
      </c>
      <c r="L476" s="19" t="str">
        <f t="shared" si="80"/>
        <v>BU</v>
      </c>
      <c r="M476" s="19" t="str">
        <f t="shared" si="81"/>
        <v>-</v>
      </c>
      <c r="N476" s="355" t="str">
        <f t="shared" si="82"/>
        <v/>
      </c>
      <c r="O476" s="355" t="str">
        <f t="shared" si="83"/>
        <v/>
      </c>
      <c r="P476" s="19" t="str">
        <f t="shared" si="84"/>
        <v/>
      </c>
      <c r="Q476" s="355">
        <f t="shared" si="85"/>
        <v>3</v>
      </c>
      <c r="R476" s="355">
        <f t="shared" si="86"/>
        <v>88</v>
      </c>
      <c r="S476" s="355">
        <f t="shared" si="87"/>
        <v>88</v>
      </c>
    </row>
    <row r="477" spans="1:19" ht="13.5" thickBot="1" x14ac:dyDescent="0.25">
      <c r="A477" s="19" t="s">
        <v>1147</v>
      </c>
      <c r="B477" s="19" t="s">
        <v>1148</v>
      </c>
      <c r="C477" s="19" t="s">
        <v>673</v>
      </c>
      <c r="E477" s="353"/>
      <c r="F477" s="19" t="s">
        <v>15</v>
      </c>
      <c r="G477" s="354">
        <v>45377.340833333335</v>
      </c>
      <c r="H477" s="354">
        <v>45660.383773148147</v>
      </c>
      <c r="I477" s="19" t="str">
        <f t="shared" si="77"/>
        <v>J</v>
      </c>
      <c r="J477" s="19" t="str">
        <f t="shared" si="78"/>
        <v>N</v>
      </c>
      <c r="K477" s="19" t="str">
        <f t="shared" si="79"/>
        <v>zzzz</v>
      </c>
      <c r="L477" s="19" t="str">
        <f t="shared" si="80"/>
        <v>BU</v>
      </c>
      <c r="M477" s="19" t="str">
        <f t="shared" si="81"/>
        <v>-</v>
      </c>
      <c r="N477" s="355" t="str">
        <f t="shared" si="82"/>
        <v/>
      </c>
      <c r="O477" s="355" t="str">
        <f t="shared" si="83"/>
        <v/>
      </c>
      <c r="P477" s="19" t="str">
        <f t="shared" si="84"/>
        <v/>
      </c>
      <c r="Q477" s="355">
        <f t="shared" si="85"/>
        <v>4</v>
      </c>
      <c r="R477" s="355">
        <f t="shared" si="86"/>
        <v>89</v>
      </c>
      <c r="S477" s="355">
        <f t="shared" si="87"/>
        <v>89</v>
      </c>
    </row>
    <row r="478" spans="1:19" ht="13.5" thickBot="1" x14ac:dyDescent="0.25">
      <c r="A478" s="19" t="s">
        <v>1147</v>
      </c>
      <c r="B478" s="19" t="s">
        <v>1148</v>
      </c>
      <c r="C478" s="19" t="s">
        <v>673</v>
      </c>
      <c r="E478" s="353">
        <v>16</v>
      </c>
      <c r="F478" s="19" t="s">
        <v>12</v>
      </c>
      <c r="G478" s="354">
        <v>40576.366365740738</v>
      </c>
      <c r="H478" s="354">
        <v>45378.437222222223</v>
      </c>
      <c r="I478" s="19" t="str">
        <f t="shared" si="77"/>
        <v>J</v>
      </c>
      <c r="J478" s="19" t="str">
        <f t="shared" si="78"/>
        <v>N</v>
      </c>
      <c r="K478" s="19" t="str">
        <f t="shared" si="79"/>
        <v>zzzz</v>
      </c>
      <c r="L478" s="19" t="str">
        <f t="shared" si="80"/>
        <v>BU</v>
      </c>
      <c r="M478" s="19" t="str">
        <f t="shared" si="81"/>
        <v>-</v>
      </c>
      <c r="N478" s="355">
        <f t="shared" si="82"/>
        <v>5</v>
      </c>
      <c r="O478" s="355" t="str">
        <f t="shared" si="83"/>
        <v/>
      </c>
      <c r="P478" s="19" t="str">
        <f t="shared" si="84"/>
        <v/>
      </c>
      <c r="Q478" s="355">
        <f t="shared" si="85"/>
        <v>5</v>
      </c>
      <c r="R478" s="355">
        <f t="shared" si="86"/>
        <v>90</v>
      </c>
      <c r="S478" s="355">
        <f t="shared" si="87"/>
        <v>90</v>
      </c>
    </row>
    <row r="479" spans="1:19" ht="13.5" thickBot="1" x14ac:dyDescent="0.25">
      <c r="A479" s="19" t="s">
        <v>492</v>
      </c>
      <c r="B479" s="19" t="s">
        <v>1107</v>
      </c>
      <c r="C479" s="19" t="s">
        <v>673</v>
      </c>
      <c r="E479" s="353"/>
      <c r="F479" s="19" t="s">
        <v>6</v>
      </c>
      <c r="G479" s="354">
        <v>45314.418576388889</v>
      </c>
      <c r="H479" s="354">
        <v>45314.418576388889</v>
      </c>
      <c r="I479" s="19" t="str">
        <f t="shared" si="77"/>
        <v>J</v>
      </c>
      <c r="J479" s="19" t="str">
        <f t="shared" si="78"/>
        <v>N</v>
      </c>
      <c r="K479" s="19" t="str">
        <f t="shared" si="79"/>
        <v>zzzz</v>
      </c>
      <c r="L479" s="19" t="str">
        <f t="shared" si="80"/>
        <v>BU</v>
      </c>
      <c r="M479" s="19" t="str">
        <f t="shared" si="81"/>
        <v>-</v>
      </c>
      <c r="N479" s="355" t="str">
        <f t="shared" si="82"/>
        <v/>
      </c>
      <c r="O479" s="355" t="str">
        <f t="shared" si="83"/>
        <v/>
      </c>
      <c r="P479" s="19" t="str">
        <f t="shared" si="84"/>
        <v/>
      </c>
      <c r="Q479" s="355">
        <f t="shared" si="85"/>
        <v>1</v>
      </c>
      <c r="R479" s="355">
        <f t="shared" si="86"/>
        <v>91</v>
      </c>
      <c r="S479" s="355">
        <f t="shared" si="87"/>
        <v>91</v>
      </c>
    </row>
    <row r="480" spans="1:19" ht="13.5" thickBot="1" x14ac:dyDescent="0.25">
      <c r="A480" s="353" t="s">
        <v>492</v>
      </c>
      <c r="B480" s="353" t="s">
        <v>1107</v>
      </c>
      <c r="C480" s="353" t="s">
        <v>673</v>
      </c>
      <c r="E480" s="353"/>
      <c r="F480" s="353" t="s">
        <v>9</v>
      </c>
      <c r="G480" s="354">
        <v>45309.400717592594</v>
      </c>
      <c r="H480" s="354">
        <v>45632.574016203704</v>
      </c>
      <c r="I480" s="19" t="str">
        <f t="shared" si="77"/>
        <v>J</v>
      </c>
      <c r="J480" s="19" t="str">
        <f t="shared" si="78"/>
        <v>N</v>
      </c>
      <c r="K480" s="19" t="str">
        <f t="shared" si="79"/>
        <v>zzzz</v>
      </c>
      <c r="L480" s="19" t="str">
        <f t="shared" si="80"/>
        <v>BU</v>
      </c>
      <c r="M480" s="353" t="str">
        <f t="shared" si="81"/>
        <v>-</v>
      </c>
      <c r="N480" s="356" t="str">
        <f t="shared" si="82"/>
        <v/>
      </c>
      <c r="O480" s="356" t="str">
        <f t="shared" si="83"/>
        <v/>
      </c>
      <c r="P480" s="353" t="str">
        <f t="shared" si="84"/>
        <v/>
      </c>
      <c r="Q480" s="356">
        <f t="shared" si="85"/>
        <v>2</v>
      </c>
      <c r="R480" s="356">
        <f t="shared" si="86"/>
        <v>92</v>
      </c>
      <c r="S480" s="356">
        <f t="shared" si="87"/>
        <v>92</v>
      </c>
    </row>
    <row r="481" spans="1:19" ht="13.5" thickBot="1" x14ac:dyDescent="0.25">
      <c r="A481" s="353" t="s">
        <v>492</v>
      </c>
      <c r="B481" s="353" t="s">
        <v>1107</v>
      </c>
      <c r="C481" s="353" t="s">
        <v>673</v>
      </c>
      <c r="E481" s="353"/>
      <c r="F481" s="353" t="s">
        <v>10</v>
      </c>
      <c r="G481" s="354">
        <v>45750.520601851851</v>
      </c>
      <c r="H481" s="354">
        <v>45750.52207175926</v>
      </c>
      <c r="I481" s="19" t="str">
        <f t="shared" si="77"/>
        <v>J</v>
      </c>
      <c r="J481" s="19" t="str">
        <f t="shared" si="78"/>
        <v>N</v>
      </c>
      <c r="K481" s="19" t="str">
        <f t="shared" si="79"/>
        <v>zzzz</v>
      </c>
      <c r="L481" s="19" t="str">
        <f t="shared" si="80"/>
        <v>BU</v>
      </c>
      <c r="M481" s="19" t="str">
        <f t="shared" si="81"/>
        <v>-</v>
      </c>
      <c r="N481" s="355" t="str">
        <f t="shared" si="82"/>
        <v/>
      </c>
      <c r="O481" s="355" t="str">
        <f t="shared" si="83"/>
        <v/>
      </c>
      <c r="P481" s="19" t="str">
        <f t="shared" si="84"/>
        <v/>
      </c>
      <c r="Q481" s="355">
        <f t="shared" si="85"/>
        <v>3</v>
      </c>
      <c r="R481" s="355">
        <f t="shared" si="86"/>
        <v>93</v>
      </c>
      <c r="S481" s="355">
        <f t="shared" si="87"/>
        <v>93</v>
      </c>
    </row>
    <row r="482" spans="1:19" ht="13.5" thickBot="1" x14ac:dyDescent="0.25">
      <c r="A482" s="19" t="s">
        <v>492</v>
      </c>
      <c r="B482" s="19" t="s">
        <v>1107</v>
      </c>
      <c r="C482" s="19" t="s">
        <v>673</v>
      </c>
      <c r="E482" s="353"/>
      <c r="F482" s="19" t="s">
        <v>11</v>
      </c>
      <c r="G482" s="354">
        <v>45799.365520833337</v>
      </c>
      <c r="H482" s="354">
        <v>45799.365520833337</v>
      </c>
      <c r="I482" s="19" t="str">
        <f t="shared" si="77"/>
        <v>J</v>
      </c>
      <c r="J482" s="19" t="str">
        <f t="shared" si="78"/>
        <v>N</v>
      </c>
      <c r="K482" s="19" t="str">
        <f t="shared" si="79"/>
        <v>zzzz</v>
      </c>
      <c r="L482" s="19" t="str">
        <f t="shared" si="80"/>
        <v>BU</v>
      </c>
      <c r="M482" s="19" t="str">
        <f t="shared" si="81"/>
        <v>-</v>
      </c>
      <c r="N482" s="355" t="str">
        <f t="shared" si="82"/>
        <v/>
      </c>
      <c r="O482" s="355" t="str">
        <f t="shared" si="83"/>
        <v/>
      </c>
      <c r="P482" s="19" t="str">
        <f t="shared" si="84"/>
        <v/>
      </c>
      <c r="Q482" s="355">
        <f t="shared" si="85"/>
        <v>4</v>
      </c>
      <c r="R482" s="355">
        <f t="shared" si="86"/>
        <v>94</v>
      </c>
      <c r="S482" s="355">
        <f t="shared" si="87"/>
        <v>94</v>
      </c>
    </row>
    <row r="483" spans="1:19" ht="13.5" thickBot="1" x14ac:dyDescent="0.25">
      <c r="A483" s="19" t="s">
        <v>492</v>
      </c>
      <c r="B483" s="19" t="s">
        <v>1107</v>
      </c>
      <c r="C483" s="19" t="s">
        <v>673</v>
      </c>
      <c r="E483" s="353"/>
      <c r="F483" s="19" t="s">
        <v>15</v>
      </c>
      <c r="G483" s="354">
        <v>44484.493298611109</v>
      </c>
      <c r="H483" s="354">
        <v>45660.383981481478</v>
      </c>
      <c r="I483" s="19" t="str">
        <f t="shared" si="77"/>
        <v>J</v>
      </c>
      <c r="J483" s="19" t="str">
        <f t="shared" si="78"/>
        <v>N</v>
      </c>
      <c r="K483" s="19" t="str">
        <f t="shared" si="79"/>
        <v>zzzz</v>
      </c>
      <c r="L483" s="19" t="str">
        <f t="shared" si="80"/>
        <v>BU</v>
      </c>
      <c r="M483" s="19" t="str">
        <f t="shared" si="81"/>
        <v>-</v>
      </c>
      <c r="N483" s="355" t="str">
        <f t="shared" si="82"/>
        <v/>
      </c>
      <c r="O483" s="355" t="str">
        <f t="shared" si="83"/>
        <v/>
      </c>
      <c r="P483" s="19" t="str">
        <f t="shared" si="84"/>
        <v/>
      </c>
      <c r="Q483" s="355">
        <f t="shared" si="85"/>
        <v>5</v>
      </c>
      <c r="R483" s="355">
        <f t="shared" si="86"/>
        <v>95</v>
      </c>
      <c r="S483" s="355">
        <f t="shared" si="87"/>
        <v>95</v>
      </c>
    </row>
    <row r="484" spans="1:19" ht="13.5" thickBot="1" x14ac:dyDescent="0.25">
      <c r="A484" s="19" t="s">
        <v>492</v>
      </c>
      <c r="B484" s="19" t="s">
        <v>1107</v>
      </c>
      <c r="C484" s="19" t="s">
        <v>673</v>
      </c>
      <c r="E484" s="353"/>
      <c r="F484" s="19" t="s">
        <v>12</v>
      </c>
      <c r="G484" s="354">
        <v>44831.410937499997</v>
      </c>
      <c r="H484" s="354">
        <v>44831.410937499997</v>
      </c>
      <c r="I484" s="19" t="str">
        <f t="shared" si="77"/>
        <v>J</v>
      </c>
      <c r="J484" s="19" t="str">
        <f t="shared" si="78"/>
        <v>N</v>
      </c>
      <c r="K484" s="19" t="str">
        <f t="shared" si="79"/>
        <v>zzzz</v>
      </c>
      <c r="L484" s="19" t="str">
        <f t="shared" si="80"/>
        <v>BU</v>
      </c>
      <c r="M484" s="19" t="str">
        <f t="shared" si="81"/>
        <v>-</v>
      </c>
      <c r="N484" s="355" t="str">
        <f t="shared" si="82"/>
        <v/>
      </c>
      <c r="O484" s="355" t="str">
        <f t="shared" si="83"/>
        <v/>
      </c>
      <c r="P484" s="19" t="str">
        <f t="shared" si="84"/>
        <v/>
      </c>
      <c r="Q484" s="355">
        <f t="shared" si="85"/>
        <v>6</v>
      </c>
      <c r="R484" s="355">
        <f t="shared" si="86"/>
        <v>96</v>
      </c>
      <c r="S484" s="355">
        <f t="shared" si="87"/>
        <v>96</v>
      </c>
    </row>
    <row r="485" spans="1:19" ht="13.5" thickBot="1" x14ac:dyDescent="0.25">
      <c r="A485" s="353" t="s">
        <v>492</v>
      </c>
      <c r="B485" s="353" t="s">
        <v>1107</v>
      </c>
      <c r="C485" s="353" t="s">
        <v>673</v>
      </c>
      <c r="E485" s="353"/>
      <c r="F485" s="353" t="s">
        <v>13</v>
      </c>
      <c r="G485" s="354">
        <v>43006.57402777778</v>
      </c>
      <c r="H485" s="354">
        <v>45538.672152777777</v>
      </c>
      <c r="I485" s="19" t="str">
        <f t="shared" si="77"/>
        <v>J</v>
      </c>
      <c r="J485" s="19" t="str">
        <f t="shared" si="78"/>
        <v>N</v>
      </c>
      <c r="K485" s="19" t="str">
        <f t="shared" si="79"/>
        <v>zzzz</v>
      </c>
      <c r="L485" s="19" t="str">
        <f t="shared" si="80"/>
        <v>BU</v>
      </c>
      <c r="M485" s="19" t="str">
        <f t="shared" si="81"/>
        <v>-</v>
      </c>
      <c r="N485" s="355">
        <f t="shared" si="82"/>
        <v>7</v>
      </c>
      <c r="O485" s="355" t="str">
        <f t="shared" si="83"/>
        <v/>
      </c>
      <c r="P485" s="19" t="str">
        <f t="shared" si="84"/>
        <v/>
      </c>
      <c r="Q485" s="355">
        <f t="shared" si="85"/>
        <v>7</v>
      </c>
      <c r="R485" s="355">
        <f t="shared" si="86"/>
        <v>97</v>
      </c>
      <c r="S485" s="355">
        <f t="shared" si="87"/>
        <v>97</v>
      </c>
    </row>
    <row r="486" spans="1:19" ht="13.5" thickBot="1" x14ac:dyDescent="0.25">
      <c r="A486" s="19" t="s">
        <v>357</v>
      </c>
      <c r="B486" s="19" t="s">
        <v>692</v>
      </c>
      <c r="C486" s="19" t="s">
        <v>673</v>
      </c>
      <c r="E486" s="353"/>
      <c r="F486" s="19" t="s">
        <v>6</v>
      </c>
      <c r="G486" s="354">
        <v>45314.418807870374</v>
      </c>
      <c r="H486" s="354">
        <v>45314.418807870374</v>
      </c>
      <c r="I486" s="19" t="str">
        <f t="shared" si="77"/>
        <v>J</v>
      </c>
      <c r="J486" s="19" t="str">
        <f t="shared" si="78"/>
        <v>N</v>
      </c>
      <c r="K486" s="19" t="str">
        <f t="shared" si="79"/>
        <v>zzzz</v>
      </c>
      <c r="L486" s="19" t="str">
        <f t="shared" si="80"/>
        <v>BU</v>
      </c>
      <c r="M486" s="19" t="str">
        <f t="shared" si="81"/>
        <v>-</v>
      </c>
      <c r="N486" s="355" t="str">
        <f t="shared" si="82"/>
        <v/>
      </c>
      <c r="O486" s="355" t="str">
        <f t="shared" si="83"/>
        <v/>
      </c>
      <c r="P486" s="19" t="str">
        <f t="shared" si="84"/>
        <v/>
      </c>
      <c r="Q486" s="355">
        <f t="shared" si="85"/>
        <v>1</v>
      </c>
      <c r="R486" s="355">
        <f t="shared" si="86"/>
        <v>98</v>
      </c>
      <c r="S486" s="355">
        <f t="shared" si="87"/>
        <v>98</v>
      </c>
    </row>
    <row r="487" spans="1:19" ht="13.5" thickBot="1" x14ac:dyDescent="0.25">
      <c r="A487" s="19" t="s">
        <v>357</v>
      </c>
      <c r="B487" s="19" t="s">
        <v>692</v>
      </c>
      <c r="C487" s="19" t="s">
        <v>673</v>
      </c>
      <c r="E487" s="353"/>
      <c r="F487" s="19" t="s">
        <v>9</v>
      </c>
      <c r="G487" s="354">
        <v>44354.455925925926</v>
      </c>
      <c r="H487" s="354">
        <v>45632.574236111112</v>
      </c>
      <c r="I487" s="19" t="str">
        <f t="shared" si="77"/>
        <v>J</v>
      </c>
      <c r="J487" s="19" t="str">
        <f t="shared" si="78"/>
        <v>N</v>
      </c>
      <c r="K487" s="19" t="str">
        <f t="shared" si="79"/>
        <v>zzzz</v>
      </c>
      <c r="L487" s="19" t="str">
        <f t="shared" si="80"/>
        <v>BU</v>
      </c>
      <c r="M487" s="19" t="str">
        <f t="shared" si="81"/>
        <v>-</v>
      </c>
      <c r="N487" s="355" t="str">
        <f t="shared" si="82"/>
        <v/>
      </c>
      <c r="O487" s="355" t="str">
        <f t="shared" si="83"/>
        <v/>
      </c>
      <c r="P487" s="19" t="str">
        <f t="shared" si="84"/>
        <v/>
      </c>
      <c r="Q487" s="355">
        <f t="shared" si="85"/>
        <v>2</v>
      </c>
      <c r="R487" s="355">
        <f t="shared" si="86"/>
        <v>99</v>
      </c>
      <c r="S487" s="355">
        <f t="shared" si="87"/>
        <v>99</v>
      </c>
    </row>
    <row r="488" spans="1:19" ht="13.5" thickBot="1" x14ac:dyDescent="0.25">
      <c r="A488" s="19" t="s">
        <v>357</v>
      </c>
      <c r="B488" s="19" t="s">
        <v>692</v>
      </c>
      <c r="C488" s="19" t="s">
        <v>673</v>
      </c>
      <c r="E488" s="353"/>
      <c r="F488" s="19" t="s">
        <v>11</v>
      </c>
      <c r="G488" s="354">
        <v>45803.439340277779</v>
      </c>
      <c r="H488" s="354">
        <v>45803.439340277779</v>
      </c>
      <c r="I488" s="19" t="str">
        <f t="shared" si="77"/>
        <v>J</v>
      </c>
      <c r="J488" s="19" t="str">
        <f t="shared" si="78"/>
        <v>N</v>
      </c>
      <c r="K488" s="19" t="str">
        <f t="shared" si="79"/>
        <v>zzzz</v>
      </c>
      <c r="L488" s="19" t="str">
        <f t="shared" si="80"/>
        <v>BU</v>
      </c>
      <c r="M488" s="19" t="str">
        <f t="shared" si="81"/>
        <v>-</v>
      </c>
      <c r="N488" s="355" t="str">
        <f t="shared" si="82"/>
        <v/>
      </c>
      <c r="O488" s="355" t="str">
        <f t="shared" si="83"/>
        <v/>
      </c>
      <c r="P488" s="19" t="str">
        <f t="shared" si="84"/>
        <v/>
      </c>
      <c r="Q488" s="355">
        <f t="shared" si="85"/>
        <v>3</v>
      </c>
      <c r="R488" s="355">
        <f t="shared" si="86"/>
        <v>100</v>
      </c>
      <c r="S488" s="355">
        <f t="shared" si="87"/>
        <v>100</v>
      </c>
    </row>
    <row r="489" spans="1:19" ht="13.5" thickBot="1" x14ac:dyDescent="0.25">
      <c r="A489" s="353" t="s">
        <v>357</v>
      </c>
      <c r="B489" s="353" t="s">
        <v>692</v>
      </c>
      <c r="C489" s="353" t="s">
        <v>673</v>
      </c>
      <c r="E489" s="353"/>
      <c r="F489" s="353" t="s">
        <v>15</v>
      </c>
      <c r="G489" s="354">
        <v>44484.493842592594</v>
      </c>
      <c r="H489" s="354">
        <v>45660.384097222224</v>
      </c>
      <c r="I489" s="19" t="str">
        <f t="shared" si="77"/>
        <v>J</v>
      </c>
      <c r="J489" s="19" t="str">
        <f t="shared" si="78"/>
        <v>N</v>
      </c>
      <c r="K489" s="19" t="str">
        <f t="shared" si="79"/>
        <v>zzzz</v>
      </c>
      <c r="L489" s="19" t="str">
        <f t="shared" si="80"/>
        <v>BU</v>
      </c>
      <c r="M489" s="19" t="str">
        <f t="shared" si="81"/>
        <v>-</v>
      </c>
      <c r="N489" s="355" t="str">
        <f t="shared" si="82"/>
        <v/>
      </c>
      <c r="O489" s="355" t="str">
        <f t="shared" si="83"/>
        <v/>
      </c>
      <c r="P489" s="19" t="str">
        <f t="shared" si="84"/>
        <v/>
      </c>
      <c r="Q489" s="355">
        <f t="shared" si="85"/>
        <v>4</v>
      </c>
      <c r="R489" s="355">
        <f t="shared" si="86"/>
        <v>101</v>
      </c>
      <c r="S489" s="355">
        <f t="shared" si="87"/>
        <v>101</v>
      </c>
    </row>
    <row r="490" spans="1:19" ht="13.5" thickBot="1" x14ac:dyDescent="0.25">
      <c r="A490" s="19" t="s">
        <v>357</v>
      </c>
      <c r="B490" s="19" t="s">
        <v>692</v>
      </c>
      <c r="C490" s="19" t="s">
        <v>673</v>
      </c>
      <c r="E490" s="353"/>
      <c r="F490" s="19" t="s">
        <v>12</v>
      </c>
      <c r="G490" s="354">
        <v>42854.417395833334</v>
      </c>
      <c r="H490" s="354">
        <v>44756.441782407404</v>
      </c>
      <c r="I490" s="19" t="str">
        <f t="shared" si="77"/>
        <v>J</v>
      </c>
      <c r="J490" s="19" t="str">
        <f t="shared" si="78"/>
        <v>N</v>
      </c>
      <c r="K490" s="19" t="str">
        <f t="shared" si="79"/>
        <v>zzzz</v>
      </c>
      <c r="L490" s="19" t="str">
        <f t="shared" si="80"/>
        <v>BU</v>
      </c>
      <c r="M490" s="19" t="str">
        <f t="shared" si="81"/>
        <v>-</v>
      </c>
      <c r="N490" s="355" t="str">
        <f t="shared" si="82"/>
        <v/>
      </c>
      <c r="O490" s="355" t="str">
        <f t="shared" si="83"/>
        <v/>
      </c>
      <c r="P490" s="19" t="str">
        <f t="shared" si="84"/>
        <v/>
      </c>
      <c r="Q490" s="355">
        <f t="shared" si="85"/>
        <v>5</v>
      </c>
      <c r="R490" s="355">
        <f t="shared" si="86"/>
        <v>102</v>
      </c>
      <c r="S490" s="355">
        <f t="shared" si="87"/>
        <v>102</v>
      </c>
    </row>
    <row r="491" spans="1:19" ht="13.5" thickBot="1" x14ac:dyDescent="0.25">
      <c r="A491" s="19" t="s">
        <v>357</v>
      </c>
      <c r="B491" s="19" t="s">
        <v>692</v>
      </c>
      <c r="C491" s="19" t="s">
        <v>673</v>
      </c>
      <c r="E491" s="353"/>
      <c r="F491" s="19" t="s">
        <v>13</v>
      </c>
      <c r="G491" s="354">
        <v>43809.426215277781</v>
      </c>
      <c r="H491" s="354">
        <v>45503.669571759259</v>
      </c>
      <c r="I491" s="19" t="str">
        <f t="shared" si="77"/>
        <v>J</v>
      </c>
      <c r="J491" s="19" t="str">
        <f t="shared" si="78"/>
        <v>N</v>
      </c>
      <c r="K491" s="19" t="str">
        <f t="shared" si="79"/>
        <v>zzzz</v>
      </c>
      <c r="L491" s="19" t="str">
        <f t="shared" si="80"/>
        <v>BU</v>
      </c>
      <c r="M491" s="19" t="str">
        <f t="shared" si="81"/>
        <v>-</v>
      </c>
      <c r="N491" s="355">
        <f t="shared" si="82"/>
        <v>6</v>
      </c>
      <c r="O491" s="355" t="str">
        <f t="shared" si="83"/>
        <v/>
      </c>
      <c r="P491" s="19" t="str">
        <f t="shared" si="84"/>
        <v/>
      </c>
      <c r="Q491" s="355">
        <f t="shared" si="85"/>
        <v>6</v>
      </c>
      <c r="R491" s="355">
        <f t="shared" si="86"/>
        <v>103</v>
      </c>
      <c r="S491" s="355">
        <f t="shared" si="87"/>
        <v>103</v>
      </c>
    </row>
    <row r="492" spans="1:19" ht="13.5" thickBot="1" x14ac:dyDescent="0.25">
      <c r="A492" s="19" t="s">
        <v>349</v>
      </c>
      <c r="B492" s="19" t="s">
        <v>1050</v>
      </c>
      <c r="C492" s="19" t="s">
        <v>673</v>
      </c>
      <c r="E492" s="353"/>
      <c r="F492" s="19" t="s">
        <v>6</v>
      </c>
      <c r="G492" s="354">
        <v>43103.425173611111</v>
      </c>
      <c r="H492" s="354">
        <v>45314.389976851853</v>
      </c>
      <c r="I492" s="19" t="str">
        <f t="shared" si="77"/>
        <v>J</v>
      </c>
      <c r="J492" s="19" t="str">
        <f t="shared" si="78"/>
        <v>N</v>
      </c>
      <c r="K492" s="19" t="str">
        <f t="shared" si="79"/>
        <v>zzzz</v>
      </c>
      <c r="L492" s="19" t="str">
        <f t="shared" si="80"/>
        <v>BU</v>
      </c>
      <c r="M492" s="19" t="str">
        <f t="shared" si="81"/>
        <v>-</v>
      </c>
      <c r="N492" s="355" t="str">
        <f t="shared" si="82"/>
        <v/>
      </c>
      <c r="O492" s="355" t="str">
        <f t="shared" si="83"/>
        <v/>
      </c>
      <c r="P492" s="19" t="str">
        <f t="shared" si="84"/>
        <v/>
      </c>
      <c r="Q492" s="355">
        <f t="shared" si="85"/>
        <v>1</v>
      </c>
      <c r="R492" s="355">
        <f t="shared" si="86"/>
        <v>104</v>
      </c>
      <c r="S492" s="355">
        <f t="shared" si="87"/>
        <v>104</v>
      </c>
    </row>
    <row r="493" spans="1:19" ht="13.5" thickBot="1" x14ac:dyDescent="0.25">
      <c r="A493" s="353" t="s">
        <v>349</v>
      </c>
      <c r="B493" s="353" t="s">
        <v>604</v>
      </c>
      <c r="C493" s="353" t="s">
        <v>673</v>
      </c>
      <c r="E493" s="353">
        <v>37</v>
      </c>
      <c r="F493" s="353" t="s">
        <v>7</v>
      </c>
      <c r="G493" s="354">
        <v>43222.455937500003</v>
      </c>
      <c r="H493" s="354">
        <v>44984.605844907404</v>
      </c>
      <c r="I493" s="19" t="str">
        <f t="shared" si="77"/>
        <v>J</v>
      </c>
      <c r="J493" s="19" t="str">
        <f t="shared" si="78"/>
        <v>N</v>
      </c>
      <c r="K493" s="19" t="str">
        <f t="shared" si="79"/>
        <v>zzzz</v>
      </c>
      <c r="L493" s="19" t="str">
        <f t="shared" si="80"/>
        <v>BU</v>
      </c>
      <c r="M493" s="19" t="str">
        <f t="shared" si="81"/>
        <v>-</v>
      </c>
      <c r="N493" s="355" t="str">
        <f t="shared" si="82"/>
        <v/>
      </c>
      <c r="O493" s="355" t="str">
        <f t="shared" si="83"/>
        <v/>
      </c>
      <c r="P493" s="19" t="str">
        <f t="shared" si="84"/>
        <v/>
      </c>
      <c r="Q493" s="355">
        <f t="shared" si="85"/>
        <v>2</v>
      </c>
      <c r="R493" s="355">
        <f t="shared" si="86"/>
        <v>105</v>
      </c>
      <c r="S493" s="355">
        <f t="shared" si="87"/>
        <v>105</v>
      </c>
    </row>
    <row r="494" spans="1:19" ht="13.5" thickBot="1" x14ac:dyDescent="0.25">
      <c r="A494" s="19" t="s">
        <v>349</v>
      </c>
      <c r="B494" s="19" t="s">
        <v>1050</v>
      </c>
      <c r="C494" s="19" t="s">
        <v>673</v>
      </c>
      <c r="E494" s="353"/>
      <c r="F494" s="19" t="s">
        <v>9</v>
      </c>
      <c r="G494" s="354">
        <v>43137.39565972222</v>
      </c>
      <c r="H494" s="354">
        <v>45632.574340277781</v>
      </c>
      <c r="I494" s="19" t="str">
        <f t="shared" si="77"/>
        <v>J</v>
      </c>
      <c r="J494" s="19" t="str">
        <f t="shared" si="78"/>
        <v>N</v>
      </c>
      <c r="K494" s="19" t="str">
        <f t="shared" si="79"/>
        <v>zzzz</v>
      </c>
      <c r="L494" s="19" t="str">
        <f t="shared" si="80"/>
        <v>BU</v>
      </c>
      <c r="M494" s="19" t="str">
        <f t="shared" si="81"/>
        <v>-</v>
      </c>
      <c r="N494" s="355" t="str">
        <f t="shared" si="82"/>
        <v/>
      </c>
      <c r="O494" s="355" t="str">
        <f t="shared" si="83"/>
        <v/>
      </c>
      <c r="P494" s="19" t="str">
        <f t="shared" si="84"/>
        <v/>
      </c>
      <c r="Q494" s="355">
        <f t="shared" si="85"/>
        <v>3</v>
      </c>
      <c r="R494" s="355">
        <f t="shared" si="86"/>
        <v>106</v>
      </c>
      <c r="S494" s="355">
        <f t="shared" si="87"/>
        <v>106</v>
      </c>
    </row>
    <row r="495" spans="1:19" ht="13.5" thickBot="1" x14ac:dyDescent="0.25">
      <c r="A495" s="19" t="s">
        <v>349</v>
      </c>
      <c r="B495" s="19" t="s">
        <v>1050</v>
      </c>
      <c r="C495" s="19" t="s">
        <v>673</v>
      </c>
      <c r="E495" s="353"/>
      <c r="F495" s="19" t="s">
        <v>11</v>
      </c>
      <c r="G495" s="354">
        <v>45803.439756944441</v>
      </c>
      <c r="H495" s="354">
        <v>45803.439756944441</v>
      </c>
      <c r="I495" s="19" t="str">
        <f t="shared" si="77"/>
        <v>J</v>
      </c>
      <c r="J495" s="19" t="str">
        <f t="shared" si="78"/>
        <v>N</v>
      </c>
      <c r="K495" s="19" t="str">
        <f t="shared" si="79"/>
        <v>zzzz</v>
      </c>
      <c r="L495" s="19" t="str">
        <f t="shared" si="80"/>
        <v>BU</v>
      </c>
      <c r="M495" s="19" t="str">
        <f t="shared" si="81"/>
        <v>-</v>
      </c>
      <c r="N495" s="355" t="str">
        <f t="shared" si="82"/>
        <v/>
      </c>
      <c r="O495" s="355" t="str">
        <f t="shared" si="83"/>
        <v/>
      </c>
      <c r="P495" s="19" t="str">
        <f t="shared" si="84"/>
        <v/>
      </c>
      <c r="Q495" s="355">
        <f t="shared" si="85"/>
        <v>4</v>
      </c>
      <c r="R495" s="355">
        <f t="shared" si="86"/>
        <v>107</v>
      </c>
      <c r="S495" s="355">
        <f t="shared" si="87"/>
        <v>107</v>
      </c>
    </row>
    <row r="496" spans="1:19" ht="13.5" thickBot="1" x14ac:dyDescent="0.25">
      <c r="A496" s="19" t="s">
        <v>349</v>
      </c>
      <c r="B496" s="19" t="s">
        <v>1050</v>
      </c>
      <c r="C496" s="19" t="s">
        <v>673</v>
      </c>
      <c r="E496" s="353"/>
      <c r="F496" s="19" t="s">
        <v>15</v>
      </c>
      <c r="G496" s="354">
        <v>44484.494444444441</v>
      </c>
      <c r="H496" s="354">
        <v>44845.445</v>
      </c>
      <c r="I496" s="19" t="str">
        <f t="shared" si="77"/>
        <v>J</v>
      </c>
      <c r="J496" s="19" t="str">
        <f t="shared" si="78"/>
        <v>N</v>
      </c>
      <c r="K496" s="19" t="str">
        <f t="shared" si="79"/>
        <v>zzzz</v>
      </c>
      <c r="L496" s="19" t="str">
        <f t="shared" si="80"/>
        <v>BU</v>
      </c>
      <c r="M496" s="19" t="str">
        <f t="shared" si="81"/>
        <v>-</v>
      </c>
      <c r="N496" s="355" t="str">
        <f t="shared" si="82"/>
        <v/>
      </c>
      <c r="O496" s="355" t="str">
        <f t="shared" si="83"/>
        <v/>
      </c>
      <c r="P496" s="19" t="str">
        <f t="shared" si="84"/>
        <v/>
      </c>
      <c r="Q496" s="355">
        <f t="shared" si="85"/>
        <v>5</v>
      </c>
      <c r="R496" s="355">
        <f t="shared" si="86"/>
        <v>108</v>
      </c>
      <c r="S496" s="355">
        <f t="shared" si="87"/>
        <v>108</v>
      </c>
    </row>
    <row r="497" spans="1:19" ht="13.5" thickBot="1" x14ac:dyDescent="0.25">
      <c r="A497" s="19" t="s">
        <v>349</v>
      </c>
      <c r="B497" s="19" t="s">
        <v>1050</v>
      </c>
      <c r="C497" s="19" t="s">
        <v>673</v>
      </c>
      <c r="E497" s="353"/>
      <c r="F497" s="19" t="s">
        <v>12</v>
      </c>
      <c r="G497" s="354">
        <v>42478.439108796294</v>
      </c>
      <c r="H497" s="354">
        <v>44756.385763888888</v>
      </c>
      <c r="I497" s="19" t="str">
        <f t="shared" si="77"/>
        <v>J</v>
      </c>
      <c r="J497" s="19" t="str">
        <f t="shared" si="78"/>
        <v>N</v>
      </c>
      <c r="K497" s="19" t="str">
        <f t="shared" si="79"/>
        <v>zzzz</v>
      </c>
      <c r="L497" s="19" t="str">
        <f t="shared" si="80"/>
        <v>BU</v>
      </c>
      <c r="M497" s="19" t="str">
        <f t="shared" si="81"/>
        <v>-</v>
      </c>
      <c r="N497" s="355" t="str">
        <f t="shared" si="82"/>
        <v/>
      </c>
      <c r="O497" s="355" t="str">
        <f t="shared" si="83"/>
        <v/>
      </c>
      <c r="P497" s="19" t="str">
        <f t="shared" si="84"/>
        <v/>
      </c>
      <c r="Q497" s="355">
        <f t="shared" si="85"/>
        <v>6</v>
      </c>
      <c r="R497" s="355">
        <f t="shared" si="86"/>
        <v>109</v>
      </c>
      <c r="S497" s="355">
        <f t="shared" si="87"/>
        <v>109</v>
      </c>
    </row>
    <row r="498" spans="1:19" ht="13.5" thickBot="1" x14ac:dyDescent="0.25">
      <c r="A498" s="19" t="s">
        <v>349</v>
      </c>
      <c r="B498" s="19" t="s">
        <v>1050</v>
      </c>
      <c r="C498" s="19" t="s">
        <v>673</v>
      </c>
      <c r="E498" s="353"/>
      <c r="F498" s="19" t="s">
        <v>13</v>
      </c>
      <c r="G498" s="354">
        <v>41085.501087962963</v>
      </c>
      <c r="H498" s="354">
        <v>45503.669756944444</v>
      </c>
      <c r="I498" s="19" t="str">
        <f t="shared" si="77"/>
        <v>J</v>
      </c>
      <c r="J498" s="19" t="str">
        <f t="shared" si="78"/>
        <v>N</v>
      </c>
      <c r="K498" s="19" t="str">
        <f t="shared" si="79"/>
        <v>zzzz</v>
      </c>
      <c r="L498" s="19" t="str">
        <f t="shared" si="80"/>
        <v>BU</v>
      </c>
      <c r="M498" s="19" t="str">
        <f t="shared" si="81"/>
        <v>-</v>
      </c>
      <c r="N498" s="355">
        <f t="shared" si="82"/>
        <v>7</v>
      </c>
      <c r="O498" s="355" t="str">
        <f t="shared" si="83"/>
        <v/>
      </c>
      <c r="P498" s="19" t="str">
        <f t="shared" si="84"/>
        <v/>
      </c>
      <c r="Q498" s="355">
        <f t="shared" si="85"/>
        <v>7</v>
      </c>
      <c r="R498" s="355">
        <f t="shared" si="86"/>
        <v>110</v>
      </c>
      <c r="S498" s="355">
        <f t="shared" si="87"/>
        <v>110</v>
      </c>
    </row>
    <row r="499" spans="1:19" ht="13.5" thickBot="1" x14ac:dyDescent="0.25">
      <c r="A499" s="19" t="s">
        <v>358</v>
      </c>
      <c r="B499" s="19" t="s">
        <v>911</v>
      </c>
      <c r="C499" s="19" t="s">
        <v>673</v>
      </c>
      <c r="E499" s="353"/>
      <c r="F499" s="19" t="s">
        <v>6</v>
      </c>
      <c r="G499" s="354">
        <v>45314.419131944444</v>
      </c>
      <c r="H499" s="354">
        <v>45314.419131944444</v>
      </c>
      <c r="I499" s="19" t="str">
        <f t="shared" si="77"/>
        <v>J</v>
      </c>
      <c r="J499" s="19" t="str">
        <f t="shared" si="78"/>
        <v>N</v>
      </c>
      <c r="K499" s="19" t="str">
        <f t="shared" si="79"/>
        <v>zzzz</v>
      </c>
      <c r="L499" s="19" t="str">
        <f t="shared" si="80"/>
        <v>BU</v>
      </c>
      <c r="M499" s="19" t="str">
        <f t="shared" si="81"/>
        <v>-</v>
      </c>
      <c r="N499" s="355" t="str">
        <f t="shared" si="82"/>
        <v/>
      </c>
      <c r="O499" s="355" t="str">
        <f t="shared" si="83"/>
        <v/>
      </c>
      <c r="P499" s="19" t="str">
        <f t="shared" si="84"/>
        <v/>
      </c>
      <c r="Q499" s="355">
        <f t="shared" si="85"/>
        <v>1</v>
      </c>
      <c r="R499" s="355">
        <f t="shared" si="86"/>
        <v>111</v>
      </c>
      <c r="S499" s="355">
        <f t="shared" si="87"/>
        <v>111</v>
      </c>
    </row>
    <row r="500" spans="1:19" ht="13.5" thickBot="1" x14ac:dyDescent="0.25">
      <c r="A500" s="19" t="s">
        <v>358</v>
      </c>
      <c r="B500" s="19" t="s">
        <v>911</v>
      </c>
      <c r="C500" s="19" t="s">
        <v>673</v>
      </c>
      <c r="E500" s="353"/>
      <c r="F500" s="19" t="s">
        <v>9</v>
      </c>
      <c r="G500" s="354">
        <v>39927.544872685183</v>
      </c>
      <c r="H500" s="354">
        <v>45632.574733796297</v>
      </c>
      <c r="I500" s="19" t="str">
        <f t="shared" si="77"/>
        <v>J</v>
      </c>
      <c r="J500" s="19" t="str">
        <f t="shared" si="78"/>
        <v>N</v>
      </c>
      <c r="K500" s="19" t="str">
        <f t="shared" si="79"/>
        <v>zzzz</v>
      </c>
      <c r="L500" s="19" t="str">
        <f t="shared" si="80"/>
        <v>BU</v>
      </c>
      <c r="M500" s="19" t="str">
        <f t="shared" si="81"/>
        <v>-</v>
      </c>
      <c r="N500" s="355" t="str">
        <f t="shared" si="82"/>
        <v/>
      </c>
      <c r="O500" s="355" t="str">
        <f t="shared" si="83"/>
        <v/>
      </c>
      <c r="P500" s="19" t="str">
        <f t="shared" si="84"/>
        <v/>
      </c>
      <c r="Q500" s="355">
        <f t="shared" si="85"/>
        <v>2</v>
      </c>
      <c r="R500" s="355">
        <f t="shared" si="86"/>
        <v>112</v>
      </c>
      <c r="S500" s="355">
        <f t="shared" si="87"/>
        <v>112</v>
      </c>
    </row>
    <row r="501" spans="1:19" ht="13.5" thickBot="1" x14ac:dyDescent="0.25">
      <c r="A501" s="19" t="s">
        <v>358</v>
      </c>
      <c r="B501" s="19" t="s">
        <v>2287</v>
      </c>
      <c r="C501" s="19" t="s">
        <v>673</v>
      </c>
      <c r="E501" s="353"/>
      <c r="F501" s="19" t="s">
        <v>11</v>
      </c>
      <c r="G501" s="354">
        <v>45803.43236111111</v>
      </c>
      <c r="H501" s="354">
        <v>45803.43236111111</v>
      </c>
      <c r="I501" s="19" t="str">
        <f t="shared" si="77"/>
        <v>J</v>
      </c>
      <c r="J501" s="19" t="str">
        <f t="shared" si="78"/>
        <v>N</v>
      </c>
      <c r="K501" s="19" t="str">
        <f t="shared" si="79"/>
        <v>zzzz</v>
      </c>
      <c r="L501" s="19" t="str">
        <f t="shared" si="80"/>
        <v>BU</v>
      </c>
      <c r="M501" s="19" t="str">
        <f t="shared" si="81"/>
        <v>-</v>
      </c>
      <c r="N501" s="355" t="str">
        <f t="shared" si="82"/>
        <v/>
      </c>
      <c r="O501" s="355" t="str">
        <f t="shared" si="83"/>
        <v/>
      </c>
      <c r="P501" s="19" t="str">
        <f t="shared" si="84"/>
        <v/>
      </c>
      <c r="Q501" s="355">
        <f t="shared" si="85"/>
        <v>3</v>
      </c>
      <c r="R501" s="355">
        <f t="shared" si="86"/>
        <v>113</v>
      </c>
      <c r="S501" s="355">
        <f t="shared" si="87"/>
        <v>113</v>
      </c>
    </row>
    <row r="502" spans="1:19" ht="13.5" thickBot="1" x14ac:dyDescent="0.25">
      <c r="A502" s="353" t="s">
        <v>358</v>
      </c>
      <c r="B502" s="353" t="s">
        <v>911</v>
      </c>
      <c r="C502" s="353" t="s">
        <v>673</v>
      </c>
      <c r="E502" s="353"/>
      <c r="F502" s="353" t="s">
        <v>15</v>
      </c>
      <c r="G502" s="354">
        <v>43915.503194444442</v>
      </c>
      <c r="H502" s="354">
        <v>44449.475937499999</v>
      </c>
      <c r="I502" s="19" t="str">
        <f t="shared" si="77"/>
        <v>J</v>
      </c>
      <c r="J502" s="19" t="str">
        <f t="shared" si="78"/>
        <v>N</v>
      </c>
      <c r="K502" s="19" t="str">
        <f t="shared" si="79"/>
        <v>zzzz</v>
      </c>
      <c r="L502" s="19" t="str">
        <f t="shared" si="80"/>
        <v>BU</v>
      </c>
      <c r="M502" s="19" t="str">
        <f t="shared" si="81"/>
        <v>-</v>
      </c>
      <c r="N502" s="355" t="str">
        <f t="shared" si="82"/>
        <v/>
      </c>
      <c r="O502" s="355" t="str">
        <f t="shared" si="83"/>
        <v/>
      </c>
      <c r="P502" s="19" t="str">
        <f t="shared" si="84"/>
        <v/>
      </c>
      <c r="Q502" s="355">
        <f t="shared" si="85"/>
        <v>4</v>
      </c>
      <c r="R502" s="355">
        <f t="shared" si="86"/>
        <v>114</v>
      </c>
      <c r="S502" s="355">
        <f t="shared" si="87"/>
        <v>114</v>
      </c>
    </row>
    <row r="503" spans="1:19" ht="13.5" thickBot="1" x14ac:dyDescent="0.25">
      <c r="A503" s="19" t="s">
        <v>358</v>
      </c>
      <c r="B503" s="19" t="s">
        <v>911</v>
      </c>
      <c r="C503" s="19" t="s">
        <v>673</v>
      </c>
      <c r="E503" s="353"/>
      <c r="F503" s="19" t="s">
        <v>12</v>
      </c>
      <c r="G503" s="354">
        <v>45068.472604166665</v>
      </c>
      <c r="H503" s="354">
        <v>45068.472604166665</v>
      </c>
      <c r="I503" s="19" t="str">
        <f t="shared" si="77"/>
        <v>J</v>
      </c>
      <c r="J503" s="19" t="str">
        <f t="shared" si="78"/>
        <v>N</v>
      </c>
      <c r="K503" s="19" t="str">
        <f t="shared" si="79"/>
        <v>zzzz</v>
      </c>
      <c r="L503" s="19" t="str">
        <f t="shared" si="80"/>
        <v>BU</v>
      </c>
      <c r="M503" s="19" t="str">
        <f t="shared" si="81"/>
        <v>-</v>
      </c>
      <c r="N503" s="355">
        <f t="shared" si="82"/>
        <v>5</v>
      </c>
      <c r="O503" s="355" t="str">
        <f t="shared" si="83"/>
        <v/>
      </c>
      <c r="P503" s="19" t="str">
        <f t="shared" si="84"/>
        <v/>
      </c>
      <c r="Q503" s="355">
        <f t="shared" si="85"/>
        <v>5</v>
      </c>
      <c r="R503" s="355">
        <f t="shared" si="86"/>
        <v>115</v>
      </c>
      <c r="S503" s="355">
        <f t="shared" si="87"/>
        <v>115</v>
      </c>
    </row>
    <row r="504" spans="1:19" ht="13.5" thickBot="1" x14ac:dyDescent="0.25">
      <c r="A504" s="19" t="s">
        <v>344</v>
      </c>
      <c r="B504" s="19" t="s">
        <v>908</v>
      </c>
      <c r="C504" s="19" t="s">
        <v>673</v>
      </c>
      <c r="E504" s="353"/>
      <c r="F504" s="19" t="s">
        <v>6</v>
      </c>
      <c r="G504" s="354">
        <v>43279.477465277778</v>
      </c>
      <c r="H504" s="354">
        <v>45314.390104166669</v>
      </c>
      <c r="I504" s="19" t="str">
        <f t="shared" si="77"/>
        <v>J</v>
      </c>
      <c r="J504" s="19" t="str">
        <f t="shared" si="78"/>
        <v>N</v>
      </c>
      <c r="K504" s="19" t="str">
        <f t="shared" si="79"/>
        <v>zzzz</v>
      </c>
      <c r="L504" s="19" t="str">
        <f t="shared" si="80"/>
        <v>BU</v>
      </c>
      <c r="M504" s="19" t="str">
        <f t="shared" si="81"/>
        <v>-</v>
      </c>
      <c r="N504" s="355" t="str">
        <f t="shared" si="82"/>
        <v/>
      </c>
      <c r="O504" s="355" t="str">
        <f t="shared" si="83"/>
        <v/>
      </c>
      <c r="P504" s="19" t="str">
        <f t="shared" si="84"/>
        <v/>
      </c>
      <c r="Q504" s="355">
        <f t="shared" si="85"/>
        <v>1</v>
      </c>
      <c r="R504" s="355">
        <f t="shared" si="86"/>
        <v>116</v>
      </c>
      <c r="S504" s="355">
        <f t="shared" si="87"/>
        <v>116</v>
      </c>
    </row>
    <row r="505" spans="1:19" ht="13.5" thickBot="1" x14ac:dyDescent="0.25">
      <c r="A505" s="353" t="s">
        <v>344</v>
      </c>
      <c r="B505" s="353" t="s">
        <v>908</v>
      </c>
      <c r="C505" s="353" t="s">
        <v>673</v>
      </c>
      <c r="E505" s="353"/>
      <c r="F505" s="353" t="s">
        <v>9</v>
      </c>
      <c r="G505" s="354">
        <v>43117.523263888892</v>
      </c>
      <c r="H505" s="354">
        <v>45632.574999999997</v>
      </c>
      <c r="I505" s="19" t="str">
        <f t="shared" si="77"/>
        <v>J</v>
      </c>
      <c r="J505" s="19" t="str">
        <f t="shared" si="78"/>
        <v>N</v>
      </c>
      <c r="K505" s="19" t="str">
        <f t="shared" si="79"/>
        <v>zzzz</v>
      </c>
      <c r="L505" s="19" t="str">
        <f t="shared" si="80"/>
        <v>BU</v>
      </c>
      <c r="M505" s="353" t="str">
        <f t="shared" si="81"/>
        <v>-</v>
      </c>
      <c r="N505" s="356" t="str">
        <f t="shared" si="82"/>
        <v/>
      </c>
      <c r="O505" s="356" t="str">
        <f t="shared" si="83"/>
        <v/>
      </c>
      <c r="P505" s="353" t="str">
        <f t="shared" si="84"/>
        <v/>
      </c>
      <c r="Q505" s="356">
        <f t="shared" si="85"/>
        <v>2</v>
      </c>
      <c r="R505" s="356">
        <f t="shared" si="86"/>
        <v>117</v>
      </c>
      <c r="S505" s="356">
        <f t="shared" si="87"/>
        <v>117</v>
      </c>
    </row>
    <row r="506" spans="1:19" ht="13.5" thickBot="1" x14ac:dyDescent="0.25">
      <c r="A506" s="19" t="s">
        <v>344</v>
      </c>
      <c r="B506" s="19" t="s">
        <v>908</v>
      </c>
      <c r="C506" s="19" t="s">
        <v>673</v>
      </c>
      <c r="E506" s="353"/>
      <c r="F506" s="19" t="s">
        <v>11</v>
      </c>
      <c r="G506" s="354">
        <v>45803.454699074071</v>
      </c>
      <c r="H506" s="354">
        <v>45803.454699074071</v>
      </c>
      <c r="I506" s="19" t="str">
        <f t="shared" si="77"/>
        <v>J</v>
      </c>
      <c r="J506" s="19" t="str">
        <f t="shared" si="78"/>
        <v>N</v>
      </c>
      <c r="K506" s="19" t="str">
        <f t="shared" si="79"/>
        <v>zzzz</v>
      </c>
      <c r="L506" s="19" t="str">
        <f t="shared" si="80"/>
        <v>BU</v>
      </c>
      <c r="M506" s="19" t="str">
        <f t="shared" si="81"/>
        <v>-</v>
      </c>
      <c r="N506" s="355" t="str">
        <f t="shared" si="82"/>
        <v/>
      </c>
      <c r="O506" s="355" t="str">
        <f t="shared" si="83"/>
        <v/>
      </c>
      <c r="P506" s="19" t="str">
        <f t="shared" si="84"/>
        <v/>
      </c>
      <c r="Q506" s="355">
        <f t="shared" si="85"/>
        <v>3</v>
      </c>
      <c r="R506" s="355">
        <f t="shared" si="86"/>
        <v>118</v>
      </c>
      <c r="S506" s="355">
        <f t="shared" si="87"/>
        <v>118</v>
      </c>
    </row>
    <row r="507" spans="1:19" ht="13.5" thickBot="1" x14ac:dyDescent="0.25">
      <c r="A507" s="19" t="s">
        <v>344</v>
      </c>
      <c r="B507" s="19" t="s">
        <v>908</v>
      </c>
      <c r="C507" s="19" t="s">
        <v>673</v>
      </c>
      <c r="E507" s="353">
        <v>61</v>
      </c>
      <c r="F507" s="19" t="s">
        <v>15</v>
      </c>
      <c r="G507" s="354">
        <v>44484.494953703703</v>
      </c>
      <c r="H507" s="354">
        <v>45660.384293981479</v>
      </c>
      <c r="I507" s="19" t="str">
        <f t="shared" si="77"/>
        <v>J</v>
      </c>
      <c r="J507" s="19" t="str">
        <f t="shared" si="78"/>
        <v>N</v>
      </c>
      <c r="K507" s="19" t="str">
        <f t="shared" si="79"/>
        <v>zzzz</v>
      </c>
      <c r="L507" s="19" t="str">
        <f t="shared" si="80"/>
        <v>BU</v>
      </c>
      <c r="M507" s="19" t="str">
        <f t="shared" si="81"/>
        <v>-</v>
      </c>
      <c r="N507" s="355" t="str">
        <f t="shared" si="82"/>
        <v/>
      </c>
      <c r="O507" s="355" t="str">
        <f t="shared" si="83"/>
        <v/>
      </c>
      <c r="P507" s="19" t="str">
        <f t="shared" si="84"/>
        <v/>
      </c>
      <c r="Q507" s="355">
        <f t="shared" si="85"/>
        <v>4</v>
      </c>
      <c r="R507" s="355">
        <f t="shared" si="86"/>
        <v>119</v>
      </c>
      <c r="S507" s="355">
        <f t="shared" si="87"/>
        <v>119</v>
      </c>
    </row>
    <row r="508" spans="1:19" ht="13.5" thickBot="1" x14ac:dyDescent="0.25">
      <c r="A508" s="353" t="s">
        <v>344</v>
      </c>
      <c r="B508" s="353" t="s">
        <v>908</v>
      </c>
      <c r="C508" s="353" t="s">
        <v>673</v>
      </c>
      <c r="E508" s="353"/>
      <c r="F508" s="353" t="s">
        <v>12</v>
      </c>
      <c r="G508" s="354">
        <v>45068.472986111112</v>
      </c>
      <c r="H508" s="354">
        <v>45068.472986111112</v>
      </c>
      <c r="I508" s="19" t="str">
        <f t="shared" si="77"/>
        <v>J</v>
      </c>
      <c r="J508" s="19" t="str">
        <f t="shared" si="78"/>
        <v>N</v>
      </c>
      <c r="K508" s="19" t="str">
        <f t="shared" si="79"/>
        <v>zzzz</v>
      </c>
      <c r="L508" s="19" t="str">
        <f t="shared" si="80"/>
        <v>BU</v>
      </c>
      <c r="M508" s="19" t="str">
        <f t="shared" si="81"/>
        <v>-</v>
      </c>
      <c r="N508" s="355" t="str">
        <f t="shared" si="82"/>
        <v/>
      </c>
      <c r="O508" s="355" t="str">
        <f t="shared" si="83"/>
        <v/>
      </c>
      <c r="P508" s="19" t="str">
        <f t="shared" si="84"/>
        <v/>
      </c>
      <c r="Q508" s="355">
        <f t="shared" si="85"/>
        <v>5</v>
      </c>
      <c r="R508" s="355">
        <f t="shared" si="86"/>
        <v>120</v>
      </c>
      <c r="S508" s="355">
        <f t="shared" si="87"/>
        <v>120</v>
      </c>
    </row>
    <row r="509" spans="1:19" ht="13.5" thickBot="1" x14ac:dyDescent="0.25">
      <c r="A509" s="19" t="s">
        <v>344</v>
      </c>
      <c r="B509" s="19" t="s">
        <v>908</v>
      </c>
      <c r="C509" s="19" t="s">
        <v>673</v>
      </c>
      <c r="E509" s="353"/>
      <c r="F509" s="19" t="s">
        <v>13</v>
      </c>
      <c r="G509" s="354">
        <v>43839.687939814816</v>
      </c>
      <c r="H509" s="354">
        <v>45538.672997685186</v>
      </c>
      <c r="I509" s="19" t="str">
        <f t="shared" si="77"/>
        <v>J</v>
      </c>
      <c r="J509" s="19" t="str">
        <f t="shared" si="78"/>
        <v>N</v>
      </c>
      <c r="K509" s="19" t="str">
        <f t="shared" si="79"/>
        <v>zzzz</v>
      </c>
      <c r="L509" s="19" t="str">
        <f t="shared" si="80"/>
        <v>BU</v>
      </c>
      <c r="M509" s="19" t="str">
        <f t="shared" si="81"/>
        <v>-</v>
      </c>
      <c r="N509" s="355">
        <f t="shared" si="82"/>
        <v>6</v>
      </c>
      <c r="O509" s="355" t="str">
        <f t="shared" si="83"/>
        <v/>
      </c>
      <c r="P509" s="19" t="str">
        <f t="shared" si="84"/>
        <v/>
      </c>
      <c r="Q509" s="355">
        <f t="shared" si="85"/>
        <v>6</v>
      </c>
      <c r="R509" s="355">
        <f t="shared" si="86"/>
        <v>121</v>
      </c>
      <c r="S509" s="355">
        <f t="shared" si="87"/>
        <v>121</v>
      </c>
    </row>
    <row r="510" spans="1:19" ht="13.5" thickBot="1" x14ac:dyDescent="0.25">
      <c r="A510" s="19" t="s">
        <v>360</v>
      </c>
      <c r="B510" s="19" t="s">
        <v>772</v>
      </c>
      <c r="C510" s="19" t="s">
        <v>673</v>
      </c>
      <c r="E510" s="353"/>
      <c r="F510" s="19" t="s">
        <v>6</v>
      </c>
      <c r="G510" s="354">
        <v>45314.419340277775</v>
      </c>
      <c r="H510" s="354">
        <v>45314.419340277775</v>
      </c>
      <c r="I510" s="19" t="str">
        <f t="shared" si="77"/>
        <v>J</v>
      </c>
      <c r="J510" s="19" t="str">
        <f t="shared" si="78"/>
        <v>N</v>
      </c>
      <c r="K510" s="19" t="str">
        <f t="shared" si="79"/>
        <v>zzzz</v>
      </c>
      <c r="L510" s="19" t="str">
        <f t="shared" si="80"/>
        <v>BU</v>
      </c>
      <c r="M510" s="19" t="str">
        <f t="shared" si="81"/>
        <v>-</v>
      </c>
      <c r="N510" s="355" t="str">
        <f t="shared" si="82"/>
        <v/>
      </c>
      <c r="O510" s="355" t="str">
        <f t="shared" si="83"/>
        <v/>
      </c>
      <c r="P510" s="19" t="str">
        <f t="shared" si="84"/>
        <v/>
      </c>
      <c r="Q510" s="355">
        <f t="shared" si="85"/>
        <v>1</v>
      </c>
      <c r="R510" s="355">
        <f t="shared" si="86"/>
        <v>122</v>
      </c>
      <c r="S510" s="355">
        <f t="shared" si="87"/>
        <v>122</v>
      </c>
    </row>
    <row r="511" spans="1:19" ht="13.5" thickBot="1" x14ac:dyDescent="0.25">
      <c r="A511" s="353" t="s">
        <v>360</v>
      </c>
      <c r="B511" s="353" t="s">
        <v>1178</v>
      </c>
      <c r="C511" s="353" t="s">
        <v>673</v>
      </c>
      <c r="E511" s="353"/>
      <c r="F511" s="353" t="s">
        <v>7</v>
      </c>
      <c r="G511" s="354">
        <v>43222.412476851852</v>
      </c>
      <c r="H511" s="354">
        <v>44984.469918981478</v>
      </c>
      <c r="I511" s="19" t="str">
        <f t="shared" si="77"/>
        <v>J</v>
      </c>
      <c r="J511" s="19" t="str">
        <f t="shared" si="78"/>
        <v>N</v>
      </c>
      <c r="K511" s="19" t="str">
        <f t="shared" si="79"/>
        <v>zzzz</v>
      </c>
      <c r="L511" s="19" t="str">
        <f t="shared" si="80"/>
        <v>BU</v>
      </c>
      <c r="M511" s="353" t="str">
        <f t="shared" si="81"/>
        <v>-</v>
      </c>
      <c r="N511" s="356" t="str">
        <f t="shared" si="82"/>
        <v/>
      </c>
      <c r="O511" s="356" t="str">
        <f t="shared" si="83"/>
        <v/>
      </c>
      <c r="P511" s="353" t="str">
        <f t="shared" si="84"/>
        <v/>
      </c>
      <c r="Q511" s="356">
        <f t="shared" si="85"/>
        <v>2</v>
      </c>
      <c r="R511" s="356">
        <f t="shared" si="86"/>
        <v>123</v>
      </c>
      <c r="S511" s="356">
        <f t="shared" si="87"/>
        <v>123</v>
      </c>
    </row>
    <row r="512" spans="1:19" ht="13.5" thickBot="1" x14ac:dyDescent="0.25">
      <c r="A512" s="19" t="s">
        <v>360</v>
      </c>
      <c r="B512" s="19" t="s">
        <v>772</v>
      </c>
      <c r="C512" s="19" t="s">
        <v>673</v>
      </c>
      <c r="E512" s="357"/>
      <c r="F512" s="19" t="s">
        <v>8</v>
      </c>
      <c r="G512" s="354">
        <v>42374.308888888889</v>
      </c>
      <c r="H512" s="354">
        <v>44917.427812499998</v>
      </c>
      <c r="I512" s="19" t="str">
        <f t="shared" si="77"/>
        <v>J</v>
      </c>
      <c r="J512" s="19" t="str">
        <f t="shared" si="78"/>
        <v>N</v>
      </c>
      <c r="K512" s="19" t="str">
        <f t="shared" si="79"/>
        <v>zzzz</v>
      </c>
      <c r="L512" s="19" t="str">
        <f t="shared" si="80"/>
        <v>BU</v>
      </c>
      <c r="M512" s="19" t="str">
        <f t="shared" si="81"/>
        <v>-</v>
      </c>
      <c r="N512" s="355" t="str">
        <f t="shared" si="82"/>
        <v/>
      </c>
      <c r="O512" s="355" t="str">
        <f t="shared" si="83"/>
        <v/>
      </c>
      <c r="P512" s="19" t="str">
        <f t="shared" si="84"/>
        <v/>
      </c>
      <c r="Q512" s="355">
        <f t="shared" si="85"/>
        <v>3</v>
      </c>
      <c r="R512" s="355">
        <f t="shared" si="86"/>
        <v>124</v>
      </c>
      <c r="S512" s="355">
        <f t="shared" si="87"/>
        <v>124</v>
      </c>
    </row>
    <row r="513" spans="1:19" ht="13.5" thickBot="1" x14ac:dyDescent="0.25">
      <c r="A513" s="353" t="s">
        <v>360</v>
      </c>
      <c r="B513" s="353" t="s">
        <v>772</v>
      </c>
      <c r="C513" s="353" t="s">
        <v>673</v>
      </c>
      <c r="E513" s="353"/>
      <c r="F513" s="353" t="s">
        <v>9</v>
      </c>
      <c r="G513" s="354">
        <v>45309.400902777779</v>
      </c>
      <c r="H513" s="354">
        <v>45632.575138888889</v>
      </c>
      <c r="I513" s="19" t="str">
        <f t="shared" si="77"/>
        <v>J</v>
      </c>
      <c r="J513" s="19" t="str">
        <f t="shared" si="78"/>
        <v>N</v>
      </c>
      <c r="K513" s="19" t="str">
        <f t="shared" si="79"/>
        <v>zzzz</v>
      </c>
      <c r="L513" s="19" t="str">
        <f t="shared" si="80"/>
        <v>BU</v>
      </c>
      <c r="M513" s="19" t="str">
        <f t="shared" si="81"/>
        <v>-</v>
      </c>
      <c r="N513" s="355" t="str">
        <f t="shared" si="82"/>
        <v/>
      </c>
      <c r="O513" s="355" t="str">
        <f t="shared" si="83"/>
        <v/>
      </c>
      <c r="P513" s="19" t="str">
        <f t="shared" si="84"/>
        <v/>
      </c>
      <c r="Q513" s="355">
        <f t="shared" si="85"/>
        <v>4</v>
      </c>
      <c r="R513" s="355">
        <f t="shared" si="86"/>
        <v>125</v>
      </c>
      <c r="S513" s="355">
        <f t="shared" si="87"/>
        <v>125</v>
      </c>
    </row>
    <row r="514" spans="1:19" ht="13.5" thickBot="1" x14ac:dyDescent="0.25">
      <c r="A514" s="19" t="s">
        <v>360</v>
      </c>
      <c r="B514" s="19" t="s">
        <v>626</v>
      </c>
      <c r="C514" s="19" t="s">
        <v>673</v>
      </c>
      <c r="E514" s="353"/>
      <c r="F514" s="19" t="s">
        <v>10</v>
      </c>
      <c r="G514" s="354">
        <v>36887.551828703705</v>
      </c>
      <c r="H514" s="354">
        <v>45596.633171296293</v>
      </c>
      <c r="I514" s="19" t="str">
        <f t="shared" ref="I514:I577" si="88">IF((LEN(A514)&gt;2),"J","N")</f>
        <v>J</v>
      </c>
      <c r="J514" s="19" t="str">
        <f t="shared" ref="J514:J577" si="89">IF((D514&gt;0),"J","N")</f>
        <v>N</v>
      </c>
      <c r="K514" s="19" t="str">
        <f t="shared" ref="K514:K577" si="90">IF((D514&gt;0),(MID(D514,1,2)),"zzzz")</f>
        <v>zzzz</v>
      </c>
      <c r="L514" s="19" t="str">
        <f t="shared" ref="L514:L577" si="91">MID(A514,1,2)</f>
        <v>BU</v>
      </c>
      <c r="M514" s="19" t="str">
        <f t="shared" ref="M514:M577" si="92">MID(A514,3,1)</f>
        <v>-</v>
      </c>
      <c r="N514" s="355" t="str">
        <f t="shared" ref="N514:N577" si="93">IF(A514=A515,"",Q514)</f>
        <v/>
      </c>
      <c r="O514" s="355" t="str">
        <f t="shared" ref="O514:O577" si="94">IF(D514=D515,"",R514)</f>
        <v/>
      </c>
      <c r="P514" s="19" t="str">
        <f t="shared" ref="P514:P577" si="95">IF(K514=K515,"",S514)</f>
        <v/>
      </c>
      <c r="Q514" s="355">
        <f t="shared" ref="Q514:Q577" si="96">IF(A514=A513,Q513+ 1,1)</f>
        <v>5</v>
      </c>
      <c r="R514" s="355">
        <f t="shared" ref="R514:R577" si="97">IF(D514=D513,R513+ 1,1)</f>
        <v>126</v>
      </c>
      <c r="S514" s="355">
        <f t="shared" ref="S514:S577" si="98">IF(K514=K513,S513+ 1,1)</f>
        <v>126</v>
      </c>
    </row>
    <row r="515" spans="1:19" ht="13.5" thickBot="1" x14ac:dyDescent="0.25">
      <c r="A515" s="353" t="s">
        <v>360</v>
      </c>
      <c r="B515" s="353" t="s">
        <v>772</v>
      </c>
      <c r="C515" s="353" t="s">
        <v>673</v>
      </c>
      <c r="E515" s="353"/>
      <c r="F515" s="353" t="s">
        <v>11</v>
      </c>
      <c r="G515" s="354">
        <v>45824.56962962963</v>
      </c>
      <c r="H515" s="354">
        <v>45824.56962962963</v>
      </c>
      <c r="I515" s="19" t="str">
        <f t="shared" si="88"/>
        <v>J</v>
      </c>
      <c r="J515" s="19" t="str">
        <f t="shared" si="89"/>
        <v>N</v>
      </c>
      <c r="K515" s="19" t="str">
        <f t="shared" si="90"/>
        <v>zzzz</v>
      </c>
      <c r="L515" s="19" t="str">
        <f t="shared" si="91"/>
        <v>BU</v>
      </c>
      <c r="M515" s="353" t="str">
        <f t="shared" si="92"/>
        <v>-</v>
      </c>
      <c r="N515" s="356" t="str">
        <f t="shared" si="93"/>
        <v/>
      </c>
      <c r="O515" s="356" t="str">
        <f t="shared" si="94"/>
        <v/>
      </c>
      <c r="P515" s="353" t="str">
        <f t="shared" si="95"/>
        <v/>
      </c>
      <c r="Q515" s="356">
        <f t="shared" si="96"/>
        <v>6</v>
      </c>
      <c r="R515" s="356">
        <f t="shared" si="97"/>
        <v>127</v>
      </c>
      <c r="S515" s="356">
        <f t="shared" si="98"/>
        <v>127</v>
      </c>
    </row>
    <row r="516" spans="1:19" ht="13.5" thickBot="1" x14ac:dyDescent="0.25">
      <c r="A516" s="19" t="s">
        <v>360</v>
      </c>
      <c r="B516" s="19" t="s">
        <v>772</v>
      </c>
      <c r="C516" s="19" t="s">
        <v>673</v>
      </c>
      <c r="E516" s="353"/>
      <c r="F516" s="19" t="s">
        <v>15</v>
      </c>
      <c r="G516" s="354">
        <v>40428.648831018516</v>
      </c>
      <c r="H516" s="354">
        <v>45660.384409722225</v>
      </c>
      <c r="I516" s="19" t="str">
        <f t="shared" si="88"/>
        <v>J</v>
      </c>
      <c r="J516" s="19" t="str">
        <f t="shared" si="89"/>
        <v>N</v>
      </c>
      <c r="K516" s="19" t="str">
        <f t="shared" si="90"/>
        <v>zzzz</v>
      </c>
      <c r="L516" s="19" t="str">
        <f t="shared" si="91"/>
        <v>BU</v>
      </c>
      <c r="M516" s="19" t="str">
        <f t="shared" si="92"/>
        <v>-</v>
      </c>
      <c r="N516" s="355" t="str">
        <f t="shared" si="93"/>
        <v/>
      </c>
      <c r="O516" s="355" t="str">
        <f t="shared" si="94"/>
        <v/>
      </c>
      <c r="P516" s="19" t="str">
        <f t="shared" si="95"/>
        <v/>
      </c>
      <c r="Q516" s="355">
        <f t="shared" si="96"/>
        <v>7</v>
      </c>
      <c r="R516" s="355">
        <f t="shared" si="97"/>
        <v>128</v>
      </c>
      <c r="S516" s="355">
        <f t="shared" si="98"/>
        <v>128</v>
      </c>
    </row>
    <row r="517" spans="1:19" ht="13.5" thickBot="1" x14ac:dyDescent="0.25">
      <c r="A517" s="353" t="s">
        <v>360</v>
      </c>
      <c r="B517" s="353" t="s">
        <v>772</v>
      </c>
      <c r="C517" s="353" t="s">
        <v>673</v>
      </c>
      <c r="E517" s="353"/>
      <c r="F517" s="353" t="s">
        <v>12</v>
      </c>
      <c r="G517" s="354">
        <v>42598.45894675926</v>
      </c>
      <c r="H517" s="354">
        <v>44756.44804398148</v>
      </c>
      <c r="I517" s="19" t="str">
        <f t="shared" si="88"/>
        <v>J</v>
      </c>
      <c r="J517" s="19" t="str">
        <f t="shared" si="89"/>
        <v>N</v>
      </c>
      <c r="K517" s="19" t="str">
        <f t="shared" si="90"/>
        <v>zzzz</v>
      </c>
      <c r="L517" s="19" t="str">
        <f t="shared" si="91"/>
        <v>BU</v>
      </c>
      <c r="M517" s="353" t="str">
        <f t="shared" si="92"/>
        <v>-</v>
      </c>
      <c r="N517" s="356" t="str">
        <f t="shared" si="93"/>
        <v/>
      </c>
      <c r="O517" s="356" t="str">
        <f t="shared" si="94"/>
        <v/>
      </c>
      <c r="P517" s="353" t="str">
        <f t="shared" si="95"/>
        <v/>
      </c>
      <c r="Q517" s="356">
        <f t="shared" si="96"/>
        <v>8</v>
      </c>
      <c r="R517" s="356">
        <f t="shared" si="97"/>
        <v>129</v>
      </c>
      <c r="S517" s="356">
        <f t="shared" si="98"/>
        <v>129</v>
      </c>
    </row>
    <row r="518" spans="1:19" ht="13.5" thickBot="1" x14ac:dyDescent="0.25">
      <c r="A518" s="353" t="s">
        <v>360</v>
      </c>
      <c r="B518" s="353" t="s">
        <v>772</v>
      </c>
      <c r="C518" s="353" t="s">
        <v>673</v>
      </c>
      <c r="E518" s="353"/>
      <c r="F518" s="353" t="s">
        <v>13</v>
      </c>
      <c r="G518" s="354">
        <v>37817.566111111111</v>
      </c>
      <c r="H518" s="354">
        <v>45503.670266203706</v>
      </c>
      <c r="I518" s="19" t="str">
        <f t="shared" si="88"/>
        <v>J</v>
      </c>
      <c r="J518" s="19" t="str">
        <f t="shared" si="89"/>
        <v>N</v>
      </c>
      <c r="K518" s="19" t="str">
        <f t="shared" si="90"/>
        <v>zzzz</v>
      </c>
      <c r="L518" s="19" t="str">
        <f t="shared" si="91"/>
        <v>BU</v>
      </c>
      <c r="M518" s="353" t="str">
        <f t="shared" si="92"/>
        <v>-</v>
      </c>
      <c r="N518" s="356">
        <f t="shared" si="93"/>
        <v>9</v>
      </c>
      <c r="O518" s="356" t="str">
        <f t="shared" si="94"/>
        <v/>
      </c>
      <c r="P518" s="353" t="str">
        <f t="shared" si="95"/>
        <v/>
      </c>
      <c r="Q518" s="356">
        <f t="shared" si="96"/>
        <v>9</v>
      </c>
      <c r="R518" s="356">
        <f t="shared" si="97"/>
        <v>130</v>
      </c>
      <c r="S518" s="356">
        <f t="shared" si="98"/>
        <v>130</v>
      </c>
    </row>
    <row r="519" spans="1:19" ht="13.5" thickBot="1" x14ac:dyDescent="0.25">
      <c r="A519" s="353" t="s">
        <v>353</v>
      </c>
      <c r="B519" s="353" t="s">
        <v>784</v>
      </c>
      <c r="C519" s="353" t="s">
        <v>673</v>
      </c>
      <c r="E519" s="353"/>
      <c r="F519" s="353" t="s">
        <v>6</v>
      </c>
      <c r="G519" s="354">
        <v>45314.419918981483</v>
      </c>
      <c r="H519" s="354">
        <v>45314.419918981483</v>
      </c>
      <c r="I519" s="19" t="str">
        <f t="shared" si="88"/>
        <v>J</v>
      </c>
      <c r="J519" s="19" t="str">
        <f t="shared" si="89"/>
        <v>N</v>
      </c>
      <c r="K519" s="19" t="str">
        <f t="shared" si="90"/>
        <v>zzzz</v>
      </c>
      <c r="L519" s="19" t="str">
        <f t="shared" si="91"/>
        <v>BU</v>
      </c>
      <c r="M519" s="19" t="str">
        <f t="shared" si="92"/>
        <v>-</v>
      </c>
      <c r="N519" s="355" t="str">
        <f t="shared" si="93"/>
        <v/>
      </c>
      <c r="O519" s="355" t="str">
        <f t="shared" si="94"/>
        <v/>
      </c>
      <c r="P519" s="19" t="str">
        <f t="shared" si="95"/>
        <v/>
      </c>
      <c r="Q519" s="355">
        <f t="shared" si="96"/>
        <v>1</v>
      </c>
      <c r="R519" s="355">
        <f t="shared" si="97"/>
        <v>131</v>
      </c>
      <c r="S519" s="355">
        <f t="shared" si="98"/>
        <v>131</v>
      </c>
    </row>
    <row r="520" spans="1:19" ht="13.5" thickBot="1" x14ac:dyDescent="0.25">
      <c r="A520" s="19" t="s">
        <v>353</v>
      </c>
      <c r="B520" s="19" t="s">
        <v>785</v>
      </c>
      <c r="C520" s="19" t="s">
        <v>673</v>
      </c>
      <c r="E520" s="353"/>
      <c r="F520" s="19" t="s">
        <v>7</v>
      </c>
      <c r="G520" s="354">
        <v>41563</v>
      </c>
      <c r="H520" s="354">
        <v>44984.424791666665</v>
      </c>
      <c r="I520" s="19" t="str">
        <f t="shared" si="88"/>
        <v>J</v>
      </c>
      <c r="J520" s="19" t="str">
        <f t="shared" si="89"/>
        <v>N</v>
      </c>
      <c r="K520" s="19" t="str">
        <f t="shared" si="90"/>
        <v>zzzz</v>
      </c>
      <c r="L520" s="19" t="str">
        <f t="shared" si="91"/>
        <v>BU</v>
      </c>
      <c r="M520" s="19" t="str">
        <f t="shared" si="92"/>
        <v>-</v>
      </c>
      <c r="N520" s="355" t="str">
        <f t="shared" si="93"/>
        <v/>
      </c>
      <c r="O520" s="355" t="str">
        <f t="shared" si="94"/>
        <v/>
      </c>
      <c r="P520" s="19" t="str">
        <f t="shared" si="95"/>
        <v/>
      </c>
      <c r="Q520" s="355">
        <f t="shared" si="96"/>
        <v>2</v>
      </c>
      <c r="R520" s="355">
        <f t="shared" si="97"/>
        <v>132</v>
      </c>
      <c r="S520" s="355">
        <f t="shared" si="98"/>
        <v>132</v>
      </c>
    </row>
    <row r="521" spans="1:19" ht="13.5" thickBot="1" x14ac:dyDescent="0.25">
      <c r="A521" s="19" t="s">
        <v>353</v>
      </c>
      <c r="B521" s="19" t="s">
        <v>784</v>
      </c>
      <c r="C521" s="19" t="s">
        <v>673</v>
      </c>
      <c r="E521" s="353"/>
      <c r="F521" s="19" t="s">
        <v>16</v>
      </c>
      <c r="G521" s="354">
        <v>45460.461458333331</v>
      </c>
      <c r="H521" s="354">
        <v>45460.461458333331</v>
      </c>
      <c r="I521" s="19" t="str">
        <f t="shared" si="88"/>
        <v>J</v>
      </c>
      <c r="J521" s="19" t="str">
        <f t="shared" si="89"/>
        <v>N</v>
      </c>
      <c r="K521" s="19" t="str">
        <f t="shared" si="90"/>
        <v>zzzz</v>
      </c>
      <c r="L521" s="19" t="str">
        <f t="shared" si="91"/>
        <v>BU</v>
      </c>
      <c r="M521" s="19" t="str">
        <f t="shared" si="92"/>
        <v>-</v>
      </c>
      <c r="N521" s="355" t="str">
        <f t="shared" si="93"/>
        <v/>
      </c>
      <c r="O521" s="355" t="str">
        <f t="shared" si="94"/>
        <v/>
      </c>
      <c r="P521" s="19" t="str">
        <f t="shared" si="95"/>
        <v/>
      </c>
      <c r="Q521" s="355">
        <f t="shared" si="96"/>
        <v>3</v>
      </c>
      <c r="R521" s="355">
        <f t="shared" si="97"/>
        <v>133</v>
      </c>
      <c r="S521" s="355">
        <f t="shared" si="98"/>
        <v>133</v>
      </c>
    </row>
    <row r="522" spans="1:19" ht="13.5" thickBot="1" x14ac:dyDescent="0.25">
      <c r="A522" s="19" t="s">
        <v>353</v>
      </c>
      <c r="B522" s="19" t="s">
        <v>784</v>
      </c>
      <c r="C522" s="19" t="s">
        <v>673</v>
      </c>
      <c r="E522" s="353"/>
      <c r="F522" s="19" t="s">
        <v>9</v>
      </c>
      <c r="G522" s="354">
        <v>44358.606030092589</v>
      </c>
      <c r="H522" s="354">
        <v>45632.575578703705</v>
      </c>
      <c r="I522" s="19" t="str">
        <f t="shared" si="88"/>
        <v>J</v>
      </c>
      <c r="J522" s="19" t="str">
        <f t="shared" si="89"/>
        <v>N</v>
      </c>
      <c r="K522" s="19" t="str">
        <f t="shared" si="90"/>
        <v>zzzz</v>
      </c>
      <c r="L522" s="19" t="str">
        <f t="shared" si="91"/>
        <v>BU</v>
      </c>
      <c r="M522" s="19" t="str">
        <f t="shared" si="92"/>
        <v>-</v>
      </c>
      <c r="N522" s="355" t="str">
        <f t="shared" si="93"/>
        <v/>
      </c>
      <c r="O522" s="355" t="str">
        <f t="shared" si="94"/>
        <v/>
      </c>
      <c r="P522" s="19" t="str">
        <f t="shared" si="95"/>
        <v/>
      </c>
      <c r="Q522" s="355">
        <f t="shared" si="96"/>
        <v>4</v>
      </c>
      <c r="R522" s="355">
        <f t="shared" si="97"/>
        <v>134</v>
      </c>
      <c r="S522" s="355">
        <f t="shared" si="98"/>
        <v>134</v>
      </c>
    </row>
    <row r="523" spans="1:19" ht="13.5" thickBot="1" x14ac:dyDescent="0.25">
      <c r="A523" s="19" t="s">
        <v>353</v>
      </c>
      <c r="B523" s="19" t="s">
        <v>784</v>
      </c>
      <c r="C523" s="19" t="s">
        <v>673</v>
      </c>
      <c r="E523" s="353"/>
      <c r="F523" s="19" t="s">
        <v>11</v>
      </c>
      <c r="G523" s="354">
        <v>45803.44017361111</v>
      </c>
      <c r="H523" s="354">
        <v>45803.44017361111</v>
      </c>
      <c r="I523" s="19" t="str">
        <f t="shared" si="88"/>
        <v>J</v>
      </c>
      <c r="J523" s="19" t="str">
        <f t="shared" si="89"/>
        <v>N</v>
      </c>
      <c r="K523" s="19" t="str">
        <f t="shared" si="90"/>
        <v>zzzz</v>
      </c>
      <c r="L523" s="19" t="str">
        <f t="shared" si="91"/>
        <v>BU</v>
      </c>
      <c r="M523" s="19" t="str">
        <f t="shared" si="92"/>
        <v>-</v>
      </c>
      <c r="N523" s="355" t="str">
        <f t="shared" si="93"/>
        <v/>
      </c>
      <c r="O523" s="355" t="str">
        <f t="shared" si="94"/>
        <v/>
      </c>
      <c r="P523" s="19" t="str">
        <f t="shared" si="95"/>
        <v/>
      </c>
      <c r="Q523" s="355">
        <f t="shared" si="96"/>
        <v>5</v>
      </c>
      <c r="R523" s="355">
        <f t="shared" si="97"/>
        <v>135</v>
      </c>
      <c r="S523" s="355">
        <f t="shared" si="98"/>
        <v>135</v>
      </c>
    </row>
    <row r="524" spans="1:19" ht="13.5" thickBot="1" x14ac:dyDescent="0.25">
      <c r="A524" s="19" t="s">
        <v>353</v>
      </c>
      <c r="B524" s="19" t="s">
        <v>784</v>
      </c>
      <c r="C524" s="19" t="s">
        <v>673</v>
      </c>
      <c r="E524" s="353"/>
      <c r="F524" s="19" t="s">
        <v>15</v>
      </c>
      <c r="G524" s="354">
        <v>44484.488483796296</v>
      </c>
      <c r="H524" s="354">
        <v>45660.38453703704</v>
      </c>
      <c r="I524" s="19" t="str">
        <f t="shared" si="88"/>
        <v>J</v>
      </c>
      <c r="J524" s="19" t="str">
        <f t="shared" si="89"/>
        <v>N</v>
      </c>
      <c r="K524" s="19" t="str">
        <f t="shared" si="90"/>
        <v>zzzz</v>
      </c>
      <c r="L524" s="19" t="str">
        <f t="shared" si="91"/>
        <v>BU</v>
      </c>
      <c r="M524" s="19" t="str">
        <f t="shared" si="92"/>
        <v>-</v>
      </c>
      <c r="N524" s="355" t="str">
        <f t="shared" si="93"/>
        <v/>
      </c>
      <c r="O524" s="355" t="str">
        <f t="shared" si="94"/>
        <v/>
      </c>
      <c r="P524" s="19" t="str">
        <f t="shared" si="95"/>
        <v/>
      </c>
      <c r="Q524" s="355">
        <f t="shared" si="96"/>
        <v>6</v>
      </c>
      <c r="R524" s="355">
        <f t="shared" si="97"/>
        <v>136</v>
      </c>
      <c r="S524" s="355">
        <f t="shared" si="98"/>
        <v>136</v>
      </c>
    </row>
    <row r="525" spans="1:19" ht="13.5" thickBot="1" x14ac:dyDescent="0.25">
      <c r="A525" s="19" t="s">
        <v>353</v>
      </c>
      <c r="B525" s="19" t="s">
        <v>784</v>
      </c>
      <c r="C525" s="19" t="s">
        <v>673</v>
      </c>
      <c r="E525" s="353"/>
      <c r="F525" s="19" t="s">
        <v>12</v>
      </c>
      <c r="G525" s="354">
        <v>44644.56653935185</v>
      </c>
      <c r="H525" s="354">
        <v>44714.415601851855</v>
      </c>
      <c r="I525" s="19" t="str">
        <f t="shared" si="88"/>
        <v>J</v>
      </c>
      <c r="J525" s="19" t="str">
        <f t="shared" si="89"/>
        <v>N</v>
      </c>
      <c r="K525" s="19" t="str">
        <f t="shared" si="90"/>
        <v>zzzz</v>
      </c>
      <c r="L525" s="19" t="str">
        <f t="shared" si="91"/>
        <v>BU</v>
      </c>
      <c r="M525" s="19" t="str">
        <f t="shared" si="92"/>
        <v>-</v>
      </c>
      <c r="N525" s="355">
        <f t="shared" si="93"/>
        <v>7</v>
      </c>
      <c r="O525" s="355" t="str">
        <f t="shared" si="94"/>
        <v/>
      </c>
      <c r="P525" s="19" t="str">
        <f t="shared" si="95"/>
        <v/>
      </c>
      <c r="Q525" s="355">
        <f t="shared" si="96"/>
        <v>7</v>
      </c>
      <c r="R525" s="355">
        <f t="shared" si="97"/>
        <v>137</v>
      </c>
      <c r="S525" s="355">
        <f t="shared" si="98"/>
        <v>137</v>
      </c>
    </row>
    <row r="526" spans="1:19" ht="13.5" thickBot="1" x14ac:dyDescent="0.25">
      <c r="A526" s="353" t="s">
        <v>1870</v>
      </c>
      <c r="B526" s="353" t="s">
        <v>1877</v>
      </c>
      <c r="C526" s="353" t="s">
        <v>673</v>
      </c>
      <c r="E526" s="353">
        <v>56</v>
      </c>
      <c r="F526" s="353" t="s">
        <v>6</v>
      </c>
      <c r="G526" s="354">
        <v>41583.629270833335</v>
      </c>
      <c r="H526" s="354">
        <v>45470.364062499997</v>
      </c>
      <c r="I526" s="19" t="str">
        <f t="shared" si="88"/>
        <v>J</v>
      </c>
      <c r="J526" s="19" t="str">
        <f t="shared" si="89"/>
        <v>N</v>
      </c>
      <c r="K526" s="19" t="str">
        <f t="shared" si="90"/>
        <v>zzzz</v>
      </c>
      <c r="L526" s="19" t="str">
        <f t="shared" si="91"/>
        <v>BU</v>
      </c>
      <c r="M526" s="353" t="str">
        <f t="shared" si="92"/>
        <v>-</v>
      </c>
      <c r="N526" s="356" t="str">
        <f t="shared" si="93"/>
        <v/>
      </c>
      <c r="O526" s="356" t="str">
        <f t="shared" si="94"/>
        <v/>
      </c>
      <c r="P526" s="353" t="str">
        <f t="shared" si="95"/>
        <v/>
      </c>
      <c r="Q526" s="356">
        <f t="shared" si="96"/>
        <v>1</v>
      </c>
      <c r="R526" s="356">
        <f t="shared" si="97"/>
        <v>138</v>
      </c>
      <c r="S526" s="356">
        <f t="shared" si="98"/>
        <v>138</v>
      </c>
    </row>
    <row r="527" spans="1:19" ht="13.5" thickBot="1" x14ac:dyDescent="0.25">
      <c r="A527" s="19" t="s">
        <v>1870</v>
      </c>
      <c r="B527" s="19" t="s">
        <v>1927</v>
      </c>
      <c r="C527" s="19" t="s">
        <v>673</v>
      </c>
      <c r="E527" s="353">
        <v>17</v>
      </c>
      <c r="F527" s="19" t="s">
        <v>7</v>
      </c>
      <c r="G527" s="354">
        <v>44984.376331018517</v>
      </c>
      <c r="H527" s="354">
        <v>45429.45380787037</v>
      </c>
      <c r="I527" s="19" t="str">
        <f t="shared" si="88"/>
        <v>J</v>
      </c>
      <c r="J527" s="19" t="str">
        <f t="shared" si="89"/>
        <v>N</v>
      </c>
      <c r="K527" s="19" t="str">
        <f t="shared" si="90"/>
        <v>zzzz</v>
      </c>
      <c r="L527" s="19" t="str">
        <f t="shared" si="91"/>
        <v>BU</v>
      </c>
      <c r="M527" s="19" t="str">
        <f t="shared" si="92"/>
        <v>-</v>
      </c>
      <c r="N527" s="355" t="str">
        <f t="shared" si="93"/>
        <v/>
      </c>
      <c r="O527" s="355" t="str">
        <f t="shared" si="94"/>
        <v/>
      </c>
      <c r="P527" s="19" t="str">
        <f t="shared" si="95"/>
        <v/>
      </c>
      <c r="Q527" s="355">
        <f t="shared" si="96"/>
        <v>2</v>
      </c>
      <c r="R527" s="355">
        <f t="shared" si="97"/>
        <v>139</v>
      </c>
      <c r="S527" s="355">
        <f t="shared" si="98"/>
        <v>139</v>
      </c>
    </row>
    <row r="528" spans="1:19" ht="13.5" thickBot="1" x14ac:dyDescent="0.25">
      <c r="A528" s="353" t="s">
        <v>1870</v>
      </c>
      <c r="B528" s="353" t="s">
        <v>1877</v>
      </c>
      <c r="C528" s="353" t="s">
        <v>673</v>
      </c>
      <c r="E528" s="353"/>
      <c r="F528" s="353" t="s">
        <v>16</v>
      </c>
      <c r="G528" s="354">
        <v>45460.461793981478</v>
      </c>
      <c r="H528" s="354">
        <v>45460.461793981478</v>
      </c>
      <c r="I528" s="19" t="str">
        <f t="shared" si="88"/>
        <v>J</v>
      </c>
      <c r="J528" s="19" t="str">
        <f t="shared" si="89"/>
        <v>N</v>
      </c>
      <c r="K528" s="19" t="str">
        <f t="shared" si="90"/>
        <v>zzzz</v>
      </c>
      <c r="L528" s="19" t="str">
        <f t="shared" si="91"/>
        <v>BU</v>
      </c>
      <c r="M528" s="19" t="str">
        <f t="shared" si="92"/>
        <v>-</v>
      </c>
      <c r="N528" s="355" t="str">
        <f t="shared" si="93"/>
        <v/>
      </c>
      <c r="O528" s="355" t="str">
        <f t="shared" si="94"/>
        <v/>
      </c>
      <c r="P528" s="19" t="str">
        <f t="shared" si="95"/>
        <v/>
      </c>
      <c r="Q528" s="355">
        <f t="shared" si="96"/>
        <v>3</v>
      </c>
      <c r="R528" s="355">
        <f t="shared" si="97"/>
        <v>140</v>
      </c>
      <c r="S528" s="355">
        <f t="shared" si="98"/>
        <v>140</v>
      </c>
    </row>
    <row r="529" spans="1:19" ht="13.5" thickBot="1" x14ac:dyDescent="0.25">
      <c r="A529" s="353" t="s">
        <v>1870</v>
      </c>
      <c r="B529" s="353" t="s">
        <v>1877</v>
      </c>
      <c r="C529" s="353" t="s">
        <v>673</v>
      </c>
      <c r="E529" s="353">
        <v>58</v>
      </c>
      <c r="F529" s="353" t="s">
        <v>9</v>
      </c>
      <c r="G529" s="354">
        <v>41975.561041666668</v>
      </c>
      <c r="H529" s="354">
        <v>45688.659803240742</v>
      </c>
      <c r="I529" s="19" t="str">
        <f t="shared" si="88"/>
        <v>J</v>
      </c>
      <c r="J529" s="19" t="str">
        <f t="shared" si="89"/>
        <v>N</v>
      </c>
      <c r="K529" s="19" t="str">
        <f t="shared" si="90"/>
        <v>zzzz</v>
      </c>
      <c r="L529" s="19" t="str">
        <f t="shared" si="91"/>
        <v>BU</v>
      </c>
      <c r="M529" s="353" t="str">
        <f t="shared" si="92"/>
        <v>-</v>
      </c>
      <c r="N529" s="356" t="str">
        <f t="shared" si="93"/>
        <v/>
      </c>
      <c r="O529" s="356" t="str">
        <f t="shared" si="94"/>
        <v/>
      </c>
      <c r="P529" s="353" t="str">
        <f t="shared" si="95"/>
        <v/>
      </c>
      <c r="Q529" s="356">
        <f t="shared" si="96"/>
        <v>4</v>
      </c>
      <c r="R529" s="356">
        <f t="shared" si="97"/>
        <v>141</v>
      </c>
      <c r="S529" s="356">
        <f t="shared" si="98"/>
        <v>141</v>
      </c>
    </row>
    <row r="530" spans="1:19" ht="13.5" thickBot="1" x14ac:dyDescent="0.25">
      <c r="A530" s="353" t="s">
        <v>1870</v>
      </c>
      <c r="B530" s="353" t="s">
        <v>1877</v>
      </c>
      <c r="C530" s="353" t="s">
        <v>673</v>
      </c>
      <c r="E530" s="353"/>
      <c r="F530" s="353" t="s">
        <v>11</v>
      </c>
      <c r="G530" s="354">
        <v>45799.576180555552</v>
      </c>
      <c r="H530" s="354">
        <v>45799.576180555552</v>
      </c>
      <c r="I530" s="19" t="str">
        <f t="shared" si="88"/>
        <v>J</v>
      </c>
      <c r="J530" s="19" t="str">
        <f t="shared" si="89"/>
        <v>N</v>
      </c>
      <c r="K530" s="19" t="str">
        <f t="shared" si="90"/>
        <v>zzzz</v>
      </c>
      <c r="L530" s="19" t="str">
        <f t="shared" si="91"/>
        <v>BU</v>
      </c>
      <c r="M530" s="353" t="str">
        <f t="shared" si="92"/>
        <v>-</v>
      </c>
      <c r="N530" s="356" t="str">
        <f t="shared" si="93"/>
        <v/>
      </c>
      <c r="O530" s="356" t="str">
        <f t="shared" si="94"/>
        <v/>
      </c>
      <c r="P530" s="353" t="str">
        <f t="shared" si="95"/>
        <v/>
      </c>
      <c r="Q530" s="356">
        <f t="shared" si="96"/>
        <v>5</v>
      </c>
      <c r="R530" s="356">
        <f t="shared" si="97"/>
        <v>142</v>
      </c>
      <c r="S530" s="356">
        <f t="shared" si="98"/>
        <v>142</v>
      </c>
    </row>
    <row r="531" spans="1:19" ht="13.5" thickBot="1" x14ac:dyDescent="0.25">
      <c r="A531" s="353" t="s">
        <v>1870</v>
      </c>
      <c r="B531" s="353" t="s">
        <v>1877</v>
      </c>
      <c r="C531" s="353" t="s">
        <v>673</v>
      </c>
      <c r="E531" s="353"/>
      <c r="F531" s="353" t="s">
        <v>15</v>
      </c>
      <c r="G531" s="354">
        <v>45349.622453703705</v>
      </c>
      <c r="H531" s="354">
        <v>45660.384780092594</v>
      </c>
      <c r="I531" s="19" t="str">
        <f t="shared" si="88"/>
        <v>J</v>
      </c>
      <c r="J531" s="19" t="str">
        <f t="shared" si="89"/>
        <v>N</v>
      </c>
      <c r="K531" s="19" t="str">
        <f t="shared" si="90"/>
        <v>zzzz</v>
      </c>
      <c r="L531" s="19" t="str">
        <f t="shared" si="91"/>
        <v>BU</v>
      </c>
      <c r="M531" s="353" t="str">
        <f t="shared" si="92"/>
        <v>-</v>
      </c>
      <c r="N531" s="356" t="str">
        <f t="shared" si="93"/>
        <v/>
      </c>
      <c r="O531" s="356" t="str">
        <f t="shared" si="94"/>
        <v/>
      </c>
      <c r="P531" s="353" t="str">
        <f t="shared" si="95"/>
        <v/>
      </c>
      <c r="Q531" s="356">
        <f t="shared" si="96"/>
        <v>6</v>
      </c>
      <c r="R531" s="356">
        <f t="shared" si="97"/>
        <v>143</v>
      </c>
      <c r="S531" s="356">
        <f t="shared" si="98"/>
        <v>143</v>
      </c>
    </row>
    <row r="532" spans="1:19" ht="13.5" thickBot="1" x14ac:dyDescent="0.25">
      <c r="A532" s="353" t="s">
        <v>1870</v>
      </c>
      <c r="B532" s="353" t="s">
        <v>1877</v>
      </c>
      <c r="C532" s="353" t="s">
        <v>673</v>
      </c>
      <c r="E532" s="353"/>
      <c r="F532" s="353" t="s">
        <v>12</v>
      </c>
      <c r="G532" s="354">
        <v>44312.390196759261</v>
      </c>
      <c r="H532" s="354">
        <v>45230.408819444441</v>
      </c>
      <c r="I532" s="19" t="str">
        <f t="shared" si="88"/>
        <v>J</v>
      </c>
      <c r="J532" s="19" t="str">
        <f t="shared" si="89"/>
        <v>N</v>
      </c>
      <c r="K532" s="19" t="str">
        <f t="shared" si="90"/>
        <v>zzzz</v>
      </c>
      <c r="L532" s="19" t="str">
        <f t="shared" si="91"/>
        <v>BU</v>
      </c>
      <c r="M532" s="353" t="str">
        <f t="shared" si="92"/>
        <v>-</v>
      </c>
      <c r="N532" s="356" t="str">
        <f t="shared" si="93"/>
        <v/>
      </c>
      <c r="O532" s="356" t="str">
        <f t="shared" si="94"/>
        <v/>
      </c>
      <c r="P532" s="353" t="str">
        <f t="shared" si="95"/>
        <v/>
      </c>
      <c r="Q532" s="356">
        <f t="shared" si="96"/>
        <v>7</v>
      </c>
      <c r="R532" s="356">
        <f t="shared" si="97"/>
        <v>144</v>
      </c>
      <c r="S532" s="356">
        <f t="shared" si="98"/>
        <v>144</v>
      </c>
    </row>
    <row r="533" spans="1:19" ht="13.5" thickBot="1" x14ac:dyDescent="0.25">
      <c r="A533" s="353" t="s">
        <v>1870</v>
      </c>
      <c r="B533" s="353" t="s">
        <v>1877</v>
      </c>
      <c r="C533" s="353" t="s">
        <v>673</v>
      </c>
      <c r="E533" s="353"/>
      <c r="F533" s="353" t="s">
        <v>13</v>
      </c>
      <c r="G533" s="354">
        <v>43654.467245370368</v>
      </c>
      <c r="H533" s="354">
        <v>45503.67087962963</v>
      </c>
      <c r="I533" s="19" t="str">
        <f t="shared" si="88"/>
        <v>J</v>
      </c>
      <c r="J533" s="19" t="str">
        <f t="shared" si="89"/>
        <v>N</v>
      </c>
      <c r="K533" s="19" t="str">
        <f t="shared" si="90"/>
        <v>zzzz</v>
      </c>
      <c r="L533" s="19" t="str">
        <f t="shared" si="91"/>
        <v>BU</v>
      </c>
      <c r="M533" s="19" t="str">
        <f t="shared" si="92"/>
        <v>-</v>
      </c>
      <c r="N533" s="355">
        <f t="shared" si="93"/>
        <v>8</v>
      </c>
      <c r="O533" s="355" t="str">
        <f t="shared" si="94"/>
        <v/>
      </c>
      <c r="P533" s="19" t="str">
        <f t="shared" si="95"/>
        <v/>
      </c>
      <c r="Q533" s="355">
        <f t="shared" si="96"/>
        <v>8</v>
      </c>
      <c r="R533" s="355">
        <f t="shared" si="97"/>
        <v>145</v>
      </c>
      <c r="S533" s="355">
        <f t="shared" si="98"/>
        <v>145</v>
      </c>
    </row>
    <row r="534" spans="1:19" ht="13.5" thickBot="1" x14ac:dyDescent="0.25">
      <c r="A534" s="353" t="s">
        <v>368</v>
      </c>
      <c r="B534" s="353" t="s">
        <v>787</v>
      </c>
      <c r="C534" s="353" t="s">
        <v>673</v>
      </c>
      <c r="E534" s="353"/>
      <c r="F534" s="353" t="s">
        <v>6</v>
      </c>
      <c r="G534" s="354">
        <v>45314.420393518521</v>
      </c>
      <c r="H534" s="354">
        <v>45314.420393518521</v>
      </c>
      <c r="I534" s="19" t="str">
        <f t="shared" si="88"/>
        <v>J</v>
      </c>
      <c r="J534" s="19" t="str">
        <f t="shared" si="89"/>
        <v>N</v>
      </c>
      <c r="K534" s="19" t="str">
        <f t="shared" si="90"/>
        <v>zzzz</v>
      </c>
      <c r="L534" s="19" t="str">
        <f t="shared" si="91"/>
        <v>BU</v>
      </c>
      <c r="M534" s="19" t="str">
        <f t="shared" si="92"/>
        <v>-</v>
      </c>
      <c r="N534" s="355" t="str">
        <f t="shared" si="93"/>
        <v/>
      </c>
      <c r="O534" s="355" t="str">
        <f t="shared" si="94"/>
        <v/>
      </c>
      <c r="P534" s="19" t="str">
        <f t="shared" si="95"/>
        <v/>
      </c>
      <c r="Q534" s="355">
        <f t="shared" si="96"/>
        <v>1</v>
      </c>
      <c r="R534" s="355">
        <f t="shared" si="97"/>
        <v>146</v>
      </c>
      <c r="S534" s="355">
        <f t="shared" si="98"/>
        <v>146</v>
      </c>
    </row>
    <row r="535" spans="1:19" ht="13.5" thickBot="1" x14ac:dyDescent="0.25">
      <c r="A535" s="353" t="s">
        <v>368</v>
      </c>
      <c r="B535" s="353" t="s">
        <v>787</v>
      </c>
      <c r="C535" s="353" t="s">
        <v>673</v>
      </c>
      <c r="E535" s="353">
        <v>41</v>
      </c>
      <c r="F535" s="353" t="s">
        <v>16</v>
      </c>
      <c r="G535" s="354">
        <v>39521.406574074077</v>
      </c>
      <c r="H535" s="354">
        <v>45461.658680555556</v>
      </c>
      <c r="I535" s="19" t="str">
        <f t="shared" si="88"/>
        <v>J</v>
      </c>
      <c r="J535" s="19" t="str">
        <f t="shared" si="89"/>
        <v>N</v>
      </c>
      <c r="K535" s="19" t="str">
        <f t="shared" si="90"/>
        <v>zzzz</v>
      </c>
      <c r="L535" s="19" t="str">
        <f t="shared" si="91"/>
        <v>BU</v>
      </c>
      <c r="M535" s="353" t="str">
        <f t="shared" si="92"/>
        <v>-</v>
      </c>
      <c r="N535" s="356" t="str">
        <f t="shared" si="93"/>
        <v/>
      </c>
      <c r="O535" s="356" t="str">
        <f t="shared" si="94"/>
        <v/>
      </c>
      <c r="P535" s="353" t="str">
        <f t="shared" si="95"/>
        <v/>
      </c>
      <c r="Q535" s="356">
        <f t="shared" si="96"/>
        <v>2</v>
      </c>
      <c r="R535" s="356">
        <f t="shared" si="97"/>
        <v>147</v>
      </c>
      <c r="S535" s="356">
        <f t="shared" si="98"/>
        <v>147</v>
      </c>
    </row>
    <row r="536" spans="1:19" ht="13.5" thickBot="1" x14ac:dyDescent="0.25">
      <c r="A536" s="353" t="s">
        <v>368</v>
      </c>
      <c r="B536" s="353" t="s">
        <v>787</v>
      </c>
      <c r="C536" s="353" t="s">
        <v>673</v>
      </c>
      <c r="E536" s="353"/>
      <c r="F536" s="353" t="s">
        <v>9</v>
      </c>
      <c r="G536" s="354">
        <v>45309.448599537034</v>
      </c>
      <c r="H536" s="354">
        <v>45632.575740740744</v>
      </c>
      <c r="I536" s="19" t="str">
        <f t="shared" si="88"/>
        <v>J</v>
      </c>
      <c r="J536" s="19" t="str">
        <f t="shared" si="89"/>
        <v>N</v>
      </c>
      <c r="K536" s="19" t="str">
        <f t="shared" si="90"/>
        <v>zzzz</v>
      </c>
      <c r="L536" s="19" t="str">
        <f t="shared" si="91"/>
        <v>BU</v>
      </c>
      <c r="M536" s="353" t="str">
        <f t="shared" si="92"/>
        <v>-</v>
      </c>
      <c r="N536" s="356" t="str">
        <f t="shared" si="93"/>
        <v/>
      </c>
      <c r="O536" s="356" t="str">
        <f t="shared" si="94"/>
        <v/>
      </c>
      <c r="P536" s="353" t="str">
        <f t="shared" si="95"/>
        <v/>
      </c>
      <c r="Q536" s="356">
        <f t="shared" si="96"/>
        <v>3</v>
      </c>
      <c r="R536" s="356">
        <f t="shared" si="97"/>
        <v>148</v>
      </c>
      <c r="S536" s="356">
        <f t="shared" si="98"/>
        <v>148</v>
      </c>
    </row>
    <row r="537" spans="1:19" ht="13.5" thickBot="1" x14ac:dyDescent="0.25">
      <c r="A537" s="19" t="s">
        <v>368</v>
      </c>
      <c r="B537" s="19" t="s">
        <v>651</v>
      </c>
      <c r="C537" s="19" t="s">
        <v>673</v>
      </c>
      <c r="E537" s="353"/>
      <c r="F537" s="19" t="s">
        <v>10</v>
      </c>
      <c r="G537" s="354">
        <v>38623.563425925924</v>
      </c>
      <c r="H537" s="354">
        <v>45453.65111111111</v>
      </c>
      <c r="I537" s="19" t="str">
        <f t="shared" si="88"/>
        <v>J</v>
      </c>
      <c r="J537" s="19" t="str">
        <f t="shared" si="89"/>
        <v>N</v>
      </c>
      <c r="K537" s="19" t="str">
        <f t="shared" si="90"/>
        <v>zzzz</v>
      </c>
      <c r="L537" s="19" t="str">
        <f t="shared" si="91"/>
        <v>BU</v>
      </c>
      <c r="M537" s="19" t="str">
        <f t="shared" si="92"/>
        <v>-</v>
      </c>
      <c r="N537" s="355" t="str">
        <f t="shared" si="93"/>
        <v/>
      </c>
      <c r="O537" s="355" t="str">
        <f t="shared" si="94"/>
        <v/>
      </c>
      <c r="P537" s="19" t="str">
        <f t="shared" si="95"/>
        <v/>
      </c>
      <c r="Q537" s="355">
        <f t="shared" si="96"/>
        <v>4</v>
      </c>
      <c r="R537" s="355">
        <f t="shared" si="97"/>
        <v>149</v>
      </c>
      <c r="S537" s="355">
        <f t="shared" si="98"/>
        <v>149</v>
      </c>
    </row>
    <row r="538" spans="1:19" ht="13.5" thickBot="1" x14ac:dyDescent="0.25">
      <c r="A538" s="19" t="s">
        <v>368</v>
      </c>
      <c r="B538" s="19" t="s">
        <v>787</v>
      </c>
      <c r="C538" s="19" t="s">
        <v>673</v>
      </c>
      <c r="E538" s="353"/>
      <c r="F538" s="19" t="s">
        <v>11</v>
      </c>
      <c r="G538" s="354">
        <v>44727.495821759258</v>
      </c>
      <c r="H538" s="354">
        <v>45258.602511574078</v>
      </c>
      <c r="I538" s="19" t="str">
        <f t="shared" si="88"/>
        <v>J</v>
      </c>
      <c r="J538" s="19" t="str">
        <f t="shared" si="89"/>
        <v>N</v>
      </c>
      <c r="K538" s="19" t="str">
        <f t="shared" si="90"/>
        <v>zzzz</v>
      </c>
      <c r="L538" s="19" t="str">
        <f t="shared" si="91"/>
        <v>BU</v>
      </c>
      <c r="M538" s="19" t="str">
        <f t="shared" si="92"/>
        <v>-</v>
      </c>
      <c r="N538" s="355" t="str">
        <f t="shared" si="93"/>
        <v/>
      </c>
      <c r="O538" s="355" t="str">
        <f t="shared" si="94"/>
        <v/>
      </c>
      <c r="P538" s="19" t="str">
        <f t="shared" si="95"/>
        <v/>
      </c>
      <c r="Q538" s="355">
        <f t="shared" si="96"/>
        <v>5</v>
      </c>
      <c r="R538" s="355">
        <f t="shared" si="97"/>
        <v>150</v>
      </c>
      <c r="S538" s="355">
        <f t="shared" si="98"/>
        <v>150</v>
      </c>
    </row>
    <row r="539" spans="1:19" ht="13.5" thickBot="1" x14ac:dyDescent="0.25">
      <c r="A539" s="353" t="s">
        <v>368</v>
      </c>
      <c r="B539" s="353" t="s">
        <v>787</v>
      </c>
      <c r="C539" s="353" t="s">
        <v>673</v>
      </c>
      <c r="E539" s="353">
        <v>66</v>
      </c>
      <c r="F539" s="353" t="s">
        <v>15</v>
      </c>
      <c r="G539" s="354">
        <v>38314.915902777779</v>
      </c>
      <c r="H539" s="354">
        <v>44978.620682870373</v>
      </c>
      <c r="I539" s="19" t="str">
        <f t="shared" si="88"/>
        <v>J</v>
      </c>
      <c r="J539" s="19" t="str">
        <f t="shared" si="89"/>
        <v>N</v>
      </c>
      <c r="K539" s="19" t="str">
        <f t="shared" si="90"/>
        <v>zzzz</v>
      </c>
      <c r="L539" s="19" t="str">
        <f t="shared" si="91"/>
        <v>BU</v>
      </c>
      <c r="M539" s="19" t="str">
        <f t="shared" si="92"/>
        <v>-</v>
      </c>
      <c r="N539" s="355" t="str">
        <f t="shared" si="93"/>
        <v/>
      </c>
      <c r="O539" s="355" t="str">
        <f t="shared" si="94"/>
        <v/>
      </c>
      <c r="P539" s="19" t="str">
        <f t="shared" si="95"/>
        <v/>
      </c>
      <c r="Q539" s="355">
        <f t="shared" si="96"/>
        <v>6</v>
      </c>
      <c r="R539" s="355">
        <f t="shared" si="97"/>
        <v>151</v>
      </c>
      <c r="S539" s="355">
        <f t="shared" si="98"/>
        <v>151</v>
      </c>
    </row>
    <row r="540" spans="1:19" ht="13.5" thickBot="1" x14ac:dyDescent="0.25">
      <c r="A540" s="353" t="s">
        <v>368</v>
      </c>
      <c r="B540" s="353" t="s">
        <v>787</v>
      </c>
      <c r="C540" s="353" t="s">
        <v>673</v>
      </c>
      <c r="E540" s="353"/>
      <c r="F540" s="353" t="s">
        <v>12</v>
      </c>
      <c r="G540" s="354">
        <v>45068.473252314812</v>
      </c>
      <c r="H540" s="354">
        <v>45068.473252314812</v>
      </c>
      <c r="I540" s="19" t="str">
        <f t="shared" si="88"/>
        <v>J</v>
      </c>
      <c r="J540" s="19" t="str">
        <f t="shared" si="89"/>
        <v>N</v>
      </c>
      <c r="K540" s="19" t="str">
        <f t="shared" si="90"/>
        <v>zzzz</v>
      </c>
      <c r="L540" s="19" t="str">
        <f t="shared" si="91"/>
        <v>BU</v>
      </c>
      <c r="M540" s="19" t="str">
        <f t="shared" si="92"/>
        <v>-</v>
      </c>
      <c r="N540" s="355" t="str">
        <f t="shared" si="93"/>
        <v/>
      </c>
      <c r="O540" s="355" t="str">
        <f t="shared" si="94"/>
        <v/>
      </c>
      <c r="P540" s="19" t="str">
        <f t="shared" si="95"/>
        <v/>
      </c>
      <c r="Q540" s="355">
        <f t="shared" si="96"/>
        <v>7</v>
      </c>
      <c r="R540" s="355">
        <f t="shared" si="97"/>
        <v>152</v>
      </c>
      <c r="S540" s="355">
        <f t="shared" si="98"/>
        <v>152</v>
      </c>
    </row>
    <row r="541" spans="1:19" ht="13.5" thickBot="1" x14ac:dyDescent="0.25">
      <c r="A541" s="19" t="s">
        <v>368</v>
      </c>
      <c r="B541" s="19" t="s">
        <v>787</v>
      </c>
      <c r="C541" s="19" t="s">
        <v>673</v>
      </c>
      <c r="E541" s="353"/>
      <c r="F541" s="19" t="s">
        <v>13</v>
      </c>
      <c r="G541" s="354">
        <v>44735.444618055553</v>
      </c>
      <c r="H541" s="354">
        <v>45503.671076388891</v>
      </c>
      <c r="I541" s="19" t="str">
        <f t="shared" si="88"/>
        <v>J</v>
      </c>
      <c r="J541" s="19" t="str">
        <f t="shared" si="89"/>
        <v>N</v>
      </c>
      <c r="K541" s="19" t="str">
        <f t="shared" si="90"/>
        <v>zzzz</v>
      </c>
      <c r="L541" s="19" t="str">
        <f t="shared" si="91"/>
        <v>BU</v>
      </c>
      <c r="M541" s="19" t="str">
        <f t="shared" si="92"/>
        <v>-</v>
      </c>
      <c r="N541" s="355">
        <f t="shared" si="93"/>
        <v>8</v>
      </c>
      <c r="O541" s="355" t="str">
        <f t="shared" si="94"/>
        <v/>
      </c>
      <c r="P541" s="19" t="str">
        <f t="shared" si="95"/>
        <v/>
      </c>
      <c r="Q541" s="355">
        <f t="shared" si="96"/>
        <v>8</v>
      </c>
      <c r="R541" s="355">
        <f t="shared" si="97"/>
        <v>153</v>
      </c>
      <c r="S541" s="355">
        <f t="shared" si="98"/>
        <v>153</v>
      </c>
    </row>
    <row r="542" spans="1:19" ht="13.5" thickBot="1" x14ac:dyDescent="0.25">
      <c r="A542" s="353" t="s">
        <v>371</v>
      </c>
      <c r="B542" s="353" t="s">
        <v>1279</v>
      </c>
      <c r="C542" s="353" t="s">
        <v>673</v>
      </c>
      <c r="E542" s="353"/>
      <c r="F542" s="353" t="s">
        <v>6</v>
      </c>
      <c r="G542" s="354">
        <v>45314.420578703706</v>
      </c>
      <c r="H542" s="354">
        <v>45314.420578703706</v>
      </c>
      <c r="I542" s="19" t="str">
        <f t="shared" si="88"/>
        <v>J</v>
      </c>
      <c r="J542" s="19" t="str">
        <f t="shared" si="89"/>
        <v>N</v>
      </c>
      <c r="K542" s="19" t="str">
        <f t="shared" si="90"/>
        <v>zzzz</v>
      </c>
      <c r="L542" s="19" t="str">
        <f t="shared" si="91"/>
        <v>BU</v>
      </c>
      <c r="M542" s="19" t="str">
        <f t="shared" si="92"/>
        <v>-</v>
      </c>
      <c r="N542" s="355" t="str">
        <f t="shared" si="93"/>
        <v/>
      </c>
      <c r="O542" s="355" t="str">
        <f t="shared" si="94"/>
        <v/>
      </c>
      <c r="P542" s="19" t="str">
        <f t="shared" si="95"/>
        <v/>
      </c>
      <c r="Q542" s="355">
        <f t="shared" si="96"/>
        <v>1</v>
      </c>
      <c r="R542" s="355">
        <f t="shared" si="97"/>
        <v>154</v>
      </c>
      <c r="S542" s="355">
        <f t="shared" si="98"/>
        <v>154</v>
      </c>
    </row>
    <row r="543" spans="1:19" ht="13.5" thickBot="1" x14ac:dyDescent="0.25">
      <c r="A543" s="353" t="s">
        <v>371</v>
      </c>
      <c r="B543" s="353" t="s">
        <v>1279</v>
      </c>
      <c r="C543" s="353" t="s">
        <v>673</v>
      </c>
      <c r="E543" s="353"/>
      <c r="F543" s="353" t="s">
        <v>16</v>
      </c>
      <c r="G543" s="354">
        <v>45460.462083333332</v>
      </c>
      <c r="H543" s="354">
        <v>45460.462083333332</v>
      </c>
      <c r="I543" s="19" t="str">
        <f t="shared" si="88"/>
        <v>J</v>
      </c>
      <c r="J543" s="19" t="str">
        <f t="shared" si="89"/>
        <v>N</v>
      </c>
      <c r="K543" s="19" t="str">
        <f t="shared" si="90"/>
        <v>zzzz</v>
      </c>
      <c r="L543" s="19" t="str">
        <f t="shared" si="91"/>
        <v>BU</v>
      </c>
      <c r="M543" s="353" t="str">
        <f t="shared" si="92"/>
        <v>-</v>
      </c>
      <c r="N543" s="356" t="str">
        <f t="shared" si="93"/>
        <v/>
      </c>
      <c r="O543" s="356" t="str">
        <f t="shared" si="94"/>
        <v/>
      </c>
      <c r="P543" s="353" t="str">
        <f t="shared" si="95"/>
        <v/>
      </c>
      <c r="Q543" s="356">
        <f t="shared" si="96"/>
        <v>2</v>
      </c>
      <c r="R543" s="356">
        <f t="shared" si="97"/>
        <v>155</v>
      </c>
      <c r="S543" s="356">
        <f t="shared" si="98"/>
        <v>155</v>
      </c>
    </row>
    <row r="544" spans="1:19" ht="13.5" thickBot="1" x14ac:dyDescent="0.25">
      <c r="A544" s="19" t="s">
        <v>371</v>
      </c>
      <c r="B544" s="19" t="s">
        <v>1279</v>
      </c>
      <c r="C544" s="19" t="s">
        <v>673</v>
      </c>
      <c r="E544" s="353"/>
      <c r="F544" s="19" t="s">
        <v>9</v>
      </c>
      <c r="G544" s="354">
        <v>43117.540138888886</v>
      </c>
      <c r="H544" s="354">
        <v>45632.578310185185</v>
      </c>
      <c r="I544" s="19" t="str">
        <f t="shared" si="88"/>
        <v>J</v>
      </c>
      <c r="J544" s="19" t="str">
        <f t="shared" si="89"/>
        <v>N</v>
      </c>
      <c r="K544" s="19" t="str">
        <f t="shared" si="90"/>
        <v>zzzz</v>
      </c>
      <c r="L544" s="19" t="str">
        <f t="shared" si="91"/>
        <v>BU</v>
      </c>
      <c r="M544" s="19" t="str">
        <f t="shared" si="92"/>
        <v>-</v>
      </c>
      <c r="N544" s="355" t="str">
        <f t="shared" si="93"/>
        <v/>
      </c>
      <c r="O544" s="355" t="str">
        <f t="shared" si="94"/>
        <v/>
      </c>
      <c r="P544" s="19" t="str">
        <f t="shared" si="95"/>
        <v/>
      </c>
      <c r="Q544" s="355">
        <f t="shared" si="96"/>
        <v>3</v>
      </c>
      <c r="R544" s="355">
        <f t="shared" si="97"/>
        <v>156</v>
      </c>
      <c r="S544" s="355">
        <f t="shared" si="98"/>
        <v>156</v>
      </c>
    </row>
    <row r="545" spans="1:19" ht="13.5" thickBot="1" x14ac:dyDescent="0.25">
      <c r="A545" s="19" t="s">
        <v>371</v>
      </c>
      <c r="B545" s="19" t="s">
        <v>1279</v>
      </c>
      <c r="C545" s="19" t="s">
        <v>673</v>
      </c>
      <c r="E545" s="353"/>
      <c r="F545" s="19" t="s">
        <v>11</v>
      </c>
      <c r="G545" s="354">
        <v>45677.65289351852</v>
      </c>
      <c r="H545" s="354">
        <v>45677.65289351852</v>
      </c>
      <c r="I545" s="19" t="str">
        <f t="shared" si="88"/>
        <v>J</v>
      </c>
      <c r="J545" s="19" t="str">
        <f t="shared" si="89"/>
        <v>N</v>
      </c>
      <c r="K545" s="19" t="str">
        <f t="shared" si="90"/>
        <v>zzzz</v>
      </c>
      <c r="L545" s="19" t="str">
        <f t="shared" si="91"/>
        <v>BU</v>
      </c>
      <c r="M545" s="19" t="str">
        <f t="shared" si="92"/>
        <v>-</v>
      </c>
      <c r="N545" s="355" t="str">
        <f t="shared" si="93"/>
        <v/>
      </c>
      <c r="O545" s="355" t="str">
        <f t="shared" si="94"/>
        <v/>
      </c>
      <c r="P545" s="19" t="str">
        <f t="shared" si="95"/>
        <v/>
      </c>
      <c r="Q545" s="355">
        <f t="shared" si="96"/>
        <v>4</v>
      </c>
      <c r="R545" s="355">
        <f t="shared" si="97"/>
        <v>157</v>
      </c>
      <c r="S545" s="355">
        <f t="shared" si="98"/>
        <v>157</v>
      </c>
    </row>
    <row r="546" spans="1:19" ht="13.5" thickBot="1" x14ac:dyDescent="0.25">
      <c r="A546" s="353" t="s">
        <v>371</v>
      </c>
      <c r="B546" s="353" t="s">
        <v>1279</v>
      </c>
      <c r="C546" s="353" t="s">
        <v>673</v>
      </c>
      <c r="E546" s="353"/>
      <c r="F546" s="353" t="s">
        <v>15</v>
      </c>
      <c r="G546" s="354">
        <v>45349.622812499998</v>
      </c>
      <c r="H546" s="354">
        <v>45660.384918981479</v>
      </c>
      <c r="I546" s="19" t="str">
        <f t="shared" si="88"/>
        <v>J</v>
      </c>
      <c r="J546" s="19" t="str">
        <f t="shared" si="89"/>
        <v>N</v>
      </c>
      <c r="K546" s="19" t="str">
        <f t="shared" si="90"/>
        <v>zzzz</v>
      </c>
      <c r="L546" s="19" t="str">
        <f t="shared" si="91"/>
        <v>BU</v>
      </c>
      <c r="M546" s="353" t="str">
        <f t="shared" si="92"/>
        <v>-</v>
      </c>
      <c r="N546" s="356" t="str">
        <f t="shared" si="93"/>
        <v/>
      </c>
      <c r="O546" s="356" t="str">
        <f t="shared" si="94"/>
        <v/>
      </c>
      <c r="P546" s="353" t="str">
        <f t="shared" si="95"/>
        <v/>
      </c>
      <c r="Q546" s="356">
        <f t="shared" si="96"/>
        <v>5</v>
      </c>
      <c r="R546" s="356">
        <f t="shared" si="97"/>
        <v>158</v>
      </c>
      <c r="S546" s="356">
        <f t="shared" si="98"/>
        <v>158</v>
      </c>
    </row>
    <row r="547" spans="1:19" ht="13.5" thickBot="1" x14ac:dyDescent="0.25">
      <c r="A547" s="19" t="s">
        <v>371</v>
      </c>
      <c r="B547" s="19" t="s">
        <v>1279</v>
      </c>
      <c r="C547" s="19" t="s">
        <v>673</v>
      </c>
      <c r="E547" s="353"/>
      <c r="F547" s="19" t="s">
        <v>12</v>
      </c>
      <c r="G547" s="354">
        <v>45068.47347222222</v>
      </c>
      <c r="H547" s="354">
        <v>45068.47347222222</v>
      </c>
      <c r="I547" s="19" t="str">
        <f t="shared" si="88"/>
        <v>J</v>
      </c>
      <c r="J547" s="19" t="str">
        <f t="shared" si="89"/>
        <v>N</v>
      </c>
      <c r="K547" s="19" t="str">
        <f t="shared" si="90"/>
        <v>zzzz</v>
      </c>
      <c r="L547" s="19" t="str">
        <f t="shared" si="91"/>
        <v>BU</v>
      </c>
      <c r="M547" s="19" t="str">
        <f t="shared" si="92"/>
        <v>-</v>
      </c>
      <c r="N547" s="355">
        <f t="shared" si="93"/>
        <v>6</v>
      </c>
      <c r="O547" s="355" t="str">
        <f t="shared" si="94"/>
        <v/>
      </c>
      <c r="P547" s="19" t="str">
        <f t="shared" si="95"/>
        <v/>
      </c>
      <c r="Q547" s="355">
        <f t="shared" si="96"/>
        <v>6</v>
      </c>
      <c r="R547" s="355">
        <f t="shared" si="97"/>
        <v>159</v>
      </c>
      <c r="S547" s="355">
        <f t="shared" si="98"/>
        <v>159</v>
      </c>
    </row>
    <row r="548" spans="1:19" ht="13.5" thickBot="1" x14ac:dyDescent="0.25">
      <c r="A548" s="19" t="s">
        <v>806</v>
      </c>
      <c r="B548" s="19" t="s">
        <v>807</v>
      </c>
      <c r="C548" s="19" t="s">
        <v>673</v>
      </c>
      <c r="E548" s="353"/>
      <c r="F548" s="19" t="s">
        <v>6</v>
      </c>
      <c r="G548" s="354">
        <v>45314.420787037037</v>
      </c>
      <c r="H548" s="354">
        <v>45314.420787037037</v>
      </c>
      <c r="I548" s="19" t="str">
        <f t="shared" si="88"/>
        <v>J</v>
      </c>
      <c r="J548" s="19" t="str">
        <f t="shared" si="89"/>
        <v>N</v>
      </c>
      <c r="K548" s="19" t="str">
        <f t="shared" si="90"/>
        <v>zzzz</v>
      </c>
      <c r="L548" s="19" t="str">
        <f t="shared" si="91"/>
        <v>BU</v>
      </c>
      <c r="M548" s="19" t="str">
        <f t="shared" si="92"/>
        <v>-</v>
      </c>
      <c r="N548" s="355" t="str">
        <f t="shared" si="93"/>
        <v/>
      </c>
      <c r="O548" s="355" t="str">
        <f t="shared" si="94"/>
        <v/>
      </c>
      <c r="P548" s="19" t="str">
        <f t="shared" si="95"/>
        <v/>
      </c>
      <c r="Q548" s="355">
        <f t="shared" si="96"/>
        <v>1</v>
      </c>
      <c r="R548" s="355">
        <f t="shared" si="97"/>
        <v>160</v>
      </c>
      <c r="S548" s="355">
        <f t="shared" si="98"/>
        <v>160</v>
      </c>
    </row>
    <row r="549" spans="1:19" ht="13.5" thickBot="1" x14ac:dyDescent="0.25">
      <c r="A549" s="19" t="s">
        <v>806</v>
      </c>
      <c r="B549" s="19" t="s">
        <v>807</v>
      </c>
      <c r="C549" s="19" t="s">
        <v>673</v>
      </c>
      <c r="E549" s="353"/>
      <c r="F549" s="19" t="s">
        <v>9</v>
      </c>
      <c r="G549" s="354">
        <v>45309.448773148149</v>
      </c>
      <c r="H549" s="354">
        <v>45632.578587962962</v>
      </c>
      <c r="I549" s="19" t="str">
        <f t="shared" si="88"/>
        <v>J</v>
      </c>
      <c r="J549" s="19" t="str">
        <f t="shared" si="89"/>
        <v>N</v>
      </c>
      <c r="K549" s="19" t="str">
        <f t="shared" si="90"/>
        <v>zzzz</v>
      </c>
      <c r="L549" s="19" t="str">
        <f t="shared" si="91"/>
        <v>BU</v>
      </c>
      <c r="M549" s="19" t="str">
        <f t="shared" si="92"/>
        <v>-</v>
      </c>
      <c r="N549" s="355" t="str">
        <f t="shared" si="93"/>
        <v/>
      </c>
      <c r="O549" s="355" t="str">
        <f t="shared" si="94"/>
        <v/>
      </c>
      <c r="P549" s="19" t="str">
        <f t="shared" si="95"/>
        <v/>
      </c>
      <c r="Q549" s="355">
        <f t="shared" si="96"/>
        <v>2</v>
      </c>
      <c r="R549" s="355">
        <f t="shared" si="97"/>
        <v>161</v>
      </c>
      <c r="S549" s="355">
        <f t="shared" si="98"/>
        <v>161</v>
      </c>
    </row>
    <row r="550" spans="1:19" ht="13.5" thickBot="1" x14ac:dyDescent="0.25">
      <c r="A550" s="19" t="s">
        <v>806</v>
      </c>
      <c r="B550" s="19" t="s">
        <v>807</v>
      </c>
      <c r="C550" s="19" t="s">
        <v>673</v>
      </c>
      <c r="E550" s="357"/>
      <c r="F550" s="19" t="s">
        <v>11</v>
      </c>
      <c r="G550" s="354">
        <v>45803.459861111114</v>
      </c>
      <c r="H550" s="354">
        <v>45803.459861111114</v>
      </c>
      <c r="I550" s="19" t="str">
        <f t="shared" si="88"/>
        <v>J</v>
      </c>
      <c r="J550" s="19" t="str">
        <f t="shared" si="89"/>
        <v>N</v>
      </c>
      <c r="K550" s="19" t="str">
        <f t="shared" si="90"/>
        <v>zzzz</v>
      </c>
      <c r="L550" s="19" t="str">
        <f t="shared" si="91"/>
        <v>BU</v>
      </c>
      <c r="M550" s="19" t="str">
        <f t="shared" si="92"/>
        <v>-</v>
      </c>
      <c r="N550" s="355" t="str">
        <f t="shared" si="93"/>
        <v/>
      </c>
      <c r="O550" s="355" t="str">
        <f t="shared" si="94"/>
        <v/>
      </c>
      <c r="P550" s="19" t="str">
        <f t="shared" si="95"/>
        <v/>
      </c>
      <c r="Q550" s="355">
        <f t="shared" si="96"/>
        <v>3</v>
      </c>
      <c r="R550" s="355">
        <f t="shared" si="97"/>
        <v>162</v>
      </c>
      <c r="S550" s="355">
        <f t="shared" si="98"/>
        <v>162</v>
      </c>
    </row>
    <row r="551" spans="1:19" ht="13.5" thickBot="1" x14ac:dyDescent="0.25">
      <c r="A551" s="19" t="s">
        <v>806</v>
      </c>
      <c r="B551" s="19" t="s">
        <v>807</v>
      </c>
      <c r="C551" s="19" t="s">
        <v>673</v>
      </c>
      <c r="E551" s="353"/>
      <c r="F551" s="19" t="s">
        <v>15</v>
      </c>
      <c r="G551" s="354">
        <v>44484.497754629629</v>
      </c>
      <c r="H551" s="354">
        <v>45660.385069444441</v>
      </c>
      <c r="I551" s="19" t="str">
        <f t="shared" si="88"/>
        <v>J</v>
      </c>
      <c r="J551" s="19" t="str">
        <f t="shared" si="89"/>
        <v>N</v>
      </c>
      <c r="K551" s="19" t="str">
        <f t="shared" si="90"/>
        <v>zzzz</v>
      </c>
      <c r="L551" s="19" t="str">
        <f t="shared" si="91"/>
        <v>BU</v>
      </c>
      <c r="M551" s="19" t="str">
        <f t="shared" si="92"/>
        <v>-</v>
      </c>
      <c r="N551" s="355" t="str">
        <f t="shared" si="93"/>
        <v/>
      </c>
      <c r="O551" s="355" t="str">
        <f t="shared" si="94"/>
        <v/>
      </c>
      <c r="P551" s="19" t="str">
        <f t="shared" si="95"/>
        <v/>
      </c>
      <c r="Q551" s="355">
        <f t="shared" si="96"/>
        <v>4</v>
      </c>
      <c r="R551" s="355">
        <f t="shared" si="97"/>
        <v>163</v>
      </c>
      <c r="S551" s="355">
        <f t="shared" si="98"/>
        <v>163</v>
      </c>
    </row>
    <row r="552" spans="1:19" ht="13.5" thickBot="1" x14ac:dyDescent="0.25">
      <c r="A552" s="19" t="s">
        <v>806</v>
      </c>
      <c r="B552" s="19" t="s">
        <v>807</v>
      </c>
      <c r="C552" s="19" t="s">
        <v>673</v>
      </c>
      <c r="E552" s="353"/>
      <c r="F552" s="19" t="s">
        <v>12</v>
      </c>
      <c r="G552" s="354">
        <v>45805.361435185187</v>
      </c>
      <c r="H552" s="354">
        <v>45805.361435185187</v>
      </c>
      <c r="I552" s="19" t="str">
        <f t="shared" si="88"/>
        <v>J</v>
      </c>
      <c r="J552" s="19" t="str">
        <f t="shared" si="89"/>
        <v>N</v>
      </c>
      <c r="K552" s="19" t="str">
        <f t="shared" si="90"/>
        <v>zzzz</v>
      </c>
      <c r="L552" s="19" t="str">
        <f t="shared" si="91"/>
        <v>BU</v>
      </c>
      <c r="M552" s="19" t="str">
        <f t="shared" si="92"/>
        <v>-</v>
      </c>
      <c r="N552" s="355">
        <f t="shared" si="93"/>
        <v>5</v>
      </c>
      <c r="O552" s="355" t="str">
        <f t="shared" si="94"/>
        <v/>
      </c>
      <c r="P552" s="19" t="str">
        <f t="shared" si="95"/>
        <v/>
      </c>
      <c r="Q552" s="355">
        <f t="shared" si="96"/>
        <v>5</v>
      </c>
      <c r="R552" s="355">
        <f t="shared" si="97"/>
        <v>164</v>
      </c>
      <c r="S552" s="355">
        <f t="shared" si="98"/>
        <v>164</v>
      </c>
    </row>
    <row r="553" spans="1:19" ht="13.5" thickBot="1" x14ac:dyDescent="0.25">
      <c r="A553" s="19" t="s">
        <v>273</v>
      </c>
      <c r="B553" s="19" t="s">
        <v>693</v>
      </c>
      <c r="C553" s="19" t="s">
        <v>673</v>
      </c>
      <c r="E553" s="353"/>
      <c r="F553" s="19" t="s">
        <v>6</v>
      </c>
      <c r="G553" s="354">
        <v>45314.441284722219</v>
      </c>
      <c r="H553" s="354">
        <v>45314.441284722219</v>
      </c>
      <c r="I553" s="19" t="str">
        <f t="shared" si="88"/>
        <v>J</v>
      </c>
      <c r="J553" s="19" t="str">
        <f t="shared" si="89"/>
        <v>N</v>
      </c>
      <c r="K553" s="19" t="str">
        <f t="shared" si="90"/>
        <v>zzzz</v>
      </c>
      <c r="L553" s="19" t="str">
        <f t="shared" si="91"/>
        <v>BU</v>
      </c>
      <c r="M553" s="19" t="str">
        <f t="shared" si="92"/>
        <v>-</v>
      </c>
      <c r="N553" s="355" t="str">
        <f t="shared" si="93"/>
        <v/>
      </c>
      <c r="O553" s="355" t="str">
        <f t="shared" si="94"/>
        <v/>
      </c>
      <c r="P553" s="19" t="str">
        <f t="shared" si="95"/>
        <v/>
      </c>
      <c r="Q553" s="355">
        <f t="shared" si="96"/>
        <v>1</v>
      </c>
      <c r="R553" s="355">
        <f t="shared" si="97"/>
        <v>165</v>
      </c>
      <c r="S553" s="355">
        <f t="shared" si="98"/>
        <v>165</v>
      </c>
    </row>
    <row r="554" spans="1:19" ht="13.5" thickBot="1" x14ac:dyDescent="0.25">
      <c r="A554" s="19" t="s">
        <v>273</v>
      </c>
      <c r="B554" s="19" t="s">
        <v>1189</v>
      </c>
      <c r="C554" s="19" t="s">
        <v>673</v>
      </c>
      <c r="E554" s="353"/>
      <c r="F554" s="19" t="s">
        <v>7</v>
      </c>
      <c r="G554" s="354">
        <v>43222.409722222219</v>
      </c>
      <c r="H554" s="354">
        <v>44984.378472222219</v>
      </c>
      <c r="I554" s="19" t="str">
        <f t="shared" si="88"/>
        <v>J</v>
      </c>
      <c r="J554" s="19" t="str">
        <f t="shared" si="89"/>
        <v>N</v>
      </c>
      <c r="K554" s="19" t="str">
        <f t="shared" si="90"/>
        <v>zzzz</v>
      </c>
      <c r="L554" s="19" t="str">
        <f t="shared" si="91"/>
        <v>BU</v>
      </c>
      <c r="M554" s="19" t="str">
        <f t="shared" si="92"/>
        <v>-</v>
      </c>
      <c r="N554" s="355" t="str">
        <f t="shared" si="93"/>
        <v/>
      </c>
      <c r="O554" s="355" t="str">
        <f t="shared" si="94"/>
        <v/>
      </c>
      <c r="P554" s="19" t="str">
        <f t="shared" si="95"/>
        <v/>
      </c>
      <c r="Q554" s="355">
        <f t="shared" si="96"/>
        <v>2</v>
      </c>
      <c r="R554" s="355">
        <f t="shared" si="97"/>
        <v>166</v>
      </c>
      <c r="S554" s="355">
        <f t="shared" si="98"/>
        <v>166</v>
      </c>
    </row>
    <row r="555" spans="1:19" ht="13.5" thickBot="1" x14ac:dyDescent="0.25">
      <c r="A555" s="19" t="s">
        <v>273</v>
      </c>
      <c r="B555" s="19" t="s">
        <v>693</v>
      </c>
      <c r="C555" s="19" t="s">
        <v>673</v>
      </c>
      <c r="E555" s="353"/>
      <c r="F555" s="19" t="s">
        <v>9</v>
      </c>
      <c r="G555" s="354">
        <v>41619.424861111111</v>
      </c>
      <c r="H555" s="354">
        <v>45632.578912037039</v>
      </c>
      <c r="I555" s="19" t="str">
        <f t="shared" si="88"/>
        <v>J</v>
      </c>
      <c r="J555" s="19" t="str">
        <f t="shared" si="89"/>
        <v>N</v>
      </c>
      <c r="K555" s="19" t="str">
        <f t="shared" si="90"/>
        <v>zzzz</v>
      </c>
      <c r="L555" s="19" t="str">
        <f t="shared" si="91"/>
        <v>BU</v>
      </c>
      <c r="M555" s="19" t="str">
        <f t="shared" si="92"/>
        <v>-</v>
      </c>
      <c r="N555" s="355" t="str">
        <f t="shared" si="93"/>
        <v/>
      </c>
      <c r="O555" s="355" t="str">
        <f t="shared" si="94"/>
        <v/>
      </c>
      <c r="P555" s="19" t="str">
        <f t="shared" si="95"/>
        <v/>
      </c>
      <c r="Q555" s="355">
        <f t="shared" si="96"/>
        <v>3</v>
      </c>
      <c r="R555" s="355">
        <f t="shared" si="97"/>
        <v>167</v>
      </c>
      <c r="S555" s="355">
        <f t="shared" si="98"/>
        <v>167</v>
      </c>
    </row>
    <row r="556" spans="1:19" ht="13.5" thickBot="1" x14ac:dyDescent="0.25">
      <c r="A556" s="19" t="s">
        <v>273</v>
      </c>
      <c r="B556" s="19" t="s">
        <v>2288</v>
      </c>
      <c r="C556" s="19" t="s">
        <v>673</v>
      </c>
      <c r="E556" s="353"/>
      <c r="F556" s="19" t="s">
        <v>11</v>
      </c>
      <c r="G556" s="354">
        <v>45803.44189814815</v>
      </c>
      <c r="H556" s="354">
        <v>45803.44189814815</v>
      </c>
      <c r="I556" s="19" t="str">
        <f t="shared" si="88"/>
        <v>J</v>
      </c>
      <c r="J556" s="19" t="str">
        <f t="shared" si="89"/>
        <v>N</v>
      </c>
      <c r="K556" s="19" t="str">
        <f t="shared" si="90"/>
        <v>zzzz</v>
      </c>
      <c r="L556" s="19" t="str">
        <f t="shared" si="91"/>
        <v>BU</v>
      </c>
      <c r="M556" s="19" t="str">
        <f t="shared" si="92"/>
        <v>-</v>
      </c>
      <c r="N556" s="355" t="str">
        <f t="shared" si="93"/>
        <v/>
      </c>
      <c r="O556" s="355" t="str">
        <f t="shared" si="94"/>
        <v/>
      </c>
      <c r="P556" s="19" t="str">
        <f t="shared" si="95"/>
        <v/>
      </c>
      <c r="Q556" s="355">
        <f t="shared" si="96"/>
        <v>4</v>
      </c>
      <c r="R556" s="355">
        <f t="shared" si="97"/>
        <v>168</v>
      </c>
      <c r="S556" s="355">
        <f t="shared" si="98"/>
        <v>168</v>
      </c>
    </row>
    <row r="557" spans="1:19" ht="13.5" thickBot="1" x14ac:dyDescent="0.25">
      <c r="A557" s="19" t="s">
        <v>273</v>
      </c>
      <c r="B557" s="19" t="s">
        <v>693</v>
      </c>
      <c r="C557" s="19" t="s">
        <v>673</v>
      </c>
      <c r="E557" s="353">
        <v>67</v>
      </c>
      <c r="F557" s="19" t="s">
        <v>15</v>
      </c>
      <c r="G557" s="354">
        <v>44210.378668981481</v>
      </c>
      <c r="H557" s="354">
        <v>45544.426180555558</v>
      </c>
      <c r="I557" s="19" t="str">
        <f t="shared" si="88"/>
        <v>J</v>
      </c>
      <c r="J557" s="19" t="str">
        <f t="shared" si="89"/>
        <v>N</v>
      </c>
      <c r="K557" s="19" t="str">
        <f t="shared" si="90"/>
        <v>zzzz</v>
      </c>
      <c r="L557" s="19" t="str">
        <f t="shared" si="91"/>
        <v>BU</v>
      </c>
      <c r="M557" s="19" t="str">
        <f t="shared" si="92"/>
        <v>-</v>
      </c>
      <c r="N557" s="355" t="str">
        <f t="shared" si="93"/>
        <v/>
      </c>
      <c r="O557" s="355" t="str">
        <f t="shared" si="94"/>
        <v/>
      </c>
      <c r="P557" s="19" t="str">
        <f t="shared" si="95"/>
        <v/>
      </c>
      <c r="Q557" s="355">
        <f t="shared" si="96"/>
        <v>5</v>
      </c>
      <c r="R557" s="355">
        <f t="shared" si="97"/>
        <v>169</v>
      </c>
      <c r="S557" s="355">
        <f t="shared" si="98"/>
        <v>169</v>
      </c>
    </row>
    <row r="558" spans="1:19" ht="13.5" thickBot="1" x14ac:dyDescent="0.25">
      <c r="A558" s="19" t="s">
        <v>273</v>
      </c>
      <c r="B558" s="19" t="s">
        <v>693</v>
      </c>
      <c r="C558" s="19" t="s">
        <v>673</v>
      </c>
      <c r="E558" s="353"/>
      <c r="F558" s="19" t="s">
        <v>12</v>
      </c>
      <c r="G558" s="354">
        <v>40576.365104166667</v>
      </c>
      <c r="H558" s="354">
        <v>44348.360081018516</v>
      </c>
      <c r="I558" s="19" t="str">
        <f t="shared" si="88"/>
        <v>J</v>
      </c>
      <c r="J558" s="19" t="str">
        <f t="shared" si="89"/>
        <v>N</v>
      </c>
      <c r="K558" s="19" t="str">
        <f t="shared" si="90"/>
        <v>zzzz</v>
      </c>
      <c r="L558" s="19" t="str">
        <f t="shared" si="91"/>
        <v>BU</v>
      </c>
      <c r="M558" s="19" t="str">
        <f t="shared" si="92"/>
        <v>-</v>
      </c>
      <c r="N558" s="355" t="str">
        <f t="shared" si="93"/>
        <v/>
      </c>
      <c r="O558" s="355" t="str">
        <f t="shared" si="94"/>
        <v/>
      </c>
      <c r="P558" s="19" t="str">
        <f t="shared" si="95"/>
        <v/>
      </c>
      <c r="Q558" s="355">
        <f t="shared" si="96"/>
        <v>6</v>
      </c>
      <c r="R558" s="355">
        <f t="shared" si="97"/>
        <v>170</v>
      </c>
      <c r="S558" s="355">
        <f t="shared" si="98"/>
        <v>170</v>
      </c>
    </row>
    <row r="559" spans="1:19" ht="13.5" thickBot="1" x14ac:dyDescent="0.25">
      <c r="A559" s="353" t="s">
        <v>273</v>
      </c>
      <c r="B559" s="353" t="s">
        <v>693</v>
      </c>
      <c r="C559" s="353" t="s">
        <v>673</v>
      </c>
      <c r="E559" s="353"/>
      <c r="F559" s="353" t="s">
        <v>13</v>
      </c>
      <c r="G559" s="354">
        <v>40297.551157407404</v>
      </c>
      <c r="H559" s="354">
        <v>45503.676759259259</v>
      </c>
      <c r="I559" s="19" t="str">
        <f t="shared" si="88"/>
        <v>J</v>
      </c>
      <c r="J559" s="19" t="str">
        <f t="shared" si="89"/>
        <v>N</v>
      </c>
      <c r="K559" s="19" t="str">
        <f t="shared" si="90"/>
        <v>zzzz</v>
      </c>
      <c r="L559" s="19" t="str">
        <f t="shared" si="91"/>
        <v>BU</v>
      </c>
      <c r="M559" s="19" t="str">
        <f t="shared" si="92"/>
        <v>-</v>
      </c>
      <c r="N559" s="355">
        <f t="shared" si="93"/>
        <v>7</v>
      </c>
      <c r="O559" s="355" t="str">
        <f t="shared" si="94"/>
        <v/>
      </c>
      <c r="P559" s="19" t="str">
        <f t="shared" si="95"/>
        <v/>
      </c>
      <c r="Q559" s="355">
        <f t="shared" si="96"/>
        <v>7</v>
      </c>
      <c r="R559" s="355">
        <f t="shared" si="97"/>
        <v>171</v>
      </c>
      <c r="S559" s="355">
        <f t="shared" si="98"/>
        <v>171</v>
      </c>
    </row>
    <row r="560" spans="1:19" ht="13.5" thickBot="1" x14ac:dyDescent="0.25">
      <c r="A560" s="19" t="s">
        <v>690</v>
      </c>
      <c r="B560" s="19" t="s">
        <v>694</v>
      </c>
      <c r="C560" s="19" t="s">
        <v>673</v>
      </c>
      <c r="E560" s="353"/>
      <c r="F560" s="19" t="s">
        <v>6</v>
      </c>
      <c r="G560" s="354">
        <v>45314.441493055558</v>
      </c>
      <c r="H560" s="354">
        <v>45314.441493055558</v>
      </c>
      <c r="I560" s="19" t="str">
        <f t="shared" si="88"/>
        <v>J</v>
      </c>
      <c r="J560" s="19" t="str">
        <f t="shared" si="89"/>
        <v>N</v>
      </c>
      <c r="K560" s="19" t="str">
        <f t="shared" si="90"/>
        <v>zzzz</v>
      </c>
      <c r="L560" s="19" t="str">
        <f t="shared" si="91"/>
        <v>BU</v>
      </c>
      <c r="M560" s="19" t="str">
        <f t="shared" si="92"/>
        <v>-</v>
      </c>
      <c r="N560" s="355" t="str">
        <f t="shared" si="93"/>
        <v/>
      </c>
      <c r="O560" s="355" t="str">
        <f t="shared" si="94"/>
        <v/>
      </c>
      <c r="P560" s="19" t="str">
        <f t="shared" si="95"/>
        <v/>
      </c>
      <c r="Q560" s="355">
        <f t="shared" si="96"/>
        <v>1</v>
      </c>
      <c r="R560" s="355">
        <f t="shared" si="97"/>
        <v>172</v>
      </c>
      <c r="S560" s="355">
        <f t="shared" si="98"/>
        <v>172</v>
      </c>
    </row>
    <row r="561" spans="1:19" ht="13.5" thickBot="1" x14ac:dyDescent="0.25">
      <c r="A561" s="19" t="s">
        <v>690</v>
      </c>
      <c r="B561" s="19" t="s">
        <v>694</v>
      </c>
      <c r="C561" s="19" t="s">
        <v>673</v>
      </c>
      <c r="E561" s="353"/>
      <c r="F561" s="19" t="s">
        <v>9</v>
      </c>
      <c r="G561" s="354">
        <v>45309.449328703704</v>
      </c>
      <c r="H561" s="354">
        <v>45632.579016203701</v>
      </c>
      <c r="I561" s="19" t="str">
        <f t="shared" si="88"/>
        <v>J</v>
      </c>
      <c r="J561" s="19" t="str">
        <f t="shared" si="89"/>
        <v>N</v>
      </c>
      <c r="K561" s="19" t="str">
        <f t="shared" si="90"/>
        <v>zzzz</v>
      </c>
      <c r="L561" s="19" t="str">
        <f t="shared" si="91"/>
        <v>BU</v>
      </c>
      <c r="M561" s="19" t="str">
        <f t="shared" si="92"/>
        <v>-</v>
      </c>
      <c r="N561" s="355" t="str">
        <f t="shared" si="93"/>
        <v/>
      </c>
      <c r="O561" s="355" t="str">
        <f t="shared" si="94"/>
        <v/>
      </c>
      <c r="P561" s="19" t="str">
        <f t="shared" si="95"/>
        <v/>
      </c>
      <c r="Q561" s="355">
        <f t="shared" si="96"/>
        <v>2</v>
      </c>
      <c r="R561" s="355">
        <f t="shared" si="97"/>
        <v>173</v>
      </c>
      <c r="S561" s="355">
        <f t="shared" si="98"/>
        <v>173</v>
      </c>
    </row>
    <row r="562" spans="1:19" ht="13.5" thickBot="1" x14ac:dyDescent="0.25">
      <c r="A562" s="19" t="s">
        <v>690</v>
      </c>
      <c r="B562" s="19" t="s">
        <v>2289</v>
      </c>
      <c r="C562" s="19" t="s">
        <v>673</v>
      </c>
      <c r="E562" s="353"/>
      <c r="F562" s="19" t="s">
        <v>11</v>
      </c>
      <c r="G562" s="354">
        <v>45803.442303240743</v>
      </c>
      <c r="H562" s="354">
        <v>45803.442303240743</v>
      </c>
      <c r="I562" s="19" t="str">
        <f t="shared" si="88"/>
        <v>J</v>
      </c>
      <c r="J562" s="19" t="str">
        <f t="shared" si="89"/>
        <v>N</v>
      </c>
      <c r="K562" s="19" t="str">
        <f t="shared" si="90"/>
        <v>zzzz</v>
      </c>
      <c r="L562" s="19" t="str">
        <f t="shared" si="91"/>
        <v>BU</v>
      </c>
      <c r="M562" s="19" t="str">
        <f t="shared" si="92"/>
        <v>-</v>
      </c>
      <c r="N562" s="355" t="str">
        <f t="shared" si="93"/>
        <v/>
      </c>
      <c r="O562" s="355" t="str">
        <f t="shared" si="94"/>
        <v/>
      </c>
      <c r="P562" s="19" t="str">
        <f t="shared" si="95"/>
        <v/>
      </c>
      <c r="Q562" s="355">
        <f t="shared" si="96"/>
        <v>3</v>
      </c>
      <c r="R562" s="355">
        <f t="shared" si="97"/>
        <v>174</v>
      </c>
      <c r="S562" s="355">
        <f t="shared" si="98"/>
        <v>174</v>
      </c>
    </row>
    <row r="563" spans="1:19" ht="13.5" thickBot="1" x14ac:dyDescent="0.25">
      <c r="A563" s="19" t="s">
        <v>690</v>
      </c>
      <c r="B563" s="19" t="s">
        <v>694</v>
      </c>
      <c r="C563" s="19" t="s">
        <v>673</v>
      </c>
      <c r="E563" s="353"/>
      <c r="F563" s="19" t="s">
        <v>15</v>
      </c>
      <c r="G563" s="354">
        <v>44484.498425925929</v>
      </c>
      <c r="H563" s="354">
        <v>45660.385231481479</v>
      </c>
      <c r="I563" s="19" t="str">
        <f t="shared" si="88"/>
        <v>J</v>
      </c>
      <c r="J563" s="19" t="str">
        <f t="shared" si="89"/>
        <v>N</v>
      </c>
      <c r="K563" s="19" t="str">
        <f t="shared" si="90"/>
        <v>zzzz</v>
      </c>
      <c r="L563" s="19" t="str">
        <f t="shared" si="91"/>
        <v>BU</v>
      </c>
      <c r="M563" s="19" t="str">
        <f t="shared" si="92"/>
        <v>-</v>
      </c>
      <c r="N563" s="355" t="str">
        <f t="shared" si="93"/>
        <v/>
      </c>
      <c r="O563" s="355" t="str">
        <f t="shared" si="94"/>
        <v/>
      </c>
      <c r="P563" s="19" t="str">
        <f t="shared" si="95"/>
        <v/>
      </c>
      <c r="Q563" s="355">
        <f t="shared" si="96"/>
        <v>4</v>
      </c>
      <c r="R563" s="355">
        <f t="shared" si="97"/>
        <v>175</v>
      </c>
      <c r="S563" s="355">
        <f t="shared" si="98"/>
        <v>175</v>
      </c>
    </row>
    <row r="564" spans="1:19" ht="13.5" thickBot="1" x14ac:dyDescent="0.25">
      <c r="A564" s="353" t="s">
        <v>690</v>
      </c>
      <c r="B564" s="353" t="s">
        <v>694</v>
      </c>
      <c r="C564" s="353" t="s">
        <v>673</v>
      </c>
      <c r="E564" s="353"/>
      <c r="F564" s="353" t="s">
        <v>12</v>
      </c>
      <c r="G564" s="354">
        <v>42591.529722222222</v>
      </c>
      <c r="H564" s="354">
        <v>44348.359861111108</v>
      </c>
      <c r="I564" s="19" t="str">
        <f t="shared" si="88"/>
        <v>J</v>
      </c>
      <c r="J564" s="19" t="str">
        <f t="shared" si="89"/>
        <v>N</v>
      </c>
      <c r="K564" s="19" t="str">
        <f t="shared" si="90"/>
        <v>zzzz</v>
      </c>
      <c r="L564" s="19" t="str">
        <f t="shared" si="91"/>
        <v>BU</v>
      </c>
      <c r="M564" s="353" t="str">
        <f t="shared" si="92"/>
        <v>-</v>
      </c>
      <c r="N564" s="356">
        <f t="shared" si="93"/>
        <v>5</v>
      </c>
      <c r="O564" s="356" t="str">
        <f t="shared" si="94"/>
        <v/>
      </c>
      <c r="P564" s="353" t="str">
        <f t="shared" si="95"/>
        <v/>
      </c>
      <c r="Q564" s="356">
        <f t="shared" si="96"/>
        <v>5</v>
      </c>
      <c r="R564" s="356">
        <f t="shared" si="97"/>
        <v>176</v>
      </c>
      <c r="S564" s="356">
        <f t="shared" si="98"/>
        <v>176</v>
      </c>
    </row>
    <row r="565" spans="1:19" ht="13.5" thickBot="1" x14ac:dyDescent="0.25">
      <c r="A565" s="19" t="s">
        <v>2364</v>
      </c>
      <c r="B565" s="19" t="s">
        <v>2365</v>
      </c>
      <c r="C565" s="19" t="s">
        <v>673</v>
      </c>
      <c r="E565" s="353"/>
      <c r="F565" s="19" t="s">
        <v>9</v>
      </c>
      <c r="G565" s="354">
        <v>45917.457002314812</v>
      </c>
      <c r="H565" s="354">
        <v>45917.457002314812</v>
      </c>
      <c r="I565" s="19" t="str">
        <f t="shared" si="88"/>
        <v>J</v>
      </c>
      <c r="J565" s="19" t="str">
        <f t="shared" si="89"/>
        <v>N</v>
      </c>
      <c r="K565" s="19" t="str">
        <f t="shared" si="90"/>
        <v>zzzz</v>
      </c>
      <c r="L565" s="19" t="str">
        <f t="shared" si="91"/>
        <v>BU</v>
      </c>
      <c r="M565" s="19" t="str">
        <f t="shared" si="92"/>
        <v>-</v>
      </c>
      <c r="N565" s="355">
        <f t="shared" si="93"/>
        <v>1</v>
      </c>
      <c r="O565" s="355" t="str">
        <f t="shared" si="94"/>
        <v/>
      </c>
      <c r="P565" s="19" t="str">
        <f t="shared" si="95"/>
        <v/>
      </c>
      <c r="Q565" s="355">
        <f t="shared" si="96"/>
        <v>1</v>
      </c>
      <c r="R565" s="355">
        <f t="shared" si="97"/>
        <v>177</v>
      </c>
      <c r="S565" s="355">
        <f t="shared" si="98"/>
        <v>177</v>
      </c>
    </row>
    <row r="566" spans="1:19" ht="13.5" thickBot="1" x14ac:dyDescent="0.25">
      <c r="A566" s="19" t="s">
        <v>126</v>
      </c>
      <c r="B566" s="19" t="s">
        <v>1469</v>
      </c>
      <c r="C566" s="19" t="s">
        <v>673</v>
      </c>
      <c r="E566" s="353"/>
      <c r="F566" s="19" t="s">
        <v>6</v>
      </c>
      <c r="G566" s="354">
        <v>44693.310370370367</v>
      </c>
      <c r="H566" s="354">
        <v>44693.310370370367</v>
      </c>
      <c r="I566" s="19" t="str">
        <f t="shared" si="88"/>
        <v>J</v>
      </c>
      <c r="J566" s="19" t="str">
        <f t="shared" si="89"/>
        <v>N</v>
      </c>
      <c r="K566" s="19" t="str">
        <f t="shared" si="90"/>
        <v>zzzz</v>
      </c>
      <c r="L566" s="19" t="str">
        <f t="shared" si="91"/>
        <v>BU</v>
      </c>
      <c r="M566" s="19" t="str">
        <f t="shared" si="92"/>
        <v>-</v>
      </c>
      <c r="N566" s="355" t="str">
        <f t="shared" si="93"/>
        <v/>
      </c>
      <c r="O566" s="355" t="str">
        <f t="shared" si="94"/>
        <v/>
      </c>
      <c r="P566" s="19" t="str">
        <f t="shared" si="95"/>
        <v/>
      </c>
      <c r="Q566" s="355">
        <f t="shared" si="96"/>
        <v>1</v>
      </c>
      <c r="R566" s="355">
        <f t="shared" si="97"/>
        <v>178</v>
      </c>
      <c r="S566" s="355">
        <f t="shared" si="98"/>
        <v>178</v>
      </c>
    </row>
    <row r="567" spans="1:19" ht="13.5" thickBot="1" x14ac:dyDescent="0.25">
      <c r="A567" s="19" t="s">
        <v>126</v>
      </c>
      <c r="B567" s="19" t="s">
        <v>1182</v>
      </c>
      <c r="C567" s="19" t="s">
        <v>673</v>
      </c>
      <c r="E567" s="353">
        <v>32</v>
      </c>
      <c r="F567" s="19" t="s">
        <v>7</v>
      </c>
      <c r="G567" s="354">
        <v>43469.544050925928</v>
      </c>
      <c r="H567" s="354">
        <v>45597.462962962964</v>
      </c>
      <c r="I567" s="19" t="str">
        <f t="shared" si="88"/>
        <v>J</v>
      </c>
      <c r="J567" s="19" t="str">
        <f t="shared" si="89"/>
        <v>N</v>
      </c>
      <c r="K567" s="19" t="str">
        <f t="shared" si="90"/>
        <v>zzzz</v>
      </c>
      <c r="L567" s="19" t="str">
        <f t="shared" si="91"/>
        <v>BU</v>
      </c>
      <c r="M567" s="19" t="str">
        <f t="shared" si="92"/>
        <v>-</v>
      </c>
      <c r="N567" s="355" t="str">
        <f t="shared" si="93"/>
        <v/>
      </c>
      <c r="O567" s="355" t="str">
        <f t="shared" si="94"/>
        <v/>
      </c>
      <c r="P567" s="19" t="str">
        <f t="shared" si="95"/>
        <v/>
      </c>
      <c r="Q567" s="355">
        <f t="shared" si="96"/>
        <v>2</v>
      </c>
      <c r="R567" s="355">
        <f t="shared" si="97"/>
        <v>179</v>
      </c>
      <c r="S567" s="355">
        <f t="shared" si="98"/>
        <v>179</v>
      </c>
    </row>
    <row r="568" spans="1:19" ht="13.5" thickBot="1" x14ac:dyDescent="0.25">
      <c r="A568" s="19" t="s">
        <v>126</v>
      </c>
      <c r="B568" s="19" t="s">
        <v>1469</v>
      </c>
      <c r="C568" s="19" t="s">
        <v>673</v>
      </c>
      <c r="E568" s="353"/>
      <c r="F568" s="19" t="s">
        <v>16</v>
      </c>
      <c r="G568" s="354">
        <v>45460.462314814817</v>
      </c>
      <c r="H568" s="354">
        <v>45460.462314814817</v>
      </c>
      <c r="I568" s="19" t="str">
        <f t="shared" si="88"/>
        <v>J</v>
      </c>
      <c r="J568" s="19" t="str">
        <f t="shared" si="89"/>
        <v>N</v>
      </c>
      <c r="K568" s="19" t="str">
        <f t="shared" si="90"/>
        <v>zzzz</v>
      </c>
      <c r="L568" s="19" t="str">
        <f t="shared" si="91"/>
        <v>BU</v>
      </c>
      <c r="M568" s="19" t="str">
        <f t="shared" si="92"/>
        <v>-</v>
      </c>
      <c r="N568" s="355" t="str">
        <f t="shared" si="93"/>
        <v/>
      </c>
      <c r="O568" s="355" t="str">
        <f t="shared" si="94"/>
        <v/>
      </c>
      <c r="P568" s="19" t="str">
        <f t="shared" si="95"/>
        <v/>
      </c>
      <c r="Q568" s="355">
        <f t="shared" si="96"/>
        <v>3</v>
      </c>
      <c r="R568" s="355">
        <f t="shared" si="97"/>
        <v>180</v>
      </c>
      <c r="S568" s="355">
        <f t="shared" si="98"/>
        <v>180</v>
      </c>
    </row>
    <row r="569" spans="1:19" ht="13.5" thickBot="1" x14ac:dyDescent="0.25">
      <c r="A569" s="353" t="s">
        <v>126</v>
      </c>
      <c r="B569" s="353" t="s">
        <v>1469</v>
      </c>
      <c r="C569" s="353" t="s">
        <v>673</v>
      </c>
      <c r="E569" s="353"/>
      <c r="F569" s="353" t="s">
        <v>9</v>
      </c>
      <c r="G569" s="354">
        <v>43640.786087962966</v>
      </c>
      <c r="H569" s="354">
        <v>45632.579317129632</v>
      </c>
      <c r="I569" s="19" t="str">
        <f t="shared" si="88"/>
        <v>J</v>
      </c>
      <c r="J569" s="19" t="str">
        <f t="shared" si="89"/>
        <v>N</v>
      </c>
      <c r="K569" s="19" t="str">
        <f t="shared" si="90"/>
        <v>zzzz</v>
      </c>
      <c r="L569" s="19" t="str">
        <f t="shared" si="91"/>
        <v>BU</v>
      </c>
      <c r="M569" s="19" t="str">
        <f t="shared" si="92"/>
        <v>-</v>
      </c>
      <c r="N569" s="355" t="str">
        <f t="shared" si="93"/>
        <v/>
      </c>
      <c r="O569" s="355" t="str">
        <f t="shared" si="94"/>
        <v/>
      </c>
      <c r="P569" s="19" t="str">
        <f t="shared" si="95"/>
        <v/>
      </c>
      <c r="Q569" s="355">
        <f t="shared" si="96"/>
        <v>4</v>
      </c>
      <c r="R569" s="355">
        <f t="shared" si="97"/>
        <v>181</v>
      </c>
      <c r="S569" s="355">
        <f t="shared" si="98"/>
        <v>181</v>
      </c>
    </row>
    <row r="570" spans="1:19" ht="13.5" thickBot="1" x14ac:dyDescent="0.25">
      <c r="A570" s="19" t="s">
        <v>126</v>
      </c>
      <c r="B570" s="19" t="s">
        <v>1469</v>
      </c>
      <c r="C570" s="19" t="s">
        <v>673</v>
      </c>
      <c r="E570" s="353"/>
      <c r="F570" s="19" t="s">
        <v>11</v>
      </c>
      <c r="G570" s="354">
        <v>44518.668333333335</v>
      </c>
      <c r="H570" s="354">
        <v>44761.427569444444</v>
      </c>
      <c r="I570" s="19" t="str">
        <f t="shared" si="88"/>
        <v>J</v>
      </c>
      <c r="J570" s="19" t="str">
        <f t="shared" si="89"/>
        <v>N</v>
      </c>
      <c r="K570" s="19" t="str">
        <f t="shared" si="90"/>
        <v>zzzz</v>
      </c>
      <c r="L570" s="19" t="str">
        <f t="shared" si="91"/>
        <v>BU</v>
      </c>
      <c r="M570" s="19" t="str">
        <f t="shared" si="92"/>
        <v>-</v>
      </c>
      <c r="N570" s="355" t="str">
        <f t="shared" si="93"/>
        <v/>
      </c>
      <c r="O570" s="355" t="str">
        <f t="shared" si="94"/>
        <v/>
      </c>
      <c r="P570" s="19" t="str">
        <f t="shared" si="95"/>
        <v/>
      </c>
      <c r="Q570" s="355">
        <f t="shared" si="96"/>
        <v>5</v>
      </c>
      <c r="R570" s="355">
        <f t="shared" si="97"/>
        <v>182</v>
      </c>
      <c r="S570" s="355">
        <f t="shared" si="98"/>
        <v>182</v>
      </c>
    </row>
    <row r="571" spans="1:19" ht="13.5" thickBot="1" x14ac:dyDescent="0.25">
      <c r="A571" s="19" t="s">
        <v>126</v>
      </c>
      <c r="B571" s="19" t="s">
        <v>1469</v>
      </c>
      <c r="C571" s="19" t="s">
        <v>673</v>
      </c>
      <c r="E571" s="353"/>
      <c r="F571" s="19" t="s">
        <v>15</v>
      </c>
      <c r="G571" s="354">
        <v>42664.357627314814</v>
      </c>
      <c r="H571" s="354">
        <v>45604.663356481484</v>
      </c>
      <c r="I571" s="19" t="str">
        <f t="shared" si="88"/>
        <v>J</v>
      </c>
      <c r="J571" s="19" t="str">
        <f t="shared" si="89"/>
        <v>N</v>
      </c>
      <c r="K571" s="19" t="str">
        <f t="shared" si="90"/>
        <v>zzzz</v>
      </c>
      <c r="L571" s="19" t="str">
        <f t="shared" si="91"/>
        <v>BU</v>
      </c>
      <c r="M571" s="19" t="str">
        <f t="shared" si="92"/>
        <v>-</v>
      </c>
      <c r="N571" s="355" t="str">
        <f t="shared" si="93"/>
        <v/>
      </c>
      <c r="O571" s="355" t="str">
        <f t="shared" si="94"/>
        <v/>
      </c>
      <c r="P571" s="19" t="str">
        <f t="shared" si="95"/>
        <v/>
      </c>
      <c r="Q571" s="355">
        <f t="shared" si="96"/>
        <v>6</v>
      </c>
      <c r="R571" s="355">
        <f t="shared" si="97"/>
        <v>183</v>
      </c>
      <c r="S571" s="355">
        <f t="shared" si="98"/>
        <v>183</v>
      </c>
    </row>
    <row r="572" spans="1:19" ht="13.5" thickBot="1" x14ac:dyDescent="0.25">
      <c r="A572" s="19" t="s">
        <v>126</v>
      </c>
      <c r="B572" s="19" t="s">
        <v>1469</v>
      </c>
      <c r="C572" s="19" t="s">
        <v>673</v>
      </c>
      <c r="E572" s="353"/>
      <c r="F572" s="19" t="s">
        <v>13</v>
      </c>
      <c r="G572" s="354">
        <v>44725.717048611114</v>
      </c>
      <c r="H572" s="354">
        <v>45538.674479166664</v>
      </c>
      <c r="I572" s="19" t="str">
        <f t="shared" si="88"/>
        <v>J</v>
      </c>
      <c r="J572" s="19" t="str">
        <f t="shared" si="89"/>
        <v>N</v>
      </c>
      <c r="K572" s="19" t="str">
        <f t="shared" si="90"/>
        <v>zzzz</v>
      </c>
      <c r="L572" s="19" t="str">
        <f t="shared" si="91"/>
        <v>BU</v>
      </c>
      <c r="M572" s="19" t="str">
        <f t="shared" si="92"/>
        <v>-</v>
      </c>
      <c r="N572" s="355">
        <f t="shared" si="93"/>
        <v>7</v>
      </c>
      <c r="O572" s="355" t="str">
        <f t="shared" si="94"/>
        <v/>
      </c>
      <c r="P572" s="19" t="str">
        <f t="shared" si="95"/>
        <v/>
      </c>
      <c r="Q572" s="355">
        <f t="shared" si="96"/>
        <v>7</v>
      </c>
      <c r="R572" s="355">
        <f t="shared" si="97"/>
        <v>184</v>
      </c>
      <c r="S572" s="355">
        <f t="shared" si="98"/>
        <v>184</v>
      </c>
    </row>
    <row r="573" spans="1:19" ht="13.5" thickBot="1" x14ac:dyDescent="0.25">
      <c r="A573" s="19" t="s">
        <v>372</v>
      </c>
      <c r="B573" s="19" t="s">
        <v>786</v>
      </c>
      <c r="C573" s="19" t="s">
        <v>673</v>
      </c>
      <c r="E573" s="353">
        <v>55</v>
      </c>
      <c r="F573" s="19" t="s">
        <v>6</v>
      </c>
      <c r="G573" s="354">
        <v>45314.441678240742</v>
      </c>
      <c r="H573" s="354">
        <v>45470.363865740743</v>
      </c>
      <c r="I573" s="19" t="str">
        <f t="shared" si="88"/>
        <v>J</v>
      </c>
      <c r="J573" s="19" t="str">
        <f t="shared" si="89"/>
        <v>N</v>
      </c>
      <c r="K573" s="19" t="str">
        <f t="shared" si="90"/>
        <v>zzzz</v>
      </c>
      <c r="L573" s="19" t="str">
        <f t="shared" si="91"/>
        <v>BU</v>
      </c>
      <c r="M573" s="19" t="str">
        <f t="shared" si="92"/>
        <v>-</v>
      </c>
      <c r="N573" s="355" t="str">
        <f t="shared" si="93"/>
        <v/>
      </c>
      <c r="O573" s="355" t="str">
        <f t="shared" si="94"/>
        <v/>
      </c>
      <c r="P573" s="19" t="str">
        <f t="shared" si="95"/>
        <v/>
      </c>
      <c r="Q573" s="355">
        <f t="shared" si="96"/>
        <v>1</v>
      </c>
      <c r="R573" s="355">
        <f t="shared" si="97"/>
        <v>185</v>
      </c>
      <c r="S573" s="355">
        <f t="shared" si="98"/>
        <v>185</v>
      </c>
    </row>
    <row r="574" spans="1:19" ht="13.5" thickBot="1" x14ac:dyDescent="0.25">
      <c r="A574" s="19" t="s">
        <v>372</v>
      </c>
      <c r="B574" s="19" t="s">
        <v>786</v>
      </c>
      <c r="C574" s="19" t="s">
        <v>673</v>
      </c>
      <c r="E574" s="353"/>
      <c r="F574" s="19" t="s">
        <v>16</v>
      </c>
      <c r="G574" s="354">
        <v>45085.563645833332</v>
      </c>
      <c r="H574" s="354">
        <v>45370.398738425924</v>
      </c>
      <c r="I574" s="19" t="str">
        <f t="shared" si="88"/>
        <v>J</v>
      </c>
      <c r="J574" s="19" t="str">
        <f t="shared" si="89"/>
        <v>N</v>
      </c>
      <c r="K574" s="19" t="str">
        <f t="shared" si="90"/>
        <v>zzzz</v>
      </c>
      <c r="L574" s="19" t="str">
        <f t="shared" si="91"/>
        <v>BU</v>
      </c>
      <c r="M574" s="19" t="str">
        <f t="shared" si="92"/>
        <v>-</v>
      </c>
      <c r="N574" s="355" t="str">
        <f t="shared" si="93"/>
        <v/>
      </c>
      <c r="O574" s="355" t="str">
        <f t="shared" si="94"/>
        <v/>
      </c>
      <c r="P574" s="19" t="str">
        <f t="shared" si="95"/>
        <v/>
      </c>
      <c r="Q574" s="355">
        <f t="shared" si="96"/>
        <v>2</v>
      </c>
      <c r="R574" s="355">
        <f t="shared" si="97"/>
        <v>186</v>
      </c>
      <c r="S574" s="355">
        <f t="shared" si="98"/>
        <v>186</v>
      </c>
    </row>
    <row r="575" spans="1:19" ht="13.5" thickBot="1" x14ac:dyDescent="0.25">
      <c r="A575" s="353" t="s">
        <v>372</v>
      </c>
      <c r="B575" s="353" t="s">
        <v>786</v>
      </c>
      <c r="C575" s="353" t="s">
        <v>673</v>
      </c>
      <c r="E575" s="353">
        <v>57</v>
      </c>
      <c r="F575" s="353" t="s">
        <v>9</v>
      </c>
      <c r="G575" s="354">
        <v>43753.606805555559</v>
      </c>
      <c r="H575" s="354">
        <v>45453.434999999998</v>
      </c>
      <c r="I575" s="19" t="str">
        <f t="shared" si="88"/>
        <v>J</v>
      </c>
      <c r="J575" s="19" t="str">
        <f t="shared" si="89"/>
        <v>N</v>
      </c>
      <c r="K575" s="19" t="str">
        <f t="shared" si="90"/>
        <v>zzzz</v>
      </c>
      <c r="L575" s="19" t="str">
        <f t="shared" si="91"/>
        <v>BU</v>
      </c>
      <c r="M575" s="353" t="str">
        <f t="shared" si="92"/>
        <v>-</v>
      </c>
      <c r="N575" s="356" t="str">
        <f t="shared" si="93"/>
        <v/>
      </c>
      <c r="O575" s="356" t="str">
        <f t="shared" si="94"/>
        <v/>
      </c>
      <c r="P575" s="353" t="str">
        <f t="shared" si="95"/>
        <v/>
      </c>
      <c r="Q575" s="356">
        <f t="shared" si="96"/>
        <v>3</v>
      </c>
      <c r="R575" s="356">
        <f t="shared" si="97"/>
        <v>187</v>
      </c>
      <c r="S575" s="356">
        <f t="shared" si="98"/>
        <v>187</v>
      </c>
    </row>
    <row r="576" spans="1:19" ht="13.5" thickBot="1" x14ac:dyDescent="0.25">
      <c r="A576" s="19" t="s">
        <v>372</v>
      </c>
      <c r="B576" s="19" t="s">
        <v>786</v>
      </c>
      <c r="C576" s="19" t="s">
        <v>673</v>
      </c>
      <c r="E576" s="353"/>
      <c r="F576" s="19" t="s">
        <v>11</v>
      </c>
      <c r="G576" s="354">
        <v>45803.442685185182</v>
      </c>
      <c r="H576" s="354">
        <v>45803.442685185182</v>
      </c>
      <c r="I576" s="19" t="str">
        <f t="shared" si="88"/>
        <v>J</v>
      </c>
      <c r="J576" s="19" t="str">
        <f t="shared" si="89"/>
        <v>N</v>
      </c>
      <c r="K576" s="19" t="str">
        <f t="shared" si="90"/>
        <v>zzzz</v>
      </c>
      <c r="L576" s="19" t="str">
        <f t="shared" si="91"/>
        <v>BU</v>
      </c>
      <c r="M576" s="19" t="str">
        <f t="shared" si="92"/>
        <v>-</v>
      </c>
      <c r="N576" s="355" t="str">
        <f t="shared" si="93"/>
        <v/>
      </c>
      <c r="O576" s="355" t="str">
        <f t="shared" si="94"/>
        <v/>
      </c>
      <c r="P576" s="19" t="str">
        <f t="shared" si="95"/>
        <v/>
      </c>
      <c r="Q576" s="355">
        <f t="shared" si="96"/>
        <v>4</v>
      </c>
      <c r="R576" s="355">
        <f t="shared" si="97"/>
        <v>188</v>
      </c>
      <c r="S576" s="355">
        <f t="shared" si="98"/>
        <v>188</v>
      </c>
    </row>
    <row r="577" spans="1:19" ht="13.5" thickBot="1" x14ac:dyDescent="0.25">
      <c r="A577" s="353" t="s">
        <v>372</v>
      </c>
      <c r="B577" s="353" t="s">
        <v>786</v>
      </c>
      <c r="C577" s="353" t="s">
        <v>673</v>
      </c>
      <c r="E577" s="353"/>
      <c r="F577" s="353" t="s">
        <v>15</v>
      </c>
      <c r="G577" s="354">
        <v>45048.528217592589</v>
      </c>
      <c r="H577" s="354">
        <v>45868.373020833336</v>
      </c>
      <c r="I577" s="19" t="str">
        <f t="shared" si="88"/>
        <v>J</v>
      </c>
      <c r="J577" s="19" t="str">
        <f t="shared" si="89"/>
        <v>N</v>
      </c>
      <c r="K577" s="19" t="str">
        <f t="shared" si="90"/>
        <v>zzzz</v>
      </c>
      <c r="L577" s="19" t="str">
        <f t="shared" si="91"/>
        <v>BU</v>
      </c>
      <c r="M577" s="353" t="str">
        <f t="shared" si="92"/>
        <v>-</v>
      </c>
      <c r="N577" s="356" t="str">
        <f t="shared" si="93"/>
        <v/>
      </c>
      <c r="O577" s="356" t="str">
        <f t="shared" si="94"/>
        <v/>
      </c>
      <c r="P577" s="353" t="str">
        <f t="shared" si="95"/>
        <v/>
      </c>
      <c r="Q577" s="356">
        <f t="shared" si="96"/>
        <v>5</v>
      </c>
      <c r="R577" s="356">
        <f t="shared" si="97"/>
        <v>189</v>
      </c>
      <c r="S577" s="356">
        <f t="shared" si="98"/>
        <v>189</v>
      </c>
    </row>
    <row r="578" spans="1:19" ht="13.5" thickBot="1" x14ac:dyDescent="0.25">
      <c r="A578" s="19" t="s">
        <v>372</v>
      </c>
      <c r="B578" s="19" t="s">
        <v>786</v>
      </c>
      <c r="C578" s="19" t="s">
        <v>673</v>
      </c>
      <c r="E578" s="353"/>
      <c r="F578" s="19" t="s">
        <v>12</v>
      </c>
      <c r="G578" s="354">
        <v>45068.475081018521</v>
      </c>
      <c r="H578" s="354">
        <v>45068.475081018521</v>
      </c>
      <c r="I578" s="19" t="str">
        <f t="shared" ref="I578:I641" si="99">IF((LEN(A578)&gt;2),"J","N")</f>
        <v>J</v>
      </c>
      <c r="J578" s="19" t="str">
        <f t="shared" ref="J578:J641" si="100">IF((D578&gt;0),"J","N")</f>
        <v>N</v>
      </c>
      <c r="K578" s="19" t="str">
        <f t="shared" ref="K578:K641" si="101">IF((D578&gt;0),(MID(D578,1,2)),"zzzz")</f>
        <v>zzzz</v>
      </c>
      <c r="L578" s="19" t="str">
        <f t="shared" ref="L578:L641" si="102">MID(A578,1,2)</f>
        <v>BU</v>
      </c>
      <c r="M578" s="19" t="str">
        <f t="shared" ref="M578:M641" si="103">MID(A578,3,1)</f>
        <v>-</v>
      </c>
      <c r="N578" s="355">
        <f t="shared" ref="N578:N641" si="104">IF(A578=A579,"",Q578)</f>
        <v>6</v>
      </c>
      <c r="O578" s="355" t="str">
        <f t="shared" ref="O578:O641" si="105">IF(D578=D579,"",R578)</f>
        <v/>
      </c>
      <c r="P578" s="19" t="str">
        <f t="shared" ref="P578:P641" si="106">IF(K578=K579,"",S578)</f>
        <v/>
      </c>
      <c r="Q578" s="355">
        <f t="shared" ref="Q578:Q641" si="107">IF(A578=A577,Q577+ 1,1)</f>
        <v>6</v>
      </c>
      <c r="R578" s="355">
        <f t="shared" ref="R578:R641" si="108">IF(D578=D577,R577+ 1,1)</f>
        <v>190</v>
      </c>
      <c r="S578" s="355">
        <f t="shared" ref="S578:S641" si="109">IF(K578=K577,S577+ 1,1)</f>
        <v>190</v>
      </c>
    </row>
    <row r="579" spans="1:19" ht="13.5" thickBot="1" x14ac:dyDescent="0.25">
      <c r="A579" s="19" t="s">
        <v>2191</v>
      </c>
      <c r="B579" s="19" t="s">
        <v>2192</v>
      </c>
      <c r="C579" s="19" t="s">
        <v>673</v>
      </c>
      <c r="E579" s="353"/>
      <c r="F579" s="19" t="s">
        <v>6</v>
      </c>
      <c r="G579" s="354">
        <v>45636.509467592594</v>
      </c>
      <c r="H579" s="354">
        <v>45636.509467592594</v>
      </c>
      <c r="I579" s="19" t="str">
        <f t="shared" si="99"/>
        <v>J</v>
      </c>
      <c r="J579" s="19" t="str">
        <f t="shared" si="100"/>
        <v>N</v>
      </c>
      <c r="K579" s="19" t="str">
        <f t="shared" si="101"/>
        <v>zzzz</v>
      </c>
      <c r="L579" s="19" t="str">
        <f t="shared" si="102"/>
        <v>CI</v>
      </c>
      <c r="M579" s="19" t="str">
        <f t="shared" si="103"/>
        <v>-</v>
      </c>
      <c r="N579" s="355" t="str">
        <f t="shared" si="104"/>
        <v/>
      </c>
      <c r="O579" s="355" t="str">
        <f t="shared" si="105"/>
        <v/>
      </c>
      <c r="P579" s="19" t="str">
        <f t="shared" si="106"/>
        <v/>
      </c>
      <c r="Q579" s="355">
        <f t="shared" si="107"/>
        <v>1</v>
      </c>
      <c r="R579" s="355">
        <f t="shared" si="108"/>
        <v>191</v>
      </c>
      <c r="S579" s="355">
        <f t="shared" si="109"/>
        <v>191</v>
      </c>
    </row>
    <row r="580" spans="1:19" ht="13.5" thickBot="1" x14ac:dyDescent="0.25">
      <c r="A580" s="353" t="s">
        <v>2191</v>
      </c>
      <c r="B580" s="353" t="s">
        <v>2192</v>
      </c>
      <c r="C580" s="353" t="s">
        <v>673</v>
      </c>
      <c r="E580" s="353"/>
      <c r="F580" s="353" t="s">
        <v>9</v>
      </c>
      <c r="G580" s="354">
        <v>45646.603182870371</v>
      </c>
      <c r="H580" s="354">
        <v>45646.603182870371</v>
      </c>
      <c r="I580" s="19" t="str">
        <f t="shared" si="99"/>
        <v>J</v>
      </c>
      <c r="J580" s="19" t="str">
        <f t="shared" si="100"/>
        <v>N</v>
      </c>
      <c r="K580" s="19" t="str">
        <f t="shared" si="101"/>
        <v>zzzz</v>
      </c>
      <c r="L580" s="19" t="str">
        <f t="shared" si="102"/>
        <v>CI</v>
      </c>
      <c r="M580" s="353" t="str">
        <f t="shared" si="103"/>
        <v>-</v>
      </c>
      <c r="N580" s="356" t="str">
        <f t="shared" si="104"/>
        <v/>
      </c>
      <c r="O580" s="356" t="str">
        <f t="shared" si="105"/>
        <v/>
      </c>
      <c r="P580" s="353" t="str">
        <f t="shared" si="106"/>
        <v/>
      </c>
      <c r="Q580" s="356">
        <f t="shared" si="107"/>
        <v>2</v>
      </c>
      <c r="R580" s="356">
        <f t="shared" si="108"/>
        <v>192</v>
      </c>
      <c r="S580" s="356">
        <f t="shared" si="109"/>
        <v>192</v>
      </c>
    </row>
    <row r="581" spans="1:19" ht="13.5" thickBot="1" x14ac:dyDescent="0.25">
      <c r="A581" s="353" t="s">
        <v>2191</v>
      </c>
      <c r="B581" s="353" t="s">
        <v>2192</v>
      </c>
      <c r="C581" s="353" t="s">
        <v>673</v>
      </c>
      <c r="E581" s="353"/>
      <c r="F581" s="353" t="s">
        <v>11</v>
      </c>
      <c r="G581" s="354">
        <v>45693.570844907408</v>
      </c>
      <c r="H581" s="354">
        <v>45693.570844907408</v>
      </c>
      <c r="I581" s="19" t="str">
        <f t="shared" si="99"/>
        <v>J</v>
      </c>
      <c r="J581" s="19" t="str">
        <f t="shared" si="100"/>
        <v>N</v>
      </c>
      <c r="K581" s="19" t="str">
        <f t="shared" si="101"/>
        <v>zzzz</v>
      </c>
      <c r="L581" s="19" t="str">
        <f t="shared" si="102"/>
        <v>CI</v>
      </c>
      <c r="M581" s="19" t="str">
        <f t="shared" si="103"/>
        <v>-</v>
      </c>
      <c r="N581" s="355" t="str">
        <f t="shared" si="104"/>
        <v/>
      </c>
      <c r="O581" s="355" t="str">
        <f t="shared" si="105"/>
        <v/>
      </c>
      <c r="P581" s="19" t="str">
        <f t="shared" si="106"/>
        <v/>
      </c>
      <c r="Q581" s="355">
        <f t="shared" si="107"/>
        <v>3</v>
      </c>
      <c r="R581" s="355">
        <f t="shared" si="108"/>
        <v>193</v>
      </c>
      <c r="S581" s="355">
        <f t="shared" si="109"/>
        <v>193</v>
      </c>
    </row>
    <row r="582" spans="1:19" ht="13.5" thickBot="1" x14ac:dyDescent="0.25">
      <c r="A582" s="353" t="s">
        <v>2191</v>
      </c>
      <c r="B582" s="353" t="s">
        <v>2192</v>
      </c>
      <c r="C582" s="353" t="s">
        <v>673</v>
      </c>
      <c r="E582" s="353"/>
      <c r="F582" s="353" t="s">
        <v>12</v>
      </c>
      <c r="G582" s="354">
        <v>43643.450833333336</v>
      </c>
      <c r="H582" s="354">
        <v>45748.521145833336</v>
      </c>
      <c r="I582" s="19" t="str">
        <f t="shared" si="99"/>
        <v>J</v>
      </c>
      <c r="J582" s="19" t="str">
        <f t="shared" si="100"/>
        <v>N</v>
      </c>
      <c r="K582" s="19" t="str">
        <f t="shared" si="101"/>
        <v>zzzz</v>
      </c>
      <c r="L582" s="19" t="str">
        <f t="shared" si="102"/>
        <v>CI</v>
      </c>
      <c r="M582" s="353" t="str">
        <f t="shared" si="103"/>
        <v>-</v>
      </c>
      <c r="N582" s="356" t="str">
        <f t="shared" si="104"/>
        <v/>
      </c>
      <c r="O582" s="356" t="str">
        <f t="shared" si="105"/>
        <v/>
      </c>
      <c r="P582" s="353" t="str">
        <f t="shared" si="106"/>
        <v/>
      </c>
      <c r="Q582" s="356">
        <f t="shared" si="107"/>
        <v>4</v>
      </c>
      <c r="R582" s="356">
        <f t="shared" si="108"/>
        <v>194</v>
      </c>
      <c r="S582" s="356">
        <f t="shared" si="109"/>
        <v>194</v>
      </c>
    </row>
    <row r="583" spans="1:19" ht="13.5" thickBot="1" x14ac:dyDescent="0.25">
      <c r="A583" s="19" t="s">
        <v>2191</v>
      </c>
      <c r="B583" s="19" t="s">
        <v>2252</v>
      </c>
      <c r="C583" s="19" t="s">
        <v>673</v>
      </c>
      <c r="E583" s="353"/>
      <c r="F583" s="19" t="s">
        <v>13</v>
      </c>
      <c r="G583" s="354">
        <v>44523.608182870368</v>
      </c>
      <c r="H583" s="354">
        <v>45638.576192129629</v>
      </c>
      <c r="I583" s="19" t="str">
        <f t="shared" si="99"/>
        <v>J</v>
      </c>
      <c r="J583" s="19" t="str">
        <f t="shared" si="100"/>
        <v>N</v>
      </c>
      <c r="K583" s="19" t="str">
        <f t="shared" si="101"/>
        <v>zzzz</v>
      </c>
      <c r="L583" s="19" t="str">
        <f t="shared" si="102"/>
        <v>CI</v>
      </c>
      <c r="M583" s="19" t="str">
        <f t="shared" si="103"/>
        <v>-</v>
      </c>
      <c r="N583" s="355">
        <f t="shared" si="104"/>
        <v>5</v>
      </c>
      <c r="O583" s="355" t="str">
        <f t="shared" si="105"/>
        <v/>
      </c>
      <c r="P583" s="19" t="str">
        <f t="shared" si="106"/>
        <v/>
      </c>
      <c r="Q583" s="355">
        <f t="shared" si="107"/>
        <v>5</v>
      </c>
      <c r="R583" s="355">
        <f t="shared" si="108"/>
        <v>195</v>
      </c>
      <c r="S583" s="355">
        <f t="shared" si="109"/>
        <v>195</v>
      </c>
    </row>
    <row r="584" spans="1:19" ht="13.5" thickBot="1" x14ac:dyDescent="0.25">
      <c r="A584" s="353" t="s">
        <v>96</v>
      </c>
      <c r="B584" s="353" t="s">
        <v>976</v>
      </c>
      <c r="C584" s="353" t="s">
        <v>673</v>
      </c>
      <c r="E584" s="353"/>
      <c r="F584" s="353" t="s">
        <v>6</v>
      </c>
      <c r="G584" s="354">
        <v>45314.441851851851</v>
      </c>
      <c r="H584" s="354">
        <v>45314.441851851851</v>
      </c>
      <c r="I584" s="19" t="str">
        <f t="shared" si="99"/>
        <v>J</v>
      </c>
      <c r="J584" s="19" t="str">
        <f t="shared" si="100"/>
        <v>N</v>
      </c>
      <c r="K584" s="19" t="str">
        <f t="shared" si="101"/>
        <v>zzzz</v>
      </c>
      <c r="L584" s="19" t="str">
        <f t="shared" si="102"/>
        <v>CO</v>
      </c>
      <c r="M584" s="353" t="str">
        <f t="shared" si="103"/>
        <v>-</v>
      </c>
      <c r="N584" s="356" t="str">
        <f t="shared" si="104"/>
        <v/>
      </c>
      <c r="O584" s="356" t="str">
        <f t="shared" si="105"/>
        <v/>
      </c>
      <c r="P584" s="353" t="str">
        <f t="shared" si="106"/>
        <v/>
      </c>
      <c r="Q584" s="356">
        <f t="shared" si="107"/>
        <v>1</v>
      </c>
      <c r="R584" s="356">
        <f t="shared" si="108"/>
        <v>196</v>
      </c>
      <c r="S584" s="356">
        <f t="shared" si="109"/>
        <v>196</v>
      </c>
    </row>
    <row r="585" spans="1:19" ht="13.5" thickBot="1" x14ac:dyDescent="0.25">
      <c r="A585" s="353" t="s">
        <v>96</v>
      </c>
      <c r="B585" s="353" t="s">
        <v>976</v>
      </c>
      <c r="C585" s="353" t="s">
        <v>673</v>
      </c>
      <c r="E585" s="353"/>
      <c r="F585" s="353" t="s">
        <v>9</v>
      </c>
      <c r="G585" s="354">
        <v>45309.449502314812</v>
      </c>
      <c r="H585" s="354">
        <v>45632.579699074071</v>
      </c>
      <c r="I585" s="19" t="str">
        <f t="shared" si="99"/>
        <v>J</v>
      </c>
      <c r="J585" s="19" t="str">
        <f t="shared" si="100"/>
        <v>N</v>
      </c>
      <c r="K585" s="19" t="str">
        <f t="shared" si="101"/>
        <v>zzzz</v>
      </c>
      <c r="L585" s="19" t="str">
        <f t="shared" si="102"/>
        <v>CO</v>
      </c>
      <c r="M585" s="353" t="str">
        <f t="shared" si="103"/>
        <v>-</v>
      </c>
      <c r="N585" s="356" t="str">
        <f t="shared" si="104"/>
        <v/>
      </c>
      <c r="O585" s="356" t="str">
        <f t="shared" si="105"/>
        <v/>
      </c>
      <c r="P585" s="353" t="str">
        <f t="shared" si="106"/>
        <v/>
      </c>
      <c r="Q585" s="356">
        <f t="shared" si="107"/>
        <v>2</v>
      </c>
      <c r="R585" s="356">
        <f t="shared" si="108"/>
        <v>197</v>
      </c>
      <c r="S585" s="356">
        <f t="shared" si="109"/>
        <v>197</v>
      </c>
    </row>
    <row r="586" spans="1:19" ht="13.5" thickBot="1" x14ac:dyDescent="0.25">
      <c r="A586" s="353" t="s">
        <v>96</v>
      </c>
      <c r="B586" s="353" t="s">
        <v>976</v>
      </c>
      <c r="C586" s="353" t="s">
        <v>673</v>
      </c>
      <c r="E586" s="353"/>
      <c r="F586" s="353" t="s">
        <v>11</v>
      </c>
      <c r="G586" s="354">
        <v>45803.469895833332</v>
      </c>
      <c r="H586" s="354">
        <v>45803.469895833332</v>
      </c>
      <c r="I586" s="19" t="str">
        <f t="shared" si="99"/>
        <v>J</v>
      </c>
      <c r="J586" s="19" t="str">
        <f t="shared" si="100"/>
        <v>N</v>
      </c>
      <c r="K586" s="19" t="str">
        <f t="shared" si="101"/>
        <v>zzzz</v>
      </c>
      <c r="L586" s="19" t="str">
        <f t="shared" si="102"/>
        <v>CO</v>
      </c>
      <c r="M586" s="353" t="str">
        <f t="shared" si="103"/>
        <v>-</v>
      </c>
      <c r="N586" s="356" t="str">
        <f t="shared" si="104"/>
        <v/>
      </c>
      <c r="O586" s="356" t="str">
        <f t="shared" si="105"/>
        <v/>
      </c>
      <c r="P586" s="353" t="str">
        <f t="shared" si="106"/>
        <v/>
      </c>
      <c r="Q586" s="356">
        <f t="shared" si="107"/>
        <v>3</v>
      </c>
      <c r="R586" s="356">
        <f t="shared" si="108"/>
        <v>198</v>
      </c>
      <c r="S586" s="356">
        <f t="shared" si="109"/>
        <v>198</v>
      </c>
    </row>
    <row r="587" spans="1:19" ht="13.5" thickBot="1" x14ac:dyDescent="0.25">
      <c r="A587" s="19" t="s">
        <v>96</v>
      </c>
      <c r="B587" s="19" t="s">
        <v>976</v>
      </c>
      <c r="C587" s="19" t="s">
        <v>673</v>
      </c>
      <c r="E587" s="353"/>
      <c r="F587" s="19" t="s">
        <v>15</v>
      </c>
      <c r="G587" s="354">
        <v>41396.550787037035</v>
      </c>
      <c r="H587" s="354">
        <v>45660.38553240741</v>
      </c>
      <c r="I587" s="19" t="str">
        <f t="shared" si="99"/>
        <v>J</v>
      </c>
      <c r="J587" s="19" t="str">
        <f t="shared" si="100"/>
        <v>N</v>
      </c>
      <c r="K587" s="19" t="str">
        <f t="shared" si="101"/>
        <v>zzzz</v>
      </c>
      <c r="L587" s="19" t="str">
        <f t="shared" si="102"/>
        <v>CO</v>
      </c>
      <c r="M587" s="19" t="str">
        <f t="shared" si="103"/>
        <v>-</v>
      </c>
      <c r="N587" s="355" t="str">
        <f t="shared" si="104"/>
        <v/>
      </c>
      <c r="O587" s="355" t="str">
        <f t="shared" si="105"/>
        <v/>
      </c>
      <c r="P587" s="19" t="str">
        <f t="shared" si="106"/>
        <v/>
      </c>
      <c r="Q587" s="355">
        <f t="shared" si="107"/>
        <v>4</v>
      </c>
      <c r="R587" s="355">
        <f t="shared" si="108"/>
        <v>199</v>
      </c>
      <c r="S587" s="355">
        <f t="shared" si="109"/>
        <v>199</v>
      </c>
    </row>
    <row r="588" spans="1:19" ht="13.5" thickBot="1" x14ac:dyDescent="0.25">
      <c r="A588" s="353" t="s">
        <v>96</v>
      </c>
      <c r="B588" s="353" t="s">
        <v>976</v>
      </c>
      <c r="C588" s="353" t="s">
        <v>673</v>
      </c>
      <c r="E588" s="353"/>
      <c r="F588" s="353" t="s">
        <v>12</v>
      </c>
      <c r="G588" s="354">
        <v>45812.633587962962</v>
      </c>
      <c r="H588" s="354">
        <v>45812.633587962962</v>
      </c>
      <c r="I588" s="19" t="str">
        <f t="shared" si="99"/>
        <v>J</v>
      </c>
      <c r="J588" s="19" t="str">
        <f t="shared" si="100"/>
        <v>N</v>
      </c>
      <c r="K588" s="19" t="str">
        <f t="shared" si="101"/>
        <v>zzzz</v>
      </c>
      <c r="L588" s="19" t="str">
        <f t="shared" si="102"/>
        <v>CO</v>
      </c>
      <c r="M588" s="353" t="str">
        <f t="shared" si="103"/>
        <v>-</v>
      </c>
      <c r="N588" s="356">
        <f t="shared" si="104"/>
        <v>5</v>
      </c>
      <c r="O588" s="356" t="str">
        <f t="shared" si="105"/>
        <v/>
      </c>
      <c r="P588" s="353" t="str">
        <f t="shared" si="106"/>
        <v/>
      </c>
      <c r="Q588" s="356">
        <f t="shared" si="107"/>
        <v>5</v>
      </c>
      <c r="R588" s="356">
        <f t="shared" si="108"/>
        <v>200</v>
      </c>
      <c r="S588" s="356">
        <f t="shared" si="109"/>
        <v>200</v>
      </c>
    </row>
    <row r="589" spans="1:19" ht="13.5" thickBot="1" x14ac:dyDescent="0.25">
      <c r="A589" s="19" t="s">
        <v>1165</v>
      </c>
      <c r="B589" s="19" t="s">
        <v>1699</v>
      </c>
      <c r="C589" s="19" t="s">
        <v>673</v>
      </c>
      <c r="E589" s="353"/>
      <c r="F589" s="19" t="s">
        <v>6</v>
      </c>
      <c r="G589" s="354">
        <v>45314.442048611112</v>
      </c>
      <c r="H589" s="354">
        <v>45314.442048611112</v>
      </c>
      <c r="I589" s="19" t="str">
        <f t="shared" si="99"/>
        <v>J</v>
      </c>
      <c r="J589" s="19" t="str">
        <f t="shared" si="100"/>
        <v>N</v>
      </c>
      <c r="K589" s="19" t="str">
        <f t="shared" si="101"/>
        <v>zzzz</v>
      </c>
      <c r="L589" s="19" t="str">
        <f t="shared" si="102"/>
        <v>CO</v>
      </c>
      <c r="M589" s="19" t="str">
        <f t="shared" si="103"/>
        <v>-</v>
      </c>
      <c r="N589" s="355" t="str">
        <f t="shared" si="104"/>
        <v/>
      </c>
      <c r="O589" s="355" t="str">
        <f t="shared" si="105"/>
        <v/>
      </c>
      <c r="P589" s="19" t="str">
        <f t="shared" si="106"/>
        <v/>
      </c>
      <c r="Q589" s="355">
        <f t="shared" si="107"/>
        <v>1</v>
      </c>
      <c r="R589" s="355">
        <f t="shared" si="108"/>
        <v>201</v>
      </c>
      <c r="S589" s="355">
        <f t="shared" si="109"/>
        <v>201</v>
      </c>
    </row>
    <row r="590" spans="1:19" ht="13.5" thickBot="1" x14ac:dyDescent="0.25">
      <c r="A590" s="19" t="s">
        <v>1165</v>
      </c>
      <c r="B590" s="19" t="s">
        <v>1699</v>
      </c>
      <c r="C590" s="19" t="s">
        <v>673</v>
      </c>
      <c r="E590" s="353"/>
      <c r="F590" s="19" t="s">
        <v>16</v>
      </c>
      <c r="G590" s="354">
        <v>45460.512789351851</v>
      </c>
      <c r="H590" s="354">
        <v>45838.349062499998</v>
      </c>
      <c r="I590" s="19" t="str">
        <f t="shared" si="99"/>
        <v>J</v>
      </c>
      <c r="J590" s="19" t="str">
        <f t="shared" si="100"/>
        <v>N</v>
      </c>
      <c r="K590" s="19" t="str">
        <f t="shared" si="101"/>
        <v>zzzz</v>
      </c>
      <c r="L590" s="19" t="str">
        <f t="shared" si="102"/>
        <v>CO</v>
      </c>
      <c r="M590" s="19" t="str">
        <f t="shared" si="103"/>
        <v>-</v>
      </c>
      <c r="N590" s="355" t="str">
        <f t="shared" si="104"/>
        <v/>
      </c>
      <c r="O590" s="355" t="str">
        <f t="shared" si="105"/>
        <v/>
      </c>
      <c r="P590" s="19" t="str">
        <f t="shared" si="106"/>
        <v/>
      </c>
      <c r="Q590" s="355">
        <f t="shared" si="107"/>
        <v>2</v>
      </c>
      <c r="R590" s="355">
        <f t="shared" si="108"/>
        <v>202</v>
      </c>
      <c r="S590" s="355">
        <f t="shared" si="109"/>
        <v>202</v>
      </c>
    </row>
    <row r="591" spans="1:19" ht="13.5" thickBot="1" x14ac:dyDescent="0.25">
      <c r="A591" s="353" t="s">
        <v>1165</v>
      </c>
      <c r="B591" s="353" t="s">
        <v>1699</v>
      </c>
      <c r="C591" s="353" t="s">
        <v>673</v>
      </c>
      <c r="E591" s="353"/>
      <c r="F591" s="353" t="s">
        <v>9</v>
      </c>
      <c r="G591" s="354">
        <v>45309.449687499997</v>
      </c>
      <c r="H591" s="354">
        <v>45632.580462962964</v>
      </c>
      <c r="I591" s="19" t="str">
        <f t="shared" si="99"/>
        <v>J</v>
      </c>
      <c r="J591" s="19" t="str">
        <f t="shared" si="100"/>
        <v>N</v>
      </c>
      <c r="K591" s="19" t="str">
        <f t="shared" si="101"/>
        <v>zzzz</v>
      </c>
      <c r="L591" s="19" t="str">
        <f t="shared" si="102"/>
        <v>CO</v>
      </c>
      <c r="M591" s="353" t="str">
        <f t="shared" si="103"/>
        <v>-</v>
      </c>
      <c r="N591" s="356" t="str">
        <f t="shared" si="104"/>
        <v/>
      </c>
      <c r="O591" s="356" t="str">
        <f t="shared" si="105"/>
        <v/>
      </c>
      <c r="P591" s="353" t="str">
        <f t="shared" si="106"/>
        <v/>
      </c>
      <c r="Q591" s="356">
        <f t="shared" si="107"/>
        <v>3</v>
      </c>
      <c r="R591" s="356">
        <f t="shared" si="108"/>
        <v>203</v>
      </c>
      <c r="S591" s="356">
        <f t="shared" si="109"/>
        <v>203</v>
      </c>
    </row>
    <row r="592" spans="1:19" ht="13.5" thickBot="1" x14ac:dyDescent="0.25">
      <c r="A592" s="19" t="s">
        <v>1165</v>
      </c>
      <c r="B592" s="19" t="s">
        <v>1699</v>
      </c>
      <c r="C592" s="19" t="s">
        <v>673</v>
      </c>
      <c r="E592" s="353"/>
      <c r="F592" s="19" t="s">
        <v>11</v>
      </c>
      <c r="G592" s="354">
        <v>45378.281608796293</v>
      </c>
      <c r="H592" s="354">
        <v>45378.281608796293</v>
      </c>
      <c r="I592" s="19" t="str">
        <f t="shared" si="99"/>
        <v>J</v>
      </c>
      <c r="J592" s="19" t="str">
        <f t="shared" si="100"/>
        <v>N</v>
      </c>
      <c r="K592" s="19" t="str">
        <f t="shared" si="101"/>
        <v>zzzz</v>
      </c>
      <c r="L592" s="19" t="str">
        <f t="shared" si="102"/>
        <v>CO</v>
      </c>
      <c r="M592" s="19" t="str">
        <f t="shared" si="103"/>
        <v>-</v>
      </c>
      <c r="N592" s="355" t="str">
        <f t="shared" si="104"/>
        <v/>
      </c>
      <c r="O592" s="355" t="str">
        <f t="shared" si="105"/>
        <v/>
      </c>
      <c r="P592" s="19" t="str">
        <f t="shared" si="106"/>
        <v/>
      </c>
      <c r="Q592" s="355">
        <f t="shared" si="107"/>
        <v>4</v>
      </c>
      <c r="R592" s="355">
        <f t="shared" si="108"/>
        <v>204</v>
      </c>
      <c r="S592" s="355">
        <f t="shared" si="109"/>
        <v>204</v>
      </c>
    </row>
    <row r="593" spans="1:19" ht="13.5" thickBot="1" x14ac:dyDescent="0.25">
      <c r="A593" s="353" t="s">
        <v>1165</v>
      </c>
      <c r="B593" s="353" t="s">
        <v>1699</v>
      </c>
      <c r="C593" s="353" t="s">
        <v>673</v>
      </c>
      <c r="E593" s="353"/>
      <c r="F593" s="353" t="s">
        <v>15</v>
      </c>
      <c r="G593" s="354">
        <v>45349.623692129629</v>
      </c>
      <c r="H593" s="354">
        <v>45660.385729166665</v>
      </c>
      <c r="I593" s="19" t="str">
        <f t="shared" si="99"/>
        <v>J</v>
      </c>
      <c r="J593" s="19" t="str">
        <f t="shared" si="100"/>
        <v>N</v>
      </c>
      <c r="K593" s="19" t="str">
        <f t="shared" si="101"/>
        <v>zzzz</v>
      </c>
      <c r="L593" s="19" t="str">
        <f t="shared" si="102"/>
        <v>CO</v>
      </c>
      <c r="M593" s="19" t="str">
        <f t="shared" si="103"/>
        <v>-</v>
      </c>
      <c r="N593" s="355" t="str">
        <f t="shared" si="104"/>
        <v/>
      </c>
      <c r="O593" s="355" t="str">
        <f t="shared" si="105"/>
        <v/>
      </c>
      <c r="P593" s="19" t="str">
        <f t="shared" si="106"/>
        <v/>
      </c>
      <c r="Q593" s="355">
        <f t="shared" si="107"/>
        <v>5</v>
      </c>
      <c r="R593" s="355">
        <f t="shared" si="108"/>
        <v>205</v>
      </c>
      <c r="S593" s="355">
        <f t="shared" si="109"/>
        <v>205</v>
      </c>
    </row>
    <row r="594" spans="1:19" ht="13.5" thickBot="1" x14ac:dyDescent="0.25">
      <c r="A594" s="19" t="s">
        <v>1165</v>
      </c>
      <c r="B594" s="19" t="s">
        <v>1699</v>
      </c>
      <c r="C594" s="19" t="s">
        <v>673</v>
      </c>
      <c r="E594" s="353"/>
      <c r="F594" s="19" t="s">
        <v>12</v>
      </c>
      <c r="G594" s="354">
        <v>45812.634131944447</v>
      </c>
      <c r="H594" s="354">
        <v>45812.634131944447</v>
      </c>
      <c r="I594" s="19" t="str">
        <f t="shared" si="99"/>
        <v>J</v>
      </c>
      <c r="J594" s="19" t="str">
        <f t="shared" si="100"/>
        <v>N</v>
      </c>
      <c r="K594" s="19" t="str">
        <f t="shared" si="101"/>
        <v>zzzz</v>
      </c>
      <c r="L594" s="19" t="str">
        <f t="shared" si="102"/>
        <v>CO</v>
      </c>
      <c r="M594" s="19" t="str">
        <f t="shared" si="103"/>
        <v>-</v>
      </c>
      <c r="N594" s="355">
        <f t="shared" si="104"/>
        <v>6</v>
      </c>
      <c r="O594" s="355" t="str">
        <f t="shared" si="105"/>
        <v/>
      </c>
      <c r="P594" s="19" t="str">
        <f t="shared" si="106"/>
        <v/>
      </c>
      <c r="Q594" s="355">
        <f t="shared" si="107"/>
        <v>6</v>
      </c>
      <c r="R594" s="355">
        <f t="shared" si="108"/>
        <v>206</v>
      </c>
      <c r="S594" s="355">
        <f t="shared" si="109"/>
        <v>206</v>
      </c>
    </row>
    <row r="595" spans="1:19" ht="13.5" thickBot="1" x14ac:dyDescent="0.25">
      <c r="A595" s="19" t="s">
        <v>71</v>
      </c>
      <c r="B595" s="19" t="s">
        <v>2151</v>
      </c>
      <c r="C595" s="19" t="s">
        <v>673</v>
      </c>
      <c r="E595" s="353"/>
      <c r="F595" s="19" t="s">
        <v>6</v>
      </c>
      <c r="G595" s="354">
        <v>40940.663136574076</v>
      </c>
      <c r="H595" s="354">
        <v>44581.374062499999</v>
      </c>
      <c r="I595" s="19" t="str">
        <f t="shared" si="99"/>
        <v>J</v>
      </c>
      <c r="J595" s="19" t="str">
        <f t="shared" si="100"/>
        <v>N</v>
      </c>
      <c r="K595" s="19" t="str">
        <f t="shared" si="101"/>
        <v>zzzz</v>
      </c>
      <c r="L595" s="19" t="str">
        <f t="shared" si="102"/>
        <v>CO</v>
      </c>
      <c r="M595" s="19" t="str">
        <f t="shared" si="103"/>
        <v>-</v>
      </c>
      <c r="N595" s="355" t="str">
        <f t="shared" si="104"/>
        <v/>
      </c>
      <c r="O595" s="355" t="str">
        <f t="shared" si="105"/>
        <v/>
      </c>
      <c r="P595" s="19" t="str">
        <f t="shared" si="106"/>
        <v/>
      </c>
      <c r="Q595" s="355">
        <f t="shared" si="107"/>
        <v>1</v>
      </c>
      <c r="R595" s="355">
        <f t="shared" si="108"/>
        <v>207</v>
      </c>
      <c r="S595" s="355">
        <f t="shared" si="109"/>
        <v>207</v>
      </c>
    </row>
    <row r="596" spans="1:19" ht="13.5" thickBot="1" x14ac:dyDescent="0.25">
      <c r="A596" s="19" t="s">
        <v>71</v>
      </c>
      <c r="B596" s="19" t="s">
        <v>2151</v>
      </c>
      <c r="C596" s="19" t="s">
        <v>673</v>
      </c>
      <c r="E596" s="353"/>
      <c r="F596" s="19" t="s">
        <v>8</v>
      </c>
      <c r="G596" s="354">
        <v>45259.487893518519</v>
      </c>
      <c r="H596" s="354">
        <v>45565.434872685182</v>
      </c>
      <c r="I596" s="19" t="str">
        <f t="shared" si="99"/>
        <v>J</v>
      </c>
      <c r="J596" s="19" t="str">
        <f t="shared" si="100"/>
        <v>N</v>
      </c>
      <c r="K596" s="19" t="str">
        <f t="shared" si="101"/>
        <v>zzzz</v>
      </c>
      <c r="L596" s="19" t="str">
        <f t="shared" si="102"/>
        <v>CO</v>
      </c>
      <c r="M596" s="19" t="str">
        <f t="shared" si="103"/>
        <v>-</v>
      </c>
      <c r="N596" s="355" t="str">
        <f t="shared" si="104"/>
        <v/>
      </c>
      <c r="O596" s="355" t="str">
        <f t="shared" si="105"/>
        <v/>
      </c>
      <c r="P596" s="19" t="str">
        <f t="shared" si="106"/>
        <v/>
      </c>
      <c r="Q596" s="355">
        <f t="shared" si="107"/>
        <v>2</v>
      </c>
      <c r="R596" s="355">
        <f t="shared" si="108"/>
        <v>208</v>
      </c>
      <c r="S596" s="355">
        <f t="shared" si="109"/>
        <v>208</v>
      </c>
    </row>
    <row r="597" spans="1:19" ht="13.5" thickBot="1" x14ac:dyDescent="0.25">
      <c r="A597" s="19" t="s">
        <v>71</v>
      </c>
      <c r="B597" s="19" t="s">
        <v>2151</v>
      </c>
      <c r="C597" s="19" t="s">
        <v>673</v>
      </c>
      <c r="E597" s="353">
        <v>54</v>
      </c>
      <c r="F597" s="19" t="s">
        <v>16</v>
      </c>
      <c r="G597" s="354">
        <v>45460.51357638889</v>
      </c>
      <c r="H597" s="354">
        <v>45838.346944444442</v>
      </c>
      <c r="I597" s="19" t="str">
        <f t="shared" si="99"/>
        <v>J</v>
      </c>
      <c r="J597" s="19" t="str">
        <f t="shared" si="100"/>
        <v>N</v>
      </c>
      <c r="K597" s="19" t="str">
        <f t="shared" si="101"/>
        <v>zzzz</v>
      </c>
      <c r="L597" s="19" t="str">
        <f t="shared" si="102"/>
        <v>CO</v>
      </c>
      <c r="M597" s="19" t="str">
        <f t="shared" si="103"/>
        <v>-</v>
      </c>
      <c r="N597" s="355" t="str">
        <f t="shared" si="104"/>
        <v/>
      </c>
      <c r="O597" s="355" t="str">
        <f t="shared" si="105"/>
        <v/>
      </c>
      <c r="P597" s="19" t="str">
        <f t="shared" si="106"/>
        <v/>
      </c>
      <c r="Q597" s="355">
        <f t="shared" si="107"/>
        <v>3</v>
      </c>
      <c r="R597" s="355">
        <f t="shared" si="108"/>
        <v>209</v>
      </c>
      <c r="S597" s="355">
        <f t="shared" si="109"/>
        <v>209</v>
      </c>
    </row>
    <row r="598" spans="1:19" ht="13.5" thickBot="1" x14ac:dyDescent="0.25">
      <c r="A598" s="19" t="s">
        <v>71</v>
      </c>
      <c r="B598" s="19" t="s">
        <v>2151</v>
      </c>
      <c r="C598" s="19" t="s">
        <v>673</v>
      </c>
      <c r="E598" s="353"/>
      <c r="F598" s="19" t="s">
        <v>9</v>
      </c>
      <c r="G598" s="354">
        <v>42914.435150462959</v>
      </c>
      <c r="H598" s="354">
        <v>45824.564097222225</v>
      </c>
      <c r="I598" s="19" t="str">
        <f t="shared" si="99"/>
        <v>J</v>
      </c>
      <c r="J598" s="19" t="str">
        <f t="shared" si="100"/>
        <v>N</v>
      </c>
      <c r="K598" s="19" t="str">
        <f t="shared" si="101"/>
        <v>zzzz</v>
      </c>
      <c r="L598" s="19" t="str">
        <f t="shared" si="102"/>
        <v>CO</v>
      </c>
      <c r="M598" s="19" t="str">
        <f t="shared" si="103"/>
        <v>-</v>
      </c>
      <c r="N598" s="355" t="str">
        <f t="shared" si="104"/>
        <v/>
      </c>
      <c r="O598" s="355" t="str">
        <f t="shared" si="105"/>
        <v/>
      </c>
      <c r="P598" s="19" t="str">
        <f t="shared" si="106"/>
        <v/>
      </c>
      <c r="Q598" s="355">
        <f t="shared" si="107"/>
        <v>4</v>
      </c>
      <c r="R598" s="355">
        <f t="shared" si="108"/>
        <v>210</v>
      </c>
      <c r="S598" s="355">
        <f t="shared" si="109"/>
        <v>210</v>
      </c>
    </row>
    <row r="599" spans="1:19" ht="13.5" thickBot="1" x14ac:dyDescent="0.25">
      <c r="A599" s="19" t="s">
        <v>71</v>
      </c>
      <c r="B599" s="19" t="s">
        <v>518</v>
      </c>
      <c r="C599" s="19" t="s">
        <v>673</v>
      </c>
      <c r="E599" s="353"/>
      <c r="F599" s="19" t="s">
        <v>10</v>
      </c>
      <c r="G599" s="354">
        <v>42615.557997685188</v>
      </c>
      <c r="H599" s="354">
        <v>45453.638472222221</v>
      </c>
      <c r="I599" s="19" t="str">
        <f t="shared" si="99"/>
        <v>J</v>
      </c>
      <c r="J599" s="19" t="str">
        <f t="shared" si="100"/>
        <v>N</v>
      </c>
      <c r="K599" s="19" t="str">
        <f t="shared" si="101"/>
        <v>zzzz</v>
      </c>
      <c r="L599" s="19" t="str">
        <f t="shared" si="102"/>
        <v>CO</v>
      </c>
      <c r="M599" s="19" t="str">
        <f t="shared" si="103"/>
        <v>-</v>
      </c>
      <c r="N599" s="355" t="str">
        <f t="shared" si="104"/>
        <v/>
      </c>
      <c r="O599" s="355" t="str">
        <f t="shared" si="105"/>
        <v/>
      </c>
      <c r="P599" s="19" t="str">
        <f t="shared" si="106"/>
        <v/>
      </c>
      <c r="Q599" s="355">
        <f t="shared" si="107"/>
        <v>5</v>
      </c>
      <c r="R599" s="355">
        <f t="shared" si="108"/>
        <v>211</v>
      </c>
      <c r="S599" s="355">
        <f t="shared" si="109"/>
        <v>211</v>
      </c>
    </row>
    <row r="600" spans="1:19" ht="13.5" thickBot="1" x14ac:dyDescent="0.25">
      <c r="A600" s="19" t="s">
        <v>71</v>
      </c>
      <c r="B600" s="19" t="s">
        <v>2151</v>
      </c>
      <c r="C600" s="19" t="s">
        <v>673</v>
      </c>
      <c r="E600" s="353"/>
      <c r="F600" s="19" t="s">
        <v>11</v>
      </c>
      <c r="G600" s="354">
        <v>43913.637037037035</v>
      </c>
      <c r="H600" s="354">
        <v>45378.280925925923</v>
      </c>
      <c r="I600" s="19" t="str">
        <f t="shared" si="99"/>
        <v>J</v>
      </c>
      <c r="J600" s="19" t="str">
        <f t="shared" si="100"/>
        <v>N</v>
      </c>
      <c r="K600" s="19" t="str">
        <f t="shared" si="101"/>
        <v>zzzz</v>
      </c>
      <c r="L600" s="19" t="str">
        <f t="shared" si="102"/>
        <v>CO</v>
      </c>
      <c r="M600" s="19" t="str">
        <f t="shared" si="103"/>
        <v>-</v>
      </c>
      <c r="N600" s="355" t="str">
        <f t="shared" si="104"/>
        <v/>
      </c>
      <c r="O600" s="355" t="str">
        <f t="shared" si="105"/>
        <v/>
      </c>
      <c r="P600" s="19" t="str">
        <f t="shared" si="106"/>
        <v/>
      </c>
      <c r="Q600" s="355">
        <f t="shared" si="107"/>
        <v>6</v>
      </c>
      <c r="R600" s="355">
        <f t="shared" si="108"/>
        <v>212</v>
      </c>
      <c r="S600" s="355">
        <f t="shared" si="109"/>
        <v>212</v>
      </c>
    </row>
    <row r="601" spans="1:19" ht="13.5" thickBot="1" x14ac:dyDescent="0.25">
      <c r="A601" s="19" t="s">
        <v>71</v>
      </c>
      <c r="B601" s="19" t="s">
        <v>2151</v>
      </c>
      <c r="C601" s="19" t="s">
        <v>673</v>
      </c>
      <c r="E601" s="353">
        <v>81</v>
      </c>
      <c r="F601" s="19" t="s">
        <v>15</v>
      </c>
      <c r="G601" s="354">
        <v>42712.411631944444</v>
      </c>
      <c r="H601" s="354">
        <v>45310.484201388892</v>
      </c>
      <c r="I601" s="19" t="str">
        <f t="shared" si="99"/>
        <v>J</v>
      </c>
      <c r="J601" s="19" t="str">
        <f t="shared" si="100"/>
        <v>N</v>
      </c>
      <c r="K601" s="19" t="str">
        <f t="shared" si="101"/>
        <v>zzzz</v>
      </c>
      <c r="L601" s="19" t="str">
        <f t="shared" si="102"/>
        <v>CO</v>
      </c>
      <c r="M601" s="19" t="str">
        <f t="shared" si="103"/>
        <v>-</v>
      </c>
      <c r="N601" s="355" t="str">
        <f t="shared" si="104"/>
        <v/>
      </c>
      <c r="O601" s="355" t="str">
        <f t="shared" si="105"/>
        <v/>
      </c>
      <c r="P601" s="19" t="str">
        <f t="shared" si="106"/>
        <v/>
      </c>
      <c r="Q601" s="355">
        <f t="shared" si="107"/>
        <v>7</v>
      </c>
      <c r="R601" s="355">
        <f t="shared" si="108"/>
        <v>213</v>
      </c>
      <c r="S601" s="355">
        <f t="shared" si="109"/>
        <v>213</v>
      </c>
    </row>
    <row r="602" spans="1:19" ht="13.5" thickBot="1" x14ac:dyDescent="0.25">
      <c r="A602" s="19" t="s">
        <v>71</v>
      </c>
      <c r="B602" s="19" t="s">
        <v>2151</v>
      </c>
      <c r="C602" s="19" t="s">
        <v>673</v>
      </c>
      <c r="E602" s="353"/>
      <c r="F602" s="19" t="s">
        <v>12</v>
      </c>
      <c r="G602" s="354">
        <v>37330.573923611111</v>
      </c>
      <c r="H602" s="354">
        <v>44760.375879629632</v>
      </c>
      <c r="I602" s="19" t="str">
        <f t="shared" si="99"/>
        <v>J</v>
      </c>
      <c r="J602" s="19" t="str">
        <f t="shared" si="100"/>
        <v>N</v>
      </c>
      <c r="K602" s="19" t="str">
        <f t="shared" si="101"/>
        <v>zzzz</v>
      </c>
      <c r="L602" s="19" t="str">
        <f t="shared" si="102"/>
        <v>CO</v>
      </c>
      <c r="M602" s="19" t="str">
        <f t="shared" si="103"/>
        <v>-</v>
      </c>
      <c r="N602" s="355" t="str">
        <f t="shared" si="104"/>
        <v/>
      </c>
      <c r="O602" s="355" t="str">
        <f t="shared" si="105"/>
        <v/>
      </c>
      <c r="P602" s="19" t="str">
        <f t="shared" si="106"/>
        <v/>
      </c>
      <c r="Q602" s="355">
        <f t="shared" si="107"/>
        <v>8</v>
      </c>
      <c r="R602" s="355">
        <f t="shared" si="108"/>
        <v>214</v>
      </c>
      <c r="S602" s="355">
        <f t="shared" si="109"/>
        <v>214</v>
      </c>
    </row>
    <row r="603" spans="1:19" ht="13.5" thickBot="1" x14ac:dyDescent="0.25">
      <c r="A603" s="19" t="s">
        <v>71</v>
      </c>
      <c r="B603" s="19" t="s">
        <v>2151</v>
      </c>
      <c r="C603" s="19" t="s">
        <v>673</v>
      </c>
      <c r="E603" s="353"/>
      <c r="F603" s="19" t="s">
        <v>13</v>
      </c>
      <c r="G603" s="354">
        <v>41214.480231481481</v>
      </c>
      <c r="H603" s="354">
        <v>45538.675335648149</v>
      </c>
      <c r="I603" s="19" t="str">
        <f t="shared" si="99"/>
        <v>J</v>
      </c>
      <c r="J603" s="19" t="str">
        <f t="shared" si="100"/>
        <v>N</v>
      </c>
      <c r="K603" s="19" t="str">
        <f t="shared" si="101"/>
        <v>zzzz</v>
      </c>
      <c r="L603" s="19" t="str">
        <f t="shared" si="102"/>
        <v>CO</v>
      </c>
      <c r="M603" s="19" t="str">
        <f t="shared" si="103"/>
        <v>-</v>
      </c>
      <c r="N603" s="355">
        <f t="shared" si="104"/>
        <v>9</v>
      </c>
      <c r="O603" s="355" t="str">
        <f t="shared" si="105"/>
        <v/>
      </c>
      <c r="P603" s="19" t="str">
        <f t="shared" si="106"/>
        <v/>
      </c>
      <c r="Q603" s="355">
        <f t="shared" si="107"/>
        <v>9</v>
      </c>
      <c r="R603" s="355">
        <f t="shared" si="108"/>
        <v>215</v>
      </c>
      <c r="S603" s="355">
        <f t="shared" si="109"/>
        <v>215</v>
      </c>
    </row>
    <row r="604" spans="1:19" ht="13.5" thickBot="1" x14ac:dyDescent="0.25">
      <c r="A604" s="19" t="s">
        <v>375</v>
      </c>
      <c r="B604" s="19" t="s">
        <v>2072</v>
      </c>
      <c r="C604" s="19" t="s">
        <v>673</v>
      </c>
      <c r="E604" s="353"/>
      <c r="F604" s="19" t="s">
        <v>6</v>
      </c>
      <c r="G604" s="354">
        <v>45314.442673611113</v>
      </c>
      <c r="H604" s="354">
        <v>45314.442673611113</v>
      </c>
      <c r="I604" s="19" t="str">
        <f t="shared" si="99"/>
        <v>J</v>
      </c>
      <c r="J604" s="19" t="str">
        <f t="shared" si="100"/>
        <v>N</v>
      </c>
      <c r="K604" s="19" t="str">
        <f t="shared" si="101"/>
        <v>zzzz</v>
      </c>
      <c r="L604" s="19" t="str">
        <f t="shared" si="102"/>
        <v>CT</v>
      </c>
      <c r="M604" s="19" t="str">
        <f t="shared" si="103"/>
        <v>-</v>
      </c>
      <c r="N604" s="355" t="str">
        <f t="shared" si="104"/>
        <v/>
      </c>
      <c r="O604" s="355" t="str">
        <f t="shared" si="105"/>
        <v/>
      </c>
      <c r="P604" s="19" t="str">
        <f t="shared" si="106"/>
        <v/>
      </c>
      <c r="Q604" s="355">
        <f t="shared" si="107"/>
        <v>1</v>
      </c>
      <c r="R604" s="355">
        <f t="shared" si="108"/>
        <v>216</v>
      </c>
      <c r="S604" s="355">
        <f t="shared" si="109"/>
        <v>216</v>
      </c>
    </row>
    <row r="605" spans="1:19" ht="13.5" thickBot="1" x14ac:dyDescent="0.25">
      <c r="A605" s="353" t="s">
        <v>375</v>
      </c>
      <c r="B605" s="353" t="s">
        <v>2072</v>
      </c>
      <c r="C605" s="353" t="s">
        <v>673</v>
      </c>
      <c r="E605" s="353"/>
      <c r="F605" s="353" t="s">
        <v>9</v>
      </c>
      <c r="G605" s="354">
        <v>45309.450104166666</v>
      </c>
      <c r="H605" s="354">
        <v>45632.581006944441</v>
      </c>
      <c r="I605" s="19" t="str">
        <f t="shared" si="99"/>
        <v>J</v>
      </c>
      <c r="J605" s="19" t="str">
        <f t="shared" si="100"/>
        <v>N</v>
      </c>
      <c r="K605" s="19" t="str">
        <f t="shared" si="101"/>
        <v>zzzz</v>
      </c>
      <c r="L605" s="19" t="str">
        <f t="shared" si="102"/>
        <v>CT</v>
      </c>
      <c r="M605" s="19" t="str">
        <f t="shared" si="103"/>
        <v>-</v>
      </c>
      <c r="N605" s="355" t="str">
        <f t="shared" si="104"/>
        <v/>
      </c>
      <c r="O605" s="355" t="str">
        <f t="shared" si="105"/>
        <v/>
      </c>
      <c r="P605" s="19" t="str">
        <f t="shared" si="106"/>
        <v/>
      </c>
      <c r="Q605" s="355">
        <f t="shared" si="107"/>
        <v>2</v>
      </c>
      <c r="R605" s="355">
        <f t="shared" si="108"/>
        <v>217</v>
      </c>
      <c r="S605" s="355">
        <f t="shared" si="109"/>
        <v>217</v>
      </c>
    </row>
    <row r="606" spans="1:19" ht="13.5" thickBot="1" x14ac:dyDescent="0.25">
      <c r="A606" s="19" t="s">
        <v>375</v>
      </c>
      <c r="B606" s="19" t="s">
        <v>2072</v>
      </c>
      <c r="C606" s="19" t="s">
        <v>673</v>
      </c>
      <c r="E606" s="353"/>
      <c r="F606" s="19" t="s">
        <v>10</v>
      </c>
      <c r="G606" s="354">
        <v>45351.601469907408</v>
      </c>
      <c r="H606" s="354">
        <v>45351.601469907408</v>
      </c>
      <c r="I606" s="19" t="str">
        <f t="shared" si="99"/>
        <v>J</v>
      </c>
      <c r="J606" s="19" t="str">
        <f t="shared" si="100"/>
        <v>N</v>
      </c>
      <c r="K606" s="19" t="str">
        <f t="shared" si="101"/>
        <v>zzzz</v>
      </c>
      <c r="L606" s="19" t="str">
        <f t="shared" si="102"/>
        <v>CT</v>
      </c>
      <c r="M606" s="19" t="str">
        <f t="shared" si="103"/>
        <v>-</v>
      </c>
      <c r="N606" s="355" t="str">
        <f t="shared" si="104"/>
        <v/>
      </c>
      <c r="O606" s="355" t="str">
        <f t="shared" si="105"/>
        <v/>
      </c>
      <c r="P606" s="19" t="str">
        <f t="shared" si="106"/>
        <v/>
      </c>
      <c r="Q606" s="355">
        <f t="shared" si="107"/>
        <v>3</v>
      </c>
      <c r="R606" s="355">
        <f t="shared" si="108"/>
        <v>218</v>
      </c>
      <c r="S606" s="355">
        <f t="shared" si="109"/>
        <v>218</v>
      </c>
    </row>
    <row r="607" spans="1:19" ht="13.5" thickBot="1" x14ac:dyDescent="0.25">
      <c r="A607" s="19" t="s">
        <v>375</v>
      </c>
      <c r="B607" s="19" t="s">
        <v>2072</v>
      </c>
      <c r="C607" s="19" t="s">
        <v>673</v>
      </c>
      <c r="E607" s="353"/>
      <c r="F607" s="19" t="s">
        <v>11</v>
      </c>
      <c r="G607" s="354">
        <v>35670.647175925929</v>
      </c>
      <c r="H607" s="354">
        <v>44760.382916666669</v>
      </c>
      <c r="I607" s="19" t="str">
        <f t="shared" si="99"/>
        <v>J</v>
      </c>
      <c r="J607" s="19" t="str">
        <f t="shared" si="100"/>
        <v>N</v>
      </c>
      <c r="K607" s="19" t="str">
        <f t="shared" si="101"/>
        <v>zzzz</v>
      </c>
      <c r="L607" s="19" t="str">
        <f t="shared" si="102"/>
        <v>CT</v>
      </c>
      <c r="M607" s="19" t="str">
        <f t="shared" si="103"/>
        <v>-</v>
      </c>
      <c r="N607" s="355" t="str">
        <f t="shared" si="104"/>
        <v/>
      </c>
      <c r="O607" s="355" t="str">
        <f t="shared" si="105"/>
        <v/>
      </c>
      <c r="P607" s="19" t="str">
        <f t="shared" si="106"/>
        <v/>
      </c>
      <c r="Q607" s="355">
        <f t="shared" si="107"/>
        <v>4</v>
      </c>
      <c r="R607" s="355">
        <f t="shared" si="108"/>
        <v>219</v>
      </c>
      <c r="S607" s="355">
        <f t="shared" si="109"/>
        <v>219</v>
      </c>
    </row>
    <row r="608" spans="1:19" ht="13.5" thickBot="1" x14ac:dyDescent="0.25">
      <c r="A608" s="19" t="s">
        <v>375</v>
      </c>
      <c r="B608" s="19" t="s">
        <v>2072</v>
      </c>
      <c r="C608" s="19" t="s">
        <v>673</v>
      </c>
      <c r="E608" s="353"/>
      <c r="F608" s="19" t="s">
        <v>15</v>
      </c>
      <c r="G608" s="354">
        <v>44484.52753472222</v>
      </c>
      <c r="H608" s="354">
        <v>45660.386018518519</v>
      </c>
      <c r="I608" s="19" t="str">
        <f t="shared" si="99"/>
        <v>J</v>
      </c>
      <c r="J608" s="19" t="str">
        <f t="shared" si="100"/>
        <v>N</v>
      </c>
      <c r="K608" s="19" t="str">
        <f t="shared" si="101"/>
        <v>zzzz</v>
      </c>
      <c r="L608" s="19" t="str">
        <f t="shared" si="102"/>
        <v>CT</v>
      </c>
      <c r="M608" s="19" t="str">
        <f t="shared" si="103"/>
        <v>-</v>
      </c>
      <c r="N608" s="355" t="str">
        <f t="shared" si="104"/>
        <v/>
      </c>
      <c r="O608" s="355" t="str">
        <f t="shared" si="105"/>
        <v/>
      </c>
      <c r="P608" s="19" t="str">
        <f t="shared" si="106"/>
        <v/>
      </c>
      <c r="Q608" s="355">
        <f t="shared" si="107"/>
        <v>5</v>
      </c>
      <c r="R608" s="355">
        <f t="shared" si="108"/>
        <v>220</v>
      </c>
      <c r="S608" s="355">
        <f t="shared" si="109"/>
        <v>220</v>
      </c>
    </row>
    <row r="609" spans="1:19" ht="13.5" thickBot="1" x14ac:dyDescent="0.25">
      <c r="A609" s="19" t="s">
        <v>375</v>
      </c>
      <c r="B609" s="19" t="s">
        <v>2072</v>
      </c>
      <c r="C609" s="19" t="s">
        <v>673</v>
      </c>
      <c r="E609" s="353"/>
      <c r="F609" s="19" t="s">
        <v>12</v>
      </c>
      <c r="G609" s="354">
        <v>43879.916574074072</v>
      </c>
      <c r="H609" s="354">
        <v>44756.457812499997</v>
      </c>
      <c r="I609" s="19" t="str">
        <f t="shared" si="99"/>
        <v>J</v>
      </c>
      <c r="J609" s="19" t="str">
        <f t="shared" si="100"/>
        <v>N</v>
      </c>
      <c r="K609" s="19" t="str">
        <f t="shared" si="101"/>
        <v>zzzz</v>
      </c>
      <c r="L609" s="19" t="str">
        <f t="shared" si="102"/>
        <v>CT</v>
      </c>
      <c r="M609" s="19" t="str">
        <f t="shared" si="103"/>
        <v>-</v>
      </c>
      <c r="N609" s="355" t="str">
        <f t="shared" si="104"/>
        <v/>
      </c>
      <c r="O609" s="355" t="str">
        <f t="shared" si="105"/>
        <v/>
      </c>
      <c r="P609" s="19" t="str">
        <f t="shared" si="106"/>
        <v/>
      </c>
      <c r="Q609" s="355">
        <f t="shared" si="107"/>
        <v>6</v>
      </c>
      <c r="R609" s="355">
        <f t="shared" si="108"/>
        <v>221</v>
      </c>
      <c r="S609" s="355">
        <f t="shared" si="109"/>
        <v>221</v>
      </c>
    </row>
    <row r="610" spans="1:19" ht="13.5" thickBot="1" x14ac:dyDescent="0.25">
      <c r="A610" s="19" t="s">
        <v>375</v>
      </c>
      <c r="B610" s="19" t="s">
        <v>2072</v>
      </c>
      <c r="C610" s="19" t="s">
        <v>673</v>
      </c>
      <c r="E610" s="357"/>
      <c r="F610" s="19" t="s">
        <v>13</v>
      </c>
      <c r="G610" s="354">
        <v>35670.647175925929</v>
      </c>
      <c r="H610" s="354">
        <v>45538.61042824074</v>
      </c>
      <c r="I610" s="19" t="str">
        <f t="shared" si="99"/>
        <v>J</v>
      </c>
      <c r="J610" s="19" t="str">
        <f t="shared" si="100"/>
        <v>N</v>
      </c>
      <c r="K610" s="19" t="str">
        <f t="shared" si="101"/>
        <v>zzzz</v>
      </c>
      <c r="L610" s="19" t="str">
        <f t="shared" si="102"/>
        <v>CT</v>
      </c>
      <c r="M610" s="19" t="str">
        <f t="shared" si="103"/>
        <v>-</v>
      </c>
      <c r="N610" s="355">
        <f t="shared" si="104"/>
        <v>7</v>
      </c>
      <c r="O610" s="355" t="str">
        <f t="shared" si="105"/>
        <v/>
      </c>
      <c r="P610" s="19" t="str">
        <f t="shared" si="106"/>
        <v/>
      </c>
      <c r="Q610" s="355">
        <f t="shared" si="107"/>
        <v>7</v>
      </c>
      <c r="R610" s="355">
        <f t="shared" si="108"/>
        <v>222</v>
      </c>
      <c r="S610" s="355">
        <f t="shared" si="109"/>
        <v>222</v>
      </c>
    </row>
    <row r="611" spans="1:19" ht="13.5" thickBot="1" x14ac:dyDescent="0.25">
      <c r="A611" s="19" t="s">
        <v>1098</v>
      </c>
      <c r="B611" s="19" t="s">
        <v>1102</v>
      </c>
      <c r="C611" s="19" t="s">
        <v>673</v>
      </c>
      <c r="E611" s="353"/>
      <c r="F611" s="19" t="s">
        <v>6</v>
      </c>
      <c r="G611" s="354">
        <v>45314.443020833336</v>
      </c>
      <c r="H611" s="354">
        <v>45314.443020833336</v>
      </c>
      <c r="I611" s="19" t="str">
        <f t="shared" si="99"/>
        <v>J</v>
      </c>
      <c r="J611" s="19" t="str">
        <f t="shared" si="100"/>
        <v>N</v>
      </c>
      <c r="K611" s="19" t="str">
        <f t="shared" si="101"/>
        <v>zzzz</v>
      </c>
      <c r="L611" s="19" t="str">
        <f t="shared" si="102"/>
        <v>DB</v>
      </c>
      <c r="M611" s="19" t="str">
        <f t="shared" si="103"/>
        <v>-</v>
      </c>
      <c r="N611" s="355" t="str">
        <f t="shared" si="104"/>
        <v/>
      </c>
      <c r="O611" s="355" t="str">
        <f t="shared" si="105"/>
        <v/>
      </c>
      <c r="P611" s="19" t="str">
        <f t="shared" si="106"/>
        <v/>
      </c>
      <c r="Q611" s="355">
        <f t="shared" si="107"/>
        <v>1</v>
      </c>
      <c r="R611" s="355">
        <f t="shared" si="108"/>
        <v>223</v>
      </c>
      <c r="S611" s="355">
        <f t="shared" si="109"/>
        <v>223</v>
      </c>
    </row>
    <row r="612" spans="1:19" ht="13.5" thickBot="1" x14ac:dyDescent="0.25">
      <c r="A612" s="19" t="s">
        <v>1098</v>
      </c>
      <c r="B612" s="19" t="s">
        <v>1102</v>
      </c>
      <c r="C612" s="19" t="s">
        <v>673</v>
      </c>
      <c r="E612" s="353"/>
      <c r="F612" s="19" t="s">
        <v>9</v>
      </c>
      <c r="G612" s="354">
        <v>45309.450312499997</v>
      </c>
      <c r="H612" s="354">
        <v>45309.450312499997</v>
      </c>
      <c r="I612" s="19" t="str">
        <f t="shared" si="99"/>
        <v>J</v>
      </c>
      <c r="J612" s="19" t="str">
        <f t="shared" si="100"/>
        <v>N</v>
      </c>
      <c r="K612" s="19" t="str">
        <f t="shared" si="101"/>
        <v>zzzz</v>
      </c>
      <c r="L612" s="19" t="str">
        <f t="shared" si="102"/>
        <v>DB</v>
      </c>
      <c r="M612" s="19" t="str">
        <f t="shared" si="103"/>
        <v>-</v>
      </c>
      <c r="N612" s="355" t="str">
        <f t="shared" si="104"/>
        <v/>
      </c>
      <c r="O612" s="355" t="str">
        <f t="shared" si="105"/>
        <v/>
      </c>
      <c r="P612" s="19" t="str">
        <f t="shared" si="106"/>
        <v/>
      </c>
      <c r="Q612" s="355">
        <f t="shared" si="107"/>
        <v>2</v>
      </c>
      <c r="R612" s="355">
        <f t="shared" si="108"/>
        <v>224</v>
      </c>
      <c r="S612" s="355">
        <f t="shared" si="109"/>
        <v>224</v>
      </c>
    </row>
    <row r="613" spans="1:19" ht="13.5" thickBot="1" x14ac:dyDescent="0.25">
      <c r="A613" s="19" t="s">
        <v>1098</v>
      </c>
      <c r="B613" s="19" t="s">
        <v>1102</v>
      </c>
      <c r="C613" s="19" t="s">
        <v>673</v>
      </c>
      <c r="E613" s="353"/>
      <c r="F613" s="19" t="s">
        <v>11</v>
      </c>
      <c r="G613" s="354">
        <v>45799.351493055554</v>
      </c>
      <c r="H613" s="354">
        <v>45799.351493055554</v>
      </c>
      <c r="I613" s="19" t="str">
        <f t="shared" si="99"/>
        <v>J</v>
      </c>
      <c r="J613" s="19" t="str">
        <f t="shared" si="100"/>
        <v>N</v>
      </c>
      <c r="K613" s="19" t="str">
        <f t="shared" si="101"/>
        <v>zzzz</v>
      </c>
      <c r="L613" s="19" t="str">
        <f t="shared" si="102"/>
        <v>DB</v>
      </c>
      <c r="M613" s="19" t="str">
        <f t="shared" si="103"/>
        <v>-</v>
      </c>
      <c r="N613" s="355" t="str">
        <f t="shared" si="104"/>
        <v/>
      </c>
      <c r="O613" s="355" t="str">
        <f t="shared" si="105"/>
        <v/>
      </c>
      <c r="P613" s="19" t="str">
        <f t="shared" si="106"/>
        <v/>
      </c>
      <c r="Q613" s="355">
        <f t="shared" si="107"/>
        <v>3</v>
      </c>
      <c r="R613" s="355">
        <f t="shared" si="108"/>
        <v>225</v>
      </c>
      <c r="S613" s="355">
        <f t="shared" si="109"/>
        <v>225</v>
      </c>
    </row>
    <row r="614" spans="1:19" ht="13.5" thickBot="1" x14ac:dyDescent="0.25">
      <c r="A614" s="19" t="s">
        <v>1098</v>
      </c>
      <c r="B614" s="19" t="s">
        <v>1102</v>
      </c>
      <c r="C614" s="19" t="s">
        <v>673</v>
      </c>
      <c r="E614" s="353"/>
      <c r="F614" s="19" t="s">
        <v>15</v>
      </c>
      <c r="G614" s="354">
        <v>44736.585370370369</v>
      </c>
      <c r="H614" s="354">
        <v>44736.585370370369</v>
      </c>
      <c r="I614" s="19" t="str">
        <f t="shared" si="99"/>
        <v>J</v>
      </c>
      <c r="J614" s="19" t="str">
        <f t="shared" si="100"/>
        <v>N</v>
      </c>
      <c r="K614" s="19" t="str">
        <f t="shared" si="101"/>
        <v>zzzz</v>
      </c>
      <c r="L614" s="19" t="str">
        <f t="shared" si="102"/>
        <v>DB</v>
      </c>
      <c r="M614" s="19" t="str">
        <f t="shared" si="103"/>
        <v>-</v>
      </c>
      <c r="N614" s="355" t="str">
        <f t="shared" si="104"/>
        <v/>
      </c>
      <c r="O614" s="355" t="str">
        <f t="shared" si="105"/>
        <v/>
      </c>
      <c r="P614" s="19" t="str">
        <f t="shared" si="106"/>
        <v/>
      </c>
      <c r="Q614" s="355">
        <f t="shared" si="107"/>
        <v>4</v>
      </c>
      <c r="R614" s="355">
        <f t="shared" si="108"/>
        <v>226</v>
      </c>
      <c r="S614" s="355">
        <f t="shared" si="109"/>
        <v>226</v>
      </c>
    </row>
    <row r="615" spans="1:19" ht="13.5" thickBot="1" x14ac:dyDescent="0.25">
      <c r="A615" s="353" t="s">
        <v>1098</v>
      </c>
      <c r="B615" s="353" t="s">
        <v>1102</v>
      </c>
      <c r="C615" s="353" t="s">
        <v>673</v>
      </c>
      <c r="E615" s="353"/>
      <c r="F615" s="353" t="s">
        <v>12</v>
      </c>
      <c r="G615" s="354">
        <v>45812.637465277781</v>
      </c>
      <c r="H615" s="354">
        <v>45812.637465277781</v>
      </c>
      <c r="I615" s="19" t="str">
        <f t="shared" si="99"/>
        <v>J</v>
      </c>
      <c r="J615" s="19" t="str">
        <f t="shared" si="100"/>
        <v>N</v>
      </c>
      <c r="K615" s="19" t="str">
        <f t="shared" si="101"/>
        <v>zzzz</v>
      </c>
      <c r="L615" s="19" t="str">
        <f t="shared" si="102"/>
        <v>DB</v>
      </c>
      <c r="M615" s="353" t="str">
        <f t="shared" si="103"/>
        <v>-</v>
      </c>
      <c r="N615" s="356">
        <f t="shared" si="104"/>
        <v>5</v>
      </c>
      <c r="O615" s="356" t="str">
        <f t="shared" si="105"/>
        <v/>
      </c>
      <c r="P615" s="353" t="str">
        <f t="shared" si="106"/>
        <v/>
      </c>
      <c r="Q615" s="356">
        <f t="shared" si="107"/>
        <v>5</v>
      </c>
      <c r="R615" s="356">
        <f t="shared" si="108"/>
        <v>227</v>
      </c>
      <c r="S615" s="356">
        <f t="shared" si="109"/>
        <v>227</v>
      </c>
    </row>
    <row r="616" spans="1:19" ht="13.5" thickBot="1" x14ac:dyDescent="0.25">
      <c r="A616" s="19" t="s">
        <v>672</v>
      </c>
      <c r="B616" s="19" t="s">
        <v>1078</v>
      </c>
      <c r="C616" s="19" t="s">
        <v>673</v>
      </c>
      <c r="E616" s="353">
        <v>42</v>
      </c>
      <c r="F616" s="19" t="s">
        <v>6</v>
      </c>
      <c r="G616" s="354">
        <v>45314.443692129629</v>
      </c>
      <c r="H616" s="354">
        <v>45470.360752314817</v>
      </c>
      <c r="I616" s="19" t="str">
        <f t="shared" si="99"/>
        <v>J</v>
      </c>
      <c r="J616" s="19" t="str">
        <f t="shared" si="100"/>
        <v>N</v>
      </c>
      <c r="K616" s="19" t="str">
        <f t="shared" si="101"/>
        <v>zzzz</v>
      </c>
      <c r="L616" s="19" t="str">
        <f t="shared" si="102"/>
        <v>DP</v>
      </c>
      <c r="M616" s="19" t="str">
        <f t="shared" si="103"/>
        <v>-</v>
      </c>
      <c r="N616" s="355" t="str">
        <f t="shared" si="104"/>
        <v/>
      </c>
      <c r="O616" s="355" t="str">
        <f t="shared" si="105"/>
        <v/>
      </c>
      <c r="P616" s="19" t="str">
        <f t="shared" si="106"/>
        <v/>
      </c>
      <c r="Q616" s="355">
        <f t="shared" si="107"/>
        <v>1</v>
      </c>
      <c r="R616" s="355">
        <f t="shared" si="108"/>
        <v>228</v>
      </c>
      <c r="S616" s="355">
        <f t="shared" si="109"/>
        <v>228</v>
      </c>
    </row>
    <row r="617" spans="1:19" ht="13.5" thickBot="1" x14ac:dyDescent="0.25">
      <c r="A617" s="19" t="s">
        <v>672</v>
      </c>
      <c r="B617" s="19" t="s">
        <v>1192</v>
      </c>
      <c r="C617" s="19" t="s">
        <v>673</v>
      </c>
      <c r="E617" s="353"/>
      <c r="F617" s="19" t="s">
        <v>7</v>
      </c>
      <c r="G617" s="354">
        <v>44568.485717592594</v>
      </c>
      <c r="H617" s="354">
        <v>44984.430543981478</v>
      </c>
      <c r="I617" s="19" t="str">
        <f t="shared" si="99"/>
        <v>J</v>
      </c>
      <c r="J617" s="19" t="str">
        <f t="shared" si="100"/>
        <v>N</v>
      </c>
      <c r="K617" s="19" t="str">
        <f t="shared" si="101"/>
        <v>zzzz</v>
      </c>
      <c r="L617" s="19" t="str">
        <f t="shared" si="102"/>
        <v>DP</v>
      </c>
      <c r="M617" s="19" t="str">
        <f t="shared" si="103"/>
        <v>-</v>
      </c>
      <c r="N617" s="355" t="str">
        <f t="shared" si="104"/>
        <v/>
      </c>
      <c r="O617" s="355" t="str">
        <f t="shared" si="105"/>
        <v/>
      </c>
      <c r="P617" s="19" t="str">
        <f t="shared" si="106"/>
        <v/>
      </c>
      <c r="Q617" s="355">
        <f t="shared" si="107"/>
        <v>2</v>
      </c>
      <c r="R617" s="355">
        <f t="shared" si="108"/>
        <v>229</v>
      </c>
      <c r="S617" s="355">
        <f t="shared" si="109"/>
        <v>229</v>
      </c>
    </row>
    <row r="618" spans="1:19" ht="13.5" thickBot="1" x14ac:dyDescent="0.25">
      <c r="A618" s="19" t="s">
        <v>672</v>
      </c>
      <c r="B618" s="19" t="s">
        <v>1078</v>
      </c>
      <c r="C618" s="19" t="s">
        <v>673</v>
      </c>
      <c r="E618" s="353">
        <v>30</v>
      </c>
      <c r="F618" s="19" t="s">
        <v>8</v>
      </c>
      <c r="G618" s="354">
        <v>44363.920613425929</v>
      </c>
      <c r="H618" s="354">
        <v>45565.54109953704</v>
      </c>
      <c r="I618" s="19" t="str">
        <f t="shared" si="99"/>
        <v>J</v>
      </c>
      <c r="J618" s="19" t="str">
        <f t="shared" si="100"/>
        <v>N</v>
      </c>
      <c r="K618" s="19" t="str">
        <f t="shared" si="101"/>
        <v>zzzz</v>
      </c>
      <c r="L618" s="19" t="str">
        <f t="shared" si="102"/>
        <v>DP</v>
      </c>
      <c r="M618" s="19" t="str">
        <f t="shared" si="103"/>
        <v>-</v>
      </c>
      <c r="N618" s="355" t="str">
        <f t="shared" si="104"/>
        <v/>
      </c>
      <c r="O618" s="355" t="str">
        <f t="shared" si="105"/>
        <v/>
      </c>
      <c r="P618" s="19" t="str">
        <f t="shared" si="106"/>
        <v/>
      </c>
      <c r="Q618" s="355">
        <f t="shared" si="107"/>
        <v>3</v>
      </c>
      <c r="R618" s="355">
        <f t="shared" si="108"/>
        <v>230</v>
      </c>
      <c r="S618" s="355">
        <f t="shared" si="109"/>
        <v>230</v>
      </c>
    </row>
    <row r="619" spans="1:19" ht="13.5" thickBot="1" x14ac:dyDescent="0.25">
      <c r="A619" s="19" t="s">
        <v>672</v>
      </c>
      <c r="B619" s="19" t="s">
        <v>1078</v>
      </c>
      <c r="C619" s="19" t="s">
        <v>673</v>
      </c>
      <c r="E619" s="353"/>
      <c r="F619" s="19" t="s">
        <v>16</v>
      </c>
      <c r="G619" s="354">
        <v>45460.514293981483</v>
      </c>
      <c r="H619" s="354">
        <v>45860.374074074076</v>
      </c>
      <c r="I619" s="19" t="str">
        <f t="shared" si="99"/>
        <v>J</v>
      </c>
      <c r="J619" s="19" t="str">
        <f t="shared" si="100"/>
        <v>N</v>
      </c>
      <c r="K619" s="19" t="str">
        <f t="shared" si="101"/>
        <v>zzzz</v>
      </c>
      <c r="L619" s="19" t="str">
        <f t="shared" si="102"/>
        <v>DP</v>
      </c>
      <c r="M619" s="19" t="str">
        <f t="shared" si="103"/>
        <v>-</v>
      </c>
      <c r="N619" s="355" t="str">
        <f t="shared" si="104"/>
        <v/>
      </c>
      <c r="O619" s="355" t="str">
        <f t="shared" si="105"/>
        <v/>
      </c>
      <c r="P619" s="19" t="str">
        <f t="shared" si="106"/>
        <v/>
      </c>
      <c r="Q619" s="355">
        <f t="shared" si="107"/>
        <v>4</v>
      </c>
      <c r="R619" s="355">
        <f t="shared" si="108"/>
        <v>231</v>
      </c>
      <c r="S619" s="355">
        <f t="shared" si="109"/>
        <v>231</v>
      </c>
    </row>
    <row r="620" spans="1:19" ht="13.5" thickBot="1" x14ac:dyDescent="0.25">
      <c r="A620" s="19" t="s">
        <v>672</v>
      </c>
      <c r="B620" s="19" t="s">
        <v>1078</v>
      </c>
      <c r="C620" s="19" t="s">
        <v>673</v>
      </c>
      <c r="E620" s="353">
        <v>43</v>
      </c>
      <c r="F620" s="19" t="s">
        <v>9</v>
      </c>
      <c r="G620" s="354">
        <v>44495.586365740739</v>
      </c>
      <c r="H620" s="354">
        <v>45453.452893518515</v>
      </c>
      <c r="I620" s="19" t="str">
        <f t="shared" si="99"/>
        <v>J</v>
      </c>
      <c r="J620" s="19" t="str">
        <f t="shared" si="100"/>
        <v>N</v>
      </c>
      <c r="K620" s="19" t="str">
        <f t="shared" si="101"/>
        <v>zzzz</v>
      </c>
      <c r="L620" s="19" t="str">
        <f t="shared" si="102"/>
        <v>DP</v>
      </c>
      <c r="M620" s="19" t="str">
        <f t="shared" si="103"/>
        <v>-</v>
      </c>
      <c r="N620" s="355" t="str">
        <f t="shared" si="104"/>
        <v/>
      </c>
      <c r="O620" s="355" t="str">
        <f t="shared" si="105"/>
        <v/>
      </c>
      <c r="P620" s="19" t="str">
        <f t="shared" si="106"/>
        <v/>
      </c>
      <c r="Q620" s="355">
        <f t="shared" si="107"/>
        <v>5</v>
      </c>
      <c r="R620" s="355">
        <f t="shared" si="108"/>
        <v>232</v>
      </c>
      <c r="S620" s="355">
        <f t="shared" si="109"/>
        <v>232</v>
      </c>
    </row>
    <row r="621" spans="1:19" ht="13.5" thickBot="1" x14ac:dyDescent="0.25">
      <c r="A621" s="353" t="s">
        <v>672</v>
      </c>
      <c r="B621" s="353" t="s">
        <v>1078</v>
      </c>
      <c r="C621" s="353" t="s">
        <v>673</v>
      </c>
      <c r="E621" s="353"/>
      <c r="F621" s="353" t="s">
        <v>11</v>
      </c>
      <c r="G621" s="354">
        <v>44515.501898148148</v>
      </c>
      <c r="H621" s="354">
        <v>45799.590937499997</v>
      </c>
      <c r="I621" s="19" t="str">
        <f t="shared" si="99"/>
        <v>J</v>
      </c>
      <c r="J621" s="19" t="str">
        <f t="shared" si="100"/>
        <v>N</v>
      </c>
      <c r="K621" s="19" t="str">
        <f t="shared" si="101"/>
        <v>zzzz</v>
      </c>
      <c r="L621" s="19" t="str">
        <f t="shared" si="102"/>
        <v>DP</v>
      </c>
      <c r="M621" s="19" t="str">
        <f t="shared" si="103"/>
        <v>-</v>
      </c>
      <c r="N621" s="355" t="str">
        <f t="shared" si="104"/>
        <v/>
      </c>
      <c r="O621" s="355" t="str">
        <f t="shared" si="105"/>
        <v/>
      </c>
      <c r="P621" s="19" t="str">
        <f t="shared" si="106"/>
        <v/>
      </c>
      <c r="Q621" s="355">
        <f t="shared" si="107"/>
        <v>6</v>
      </c>
      <c r="R621" s="355">
        <f t="shared" si="108"/>
        <v>233</v>
      </c>
      <c r="S621" s="355">
        <f t="shared" si="109"/>
        <v>233</v>
      </c>
    </row>
    <row r="622" spans="1:19" ht="13.5" thickBot="1" x14ac:dyDescent="0.25">
      <c r="A622" s="19" t="s">
        <v>672</v>
      </c>
      <c r="B622" s="19" t="s">
        <v>1078</v>
      </c>
      <c r="C622" s="19" t="s">
        <v>673</v>
      </c>
      <c r="E622" s="353"/>
      <c r="F622" s="19" t="s">
        <v>15</v>
      </c>
      <c r="G622" s="354">
        <v>44484.531469907408</v>
      </c>
      <c r="H622" s="354">
        <v>44645.668333333335</v>
      </c>
      <c r="I622" s="19" t="str">
        <f t="shared" si="99"/>
        <v>J</v>
      </c>
      <c r="J622" s="19" t="str">
        <f t="shared" si="100"/>
        <v>N</v>
      </c>
      <c r="K622" s="19" t="str">
        <f t="shared" si="101"/>
        <v>zzzz</v>
      </c>
      <c r="L622" s="19" t="str">
        <f t="shared" si="102"/>
        <v>DP</v>
      </c>
      <c r="M622" s="19" t="str">
        <f t="shared" si="103"/>
        <v>-</v>
      </c>
      <c r="N622" s="355" t="str">
        <f t="shared" si="104"/>
        <v/>
      </c>
      <c r="O622" s="355" t="str">
        <f t="shared" si="105"/>
        <v/>
      </c>
      <c r="P622" s="19" t="str">
        <f t="shared" si="106"/>
        <v/>
      </c>
      <c r="Q622" s="355">
        <f t="shared" si="107"/>
        <v>7</v>
      </c>
      <c r="R622" s="355">
        <f t="shared" si="108"/>
        <v>234</v>
      </c>
      <c r="S622" s="355">
        <f t="shared" si="109"/>
        <v>234</v>
      </c>
    </row>
    <row r="623" spans="1:19" ht="13.5" thickBot="1" x14ac:dyDescent="0.25">
      <c r="A623" s="19" t="s">
        <v>672</v>
      </c>
      <c r="B623" s="19" t="s">
        <v>1078</v>
      </c>
      <c r="C623" s="19" t="s">
        <v>673</v>
      </c>
      <c r="E623" s="353"/>
      <c r="F623" s="19" t="s">
        <v>12</v>
      </c>
      <c r="G623" s="354">
        <v>44837.589618055557</v>
      </c>
      <c r="H623" s="354">
        <v>44837.589618055557</v>
      </c>
      <c r="I623" s="19" t="str">
        <f t="shared" si="99"/>
        <v>J</v>
      </c>
      <c r="J623" s="19" t="str">
        <f t="shared" si="100"/>
        <v>N</v>
      </c>
      <c r="K623" s="19" t="str">
        <f t="shared" si="101"/>
        <v>zzzz</v>
      </c>
      <c r="L623" s="19" t="str">
        <f t="shared" si="102"/>
        <v>DP</v>
      </c>
      <c r="M623" s="19" t="str">
        <f t="shared" si="103"/>
        <v>-</v>
      </c>
      <c r="N623" s="355">
        <f t="shared" si="104"/>
        <v>8</v>
      </c>
      <c r="O623" s="355" t="str">
        <f t="shared" si="105"/>
        <v/>
      </c>
      <c r="P623" s="19" t="str">
        <f t="shared" si="106"/>
        <v/>
      </c>
      <c r="Q623" s="355">
        <f t="shared" si="107"/>
        <v>8</v>
      </c>
      <c r="R623" s="355">
        <f t="shared" si="108"/>
        <v>235</v>
      </c>
      <c r="S623" s="355">
        <f t="shared" si="109"/>
        <v>235</v>
      </c>
    </row>
    <row r="624" spans="1:19" ht="13.5" thickBot="1" x14ac:dyDescent="0.25">
      <c r="A624" s="19" t="s">
        <v>892</v>
      </c>
      <c r="B624" s="19" t="s">
        <v>1080</v>
      </c>
      <c r="C624" s="19" t="s">
        <v>673</v>
      </c>
      <c r="E624" s="353"/>
      <c r="F624" s="19" t="s">
        <v>6</v>
      </c>
      <c r="G624" s="354">
        <v>45314.444085648145</v>
      </c>
      <c r="H624" s="354">
        <v>45314.444085648145</v>
      </c>
      <c r="I624" s="19" t="str">
        <f t="shared" si="99"/>
        <v>J</v>
      </c>
      <c r="J624" s="19" t="str">
        <f t="shared" si="100"/>
        <v>N</v>
      </c>
      <c r="K624" s="19" t="str">
        <f t="shared" si="101"/>
        <v>zzzz</v>
      </c>
      <c r="L624" s="19" t="str">
        <f t="shared" si="102"/>
        <v>DP</v>
      </c>
      <c r="M624" s="19" t="str">
        <f t="shared" si="103"/>
        <v>-</v>
      </c>
      <c r="N624" s="355" t="str">
        <f t="shared" si="104"/>
        <v/>
      </c>
      <c r="O624" s="355" t="str">
        <f t="shared" si="105"/>
        <v/>
      </c>
      <c r="P624" s="19" t="str">
        <f t="shared" si="106"/>
        <v/>
      </c>
      <c r="Q624" s="355">
        <f t="shared" si="107"/>
        <v>1</v>
      </c>
      <c r="R624" s="355">
        <f t="shared" si="108"/>
        <v>236</v>
      </c>
      <c r="S624" s="355">
        <f t="shared" si="109"/>
        <v>236</v>
      </c>
    </row>
    <row r="625" spans="1:19" ht="13.5" thickBot="1" x14ac:dyDescent="0.25">
      <c r="A625" s="353" t="s">
        <v>892</v>
      </c>
      <c r="B625" s="353" t="s">
        <v>1080</v>
      </c>
      <c r="C625" s="353" t="s">
        <v>673</v>
      </c>
      <c r="E625" s="353"/>
      <c r="F625" s="353" t="s">
        <v>16</v>
      </c>
      <c r="G625" s="354">
        <v>45460.514733796299</v>
      </c>
      <c r="H625" s="354">
        <v>45460.514733796299</v>
      </c>
      <c r="I625" s="19" t="str">
        <f t="shared" si="99"/>
        <v>J</v>
      </c>
      <c r="J625" s="19" t="str">
        <f t="shared" si="100"/>
        <v>N</v>
      </c>
      <c r="K625" s="19" t="str">
        <f t="shared" si="101"/>
        <v>zzzz</v>
      </c>
      <c r="L625" s="19" t="str">
        <f t="shared" si="102"/>
        <v>DP</v>
      </c>
      <c r="M625" s="353" t="str">
        <f t="shared" si="103"/>
        <v>-</v>
      </c>
      <c r="N625" s="356" t="str">
        <f t="shared" si="104"/>
        <v/>
      </c>
      <c r="O625" s="356" t="str">
        <f t="shared" si="105"/>
        <v/>
      </c>
      <c r="P625" s="19" t="str">
        <f t="shared" si="106"/>
        <v/>
      </c>
      <c r="Q625" s="355">
        <f t="shared" si="107"/>
        <v>2</v>
      </c>
      <c r="R625" s="355">
        <f t="shared" si="108"/>
        <v>237</v>
      </c>
      <c r="S625" s="355">
        <f t="shared" si="109"/>
        <v>237</v>
      </c>
    </row>
    <row r="626" spans="1:19" ht="13.5" thickBot="1" x14ac:dyDescent="0.25">
      <c r="A626" s="19" t="s">
        <v>892</v>
      </c>
      <c r="B626" s="19" t="s">
        <v>1080</v>
      </c>
      <c r="C626" s="19" t="s">
        <v>673</v>
      </c>
      <c r="E626" s="353"/>
      <c r="F626" s="19" t="s">
        <v>9</v>
      </c>
      <c r="G626" s="354">
        <v>45309.451099537036</v>
      </c>
      <c r="H626" s="354">
        <v>45632.582384259258</v>
      </c>
      <c r="I626" s="19" t="str">
        <f t="shared" si="99"/>
        <v>J</v>
      </c>
      <c r="J626" s="19" t="str">
        <f t="shared" si="100"/>
        <v>N</v>
      </c>
      <c r="K626" s="19" t="str">
        <f t="shared" si="101"/>
        <v>zzzz</v>
      </c>
      <c r="L626" s="19" t="str">
        <f t="shared" si="102"/>
        <v>DP</v>
      </c>
      <c r="M626" s="19" t="str">
        <f t="shared" si="103"/>
        <v>-</v>
      </c>
      <c r="N626" s="355" t="str">
        <f t="shared" si="104"/>
        <v/>
      </c>
      <c r="O626" s="355" t="str">
        <f t="shared" si="105"/>
        <v/>
      </c>
      <c r="P626" s="19" t="str">
        <f t="shared" si="106"/>
        <v/>
      </c>
      <c r="Q626" s="355">
        <f t="shared" si="107"/>
        <v>3</v>
      </c>
      <c r="R626" s="355">
        <f t="shared" si="108"/>
        <v>238</v>
      </c>
      <c r="S626" s="355">
        <f t="shared" si="109"/>
        <v>238</v>
      </c>
    </row>
    <row r="627" spans="1:19" ht="13.5" thickBot="1" x14ac:dyDescent="0.25">
      <c r="A627" s="353" t="s">
        <v>892</v>
      </c>
      <c r="B627" s="353" t="s">
        <v>1080</v>
      </c>
      <c r="C627" s="353" t="s">
        <v>673</v>
      </c>
      <c r="E627" s="353"/>
      <c r="F627" s="353" t="s">
        <v>11</v>
      </c>
      <c r="G627" s="354">
        <v>45803.579826388886</v>
      </c>
      <c r="H627" s="354">
        <v>45803.579826388886</v>
      </c>
      <c r="I627" s="19" t="str">
        <f t="shared" si="99"/>
        <v>J</v>
      </c>
      <c r="J627" s="19" t="str">
        <f t="shared" si="100"/>
        <v>N</v>
      </c>
      <c r="K627" s="19" t="str">
        <f t="shared" si="101"/>
        <v>zzzz</v>
      </c>
      <c r="L627" s="19" t="str">
        <f t="shared" si="102"/>
        <v>DP</v>
      </c>
      <c r="M627" s="353" t="str">
        <f t="shared" si="103"/>
        <v>-</v>
      </c>
      <c r="N627" s="356" t="str">
        <f t="shared" si="104"/>
        <v/>
      </c>
      <c r="O627" s="356" t="str">
        <f t="shared" si="105"/>
        <v/>
      </c>
      <c r="P627" s="353" t="str">
        <f t="shared" si="106"/>
        <v/>
      </c>
      <c r="Q627" s="356">
        <f t="shared" si="107"/>
        <v>4</v>
      </c>
      <c r="R627" s="356">
        <f t="shared" si="108"/>
        <v>239</v>
      </c>
      <c r="S627" s="356">
        <f t="shared" si="109"/>
        <v>239</v>
      </c>
    </row>
    <row r="628" spans="1:19" ht="13.5" thickBot="1" x14ac:dyDescent="0.25">
      <c r="A628" s="19" t="s">
        <v>892</v>
      </c>
      <c r="B628" s="19" t="s">
        <v>1080</v>
      </c>
      <c r="C628" s="19" t="s">
        <v>673</v>
      </c>
      <c r="E628" s="353"/>
      <c r="F628" s="19" t="s">
        <v>15</v>
      </c>
      <c r="G628" s="354">
        <v>44487.358564814815</v>
      </c>
      <c r="H628" s="354">
        <v>44645.670937499999</v>
      </c>
      <c r="I628" s="19" t="str">
        <f t="shared" si="99"/>
        <v>J</v>
      </c>
      <c r="J628" s="19" t="str">
        <f t="shared" si="100"/>
        <v>N</v>
      </c>
      <c r="K628" s="19" t="str">
        <f t="shared" si="101"/>
        <v>zzzz</v>
      </c>
      <c r="L628" s="19" t="str">
        <f t="shared" si="102"/>
        <v>DP</v>
      </c>
      <c r="M628" s="19" t="str">
        <f t="shared" si="103"/>
        <v>-</v>
      </c>
      <c r="N628" s="355" t="str">
        <f t="shared" si="104"/>
        <v/>
      </c>
      <c r="O628" s="355" t="str">
        <f t="shared" si="105"/>
        <v/>
      </c>
      <c r="P628" s="19" t="str">
        <f t="shared" si="106"/>
        <v/>
      </c>
      <c r="Q628" s="355">
        <f t="shared" si="107"/>
        <v>5</v>
      </c>
      <c r="R628" s="355">
        <f t="shared" si="108"/>
        <v>240</v>
      </c>
      <c r="S628" s="355">
        <f t="shared" si="109"/>
        <v>240</v>
      </c>
    </row>
    <row r="629" spans="1:19" ht="13.5" thickBot="1" x14ac:dyDescent="0.25">
      <c r="A629" s="353" t="s">
        <v>892</v>
      </c>
      <c r="B629" s="353" t="s">
        <v>1080</v>
      </c>
      <c r="C629" s="353" t="s">
        <v>673</v>
      </c>
      <c r="E629" s="353"/>
      <c r="F629" s="353" t="s">
        <v>12</v>
      </c>
      <c r="G629" s="354">
        <v>45812.643518518518</v>
      </c>
      <c r="H629" s="354">
        <v>45812.643518518518</v>
      </c>
      <c r="I629" s="19" t="str">
        <f t="shared" si="99"/>
        <v>J</v>
      </c>
      <c r="J629" s="19" t="str">
        <f t="shared" si="100"/>
        <v>N</v>
      </c>
      <c r="K629" s="19" t="str">
        <f t="shared" si="101"/>
        <v>zzzz</v>
      </c>
      <c r="L629" s="19" t="str">
        <f t="shared" si="102"/>
        <v>DP</v>
      </c>
      <c r="M629" s="353" t="str">
        <f t="shared" si="103"/>
        <v>-</v>
      </c>
      <c r="N629" s="356">
        <f t="shared" si="104"/>
        <v>6</v>
      </c>
      <c r="O629" s="356" t="str">
        <f t="shared" si="105"/>
        <v/>
      </c>
      <c r="P629" s="353" t="str">
        <f t="shared" si="106"/>
        <v/>
      </c>
      <c r="Q629" s="356">
        <f t="shared" si="107"/>
        <v>6</v>
      </c>
      <c r="R629" s="356">
        <f t="shared" si="108"/>
        <v>241</v>
      </c>
      <c r="S629" s="356">
        <f t="shared" si="109"/>
        <v>241</v>
      </c>
    </row>
    <row r="630" spans="1:19" ht="13.5" thickBot="1" x14ac:dyDescent="0.25">
      <c r="A630" s="353" t="s">
        <v>317</v>
      </c>
      <c r="B630" s="353" t="s">
        <v>890</v>
      </c>
      <c r="C630" s="353" t="s">
        <v>673</v>
      </c>
      <c r="E630" s="353"/>
      <c r="F630" s="353" t="s">
        <v>6</v>
      </c>
      <c r="G630" s="354">
        <v>45314.444293981483</v>
      </c>
      <c r="H630" s="354">
        <v>45314.444293981483</v>
      </c>
      <c r="I630" s="19" t="str">
        <f t="shared" si="99"/>
        <v>J</v>
      </c>
      <c r="J630" s="19" t="str">
        <f t="shared" si="100"/>
        <v>N</v>
      </c>
      <c r="K630" s="19" t="str">
        <f t="shared" si="101"/>
        <v>zzzz</v>
      </c>
      <c r="L630" s="19" t="str">
        <f t="shared" si="102"/>
        <v>DP</v>
      </c>
      <c r="M630" s="353" t="str">
        <f t="shared" si="103"/>
        <v>-</v>
      </c>
      <c r="N630" s="356" t="str">
        <f t="shared" si="104"/>
        <v/>
      </c>
      <c r="O630" s="356" t="str">
        <f t="shared" si="105"/>
        <v/>
      </c>
      <c r="P630" s="353" t="str">
        <f t="shared" si="106"/>
        <v/>
      </c>
      <c r="Q630" s="356">
        <f t="shared" si="107"/>
        <v>1</v>
      </c>
      <c r="R630" s="356">
        <f t="shared" si="108"/>
        <v>242</v>
      </c>
      <c r="S630" s="356">
        <f t="shared" si="109"/>
        <v>242</v>
      </c>
    </row>
    <row r="631" spans="1:19" ht="13.5" thickBot="1" x14ac:dyDescent="0.25">
      <c r="A631" s="353" t="s">
        <v>317</v>
      </c>
      <c r="B631" s="353" t="s">
        <v>890</v>
      </c>
      <c r="C631" s="353" t="s">
        <v>673</v>
      </c>
      <c r="E631" s="353"/>
      <c r="F631" s="353" t="s">
        <v>8</v>
      </c>
      <c r="G631" s="354">
        <v>45531.620324074072</v>
      </c>
      <c r="H631" s="354">
        <v>45531.620324074072</v>
      </c>
      <c r="I631" s="19" t="str">
        <f t="shared" si="99"/>
        <v>J</v>
      </c>
      <c r="J631" s="19" t="str">
        <f t="shared" si="100"/>
        <v>N</v>
      </c>
      <c r="K631" s="19" t="str">
        <f t="shared" si="101"/>
        <v>zzzz</v>
      </c>
      <c r="L631" s="19" t="str">
        <f t="shared" si="102"/>
        <v>DP</v>
      </c>
      <c r="M631" s="353" t="str">
        <f t="shared" si="103"/>
        <v>-</v>
      </c>
      <c r="N631" s="356" t="str">
        <f t="shared" si="104"/>
        <v/>
      </c>
      <c r="O631" s="356" t="str">
        <f t="shared" si="105"/>
        <v/>
      </c>
      <c r="P631" s="353" t="str">
        <f t="shared" si="106"/>
        <v/>
      </c>
      <c r="Q631" s="356">
        <f t="shared" si="107"/>
        <v>2</v>
      </c>
      <c r="R631" s="356">
        <f t="shared" si="108"/>
        <v>243</v>
      </c>
      <c r="S631" s="356">
        <f t="shared" si="109"/>
        <v>243</v>
      </c>
    </row>
    <row r="632" spans="1:19" ht="13.5" thickBot="1" x14ac:dyDescent="0.25">
      <c r="A632" s="19" t="s">
        <v>317</v>
      </c>
      <c r="B632" s="19" t="s">
        <v>890</v>
      </c>
      <c r="C632" s="19" t="s">
        <v>673</v>
      </c>
      <c r="E632" s="353"/>
      <c r="F632" s="19" t="s">
        <v>16</v>
      </c>
      <c r="G632" s="354">
        <v>41506.406435185185</v>
      </c>
      <c r="H632" s="354">
        <v>45596.59269675926</v>
      </c>
      <c r="I632" s="19" t="str">
        <f t="shared" si="99"/>
        <v>J</v>
      </c>
      <c r="J632" s="19" t="str">
        <f t="shared" si="100"/>
        <v>N</v>
      </c>
      <c r="K632" s="19" t="str">
        <f t="shared" si="101"/>
        <v>zzzz</v>
      </c>
      <c r="L632" s="19" t="str">
        <f t="shared" si="102"/>
        <v>DP</v>
      </c>
      <c r="M632" s="19" t="str">
        <f t="shared" si="103"/>
        <v>-</v>
      </c>
      <c r="N632" s="355" t="str">
        <f t="shared" si="104"/>
        <v/>
      </c>
      <c r="O632" s="355" t="str">
        <f t="shared" si="105"/>
        <v/>
      </c>
      <c r="P632" s="19" t="str">
        <f t="shared" si="106"/>
        <v/>
      </c>
      <c r="Q632" s="355">
        <f t="shared" si="107"/>
        <v>3</v>
      </c>
      <c r="R632" s="355">
        <f t="shared" si="108"/>
        <v>244</v>
      </c>
      <c r="S632" s="355">
        <f t="shared" si="109"/>
        <v>244</v>
      </c>
    </row>
    <row r="633" spans="1:19" ht="13.5" thickBot="1" x14ac:dyDescent="0.25">
      <c r="A633" s="19" t="s">
        <v>317</v>
      </c>
      <c r="B633" s="19" t="s">
        <v>890</v>
      </c>
      <c r="C633" s="19" t="s">
        <v>673</v>
      </c>
      <c r="E633" s="353"/>
      <c r="F633" s="19" t="s">
        <v>9</v>
      </c>
      <c r="G633" s="354">
        <v>45309.45140046296</v>
      </c>
      <c r="H633" s="354">
        <v>45632.58252314815</v>
      </c>
      <c r="I633" s="19" t="str">
        <f t="shared" si="99"/>
        <v>J</v>
      </c>
      <c r="J633" s="19" t="str">
        <f t="shared" si="100"/>
        <v>N</v>
      </c>
      <c r="K633" s="19" t="str">
        <f t="shared" si="101"/>
        <v>zzzz</v>
      </c>
      <c r="L633" s="19" t="str">
        <f t="shared" si="102"/>
        <v>DP</v>
      </c>
      <c r="M633" s="19" t="str">
        <f t="shared" si="103"/>
        <v>-</v>
      </c>
      <c r="N633" s="355" t="str">
        <f t="shared" si="104"/>
        <v/>
      </c>
      <c r="O633" s="355" t="str">
        <f t="shared" si="105"/>
        <v/>
      </c>
      <c r="P633" s="19" t="str">
        <f t="shared" si="106"/>
        <v/>
      </c>
      <c r="Q633" s="355">
        <f t="shared" si="107"/>
        <v>4</v>
      </c>
      <c r="R633" s="355">
        <f t="shared" si="108"/>
        <v>245</v>
      </c>
      <c r="S633" s="355">
        <f t="shared" si="109"/>
        <v>245</v>
      </c>
    </row>
    <row r="634" spans="1:19" ht="13.5" thickBot="1" x14ac:dyDescent="0.25">
      <c r="A634" s="353" t="s">
        <v>317</v>
      </c>
      <c r="B634" s="353" t="s">
        <v>527</v>
      </c>
      <c r="C634" s="353" t="s">
        <v>673</v>
      </c>
      <c r="E634" s="353"/>
      <c r="F634" s="353" t="s">
        <v>10</v>
      </c>
      <c r="G634" s="354">
        <v>43270.498136574075</v>
      </c>
      <c r="H634" s="354">
        <v>45596.633993055555</v>
      </c>
      <c r="I634" s="19" t="str">
        <f t="shared" si="99"/>
        <v>J</v>
      </c>
      <c r="J634" s="19" t="str">
        <f t="shared" si="100"/>
        <v>N</v>
      </c>
      <c r="K634" s="19" t="str">
        <f t="shared" si="101"/>
        <v>zzzz</v>
      </c>
      <c r="L634" s="19" t="str">
        <f t="shared" si="102"/>
        <v>DP</v>
      </c>
      <c r="M634" s="353" t="str">
        <f t="shared" si="103"/>
        <v>-</v>
      </c>
      <c r="N634" s="356" t="str">
        <f t="shared" si="104"/>
        <v/>
      </c>
      <c r="O634" s="356" t="str">
        <f t="shared" si="105"/>
        <v/>
      </c>
      <c r="P634" s="353" t="str">
        <f t="shared" si="106"/>
        <v/>
      </c>
      <c r="Q634" s="356">
        <f t="shared" si="107"/>
        <v>5</v>
      </c>
      <c r="R634" s="356">
        <f t="shared" si="108"/>
        <v>246</v>
      </c>
      <c r="S634" s="356">
        <f t="shared" si="109"/>
        <v>246</v>
      </c>
    </row>
    <row r="635" spans="1:19" ht="13.5" thickBot="1" x14ac:dyDescent="0.25">
      <c r="A635" s="19" t="s">
        <v>317</v>
      </c>
      <c r="B635" s="19" t="s">
        <v>890</v>
      </c>
      <c r="C635" s="19" t="s">
        <v>673</v>
      </c>
      <c r="E635" s="353"/>
      <c r="F635" s="19" t="s">
        <v>11</v>
      </c>
      <c r="G635" s="354">
        <v>45803.581701388888</v>
      </c>
      <c r="H635" s="354">
        <v>45803.581701388888</v>
      </c>
      <c r="I635" s="19" t="str">
        <f t="shared" si="99"/>
        <v>J</v>
      </c>
      <c r="J635" s="19" t="str">
        <f t="shared" si="100"/>
        <v>N</v>
      </c>
      <c r="K635" s="19" t="str">
        <f t="shared" si="101"/>
        <v>zzzz</v>
      </c>
      <c r="L635" s="19" t="str">
        <f t="shared" si="102"/>
        <v>DP</v>
      </c>
      <c r="M635" s="19" t="str">
        <f t="shared" si="103"/>
        <v>-</v>
      </c>
      <c r="N635" s="355" t="str">
        <f t="shared" si="104"/>
        <v/>
      </c>
      <c r="O635" s="355" t="str">
        <f t="shared" si="105"/>
        <v/>
      </c>
      <c r="P635" s="19" t="str">
        <f t="shared" si="106"/>
        <v/>
      </c>
      <c r="Q635" s="355">
        <f t="shared" si="107"/>
        <v>6</v>
      </c>
      <c r="R635" s="355">
        <f t="shared" si="108"/>
        <v>247</v>
      </c>
      <c r="S635" s="355">
        <f t="shared" si="109"/>
        <v>247</v>
      </c>
    </row>
    <row r="636" spans="1:19" ht="13.5" thickBot="1" x14ac:dyDescent="0.25">
      <c r="A636" s="353" t="s">
        <v>317</v>
      </c>
      <c r="B636" s="353" t="s">
        <v>890</v>
      </c>
      <c r="C636" s="353" t="s">
        <v>673</v>
      </c>
      <c r="E636" s="353"/>
      <c r="F636" s="353" t="s">
        <v>15</v>
      </c>
      <c r="G636" s="354">
        <v>44487.358738425923</v>
      </c>
      <c r="H636" s="354">
        <v>44498.455381944441</v>
      </c>
      <c r="I636" s="19" t="str">
        <f t="shared" si="99"/>
        <v>J</v>
      </c>
      <c r="J636" s="19" t="str">
        <f t="shared" si="100"/>
        <v>N</v>
      </c>
      <c r="K636" s="19" t="str">
        <f t="shared" si="101"/>
        <v>zzzz</v>
      </c>
      <c r="L636" s="19" t="str">
        <f t="shared" si="102"/>
        <v>DP</v>
      </c>
      <c r="M636" s="19" t="str">
        <f t="shared" si="103"/>
        <v>-</v>
      </c>
      <c r="N636" s="355" t="str">
        <f t="shared" si="104"/>
        <v/>
      </c>
      <c r="O636" s="355" t="str">
        <f t="shared" si="105"/>
        <v/>
      </c>
      <c r="P636" s="19" t="str">
        <f t="shared" si="106"/>
        <v/>
      </c>
      <c r="Q636" s="355">
        <f t="shared" si="107"/>
        <v>7</v>
      </c>
      <c r="R636" s="355">
        <f t="shared" si="108"/>
        <v>248</v>
      </c>
      <c r="S636" s="355">
        <f t="shared" si="109"/>
        <v>248</v>
      </c>
    </row>
    <row r="637" spans="1:19" ht="13.5" thickBot="1" x14ac:dyDescent="0.25">
      <c r="A637" s="353" t="s">
        <v>317</v>
      </c>
      <c r="B637" s="353" t="s">
        <v>890</v>
      </c>
      <c r="C637" s="353" t="s">
        <v>673</v>
      </c>
      <c r="E637" s="353"/>
      <c r="F637" s="353" t="s">
        <v>12</v>
      </c>
      <c r="G637" s="354">
        <v>45029.580462962964</v>
      </c>
      <c r="H637" s="354">
        <v>45029.580462962964</v>
      </c>
      <c r="I637" s="19" t="str">
        <f t="shared" si="99"/>
        <v>J</v>
      </c>
      <c r="J637" s="19" t="str">
        <f t="shared" si="100"/>
        <v>N</v>
      </c>
      <c r="K637" s="19" t="str">
        <f t="shared" si="101"/>
        <v>zzzz</v>
      </c>
      <c r="L637" s="19" t="str">
        <f t="shared" si="102"/>
        <v>DP</v>
      </c>
      <c r="M637" s="353" t="str">
        <f t="shared" si="103"/>
        <v>-</v>
      </c>
      <c r="N637" s="356">
        <f t="shared" si="104"/>
        <v>8</v>
      </c>
      <c r="O637" s="356" t="str">
        <f t="shared" si="105"/>
        <v/>
      </c>
      <c r="P637" s="19" t="str">
        <f t="shared" si="106"/>
        <v/>
      </c>
      <c r="Q637" s="355">
        <f t="shared" si="107"/>
        <v>8</v>
      </c>
      <c r="R637" s="355">
        <f t="shared" si="108"/>
        <v>249</v>
      </c>
      <c r="S637" s="355">
        <f t="shared" si="109"/>
        <v>249</v>
      </c>
    </row>
    <row r="638" spans="1:19" ht="13.5" thickBot="1" x14ac:dyDescent="0.25">
      <c r="A638" s="19" t="s">
        <v>486</v>
      </c>
      <c r="B638" s="19" t="s">
        <v>531</v>
      </c>
      <c r="C638" s="19" t="s">
        <v>673</v>
      </c>
      <c r="E638" s="353">
        <v>46</v>
      </c>
      <c r="F638" s="19" t="s">
        <v>6</v>
      </c>
      <c r="G638" s="354">
        <v>39189.415370370371</v>
      </c>
      <c r="H638" s="354">
        <v>45470.361724537041</v>
      </c>
      <c r="I638" s="19" t="str">
        <f t="shared" si="99"/>
        <v>J</v>
      </c>
      <c r="J638" s="19" t="str">
        <f t="shared" si="100"/>
        <v>N</v>
      </c>
      <c r="K638" s="19" t="str">
        <f t="shared" si="101"/>
        <v>zzzz</v>
      </c>
      <c r="L638" s="19" t="str">
        <f t="shared" si="102"/>
        <v>FR</v>
      </c>
      <c r="M638" s="19" t="str">
        <f t="shared" si="103"/>
        <v>-</v>
      </c>
      <c r="N638" s="355" t="str">
        <f t="shared" si="104"/>
        <v/>
      </c>
      <c r="O638" s="355" t="str">
        <f t="shared" si="105"/>
        <v/>
      </c>
      <c r="P638" s="19" t="str">
        <f t="shared" si="106"/>
        <v/>
      </c>
      <c r="Q638" s="355">
        <f t="shared" si="107"/>
        <v>1</v>
      </c>
      <c r="R638" s="355">
        <f t="shared" si="108"/>
        <v>250</v>
      </c>
      <c r="S638" s="355">
        <f t="shared" si="109"/>
        <v>250</v>
      </c>
    </row>
    <row r="639" spans="1:19" ht="13.5" thickBot="1" x14ac:dyDescent="0.25">
      <c r="A639" s="19" t="s">
        <v>486</v>
      </c>
      <c r="B639" s="19" t="s">
        <v>531</v>
      </c>
      <c r="C639" s="19" t="s">
        <v>673</v>
      </c>
      <c r="E639" s="353">
        <v>15</v>
      </c>
      <c r="F639" s="19" t="s">
        <v>7</v>
      </c>
      <c r="G639" s="354">
        <v>44880.471678240741</v>
      </c>
      <c r="H639" s="354">
        <v>45210.395752314813</v>
      </c>
      <c r="I639" s="19" t="str">
        <f t="shared" si="99"/>
        <v>J</v>
      </c>
      <c r="J639" s="19" t="str">
        <f t="shared" si="100"/>
        <v>N</v>
      </c>
      <c r="K639" s="19" t="str">
        <f t="shared" si="101"/>
        <v>zzzz</v>
      </c>
      <c r="L639" s="19" t="str">
        <f t="shared" si="102"/>
        <v>FR</v>
      </c>
      <c r="M639" s="19" t="str">
        <f t="shared" si="103"/>
        <v>-</v>
      </c>
      <c r="N639" s="355" t="str">
        <f t="shared" si="104"/>
        <v/>
      </c>
      <c r="O639" s="355" t="str">
        <f t="shared" si="105"/>
        <v/>
      </c>
      <c r="P639" s="19" t="str">
        <f t="shared" si="106"/>
        <v/>
      </c>
      <c r="Q639" s="355">
        <f t="shared" si="107"/>
        <v>2</v>
      </c>
      <c r="R639" s="355">
        <f t="shared" si="108"/>
        <v>251</v>
      </c>
      <c r="S639" s="355">
        <f t="shared" si="109"/>
        <v>251</v>
      </c>
    </row>
    <row r="640" spans="1:19" ht="13.5" thickBot="1" x14ac:dyDescent="0.25">
      <c r="A640" s="19" t="s">
        <v>486</v>
      </c>
      <c r="B640" s="19" t="s">
        <v>531</v>
      </c>
      <c r="C640" s="19" t="s">
        <v>673</v>
      </c>
      <c r="E640" s="353">
        <v>33</v>
      </c>
      <c r="F640" s="19" t="s">
        <v>8</v>
      </c>
      <c r="G640" s="354">
        <v>44229.554282407407</v>
      </c>
      <c r="H640" s="354">
        <v>45565.544502314813</v>
      </c>
      <c r="I640" s="19" t="str">
        <f t="shared" si="99"/>
        <v>J</v>
      </c>
      <c r="J640" s="19" t="str">
        <f t="shared" si="100"/>
        <v>N</v>
      </c>
      <c r="K640" s="19" t="str">
        <f t="shared" si="101"/>
        <v>zzzz</v>
      </c>
      <c r="L640" s="19" t="str">
        <f t="shared" si="102"/>
        <v>FR</v>
      </c>
      <c r="M640" s="19" t="str">
        <f t="shared" si="103"/>
        <v>-</v>
      </c>
      <c r="N640" s="355" t="str">
        <f t="shared" si="104"/>
        <v/>
      </c>
      <c r="O640" s="355" t="str">
        <f t="shared" si="105"/>
        <v/>
      </c>
      <c r="P640" s="19" t="str">
        <f t="shared" si="106"/>
        <v/>
      </c>
      <c r="Q640" s="355">
        <f t="shared" si="107"/>
        <v>3</v>
      </c>
      <c r="R640" s="355">
        <f t="shared" si="108"/>
        <v>252</v>
      </c>
      <c r="S640" s="355">
        <f t="shared" si="109"/>
        <v>252</v>
      </c>
    </row>
    <row r="641" spans="1:19" ht="13.5" thickBot="1" x14ac:dyDescent="0.25">
      <c r="A641" s="19" t="s">
        <v>486</v>
      </c>
      <c r="B641" s="19" t="s">
        <v>531</v>
      </c>
      <c r="C641" s="19" t="s">
        <v>673</v>
      </c>
      <c r="E641" s="353">
        <v>56</v>
      </c>
      <c r="F641" s="19" t="s">
        <v>16</v>
      </c>
      <c r="G641" s="354">
        <v>44008.593912037039</v>
      </c>
      <c r="H641" s="354">
        <v>45461.661932870367</v>
      </c>
      <c r="I641" s="19" t="str">
        <f t="shared" si="99"/>
        <v>J</v>
      </c>
      <c r="J641" s="19" t="str">
        <f t="shared" si="100"/>
        <v>N</v>
      </c>
      <c r="K641" s="19" t="str">
        <f t="shared" si="101"/>
        <v>zzzz</v>
      </c>
      <c r="L641" s="19" t="str">
        <f t="shared" si="102"/>
        <v>FR</v>
      </c>
      <c r="M641" s="19" t="str">
        <f t="shared" si="103"/>
        <v>-</v>
      </c>
      <c r="N641" s="355" t="str">
        <f t="shared" si="104"/>
        <v/>
      </c>
      <c r="O641" s="355" t="str">
        <f t="shared" si="105"/>
        <v/>
      </c>
      <c r="P641" s="19" t="str">
        <f t="shared" si="106"/>
        <v/>
      </c>
      <c r="Q641" s="355">
        <f t="shared" si="107"/>
        <v>4</v>
      </c>
      <c r="R641" s="355">
        <f t="shared" si="108"/>
        <v>253</v>
      </c>
      <c r="S641" s="355">
        <f t="shared" si="109"/>
        <v>253</v>
      </c>
    </row>
    <row r="642" spans="1:19" ht="13.5" thickBot="1" x14ac:dyDescent="0.25">
      <c r="A642" s="19" t="s">
        <v>486</v>
      </c>
      <c r="B642" s="19" t="s">
        <v>531</v>
      </c>
      <c r="C642" s="19" t="s">
        <v>673</v>
      </c>
      <c r="E642" s="353">
        <v>47</v>
      </c>
      <c r="F642" s="19" t="s">
        <v>9</v>
      </c>
      <c r="G642" s="354">
        <v>39546.537916666668</v>
      </c>
      <c r="H642" s="354">
        <v>45453.454467592594</v>
      </c>
      <c r="I642" s="19" t="str">
        <f t="shared" ref="I642:I705" si="110">IF((LEN(A642)&gt;2),"J","N")</f>
        <v>J</v>
      </c>
      <c r="J642" s="19" t="str">
        <f t="shared" ref="J642:J705" si="111">IF((D642&gt;0),"J","N")</f>
        <v>N</v>
      </c>
      <c r="K642" s="19" t="str">
        <f t="shared" ref="K642:K705" si="112">IF((D642&gt;0),(MID(D642,1,2)),"zzzz")</f>
        <v>zzzz</v>
      </c>
      <c r="L642" s="19" t="str">
        <f t="shared" ref="L642:L705" si="113">MID(A642,1,2)</f>
        <v>FR</v>
      </c>
      <c r="M642" s="19" t="str">
        <f t="shared" ref="M642:M705" si="114">MID(A642,3,1)</f>
        <v>-</v>
      </c>
      <c r="N642" s="355" t="str">
        <f t="shared" ref="N642:N705" si="115">IF(A642=A643,"",Q642)</f>
        <v/>
      </c>
      <c r="O642" s="355" t="str">
        <f t="shared" ref="O642:O705" si="116">IF(D642=D643,"",R642)</f>
        <v/>
      </c>
      <c r="P642" s="19" t="str">
        <f t="shared" ref="P642:P705" si="117">IF(K642=K643,"",S642)</f>
        <v/>
      </c>
      <c r="Q642" s="355">
        <f t="shared" ref="Q642:Q705" si="118">IF(A642=A641,Q641+ 1,1)</f>
        <v>5</v>
      </c>
      <c r="R642" s="355">
        <f t="shared" ref="R642:R705" si="119">IF(D642=D641,R641+ 1,1)</f>
        <v>254</v>
      </c>
      <c r="S642" s="355">
        <f t="shared" ref="S642:S705" si="120">IF(K642=K641,S641+ 1,1)</f>
        <v>254</v>
      </c>
    </row>
    <row r="643" spans="1:19" ht="13.5" thickBot="1" x14ac:dyDescent="0.25">
      <c r="A643" s="19" t="s">
        <v>486</v>
      </c>
      <c r="B643" s="19" t="s">
        <v>531</v>
      </c>
      <c r="C643" s="19" t="s">
        <v>673</v>
      </c>
      <c r="E643" s="353"/>
      <c r="F643" s="19" t="s">
        <v>11</v>
      </c>
      <c r="G643" s="354">
        <v>43963.69023148148</v>
      </c>
      <c r="H643" s="354">
        <v>44760.431550925925</v>
      </c>
      <c r="I643" s="19" t="str">
        <f t="shared" si="110"/>
        <v>J</v>
      </c>
      <c r="J643" s="19" t="str">
        <f t="shared" si="111"/>
        <v>N</v>
      </c>
      <c r="K643" s="19" t="str">
        <f t="shared" si="112"/>
        <v>zzzz</v>
      </c>
      <c r="L643" s="19" t="str">
        <f t="shared" si="113"/>
        <v>FR</v>
      </c>
      <c r="M643" s="19" t="str">
        <f t="shared" si="114"/>
        <v>-</v>
      </c>
      <c r="N643" s="355" t="str">
        <f t="shared" si="115"/>
        <v/>
      </c>
      <c r="O643" s="355" t="str">
        <f t="shared" si="116"/>
        <v/>
      </c>
      <c r="P643" s="19" t="str">
        <f t="shared" si="117"/>
        <v/>
      </c>
      <c r="Q643" s="355">
        <f t="shared" si="118"/>
        <v>6</v>
      </c>
      <c r="R643" s="355">
        <f t="shared" si="119"/>
        <v>255</v>
      </c>
      <c r="S643" s="355">
        <f t="shared" si="120"/>
        <v>255</v>
      </c>
    </row>
    <row r="644" spans="1:19" ht="13.5" thickBot="1" x14ac:dyDescent="0.25">
      <c r="A644" s="19" t="s">
        <v>486</v>
      </c>
      <c r="B644" s="19" t="s">
        <v>531</v>
      </c>
      <c r="C644" s="19" t="s">
        <v>673</v>
      </c>
      <c r="E644" s="353">
        <v>83</v>
      </c>
      <c r="F644" s="19" t="s">
        <v>15</v>
      </c>
      <c r="G644" s="354">
        <v>43434.540254629632</v>
      </c>
      <c r="H644" s="354">
        <v>45684.468784722223</v>
      </c>
      <c r="I644" s="19" t="str">
        <f t="shared" si="110"/>
        <v>J</v>
      </c>
      <c r="J644" s="19" t="str">
        <f t="shared" si="111"/>
        <v>N</v>
      </c>
      <c r="K644" s="19" t="str">
        <f t="shared" si="112"/>
        <v>zzzz</v>
      </c>
      <c r="L644" s="19" t="str">
        <f t="shared" si="113"/>
        <v>FR</v>
      </c>
      <c r="M644" s="19" t="str">
        <f t="shared" si="114"/>
        <v>-</v>
      </c>
      <c r="N644" s="355" t="str">
        <f t="shared" si="115"/>
        <v/>
      </c>
      <c r="O644" s="355" t="str">
        <f t="shared" si="116"/>
        <v/>
      </c>
      <c r="P644" s="19" t="str">
        <f t="shared" si="117"/>
        <v/>
      </c>
      <c r="Q644" s="355">
        <f t="shared" si="118"/>
        <v>7</v>
      </c>
      <c r="R644" s="355">
        <f t="shared" si="119"/>
        <v>256</v>
      </c>
      <c r="S644" s="355">
        <f t="shared" si="120"/>
        <v>256</v>
      </c>
    </row>
    <row r="645" spans="1:19" ht="13.5" thickBot="1" x14ac:dyDescent="0.25">
      <c r="A645" s="353" t="s">
        <v>486</v>
      </c>
      <c r="B645" s="353" t="s">
        <v>531</v>
      </c>
      <c r="C645" s="353" t="s">
        <v>673</v>
      </c>
      <c r="E645" s="353">
        <v>7</v>
      </c>
      <c r="F645" s="353" t="s">
        <v>12</v>
      </c>
      <c r="G645" s="354">
        <v>39162.523587962962</v>
      </c>
      <c r="H645" s="354">
        <v>45076.590231481481</v>
      </c>
      <c r="I645" s="19" t="str">
        <f t="shared" si="110"/>
        <v>J</v>
      </c>
      <c r="J645" s="19" t="str">
        <f t="shared" si="111"/>
        <v>N</v>
      </c>
      <c r="K645" s="19" t="str">
        <f t="shared" si="112"/>
        <v>zzzz</v>
      </c>
      <c r="L645" s="19" t="str">
        <f t="shared" si="113"/>
        <v>FR</v>
      </c>
      <c r="M645" s="19" t="str">
        <f t="shared" si="114"/>
        <v>-</v>
      </c>
      <c r="N645" s="355" t="str">
        <f t="shared" si="115"/>
        <v/>
      </c>
      <c r="O645" s="355" t="str">
        <f t="shared" si="116"/>
        <v/>
      </c>
      <c r="P645" s="19" t="str">
        <f t="shared" si="117"/>
        <v/>
      </c>
      <c r="Q645" s="355">
        <f t="shared" si="118"/>
        <v>8</v>
      </c>
      <c r="R645" s="355">
        <f t="shared" si="119"/>
        <v>257</v>
      </c>
      <c r="S645" s="355">
        <f t="shared" si="120"/>
        <v>257</v>
      </c>
    </row>
    <row r="646" spans="1:19" ht="13.5" thickBot="1" x14ac:dyDescent="0.25">
      <c r="A646" s="19" t="s">
        <v>486</v>
      </c>
      <c r="B646" s="19" t="s">
        <v>531</v>
      </c>
      <c r="C646" s="19" t="s">
        <v>673</v>
      </c>
      <c r="E646" s="353"/>
      <c r="F646" s="19" t="s">
        <v>13</v>
      </c>
      <c r="G646" s="354">
        <v>38540.576782407406</v>
      </c>
      <c r="H646" s="354">
        <v>45503.685590277775</v>
      </c>
      <c r="I646" s="19" t="str">
        <f t="shared" si="110"/>
        <v>J</v>
      </c>
      <c r="J646" s="19" t="str">
        <f t="shared" si="111"/>
        <v>N</v>
      </c>
      <c r="K646" s="19" t="str">
        <f t="shared" si="112"/>
        <v>zzzz</v>
      </c>
      <c r="L646" s="19" t="str">
        <f t="shared" si="113"/>
        <v>FR</v>
      </c>
      <c r="M646" s="19" t="str">
        <f t="shared" si="114"/>
        <v>-</v>
      </c>
      <c r="N646" s="355">
        <f t="shared" si="115"/>
        <v>9</v>
      </c>
      <c r="O646" s="355" t="str">
        <f t="shared" si="116"/>
        <v/>
      </c>
      <c r="P646" s="19" t="str">
        <f t="shared" si="117"/>
        <v/>
      </c>
      <c r="Q646" s="355">
        <f t="shared" si="118"/>
        <v>9</v>
      </c>
      <c r="R646" s="355">
        <f t="shared" si="119"/>
        <v>258</v>
      </c>
      <c r="S646" s="355">
        <f t="shared" si="120"/>
        <v>258</v>
      </c>
    </row>
    <row r="647" spans="1:19" ht="13.5" thickBot="1" x14ac:dyDescent="0.25">
      <c r="A647" s="19" t="s">
        <v>982</v>
      </c>
      <c r="B647" s="19" t="s">
        <v>983</v>
      </c>
      <c r="C647" s="19" t="s">
        <v>673</v>
      </c>
      <c r="E647" s="353"/>
      <c r="F647" s="19" t="s">
        <v>6</v>
      </c>
      <c r="G647" s="354">
        <v>45314.446006944447</v>
      </c>
      <c r="H647" s="354">
        <v>45314.446006944447</v>
      </c>
      <c r="I647" s="19" t="str">
        <f t="shared" si="110"/>
        <v>J</v>
      </c>
      <c r="J647" s="19" t="str">
        <f t="shared" si="111"/>
        <v>N</v>
      </c>
      <c r="K647" s="19" t="str">
        <f t="shared" si="112"/>
        <v>zzzz</v>
      </c>
      <c r="L647" s="19" t="str">
        <f t="shared" si="113"/>
        <v>GP</v>
      </c>
      <c r="M647" s="19" t="str">
        <f t="shared" si="114"/>
        <v>-</v>
      </c>
      <c r="N647" s="355" t="str">
        <f t="shared" si="115"/>
        <v/>
      </c>
      <c r="O647" s="355" t="str">
        <f t="shared" si="116"/>
        <v/>
      </c>
      <c r="P647" s="19" t="str">
        <f t="shared" si="117"/>
        <v/>
      </c>
      <c r="Q647" s="355">
        <f t="shared" si="118"/>
        <v>1</v>
      </c>
      <c r="R647" s="355">
        <f t="shared" si="119"/>
        <v>259</v>
      </c>
      <c r="S647" s="355">
        <f t="shared" si="120"/>
        <v>259</v>
      </c>
    </row>
    <row r="648" spans="1:19" ht="13.5" thickBot="1" x14ac:dyDescent="0.25">
      <c r="A648" s="19" t="s">
        <v>982</v>
      </c>
      <c r="B648" s="19" t="s">
        <v>983</v>
      </c>
      <c r="C648" s="19" t="s">
        <v>673</v>
      </c>
      <c r="E648" s="353"/>
      <c r="F648" s="19" t="s">
        <v>9</v>
      </c>
      <c r="G648" s="354">
        <v>45309.452997685185</v>
      </c>
      <c r="H648" s="354">
        <v>45632.584490740737</v>
      </c>
      <c r="I648" s="19" t="str">
        <f t="shared" si="110"/>
        <v>J</v>
      </c>
      <c r="J648" s="19" t="str">
        <f t="shared" si="111"/>
        <v>N</v>
      </c>
      <c r="K648" s="19" t="str">
        <f t="shared" si="112"/>
        <v>zzzz</v>
      </c>
      <c r="L648" s="19" t="str">
        <f t="shared" si="113"/>
        <v>GP</v>
      </c>
      <c r="M648" s="19" t="str">
        <f t="shared" si="114"/>
        <v>-</v>
      </c>
      <c r="N648" s="355" t="str">
        <f t="shared" si="115"/>
        <v/>
      </c>
      <c r="O648" s="355" t="str">
        <f t="shared" si="116"/>
        <v/>
      </c>
      <c r="P648" s="19" t="str">
        <f t="shared" si="117"/>
        <v/>
      </c>
      <c r="Q648" s="355">
        <f t="shared" si="118"/>
        <v>2</v>
      </c>
      <c r="R648" s="355">
        <f t="shared" si="119"/>
        <v>260</v>
      </c>
      <c r="S648" s="355">
        <f t="shared" si="120"/>
        <v>260</v>
      </c>
    </row>
    <row r="649" spans="1:19" ht="13.5" thickBot="1" x14ac:dyDescent="0.25">
      <c r="A649" s="353" t="s">
        <v>982</v>
      </c>
      <c r="B649" s="353" t="s">
        <v>983</v>
      </c>
      <c r="C649" s="353" t="s">
        <v>673</v>
      </c>
      <c r="E649" s="353">
        <v>62</v>
      </c>
      <c r="F649" s="353" t="s">
        <v>15</v>
      </c>
      <c r="G649" s="354">
        <v>44529.434490740743</v>
      </c>
      <c r="H649" s="354">
        <v>44978.619664351849</v>
      </c>
      <c r="I649" s="19" t="str">
        <f t="shared" si="110"/>
        <v>J</v>
      </c>
      <c r="J649" s="19" t="str">
        <f t="shared" si="111"/>
        <v>N</v>
      </c>
      <c r="K649" s="19" t="str">
        <f t="shared" si="112"/>
        <v>zzzz</v>
      </c>
      <c r="L649" s="19" t="str">
        <f t="shared" si="113"/>
        <v>GP</v>
      </c>
      <c r="M649" s="353" t="str">
        <f t="shared" si="114"/>
        <v>-</v>
      </c>
      <c r="N649" s="356" t="str">
        <f t="shared" si="115"/>
        <v/>
      </c>
      <c r="O649" s="356" t="str">
        <f t="shared" si="116"/>
        <v/>
      </c>
      <c r="P649" s="353" t="str">
        <f t="shared" si="117"/>
        <v/>
      </c>
      <c r="Q649" s="356">
        <f t="shared" si="118"/>
        <v>3</v>
      </c>
      <c r="R649" s="356">
        <f t="shared" si="119"/>
        <v>261</v>
      </c>
      <c r="S649" s="356">
        <f t="shared" si="120"/>
        <v>261</v>
      </c>
    </row>
    <row r="650" spans="1:19" ht="13.5" thickBot="1" x14ac:dyDescent="0.25">
      <c r="A650" s="19" t="s">
        <v>982</v>
      </c>
      <c r="B650" s="19" t="s">
        <v>983</v>
      </c>
      <c r="C650" s="19" t="s">
        <v>673</v>
      </c>
      <c r="E650" s="353"/>
      <c r="F650" s="19" t="s">
        <v>12</v>
      </c>
      <c r="G650" s="354">
        <v>45812.64472222222</v>
      </c>
      <c r="H650" s="354">
        <v>45812.64472222222</v>
      </c>
      <c r="I650" s="19" t="str">
        <f t="shared" si="110"/>
        <v>J</v>
      </c>
      <c r="J650" s="19" t="str">
        <f t="shared" si="111"/>
        <v>N</v>
      </c>
      <c r="K650" s="19" t="str">
        <f t="shared" si="112"/>
        <v>zzzz</v>
      </c>
      <c r="L650" s="19" t="str">
        <f t="shared" si="113"/>
        <v>GP</v>
      </c>
      <c r="M650" s="19" t="str">
        <f t="shared" si="114"/>
        <v>-</v>
      </c>
      <c r="N650" s="355">
        <f t="shared" si="115"/>
        <v>4</v>
      </c>
      <c r="O650" s="355" t="str">
        <f t="shared" si="116"/>
        <v/>
      </c>
      <c r="P650" s="19" t="str">
        <f t="shared" si="117"/>
        <v/>
      </c>
      <c r="Q650" s="355">
        <f t="shared" si="118"/>
        <v>4</v>
      </c>
      <c r="R650" s="355">
        <f t="shared" si="119"/>
        <v>262</v>
      </c>
      <c r="S650" s="355">
        <f t="shared" si="120"/>
        <v>262</v>
      </c>
    </row>
    <row r="651" spans="1:19" ht="13.5" thickBot="1" x14ac:dyDescent="0.25">
      <c r="A651" s="353" t="s">
        <v>279</v>
      </c>
      <c r="B651" s="353" t="s">
        <v>887</v>
      </c>
      <c r="C651" s="353" t="s">
        <v>673</v>
      </c>
      <c r="E651" s="353"/>
      <c r="F651" s="353" t="s">
        <v>6</v>
      </c>
      <c r="G651" s="354">
        <v>43257.323842592596</v>
      </c>
      <c r="H651" s="354">
        <v>45314.390636574077</v>
      </c>
      <c r="I651" s="19" t="str">
        <f t="shared" si="110"/>
        <v>J</v>
      </c>
      <c r="J651" s="19" t="str">
        <f t="shared" si="111"/>
        <v>N</v>
      </c>
      <c r="K651" s="19" t="str">
        <f t="shared" si="112"/>
        <v>zzzz</v>
      </c>
      <c r="L651" s="19" t="str">
        <f t="shared" si="113"/>
        <v>GP</v>
      </c>
      <c r="M651" s="353" t="str">
        <f t="shared" si="114"/>
        <v>-</v>
      </c>
      <c r="N651" s="356" t="str">
        <f t="shared" si="115"/>
        <v/>
      </c>
      <c r="O651" s="356" t="str">
        <f t="shared" si="116"/>
        <v/>
      </c>
      <c r="P651" s="353" t="str">
        <f t="shared" si="117"/>
        <v/>
      </c>
      <c r="Q651" s="356">
        <f t="shared" si="118"/>
        <v>1</v>
      </c>
      <c r="R651" s="356">
        <f t="shared" si="119"/>
        <v>263</v>
      </c>
      <c r="S651" s="356">
        <f t="shared" si="120"/>
        <v>263</v>
      </c>
    </row>
    <row r="652" spans="1:19" ht="13.5" thickBot="1" x14ac:dyDescent="0.25">
      <c r="A652" s="353" t="s">
        <v>279</v>
      </c>
      <c r="B652" s="353" t="s">
        <v>887</v>
      </c>
      <c r="C652" s="353" t="s">
        <v>673</v>
      </c>
      <c r="E652" s="353"/>
      <c r="F652" s="353" t="s">
        <v>9</v>
      </c>
      <c r="G652" s="354">
        <v>44147.415520833332</v>
      </c>
      <c r="H652" s="354">
        <v>45632.584606481483</v>
      </c>
      <c r="I652" s="19" t="str">
        <f t="shared" si="110"/>
        <v>J</v>
      </c>
      <c r="J652" s="19" t="str">
        <f t="shared" si="111"/>
        <v>N</v>
      </c>
      <c r="K652" s="19" t="str">
        <f t="shared" si="112"/>
        <v>zzzz</v>
      </c>
      <c r="L652" s="19" t="str">
        <f t="shared" si="113"/>
        <v>GP</v>
      </c>
      <c r="M652" s="353" t="str">
        <f t="shared" si="114"/>
        <v>-</v>
      </c>
      <c r="N652" s="356" t="str">
        <f t="shared" si="115"/>
        <v/>
      </c>
      <c r="O652" s="356" t="str">
        <f t="shared" si="116"/>
        <v/>
      </c>
      <c r="P652" s="353" t="str">
        <f t="shared" si="117"/>
        <v/>
      </c>
      <c r="Q652" s="356">
        <f t="shared" si="118"/>
        <v>2</v>
      </c>
      <c r="R652" s="356">
        <f t="shared" si="119"/>
        <v>264</v>
      </c>
      <c r="S652" s="356">
        <f t="shared" si="120"/>
        <v>264</v>
      </c>
    </row>
    <row r="653" spans="1:19" ht="13.5" thickBot="1" x14ac:dyDescent="0.25">
      <c r="A653" s="353" t="s">
        <v>279</v>
      </c>
      <c r="B653" s="353" t="s">
        <v>887</v>
      </c>
      <c r="C653" s="353" t="s">
        <v>673</v>
      </c>
      <c r="E653" s="353">
        <v>63</v>
      </c>
      <c r="F653" s="353" t="s">
        <v>15</v>
      </c>
      <c r="G653" s="354">
        <v>44425.430393518516</v>
      </c>
      <c r="H653" s="354">
        <v>45660.389687499999</v>
      </c>
      <c r="I653" s="19" t="str">
        <f t="shared" si="110"/>
        <v>J</v>
      </c>
      <c r="J653" s="19" t="str">
        <f t="shared" si="111"/>
        <v>N</v>
      </c>
      <c r="K653" s="19" t="str">
        <f t="shared" si="112"/>
        <v>zzzz</v>
      </c>
      <c r="L653" s="19" t="str">
        <f t="shared" si="113"/>
        <v>GP</v>
      </c>
      <c r="M653" s="353" t="str">
        <f t="shared" si="114"/>
        <v>-</v>
      </c>
      <c r="N653" s="356" t="str">
        <f t="shared" si="115"/>
        <v/>
      </c>
      <c r="O653" s="356" t="str">
        <f t="shared" si="116"/>
        <v/>
      </c>
      <c r="P653" s="353" t="str">
        <f t="shared" si="117"/>
        <v/>
      </c>
      <c r="Q653" s="356">
        <f t="shared" si="118"/>
        <v>3</v>
      </c>
      <c r="R653" s="356">
        <f t="shared" si="119"/>
        <v>265</v>
      </c>
      <c r="S653" s="356">
        <f t="shared" si="120"/>
        <v>265</v>
      </c>
    </row>
    <row r="654" spans="1:19" ht="13.5" thickBot="1" x14ac:dyDescent="0.25">
      <c r="A654" s="353" t="s">
        <v>279</v>
      </c>
      <c r="B654" s="353" t="s">
        <v>887</v>
      </c>
      <c r="C654" s="353" t="s">
        <v>673</v>
      </c>
      <c r="E654" s="353"/>
      <c r="F654" s="353" t="s">
        <v>12</v>
      </c>
      <c r="G654" s="354">
        <v>45812.645046296297</v>
      </c>
      <c r="H654" s="354">
        <v>45812.645046296297</v>
      </c>
      <c r="I654" s="19" t="str">
        <f t="shared" si="110"/>
        <v>J</v>
      </c>
      <c r="J654" s="19" t="str">
        <f t="shared" si="111"/>
        <v>N</v>
      </c>
      <c r="K654" s="19" t="str">
        <f t="shared" si="112"/>
        <v>zzzz</v>
      </c>
      <c r="L654" s="19" t="str">
        <f t="shared" si="113"/>
        <v>GP</v>
      </c>
      <c r="M654" s="19" t="str">
        <f t="shared" si="114"/>
        <v>-</v>
      </c>
      <c r="N654" s="355" t="str">
        <f t="shared" si="115"/>
        <v/>
      </c>
      <c r="O654" s="355" t="str">
        <f t="shared" si="116"/>
        <v/>
      </c>
      <c r="P654" s="19" t="str">
        <f t="shared" si="117"/>
        <v/>
      </c>
      <c r="Q654" s="355">
        <f t="shared" si="118"/>
        <v>4</v>
      </c>
      <c r="R654" s="355">
        <f t="shared" si="119"/>
        <v>266</v>
      </c>
      <c r="S654" s="355">
        <f t="shared" si="120"/>
        <v>266</v>
      </c>
    </row>
    <row r="655" spans="1:19" ht="13.5" thickBot="1" x14ac:dyDescent="0.25">
      <c r="A655" s="353" t="s">
        <v>279</v>
      </c>
      <c r="B655" s="353" t="s">
        <v>887</v>
      </c>
      <c r="C655" s="353" t="s">
        <v>673</v>
      </c>
      <c r="E655" s="353"/>
      <c r="F655" s="353" t="s">
        <v>13</v>
      </c>
      <c r="G655" s="354">
        <v>44719.487141203703</v>
      </c>
      <c r="H655" s="354">
        <v>45791.454270833332</v>
      </c>
      <c r="I655" s="19" t="str">
        <f t="shared" si="110"/>
        <v>J</v>
      </c>
      <c r="J655" s="19" t="str">
        <f t="shared" si="111"/>
        <v>N</v>
      </c>
      <c r="K655" s="19" t="str">
        <f t="shared" si="112"/>
        <v>zzzz</v>
      </c>
      <c r="L655" s="19" t="str">
        <f t="shared" si="113"/>
        <v>GP</v>
      </c>
      <c r="M655" s="353" t="str">
        <f t="shared" si="114"/>
        <v>-</v>
      </c>
      <c r="N655" s="356">
        <f t="shared" si="115"/>
        <v>5</v>
      </c>
      <c r="O655" s="356" t="str">
        <f t="shared" si="116"/>
        <v/>
      </c>
      <c r="P655" s="353" t="str">
        <f t="shared" si="117"/>
        <v/>
      </c>
      <c r="Q655" s="356">
        <f t="shared" si="118"/>
        <v>5</v>
      </c>
      <c r="R655" s="356">
        <f t="shared" si="119"/>
        <v>267</v>
      </c>
      <c r="S655" s="356">
        <f t="shared" si="120"/>
        <v>267</v>
      </c>
    </row>
    <row r="656" spans="1:19" ht="13.5" thickBot="1" x14ac:dyDescent="0.25">
      <c r="A656" s="19" t="s">
        <v>176</v>
      </c>
      <c r="B656" s="19" t="s">
        <v>939</v>
      </c>
      <c r="C656" s="19" t="s">
        <v>673</v>
      </c>
      <c r="E656" s="353"/>
      <c r="F656" s="19" t="s">
        <v>6</v>
      </c>
      <c r="G656" s="354">
        <v>38938.655300925922</v>
      </c>
      <c r="H656" s="354">
        <v>45314.390775462962</v>
      </c>
      <c r="I656" s="19" t="str">
        <f t="shared" si="110"/>
        <v>J</v>
      </c>
      <c r="J656" s="19" t="str">
        <f t="shared" si="111"/>
        <v>N</v>
      </c>
      <c r="K656" s="19" t="str">
        <f t="shared" si="112"/>
        <v>zzzz</v>
      </c>
      <c r="L656" s="19" t="str">
        <f t="shared" si="113"/>
        <v>GS</v>
      </c>
      <c r="M656" s="19" t="str">
        <f t="shared" si="114"/>
        <v>-</v>
      </c>
      <c r="N656" s="355" t="str">
        <f t="shared" si="115"/>
        <v/>
      </c>
      <c r="O656" s="355" t="str">
        <f t="shared" si="116"/>
        <v/>
      </c>
      <c r="P656" s="19" t="str">
        <f t="shared" si="117"/>
        <v/>
      </c>
      <c r="Q656" s="355">
        <f t="shared" si="118"/>
        <v>1</v>
      </c>
      <c r="R656" s="355">
        <f t="shared" si="119"/>
        <v>268</v>
      </c>
      <c r="S656" s="355">
        <f t="shared" si="120"/>
        <v>268</v>
      </c>
    </row>
    <row r="657" spans="1:19" ht="13.5" thickBot="1" x14ac:dyDescent="0.25">
      <c r="A657" s="353" t="s">
        <v>176</v>
      </c>
      <c r="B657" s="353" t="s">
        <v>939</v>
      </c>
      <c r="C657" s="353" t="s">
        <v>673</v>
      </c>
      <c r="E657" s="353"/>
      <c r="F657" s="353" t="s">
        <v>8</v>
      </c>
      <c r="G657" s="354">
        <v>44098.4372337963</v>
      </c>
      <c r="H657" s="354">
        <v>45594.545381944445</v>
      </c>
      <c r="I657" s="19" t="str">
        <f t="shared" si="110"/>
        <v>J</v>
      </c>
      <c r="J657" s="19" t="str">
        <f t="shared" si="111"/>
        <v>N</v>
      </c>
      <c r="K657" s="19" t="str">
        <f t="shared" si="112"/>
        <v>zzzz</v>
      </c>
      <c r="L657" s="19" t="str">
        <f t="shared" si="113"/>
        <v>GS</v>
      </c>
      <c r="M657" s="353" t="str">
        <f t="shared" si="114"/>
        <v>-</v>
      </c>
      <c r="N657" s="356" t="str">
        <f t="shared" si="115"/>
        <v/>
      </c>
      <c r="O657" s="356" t="str">
        <f t="shared" si="116"/>
        <v/>
      </c>
      <c r="P657" s="353" t="str">
        <f t="shared" si="117"/>
        <v/>
      </c>
      <c r="Q657" s="356">
        <f t="shared" si="118"/>
        <v>2</v>
      </c>
      <c r="R657" s="356">
        <f t="shared" si="119"/>
        <v>269</v>
      </c>
      <c r="S657" s="356">
        <f t="shared" si="120"/>
        <v>269</v>
      </c>
    </row>
    <row r="658" spans="1:19" ht="13.5" thickBot="1" x14ac:dyDescent="0.25">
      <c r="A658" s="19" t="s">
        <v>176</v>
      </c>
      <c r="B658" s="19" t="s">
        <v>939</v>
      </c>
      <c r="C658" s="19" t="s">
        <v>673</v>
      </c>
      <c r="E658" s="353"/>
      <c r="F658" s="19" t="s">
        <v>9</v>
      </c>
      <c r="G658" s="354">
        <v>41626.54488425926</v>
      </c>
      <c r="H658" s="354">
        <v>45632.585578703707</v>
      </c>
      <c r="I658" s="19" t="str">
        <f t="shared" si="110"/>
        <v>J</v>
      </c>
      <c r="J658" s="19" t="str">
        <f t="shared" si="111"/>
        <v>N</v>
      </c>
      <c r="K658" s="19" t="str">
        <f t="shared" si="112"/>
        <v>zzzz</v>
      </c>
      <c r="L658" s="19" t="str">
        <f t="shared" si="113"/>
        <v>GS</v>
      </c>
      <c r="M658" s="19" t="str">
        <f t="shared" si="114"/>
        <v>-</v>
      </c>
      <c r="N658" s="355" t="str">
        <f t="shared" si="115"/>
        <v/>
      </c>
      <c r="O658" s="355" t="str">
        <f t="shared" si="116"/>
        <v/>
      </c>
      <c r="P658" s="19" t="str">
        <f t="shared" si="117"/>
        <v/>
      </c>
      <c r="Q658" s="355">
        <f t="shared" si="118"/>
        <v>3</v>
      </c>
      <c r="R658" s="355">
        <f t="shared" si="119"/>
        <v>270</v>
      </c>
      <c r="S658" s="355">
        <f t="shared" si="120"/>
        <v>270</v>
      </c>
    </row>
    <row r="659" spans="1:19" ht="13.5" thickBot="1" x14ac:dyDescent="0.25">
      <c r="A659" s="19" t="s">
        <v>176</v>
      </c>
      <c r="B659" s="19" t="s">
        <v>556</v>
      </c>
      <c r="C659" s="19" t="s">
        <v>673</v>
      </c>
      <c r="E659" s="353"/>
      <c r="F659" s="19" t="s">
        <v>10</v>
      </c>
      <c r="G659" s="354">
        <v>43396.63422453704</v>
      </c>
      <c r="H659" s="354">
        <v>45453.650358796294</v>
      </c>
      <c r="I659" s="19" t="str">
        <f t="shared" si="110"/>
        <v>J</v>
      </c>
      <c r="J659" s="19" t="str">
        <f t="shared" si="111"/>
        <v>N</v>
      </c>
      <c r="K659" s="19" t="str">
        <f t="shared" si="112"/>
        <v>zzzz</v>
      </c>
      <c r="L659" s="19" t="str">
        <f t="shared" si="113"/>
        <v>GS</v>
      </c>
      <c r="M659" s="19" t="str">
        <f t="shared" si="114"/>
        <v>-</v>
      </c>
      <c r="N659" s="355" t="str">
        <f t="shared" si="115"/>
        <v/>
      </c>
      <c r="O659" s="355" t="str">
        <f t="shared" si="116"/>
        <v/>
      </c>
      <c r="P659" s="19" t="str">
        <f t="shared" si="117"/>
        <v/>
      </c>
      <c r="Q659" s="355">
        <f t="shared" si="118"/>
        <v>4</v>
      </c>
      <c r="R659" s="355">
        <f t="shared" si="119"/>
        <v>271</v>
      </c>
      <c r="S659" s="355">
        <f t="shared" si="120"/>
        <v>271</v>
      </c>
    </row>
    <row r="660" spans="1:19" ht="13.5" thickBot="1" x14ac:dyDescent="0.25">
      <c r="A660" s="19" t="s">
        <v>176</v>
      </c>
      <c r="B660" s="19" t="s">
        <v>939</v>
      </c>
      <c r="C660" s="19" t="s">
        <v>673</v>
      </c>
      <c r="E660" s="353"/>
      <c r="F660" s="19" t="s">
        <v>11</v>
      </c>
      <c r="G660" s="354">
        <v>45553.615532407406</v>
      </c>
      <c r="H660" s="354">
        <v>45559.542824074073</v>
      </c>
      <c r="I660" s="19" t="str">
        <f t="shared" si="110"/>
        <v>J</v>
      </c>
      <c r="J660" s="19" t="str">
        <f t="shared" si="111"/>
        <v>N</v>
      </c>
      <c r="K660" s="19" t="str">
        <f t="shared" si="112"/>
        <v>zzzz</v>
      </c>
      <c r="L660" s="19" t="str">
        <f t="shared" si="113"/>
        <v>GS</v>
      </c>
      <c r="M660" s="19" t="str">
        <f t="shared" si="114"/>
        <v>-</v>
      </c>
      <c r="N660" s="355" t="str">
        <f t="shared" si="115"/>
        <v/>
      </c>
      <c r="O660" s="355" t="str">
        <f t="shared" si="116"/>
        <v/>
      </c>
      <c r="P660" s="19" t="str">
        <f t="shared" si="117"/>
        <v/>
      </c>
      <c r="Q660" s="355">
        <f t="shared" si="118"/>
        <v>5</v>
      </c>
      <c r="R660" s="355">
        <f t="shared" si="119"/>
        <v>272</v>
      </c>
      <c r="S660" s="355">
        <f t="shared" si="120"/>
        <v>272</v>
      </c>
    </row>
    <row r="661" spans="1:19" ht="13.5" thickBot="1" x14ac:dyDescent="0.25">
      <c r="A661" s="19" t="s">
        <v>176</v>
      </c>
      <c r="B661" s="19" t="s">
        <v>939</v>
      </c>
      <c r="C661" s="19" t="s">
        <v>673</v>
      </c>
      <c r="E661" s="353"/>
      <c r="F661" s="19" t="s">
        <v>15</v>
      </c>
      <c r="G661" s="354">
        <v>44487.366215277776</v>
      </c>
      <c r="H661" s="354">
        <v>45660.390543981484</v>
      </c>
      <c r="I661" s="19" t="str">
        <f t="shared" si="110"/>
        <v>J</v>
      </c>
      <c r="J661" s="19" t="str">
        <f t="shared" si="111"/>
        <v>N</v>
      </c>
      <c r="K661" s="19" t="str">
        <f t="shared" si="112"/>
        <v>zzzz</v>
      </c>
      <c r="L661" s="19" t="str">
        <f t="shared" si="113"/>
        <v>GS</v>
      </c>
      <c r="M661" s="19" t="str">
        <f t="shared" si="114"/>
        <v>-</v>
      </c>
      <c r="N661" s="355" t="str">
        <f t="shared" si="115"/>
        <v/>
      </c>
      <c r="O661" s="355" t="str">
        <f t="shared" si="116"/>
        <v/>
      </c>
      <c r="P661" s="19" t="str">
        <f t="shared" si="117"/>
        <v/>
      </c>
      <c r="Q661" s="355">
        <f t="shared" si="118"/>
        <v>6</v>
      </c>
      <c r="R661" s="355">
        <f t="shared" si="119"/>
        <v>273</v>
      </c>
      <c r="S661" s="355">
        <f t="shared" si="120"/>
        <v>273</v>
      </c>
    </row>
    <row r="662" spans="1:19" ht="13.5" thickBot="1" x14ac:dyDescent="0.25">
      <c r="A662" s="19" t="s">
        <v>176</v>
      </c>
      <c r="B662" s="19" t="s">
        <v>939</v>
      </c>
      <c r="C662" s="19" t="s">
        <v>673</v>
      </c>
      <c r="E662" s="353"/>
      <c r="F662" s="19" t="s">
        <v>12</v>
      </c>
      <c r="G662" s="354">
        <v>44644.457372685189</v>
      </c>
      <c r="H662" s="354">
        <v>44777.376863425925</v>
      </c>
      <c r="I662" s="19" t="str">
        <f t="shared" si="110"/>
        <v>J</v>
      </c>
      <c r="J662" s="19" t="str">
        <f t="shared" si="111"/>
        <v>N</v>
      </c>
      <c r="K662" s="19" t="str">
        <f t="shared" si="112"/>
        <v>zzzz</v>
      </c>
      <c r="L662" s="19" t="str">
        <f t="shared" si="113"/>
        <v>GS</v>
      </c>
      <c r="M662" s="19" t="str">
        <f t="shared" si="114"/>
        <v>-</v>
      </c>
      <c r="N662" s="355">
        <f t="shared" si="115"/>
        <v>7</v>
      </c>
      <c r="O662" s="355" t="str">
        <f t="shared" si="116"/>
        <v/>
      </c>
      <c r="P662" s="19" t="str">
        <f t="shared" si="117"/>
        <v/>
      </c>
      <c r="Q662" s="355">
        <f t="shared" si="118"/>
        <v>7</v>
      </c>
      <c r="R662" s="355">
        <f t="shared" si="119"/>
        <v>274</v>
      </c>
      <c r="S662" s="355">
        <f t="shared" si="120"/>
        <v>274</v>
      </c>
    </row>
    <row r="663" spans="1:19" ht="13.5" thickBot="1" x14ac:dyDescent="0.25">
      <c r="A663" s="19" t="s">
        <v>385</v>
      </c>
      <c r="B663" s="19" t="s">
        <v>871</v>
      </c>
      <c r="C663" s="19" t="s">
        <v>673</v>
      </c>
      <c r="E663" s="353"/>
      <c r="F663" s="19" t="s">
        <v>6</v>
      </c>
      <c r="G663" s="354">
        <v>45314.447245370371</v>
      </c>
      <c r="H663" s="354">
        <v>45314.447245370371</v>
      </c>
      <c r="I663" s="19" t="str">
        <f t="shared" si="110"/>
        <v>J</v>
      </c>
      <c r="J663" s="19" t="str">
        <f t="shared" si="111"/>
        <v>N</v>
      </c>
      <c r="K663" s="19" t="str">
        <f t="shared" si="112"/>
        <v>zzzz</v>
      </c>
      <c r="L663" s="19" t="str">
        <f t="shared" si="113"/>
        <v>HA</v>
      </c>
      <c r="M663" s="19" t="str">
        <f t="shared" si="114"/>
        <v>-</v>
      </c>
      <c r="N663" s="355" t="str">
        <f t="shared" si="115"/>
        <v/>
      </c>
      <c r="O663" s="355" t="str">
        <f t="shared" si="116"/>
        <v/>
      </c>
      <c r="P663" s="19" t="str">
        <f t="shared" si="117"/>
        <v/>
      </c>
      <c r="Q663" s="355">
        <f t="shared" si="118"/>
        <v>1</v>
      </c>
      <c r="R663" s="355">
        <f t="shared" si="119"/>
        <v>275</v>
      </c>
      <c r="S663" s="355">
        <f t="shared" si="120"/>
        <v>275</v>
      </c>
    </row>
    <row r="664" spans="1:19" ht="13.5" thickBot="1" x14ac:dyDescent="0.25">
      <c r="A664" s="19" t="s">
        <v>385</v>
      </c>
      <c r="B664" s="19" t="s">
        <v>871</v>
      </c>
      <c r="C664" s="19" t="s">
        <v>673</v>
      </c>
      <c r="E664" s="353"/>
      <c r="F664" s="19" t="s">
        <v>9</v>
      </c>
      <c r="G664" s="354">
        <v>45309.454108796293</v>
      </c>
      <c r="H664" s="354">
        <v>45632.586076388892</v>
      </c>
      <c r="I664" s="19" t="str">
        <f t="shared" si="110"/>
        <v>J</v>
      </c>
      <c r="J664" s="19" t="str">
        <f t="shared" si="111"/>
        <v>N</v>
      </c>
      <c r="K664" s="19" t="str">
        <f t="shared" si="112"/>
        <v>zzzz</v>
      </c>
      <c r="L664" s="19" t="str">
        <f t="shared" si="113"/>
        <v>HA</v>
      </c>
      <c r="M664" s="19" t="str">
        <f t="shared" si="114"/>
        <v>-</v>
      </c>
      <c r="N664" s="355" t="str">
        <f t="shared" si="115"/>
        <v/>
      </c>
      <c r="O664" s="355" t="str">
        <f t="shared" si="116"/>
        <v/>
      </c>
      <c r="P664" s="19" t="str">
        <f t="shared" si="117"/>
        <v/>
      </c>
      <c r="Q664" s="355">
        <f t="shared" si="118"/>
        <v>2</v>
      </c>
      <c r="R664" s="355">
        <f t="shared" si="119"/>
        <v>276</v>
      </c>
      <c r="S664" s="355">
        <f t="shared" si="120"/>
        <v>276</v>
      </c>
    </row>
    <row r="665" spans="1:19" ht="13.5" thickBot="1" x14ac:dyDescent="0.25">
      <c r="A665" s="19" t="s">
        <v>385</v>
      </c>
      <c r="B665" s="19" t="s">
        <v>871</v>
      </c>
      <c r="C665" s="19" t="s">
        <v>673</v>
      </c>
      <c r="E665" s="353"/>
      <c r="F665" s="19" t="s">
        <v>11</v>
      </c>
      <c r="G665" s="354">
        <v>45803.611921296295</v>
      </c>
      <c r="H665" s="354">
        <v>45803.611921296295</v>
      </c>
      <c r="I665" s="19" t="str">
        <f t="shared" si="110"/>
        <v>J</v>
      </c>
      <c r="J665" s="19" t="str">
        <f t="shared" si="111"/>
        <v>N</v>
      </c>
      <c r="K665" s="19" t="str">
        <f t="shared" si="112"/>
        <v>zzzz</v>
      </c>
      <c r="L665" s="19" t="str">
        <f t="shared" si="113"/>
        <v>HA</v>
      </c>
      <c r="M665" s="19" t="str">
        <f t="shared" si="114"/>
        <v>-</v>
      </c>
      <c r="N665" s="355" t="str">
        <f t="shared" si="115"/>
        <v/>
      </c>
      <c r="O665" s="355" t="str">
        <f t="shared" si="116"/>
        <v/>
      </c>
      <c r="P665" s="19" t="str">
        <f t="shared" si="117"/>
        <v/>
      </c>
      <c r="Q665" s="355">
        <f t="shared" si="118"/>
        <v>3</v>
      </c>
      <c r="R665" s="355">
        <f t="shared" si="119"/>
        <v>277</v>
      </c>
      <c r="S665" s="355">
        <f t="shared" si="120"/>
        <v>277</v>
      </c>
    </row>
    <row r="666" spans="1:19" ht="13.5" thickBot="1" x14ac:dyDescent="0.25">
      <c r="A666" s="19" t="s">
        <v>385</v>
      </c>
      <c r="B666" s="19" t="s">
        <v>871</v>
      </c>
      <c r="C666" s="19" t="s">
        <v>673</v>
      </c>
      <c r="E666" s="353"/>
      <c r="F666" s="19" t="s">
        <v>15</v>
      </c>
      <c r="G666" s="354">
        <v>44487.368483796294</v>
      </c>
      <c r="H666" s="354">
        <v>44498.378935185188</v>
      </c>
      <c r="I666" s="19" t="str">
        <f t="shared" si="110"/>
        <v>J</v>
      </c>
      <c r="J666" s="19" t="str">
        <f t="shared" si="111"/>
        <v>N</v>
      </c>
      <c r="K666" s="19" t="str">
        <f t="shared" si="112"/>
        <v>zzzz</v>
      </c>
      <c r="L666" s="19" t="str">
        <f t="shared" si="113"/>
        <v>HA</v>
      </c>
      <c r="M666" s="19" t="str">
        <f t="shared" si="114"/>
        <v>-</v>
      </c>
      <c r="N666" s="355" t="str">
        <f t="shared" si="115"/>
        <v/>
      </c>
      <c r="O666" s="355" t="str">
        <f t="shared" si="116"/>
        <v/>
      </c>
      <c r="P666" s="19" t="str">
        <f t="shared" si="117"/>
        <v/>
      </c>
      <c r="Q666" s="355">
        <f t="shared" si="118"/>
        <v>4</v>
      </c>
      <c r="R666" s="355">
        <f t="shared" si="119"/>
        <v>278</v>
      </c>
      <c r="S666" s="355">
        <f t="shared" si="120"/>
        <v>278</v>
      </c>
    </row>
    <row r="667" spans="1:19" ht="13.5" thickBot="1" x14ac:dyDescent="0.25">
      <c r="A667" s="19" t="s">
        <v>385</v>
      </c>
      <c r="B667" s="19" t="s">
        <v>871</v>
      </c>
      <c r="C667" s="19" t="s">
        <v>673</v>
      </c>
      <c r="E667" s="353"/>
      <c r="F667" s="19" t="s">
        <v>12</v>
      </c>
      <c r="G667" s="354">
        <v>44914.453067129631</v>
      </c>
      <c r="H667" s="354">
        <v>44914.453067129631</v>
      </c>
      <c r="I667" s="19" t="str">
        <f t="shared" si="110"/>
        <v>J</v>
      </c>
      <c r="J667" s="19" t="str">
        <f t="shared" si="111"/>
        <v>N</v>
      </c>
      <c r="K667" s="19" t="str">
        <f t="shared" si="112"/>
        <v>zzzz</v>
      </c>
      <c r="L667" s="19" t="str">
        <f t="shared" si="113"/>
        <v>HA</v>
      </c>
      <c r="M667" s="19" t="str">
        <f t="shared" si="114"/>
        <v>-</v>
      </c>
      <c r="N667" s="355" t="str">
        <f t="shared" si="115"/>
        <v/>
      </c>
      <c r="O667" s="355" t="str">
        <f t="shared" si="116"/>
        <v/>
      </c>
      <c r="P667" s="19" t="str">
        <f t="shared" si="117"/>
        <v/>
      </c>
      <c r="Q667" s="355">
        <f t="shared" si="118"/>
        <v>5</v>
      </c>
      <c r="R667" s="355">
        <f t="shared" si="119"/>
        <v>279</v>
      </c>
      <c r="S667" s="355">
        <f t="shared" si="120"/>
        <v>279</v>
      </c>
    </row>
    <row r="668" spans="1:19" ht="13.5" thickBot="1" x14ac:dyDescent="0.25">
      <c r="A668" s="19" t="s">
        <v>385</v>
      </c>
      <c r="B668" s="19" t="s">
        <v>871</v>
      </c>
      <c r="C668" s="19" t="s">
        <v>673</v>
      </c>
      <c r="E668" s="353"/>
      <c r="F668" s="19" t="s">
        <v>13</v>
      </c>
      <c r="G668" s="354">
        <v>43809.441851851851</v>
      </c>
      <c r="H668" s="354">
        <v>44362.493935185186</v>
      </c>
      <c r="I668" s="19" t="str">
        <f t="shared" si="110"/>
        <v>J</v>
      </c>
      <c r="J668" s="19" t="str">
        <f t="shared" si="111"/>
        <v>N</v>
      </c>
      <c r="K668" s="19" t="str">
        <f t="shared" si="112"/>
        <v>zzzz</v>
      </c>
      <c r="L668" s="19" t="str">
        <f t="shared" si="113"/>
        <v>HA</v>
      </c>
      <c r="M668" s="19" t="str">
        <f t="shared" si="114"/>
        <v>-</v>
      </c>
      <c r="N668" s="355">
        <f t="shared" si="115"/>
        <v>6</v>
      </c>
      <c r="O668" s="355" t="str">
        <f t="shared" si="116"/>
        <v/>
      </c>
      <c r="P668" s="19" t="str">
        <f t="shared" si="117"/>
        <v/>
      </c>
      <c r="Q668" s="355">
        <f t="shared" si="118"/>
        <v>6</v>
      </c>
      <c r="R668" s="355">
        <f t="shared" si="119"/>
        <v>280</v>
      </c>
      <c r="S668" s="355">
        <f t="shared" si="120"/>
        <v>280</v>
      </c>
    </row>
    <row r="669" spans="1:19" ht="13.5" thickBot="1" x14ac:dyDescent="0.25">
      <c r="A669" s="19" t="s">
        <v>430</v>
      </c>
      <c r="B669" s="19" t="s">
        <v>558</v>
      </c>
      <c r="C669" s="19" t="s">
        <v>673</v>
      </c>
      <c r="E669" s="353"/>
      <c r="F669" s="19" t="s">
        <v>6</v>
      </c>
      <c r="G669" s="354">
        <v>45314.447418981479</v>
      </c>
      <c r="H669" s="354">
        <v>45314.447418981479</v>
      </c>
      <c r="I669" s="19" t="str">
        <f t="shared" si="110"/>
        <v>J</v>
      </c>
      <c r="J669" s="19" t="str">
        <f t="shared" si="111"/>
        <v>N</v>
      </c>
      <c r="K669" s="19" t="str">
        <f t="shared" si="112"/>
        <v>zzzz</v>
      </c>
      <c r="L669" s="19" t="str">
        <f t="shared" si="113"/>
        <v>HA</v>
      </c>
      <c r="M669" s="19" t="str">
        <f t="shared" si="114"/>
        <v>-</v>
      </c>
      <c r="N669" s="355" t="str">
        <f t="shared" si="115"/>
        <v/>
      </c>
      <c r="O669" s="355" t="str">
        <f t="shared" si="116"/>
        <v/>
      </c>
      <c r="P669" s="19" t="str">
        <f t="shared" si="117"/>
        <v/>
      </c>
      <c r="Q669" s="355">
        <f t="shared" si="118"/>
        <v>1</v>
      </c>
      <c r="R669" s="355">
        <f t="shared" si="119"/>
        <v>281</v>
      </c>
      <c r="S669" s="355">
        <f t="shared" si="120"/>
        <v>281</v>
      </c>
    </row>
    <row r="670" spans="1:19" ht="13.5" thickBot="1" x14ac:dyDescent="0.25">
      <c r="A670" s="19" t="s">
        <v>430</v>
      </c>
      <c r="B670" s="19" t="s">
        <v>558</v>
      </c>
      <c r="C670" s="19" t="s">
        <v>673</v>
      </c>
      <c r="E670" s="353"/>
      <c r="F670" s="19" t="s">
        <v>9</v>
      </c>
      <c r="G670" s="354">
        <v>45309.454305555555</v>
      </c>
      <c r="H670" s="354">
        <v>45632.586180555554</v>
      </c>
      <c r="I670" s="19" t="str">
        <f t="shared" si="110"/>
        <v>J</v>
      </c>
      <c r="J670" s="19" t="str">
        <f t="shared" si="111"/>
        <v>N</v>
      </c>
      <c r="K670" s="19" t="str">
        <f t="shared" si="112"/>
        <v>zzzz</v>
      </c>
      <c r="L670" s="19" t="str">
        <f t="shared" si="113"/>
        <v>HA</v>
      </c>
      <c r="M670" s="19" t="str">
        <f t="shared" si="114"/>
        <v>-</v>
      </c>
      <c r="N670" s="355" t="str">
        <f t="shared" si="115"/>
        <v/>
      </c>
      <c r="O670" s="355" t="str">
        <f t="shared" si="116"/>
        <v/>
      </c>
      <c r="P670" s="19" t="str">
        <f t="shared" si="117"/>
        <v/>
      </c>
      <c r="Q670" s="355">
        <f t="shared" si="118"/>
        <v>2</v>
      </c>
      <c r="R670" s="355">
        <f t="shared" si="119"/>
        <v>282</v>
      </c>
      <c r="S670" s="355">
        <f t="shared" si="120"/>
        <v>282</v>
      </c>
    </row>
    <row r="671" spans="1:19" ht="13.5" thickBot="1" x14ac:dyDescent="0.25">
      <c r="A671" s="19" t="s">
        <v>430</v>
      </c>
      <c r="B671" s="19" t="s">
        <v>558</v>
      </c>
      <c r="C671" s="19" t="s">
        <v>673</v>
      </c>
      <c r="E671" s="353"/>
      <c r="F671" s="19" t="s">
        <v>10</v>
      </c>
      <c r="G671" s="354">
        <v>43270.606238425928</v>
      </c>
      <c r="H671" s="354">
        <v>45453.656099537038</v>
      </c>
      <c r="I671" s="19" t="str">
        <f t="shared" si="110"/>
        <v>J</v>
      </c>
      <c r="J671" s="19" t="str">
        <f t="shared" si="111"/>
        <v>N</v>
      </c>
      <c r="K671" s="19" t="str">
        <f t="shared" si="112"/>
        <v>zzzz</v>
      </c>
      <c r="L671" s="19" t="str">
        <f t="shared" si="113"/>
        <v>HA</v>
      </c>
      <c r="M671" s="19" t="str">
        <f t="shared" si="114"/>
        <v>-</v>
      </c>
      <c r="N671" s="355" t="str">
        <f t="shared" si="115"/>
        <v/>
      </c>
      <c r="O671" s="355" t="str">
        <f t="shared" si="116"/>
        <v/>
      </c>
      <c r="P671" s="19" t="str">
        <f t="shared" si="117"/>
        <v/>
      </c>
      <c r="Q671" s="355">
        <f t="shared" si="118"/>
        <v>3</v>
      </c>
      <c r="R671" s="355">
        <f t="shared" si="119"/>
        <v>283</v>
      </c>
      <c r="S671" s="355">
        <f t="shared" si="120"/>
        <v>283</v>
      </c>
    </row>
    <row r="672" spans="1:19" ht="13.5" thickBot="1" x14ac:dyDescent="0.25">
      <c r="A672" s="353" t="s">
        <v>430</v>
      </c>
      <c r="B672" s="353" t="s">
        <v>558</v>
      </c>
      <c r="C672" s="353" t="s">
        <v>673</v>
      </c>
      <c r="E672" s="353"/>
      <c r="F672" s="353" t="s">
        <v>11</v>
      </c>
      <c r="G672" s="354">
        <v>35656.606828703705</v>
      </c>
      <c r="H672" s="354">
        <v>45258.635740740741</v>
      </c>
      <c r="I672" s="19" t="str">
        <f t="shared" si="110"/>
        <v>J</v>
      </c>
      <c r="J672" s="19" t="str">
        <f t="shared" si="111"/>
        <v>N</v>
      </c>
      <c r="K672" s="19" t="str">
        <f t="shared" si="112"/>
        <v>zzzz</v>
      </c>
      <c r="L672" s="19" t="str">
        <f t="shared" si="113"/>
        <v>HA</v>
      </c>
      <c r="M672" s="353" t="str">
        <f t="shared" si="114"/>
        <v>-</v>
      </c>
      <c r="N672" s="356" t="str">
        <f t="shared" si="115"/>
        <v/>
      </c>
      <c r="O672" s="356" t="str">
        <f t="shared" si="116"/>
        <v/>
      </c>
      <c r="P672" s="19" t="str">
        <f t="shared" si="117"/>
        <v/>
      </c>
      <c r="Q672" s="355">
        <f t="shared" si="118"/>
        <v>4</v>
      </c>
      <c r="R672" s="355">
        <f t="shared" si="119"/>
        <v>284</v>
      </c>
      <c r="S672" s="355">
        <f t="shared" si="120"/>
        <v>284</v>
      </c>
    </row>
    <row r="673" spans="1:19" ht="13.5" thickBot="1" x14ac:dyDescent="0.25">
      <c r="A673" s="19" t="s">
        <v>430</v>
      </c>
      <c r="B673" s="19" t="s">
        <v>558</v>
      </c>
      <c r="C673" s="19" t="s">
        <v>673</v>
      </c>
      <c r="E673" s="353"/>
      <c r="F673" s="19" t="s">
        <v>15</v>
      </c>
      <c r="G673" s="354">
        <v>42971.355763888889</v>
      </c>
      <c r="H673" s="354">
        <v>44498.37972222222</v>
      </c>
      <c r="I673" s="19" t="str">
        <f t="shared" si="110"/>
        <v>J</v>
      </c>
      <c r="J673" s="19" t="str">
        <f t="shared" si="111"/>
        <v>N</v>
      </c>
      <c r="K673" s="19" t="str">
        <f t="shared" si="112"/>
        <v>zzzz</v>
      </c>
      <c r="L673" s="19" t="str">
        <f t="shared" si="113"/>
        <v>HA</v>
      </c>
      <c r="M673" s="19" t="str">
        <f t="shared" si="114"/>
        <v>-</v>
      </c>
      <c r="N673" s="355" t="str">
        <f t="shared" si="115"/>
        <v/>
      </c>
      <c r="O673" s="355" t="str">
        <f t="shared" si="116"/>
        <v/>
      </c>
      <c r="P673" s="19" t="str">
        <f t="shared" si="117"/>
        <v/>
      </c>
      <c r="Q673" s="355">
        <f t="shared" si="118"/>
        <v>5</v>
      </c>
      <c r="R673" s="355">
        <f t="shared" si="119"/>
        <v>285</v>
      </c>
      <c r="S673" s="355">
        <f t="shared" si="120"/>
        <v>285</v>
      </c>
    </row>
    <row r="674" spans="1:19" ht="13.5" thickBot="1" x14ac:dyDescent="0.25">
      <c r="A674" s="353" t="s">
        <v>430</v>
      </c>
      <c r="B674" s="353" t="s">
        <v>558</v>
      </c>
      <c r="C674" s="353" t="s">
        <v>673</v>
      </c>
      <c r="E674" s="353"/>
      <c r="F674" s="353" t="s">
        <v>12</v>
      </c>
      <c r="G674" s="354">
        <v>39317.388032407405</v>
      </c>
      <c r="H674" s="354">
        <v>42573.450486111113</v>
      </c>
      <c r="I674" s="19" t="str">
        <f t="shared" si="110"/>
        <v>J</v>
      </c>
      <c r="J674" s="19" t="str">
        <f t="shared" si="111"/>
        <v>N</v>
      </c>
      <c r="K674" s="19" t="str">
        <f t="shared" si="112"/>
        <v>zzzz</v>
      </c>
      <c r="L674" s="19" t="str">
        <f t="shared" si="113"/>
        <v>HA</v>
      </c>
      <c r="M674" s="19" t="str">
        <f t="shared" si="114"/>
        <v>-</v>
      </c>
      <c r="N674" s="355" t="str">
        <f t="shared" si="115"/>
        <v/>
      </c>
      <c r="O674" s="355" t="str">
        <f t="shared" si="116"/>
        <v/>
      </c>
      <c r="P674" s="19" t="str">
        <f t="shared" si="117"/>
        <v/>
      </c>
      <c r="Q674" s="355">
        <f t="shared" si="118"/>
        <v>6</v>
      </c>
      <c r="R674" s="355">
        <f t="shared" si="119"/>
        <v>286</v>
      </c>
      <c r="S674" s="355">
        <f t="shared" si="120"/>
        <v>286</v>
      </c>
    </row>
    <row r="675" spans="1:19" ht="13.5" thickBot="1" x14ac:dyDescent="0.25">
      <c r="A675" s="19" t="s">
        <v>430</v>
      </c>
      <c r="B675" s="19" t="s">
        <v>558</v>
      </c>
      <c r="C675" s="19" t="s">
        <v>673</v>
      </c>
      <c r="E675" s="353"/>
      <c r="F675" s="19" t="s">
        <v>13</v>
      </c>
      <c r="G675" s="354">
        <v>43809.44672453704</v>
      </c>
      <c r="H675" s="354">
        <v>44362.494618055556</v>
      </c>
      <c r="I675" s="19" t="str">
        <f t="shared" si="110"/>
        <v>J</v>
      </c>
      <c r="J675" s="19" t="str">
        <f t="shared" si="111"/>
        <v>N</v>
      </c>
      <c r="K675" s="19" t="str">
        <f t="shared" si="112"/>
        <v>zzzz</v>
      </c>
      <c r="L675" s="19" t="str">
        <f t="shared" si="113"/>
        <v>HA</v>
      </c>
      <c r="M675" s="19" t="str">
        <f t="shared" si="114"/>
        <v>-</v>
      </c>
      <c r="N675" s="355">
        <f t="shared" si="115"/>
        <v>7</v>
      </c>
      <c r="O675" s="355" t="str">
        <f t="shared" si="116"/>
        <v/>
      </c>
      <c r="P675" s="19" t="str">
        <f t="shared" si="117"/>
        <v/>
      </c>
      <c r="Q675" s="355">
        <f t="shared" si="118"/>
        <v>7</v>
      </c>
      <c r="R675" s="355">
        <f t="shared" si="119"/>
        <v>287</v>
      </c>
      <c r="S675" s="355">
        <f t="shared" si="120"/>
        <v>287</v>
      </c>
    </row>
    <row r="676" spans="1:19" ht="13.5" thickBot="1" x14ac:dyDescent="0.25">
      <c r="A676" s="19" t="s">
        <v>434</v>
      </c>
      <c r="B676" s="19" t="s">
        <v>968</v>
      </c>
      <c r="C676" s="19" t="s">
        <v>673</v>
      </c>
      <c r="E676" s="353"/>
      <c r="F676" s="19" t="s">
        <v>6</v>
      </c>
      <c r="G676" s="354">
        <v>42432.63690972222</v>
      </c>
      <c r="H676" s="354">
        <v>45314.390914351854</v>
      </c>
      <c r="I676" s="19" t="str">
        <f t="shared" si="110"/>
        <v>J</v>
      </c>
      <c r="J676" s="19" t="str">
        <f t="shared" si="111"/>
        <v>N</v>
      </c>
      <c r="K676" s="19" t="str">
        <f t="shared" si="112"/>
        <v>zzzz</v>
      </c>
      <c r="L676" s="19" t="str">
        <f t="shared" si="113"/>
        <v>HA</v>
      </c>
      <c r="M676" s="19" t="str">
        <f t="shared" si="114"/>
        <v>-</v>
      </c>
      <c r="N676" s="355" t="str">
        <f t="shared" si="115"/>
        <v/>
      </c>
      <c r="O676" s="355" t="str">
        <f t="shared" si="116"/>
        <v/>
      </c>
      <c r="P676" s="19" t="str">
        <f t="shared" si="117"/>
        <v/>
      </c>
      <c r="Q676" s="355">
        <f t="shared" si="118"/>
        <v>1</v>
      </c>
      <c r="R676" s="355">
        <f t="shared" si="119"/>
        <v>288</v>
      </c>
      <c r="S676" s="355">
        <f t="shared" si="120"/>
        <v>288</v>
      </c>
    </row>
    <row r="677" spans="1:19" ht="13.5" thickBot="1" x14ac:dyDescent="0.25">
      <c r="A677" s="19" t="s">
        <v>434</v>
      </c>
      <c r="B677" s="19" t="s">
        <v>796</v>
      </c>
      <c r="C677" s="19" t="s">
        <v>673</v>
      </c>
      <c r="E677" s="353">
        <v>35</v>
      </c>
      <c r="F677" s="19" t="s">
        <v>7</v>
      </c>
      <c r="G677" s="354">
        <v>43222.43041666667</v>
      </c>
      <c r="H677" s="354">
        <v>44902.55369212963</v>
      </c>
      <c r="I677" s="19" t="str">
        <f t="shared" si="110"/>
        <v>J</v>
      </c>
      <c r="J677" s="19" t="str">
        <f t="shared" si="111"/>
        <v>N</v>
      </c>
      <c r="K677" s="19" t="str">
        <f t="shared" si="112"/>
        <v>zzzz</v>
      </c>
      <c r="L677" s="19" t="str">
        <f t="shared" si="113"/>
        <v>HA</v>
      </c>
      <c r="M677" s="19" t="str">
        <f t="shared" si="114"/>
        <v>-</v>
      </c>
      <c r="N677" s="355" t="str">
        <f t="shared" si="115"/>
        <v/>
      </c>
      <c r="O677" s="355" t="str">
        <f t="shared" si="116"/>
        <v/>
      </c>
      <c r="P677" s="19" t="str">
        <f t="shared" si="117"/>
        <v/>
      </c>
      <c r="Q677" s="355">
        <f t="shared" si="118"/>
        <v>2</v>
      </c>
      <c r="R677" s="355">
        <f t="shared" si="119"/>
        <v>289</v>
      </c>
      <c r="S677" s="355">
        <f t="shared" si="120"/>
        <v>289</v>
      </c>
    </row>
    <row r="678" spans="1:19" ht="13.5" thickBot="1" x14ac:dyDescent="0.25">
      <c r="A678" s="19" t="s">
        <v>434</v>
      </c>
      <c r="B678" s="19" t="s">
        <v>968</v>
      </c>
      <c r="C678" s="19" t="s">
        <v>673</v>
      </c>
      <c r="E678" s="353">
        <v>48</v>
      </c>
      <c r="F678" s="19" t="s">
        <v>16</v>
      </c>
      <c r="G678" s="354">
        <v>43991.537962962961</v>
      </c>
      <c r="H678" s="354">
        <v>45673.581192129626</v>
      </c>
      <c r="I678" s="19" t="str">
        <f t="shared" si="110"/>
        <v>J</v>
      </c>
      <c r="J678" s="19" t="str">
        <f t="shared" si="111"/>
        <v>N</v>
      </c>
      <c r="K678" s="19" t="str">
        <f t="shared" si="112"/>
        <v>zzzz</v>
      </c>
      <c r="L678" s="19" t="str">
        <f t="shared" si="113"/>
        <v>HA</v>
      </c>
      <c r="M678" s="19" t="str">
        <f t="shared" si="114"/>
        <v>-</v>
      </c>
      <c r="N678" s="355" t="str">
        <f t="shared" si="115"/>
        <v/>
      </c>
      <c r="O678" s="355" t="str">
        <f t="shared" si="116"/>
        <v/>
      </c>
      <c r="P678" s="19" t="str">
        <f t="shared" si="117"/>
        <v/>
      </c>
      <c r="Q678" s="355">
        <f t="shared" si="118"/>
        <v>3</v>
      </c>
      <c r="R678" s="355">
        <f t="shared" si="119"/>
        <v>290</v>
      </c>
      <c r="S678" s="355">
        <f t="shared" si="120"/>
        <v>290</v>
      </c>
    </row>
    <row r="679" spans="1:19" ht="13.5" thickBot="1" x14ac:dyDescent="0.25">
      <c r="A679" s="353" t="s">
        <v>434</v>
      </c>
      <c r="B679" s="353" t="s">
        <v>968</v>
      </c>
      <c r="C679" s="353" t="s">
        <v>673</v>
      </c>
      <c r="E679" s="353"/>
      <c r="F679" s="353" t="s">
        <v>9</v>
      </c>
      <c r="G679" s="354">
        <v>45132.462291666663</v>
      </c>
      <c r="H679" s="354">
        <v>45632.586458333331</v>
      </c>
      <c r="I679" s="19" t="str">
        <f t="shared" si="110"/>
        <v>J</v>
      </c>
      <c r="J679" s="19" t="str">
        <f t="shared" si="111"/>
        <v>N</v>
      </c>
      <c r="K679" s="19" t="str">
        <f t="shared" si="112"/>
        <v>zzzz</v>
      </c>
      <c r="L679" s="19" t="str">
        <f t="shared" si="113"/>
        <v>HA</v>
      </c>
      <c r="M679" s="19" t="str">
        <f t="shared" si="114"/>
        <v>-</v>
      </c>
      <c r="N679" s="355" t="str">
        <f t="shared" si="115"/>
        <v/>
      </c>
      <c r="O679" s="355" t="str">
        <f t="shared" si="116"/>
        <v/>
      </c>
      <c r="P679" s="19" t="str">
        <f t="shared" si="117"/>
        <v/>
      </c>
      <c r="Q679" s="355">
        <f t="shared" si="118"/>
        <v>4</v>
      </c>
      <c r="R679" s="355">
        <f t="shared" si="119"/>
        <v>291</v>
      </c>
      <c r="S679" s="355">
        <f t="shared" si="120"/>
        <v>291</v>
      </c>
    </row>
    <row r="680" spans="1:19" ht="13.5" thickBot="1" x14ac:dyDescent="0.25">
      <c r="A680" s="353" t="s">
        <v>434</v>
      </c>
      <c r="B680" s="353" t="s">
        <v>796</v>
      </c>
      <c r="C680" s="353" t="s">
        <v>673</v>
      </c>
      <c r="E680" s="353"/>
      <c r="F680" s="353" t="s">
        <v>10</v>
      </c>
      <c r="G680" s="354">
        <v>37603.559479166666</v>
      </c>
      <c r="H680" s="354">
        <v>45453.649687500001</v>
      </c>
      <c r="I680" s="19" t="str">
        <f t="shared" si="110"/>
        <v>J</v>
      </c>
      <c r="J680" s="19" t="str">
        <f t="shared" si="111"/>
        <v>N</v>
      </c>
      <c r="K680" s="19" t="str">
        <f t="shared" si="112"/>
        <v>zzzz</v>
      </c>
      <c r="L680" s="19" t="str">
        <f t="shared" si="113"/>
        <v>HA</v>
      </c>
      <c r="M680" s="353" t="str">
        <f t="shared" si="114"/>
        <v>-</v>
      </c>
      <c r="N680" s="356" t="str">
        <f t="shared" si="115"/>
        <v/>
      </c>
      <c r="O680" s="356" t="str">
        <f t="shared" si="116"/>
        <v/>
      </c>
      <c r="P680" s="353" t="str">
        <f t="shared" si="117"/>
        <v/>
      </c>
      <c r="Q680" s="356">
        <f t="shared" si="118"/>
        <v>5</v>
      </c>
      <c r="R680" s="356">
        <f t="shared" si="119"/>
        <v>292</v>
      </c>
      <c r="S680" s="356">
        <f t="shared" si="120"/>
        <v>292</v>
      </c>
    </row>
    <row r="681" spans="1:19" ht="13.5" thickBot="1" x14ac:dyDescent="0.25">
      <c r="A681" s="19" t="s">
        <v>434</v>
      </c>
      <c r="B681" s="19" t="s">
        <v>968</v>
      </c>
      <c r="C681" s="19" t="s">
        <v>673</v>
      </c>
      <c r="E681" s="353"/>
      <c r="F681" s="19" t="s">
        <v>11</v>
      </c>
      <c r="G681" s="354">
        <v>42983.408437500002</v>
      </c>
      <c r="H681" s="354">
        <v>45258.63585648148</v>
      </c>
      <c r="I681" s="19" t="str">
        <f t="shared" si="110"/>
        <v>J</v>
      </c>
      <c r="J681" s="19" t="str">
        <f t="shared" si="111"/>
        <v>N</v>
      </c>
      <c r="K681" s="19" t="str">
        <f t="shared" si="112"/>
        <v>zzzz</v>
      </c>
      <c r="L681" s="19" t="str">
        <f t="shared" si="113"/>
        <v>HA</v>
      </c>
      <c r="M681" s="19" t="str">
        <f t="shared" si="114"/>
        <v>-</v>
      </c>
      <c r="N681" s="355" t="str">
        <f t="shared" si="115"/>
        <v/>
      </c>
      <c r="O681" s="355" t="str">
        <f t="shared" si="116"/>
        <v/>
      </c>
      <c r="P681" s="19" t="str">
        <f t="shared" si="117"/>
        <v/>
      </c>
      <c r="Q681" s="355">
        <f t="shared" si="118"/>
        <v>6</v>
      </c>
      <c r="R681" s="355">
        <f t="shared" si="119"/>
        <v>293</v>
      </c>
      <c r="S681" s="355">
        <f t="shared" si="120"/>
        <v>293</v>
      </c>
    </row>
    <row r="682" spans="1:19" ht="13.5" thickBot="1" x14ac:dyDescent="0.25">
      <c r="A682" s="19" t="s">
        <v>434</v>
      </c>
      <c r="B682" s="19" t="s">
        <v>968</v>
      </c>
      <c r="C682" s="19" t="s">
        <v>673</v>
      </c>
      <c r="E682" s="353">
        <v>75</v>
      </c>
      <c r="F682" s="19" t="s">
        <v>15</v>
      </c>
      <c r="G682" s="354">
        <v>42013.402696759258</v>
      </c>
      <c r="H682" s="354">
        <v>44978.622314814813</v>
      </c>
      <c r="I682" s="19" t="str">
        <f t="shared" si="110"/>
        <v>J</v>
      </c>
      <c r="J682" s="19" t="str">
        <f t="shared" si="111"/>
        <v>N</v>
      </c>
      <c r="K682" s="19" t="str">
        <f t="shared" si="112"/>
        <v>zzzz</v>
      </c>
      <c r="L682" s="19" t="str">
        <f t="shared" si="113"/>
        <v>HA</v>
      </c>
      <c r="M682" s="19" t="str">
        <f t="shared" si="114"/>
        <v>-</v>
      </c>
      <c r="N682" s="355" t="str">
        <f t="shared" si="115"/>
        <v/>
      </c>
      <c r="O682" s="355" t="str">
        <f t="shared" si="116"/>
        <v/>
      </c>
      <c r="P682" s="19" t="str">
        <f t="shared" si="117"/>
        <v/>
      </c>
      <c r="Q682" s="355">
        <f t="shared" si="118"/>
        <v>7</v>
      </c>
      <c r="R682" s="355">
        <f t="shared" si="119"/>
        <v>294</v>
      </c>
      <c r="S682" s="355">
        <f t="shared" si="120"/>
        <v>294</v>
      </c>
    </row>
    <row r="683" spans="1:19" ht="13.5" thickBot="1" x14ac:dyDescent="0.25">
      <c r="A683" s="19" t="s">
        <v>434</v>
      </c>
      <c r="B683" s="19" t="s">
        <v>968</v>
      </c>
      <c r="C683" s="19" t="s">
        <v>673</v>
      </c>
      <c r="E683" s="353"/>
      <c r="F683" s="19" t="s">
        <v>12</v>
      </c>
      <c r="G683" s="354">
        <v>37330.558148148149</v>
      </c>
      <c r="H683" s="354">
        <v>44777.540810185186</v>
      </c>
      <c r="I683" s="19" t="str">
        <f t="shared" si="110"/>
        <v>J</v>
      </c>
      <c r="J683" s="19" t="str">
        <f t="shared" si="111"/>
        <v>N</v>
      </c>
      <c r="K683" s="19" t="str">
        <f t="shared" si="112"/>
        <v>zzzz</v>
      </c>
      <c r="L683" s="19" t="str">
        <f t="shared" si="113"/>
        <v>HA</v>
      </c>
      <c r="M683" s="19" t="str">
        <f t="shared" si="114"/>
        <v>-</v>
      </c>
      <c r="N683" s="355" t="str">
        <f t="shared" si="115"/>
        <v/>
      </c>
      <c r="O683" s="355" t="str">
        <f t="shared" si="116"/>
        <v/>
      </c>
      <c r="P683" s="19" t="str">
        <f t="shared" si="117"/>
        <v/>
      </c>
      <c r="Q683" s="355">
        <f t="shared" si="118"/>
        <v>8</v>
      </c>
      <c r="R683" s="355">
        <f t="shared" si="119"/>
        <v>295</v>
      </c>
      <c r="S683" s="355">
        <f t="shared" si="120"/>
        <v>295</v>
      </c>
    </row>
    <row r="684" spans="1:19" ht="13.5" thickBot="1" x14ac:dyDescent="0.25">
      <c r="A684" s="19" t="s">
        <v>434</v>
      </c>
      <c r="B684" s="19" t="s">
        <v>796</v>
      </c>
      <c r="C684" s="19" t="s">
        <v>673</v>
      </c>
      <c r="E684" s="353"/>
      <c r="F684" s="19" t="s">
        <v>13</v>
      </c>
      <c r="G684" s="354">
        <v>43809.447199074071</v>
      </c>
      <c r="H684" s="354">
        <v>44362.496840277781</v>
      </c>
      <c r="I684" s="19" t="str">
        <f t="shared" si="110"/>
        <v>J</v>
      </c>
      <c r="J684" s="19" t="str">
        <f t="shared" si="111"/>
        <v>N</v>
      </c>
      <c r="K684" s="19" t="str">
        <f t="shared" si="112"/>
        <v>zzzz</v>
      </c>
      <c r="L684" s="19" t="str">
        <f t="shared" si="113"/>
        <v>HA</v>
      </c>
      <c r="M684" s="19" t="str">
        <f t="shared" si="114"/>
        <v>-</v>
      </c>
      <c r="N684" s="355">
        <f t="shared" si="115"/>
        <v>9</v>
      </c>
      <c r="O684" s="355" t="str">
        <f t="shared" si="116"/>
        <v/>
      </c>
      <c r="P684" s="19" t="str">
        <f t="shared" si="117"/>
        <v/>
      </c>
      <c r="Q684" s="355">
        <f t="shared" si="118"/>
        <v>9</v>
      </c>
      <c r="R684" s="355">
        <f t="shared" si="119"/>
        <v>296</v>
      </c>
      <c r="S684" s="355">
        <f t="shared" si="120"/>
        <v>296</v>
      </c>
    </row>
    <row r="685" spans="1:19" ht="13.5" thickBot="1" x14ac:dyDescent="0.25">
      <c r="A685" s="353" t="s">
        <v>431</v>
      </c>
      <c r="B685" s="353" t="s">
        <v>798</v>
      </c>
      <c r="C685" s="353" t="s">
        <v>673</v>
      </c>
      <c r="E685" s="353"/>
      <c r="F685" s="353" t="s">
        <v>6</v>
      </c>
      <c r="G685" s="354">
        <v>45314.448692129627</v>
      </c>
      <c r="H685" s="354">
        <v>45314.448692129627</v>
      </c>
      <c r="I685" s="19" t="str">
        <f t="shared" si="110"/>
        <v>J</v>
      </c>
      <c r="J685" s="19" t="str">
        <f t="shared" si="111"/>
        <v>N</v>
      </c>
      <c r="K685" s="19" t="str">
        <f t="shared" si="112"/>
        <v>zzzz</v>
      </c>
      <c r="L685" s="19" t="str">
        <f t="shared" si="113"/>
        <v>HA</v>
      </c>
      <c r="M685" s="353" t="str">
        <f t="shared" si="114"/>
        <v>-</v>
      </c>
      <c r="N685" s="356" t="str">
        <f t="shared" si="115"/>
        <v/>
      </c>
      <c r="O685" s="356" t="str">
        <f t="shared" si="116"/>
        <v/>
      </c>
      <c r="P685" s="353" t="str">
        <f t="shared" si="117"/>
        <v/>
      </c>
      <c r="Q685" s="356">
        <f t="shared" si="118"/>
        <v>1</v>
      </c>
      <c r="R685" s="356">
        <f t="shared" si="119"/>
        <v>297</v>
      </c>
      <c r="S685" s="356">
        <f t="shared" si="120"/>
        <v>297</v>
      </c>
    </row>
    <row r="686" spans="1:19" ht="13.5" thickBot="1" x14ac:dyDescent="0.25">
      <c r="A686" s="353" t="s">
        <v>431</v>
      </c>
      <c r="B686" s="353" t="s">
        <v>798</v>
      </c>
      <c r="C686" s="353" t="s">
        <v>673</v>
      </c>
      <c r="E686" s="353"/>
      <c r="F686" s="353" t="s">
        <v>9</v>
      </c>
      <c r="G686" s="354">
        <v>45309.455011574071</v>
      </c>
      <c r="H686" s="354">
        <v>45632.590636574074</v>
      </c>
      <c r="I686" s="19" t="str">
        <f t="shared" si="110"/>
        <v>J</v>
      </c>
      <c r="J686" s="19" t="str">
        <f t="shared" si="111"/>
        <v>N</v>
      </c>
      <c r="K686" s="19" t="str">
        <f t="shared" si="112"/>
        <v>zzzz</v>
      </c>
      <c r="L686" s="19" t="str">
        <f t="shared" si="113"/>
        <v>HA</v>
      </c>
      <c r="M686" s="353" t="str">
        <f t="shared" si="114"/>
        <v>-</v>
      </c>
      <c r="N686" s="356" t="str">
        <f t="shared" si="115"/>
        <v/>
      </c>
      <c r="O686" s="356" t="str">
        <f t="shared" si="116"/>
        <v/>
      </c>
      <c r="P686" s="353" t="str">
        <f t="shared" si="117"/>
        <v/>
      </c>
      <c r="Q686" s="356">
        <f t="shared" si="118"/>
        <v>2</v>
      </c>
      <c r="R686" s="356">
        <f t="shared" si="119"/>
        <v>298</v>
      </c>
      <c r="S686" s="356">
        <f t="shared" si="120"/>
        <v>298</v>
      </c>
    </row>
    <row r="687" spans="1:19" ht="13.5" thickBot="1" x14ac:dyDescent="0.25">
      <c r="A687" s="19" t="s">
        <v>431</v>
      </c>
      <c r="B687" s="19" t="s">
        <v>798</v>
      </c>
      <c r="C687" s="19" t="s">
        <v>673</v>
      </c>
      <c r="E687" s="353"/>
      <c r="F687" s="19" t="s">
        <v>10</v>
      </c>
      <c r="G687" s="354">
        <v>40599.56627314815</v>
      </c>
      <c r="H687" s="354">
        <v>45453.659513888888</v>
      </c>
      <c r="I687" s="19" t="str">
        <f t="shared" si="110"/>
        <v>J</v>
      </c>
      <c r="J687" s="19" t="str">
        <f t="shared" si="111"/>
        <v>N</v>
      </c>
      <c r="K687" s="19" t="str">
        <f t="shared" si="112"/>
        <v>zzzz</v>
      </c>
      <c r="L687" s="19" t="str">
        <f t="shared" si="113"/>
        <v>HA</v>
      </c>
      <c r="M687" s="19" t="str">
        <f t="shared" si="114"/>
        <v>-</v>
      </c>
      <c r="N687" s="355" t="str">
        <f t="shared" si="115"/>
        <v/>
      </c>
      <c r="O687" s="355" t="str">
        <f t="shared" si="116"/>
        <v/>
      </c>
      <c r="P687" s="19" t="str">
        <f t="shared" si="117"/>
        <v/>
      </c>
      <c r="Q687" s="355">
        <f t="shared" si="118"/>
        <v>3</v>
      </c>
      <c r="R687" s="355">
        <f t="shared" si="119"/>
        <v>299</v>
      </c>
      <c r="S687" s="355">
        <f t="shared" si="120"/>
        <v>299</v>
      </c>
    </row>
    <row r="688" spans="1:19" ht="13.5" thickBot="1" x14ac:dyDescent="0.25">
      <c r="A688" s="353" t="s">
        <v>431</v>
      </c>
      <c r="B688" s="353" t="s">
        <v>798</v>
      </c>
      <c r="C688" s="353" t="s">
        <v>673</v>
      </c>
      <c r="E688" s="353"/>
      <c r="F688" s="353" t="s">
        <v>11</v>
      </c>
      <c r="G688" s="354">
        <v>45803.448807870373</v>
      </c>
      <c r="H688" s="354">
        <v>45803.448807870373</v>
      </c>
      <c r="I688" s="19" t="str">
        <f t="shared" si="110"/>
        <v>J</v>
      </c>
      <c r="J688" s="19" t="str">
        <f t="shared" si="111"/>
        <v>N</v>
      </c>
      <c r="K688" s="19" t="str">
        <f t="shared" si="112"/>
        <v>zzzz</v>
      </c>
      <c r="L688" s="19" t="str">
        <f t="shared" si="113"/>
        <v>HA</v>
      </c>
      <c r="M688" s="353" t="str">
        <f t="shared" si="114"/>
        <v>-</v>
      </c>
      <c r="N688" s="356" t="str">
        <f t="shared" si="115"/>
        <v/>
      </c>
      <c r="O688" s="356" t="str">
        <f t="shared" si="116"/>
        <v/>
      </c>
      <c r="P688" s="353" t="str">
        <f t="shared" si="117"/>
        <v/>
      </c>
      <c r="Q688" s="356">
        <f t="shared" si="118"/>
        <v>4</v>
      </c>
      <c r="R688" s="356">
        <f t="shared" si="119"/>
        <v>300</v>
      </c>
      <c r="S688" s="356">
        <f t="shared" si="120"/>
        <v>300</v>
      </c>
    </row>
    <row r="689" spans="1:19" ht="13.5" thickBot="1" x14ac:dyDescent="0.25">
      <c r="A689" s="353" t="s">
        <v>431</v>
      </c>
      <c r="B689" s="353" t="s">
        <v>798</v>
      </c>
      <c r="C689" s="353" t="s">
        <v>673</v>
      </c>
      <c r="E689" s="353"/>
      <c r="F689" s="353" t="s">
        <v>15</v>
      </c>
      <c r="G689" s="354">
        <v>44523</v>
      </c>
      <c r="H689" s="354">
        <v>44525.576388888891</v>
      </c>
      <c r="I689" s="19" t="str">
        <f t="shared" si="110"/>
        <v>J</v>
      </c>
      <c r="J689" s="19" t="str">
        <f t="shared" si="111"/>
        <v>N</v>
      </c>
      <c r="K689" s="19" t="str">
        <f t="shared" si="112"/>
        <v>zzzz</v>
      </c>
      <c r="L689" s="19" t="str">
        <f t="shared" si="113"/>
        <v>HA</v>
      </c>
      <c r="M689" s="353" t="str">
        <f t="shared" si="114"/>
        <v>-</v>
      </c>
      <c r="N689" s="356" t="str">
        <f t="shared" si="115"/>
        <v/>
      </c>
      <c r="O689" s="356" t="str">
        <f t="shared" si="116"/>
        <v/>
      </c>
      <c r="P689" s="353" t="str">
        <f t="shared" si="117"/>
        <v/>
      </c>
      <c r="Q689" s="356">
        <f t="shared" si="118"/>
        <v>5</v>
      </c>
      <c r="R689" s="356">
        <f t="shared" si="119"/>
        <v>301</v>
      </c>
      <c r="S689" s="356">
        <f t="shared" si="120"/>
        <v>301</v>
      </c>
    </row>
    <row r="690" spans="1:19" ht="13.5" thickBot="1" x14ac:dyDescent="0.25">
      <c r="A690" s="19" t="s">
        <v>431</v>
      </c>
      <c r="B690" s="19" t="s">
        <v>798</v>
      </c>
      <c r="C690" s="19" t="s">
        <v>673</v>
      </c>
      <c r="E690" s="353"/>
      <c r="F690" s="19" t="s">
        <v>12</v>
      </c>
      <c r="G690" s="354">
        <v>44756.560289351852</v>
      </c>
      <c r="H690" s="354">
        <v>44756.560289351852</v>
      </c>
      <c r="I690" s="19" t="str">
        <f t="shared" si="110"/>
        <v>J</v>
      </c>
      <c r="J690" s="19" t="str">
        <f t="shared" si="111"/>
        <v>N</v>
      </c>
      <c r="K690" s="19" t="str">
        <f t="shared" si="112"/>
        <v>zzzz</v>
      </c>
      <c r="L690" s="19" t="str">
        <f t="shared" si="113"/>
        <v>HA</v>
      </c>
      <c r="M690" s="19" t="str">
        <f t="shared" si="114"/>
        <v>-</v>
      </c>
      <c r="N690" s="355" t="str">
        <f t="shared" si="115"/>
        <v/>
      </c>
      <c r="O690" s="355" t="str">
        <f t="shared" si="116"/>
        <v/>
      </c>
      <c r="P690" s="19" t="str">
        <f t="shared" si="117"/>
        <v/>
      </c>
      <c r="Q690" s="355">
        <f t="shared" si="118"/>
        <v>6</v>
      </c>
      <c r="R690" s="355">
        <f t="shared" si="119"/>
        <v>302</v>
      </c>
      <c r="S690" s="355">
        <f t="shared" si="120"/>
        <v>302</v>
      </c>
    </row>
    <row r="691" spans="1:19" ht="13.5" thickBot="1" x14ac:dyDescent="0.25">
      <c r="A691" s="19" t="s">
        <v>431</v>
      </c>
      <c r="B691" s="19" t="s">
        <v>798</v>
      </c>
      <c r="C691" s="19" t="s">
        <v>673</v>
      </c>
      <c r="E691" s="353"/>
      <c r="F691" s="19" t="s">
        <v>13</v>
      </c>
      <c r="G691" s="354">
        <v>43809.447615740741</v>
      </c>
      <c r="H691" s="354">
        <v>44362.497199074074</v>
      </c>
      <c r="I691" s="19" t="str">
        <f t="shared" si="110"/>
        <v>J</v>
      </c>
      <c r="J691" s="19" t="str">
        <f t="shared" si="111"/>
        <v>N</v>
      </c>
      <c r="K691" s="19" t="str">
        <f t="shared" si="112"/>
        <v>zzzz</v>
      </c>
      <c r="L691" s="19" t="str">
        <f t="shared" si="113"/>
        <v>HA</v>
      </c>
      <c r="M691" s="19" t="str">
        <f t="shared" si="114"/>
        <v>-</v>
      </c>
      <c r="N691" s="355">
        <f t="shared" si="115"/>
        <v>7</v>
      </c>
      <c r="O691" s="355" t="str">
        <f t="shared" si="116"/>
        <v/>
      </c>
      <c r="P691" s="19" t="str">
        <f t="shared" si="117"/>
        <v/>
      </c>
      <c r="Q691" s="355">
        <f t="shared" si="118"/>
        <v>7</v>
      </c>
      <c r="R691" s="355">
        <f t="shared" si="119"/>
        <v>303</v>
      </c>
      <c r="S691" s="355">
        <f t="shared" si="120"/>
        <v>303</v>
      </c>
    </row>
    <row r="692" spans="1:19" ht="13.5" thickBot="1" x14ac:dyDescent="0.25">
      <c r="A692" s="353" t="s">
        <v>384</v>
      </c>
      <c r="B692" s="353" t="s">
        <v>564</v>
      </c>
      <c r="C692" s="353" t="s">
        <v>673</v>
      </c>
      <c r="E692" s="353"/>
      <c r="F692" s="353" t="s">
        <v>6</v>
      </c>
      <c r="G692" s="354">
        <v>45314.45113425926</v>
      </c>
      <c r="H692" s="354">
        <v>45314.45113425926</v>
      </c>
      <c r="I692" s="19" t="str">
        <f t="shared" si="110"/>
        <v>J</v>
      </c>
      <c r="J692" s="19" t="str">
        <f t="shared" si="111"/>
        <v>N</v>
      </c>
      <c r="K692" s="19" t="str">
        <f t="shared" si="112"/>
        <v>zzzz</v>
      </c>
      <c r="L692" s="19" t="str">
        <f t="shared" si="113"/>
        <v>HV</v>
      </c>
      <c r="M692" s="19" t="str">
        <f t="shared" si="114"/>
        <v>-</v>
      </c>
      <c r="N692" s="355" t="str">
        <f t="shared" si="115"/>
        <v/>
      </c>
      <c r="O692" s="355" t="str">
        <f t="shared" si="116"/>
        <v/>
      </c>
      <c r="P692" s="19" t="str">
        <f t="shared" si="117"/>
        <v/>
      </c>
      <c r="Q692" s="355">
        <f t="shared" si="118"/>
        <v>1</v>
      </c>
      <c r="R692" s="355">
        <f t="shared" si="119"/>
        <v>304</v>
      </c>
      <c r="S692" s="355">
        <f t="shared" si="120"/>
        <v>304</v>
      </c>
    </row>
    <row r="693" spans="1:19" ht="13.5" thickBot="1" x14ac:dyDescent="0.25">
      <c r="A693" s="19" t="s">
        <v>384</v>
      </c>
      <c r="B693" s="19" t="s">
        <v>564</v>
      </c>
      <c r="C693" s="19" t="s">
        <v>673</v>
      </c>
      <c r="E693" s="353"/>
      <c r="F693" s="19" t="s">
        <v>9</v>
      </c>
      <c r="G693" s="354">
        <v>43117.570069444446</v>
      </c>
      <c r="H693" s="354">
        <v>45632.592118055552</v>
      </c>
      <c r="I693" s="19" t="str">
        <f t="shared" si="110"/>
        <v>J</v>
      </c>
      <c r="J693" s="19" t="str">
        <f t="shared" si="111"/>
        <v>N</v>
      </c>
      <c r="K693" s="19" t="str">
        <f t="shared" si="112"/>
        <v>zzzz</v>
      </c>
      <c r="L693" s="19" t="str">
        <f t="shared" si="113"/>
        <v>HV</v>
      </c>
      <c r="M693" s="19" t="str">
        <f t="shared" si="114"/>
        <v>-</v>
      </c>
      <c r="N693" s="355" t="str">
        <f t="shared" si="115"/>
        <v/>
      </c>
      <c r="O693" s="355" t="str">
        <f t="shared" si="116"/>
        <v/>
      </c>
      <c r="P693" s="19" t="str">
        <f t="shared" si="117"/>
        <v/>
      </c>
      <c r="Q693" s="355">
        <f t="shared" si="118"/>
        <v>2</v>
      </c>
      <c r="R693" s="355">
        <f t="shared" si="119"/>
        <v>305</v>
      </c>
      <c r="S693" s="355">
        <f t="shared" si="120"/>
        <v>305</v>
      </c>
    </row>
    <row r="694" spans="1:19" ht="13.5" thickBot="1" x14ac:dyDescent="0.25">
      <c r="A694" s="19" t="s">
        <v>384</v>
      </c>
      <c r="B694" s="19" t="s">
        <v>564</v>
      </c>
      <c r="C694" s="19" t="s">
        <v>673</v>
      </c>
      <c r="E694" s="353"/>
      <c r="F694" s="19" t="s">
        <v>11</v>
      </c>
      <c r="G694" s="354">
        <v>45803.611550925925</v>
      </c>
      <c r="H694" s="354">
        <v>45803.611550925925</v>
      </c>
      <c r="I694" s="19" t="str">
        <f t="shared" si="110"/>
        <v>J</v>
      </c>
      <c r="J694" s="19" t="str">
        <f t="shared" si="111"/>
        <v>N</v>
      </c>
      <c r="K694" s="19" t="str">
        <f t="shared" si="112"/>
        <v>zzzz</v>
      </c>
      <c r="L694" s="19" t="str">
        <f t="shared" si="113"/>
        <v>HV</v>
      </c>
      <c r="M694" s="19" t="str">
        <f t="shared" si="114"/>
        <v>-</v>
      </c>
      <c r="N694" s="355" t="str">
        <f t="shared" si="115"/>
        <v/>
      </c>
      <c r="O694" s="355" t="str">
        <f t="shared" si="116"/>
        <v/>
      </c>
      <c r="P694" s="19" t="str">
        <f t="shared" si="117"/>
        <v/>
      </c>
      <c r="Q694" s="355">
        <f t="shared" si="118"/>
        <v>3</v>
      </c>
      <c r="R694" s="355">
        <f t="shared" si="119"/>
        <v>306</v>
      </c>
      <c r="S694" s="355">
        <f t="shared" si="120"/>
        <v>306</v>
      </c>
    </row>
    <row r="695" spans="1:19" ht="13.5" thickBot="1" x14ac:dyDescent="0.25">
      <c r="A695" s="19" t="s">
        <v>384</v>
      </c>
      <c r="B695" s="19" t="s">
        <v>564</v>
      </c>
      <c r="C695" s="19" t="s">
        <v>673</v>
      </c>
      <c r="E695" s="353"/>
      <c r="F695" s="19" t="s">
        <v>15</v>
      </c>
      <c r="G695" s="354">
        <v>44523</v>
      </c>
      <c r="H695" s="354">
        <v>45660.391516203701</v>
      </c>
      <c r="I695" s="19" t="str">
        <f t="shared" si="110"/>
        <v>J</v>
      </c>
      <c r="J695" s="19" t="str">
        <f t="shared" si="111"/>
        <v>N</v>
      </c>
      <c r="K695" s="19" t="str">
        <f t="shared" si="112"/>
        <v>zzzz</v>
      </c>
      <c r="L695" s="19" t="str">
        <f t="shared" si="113"/>
        <v>HV</v>
      </c>
      <c r="M695" s="19" t="str">
        <f t="shared" si="114"/>
        <v>-</v>
      </c>
      <c r="N695" s="355" t="str">
        <f t="shared" si="115"/>
        <v/>
      </c>
      <c r="O695" s="355" t="str">
        <f t="shared" si="116"/>
        <v/>
      </c>
      <c r="P695" s="19" t="str">
        <f t="shared" si="117"/>
        <v/>
      </c>
      <c r="Q695" s="355">
        <f t="shared" si="118"/>
        <v>4</v>
      </c>
      <c r="R695" s="355">
        <f t="shared" si="119"/>
        <v>307</v>
      </c>
      <c r="S695" s="355">
        <f t="shared" si="120"/>
        <v>307</v>
      </c>
    </row>
    <row r="696" spans="1:19" ht="13.5" thickBot="1" x14ac:dyDescent="0.25">
      <c r="A696" s="19" t="s">
        <v>384</v>
      </c>
      <c r="B696" s="19" t="s">
        <v>564</v>
      </c>
      <c r="C696" s="19" t="s">
        <v>673</v>
      </c>
      <c r="E696" s="353"/>
      <c r="F696" s="19" t="s">
        <v>12</v>
      </c>
      <c r="G696" s="354">
        <v>44914.453483796293</v>
      </c>
      <c r="H696" s="354">
        <v>44914.453483796293</v>
      </c>
      <c r="I696" s="19" t="str">
        <f t="shared" si="110"/>
        <v>J</v>
      </c>
      <c r="J696" s="19" t="str">
        <f t="shared" si="111"/>
        <v>N</v>
      </c>
      <c r="K696" s="19" t="str">
        <f t="shared" si="112"/>
        <v>zzzz</v>
      </c>
      <c r="L696" s="19" t="str">
        <f t="shared" si="113"/>
        <v>HV</v>
      </c>
      <c r="M696" s="19" t="str">
        <f t="shared" si="114"/>
        <v>-</v>
      </c>
      <c r="N696" s="355" t="str">
        <f t="shared" si="115"/>
        <v/>
      </c>
      <c r="O696" s="355" t="str">
        <f t="shared" si="116"/>
        <v/>
      </c>
      <c r="P696" s="19" t="str">
        <f t="shared" si="117"/>
        <v/>
      </c>
      <c r="Q696" s="355">
        <f t="shared" si="118"/>
        <v>5</v>
      </c>
      <c r="R696" s="355">
        <f t="shared" si="119"/>
        <v>308</v>
      </c>
      <c r="S696" s="355">
        <f t="shared" si="120"/>
        <v>308</v>
      </c>
    </row>
    <row r="697" spans="1:19" ht="13.5" thickBot="1" x14ac:dyDescent="0.25">
      <c r="A697" s="19" t="s">
        <v>384</v>
      </c>
      <c r="B697" s="19" t="s">
        <v>564</v>
      </c>
      <c r="C697" s="19" t="s">
        <v>673</v>
      </c>
      <c r="E697" s="353"/>
      <c r="F697" s="19" t="s">
        <v>13</v>
      </c>
      <c r="G697" s="354">
        <v>45763.625925925924</v>
      </c>
      <c r="H697" s="354">
        <v>45763.625925925924</v>
      </c>
      <c r="I697" s="19" t="str">
        <f t="shared" si="110"/>
        <v>J</v>
      </c>
      <c r="J697" s="19" t="str">
        <f t="shared" si="111"/>
        <v>N</v>
      </c>
      <c r="K697" s="19" t="str">
        <f t="shared" si="112"/>
        <v>zzzz</v>
      </c>
      <c r="L697" s="19" t="str">
        <f t="shared" si="113"/>
        <v>HV</v>
      </c>
      <c r="M697" s="19" t="str">
        <f t="shared" si="114"/>
        <v>-</v>
      </c>
      <c r="N697" s="355">
        <f t="shared" si="115"/>
        <v>6</v>
      </c>
      <c r="O697" s="355" t="str">
        <f t="shared" si="116"/>
        <v/>
      </c>
      <c r="P697" s="19" t="str">
        <f t="shared" si="117"/>
        <v/>
      </c>
      <c r="Q697" s="355">
        <f t="shared" si="118"/>
        <v>6</v>
      </c>
      <c r="R697" s="355">
        <f t="shared" si="119"/>
        <v>309</v>
      </c>
      <c r="S697" s="355">
        <f t="shared" si="120"/>
        <v>309</v>
      </c>
    </row>
    <row r="698" spans="1:19" ht="13.5" thickBot="1" x14ac:dyDescent="0.25">
      <c r="A698" s="19" t="s">
        <v>205</v>
      </c>
      <c r="B698" s="19" t="s">
        <v>967</v>
      </c>
      <c r="C698" s="19" t="s">
        <v>673</v>
      </c>
      <c r="E698" s="353">
        <v>23</v>
      </c>
      <c r="F698" s="19" t="s">
        <v>6</v>
      </c>
      <c r="G698" s="354">
        <v>36251.382361111115</v>
      </c>
      <c r="H698" s="354">
        <v>45470.356736111113</v>
      </c>
      <c r="I698" s="19" t="str">
        <f t="shared" si="110"/>
        <v>J</v>
      </c>
      <c r="J698" s="19" t="str">
        <f t="shared" si="111"/>
        <v>N</v>
      </c>
      <c r="K698" s="19" t="str">
        <f t="shared" si="112"/>
        <v>zzzz</v>
      </c>
      <c r="L698" s="19" t="str">
        <f t="shared" si="113"/>
        <v>HV</v>
      </c>
      <c r="M698" s="19" t="str">
        <f t="shared" si="114"/>
        <v>-</v>
      </c>
      <c r="N698" s="355" t="str">
        <f t="shared" si="115"/>
        <v/>
      </c>
      <c r="O698" s="355" t="str">
        <f t="shared" si="116"/>
        <v/>
      </c>
      <c r="P698" s="19" t="str">
        <f t="shared" si="117"/>
        <v/>
      </c>
      <c r="Q698" s="355">
        <f t="shared" si="118"/>
        <v>1</v>
      </c>
      <c r="R698" s="355">
        <f t="shared" si="119"/>
        <v>310</v>
      </c>
      <c r="S698" s="355">
        <f t="shared" si="120"/>
        <v>310</v>
      </c>
    </row>
    <row r="699" spans="1:19" ht="13.5" thickBot="1" x14ac:dyDescent="0.25">
      <c r="A699" s="19" t="s">
        <v>205</v>
      </c>
      <c r="B699" s="19" t="s">
        <v>1888</v>
      </c>
      <c r="C699" s="19" t="s">
        <v>673</v>
      </c>
      <c r="E699" s="353">
        <v>4</v>
      </c>
      <c r="F699" s="19" t="s">
        <v>7</v>
      </c>
      <c r="G699" s="354">
        <v>43222.432719907411</v>
      </c>
      <c r="H699" s="354">
        <v>44902.541388888887</v>
      </c>
      <c r="I699" s="19" t="str">
        <f t="shared" si="110"/>
        <v>J</v>
      </c>
      <c r="J699" s="19" t="str">
        <f t="shared" si="111"/>
        <v>N</v>
      </c>
      <c r="K699" s="19" t="str">
        <f t="shared" si="112"/>
        <v>zzzz</v>
      </c>
      <c r="L699" s="19" t="str">
        <f t="shared" si="113"/>
        <v>HV</v>
      </c>
      <c r="M699" s="19" t="str">
        <f t="shared" si="114"/>
        <v>-</v>
      </c>
      <c r="N699" s="355" t="str">
        <f t="shared" si="115"/>
        <v/>
      </c>
      <c r="O699" s="355" t="str">
        <f t="shared" si="116"/>
        <v/>
      </c>
      <c r="P699" s="19" t="str">
        <f t="shared" si="117"/>
        <v/>
      </c>
      <c r="Q699" s="355">
        <f t="shared" si="118"/>
        <v>2</v>
      </c>
      <c r="R699" s="355">
        <f t="shared" si="119"/>
        <v>311</v>
      </c>
      <c r="S699" s="355">
        <f t="shared" si="120"/>
        <v>311</v>
      </c>
    </row>
    <row r="700" spans="1:19" ht="13.5" thickBot="1" x14ac:dyDescent="0.25">
      <c r="A700" s="353" t="s">
        <v>205</v>
      </c>
      <c r="B700" s="353" t="s">
        <v>967</v>
      </c>
      <c r="C700" s="353" t="s">
        <v>673</v>
      </c>
      <c r="E700" s="353">
        <v>18</v>
      </c>
      <c r="F700" s="353" t="s">
        <v>8</v>
      </c>
      <c r="G700" s="354">
        <v>44915.624965277777</v>
      </c>
      <c r="H700" s="354">
        <v>45565.534143518518</v>
      </c>
      <c r="I700" s="19" t="str">
        <f t="shared" si="110"/>
        <v>J</v>
      </c>
      <c r="J700" s="19" t="str">
        <f t="shared" si="111"/>
        <v>N</v>
      </c>
      <c r="K700" s="19" t="str">
        <f t="shared" si="112"/>
        <v>zzzz</v>
      </c>
      <c r="L700" s="19" t="str">
        <f t="shared" si="113"/>
        <v>HV</v>
      </c>
      <c r="M700" s="353" t="str">
        <f t="shared" si="114"/>
        <v>-</v>
      </c>
      <c r="N700" s="356" t="str">
        <f t="shared" si="115"/>
        <v/>
      </c>
      <c r="O700" s="356" t="str">
        <f t="shared" si="116"/>
        <v/>
      </c>
      <c r="P700" s="353" t="str">
        <f t="shared" si="117"/>
        <v/>
      </c>
      <c r="Q700" s="356">
        <f t="shared" si="118"/>
        <v>3</v>
      </c>
      <c r="R700" s="356">
        <f t="shared" si="119"/>
        <v>312</v>
      </c>
      <c r="S700" s="356">
        <f t="shared" si="120"/>
        <v>312</v>
      </c>
    </row>
    <row r="701" spans="1:19" ht="13.5" thickBot="1" x14ac:dyDescent="0.25">
      <c r="A701" s="19" t="s">
        <v>205</v>
      </c>
      <c r="B701" s="19" t="s">
        <v>967</v>
      </c>
      <c r="C701" s="19" t="s">
        <v>673</v>
      </c>
      <c r="E701" s="353">
        <v>18</v>
      </c>
      <c r="F701" s="19" t="s">
        <v>16</v>
      </c>
      <c r="G701" s="354">
        <v>36251.382361111115</v>
      </c>
      <c r="H701" s="354">
        <v>45461.647037037037</v>
      </c>
      <c r="I701" s="19" t="str">
        <f t="shared" si="110"/>
        <v>J</v>
      </c>
      <c r="J701" s="19" t="str">
        <f t="shared" si="111"/>
        <v>N</v>
      </c>
      <c r="K701" s="19" t="str">
        <f t="shared" si="112"/>
        <v>zzzz</v>
      </c>
      <c r="L701" s="19" t="str">
        <f t="shared" si="113"/>
        <v>HV</v>
      </c>
      <c r="M701" s="19" t="str">
        <f t="shared" si="114"/>
        <v>-</v>
      </c>
      <c r="N701" s="355" t="str">
        <f t="shared" si="115"/>
        <v/>
      </c>
      <c r="O701" s="355" t="str">
        <f t="shared" si="116"/>
        <v/>
      </c>
      <c r="P701" s="19" t="str">
        <f t="shared" si="117"/>
        <v/>
      </c>
      <c r="Q701" s="355">
        <f t="shared" si="118"/>
        <v>4</v>
      </c>
      <c r="R701" s="355">
        <f t="shared" si="119"/>
        <v>313</v>
      </c>
      <c r="S701" s="355">
        <f t="shared" si="120"/>
        <v>313</v>
      </c>
    </row>
    <row r="702" spans="1:19" ht="13.5" thickBot="1" x14ac:dyDescent="0.25">
      <c r="A702" s="353" t="s">
        <v>205</v>
      </c>
      <c r="B702" s="353" t="s">
        <v>967</v>
      </c>
      <c r="C702" s="353" t="s">
        <v>673</v>
      </c>
      <c r="E702" s="353">
        <v>23</v>
      </c>
      <c r="F702" s="353" t="s">
        <v>9</v>
      </c>
      <c r="G702" s="354">
        <v>39301.448136574072</v>
      </c>
      <c r="H702" s="354">
        <v>45453.459166666667</v>
      </c>
      <c r="I702" s="19" t="str">
        <f t="shared" si="110"/>
        <v>J</v>
      </c>
      <c r="J702" s="19" t="str">
        <f t="shared" si="111"/>
        <v>N</v>
      </c>
      <c r="K702" s="19" t="str">
        <f t="shared" si="112"/>
        <v>zzzz</v>
      </c>
      <c r="L702" s="19" t="str">
        <f t="shared" si="113"/>
        <v>HV</v>
      </c>
      <c r="M702" s="353" t="str">
        <f t="shared" si="114"/>
        <v>-</v>
      </c>
      <c r="N702" s="356" t="str">
        <f t="shared" si="115"/>
        <v/>
      </c>
      <c r="O702" s="356" t="str">
        <f t="shared" si="116"/>
        <v/>
      </c>
      <c r="P702" s="353" t="str">
        <f t="shared" si="117"/>
        <v/>
      </c>
      <c r="Q702" s="356">
        <f t="shared" si="118"/>
        <v>5</v>
      </c>
      <c r="R702" s="356">
        <f t="shared" si="119"/>
        <v>314</v>
      </c>
      <c r="S702" s="356">
        <f t="shared" si="120"/>
        <v>314</v>
      </c>
    </row>
    <row r="703" spans="1:19" ht="13.5" thickBot="1" x14ac:dyDescent="0.25">
      <c r="A703" s="353" t="s">
        <v>205</v>
      </c>
      <c r="B703" s="353" t="s">
        <v>567</v>
      </c>
      <c r="C703" s="353" t="s">
        <v>673</v>
      </c>
      <c r="E703" s="353"/>
      <c r="F703" s="353" t="s">
        <v>10</v>
      </c>
      <c r="G703" s="354">
        <v>40599.56695601852</v>
      </c>
      <c r="H703" s="354">
        <v>45677.366631944446</v>
      </c>
      <c r="I703" s="19" t="str">
        <f t="shared" si="110"/>
        <v>J</v>
      </c>
      <c r="J703" s="19" t="str">
        <f t="shared" si="111"/>
        <v>N</v>
      </c>
      <c r="K703" s="19" t="str">
        <f t="shared" si="112"/>
        <v>zzzz</v>
      </c>
      <c r="L703" s="19" t="str">
        <f t="shared" si="113"/>
        <v>HV</v>
      </c>
      <c r="M703" s="353" t="str">
        <f t="shared" si="114"/>
        <v>-</v>
      </c>
      <c r="N703" s="356" t="str">
        <f t="shared" si="115"/>
        <v/>
      </c>
      <c r="O703" s="356" t="str">
        <f t="shared" si="116"/>
        <v/>
      </c>
      <c r="P703" s="353" t="str">
        <f t="shared" si="117"/>
        <v/>
      </c>
      <c r="Q703" s="356">
        <f t="shared" si="118"/>
        <v>6</v>
      </c>
      <c r="R703" s="356">
        <f t="shared" si="119"/>
        <v>315</v>
      </c>
      <c r="S703" s="356">
        <f t="shared" si="120"/>
        <v>315</v>
      </c>
    </row>
    <row r="704" spans="1:19" ht="13.5" thickBot="1" x14ac:dyDescent="0.25">
      <c r="A704" s="19" t="s">
        <v>205</v>
      </c>
      <c r="B704" s="19" t="s">
        <v>967</v>
      </c>
      <c r="C704" s="19" t="s">
        <v>673</v>
      </c>
      <c r="E704" s="353"/>
      <c r="F704" s="19" t="s">
        <v>11</v>
      </c>
      <c r="G704" s="354">
        <v>36251.382361111115</v>
      </c>
      <c r="H704" s="354">
        <v>45258.636655092596</v>
      </c>
      <c r="I704" s="19" t="str">
        <f t="shared" si="110"/>
        <v>J</v>
      </c>
      <c r="J704" s="19" t="str">
        <f t="shared" si="111"/>
        <v>N</v>
      </c>
      <c r="K704" s="19" t="str">
        <f t="shared" si="112"/>
        <v>zzzz</v>
      </c>
      <c r="L704" s="19" t="str">
        <f t="shared" si="113"/>
        <v>HV</v>
      </c>
      <c r="M704" s="19" t="str">
        <f t="shared" si="114"/>
        <v>-</v>
      </c>
      <c r="N704" s="355" t="str">
        <f t="shared" si="115"/>
        <v/>
      </c>
      <c r="O704" s="355" t="str">
        <f t="shared" si="116"/>
        <v/>
      </c>
      <c r="P704" s="19" t="str">
        <f t="shared" si="117"/>
        <v/>
      </c>
      <c r="Q704" s="355">
        <f t="shared" si="118"/>
        <v>7</v>
      </c>
      <c r="R704" s="355">
        <f t="shared" si="119"/>
        <v>316</v>
      </c>
      <c r="S704" s="355">
        <f t="shared" si="120"/>
        <v>316</v>
      </c>
    </row>
    <row r="705" spans="1:19" ht="13.5" thickBot="1" x14ac:dyDescent="0.25">
      <c r="A705" s="19" t="s">
        <v>205</v>
      </c>
      <c r="B705" s="19" t="s">
        <v>967</v>
      </c>
      <c r="C705" s="19" t="s">
        <v>673</v>
      </c>
      <c r="E705" s="353">
        <v>23</v>
      </c>
      <c r="F705" s="19" t="s">
        <v>15</v>
      </c>
      <c r="G705" s="354">
        <v>42185.375972222224</v>
      </c>
      <c r="H705" s="354">
        <v>44978.611909722225</v>
      </c>
      <c r="I705" s="19" t="str">
        <f t="shared" si="110"/>
        <v>J</v>
      </c>
      <c r="J705" s="19" t="str">
        <f t="shared" si="111"/>
        <v>N</v>
      </c>
      <c r="K705" s="19" t="str">
        <f t="shared" si="112"/>
        <v>zzzz</v>
      </c>
      <c r="L705" s="19" t="str">
        <f t="shared" si="113"/>
        <v>HV</v>
      </c>
      <c r="M705" s="19" t="str">
        <f t="shared" si="114"/>
        <v>-</v>
      </c>
      <c r="N705" s="355" t="str">
        <f t="shared" si="115"/>
        <v/>
      </c>
      <c r="O705" s="355" t="str">
        <f t="shared" si="116"/>
        <v/>
      </c>
      <c r="P705" s="19" t="str">
        <f t="shared" si="117"/>
        <v/>
      </c>
      <c r="Q705" s="355">
        <f t="shared" si="118"/>
        <v>8</v>
      </c>
      <c r="R705" s="355">
        <f t="shared" si="119"/>
        <v>317</v>
      </c>
      <c r="S705" s="355">
        <f t="shared" si="120"/>
        <v>317</v>
      </c>
    </row>
    <row r="706" spans="1:19" ht="13.5" thickBot="1" x14ac:dyDescent="0.25">
      <c r="A706" s="353" t="s">
        <v>205</v>
      </c>
      <c r="B706" s="353" t="s">
        <v>967</v>
      </c>
      <c r="C706" s="353" t="s">
        <v>673</v>
      </c>
      <c r="E706" s="353"/>
      <c r="F706" s="353" t="s">
        <v>12</v>
      </c>
      <c r="G706" s="354">
        <v>43013.536550925928</v>
      </c>
      <c r="H706" s="354">
        <v>45632.436099537037</v>
      </c>
      <c r="I706" s="19" t="str">
        <f t="shared" ref="I706:I769" si="121">IF((LEN(A706)&gt;2),"J","N")</f>
        <v>J</v>
      </c>
      <c r="J706" s="19" t="str">
        <f t="shared" ref="J706:J769" si="122">IF((D706&gt;0),"J","N")</f>
        <v>N</v>
      </c>
      <c r="K706" s="19" t="str">
        <f t="shared" ref="K706:K769" si="123">IF((D706&gt;0),(MID(D706,1,2)),"zzzz")</f>
        <v>zzzz</v>
      </c>
      <c r="L706" s="19" t="str">
        <f t="shared" ref="L706:L769" si="124">MID(A706,1,2)</f>
        <v>HV</v>
      </c>
      <c r="M706" s="353" t="str">
        <f t="shared" ref="M706:M769" si="125">MID(A706,3,1)</f>
        <v>-</v>
      </c>
      <c r="N706" s="356" t="str">
        <f t="shared" ref="N706:N769" si="126">IF(A706=A707,"",Q706)</f>
        <v/>
      </c>
      <c r="O706" s="356" t="str">
        <f t="shared" ref="O706:O769" si="127">IF(D706=D707,"",R706)</f>
        <v/>
      </c>
      <c r="P706" s="353" t="str">
        <f t="shared" ref="P706:P769" si="128">IF(K706=K707,"",S706)</f>
        <v/>
      </c>
      <c r="Q706" s="356">
        <f t="shared" ref="Q706:Q769" si="129">IF(A706=A705,Q705+ 1,1)</f>
        <v>9</v>
      </c>
      <c r="R706" s="356">
        <f t="shared" ref="R706:R769" si="130">IF(D706=D705,R705+ 1,1)</f>
        <v>318</v>
      </c>
      <c r="S706" s="356">
        <f t="shared" ref="S706:S769" si="131">IF(K706=K705,S705+ 1,1)</f>
        <v>318</v>
      </c>
    </row>
    <row r="707" spans="1:19" ht="13.5" thickBot="1" x14ac:dyDescent="0.25">
      <c r="A707" s="19" t="s">
        <v>205</v>
      </c>
      <c r="B707" s="19" t="s">
        <v>1888</v>
      </c>
      <c r="C707" s="19" t="s">
        <v>673</v>
      </c>
      <c r="E707" s="353">
        <v>4</v>
      </c>
      <c r="F707" s="19" t="s">
        <v>13</v>
      </c>
      <c r="G707" s="354">
        <v>36251.382361111115</v>
      </c>
      <c r="H707" s="354">
        <v>45776.467627314814</v>
      </c>
      <c r="I707" s="19" t="str">
        <f t="shared" si="121"/>
        <v>J</v>
      </c>
      <c r="J707" s="19" t="str">
        <f t="shared" si="122"/>
        <v>N</v>
      </c>
      <c r="K707" s="19" t="str">
        <f t="shared" si="123"/>
        <v>zzzz</v>
      </c>
      <c r="L707" s="19" t="str">
        <f t="shared" si="124"/>
        <v>HV</v>
      </c>
      <c r="M707" s="19" t="str">
        <f t="shared" si="125"/>
        <v>-</v>
      </c>
      <c r="N707" s="355">
        <f t="shared" si="126"/>
        <v>10</v>
      </c>
      <c r="O707" s="355" t="str">
        <f t="shared" si="127"/>
        <v/>
      </c>
      <c r="P707" s="19" t="str">
        <f t="shared" si="128"/>
        <v/>
      </c>
      <c r="Q707" s="355">
        <f t="shared" si="129"/>
        <v>10</v>
      </c>
      <c r="R707" s="355">
        <f t="shared" si="130"/>
        <v>319</v>
      </c>
      <c r="S707" s="355">
        <f t="shared" si="131"/>
        <v>319</v>
      </c>
    </row>
    <row r="708" spans="1:19" ht="13.5" thickBot="1" x14ac:dyDescent="0.25">
      <c r="A708" s="19" t="s">
        <v>984</v>
      </c>
      <c r="B708" s="19" t="s">
        <v>985</v>
      </c>
      <c r="C708" s="19" t="s">
        <v>673</v>
      </c>
      <c r="E708" s="353"/>
      <c r="F708" s="19" t="s">
        <v>6</v>
      </c>
      <c r="G708" s="354">
        <v>45314.451736111114</v>
      </c>
      <c r="H708" s="354">
        <v>45314.451736111114</v>
      </c>
      <c r="I708" s="19" t="str">
        <f t="shared" si="121"/>
        <v>J</v>
      </c>
      <c r="J708" s="19" t="str">
        <f t="shared" si="122"/>
        <v>N</v>
      </c>
      <c r="K708" s="19" t="str">
        <f t="shared" si="123"/>
        <v>zzzz</v>
      </c>
      <c r="L708" s="19" t="str">
        <f t="shared" si="124"/>
        <v>HV</v>
      </c>
      <c r="M708" s="19" t="str">
        <f t="shared" si="125"/>
        <v>-</v>
      </c>
      <c r="N708" s="355" t="str">
        <f t="shared" si="126"/>
        <v/>
      </c>
      <c r="O708" s="355" t="str">
        <f t="shared" si="127"/>
        <v/>
      </c>
      <c r="P708" s="19" t="str">
        <f t="shared" si="128"/>
        <v/>
      </c>
      <c r="Q708" s="355">
        <f t="shared" si="129"/>
        <v>1</v>
      </c>
      <c r="R708" s="355">
        <f t="shared" si="130"/>
        <v>320</v>
      </c>
      <c r="S708" s="355">
        <f t="shared" si="131"/>
        <v>320</v>
      </c>
    </row>
    <row r="709" spans="1:19" ht="13.5" thickBot="1" x14ac:dyDescent="0.25">
      <c r="A709" s="19" t="s">
        <v>984</v>
      </c>
      <c r="B709" s="19" t="s">
        <v>985</v>
      </c>
      <c r="C709" s="19" t="s">
        <v>673</v>
      </c>
      <c r="E709" s="353"/>
      <c r="F709" s="19" t="s">
        <v>9</v>
      </c>
      <c r="G709" s="354">
        <v>45309.457800925928</v>
      </c>
      <c r="H709" s="354">
        <v>45632.592453703706</v>
      </c>
      <c r="I709" s="19" t="str">
        <f t="shared" si="121"/>
        <v>J</v>
      </c>
      <c r="J709" s="19" t="str">
        <f t="shared" si="122"/>
        <v>N</v>
      </c>
      <c r="K709" s="19" t="str">
        <f t="shared" si="123"/>
        <v>zzzz</v>
      </c>
      <c r="L709" s="19" t="str">
        <f t="shared" si="124"/>
        <v>HV</v>
      </c>
      <c r="M709" s="19" t="str">
        <f t="shared" si="125"/>
        <v>-</v>
      </c>
      <c r="N709" s="355" t="str">
        <f t="shared" si="126"/>
        <v/>
      </c>
      <c r="O709" s="355" t="str">
        <f t="shared" si="127"/>
        <v/>
      </c>
      <c r="P709" s="19" t="str">
        <f t="shared" si="128"/>
        <v/>
      </c>
      <c r="Q709" s="355">
        <f t="shared" si="129"/>
        <v>2</v>
      </c>
      <c r="R709" s="355">
        <f t="shared" si="130"/>
        <v>321</v>
      </c>
      <c r="S709" s="355">
        <f t="shared" si="131"/>
        <v>321</v>
      </c>
    </row>
    <row r="710" spans="1:19" ht="13.5" thickBot="1" x14ac:dyDescent="0.25">
      <c r="A710" s="353" t="s">
        <v>984</v>
      </c>
      <c r="B710" s="353" t="s">
        <v>985</v>
      </c>
      <c r="C710" s="353" t="s">
        <v>673</v>
      </c>
      <c r="E710" s="353"/>
      <c r="F710" s="353" t="s">
        <v>11</v>
      </c>
      <c r="G710" s="354">
        <v>45803.585196759261</v>
      </c>
      <c r="H710" s="354">
        <v>45803.585196759261</v>
      </c>
      <c r="I710" s="19" t="str">
        <f t="shared" si="121"/>
        <v>J</v>
      </c>
      <c r="J710" s="19" t="str">
        <f t="shared" si="122"/>
        <v>N</v>
      </c>
      <c r="K710" s="19" t="str">
        <f t="shared" si="123"/>
        <v>zzzz</v>
      </c>
      <c r="L710" s="19" t="str">
        <f t="shared" si="124"/>
        <v>HV</v>
      </c>
      <c r="M710" s="19" t="str">
        <f t="shared" si="125"/>
        <v>-</v>
      </c>
      <c r="N710" s="355" t="str">
        <f t="shared" si="126"/>
        <v/>
      </c>
      <c r="O710" s="355" t="str">
        <f t="shared" si="127"/>
        <v/>
      </c>
      <c r="P710" s="19" t="str">
        <f t="shared" si="128"/>
        <v/>
      </c>
      <c r="Q710" s="355">
        <f t="shared" si="129"/>
        <v>3</v>
      </c>
      <c r="R710" s="355">
        <f t="shared" si="130"/>
        <v>322</v>
      </c>
      <c r="S710" s="355">
        <f t="shared" si="131"/>
        <v>322</v>
      </c>
    </row>
    <row r="711" spans="1:19" ht="13.5" thickBot="1" x14ac:dyDescent="0.25">
      <c r="A711" s="19" t="s">
        <v>984</v>
      </c>
      <c r="B711" s="19" t="s">
        <v>985</v>
      </c>
      <c r="C711" s="19" t="s">
        <v>673</v>
      </c>
      <c r="E711" s="353">
        <v>24</v>
      </c>
      <c r="F711" s="19" t="s">
        <v>15</v>
      </c>
      <c r="G711" s="354">
        <v>44529.434710648151</v>
      </c>
      <c r="H711" s="354">
        <v>44978.612083333333</v>
      </c>
      <c r="I711" s="19" t="str">
        <f t="shared" si="121"/>
        <v>J</v>
      </c>
      <c r="J711" s="19" t="str">
        <f t="shared" si="122"/>
        <v>N</v>
      </c>
      <c r="K711" s="19" t="str">
        <f t="shared" si="123"/>
        <v>zzzz</v>
      </c>
      <c r="L711" s="19" t="str">
        <f t="shared" si="124"/>
        <v>HV</v>
      </c>
      <c r="M711" s="19" t="str">
        <f t="shared" si="125"/>
        <v>-</v>
      </c>
      <c r="N711" s="355" t="str">
        <f t="shared" si="126"/>
        <v/>
      </c>
      <c r="O711" s="355" t="str">
        <f t="shared" si="127"/>
        <v/>
      </c>
      <c r="P711" s="19" t="str">
        <f t="shared" si="128"/>
        <v/>
      </c>
      <c r="Q711" s="355">
        <f t="shared" si="129"/>
        <v>4</v>
      </c>
      <c r="R711" s="355">
        <f t="shared" si="130"/>
        <v>323</v>
      </c>
      <c r="S711" s="355">
        <f t="shared" si="131"/>
        <v>323</v>
      </c>
    </row>
    <row r="712" spans="1:19" ht="13.5" thickBot="1" x14ac:dyDescent="0.25">
      <c r="A712" s="19" t="s">
        <v>984</v>
      </c>
      <c r="B712" s="19" t="s">
        <v>985</v>
      </c>
      <c r="C712" s="19" t="s">
        <v>673</v>
      </c>
      <c r="E712" s="353"/>
      <c r="F712" s="19" t="s">
        <v>12</v>
      </c>
      <c r="G712" s="354">
        <v>45812.651273148149</v>
      </c>
      <c r="H712" s="354">
        <v>45812.651273148149</v>
      </c>
      <c r="I712" s="19" t="str">
        <f t="shared" si="121"/>
        <v>J</v>
      </c>
      <c r="J712" s="19" t="str">
        <f t="shared" si="122"/>
        <v>N</v>
      </c>
      <c r="K712" s="19" t="str">
        <f t="shared" si="123"/>
        <v>zzzz</v>
      </c>
      <c r="L712" s="19" t="str">
        <f t="shared" si="124"/>
        <v>HV</v>
      </c>
      <c r="M712" s="19" t="str">
        <f t="shared" si="125"/>
        <v>-</v>
      </c>
      <c r="N712" s="355">
        <f t="shared" si="126"/>
        <v>5</v>
      </c>
      <c r="O712" s="355" t="str">
        <f t="shared" si="127"/>
        <v/>
      </c>
      <c r="P712" s="19" t="str">
        <f t="shared" si="128"/>
        <v/>
      </c>
      <c r="Q712" s="355">
        <f t="shared" si="129"/>
        <v>5</v>
      </c>
      <c r="R712" s="355">
        <f t="shared" si="130"/>
        <v>324</v>
      </c>
      <c r="S712" s="355">
        <f t="shared" si="131"/>
        <v>324</v>
      </c>
    </row>
    <row r="713" spans="1:19" ht="13.5" thickBot="1" x14ac:dyDescent="0.25">
      <c r="A713" s="19" t="s">
        <v>281</v>
      </c>
      <c r="B713" s="19" t="s">
        <v>568</v>
      </c>
      <c r="C713" s="19" t="s">
        <v>673</v>
      </c>
      <c r="E713" s="353">
        <v>25</v>
      </c>
      <c r="F713" s="19" t="s">
        <v>6</v>
      </c>
      <c r="G713" s="354">
        <v>43035.567893518521</v>
      </c>
      <c r="H713" s="354">
        <v>45470.357268518521</v>
      </c>
      <c r="I713" s="19" t="str">
        <f t="shared" si="121"/>
        <v>J</v>
      </c>
      <c r="J713" s="19" t="str">
        <f t="shared" si="122"/>
        <v>N</v>
      </c>
      <c r="K713" s="19" t="str">
        <f t="shared" si="123"/>
        <v>zzzz</v>
      </c>
      <c r="L713" s="19" t="str">
        <f t="shared" si="124"/>
        <v>HV</v>
      </c>
      <c r="M713" s="19" t="str">
        <f t="shared" si="125"/>
        <v>-</v>
      </c>
      <c r="N713" s="355" t="str">
        <f t="shared" si="126"/>
        <v/>
      </c>
      <c r="O713" s="355" t="str">
        <f t="shared" si="127"/>
        <v/>
      </c>
      <c r="P713" s="19" t="str">
        <f t="shared" si="128"/>
        <v/>
      </c>
      <c r="Q713" s="355">
        <f t="shared" si="129"/>
        <v>1</v>
      </c>
      <c r="R713" s="355">
        <f t="shared" si="130"/>
        <v>325</v>
      </c>
      <c r="S713" s="355">
        <f t="shared" si="131"/>
        <v>325</v>
      </c>
    </row>
    <row r="714" spans="1:19" ht="13.5" thickBot="1" x14ac:dyDescent="0.25">
      <c r="A714" s="19" t="s">
        <v>281</v>
      </c>
      <c r="B714" s="19" t="s">
        <v>568</v>
      </c>
      <c r="C714" s="19" t="s">
        <v>673</v>
      </c>
      <c r="E714" s="353">
        <v>3</v>
      </c>
      <c r="F714" s="19" t="s">
        <v>7</v>
      </c>
      <c r="G714" s="354">
        <v>44154.294074074074</v>
      </c>
      <c r="H714" s="354">
        <v>44902.541250000002</v>
      </c>
      <c r="I714" s="19" t="str">
        <f t="shared" si="121"/>
        <v>J</v>
      </c>
      <c r="J714" s="19" t="str">
        <f t="shared" si="122"/>
        <v>N</v>
      </c>
      <c r="K714" s="19" t="str">
        <f t="shared" si="123"/>
        <v>zzzz</v>
      </c>
      <c r="L714" s="19" t="str">
        <f t="shared" si="124"/>
        <v>HV</v>
      </c>
      <c r="M714" s="19" t="str">
        <f t="shared" si="125"/>
        <v>-</v>
      </c>
      <c r="N714" s="355" t="str">
        <f t="shared" si="126"/>
        <v/>
      </c>
      <c r="O714" s="355" t="str">
        <f t="shared" si="127"/>
        <v/>
      </c>
      <c r="P714" s="19" t="str">
        <f t="shared" si="128"/>
        <v/>
      </c>
      <c r="Q714" s="355">
        <f t="shared" si="129"/>
        <v>2</v>
      </c>
      <c r="R714" s="355">
        <f t="shared" si="130"/>
        <v>326</v>
      </c>
      <c r="S714" s="355">
        <f t="shared" si="131"/>
        <v>326</v>
      </c>
    </row>
    <row r="715" spans="1:19" ht="13.5" thickBot="1" x14ac:dyDescent="0.25">
      <c r="A715" s="353" t="s">
        <v>281</v>
      </c>
      <c r="B715" s="353" t="s">
        <v>568</v>
      </c>
      <c r="C715" s="353" t="s">
        <v>673</v>
      </c>
      <c r="E715" s="353">
        <v>19</v>
      </c>
      <c r="F715" s="353" t="s">
        <v>16</v>
      </c>
      <c r="G715" s="354">
        <v>44040.481319444443</v>
      </c>
      <c r="H715" s="354">
        <v>45461.647314814814</v>
      </c>
      <c r="I715" s="19" t="str">
        <f t="shared" si="121"/>
        <v>J</v>
      </c>
      <c r="J715" s="19" t="str">
        <f t="shared" si="122"/>
        <v>N</v>
      </c>
      <c r="K715" s="19" t="str">
        <f t="shared" si="123"/>
        <v>zzzz</v>
      </c>
      <c r="L715" s="19" t="str">
        <f t="shared" si="124"/>
        <v>HV</v>
      </c>
      <c r="M715" s="19" t="str">
        <f t="shared" si="125"/>
        <v>-</v>
      </c>
      <c r="N715" s="355" t="str">
        <f t="shared" si="126"/>
        <v/>
      </c>
      <c r="O715" s="355" t="str">
        <f t="shared" si="127"/>
        <v/>
      </c>
      <c r="P715" s="19" t="str">
        <f t="shared" si="128"/>
        <v/>
      </c>
      <c r="Q715" s="355">
        <f t="shared" si="129"/>
        <v>3</v>
      </c>
      <c r="R715" s="355">
        <f t="shared" si="130"/>
        <v>327</v>
      </c>
      <c r="S715" s="355">
        <f t="shared" si="131"/>
        <v>327</v>
      </c>
    </row>
    <row r="716" spans="1:19" ht="13.5" thickBot="1" x14ac:dyDescent="0.25">
      <c r="A716" s="19" t="s">
        <v>281</v>
      </c>
      <c r="B716" s="19" t="s">
        <v>568</v>
      </c>
      <c r="C716" s="19" t="s">
        <v>673</v>
      </c>
      <c r="E716" s="353">
        <v>25</v>
      </c>
      <c r="F716" s="19" t="s">
        <v>9</v>
      </c>
      <c r="G716" s="354">
        <v>44147.415520833332</v>
      </c>
      <c r="H716" s="354">
        <v>45453.459490740737</v>
      </c>
      <c r="I716" s="19" t="str">
        <f t="shared" si="121"/>
        <v>J</v>
      </c>
      <c r="J716" s="19" t="str">
        <f t="shared" si="122"/>
        <v>N</v>
      </c>
      <c r="K716" s="19" t="str">
        <f t="shared" si="123"/>
        <v>zzzz</v>
      </c>
      <c r="L716" s="19" t="str">
        <f t="shared" si="124"/>
        <v>HV</v>
      </c>
      <c r="M716" s="19" t="str">
        <f t="shared" si="125"/>
        <v>-</v>
      </c>
      <c r="N716" s="355" t="str">
        <f t="shared" si="126"/>
        <v/>
      </c>
      <c r="O716" s="355" t="str">
        <f t="shared" si="127"/>
        <v/>
      </c>
      <c r="P716" s="19" t="str">
        <f t="shared" si="128"/>
        <v/>
      </c>
      <c r="Q716" s="355">
        <f t="shared" si="129"/>
        <v>4</v>
      </c>
      <c r="R716" s="355">
        <f t="shared" si="130"/>
        <v>328</v>
      </c>
      <c r="S716" s="355">
        <f t="shared" si="131"/>
        <v>328</v>
      </c>
    </row>
    <row r="717" spans="1:19" ht="13.5" thickBot="1" x14ac:dyDescent="0.25">
      <c r="A717" s="19" t="s">
        <v>281</v>
      </c>
      <c r="B717" s="19" t="s">
        <v>568</v>
      </c>
      <c r="C717" s="19" t="s">
        <v>673</v>
      </c>
      <c r="E717" s="353"/>
      <c r="F717" s="19" t="s">
        <v>11</v>
      </c>
      <c r="G717" s="354">
        <v>44663.694143518522</v>
      </c>
      <c r="H717" s="354">
        <v>45258.636782407404</v>
      </c>
      <c r="I717" s="19" t="str">
        <f t="shared" si="121"/>
        <v>J</v>
      </c>
      <c r="J717" s="19" t="str">
        <f t="shared" si="122"/>
        <v>N</v>
      </c>
      <c r="K717" s="19" t="str">
        <f t="shared" si="123"/>
        <v>zzzz</v>
      </c>
      <c r="L717" s="19" t="str">
        <f t="shared" si="124"/>
        <v>HV</v>
      </c>
      <c r="M717" s="19" t="str">
        <f t="shared" si="125"/>
        <v>-</v>
      </c>
      <c r="N717" s="355" t="str">
        <f t="shared" si="126"/>
        <v/>
      </c>
      <c r="O717" s="355" t="str">
        <f t="shared" si="127"/>
        <v/>
      </c>
      <c r="P717" s="19" t="str">
        <f t="shared" si="128"/>
        <v/>
      </c>
      <c r="Q717" s="355">
        <f t="shared" si="129"/>
        <v>5</v>
      </c>
      <c r="R717" s="355">
        <f t="shared" si="130"/>
        <v>329</v>
      </c>
      <c r="S717" s="355">
        <f t="shared" si="131"/>
        <v>329</v>
      </c>
    </row>
    <row r="718" spans="1:19" ht="13.5" thickBot="1" x14ac:dyDescent="0.25">
      <c r="A718" s="19" t="s">
        <v>281</v>
      </c>
      <c r="B718" s="19" t="s">
        <v>568</v>
      </c>
      <c r="C718" s="19" t="s">
        <v>673</v>
      </c>
      <c r="E718" s="353">
        <v>25</v>
      </c>
      <c r="F718" s="19" t="s">
        <v>15</v>
      </c>
      <c r="G718" s="354">
        <v>44425.430659722224</v>
      </c>
      <c r="H718" s="354">
        <v>44978.612175925926</v>
      </c>
      <c r="I718" s="19" t="str">
        <f t="shared" si="121"/>
        <v>J</v>
      </c>
      <c r="J718" s="19" t="str">
        <f t="shared" si="122"/>
        <v>N</v>
      </c>
      <c r="K718" s="19" t="str">
        <f t="shared" si="123"/>
        <v>zzzz</v>
      </c>
      <c r="L718" s="19" t="str">
        <f t="shared" si="124"/>
        <v>HV</v>
      </c>
      <c r="M718" s="19" t="str">
        <f t="shared" si="125"/>
        <v>-</v>
      </c>
      <c r="N718" s="355" t="str">
        <f t="shared" si="126"/>
        <v/>
      </c>
      <c r="O718" s="355" t="str">
        <f t="shared" si="127"/>
        <v/>
      </c>
      <c r="P718" s="19" t="str">
        <f t="shared" si="128"/>
        <v/>
      </c>
      <c r="Q718" s="355">
        <f t="shared" si="129"/>
        <v>6</v>
      </c>
      <c r="R718" s="355">
        <f t="shared" si="130"/>
        <v>330</v>
      </c>
      <c r="S718" s="355">
        <f t="shared" si="131"/>
        <v>330</v>
      </c>
    </row>
    <row r="719" spans="1:19" ht="13.5" thickBot="1" x14ac:dyDescent="0.25">
      <c r="A719" s="19" t="s">
        <v>281</v>
      </c>
      <c r="B719" s="19" t="s">
        <v>568</v>
      </c>
      <c r="C719" s="19" t="s">
        <v>673</v>
      </c>
      <c r="E719" s="353"/>
      <c r="F719" s="19" t="s">
        <v>12</v>
      </c>
      <c r="G719" s="354">
        <v>44644.563148148147</v>
      </c>
      <c r="H719" s="354">
        <v>44644.563148148147</v>
      </c>
      <c r="I719" s="19" t="str">
        <f t="shared" si="121"/>
        <v>J</v>
      </c>
      <c r="J719" s="19" t="str">
        <f t="shared" si="122"/>
        <v>N</v>
      </c>
      <c r="K719" s="19" t="str">
        <f t="shared" si="123"/>
        <v>zzzz</v>
      </c>
      <c r="L719" s="19" t="str">
        <f t="shared" si="124"/>
        <v>HV</v>
      </c>
      <c r="M719" s="19" t="str">
        <f t="shared" si="125"/>
        <v>-</v>
      </c>
      <c r="N719" s="355" t="str">
        <f t="shared" si="126"/>
        <v/>
      </c>
      <c r="O719" s="355" t="str">
        <f t="shared" si="127"/>
        <v/>
      </c>
      <c r="P719" s="19" t="str">
        <f t="shared" si="128"/>
        <v/>
      </c>
      <c r="Q719" s="355">
        <f t="shared" si="129"/>
        <v>7</v>
      </c>
      <c r="R719" s="355">
        <f t="shared" si="130"/>
        <v>331</v>
      </c>
      <c r="S719" s="355">
        <f t="shared" si="131"/>
        <v>331</v>
      </c>
    </row>
    <row r="720" spans="1:19" ht="13.5" thickBot="1" x14ac:dyDescent="0.25">
      <c r="A720" s="19" t="s">
        <v>281</v>
      </c>
      <c r="B720" s="19" t="s">
        <v>2157</v>
      </c>
      <c r="C720" s="19" t="s">
        <v>673</v>
      </c>
      <c r="E720" s="353"/>
      <c r="F720" s="19" t="s">
        <v>13</v>
      </c>
      <c r="G720" s="354">
        <v>44720.623611111114</v>
      </c>
      <c r="H720" s="354">
        <v>45538.625706018516</v>
      </c>
      <c r="I720" s="19" t="str">
        <f t="shared" si="121"/>
        <v>J</v>
      </c>
      <c r="J720" s="19" t="str">
        <f t="shared" si="122"/>
        <v>N</v>
      </c>
      <c r="K720" s="19" t="str">
        <f t="shared" si="123"/>
        <v>zzzz</v>
      </c>
      <c r="L720" s="19" t="str">
        <f t="shared" si="124"/>
        <v>HV</v>
      </c>
      <c r="M720" s="19" t="str">
        <f t="shared" si="125"/>
        <v>-</v>
      </c>
      <c r="N720" s="355">
        <f t="shared" si="126"/>
        <v>8</v>
      </c>
      <c r="O720" s="355" t="str">
        <f t="shared" si="127"/>
        <v/>
      </c>
      <c r="P720" s="19" t="str">
        <f t="shared" si="128"/>
        <v/>
      </c>
      <c r="Q720" s="355">
        <f t="shared" si="129"/>
        <v>8</v>
      </c>
      <c r="R720" s="355">
        <f t="shared" si="130"/>
        <v>332</v>
      </c>
      <c r="S720" s="355">
        <f t="shared" si="131"/>
        <v>332</v>
      </c>
    </row>
    <row r="721" spans="1:19" ht="13.5" thickBot="1" x14ac:dyDescent="0.25">
      <c r="A721" s="19" t="s">
        <v>302</v>
      </c>
      <c r="B721" s="19" t="s">
        <v>851</v>
      </c>
      <c r="C721" s="19" t="s">
        <v>673</v>
      </c>
      <c r="E721" s="353">
        <v>26</v>
      </c>
      <c r="F721" s="19" t="s">
        <v>6</v>
      </c>
      <c r="G721" s="354">
        <v>45314.451967592591</v>
      </c>
      <c r="H721" s="354">
        <v>45470.35738425926</v>
      </c>
      <c r="I721" s="19" t="str">
        <f t="shared" si="121"/>
        <v>J</v>
      </c>
      <c r="J721" s="19" t="str">
        <f t="shared" si="122"/>
        <v>N</v>
      </c>
      <c r="K721" s="19" t="str">
        <f t="shared" si="123"/>
        <v>zzzz</v>
      </c>
      <c r="L721" s="19" t="str">
        <f t="shared" si="124"/>
        <v>HV</v>
      </c>
      <c r="M721" s="19" t="str">
        <f t="shared" si="125"/>
        <v>-</v>
      </c>
      <c r="N721" s="355" t="str">
        <f t="shared" si="126"/>
        <v/>
      </c>
      <c r="O721" s="355" t="str">
        <f t="shared" si="127"/>
        <v/>
      </c>
      <c r="P721" s="19" t="str">
        <f t="shared" si="128"/>
        <v/>
      </c>
      <c r="Q721" s="355">
        <f t="shared" si="129"/>
        <v>1</v>
      </c>
      <c r="R721" s="355">
        <f t="shared" si="130"/>
        <v>333</v>
      </c>
      <c r="S721" s="355">
        <f t="shared" si="131"/>
        <v>333</v>
      </c>
    </row>
    <row r="722" spans="1:19" ht="13.5" thickBot="1" x14ac:dyDescent="0.25">
      <c r="A722" s="19" t="s">
        <v>302</v>
      </c>
      <c r="B722" s="19" t="s">
        <v>851</v>
      </c>
      <c r="C722" s="19" t="s">
        <v>673</v>
      </c>
      <c r="E722" s="353">
        <v>26</v>
      </c>
      <c r="F722" s="19" t="s">
        <v>9</v>
      </c>
      <c r="G722" s="354">
        <v>45309.457997685182</v>
      </c>
      <c r="H722" s="354">
        <v>45453.459837962961</v>
      </c>
      <c r="I722" s="19" t="str">
        <f t="shared" si="121"/>
        <v>J</v>
      </c>
      <c r="J722" s="19" t="str">
        <f t="shared" si="122"/>
        <v>N</v>
      </c>
      <c r="K722" s="19" t="str">
        <f t="shared" si="123"/>
        <v>zzzz</v>
      </c>
      <c r="L722" s="19" t="str">
        <f t="shared" si="124"/>
        <v>HV</v>
      </c>
      <c r="M722" s="19" t="str">
        <f t="shared" si="125"/>
        <v>-</v>
      </c>
      <c r="N722" s="355" t="str">
        <f t="shared" si="126"/>
        <v/>
      </c>
      <c r="O722" s="355" t="str">
        <f t="shared" si="127"/>
        <v/>
      </c>
      <c r="P722" s="19" t="str">
        <f t="shared" si="128"/>
        <v/>
      </c>
      <c r="Q722" s="355">
        <f t="shared" si="129"/>
        <v>2</v>
      </c>
      <c r="R722" s="355">
        <f t="shared" si="130"/>
        <v>334</v>
      </c>
      <c r="S722" s="355">
        <f t="shared" si="131"/>
        <v>334</v>
      </c>
    </row>
    <row r="723" spans="1:19" ht="13.5" thickBot="1" x14ac:dyDescent="0.25">
      <c r="A723" s="353" t="s">
        <v>302</v>
      </c>
      <c r="B723" s="353" t="s">
        <v>851</v>
      </c>
      <c r="C723" s="353" t="s">
        <v>673</v>
      </c>
      <c r="E723" s="353"/>
      <c r="F723" s="353" t="s">
        <v>11</v>
      </c>
      <c r="G723" s="354">
        <v>43962.467951388891</v>
      </c>
      <c r="H723" s="354">
        <v>45258.637546296297</v>
      </c>
      <c r="I723" s="19" t="str">
        <f t="shared" si="121"/>
        <v>J</v>
      </c>
      <c r="J723" s="19" t="str">
        <f t="shared" si="122"/>
        <v>N</v>
      </c>
      <c r="K723" s="19" t="str">
        <f t="shared" si="123"/>
        <v>zzzz</v>
      </c>
      <c r="L723" s="19" t="str">
        <f t="shared" si="124"/>
        <v>HV</v>
      </c>
      <c r="M723" s="353" t="str">
        <f t="shared" si="125"/>
        <v>-</v>
      </c>
      <c r="N723" s="356" t="str">
        <f t="shared" si="126"/>
        <v/>
      </c>
      <c r="O723" s="356" t="str">
        <f t="shared" si="127"/>
        <v/>
      </c>
      <c r="P723" s="353" t="str">
        <f t="shared" si="128"/>
        <v/>
      </c>
      <c r="Q723" s="356">
        <f t="shared" si="129"/>
        <v>3</v>
      </c>
      <c r="R723" s="356">
        <f t="shared" si="130"/>
        <v>335</v>
      </c>
      <c r="S723" s="356">
        <f t="shared" si="131"/>
        <v>335</v>
      </c>
    </row>
    <row r="724" spans="1:19" ht="13.5" thickBot="1" x14ac:dyDescent="0.25">
      <c r="A724" s="19" t="s">
        <v>302</v>
      </c>
      <c r="B724" s="19" t="s">
        <v>851</v>
      </c>
      <c r="C724" s="19" t="s">
        <v>673</v>
      </c>
      <c r="E724" s="353">
        <v>26</v>
      </c>
      <c r="F724" s="19" t="s">
        <v>15</v>
      </c>
      <c r="G724" s="354">
        <v>44523</v>
      </c>
      <c r="H724" s="354">
        <v>44978.612384259257</v>
      </c>
      <c r="I724" s="19" t="str">
        <f t="shared" si="121"/>
        <v>J</v>
      </c>
      <c r="J724" s="19" t="str">
        <f t="shared" si="122"/>
        <v>N</v>
      </c>
      <c r="K724" s="19" t="str">
        <f t="shared" si="123"/>
        <v>zzzz</v>
      </c>
      <c r="L724" s="19" t="str">
        <f t="shared" si="124"/>
        <v>HV</v>
      </c>
      <c r="M724" s="19" t="str">
        <f t="shared" si="125"/>
        <v>-</v>
      </c>
      <c r="N724" s="355" t="str">
        <f t="shared" si="126"/>
        <v/>
      </c>
      <c r="O724" s="355" t="str">
        <f t="shared" si="127"/>
        <v/>
      </c>
      <c r="P724" s="19" t="str">
        <f t="shared" si="128"/>
        <v/>
      </c>
      <c r="Q724" s="355">
        <f t="shared" si="129"/>
        <v>4</v>
      </c>
      <c r="R724" s="355">
        <f t="shared" si="130"/>
        <v>336</v>
      </c>
      <c r="S724" s="355">
        <f t="shared" si="131"/>
        <v>336</v>
      </c>
    </row>
    <row r="725" spans="1:19" ht="13.5" thickBot="1" x14ac:dyDescent="0.25">
      <c r="A725" s="19" t="s">
        <v>302</v>
      </c>
      <c r="B725" s="19" t="s">
        <v>851</v>
      </c>
      <c r="C725" s="19" t="s">
        <v>673</v>
      </c>
      <c r="E725" s="353"/>
      <c r="F725" s="19" t="s">
        <v>12</v>
      </c>
      <c r="G725" s="354">
        <v>45812.651423611111</v>
      </c>
      <c r="H725" s="354">
        <v>45812.651423611111</v>
      </c>
      <c r="I725" s="19" t="str">
        <f t="shared" si="121"/>
        <v>J</v>
      </c>
      <c r="J725" s="19" t="str">
        <f t="shared" si="122"/>
        <v>N</v>
      </c>
      <c r="K725" s="19" t="str">
        <f t="shared" si="123"/>
        <v>zzzz</v>
      </c>
      <c r="L725" s="19" t="str">
        <f t="shared" si="124"/>
        <v>HV</v>
      </c>
      <c r="M725" s="19" t="str">
        <f t="shared" si="125"/>
        <v>-</v>
      </c>
      <c r="N725" s="355">
        <f t="shared" si="126"/>
        <v>5</v>
      </c>
      <c r="O725" s="355" t="str">
        <f t="shared" si="127"/>
        <v/>
      </c>
      <c r="P725" s="19" t="str">
        <f t="shared" si="128"/>
        <v/>
      </c>
      <c r="Q725" s="355">
        <f t="shared" si="129"/>
        <v>5</v>
      </c>
      <c r="R725" s="355">
        <f t="shared" si="130"/>
        <v>337</v>
      </c>
      <c r="S725" s="355">
        <f t="shared" si="131"/>
        <v>337</v>
      </c>
    </row>
    <row r="726" spans="1:19" ht="13.5" thickBot="1" x14ac:dyDescent="0.25">
      <c r="A726" s="19" t="s">
        <v>304</v>
      </c>
      <c r="B726" s="19" t="s">
        <v>853</v>
      </c>
      <c r="C726" s="19" t="s">
        <v>673</v>
      </c>
      <c r="E726" s="353">
        <v>27</v>
      </c>
      <c r="F726" s="19" t="s">
        <v>6</v>
      </c>
      <c r="G726" s="354">
        <v>45314.452164351853</v>
      </c>
      <c r="H726" s="354">
        <v>45470.357488425929</v>
      </c>
      <c r="I726" s="19" t="str">
        <f t="shared" si="121"/>
        <v>J</v>
      </c>
      <c r="J726" s="19" t="str">
        <f t="shared" si="122"/>
        <v>N</v>
      </c>
      <c r="K726" s="19" t="str">
        <f t="shared" si="123"/>
        <v>zzzz</v>
      </c>
      <c r="L726" s="19" t="str">
        <f t="shared" si="124"/>
        <v>HV</v>
      </c>
      <c r="M726" s="19" t="str">
        <f t="shared" si="125"/>
        <v>-</v>
      </c>
      <c r="N726" s="355" t="str">
        <f t="shared" si="126"/>
        <v/>
      </c>
      <c r="O726" s="355" t="str">
        <f t="shared" si="127"/>
        <v/>
      </c>
      <c r="P726" s="19" t="str">
        <f t="shared" si="128"/>
        <v/>
      </c>
      <c r="Q726" s="355">
        <f t="shared" si="129"/>
        <v>1</v>
      </c>
      <c r="R726" s="355">
        <f t="shared" si="130"/>
        <v>338</v>
      </c>
      <c r="S726" s="355">
        <f t="shared" si="131"/>
        <v>338</v>
      </c>
    </row>
    <row r="727" spans="1:19" ht="13.5" thickBot="1" x14ac:dyDescent="0.25">
      <c r="A727" s="19" t="s">
        <v>304</v>
      </c>
      <c r="B727" s="19" t="s">
        <v>853</v>
      </c>
      <c r="C727" s="19" t="s">
        <v>673</v>
      </c>
      <c r="E727" s="353">
        <v>27</v>
      </c>
      <c r="F727" s="19" t="s">
        <v>9</v>
      </c>
      <c r="G727" s="354">
        <v>45309.45815972222</v>
      </c>
      <c r="H727" s="354">
        <v>45453.460104166668</v>
      </c>
      <c r="I727" s="19" t="str">
        <f t="shared" si="121"/>
        <v>J</v>
      </c>
      <c r="J727" s="19" t="str">
        <f t="shared" si="122"/>
        <v>N</v>
      </c>
      <c r="K727" s="19" t="str">
        <f t="shared" si="123"/>
        <v>zzzz</v>
      </c>
      <c r="L727" s="19" t="str">
        <f t="shared" si="124"/>
        <v>HV</v>
      </c>
      <c r="M727" s="19" t="str">
        <f t="shared" si="125"/>
        <v>-</v>
      </c>
      <c r="N727" s="355" t="str">
        <f t="shared" si="126"/>
        <v/>
      </c>
      <c r="O727" s="355" t="str">
        <f t="shared" si="127"/>
        <v/>
      </c>
      <c r="P727" s="19" t="str">
        <f t="shared" si="128"/>
        <v/>
      </c>
      <c r="Q727" s="355">
        <f t="shared" si="129"/>
        <v>2</v>
      </c>
      <c r="R727" s="355">
        <f t="shared" si="130"/>
        <v>339</v>
      </c>
      <c r="S727" s="355">
        <f t="shared" si="131"/>
        <v>339</v>
      </c>
    </row>
    <row r="728" spans="1:19" ht="13.5" thickBot="1" x14ac:dyDescent="0.25">
      <c r="A728" s="19" t="s">
        <v>304</v>
      </c>
      <c r="B728" s="19" t="s">
        <v>853</v>
      </c>
      <c r="C728" s="19" t="s">
        <v>673</v>
      </c>
      <c r="E728" s="353"/>
      <c r="F728" s="19" t="s">
        <v>11</v>
      </c>
      <c r="G728" s="354">
        <v>44518.68472222222</v>
      </c>
      <c r="H728" s="354">
        <v>45258.637662037036</v>
      </c>
      <c r="I728" s="19" t="str">
        <f t="shared" si="121"/>
        <v>J</v>
      </c>
      <c r="J728" s="19" t="str">
        <f t="shared" si="122"/>
        <v>N</v>
      </c>
      <c r="K728" s="19" t="str">
        <f t="shared" si="123"/>
        <v>zzzz</v>
      </c>
      <c r="L728" s="19" t="str">
        <f t="shared" si="124"/>
        <v>HV</v>
      </c>
      <c r="M728" s="19" t="str">
        <f t="shared" si="125"/>
        <v>-</v>
      </c>
      <c r="N728" s="355" t="str">
        <f t="shared" si="126"/>
        <v/>
      </c>
      <c r="O728" s="355" t="str">
        <f t="shared" si="127"/>
        <v/>
      </c>
      <c r="P728" s="19" t="str">
        <f t="shared" si="128"/>
        <v/>
      </c>
      <c r="Q728" s="355">
        <f t="shared" si="129"/>
        <v>3</v>
      </c>
      <c r="R728" s="355">
        <f t="shared" si="130"/>
        <v>340</v>
      </c>
      <c r="S728" s="355">
        <f t="shared" si="131"/>
        <v>340</v>
      </c>
    </row>
    <row r="729" spans="1:19" ht="13.5" thickBot="1" x14ac:dyDescent="0.25">
      <c r="A729" s="19" t="s">
        <v>304</v>
      </c>
      <c r="B729" s="19" t="s">
        <v>853</v>
      </c>
      <c r="C729" s="19" t="s">
        <v>673</v>
      </c>
      <c r="E729" s="353">
        <v>27</v>
      </c>
      <c r="F729" s="19" t="s">
        <v>15</v>
      </c>
      <c r="G729" s="354">
        <v>44523</v>
      </c>
      <c r="H729" s="354">
        <v>44978.612511574072</v>
      </c>
      <c r="I729" s="19" t="str">
        <f t="shared" si="121"/>
        <v>J</v>
      </c>
      <c r="J729" s="19" t="str">
        <f t="shared" si="122"/>
        <v>N</v>
      </c>
      <c r="K729" s="19" t="str">
        <f t="shared" si="123"/>
        <v>zzzz</v>
      </c>
      <c r="L729" s="19" t="str">
        <f t="shared" si="124"/>
        <v>HV</v>
      </c>
      <c r="M729" s="19" t="str">
        <f t="shared" si="125"/>
        <v>-</v>
      </c>
      <c r="N729" s="355" t="str">
        <f t="shared" si="126"/>
        <v/>
      </c>
      <c r="O729" s="355" t="str">
        <f t="shared" si="127"/>
        <v/>
      </c>
      <c r="P729" s="19" t="str">
        <f t="shared" si="128"/>
        <v/>
      </c>
      <c r="Q729" s="355">
        <f t="shared" si="129"/>
        <v>4</v>
      </c>
      <c r="R729" s="355">
        <f t="shared" si="130"/>
        <v>341</v>
      </c>
      <c r="S729" s="355">
        <f t="shared" si="131"/>
        <v>341</v>
      </c>
    </row>
    <row r="730" spans="1:19" ht="13.5" thickBot="1" x14ac:dyDescent="0.25">
      <c r="A730" s="19" t="s">
        <v>304</v>
      </c>
      <c r="B730" s="19" t="s">
        <v>853</v>
      </c>
      <c r="C730" s="19" t="s">
        <v>673</v>
      </c>
      <c r="E730" s="353"/>
      <c r="F730" s="19" t="s">
        <v>12</v>
      </c>
      <c r="G730" s="354">
        <v>45812.651550925926</v>
      </c>
      <c r="H730" s="354">
        <v>45812.651550925926</v>
      </c>
      <c r="I730" s="19" t="str">
        <f t="shared" si="121"/>
        <v>J</v>
      </c>
      <c r="J730" s="19" t="str">
        <f t="shared" si="122"/>
        <v>N</v>
      </c>
      <c r="K730" s="19" t="str">
        <f t="shared" si="123"/>
        <v>zzzz</v>
      </c>
      <c r="L730" s="19" t="str">
        <f t="shared" si="124"/>
        <v>HV</v>
      </c>
      <c r="M730" s="19" t="str">
        <f t="shared" si="125"/>
        <v>-</v>
      </c>
      <c r="N730" s="355">
        <f t="shared" si="126"/>
        <v>5</v>
      </c>
      <c r="O730" s="355" t="str">
        <f t="shared" si="127"/>
        <v/>
      </c>
      <c r="P730" s="19" t="str">
        <f t="shared" si="128"/>
        <v/>
      </c>
      <c r="Q730" s="355">
        <f t="shared" si="129"/>
        <v>5</v>
      </c>
      <c r="R730" s="355">
        <f t="shared" si="130"/>
        <v>342</v>
      </c>
      <c r="S730" s="355">
        <f t="shared" si="131"/>
        <v>342</v>
      </c>
    </row>
    <row r="731" spans="1:19" ht="13.5" thickBot="1" x14ac:dyDescent="0.25">
      <c r="A731" s="19" t="s">
        <v>310</v>
      </c>
      <c r="B731" s="19" t="s">
        <v>895</v>
      </c>
      <c r="C731" s="19" t="s">
        <v>673</v>
      </c>
      <c r="E731" s="353">
        <v>28</v>
      </c>
      <c r="F731" s="19" t="s">
        <v>6</v>
      </c>
      <c r="G731" s="354">
        <v>42887.557476851849</v>
      </c>
      <c r="H731" s="354">
        <v>45470.357685185183</v>
      </c>
      <c r="I731" s="19" t="str">
        <f t="shared" si="121"/>
        <v>J</v>
      </c>
      <c r="J731" s="19" t="str">
        <f t="shared" si="122"/>
        <v>N</v>
      </c>
      <c r="K731" s="19" t="str">
        <f t="shared" si="123"/>
        <v>zzzz</v>
      </c>
      <c r="L731" s="19" t="str">
        <f t="shared" si="124"/>
        <v>HV</v>
      </c>
      <c r="M731" s="19" t="str">
        <f t="shared" si="125"/>
        <v>-</v>
      </c>
      <c r="N731" s="355" t="str">
        <f t="shared" si="126"/>
        <v/>
      </c>
      <c r="O731" s="355" t="str">
        <f t="shared" si="127"/>
        <v/>
      </c>
      <c r="P731" s="19" t="str">
        <f t="shared" si="128"/>
        <v/>
      </c>
      <c r="Q731" s="355">
        <f t="shared" si="129"/>
        <v>1</v>
      </c>
      <c r="R731" s="355">
        <f t="shared" si="130"/>
        <v>343</v>
      </c>
      <c r="S731" s="355">
        <f t="shared" si="131"/>
        <v>343</v>
      </c>
    </row>
    <row r="732" spans="1:19" ht="13.5" thickBot="1" x14ac:dyDescent="0.25">
      <c r="A732" s="353" t="s">
        <v>310</v>
      </c>
      <c r="B732" s="353" t="s">
        <v>895</v>
      </c>
      <c r="C732" s="353" t="s">
        <v>673</v>
      </c>
      <c r="E732" s="353">
        <v>19</v>
      </c>
      <c r="F732" s="353" t="s">
        <v>8</v>
      </c>
      <c r="G732" s="354">
        <v>45531.620034722226</v>
      </c>
      <c r="H732" s="354">
        <v>45565.537002314813</v>
      </c>
      <c r="I732" s="19" t="str">
        <f t="shared" si="121"/>
        <v>J</v>
      </c>
      <c r="J732" s="19" t="str">
        <f t="shared" si="122"/>
        <v>N</v>
      </c>
      <c r="K732" s="19" t="str">
        <f t="shared" si="123"/>
        <v>zzzz</v>
      </c>
      <c r="L732" s="19" t="str">
        <f t="shared" si="124"/>
        <v>HV</v>
      </c>
      <c r="M732" s="353" t="str">
        <f t="shared" si="125"/>
        <v>-</v>
      </c>
      <c r="N732" s="356" t="str">
        <f t="shared" si="126"/>
        <v/>
      </c>
      <c r="O732" s="356" t="str">
        <f t="shared" si="127"/>
        <v/>
      </c>
      <c r="P732" s="353" t="str">
        <f t="shared" si="128"/>
        <v/>
      </c>
      <c r="Q732" s="356">
        <f t="shared" si="129"/>
        <v>2</v>
      </c>
      <c r="R732" s="356">
        <f t="shared" si="130"/>
        <v>344</v>
      </c>
      <c r="S732" s="356">
        <f t="shared" si="131"/>
        <v>344</v>
      </c>
    </row>
    <row r="733" spans="1:19" ht="13.5" thickBot="1" x14ac:dyDescent="0.25">
      <c r="A733" s="353" t="s">
        <v>310</v>
      </c>
      <c r="B733" s="353" t="s">
        <v>895</v>
      </c>
      <c r="C733" s="353" t="s">
        <v>673</v>
      </c>
      <c r="E733" s="353">
        <v>28</v>
      </c>
      <c r="F733" s="353" t="s">
        <v>9</v>
      </c>
      <c r="G733" s="354">
        <v>43117.570497685185</v>
      </c>
      <c r="H733" s="354">
        <v>45453.460277777776</v>
      </c>
      <c r="I733" s="19" t="str">
        <f t="shared" si="121"/>
        <v>J</v>
      </c>
      <c r="J733" s="19" t="str">
        <f t="shared" si="122"/>
        <v>N</v>
      </c>
      <c r="K733" s="19" t="str">
        <f t="shared" si="123"/>
        <v>zzzz</v>
      </c>
      <c r="L733" s="19" t="str">
        <f t="shared" si="124"/>
        <v>HV</v>
      </c>
      <c r="M733" s="353" t="str">
        <f t="shared" si="125"/>
        <v>-</v>
      </c>
      <c r="N733" s="356" t="str">
        <f t="shared" si="126"/>
        <v/>
      </c>
      <c r="O733" s="356" t="str">
        <f t="shared" si="127"/>
        <v/>
      </c>
      <c r="P733" s="353" t="str">
        <f t="shared" si="128"/>
        <v/>
      </c>
      <c r="Q733" s="356">
        <f t="shared" si="129"/>
        <v>3</v>
      </c>
      <c r="R733" s="356">
        <f t="shared" si="130"/>
        <v>345</v>
      </c>
      <c r="S733" s="356">
        <f t="shared" si="131"/>
        <v>345</v>
      </c>
    </row>
    <row r="734" spans="1:19" ht="13.5" thickBot="1" x14ac:dyDescent="0.25">
      <c r="A734" s="19" t="s">
        <v>310</v>
      </c>
      <c r="B734" s="19" t="s">
        <v>569</v>
      </c>
      <c r="C734" s="19" t="s">
        <v>673</v>
      </c>
      <c r="E734" s="353"/>
      <c r="F734" s="19" t="s">
        <v>10</v>
      </c>
      <c r="G734" s="354">
        <v>43800.384074074071</v>
      </c>
      <c r="H734" s="354">
        <v>45453.656782407408</v>
      </c>
      <c r="I734" s="19" t="str">
        <f t="shared" si="121"/>
        <v>J</v>
      </c>
      <c r="J734" s="19" t="str">
        <f t="shared" si="122"/>
        <v>N</v>
      </c>
      <c r="K734" s="19" t="str">
        <f t="shared" si="123"/>
        <v>zzzz</v>
      </c>
      <c r="L734" s="19" t="str">
        <f t="shared" si="124"/>
        <v>HV</v>
      </c>
      <c r="M734" s="19" t="str">
        <f t="shared" si="125"/>
        <v>-</v>
      </c>
      <c r="N734" s="355" t="str">
        <f t="shared" si="126"/>
        <v/>
      </c>
      <c r="O734" s="355" t="str">
        <f t="shared" si="127"/>
        <v/>
      </c>
      <c r="P734" s="19" t="str">
        <f t="shared" si="128"/>
        <v/>
      </c>
      <c r="Q734" s="356">
        <f t="shared" si="129"/>
        <v>4</v>
      </c>
      <c r="R734" s="355">
        <f t="shared" si="130"/>
        <v>346</v>
      </c>
      <c r="S734" s="355">
        <f t="shared" si="131"/>
        <v>346</v>
      </c>
    </row>
    <row r="735" spans="1:19" ht="13.5" thickBot="1" x14ac:dyDescent="0.25">
      <c r="A735" s="19" t="s">
        <v>310</v>
      </c>
      <c r="B735" s="19" t="s">
        <v>895</v>
      </c>
      <c r="C735" s="19" t="s">
        <v>673</v>
      </c>
      <c r="E735" s="353"/>
      <c r="F735" s="19" t="s">
        <v>11</v>
      </c>
      <c r="G735" s="354">
        <v>43775.741886574076</v>
      </c>
      <c r="H735" s="354">
        <v>45258.637754629628</v>
      </c>
      <c r="I735" s="19" t="str">
        <f t="shared" si="121"/>
        <v>J</v>
      </c>
      <c r="J735" s="19" t="str">
        <f t="shared" si="122"/>
        <v>N</v>
      </c>
      <c r="K735" s="19" t="str">
        <f t="shared" si="123"/>
        <v>zzzz</v>
      </c>
      <c r="L735" s="19" t="str">
        <f t="shared" si="124"/>
        <v>HV</v>
      </c>
      <c r="M735" s="19" t="str">
        <f t="shared" si="125"/>
        <v>-</v>
      </c>
      <c r="N735" s="355" t="str">
        <f t="shared" si="126"/>
        <v/>
      </c>
      <c r="O735" s="355" t="str">
        <f t="shared" si="127"/>
        <v/>
      </c>
      <c r="P735" s="19" t="str">
        <f t="shared" si="128"/>
        <v/>
      </c>
      <c r="Q735" s="355">
        <f t="shared" si="129"/>
        <v>5</v>
      </c>
      <c r="R735" s="355">
        <f t="shared" si="130"/>
        <v>347</v>
      </c>
      <c r="S735" s="355">
        <f t="shared" si="131"/>
        <v>347</v>
      </c>
    </row>
    <row r="736" spans="1:19" ht="13.5" thickBot="1" x14ac:dyDescent="0.25">
      <c r="A736" s="353" t="s">
        <v>310</v>
      </c>
      <c r="B736" s="353" t="s">
        <v>895</v>
      </c>
      <c r="C736" s="353" t="s">
        <v>673</v>
      </c>
      <c r="E736" s="353">
        <v>28</v>
      </c>
      <c r="F736" s="353" t="s">
        <v>15</v>
      </c>
      <c r="G736" s="354">
        <v>44523</v>
      </c>
      <c r="H736" s="354">
        <v>44978.612638888888</v>
      </c>
      <c r="I736" s="19" t="str">
        <f t="shared" si="121"/>
        <v>J</v>
      </c>
      <c r="J736" s="19" t="str">
        <f t="shared" si="122"/>
        <v>N</v>
      </c>
      <c r="K736" s="19" t="str">
        <f t="shared" si="123"/>
        <v>zzzz</v>
      </c>
      <c r="L736" s="19" t="str">
        <f t="shared" si="124"/>
        <v>HV</v>
      </c>
      <c r="M736" s="353" t="str">
        <f t="shared" si="125"/>
        <v>-</v>
      </c>
      <c r="N736" s="356" t="str">
        <f t="shared" si="126"/>
        <v/>
      </c>
      <c r="O736" s="356" t="str">
        <f t="shared" si="127"/>
        <v/>
      </c>
      <c r="P736" s="353" t="str">
        <f t="shared" si="128"/>
        <v/>
      </c>
      <c r="Q736" s="356">
        <f t="shared" si="129"/>
        <v>6</v>
      </c>
      <c r="R736" s="356">
        <f t="shared" si="130"/>
        <v>348</v>
      </c>
      <c r="S736" s="356">
        <f t="shared" si="131"/>
        <v>348</v>
      </c>
    </row>
    <row r="737" spans="1:19" ht="13.5" thickBot="1" x14ac:dyDescent="0.25">
      <c r="A737" s="19" t="s">
        <v>310</v>
      </c>
      <c r="B737" s="19" t="s">
        <v>895</v>
      </c>
      <c r="C737" s="19" t="s">
        <v>673</v>
      </c>
      <c r="E737" s="353"/>
      <c r="F737" s="19" t="s">
        <v>12</v>
      </c>
      <c r="G737" s="354">
        <v>43033.680717592593</v>
      </c>
      <c r="H737" s="354">
        <v>44777.378935185188</v>
      </c>
      <c r="I737" s="19" t="str">
        <f t="shared" si="121"/>
        <v>J</v>
      </c>
      <c r="J737" s="19" t="str">
        <f t="shared" si="122"/>
        <v>N</v>
      </c>
      <c r="K737" s="19" t="str">
        <f t="shared" si="123"/>
        <v>zzzz</v>
      </c>
      <c r="L737" s="19" t="str">
        <f t="shared" si="124"/>
        <v>HV</v>
      </c>
      <c r="M737" s="19" t="str">
        <f t="shared" si="125"/>
        <v>-</v>
      </c>
      <c r="N737" s="355" t="str">
        <f t="shared" si="126"/>
        <v/>
      </c>
      <c r="O737" s="355" t="str">
        <f t="shared" si="127"/>
        <v/>
      </c>
      <c r="P737" s="19" t="str">
        <f t="shared" si="128"/>
        <v/>
      </c>
      <c r="Q737" s="355">
        <f t="shared" si="129"/>
        <v>7</v>
      </c>
      <c r="R737" s="355">
        <f t="shared" si="130"/>
        <v>349</v>
      </c>
      <c r="S737" s="355">
        <f t="shared" si="131"/>
        <v>349</v>
      </c>
    </row>
    <row r="738" spans="1:19" ht="13.5" thickBot="1" x14ac:dyDescent="0.25">
      <c r="A738" s="353" t="s">
        <v>310</v>
      </c>
      <c r="B738" s="353" t="s">
        <v>895</v>
      </c>
      <c r="C738" s="353" t="s">
        <v>673</v>
      </c>
      <c r="E738" s="353"/>
      <c r="F738" s="353" t="s">
        <v>13</v>
      </c>
      <c r="G738" s="354">
        <v>44720.623981481483</v>
      </c>
      <c r="H738" s="354">
        <v>45538.62599537037</v>
      </c>
      <c r="I738" s="19" t="str">
        <f t="shared" si="121"/>
        <v>J</v>
      </c>
      <c r="J738" s="19" t="str">
        <f t="shared" si="122"/>
        <v>N</v>
      </c>
      <c r="K738" s="19" t="str">
        <f t="shared" si="123"/>
        <v>zzzz</v>
      </c>
      <c r="L738" s="19" t="str">
        <f t="shared" si="124"/>
        <v>HV</v>
      </c>
      <c r="M738" s="353" t="str">
        <f t="shared" si="125"/>
        <v>-</v>
      </c>
      <c r="N738" s="356">
        <f t="shared" si="126"/>
        <v>8</v>
      </c>
      <c r="O738" s="356" t="str">
        <f t="shared" si="127"/>
        <v/>
      </c>
      <c r="P738" s="353" t="str">
        <f t="shared" si="128"/>
        <v/>
      </c>
      <c r="Q738" s="356">
        <f t="shared" si="129"/>
        <v>8</v>
      </c>
      <c r="R738" s="356">
        <f t="shared" si="130"/>
        <v>350</v>
      </c>
      <c r="S738" s="356">
        <f t="shared" si="131"/>
        <v>350</v>
      </c>
    </row>
    <row r="739" spans="1:19" ht="13.5" thickBot="1" x14ac:dyDescent="0.25">
      <c r="A739" s="19" t="s">
        <v>1873</v>
      </c>
      <c r="B739" s="19" t="s">
        <v>1874</v>
      </c>
      <c r="C739" s="19" t="s">
        <v>673</v>
      </c>
      <c r="E739" s="353"/>
      <c r="F739" s="19" t="s">
        <v>6</v>
      </c>
      <c r="G739" s="354">
        <v>45314.452581018515</v>
      </c>
      <c r="H739" s="354">
        <v>45314.452581018515</v>
      </c>
      <c r="I739" s="19" t="str">
        <f t="shared" si="121"/>
        <v>J</v>
      </c>
      <c r="J739" s="19" t="str">
        <f t="shared" si="122"/>
        <v>N</v>
      </c>
      <c r="K739" s="19" t="str">
        <f t="shared" si="123"/>
        <v>zzzz</v>
      </c>
      <c r="L739" s="19" t="str">
        <f t="shared" si="124"/>
        <v>HW</v>
      </c>
      <c r="M739" s="19" t="str">
        <f t="shared" si="125"/>
        <v>-</v>
      </c>
      <c r="N739" s="355" t="str">
        <f t="shared" si="126"/>
        <v/>
      </c>
      <c r="O739" s="355" t="str">
        <f t="shared" si="127"/>
        <v/>
      </c>
      <c r="P739" s="19" t="str">
        <f t="shared" si="128"/>
        <v/>
      </c>
      <c r="Q739" s="355">
        <f t="shared" si="129"/>
        <v>1</v>
      </c>
      <c r="R739" s="355">
        <f t="shared" si="130"/>
        <v>351</v>
      </c>
      <c r="S739" s="355">
        <f t="shared" si="131"/>
        <v>351</v>
      </c>
    </row>
    <row r="740" spans="1:19" ht="13.5" thickBot="1" x14ac:dyDescent="0.25">
      <c r="A740" s="19" t="s">
        <v>1873</v>
      </c>
      <c r="B740" s="19" t="s">
        <v>1874</v>
      </c>
      <c r="C740" s="19" t="s">
        <v>673</v>
      </c>
      <c r="E740" s="353"/>
      <c r="F740" s="19" t="s">
        <v>9</v>
      </c>
      <c r="G740" s="354">
        <v>45309.45853009259</v>
      </c>
      <c r="H740" s="354">
        <v>45632.592731481483</v>
      </c>
      <c r="I740" s="19" t="str">
        <f t="shared" si="121"/>
        <v>J</v>
      </c>
      <c r="J740" s="19" t="str">
        <f t="shared" si="122"/>
        <v>N</v>
      </c>
      <c r="K740" s="19" t="str">
        <f t="shared" si="123"/>
        <v>zzzz</v>
      </c>
      <c r="L740" s="19" t="str">
        <f t="shared" si="124"/>
        <v>HW</v>
      </c>
      <c r="M740" s="19" t="str">
        <f t="shared" si="125"/>
        <v>-</v>
      </c>
      <c r="N740" s="355" t="str">
        <f t="shared" si="126"/>
        <v/>
      </c>
      <c r="O740" s="355" t="str">
        <f t="shared" si="127"/>
        <v/>
      </c>
      <c r="P740" s="19" t="str">
        <f t="shared" si="128"/>
        <v/>
      </c>
      <c r="Q740" s="355">
        <f t="shared" si="129"/>
        <v>2</v>
      </c>
      <c r="R740" s="355">
        <f t="shared" si="130"/>
        <v>352</v>
      </c>
      <c r="S740" s="355">
        <f t="shared" si="131"/>
        <v>352</v>
      </c>
    </row>
    <row r="741" spans="1:19" ht="13.5" thickBot="1" x14ac:dyDescent="0.25">
      <c r="A741" s="19" t="s">
        <v>1873</v>
      </c>
      <c r="B741" s="19" t="s">
        <v>1874</v>
      </c>
      <c r="C741" s="19" t="s">
        <v>673</v>
      </c>
      <c r="E741" s="353"/>
      <c r="F741" s="19" t="s">
        <v>11</v>
      </c>
      <c r="G741" s="354">
        <v>45799.568194444444</v>
      </c>
      <c r="H741" s="354">
        <v>45799.568194444444</v>
      </c>
      <c r="I741" s="19" t="str">
        <f t="shared" si="121"/>
        <v>J</v>
      </c>
      <c r="J741" s="19" t="str">
        <f t="shared" si="122"/>
        <v>N</v>
      </c>
      <c r="K741" s="19" t="str">
        <f t="shared" si="123"/>
        <v>zzzz</v>
      </c>
      <c r="L741" s="19" t="str">
        <f t="shared" si="124"/>
        <v>HW</v>
      </c>
      <c r="M741" s="19" t="str">
        <f t="shared" si="125"/>
        <v>-</v>
      </c>
      <c r="N741" s="355" t="str">
        <f t="shared" si="126"/>
        <v/>
      </c>
      <c r="O741" s="355" t="str">
        <f t="shared" si="127"/>
        <v/>
      </c>
      <c r="P741" s="19" t="str">
        <f t="shared" si="128"/>
        <v/>
      </c>
      <c r="Q741" s="355">
        <f t="shared" si="129"/>
        <v>3</v>
      </c>
      <c r="R741" s="355">
        <f t="shared" si="130"/>
        <v>353</v>
      </c>
      <c r="S741" s="355">
        <f t="shared" si="131"/>
        <v>353</v>
      </c>
    </row>
    <row r="742" spans="1:19" ht="13.5" thickBot="1" x14ac:dyDescent="0.25">
      <c r="A742" s="353" t="s">
        <v>1873</v>
      </c>
      <c r="B742" s="353" t="s">
        <v>1874</v>
      </c>
      <c r="C742" s="353" t="s">
        <v>673</v>
      </c>
      <c r="E742" s="353"/>
      <c r="F742" s="353" t="s">
        <v>15</v>
      </c>
      <c r="G742" s="354">
        <v>45349.627592592595</v>
      </c>
      <c r="H742" s="354">
        <v>45660.392152777778</v>
      </c>
      <c r="I742" s="19" t="str">
        <f t="shared" si="121"/>
        <v>J</v>
      </c>
      <c r="J742" s="19" t="str">
        <f t="shared" si="122"/>
        <v>N</v>
      </c>
      <c r="K742" s="19" t="str">
        <f t="shared" si="123"/>
        <v>zzzz</v>
      </c>
      <c r="L742" s="19" t="str">
        <f t="shared" si="124"/>
        <v>HW</v>
      </c>
      <c r="M742" s="353" t="str">
        <f t="shared" si="125"/>
        <v>-</v>
      </c>
      <c r="N742" s="356" t="str">
        <f t="shared" si="126"/>
        <v/>
      </c>
      <c r="O742" s="356" t="str">
        <f t="shared" si="127"/>
        <v/>
      </c>
      <c r="P742" s="353" t="str">
        <f t="shared" si="128"/>
        <v/>
      </c>
      <c r="Q742" s="356">
        <f t="shared" si="129"/>
        <v>4</v>
      </c>
      <c r="R742" s="356">
        <f t="shared" si="130"/>
        <v>354</v>
      </c>
      <c r="S742" s="356">
        <f t="shared" si="131"/>
        <v>354</v>
      </c>
    </row>
    <row r="743" spans="1:19" ht="13.5" thickBot="1" x14ac:dyDescent="0.25">
      <c r="A743" s="19" t="s">
        <v>1873</v>
      </c>
      <c r="B743" s="19" t="s">
        <v>1874</v>
      </c>
      <c r="C743" s="19" t="s">
        <v>673</v>
      </c>
      <c r="E743" s="353"/>
      <c r="F743" s="19" t="s">
        <v>12</v>
      </c>
      <c r="G743" s="354">
        <v>45211.635231481479</v>
      </c>
      <c r="H743" s="354">
        <v>45211.635231481479</v>
      </c>
      <c r="I743" s="19" t="str">
        <f t="shared" si="121"/>
        <v>J</v>
      </c>
      <c r="J743" s="19" t="str">
        <f t="shared" si="122"/>
        <v>N</v>
      </c>
      <c r="K743" s="19" t="str">
        <f t="shared" si="123"/>
        <v>zzzz</v>
      </c>
      <c r="L743" s="19" t="str">
        <f t="shared" si="124"/>
        <v>HW</v>
      </c>
      <c r="M743" s="19" t="str">
        <f t="shared" si="125"/>
        <v>-</v>
      </c>
      <c r="N743" s="355">
        <f t="shared" si="126"/>
        <v>5</v>
      </c>
      <c r="O743" s="355" t="str">
        <f t="shared" si="127"/>
        <v/>
      </c>
      <c r="P743" s="19" t="str">
        <f t="shared" si="128"/>
        <v/>
      </c>
      <c r="Q743" s="355">
        <f t="shared" si="129"/>
        <v>5</v>
      </c>
      <c r="R743" s="355">
        <f t="shared" si="130"/>
        <v>355</v>
      </c>
      <c r="S743" s="355">
        <f t="shared" si="131"/>
        <v>355</v>
      </c>
    </row>
    <row r="744" spans="1:19" ht="13.5" thickBot="1" x14ac:dyDescent="0.25">
      <c r="A744" s="19" t="s">
        <v>455</v>
      </c>
      <c r="B744" s="19" t="s">
        <v>837</v>
      </c>
      <c r="C744" s="19" t="s">
        <v>673</v>
      </c>
      <c r="E744" s="353"/>
      <c r="F744" s="19" t="s">
        <v>6</v>
      </c>
      <c r="G744" s="354">
        <v>45314.4528125</v>
      </c>
      <c r="H744" s="354">
        <v>45314.4528125</v>
      </c>
      <c r="I744" s="19" t="str">
        <f t="shared" si="121"/>
        <v>J</v>
      </c>
      <c r="J744" s="19" t="str">
        <f t="shared" si="122"/>
        <v>N</v>
      </c>
      <c r="K744" s="19" t="str">
        <f t="shared" si="123"/>
        <v>zzzz</v>
      </c>
      <c r="L744" s="19" t="str">
        <f t="shared" si="124"/>
        <v>IC</v>
      </c>
      <c r="M744" s="19" t="str">
        <f t="shared" si="125"/>
        <v>-</v>
      </c>
      <c r="N744" s="355" t="str">
        <f t="shared" si="126"/>
        <v/>
      </c>
      <c r="O744" s="355" t="str">
        <f t="shared" si="127"/>
        <v/>
      </c>
      <c r="P744" s="19" t="str">
        <f t="shared" si="128"/>
        <v/>
      </c>
      <c r="Q744" s="355">
        <f t="shared" si="129"/>
        <v>1</v>
      </c>
      <c r="R744" s="355">
        <f t="shared" si="130"/>
        <v>356</v>
      </c>
      <c r="S744" s="355">
        <f t="shared" si="131"/>
        <v>356</v>
      </c>
    </row>
    <row r="745" spans="1:19" ht="13.5" thickBot="1" x14ac:dyDescent="0.25">
      <c r="A745" s="19" t="s">
        <v>455</v>
      </c>
      <c r="B745" s="19" t="s">
        <v>837</v>
      </c>
      <c r="C745" s="19" t="s">
        <v>673</v>
      </c>
      <c r="E745" s="353"/>
      <c r="F745" s="19" t="s">
        <v>9</v>
      </c>
      <c r="G745" s="354">
        <v>45309.458692129629</v>
      </c>
      <c r="H745" s="354">
        <v>45632.592847222222</v>
      </c>
      <c r="I745" s="19" t="str">
        <f t="shared" si="121"/>
        <v>J</v>
      </c>
      <c r="J745" s="19" t="str">
        <f t="shared" si="122"/>
        <v>N</v>
      </c>
      <c r="K745" s="19" t="str">
        <f t="shared" si="123"/>
        <v>zzzz</v>
      </c>
      <c r="L745" s="19" t="str">
        <f t="shared" si="124"/>
        <v>IC</v>
      </c>
      <c r="M745" s="19" t="str">
        <f t="shared" si="125"/>
        <v>-</v>
      </c>
      <c r="N745" s="355" t="str">
        <f t="shared" si="126"/>
        <v/>
      </c>
      <c r="O745" s="355" t="str">
        <f t="shared" si="127"/>
        <v/>
      </c>
      <c r="P745" s="19" t="str">
        <f t="shared" si="128"/>
        <v/>
      </c>
      <c r="Q745" s="355">
        <f t="shared" si="129"/>
        <v>2</v>
      </c>
      <c r="R745" s="355">
        <f t="shared" si="130"/>
        <v>357</v>
      </c>
      <c r="S745" s="355">
        <f t="shared" si="131"/>
        <v>357</v>
      </c>
    </row>
    <row r="746" spans="1:19" ht="13.5" thickBot="1" x14ac:dyDescent="0.25">
      <c r="A746" s="19" t="s">
        <v>455</v>
      </c>
      <c r="B746" s="19" t="s">
        <v>837</v>
      </c>
      <c r="C746" s="19" t="s">
        <v>673</v>
      </c>
      <c r="E746" s="353"/>
      <c r="F746" s="19" t="s">
        <v>11</v>
      </c>
      <c r="G746" s="354">
        <v>45803.481377314813</v>
      </c>
      <c r="H746" s="354">
        <v>45803.481377314813</v>
      </c>
      <c r="I746" s="19" t="str">
        <f t="shared" si="121"/>
        <v>J</v>
      </c>
      <c r="J746" s="19" t="str">
        <f t="shared" si="122"/>
        <v>N</v>
      </c>
      <c r="K746" s="19" t="str">
        <f t="shared" si="123"/>
        <v>zzzz</v>
      </c>
      <c r="L746" s="19" t="str">
        <f t="shared" si="124"/>
        <v>IC</v>
      </c>
      <c r="M746" s="19" t="str">
        <f t="shared" si="125"/>
        <v>-</v>
      </c>
      <c r="N746" s="355" t="str">
        <f t="shared" si="126"/>
        <v/>
      </c>
      <c r="O746" s="355" t="str">
        <f t="shared" si="127"/>
        <v/>
      </c>
      <c r="P746" s="19" t="str">
        <f t="shared" si="128"/>
        <v/>
      </c>
      <c r="Q746" s="355">
        <f t="shared" si="129"/>
        <v>3</v>
      </c>
      <c r="R746" s="355">
        <f t="shared" si="130"/>
        <v>358</v>
      </c>
      <c r="S746" s="355">
        <f t="shared" si="131"/>
        <v>358</v>
      </c>
    </row>
    <row r="747" spans="1:19" ht="13.5" thickBot="1" x14ac:dyDescent="0.25">
      <c r="A747" s="19" t="s">
        <v>455</v>
      </c>
      <c r="B747" s="19" t="s">
        <v>837</v>
      </c>
      <c r="C747" s="19" t="s">
        <v>673</v>
      </c>
      <c r="E747" s="353"/>
      <c r="F747" s="19" t="s">
        <v>15</v>
      </c>
      <c r="G747" s="354">
        <v>44523</v>
      </c>
      <c r="H747" s="354">
        <v>45660.392291666663</v>
      </c>
      <c r="I747" s="19" t="str">
        <f t="shared" si="121"/>
        <v>J</v>
      </c>
      <c r="J747" s="19" t="str">
        <f t="shared" si="122"/>
        <v>N</v>
      </c>
      <c r="K747" s="19" t="str">
        <f t="shared" si="123"/>
        <v>zzzz</v>
      </c>
      <c r="L747" s="19" t="str">
        <f t="shared" si="124"/>
        <v>IC</v>
      </c>
      <c r="M747" s="19" t="str">
        <f t="shared" si="125"/>
        <v>-</v>
      </c>
      <c r="N747" s="355" t="str">
        <f t="shared" si="126"/>
        <v/>
      </c>
      <c r="O747" s="355" t="str">
        <f t="shared" si="127"/>
        <v/>
      </c>
      <c r="P747" s="19" t="str">
        <f t="shared" si="128"/>
        <v/>
      </c>
      <c r="Q747" s="355">
        <f t="shared" si="129"/>
        <v>4</v>
      </c>
      <c r="R747" s="355">
        <f t="shared" si="130"/>
        <v>359</v>
      </c>
      <c r="S747" s="355">
        <f t="shared" si="131"/>
        <v>359</v>
      </c>
    </row>
    <row r="748" spans="1:19" ht="13.5" thickBot="1" x14ac:dyDescent="0.25">
      <c r="A748" s="353" t="s">
        <v>455</v>
      </c>
      <c r="B748" s="353" t="s">
        <v>837</v>
      </c>
      <c r="C748" s="353" t="s">
        <v>673</v>
      </c>
      <c r="E748" s="353"/>
      <c r="F748" s="353" t="s">
        <v>12</v>
      </c>
      <c r="G748" s="354">
        <v>43013.594328703701</v>
      </c>
      <c r="H748" s="354">
        <v>44756.381469907406</v>
      </c>
      <c r="I748" s="19" t="str">
        <f t="shared" si="121"/>
        <v>J</v>
      </c>
      <c r="J748" s="19" t="str">
        <f t="shared" si="122"/>
        <v>N</v>
      </c>
      <c r="K748" s="19" t="str">
        <f t="shared" si="123"/>
        <v>zzzz</v>
      </c>
      <c r="L748" s="19" t="str">
        <f t="shared" si="124"/>
        <v>IC</v>
      </c>
      <c r="M748" s="353" t="str">
        <f t="shared" si="125"/>
        <v>-</v>
      </c>
      <c r="N748" s="356" t="str">
        <f t="shared" si="126"/>
        <v/>
      </c>
      <c r="O748" s="356" t="str">
        <f t="shared" si="127"/>
        <v/>
      </c>
      <c r="P748" s="353" t="str">
        <f t="shared" si="128"/>
        <v/>
      </c>
      <c r="Q748" s="356">
        <f t="shared" si="129"/>
        <v>5</v>
      </c>
      <c r="R748" s="356">
        <f t="shared" si="130"/>
        <v>360</v>
      </c>
      <c r="S748" s="356">
        <f t="shared" si="131"/>
        <v>360</v>
      </c>
    </row>
    <row r="749" spans="1:19" ht="13.5" thickBot="1" x14ac:dyDescent="0.25">
      <c r="A749" s="19" t="s">
        <v>455</v>
      </c>
      <c r="B749" s="19" t="s">
        <v>2158</v>
      </c>
      <c r="C749" s="19" t="s">
        <v>673</v>
      </c>
      <c r="E749" s="353"/>
      <c r="F749" s="19" t="s">
        <v>13</v>
      </c>
      <c r="G749" s="354">
        <v>45552.706157407411</v>
      </c>
      <c r="H749" s="354">
        <v>45552.706157407411</v>
      </c>
      <c r="I749" s="19" t="str">
        <f t="shared" si="121"/>
        <v>J</v>
      </c>
      <c r="J749" s="19" t="str">
        <f t="shared" si="122"/>
        <v>N</v>
      </c>
      <c r="K749" s="19" t="str">
        <f t="shared" si="123"/>
        <v>zzzz</v>
      </c>
      <c r="L749" s="19" t="str">
        <f t="shared" si="124"/>
        <v>IC</v>
      </c>
      <c r="M749" s="19" t="str">
        <f t="shared" si="125"/>
        <v>-</v>
      </c>
      <c r="N749" s="355">
        <f t="shared" si="126"/>
        <v>6</v>
      </c>
      <c r="O749" s="355" t="str">
        <f t="shared" si="127"/>
        <v/>
      </c>
      <c r="P749" s="19" t="str">
        <f t="shared" si="128"/>
        <v/>
      </c>
      <c r="Q749" s="355">
        <f t="shared" si="129"/>
        <v>6</v>
      </c>
      <c r="R749" s="355">
        <f t="shared" si="130"/>
        <v>361</v>
      </c>
      <c r="S749" s="355">
        <f t="shared" si="131"/>
        <v>361</v>
      </c>
    </row>
    <row r="750" spans="1:19" ht="13.5" thickBot="1" x14ac:dyDescent="0.25">
      <c r="A750" s="19" t="s">
        <v>47</v>
      </c>
      <c r="B750" s="19" t="s">
        <v>838</v>
      </c>
      <c r="C750" s="19" t="s">
        <v>673</v>
      </c>
      <c r="E750" s="353"/>
      <c r="F750" s="19" t="s">
        <v>6</v>
      </c>
      <c r="G750" s="354">
        <v>40428.547210648147</v>
      </c>
      <c r="H750" s="354">
        <v>45363.434699074074</v>
      </c>
      <c r="I750" s="19" t="str">
        <f t="shared" si="121"/>
        <v>J</v>
      </c>
      <c r="J750" s="19" t="str">
        <f t="shared" si="122"/>
        <v>N</v>
      </c>
      <c r="K750" s="19" t="str">
        <f t="shared" si="123"/>
        <v>zzzz</v>
      </c>
      <c r="L750" s="19" t="str">
        <f t="shared" si="124"/>
        <v>IM</v>
      </c>
      <c r="M750" s="19" t="str">
        <f t="shared" si="125"/>
        <v>-</v>
      </c>
      <c r="N750" s="355" t="str">
        <f t="shared" si="126"/>
        <v/>
      </c>
      <c r="O750" s="355" t="str">
        <f t="shared" si="127"/>
        <v/>
      </c>
      <c r="P750" s="19" t="str">
        <f t="shared" si="128"/>
        <v/>
      </c>
      <c r="Q750" s="355">
        <f t="shared" si="129"/>
        <v>1</v>
      </c>
      <c r="R750" s="355">
        <f t="shared" si="130"/>
        <v>362</v>
      </c>
      <c r="S750" s="355">
        <f t="shared" si="131"/>
        <v>362</v>
      </c>
    </row>
    <row r="751" spans="1:19" ht="13.5" thickBot="1" x14ac:dyDescent="0.25">
      <c r="A751" s="19" t="s">
        <v>47</v>
      </c>
      <c r="B751" s="19" t="s">
        <v>1188</v>
      </c>
      <c r="C751" s="19" t="s">
        <v>673</v>
      </c>
      <c r="E751" s="353"/>
      <c r="F751" s="19" t="s">
        <v>7</v>
      </c>
      <c r="G751" s="354">
        <v>43222.417291666665</v>
      </c>
      <c r="H751" s="354">
        <v>44984.3903125</v>
      </c>
      <c r="I751" s="19" t="str">
        <f t="shared" si="121"/>
        <v>J</v>
      </c>
      <c r="J751" s="19" t="str">
        <f t="shared" si="122"/>
        <v>N</v>
      </c>
      <c r="K751" s="19" t="str">
        <f t="shared" si="123"/>
        <v>zzzz</v>
      </c>
      <c r="L751" s="19" t="str">
        <f t="shared" si="124"/>
        <v>IM</v>
      </c>
      <c r="M751" s="19" t="str">
        <f t="shared" si="125"/>
        <v>-</v>
      </c>
      <c r="N751" s="355" t="str">
        <f t="shared" si="126"/>
        <v/>
      </c>
      <c r="O751" s="355" t="str">
        <f t="shared" si="127"/>
        <v/>
      </c>
      <c r="P751" s="19" t="str">
        <f t="shared" si="128"/>
        <v/>
      </c>
      <c r="Q751" s="355">
        <f t="shared" si="129"/>
        <v>2</v>
      </c>
      <c r="R751" s="355">
        <f t="shared" si="130"/>
        <v>363</v>
      </c>
      <c r="S751" s="355">
        <f t="shared" si="131"/>
        <v>363</v>
      </c>
    </row>
    <row r="752" spans="1:19" ht="13.5" thickBot="1" x14ac:dyDescent="0.25">
      <c r="A752" s="353" t="s">
        <v>47</v>
      </c>
      <c r="B752" s="353" t="s">
        <v>838</v>
      </c>
      <c r="C752" s="353" t="s">
        <v>673</v>
      </c>
      <c r="E752" s="353"/>
      <c r="F752" s="353" t="s">
        <v>8</v>
      </c>
      <c r="G752" s="354">
        <v>42622</v>
      </c>
      <c r="H752" s="354">
        <v>44917.432511574072</v>
      </c>
      <c r="I752" s="19" t="str">
        <f t="shared" si="121"/>
        <v>J</v>
      </c>
      <c r="J752" s="19" t="str">
        <f t="shared" si="122"/>
        <v>N</v>
      </c>
      <c r="K752" s="19" t="str">
        <f t="shared" si="123"/>
        <v>zzzz</v>
      </c>
      <c r="L752" s="19" t="str">
        <f t="shared" si="124"/>
        <v>IM</v>
      </c>
      <c r="M752" s="353" t="str">
        <f t="shared" si="125"/>
        <v>-</v>
      </c>
      <c r="N752" s="356" t="str">
        <f t="shared" si="126"/>
        <v/>
      </c>
      <c r="O752" s="356" t="str">
        <f t="shared" si="127"/>
        <v/>
      </c>
      <c r="P752" s="353" t="str">
        <f t="shared" si="128"/>
        <v/>
      </c>
      <c r="Q752" s="356">
        <f t="shared" si="129"/>
        <v>3</v>
      </c>
      <c r="R752" s="356">
        <f t="shared" si="130"/>
        <v>364</v>
      </c>
      <c r="S752" s="356">
        <f t="shared" si="131"/>
        <v>364</v>
      </c>
    </row>
    <row r="753" spans="1:19" ht="13.5" thickBot="1" x14ac:dyDescent="0.25">
      <c r="A753" s="19" t="s">
        <v>47</v>
      </c>
      <c r="B753" s="19" t="s">
        <v>838</v>
      </c>
      <c r="C753" s="19" t="s">
        <v>673</v>
      </c>
      <c r="E753" s="353"/>
      <c r="F753" s="19" t="s">
        <v>16</v>
      </c>
      <c r="G753" s="354">
        <v>40717.490833333337</v>
      </c>
      <c r="H753" s="354">
        <v>45637.494942129626</v>
      </c>
      <c r="I753" s="19" t="str">
        <f t="shared" si="121"/>
        <v>J</v>
      </c>
      <c r="J753" s="19" t="str">
        <f t="shared" si="122"/>
        <v>N</v>
      </c>
      <c r="K753" s="19" t="str">
        <f t="shared" si="123"/>
        <v>zzzz</v>
      </c>
      <c r="L753" s="19" t="str">
        <f t="shared" si="124"/>
        <v>IM</v>
      </c>
      <c r="M753" s="19" t="str">
        <f t="shared" si="125"/>
        <v>-</v>
      </c>
      <c r="N753" s="355" t="str">
        <f t="shared" si="126"/>
        <v/>
      </c>
      <c r="O753" s="355" t="str">
        <f t="shared" si="127"/>
        <v/>
      </c>
      <c r="P753" s="19" t="str">
        <f t="shared" si="128"/>
        <v/>
      </c>
      <c r="Q753" s="355">
        <f t="shared" si="129"/>
        <v>4</v>
      </c>
      <c r="R753" s="355">
        <f t="shared" si="130"/>
        <v>365</v>
      </c>
      <c r="S753" s="355">
        <f t="shared" si="131"/>
        <v>365</v>
      </c>
    </row>
    <row r="754" spans="1:19" ht="13.5" thickBot="1" x14ac:dyDescent="0.25">
      <c r="A754" s="353" t="s">
        <v>47</v>
      </c>
      <c r="B754" s="353" t="s">
        <v>838</v>
      </c>
      <c r="C754" s="353" t="s">
        <v>673</v>
      </c>
      <c r="E754" s="353"/>
      <c r="F754" s="353" t="s">
        <v>9</v>
      </c>
      <c r="G754" s="354">
        <v>40204.581770833334</v>
      </c>
      <c r="H754" s="354">
        <v>45688.663252314815</v>
      </c>
      <c r="I754" s="19" t="str">
        <f t="shared" si="121"/>
        <v>J</v>
      </c>
      <c r="J754" s="19" t="str">
        <f t="shared" si="122"/>
        <v>N</v>
      </c>
      <c r="K754" s="19" t="str">
        <f t="shared" si="123"/>
        <v>zzzz</v>
      </c>
      <c r="L754" s="19" t="str">
        <f t="shared" si="124"/>
        <v>IM</v>
      </c>
      <c r="M754" s="19" t="str">
        <f t="shared" si="125"/>
        <v>-</v>
      </c>
      <c r="N754" s="355" t="str">
        <f t="shared" si="126"/>
        <v/>
      </c>
      <c r="O754" s="355" t="str">
        <f t="shared" si="127"/>
        <v/>
      </c>
      <c r="P754" s="19" t="str">
        <f t="shared" si="128"/>
        <v/>
      </c>
      <c r="Q754" s="355">
        <f t="shared" si="129"/>
        <v>5</v>
      </c>
      <c r="R754" s="355">
        <f t="shared" si="130"/>
        <v>366</v>
      </c>
      <c r="S754" s="355">
        <f t="shared" si="131"/>
        <v>366</v>
      </c>
    </row>
    <row r="755" spans="1:19" ht="12.75" customHeight="1" thickBot="1" x14ac:dyDescent="0.25">
      <c r="A755" s="31" t="s">
        <v>47</v>
      </c>
      <c r="B755" s="31" t="s">
        <v>534</v>
      </c>
      <c r="C755" s="31" t="s">
        <v>673</v>
      </c>
      <c r="F755" s="31" t="s">
        <v>10</v>
      </c>
      <c r="G755" s="354">
        <v>40781.629143518519</v>
      </c>
      <c r="H755" s="354">
        <v>45453.668240740742</v>
      </c>
      <c r="I755" s="19" t="str">
        <f t="shared" si="121"/>
        <v>J</v>
      </c>
      <c r="J755" s="19" t="str">
        <f t="shared" si="122"/>
        <v>N</v>
      </c>
      <c r="K755" s="19" t="str">
        <f t="shared" si="123"/>
        <v>zzzz</v>
      </c>
      <c r="L755" s="19" t="str">
        <f t="shared" si="124"/>
        <v>IM</v>
      </c>
      <c r="M755" s="19" t="str">
        <f t="shared" si="125"/>
        <v>-</v>
      </c>
      <c r="N755" s="355" t="str">
        <f t="shared" si="126"/>
        <v/>
      </c>
      <c r="O755" s="355" t="str">
        <f t="shared" si="127"/>
        <v/>
      </c>
      <c r="P755" s="19" t="str">
        <f t="shared" si="128"/>
        <v/>
      </c>
      <c r="Q755" s="355">
        <f t="shared" si="129"/>
        <v>6</v>
      </c>
      <c r="R755" s="355">
        <f t="shared" si="130"/>
        <v>367</v>
      </c>
      <c r="S755" s="355">
        <f t="shared" si="131"/>
        <v>367</v>
      </c>
    </row>
    <row r="756" spans="1:19" ht="12.75" customHeight="1" thickBot="1" x14ac:dyDescent="0.25">
      <c r="A756" s="31" t="s">
        <v>47</v>
      </c>
      <c r="B756" s="31" t="s">
        <v>838</v>
      </c>
      <c r="C756" s="31" t="s">
        <v>673</v>
      </c>
      <c r="F756" s="31" t="s">
        <v>11</v>
      </c>
      <c r="G756" s="354">
        <v>44727.514016203706</v>
      </c>
      <c r="H756" s="354">
        <v>44727.514016203706</v>
      </c>
      <c r="I756" s="19" t="str">
        <f t="shared" si="121"/>
        <v>J</v>
      </c>
      <c r="J756" s="19" t="str">
        <f t="shared" si="122"/>
        <v>N</v>
      </c>
      <c r="K756" s="19" t="str">
        <f t="shared" si="123"/>
        <v>zzzz</v>
      </c>
      <c r="L756" s="19" t="str">
        <f t="shared" si="124"/>
        <v>IM</v>
      </c>
      <c r="M756" s="19" t="str">
        <f t="shared" si="125"/>
        <v>-</v>
      </c>
      <c r="N756" s="355" t="str">
        <f t="shared" si="126"/>
        <v/>
      </c>
      <c r="O756" s="355" t="str">
        <f t="shared" si="127"/>
        <v/>
      </c>
      <c r="P756" s="19" t="str">
        <f t="shared" si="128"/>
        <v/>
      </c>
      <c r="Q756" s="355">
        <f t="shared" si="129"/>
        <v>7</v>
      </c>
      <c r="R756" s="355">
        <f t="shared" si="130"/>
        <v>368</v>
      </c>
      <c r="S756" s="355">
        <f t="shared" si="131"/>
        <v>368</v>
      </c>
    </row>
    <row r="757" spans="1:19" ht="12.75" customHeight="1" thickBot="1" x14ac:dyDescent="0.25">
      <c r="A757" s="31" t="s">
        <v>47</v>
      </c>
      <c r="B757" s="31" t="s">
        <v>838</v>
      </c>
      <c r="C757" s="31" t="s">
        <v>673</v>
      </c>
      <c r="F757" s="31" t="s">
        <v>15</v>
      </c>
      <c r="G757" s="354">
        <v>40973.459583333337</v>
      </c>
      <c r="H757" s="354">
        <v>44860.546944444446</v>
      </c>
      <c r="I757" s="19" t="str">
        <f t="shared" si="121"/>
        <v>J</v>
      </c>
      <c r="J757" s="19" t="str">
        <f t="shared" si="122"/>
        <v>N</v>
      </c>
      <c r="K757" s="19" t="str">
        <f t="shared" si="123"/>
        <v>zzzz</v>
      </c>
      <c r="L757" s="19" t="str">
        <f t="shared" si="124"/>
        <v>IM</v>
      </c>
      <c r="M757" s="19" t="str">
        <f t="shared" si="125"/>
        <v>-</v>
      </c>
      <c r="N757" s="355" t="str">
        <f t="shared" si="126"/>
        <v/>
      </c>
      <c r="O757" s="355" t="str">
        <f t="shared" si="127"/>
        <v/>
      </c>
      <c r="P757" s="19" t="str">
        <f t="shared" si="128"/>
        <v/>
      </c>
      <c r="Q757" s="355">
        <f t="shared" si="129"/>
        <v>8</v>
      </c>
      <c r="R757" s="355">
        <f t="shared" si="130"/>
        <v>369</v>
      </c>
      <c r="S757" s="355">
        <f t="shared" si="131"/>
        <v>369</v>
      </c>
    </row>
    <row r="758" spans="1:19" ht="12.75" customHeight="1" thickBot="1" x14ac:dyDescent="0.25">
      <c r="A758" s="341" t="s">
        <v>47</v>
      </c>
      <c r="B758" s="341" t="s">
        <v>838</v>
      </c>
      <c r="C758" s="341" t="s">
        <v>673</v>
      </c>
      <c r="F758" s="341" t="s">
        <v>12</v>
      </c>
      <c r="G758" s="354">
        <v>40989.457766203705</v>
      </c>
      <c r="H758" s="354">
        <v>44875.424444444441</v>
      </c>
      <c r="I758" s="19" t="str">
        <f t="shared" si="121"/>
        <v>J</v>
      </c>
      <c r="J758" s="19" t="str">
        <f t="shared" si="122"/>
        <v>N</v>
      </c>
      <c r="K758" s="19" t="str">
        <f t="shared" si="123"/>
        <v>zzzz</v>
      </c>
      <c r="L758" s="19" t="str">
        <f t="shared" si="124"/>
        <v>IM</v>
      </c>
      <c r="M758" s="353" t="str">
        <f t="shared" si="125"/>
        <v>-</v>
      </c>
      <c r="N758" s="356" t="str">
        <f t="shared" si="126"/>
        <v/>
      </c>
      <c r="O758" s="356" t="str">
        <f t="shared" si="127"/>
        <v/>
      </c>
      <c r="P758" s="353" t="str">
        <f t="shared" si="128"/>
        <v/>
      </c>
      <c r="Q758" s="356">
        <f t="shared" si="129"/>
        <v>9</v>
      </c>
      <c r="R758" s="356">
        <f t="shared" si="130"/>
        <v>370</v>
      </c>
      <c r="S758" s="356">
        <f t="shared" si="131"/>
        <v>370</v>
      </c>
    </row>
    <row r="759" spans="1:19" ht="12.75" customHeight="1" thickBot="1" x14ac:dyDescent="0.25">
      <c r="A759" s="31" t="s">
        <v>47</v>
      </c>
      <c r="B759" s="31" t="s">
        <v>838</v>
      </c>
      <c r="C759" s="31" t="s">
        <v>673</v>
      </c>
      <c r="F759" s="31" t="s">
        <v>13</v>
      </c>
      <c r="G759" s="354">
        <v>40890.541655092595</v>
      </c>
      <c r="H759" s="354">
        <v>45538.626701388886</v>
      </c>
      <c r="I759" s="19" t="str">
        <f t="shared" si="121"/>
        <v>J</v>
      </c>
      <c r="J759" s="19" t="str">
        <f t="shared" si="122"/>
        <v>N</v>
      </c>
      <c r="K759" s="19" t="str">
        <f t="shared" si="123"/>
        <v>zzzz</v>
      </c>
      <c r="L759" s="19" t="str">
        <f t="shared" si="124"/>
        <v>IM</v>
      </c>
      <c r="M759" s="19" t="str">
        <f t="shared" si="125"/>
        <v>-</v>
      </c>
      <c r="N759" s="355">
        <f t="shared" si="126"/>
        <v>10</v>
      </c>
      <c r="O759" s="355" t="str">
        <f t="shared" si="127"/>
        <v/>
      </c>
      <c r="P759" s="19" t="str">
        <f t="shared" si="128"/>
        <v/>
      </c>
      <c r="Q759" s="355">
        <f t="shared" si="129"/>
        <v>10</v>
      </c>
      <c r="R759" s="355">
        <f t="shared" si="130"/>
        <v>371</v>
      </c>
      <c r="S759" s="355">
        <f t="shared" si="131"/>
        <v>371</v>
      </c>
    </row>
    <row r="760" spans="1:19" ht="12.75" customHeight="1" thickBot="1" x14ac:dyDescent="0.25">
      <c r="A760" s="31" t="s">
        <v>2073</v>
      </c>
      <c r="B760" s="31" t="s">
        <v>1270</v>
      </c>
      <c r="C760" s="31" t="s">
        <v>673</v>
      </c>
      <c r="F760" s="31" t="s">
        <v>6</v>
      </c>
      <c r="G760" s="354">
        <v>45792.622152777774</v>
      </c>
      <c r="H760" s="354">
        <v>45792.622152777774</v>
      </c>
      <c r="I760" s="19" t="str">
        <f t="shared" si="121"/>
        <v>J</v>
      </c>
      <c r="J760" s="19" t="str">
        <f t="shared" si="122"/>
        <v>N</v>
      </c>
      <c r="K760" s="19" t="str">
        <f t="shared" si="123"/>
        <v>zzzz</v>
      </c>
      <c r="L760" s="19" t="str">
        <f t="shared" si="124"/>
        <v>IM</v>
      </c>
      <c r="M760" s="19" t="str">
        <f t="shared" si="125"/>
        <v>-</v>
      </c>
      <c r="N760" s="355" t="str">
        <f t="shared" si="126"/>
        <v/>
      </c>
      <c r="O760" s="355" t="str">
        <f t="shared" si="127"/>
        <v/>
      </c>
      <c r="P760" s="19" t="str">
        <f t="shared" si="128"/>
        <v/>
      </c>
      <c r="Q760" s="355">
        <f t="shared" si="129"/>
        <v>1</v>
      </c>
      <c r="R760" s="355">
        <f t="shared" si="130"/>
        <v>372</v>
      </c>
      <c r="S760" s="355">
        <f t="shared" si="131"/>
        <v>372</v>
      </c>
    </row>
    <row r="761" spans="1:19" ht="12.75" customHeight="1" thickBot="1" x14ac:dyDescent="0.25">
      <c r="A761" s="341" t="s">
        <v>2073</v>
      </c>
      <c r="B761" s="341" t="s">
        <v>1270</v>
      </c>
      <c r="C761" s="341" t="s">
        <v>673</v>
      </c>
      <c r="F761" s="341" t="s">
        <v>9</v>
      </c>
      <c r="G761" s="354">
        <v>45646.604548611111</v>
      </c>
      <c r="H761" s="354">
        <v>45688.663344907407</v>
      </c>
      <c r="I761" s="19" t="str">
        <f t="shared" si="121"/>
        <v>J</v>
      </c>
      <c r="J761" s="19" t="str">
        <f t="shared" si="122"/>
        <v>N</v>
      </c>
      <c r="K761" s="19" t="str">
        <f t="shared" si="123"/>
        <v>zzzz</v>
      </c>
      <c r="L761" s="19" t="str">
        <f t="shared" si="124"/>
        <v>IM</v>
      </c>
      <c r="M761" s="19" t="str">
        <f t="shared" si="125"/>
        <v>-</v>
      </c>
      <c r="N761" s="355" t="str">
        <f t="shared" si="126"/>
        <v/>
      </c>
      <c r="O761" s="355" t="str">
        <f t="shared" si="127"/>
        <v/>
      </c>
      <c r="P761" s="19" t="str">
        <f t="shared" si="128"/>
        <v/>
      </c>
      <c r="Q761" s="355">
        <f t="shared" si="129"/>
        <v>2</v>
      </c>
      <c r="R761" s="355">
        <f t="shared" si="130"/>
        <v>373</v>
      </c>
      <c r="S761" s="355">
        <f t="shared" si="131"/>
        <v>373</v>
      </c>
    </row>
    <row r="762" spans="1:19" ht="12.75" customHeight="1" thickBot="1" x14ac:dyDescent="0.25">
      <c r="A762" s="31" t="s">
        <v>2073</v>
      </c>
      <c r="B762" s="31" t="s">
        <v>1270</v>
      </c>
      <c r="C762" s="31" t="s">
        <v>673</v>
      </c>
      <c r="F762" s="31" t="s">
        <v>11</v>
      </c>
      <c r="G762" s="354">
        <v>45693.572604166664</v>
      </c>
      <c r="H762" s="354">
        <v>45693.572604166664</v>
      </c>
      <c r="I762" s="19" t="str">
        <f t="shared" si="121"/>
        <v>J</v>
      </c>
      <c r="J762" s="19" t="str">
        <f t="shared" si="122"/>
        <v>N</v>
      </c>
      <c r="K762" s="19" t="str">
        <f t="shared" si="123"/>
        <v>zzzz</v>
      </c>
      <c r="L762" s="19" t="str">
        <f t="shared" si="124"/>
        <v>IM</v>
      </c>
      <c r="M762" s="19" t="str">
        <f t="shared" si="125"/>
        <v>-</v>
      </c>
      <c r="N762" s="355" t="str">
        <f t="shared" si="126"/>
        <v/>
      </c>
      <c r="O762" s="355" t="str">
        <f t="shared" si="127"/>
        <v/>
      </c>
      <c r="P762" s="19" t="str">
        <f t="shared" si="128"/>
        <v/>
      </c>
      <c r="Q762" s="355">
        <f t="shared" si="129"/>
        <v>3</v>
      </c>
      <c r="R762" s="355">
        <f t="shared" si="130"/>
        <v>374</v>
      </c>
      <c r="S762" s="355">
        <f t="shared" si="131"/>
        <v>374</v>
      </c>
    </row>
    <row r="763" spans="1:19" ht="12.75" customHeight="1" thickBot="1" x14ac:dyDescent="0.25">
      <c r="A763" s="31" t="s">
        <v>2073</v>
      </c>
      <c r="B763" s="31" t="s">
        <v>1270</v>
      </c>
      <c r="C763" s="31" t="s">
        <v>673</v>
      </c>
      <c r="F763" s="31" t="s">
        <v>15</v>
      </c>
      <c r="G763" s="354">
        <v>45405.413055555553</v>
      </c>
      <c r="H763" s="354">
        <v>45405.41684027778</v>
      </c>
      <c r="I763" s="19" t="str">
        <f t="shared" si="121"/>
        <v>J</v>
      </c>
      <c r="J763" s="19" t="str">
        <f t="shared" si="122"/>
        <v>N</v>
      </c>
      <c r="K763" s="19" t="str">
        <f t="shared" si="123"/>
        <v>zzzz</v>
      </c>
      <c r="L763" s="19" t="str">
        <f t="shared" si="124"/>
        <v>IM</v>
      </c>
      <c r="M763" s="19" t="str">
        <f t="shared" si="125"/>
        <v>-</v>
      </c>
      <c r="N763" s="355" t="str">
        <f t="shared" si="126"/>
        <v/>
      </c>
      <c r="O763" s="355" t="str">
        <f t="shared" si="127"/>
        <v/>
      </c>
      <c r="P763" s="19" t="str">
        <f t="shared" si="128"/>
        <v/>
      </c>
      <c r="Q763" s="355">
        <f t="shared" si="129"/>
        <v>4</v>
      </c>
      <c r="R763" s="355">
        <f t="shared" si="130"/>
        <v>375</v>
      </c>
      <c r="S763" s="355">
        <f t="shared" si="131"/>
        <v>375</v>
      </c>
    </row>
    <row r="764" spans="1:19" ht="12.75" customHeight="1" thickBot="1" x14ac:dyDescent="0.25">
      <c r="A764" s="31" t="s">
        <v>2073</v>
      </c>
      <c r="B764" s="31" t="s">
        <v>1270</v>
      </c>
      <c r="C764" s="31" t="s">
        <v>673</v>
      </c>
      <c r="F764" s="31" t="s">
        <v>12</v>
      </c>
      <c r="G764" s="354">
        <v>45665.553888888891</v>
      </c>
      <c r="H764" s="354">
        <v>45665.553888888891</v>
      </c>
      <c r="I764" s="19" t="str">
        <f t="shared" si="121"/>
        <v>J</v>
      </c>
      <c r="J764" s="19" t="str">
        <f t="shared" si="122"/>
        <v>N</v>
      </c>
      <c r="K764" s="19" t="str">
        <f t="shared" si="123"/>
        <v>zzzz</v>
      </c>
      <c r="L764" s="19" t="str">
        <f t="shared" si="124"/>
        <v>IM</v>
      </c>
      <c r="M764" s="19" t="str">
        <f t="shared" si="125"/>
        <v>-</v>
      </c>
      <c r="N764" s="355">
        <f t="shared" si="126"/>
        <v>5</v>
      </c>
      <c r="O764" s="355" t="str">
        <f t="shared" si="127"/>
        <v/>
      </c>
      <c r="P764" s="19" t="str">
        <f t="shared" si="128"/>
        <v/>
      </c>
      <c r="Q764" s="355">
        <f t="shared" si="129"/>
        <v>5</v>
      </c>
      <c r="R764" s="355">
        <f t="shared" si="130"/>
        <v>376</v>
      </c>
      <c r="S764" s="355">
        <f t="shared" si="131"/>
        <v>376</v>
      </c>
    </row>
    <row r="765" spans="1:19" ht="12.75" customHeight="1" thickBot="1" x14ac:dyDescent="0.25">
      <c r="A765" s="341" t="s">
        <v>55</v>
      </c>
      <c r="B765" s="341" t="s">
        <v>839</v>
      </c>
      <c r="C765" s="341" t="s">
        <v>673</v>
      </c>
      <c r="F765" s="341" t="s">
        <v>6</v>
      </c>
      <c r="G765" s="354">
        <v>45314.452997685185</v>
      </c>
      <c r="H765" s="354">
        <v>45314.452997685185</v>
      </c>
      <c r="I765" s="19" t="str">
        <f t="shared" si="121"/>
        <v>J</v>
      </c>
      <c r="J765" s="19" t="str">
        <f t="shared" si="122"/>
        <v>N</v>
      </c>
      <c r="K765" s="19" t="str">
        <f t="shared" si="123"/>
        <v>zzzz</v>
      </c>
      <c r="L765" s="19" t="str">
        <f t="shared" si="124"/>
        <v>IM</v>
      </c>
      <c r="M765" s="353" t="str">
        <f t="shared" si="125"/>
        <v>-</v>
      </c>
      <c r="N765" s="356" t="str">
        <f t="shared" si="126"/>
        <v/>
      </c>
      <c r="O765" s="356" t="str">
        <f t="shared" si="127"/>
        <v/>
      </c>
      <c r="P765" s="353" t="str">
        <f t="shared" si="128"/>
        <v/>
      </c>
      <c r="Q765" s="356">
        <f t="shared" si="129"/>
        <v>1</v>
      </c>
      <c r="R765" s="356">
        <f t="shared" si="130"/>
        <v>377</v>
      </c>
      <c r="S765" s="356">
        <f t="shared" si="131"/>
        <v>377</v>
      </c>
    </row>
    <row r="766" spans="1:19" ht="12.75" customHeight="1" thickBot="1" x14ac:dyDescent="0.25">
      <c r="A766" s="341" t="s">
        <v>55</v>
      </c>
      <c r="B766" s="341" t="s">
        <v>839</v>
      </c>
      <c r="C766" s="341" t="s">
        <v>673</v>
      </c>
      <c r="F766" s="341" t="s">
        <v>7</v>
      </c>
      <c r="G766" s="354">
        <v>44984.634918981479</v>
      </c>
      <c r="H766" s="354">
        <v>44984.634918981479</v>
      </c>
      <c r="I766" s="19" t="str">
        <f t="shared" si="121"/>
        <v>J</v>
      </c>
      <c r="J766" s="19" t="str">
        <f t="shared" si="122"/>
        <v>N</v>
      </c>
      <c r="K766" s="19" t="str">
        <f t="shared" si="123"/>
        <v>zzzz</v>
      </c>
      <c r="L766" s="19" t="str">
        <f t="shared" si="124"/>
        <v>IM</v>
      </c>
      <c r="M766" s="353" t="str">
        <f t="shared" si="125"/>
        <v>-</v>
      </c>
      <c r="N766" s="356" t="str">
        <f t="shared" si="126"/>
        <v/>
      </c>
      <c r="O766" s="356" t="str">
        <f t="shared" si="127"/>
        <v/>
      </c>
      <c r="P766" s="353" t="str">
        <f t="shared" si="128"/>
        <v/>
      </c>
      <c r="Q766" s="356">
        <f t="shared" si="129"/>
        <v>2</v>
      </c>
      <c r="R766" s="356">
        <f t="shared" si="130"/>
        <v>378</v>
      </c>
      <c r="S766" s="356">
        <f t="shared" si="131"/>
        <v>378</v>
      </c>
    </row>
    <row r="767" spans="1:19" ht="12.75" customHeight="1" thickBot="1" x14ac:dyDescent="0.25">
      <c r="A767" s="31" t="s">
        <v>55</v>
      </c>
      <c r="B767" s="31" t="s">
        <v>839</v>
      </c>
      <c r="C767" s="31" t="s">
        <v>673</v>
      </c>
      <c r="F767" s="31" t="s">
        <v>8</v>
      </c>
      <c r="G767" s="354">
        <v>41582.510752314818</v>
      </c>
      <c r="H767" s="354">
        <v>44917.432719907411</v>
      </c>
      <c r="I767" s="19" t="str">
        <f t="shared" si="121"/>
        <v>J</v>
      </c>
      <c r="J767" s="19" t="str">
        <f t="shared" si="122"/>
        <v>N</v>
      </c>
      <c r="K767" s="19" t="str">
        <f t="shared" si="123"/>
        <v>zzzz</v>
      </c>
      <c r="L767" s="19" t="str">
        <f t="shared" si="124"/>
        <v>IM</v>
      </c>
      <c r="M767" s="19" t="str">
        <f t="shared" si="125"/>
        <v>-</v>
      </c>
      <c r="N767" s="355" t="str">
        <f t="shared" si="126"/>
        <v/>
      </c>
      <c r="O767" s="355" t="str">
        <f t="shared" si="127"/>
        <v/>
      </c>
      <c r="P767" s="19" t="str">
        <f t="shared" si="128"/>
        <v/>
      </c>
      <c r="Q767" s="355">
        <f t="shared" si="129"/>
        <v>3</v>
      </c>
      <c r="R767" s="355">
        <f t="shared" si="130"/>
        <v>379</v>
      </c>
      <c r="S767" s="355">
        <f t="shared" si="131"/>
        <v>379</v>
      </c>
    </row>
    <row r="768" spans="1:19" ht="12.75" customHeight="1" thickBot="1" x14ac:dyDescent="0.25">
      <c r="A768" s="31" t="s">
        <v>55</v>
      </c>
      <c r="B768" s="31" t="s">
        <v>839</v>
      </c>
      <c r="C768" s="31" t="s">
        <v>673</v>
      </c>
      <c r="F768" s="31" t="s">
        <v>16</v>
      </c>
      <c r="G768" s="354">
        <v>43991.529745370368</v>
      </c>
      <c r="H768" s="354">
        <v>44596.372141203705</v>
      </c>
      <c r="I768" s="19" t="str">
        <f t="shared" si="121"/>
        <v>J</v>
      </c>
      <c r="J768" s="19" t="str">
        <f t="shared" si="122"/>
        <v>N</v>
      </c>
      <c r="K768" s="19" t="str">
        <f t="shared" si="123"/>
        <v>zzzz</v>
      </c>
      <c r="L768" s="19" t="str">
        <f t="shared" si="124"/>
        <v>IM</v>
      </c>
      <c r="M768" s="19" t="str">
        <f t="shared" si="125"/>
        <v>-</v>
      </c>
      <c r="N768" s="355" t="str">
        <f t="shared" si="126"/>
        <v/>
      </c>
      <c r="O768" s="355" t="str">
        <f t="shared" si="127"/>
        <v/>
      </c>
      <c r="P768" s="19" t="str">
        <f t="shared" si="128"/>
        <v/>
      </c>
      <c r="Q768" s="355">
        <f t="shared" si="129"/>
        <v>4</v>
      </c>
      <c r="R768" s="355">
        <f t="shared" si="130"/>
        <v>380</v>
      </c>
      <c r="S768" s="355">
        <f t="shared" si="131"/>
        <v>380</v>
      </c>
    </row>
    <row r="769" spans="1:19" ht="12.75" customHeight="1" thickBot="1" x14ac:dyDescent="0.25">
      <c r="A769" s="341" t="s">
        <v>55</v>
      </c>
      <c r="B769" s="341" t="s">
        <v>839</v>
      </c>
      <c r="C769" s="341" t="s">
        <v>673</v>
      </c>
      <c r="F769" s="341" t="s">
        <v>9</v>
      </c>
      <c r="G769" s="354">
        <v>39926.462500000001</v>
      </c>
      <c r="H769" s="354">
        <v>45688.663449074076</v>
      </c>
      <c r="I769" s="19" t="str">
        <f t="shared" si="121"/>
        <v>J</v>
      </c>
      <c r="J769" s="19" t="str">
        <f t="shared" si="122"/>
        <v>N</v>
      </c>
      <c r="K769" s="19" t="str">
        <f t="shared" si="123"/>
        <v>zzzz</v>
      </c>
      <c r="L769" s="19" t="str">
        <f t="shared" si="124"/>
        <v>IM</v>
      </c>
      <c r="M769" s="353" t="str">
        <f t="shared" si="125"/>
        <v>-</v>
      </c>
      <c r="N769" s="356" t="str">
        <f t="shared" si="126"/>
        <v/>
      </c>
      <c r="O769" s="356" t="str">
        <f t="shared" si="127"/>
        <v/>
      </c>
      <c r="P769" s="353" t="str">
        <f t="shared" si="128"/>
        <v/>
      </c>
      <c r="Q769" s="356">
        <f t="shared" si="129"/>
        <v>5</v>
      </c>
      <c r="R769" s="356">
        <f t="shared" si="130"/>
        <v>381</v>
      </c>
      <c r="S769" s="356">
        <f t="shared" si="131"/>
        <v>381</v>
      </c>
    </row>
    <row r="770" spans="1:19" ht="12.75" customHeight="1" thickBot="1" x14ac:dyDescent="0.25">
      <c r="A770" s="31" t="s">
        <v>55</v>
      </c>
      <c r="B770" s="31" t="s">
        <v>839</v>
      </c>
      <c r="C770" s="31" t="s">
        <v>673</v>
      </c>
      <c r="F770" s="31" t="s">
        <v>11</v>
      </c>
      <c r="G770" s="354">
        <v>45803.481759259259</v>
      </c>
      <c r="H770" s="354">
        <v>45803.481759259259</v>
      </c>
      <c r="I770" s="19" t="str">
        <f t="shared" ref="I770:I833" si="132">IF((LEN(A770)&gt;2),"J","N")</f>
        <v>J</v>
      </c>
      <c r="J770" s="19" t="str">
        <f t="shared" ref="J770:J833" si="133">IF((D770&gt;0),"J","N")</f>
        <v>N</v>
      </c>
      <c r="K770" s="19" t="str">
        <f t="shared" ref="K770:K833" si="134">IF((D770&gt;0),(MID(D770,1,2)),"zzzz")</f>
        <v>zzzz</v>
      </c>
      <c r="L770" s="19" t="str">
        <f t="shared" ref="L770:L833" si="135">MID(A770,1,2)</f>
        <v>IM</v>
      </c>
      <c r="M770" s="19" t="str">
        <f t="shared" ref="M770:M833" si="136">MID(A770,3,1)</f>
        <v>-</v>
      </c>
      <c r="N770" s="355" t="str">
        <f t="shared" ref="N770:N833" si="137">IF(A770=A771,"",Q770)</f>
        <v/>
      </c>
      <c r="O770" s="355" t="str">
        <f t="shared" ref="O770:O833" si="138">IF(D770=D771,"",R770)</f>
        <v/>
      </c>
      <c r="P770" s="19" t="str">
        <f t="shared" ref="P770:P833" si="139">IF(K770=K771,"",S770)</f>
        <v/>
      </c>
      <c r="Q770" s="355">
        <f t="shared" ref="Q770:Q833" si="140">IF(A770=A769,Q769+ 1,1)</f>
        <v>6</v>
      </c>
      <c r="R770" s="355">
        <f t="shared" ref="R770:R833" si="141">IF(D770=D769,R769+ 1,1)</f>
        <v>382</v>
      </c>
      <c r="S770" s="355">
        <f t="shared" ref="S770:S833" si="142">IF(K770=K769,S769+ 1,1)</f>
        <v>382</v>
      </c>
    </row>
    <row r="771" spans="1:19" ht="12.75" customHeight="1" thickBot="1" x14ac:dyDescent="0.25">
      <c r="A771" s="31" t="s">
        <v>55</v>
      </c>
      <c r="B771" s="31" t="s">
        <v>839</v>
      </c>
      <c r="C771" s="31" t="s">
        <v>673</v>
      </c>
      <c r="F771" s="31" t="s">
        <v>15</v>
      </c>
      <c r="G771" s="354">
        <v>43298.397569444445</v>
      </c>
      <c r="H771" s="354">
        <v>45405.416712962964</v>
      </c>
      <c r="I771" s="19" t="str">
        <f t="shared" si="132"/>
        <v>J</v>
      </c>
      <c r="J771" s="19" t="str">
        <f t="shared" si="133"/>
        <v>N</v>
      </c>
      <c r="K771" s="19" t="str">
        <f t="shared" si="134"/>
        <v>zzzz</v>
      </c>
      <c r="L771" s="19" t="str">
        <f t="shared" si="135"/>
        <v>IM</v>
      </c>
      <c r="M771" s="19" t="str">
        <f t="shared" si="136"/>
        <v>-</v>
      </c>
      <c r="N771" s="355" t="str">
        <f t="shared" si="137"/>
        <v/>
      </c>
      <c r="O771" s="355" t="str">
        <f t="shared" si="138"/>
        <v/>
      </c>
      <c r="P771" s="19" t="str">
        <f t="shared" si="139"/>
        <v/>
      </c>
      <c r="Q771" s="355">
        <f t="shared" si="140"/>
        <v>7</v>
      </c>
      <c r="R771" s="355">
        <f t="shared" si="141"/>
        <v>383</v>
      </c>
      <c r="S771" s="355">
        <f t="shared" si="142"/>
        <v>383</v>
      </c>
    </row>
    <row r="772" spans="1:19" ht="12.75" customHeight="1" thickBot="1" x14ac:dyDescent="0.25">
      <c r="A772" s="31" t="s">
        <v>55</v>
      </c>
      <c r="B772" s="31" t="s">
        <v>839</v>
      </c>
      <c r="C772" s="31" t="s">
        <v>673</v>
      </c>
      <c r="F772" s="31" t="s">
        <v>12</v>
      </c>
      <c r="G772" s="354">
        <v>38629.276747685188</v>
      </c>
      <c r="H772" s="354">
        <v>44875.42460648148</v>
      </c>
      <c r="I772" s="19" t="str">
        <f t="shared" si="132"/>
        <v>J</v>
      </c>
      <c r="J772" s="19" t="str">
        <f t="shared" si="133"/>
        <v>N</v>
      </c>
      <c r="K772" s="19" t="str">
        <f t="shared" si="134"/>
        <v>zzzz</v>
      </c>
      <c r="L772" s="19" t="str">
        <f t="shared" si="135"/>
        <v>IM</v>
      </c>
      <c r="M772" s="19" t="str">
        <f t="shared" si="136"/>
        <v>-</v>
      </c>
      <c r="N772" s="355" t="str">
        <f t="shared" si="137"/>
        <v/>
      </c>
      <c r="O772" s="355" t="str">
        <f t="shared" si="138"/>
        <v/>
      </c>
      <c r="P772" s="19" t="str">
        <f t="shared" si="139"/>
        <v/>
      </c>
      <c r="Q772" s="355">
        <f t="shared" si="140"/>
        <v>8</v>
      </c>
      <c r="R772" s="355">
        <f t="shared" si="141"/>
        <v>384</v>
      </c>
      <c r="S772" s="355">
        <f t="shared" si="142"/>
        <v>384</v>
      </c>
    </row>
    <row r="773" spans="1:19" ht="12.75" customHeight="1" thickBot="1" x14ac:dyDescent="0.25">
      <c r="A773" s="31" t="s">
        <v>55</v>
      </c>
      <c r="B773" s="31" t="s">
        <v>839</v>
      </c>
      <c r="C773" s="31" t="s">
        <v>673</v>
      </c>
      <c r="F773" s="31" t="s">
        <v>13</v>
      </c>
      <c r="G773" s="354">
        <v>44603.679571759261</v>
      </c>
      <c r="H773" s="354">
        <v>44705.450416666667</v>
      </c>
      <c r="I773" s="19" t="str">
        <f t="shared" si="132"/>
        <v>J</v>
      </c>
      <c r="J773" s="19" t="str">
        <f t="shared" si="133"/>
        <v>N</v>
      </c>
      <c r="K773" s="19" t="str">
        <f t="shared" si="134"/>
        <v>zzzz</v>
      </c>
      <c r="L773" s="19" t="str">
        <f t="shared" si="135"/>
        <v>IM</v>
      </c>
      <c r="M773" s="19" t="str">
        <f t="shared" si="136"/>
        <v>-</v>
      </c>
      <c r="N773" s="355">
        <f t="shared" si="137"/>
        <v>9</v>
      </c>
      <c r="O773" s="355" t="str">
        <f t="shared" si="138"/>
        <v/>
      </c>
      <c r="P773" s="19" t="str">
        <f t="shared" si="139"/>
        <v/>
      </c>
      <c r="Q773" s="355">
        <f t="shared" si="140"/>
        <v>9</v>
      </c>
      <c r="R773" s="355">
        <f t="shared" si="141"/>
        <v>385</v>
      </c>
      <c r="S773" s="355">
        <f t="shared" si="142"/>
        <v>385</v>
      </c>
    </row>
    <row r="774" spans="1:19" ht="12.75" customHeight="1" thickBot="1" x14ac:dyDescent="0.25">
      <c r="A774" s="31" t="s">
        <v>2166</v>
      </c>
      <c r="B774" s="31" t="s">
        <v>2185</v>
      </c>
      <c r="C774" s="31" t="s">
        <v>673</v>
      </c>
      <c r="F774" s="31" t="s">
        <v>6</v>
      </c>
      <c r="G774" s="354">
        <v>45636.510034722225</v>
      </c>
      <c r="H774" s="354">
        <v>45636.510034722225</v>
      </c>
      <c r="I774" s="19" t="str">
        <f t="shared" si="132"/>
        <v>J</v>
      </c>
      <c r="J774" s="19" t="str">
        <f t="shared" si="133"/>
        <v>N</v>
      </c>
      <c r="K774" s="19" t="str">
        <f t="shared" si="134"/>
        <v>zzzz</v>
      </c>
      <c r="L774" s="19" t="str">
        <f t="shared" si="135"/>
        <v>LA</v>
      </c>
      <c r="M774" s="19" t="str">
        <f t="shared" si="136"/>
        <v>-</v>
      </c>
      <c r="N774" s="355" t="str">
        <f t="shared" si="137"/>
        <v/>
      </c>
      <c r="O774" s="355" t="str">
        <f t="shared" si="138"/>
        <v/>
      </c>
      <c r="P774" s="19" t="str">
        <f t="shared" si="139"/>
        <v/>
      </c>
      <c r="Q774" s="355">
        <f t="shared" si="140"/>
        <v>1</v>
      </c>
      <c r="R774" s="355">
        <f t="shared" si="141"/>
        <v>386</v>
      </c>
      <c r="S774" s="355">
        <f t="shared" si="142"/>
        <v>386</v>
      </c>
    </row>
    <row r="775" spans="1:19" ht="12.75" customHeight="1" thickBot="1" x14ac:dyDescent="0.25">
      <c r="A775" s="341" t="s">
        <v>2166</v>
      </c>
      <c r="B775" s="341" t="s">
        <v>2185</v>
      </c>
      <c r="C775" s="341" t="s">
        <v>673</v>
      </c>
      <c r="F775" s="341" t="s">
        <v>9</v>
      </c>
      <c r="G775" s="354">
        <v>45646.604768518519</v>
      </c>
      <c r="H775" s="354">
        <v>45646.604768518519</v>
      </c>
      <c r="I775" s="19" t="str">
        <f t="shared" si="132"/>
        <v>J</v>
      </c>
      <c r="J775" s="19" t="str">
        <f t="shared" si="133"/>
        <v>N</v>
      </c>
      <c r="K775" s="19" t="str">
        <f t="shared" si="134"/>
        <v>zzzz</v>
      </c>
      <c r="L775" s="19" t="str">
        <f t="shared" si="135"/>
        <v>LA</v>
      </c>
      <c r="M775" s="353" t="str">
        <f t="shared" si="136"/>
        <v>-</v>
      </c>
      <c r="N775" s="356" t="str">
        <f t="shared" si="137"/>
        <v/>
      </c>
      <c r="O775" s="356" t="str">
        <f t="shared" si="138"/>
        <v/>
      </c>
      <c r="P775" s="353" t="str">
        <f t="shared" si="139"/>
        <v/>
      </c>
      <c r="Q775" s="356">
        <f t="shared" si="140"/>
        <v>2</v>
      </c>
      <c r="R775" s="356">
        <f t="shared" si="141"/>
        <v>387</v>
      </c>
      <c r="S775" s="356">
        <f t="shared" si="142"/>
        <v>387</v>
      </c>
    </row>
    <row r="776" spans="1:19" ht="12.75" customHeight="1" thickBot="1" x14ac:dyDescent="0.25">
      <c r="A776" s="31" t="s">
        <v>2166</v>
      </c>
      <c r="B776" s="31" t="s">
        <v>2185</v>
      </c>
      <c r="C776" s="31" t="s">
        <v>673</v>
      </c>
      <c r="F776" s="31" t="s">
        <v>11</v>
      </c>
      <c r="G776" s="354">
        <v>45693.573148148149</v>
      </c>
      <c r="H776" s="354">
        <v>45693.573148148149</v>
      </c>
      <c r="I776" s="19" t="str">
        <f t="shared" si="132"/>
        <v>J</v>
      </c>
      <c r="J776" s="19" t="str">
        <f t="shared" si="133"/>
        <v>N</v>
      </c>
      <c r="K776" s="19" t="str">
        <f t="shared" si="134"/>
        <v>zzzz</v>
      </c>
      <c r="L776" s="19" t="str">
        <f t="shared" si="135"/>
        <v>LA</v>
      </c>
      <c r="M776" s="19" t="str">
        <f t="shared" si="136"/>
        <v>-</v>
      </c>
      <c r="N776" s="355" t="str">
        <f t="shared" si="137"/>
        <v/>
      </c>
      <c r="O776" s="355" t="str">
        <f t="shared" si="138"/>
        <v/>
      </c>
      <c r="P776" s="19" t="str">
        <f t="shared" si="139"/>
        <v/>
      </c>
      <c r="Q776" s="355">
        <f t="shared" si="140"/>
        <v>3</v>
      </c>
      <c r="R776" s="355">
        <f t="shared" si="141"/>
        <v>388</v>
      </c>
      <c r="S776" s="355">
        <f t="shared" si="142"/>
        <v>388</v>
      </c>
    </row>
    <row r="777" spans="1:19" ht="12.75" customHeight="1" thickBot="1" x14ac:dyDescent="0.25">
      <c r="A777" s="31" t="s">
        <v>2166</v>
      </c>
      <c r="B777" s="31" t="s">
        <v>2277</v>
      </c>
      <c r="C777" s="31" t="s">
        <v>673</v>
      </c>
      <c r="F777" s="31" t="s">
        <v>15</v>
      </c>
      <c r="G777" s="354">
        <v>45714.342268518521</v>
      </c>
      <c r="H777" s="354">
        <v>45714.342268518521</v>
      </c>
      <c r="I777" s="19" t="str">
        <f t="shared" si="132"/>
        <v>J</v>
      </c>
      <c r="J777" s="19" t="str">
        <f t="shared" si="133"/>
        <v>N</v>
      </c>
      <c r="K777" s="19" t="str">
        <f t="shared" si="134"/>
        <v>zzzz</v>
      </c>
      <c r="L777" s="19" t="str">
        <f t="shared" si="135"/>
        <v>LA</v>
      </c>
      <c r="M777" s="19" t="str">
        <f t="shared" si="136"/>
        <v>-</v>
      </c>
      <c r="N777" s="355" t="str">
        <f t="shared" si="137"/>
        <v/>
      </c>
      <c r="O777" s="355" t="str">
        <f t="shared" si="138"/>
        <v/>
      </c>
      <c r="P777" s="19" t="str">
        <f t="shared" si="139"/>
        <v/>
      </c>
      <c r="Q777" s="355">
        <f t="shared" si="140"/>
        <v>4</v>
      </c>
      <c r="R777" s="355">
        <f t="shared" si="141"/>
        <v>389</v>
      </c>
      <c r="S777" s="355">
        <f t="shared" si="142"/>
        <v>389</v>
      </c>
    </row>
    <row r="778" spans="1:19" ht="12.75" customHeight="1" thickBot="1" x14ac:dyDescent="0.25">
      <c r="A778" s="31" t="s">
        <v>2166</v>
      </c>
      <c r="B778" s="31" t="s">
        <v>2185</v>
      </c>
      <c r="C778" s="31" t="s">
        <v>673</v>
      </c>
      <c r="F778" s="31" t="s">
        <v>12</v>
      </c>
      <c r="G778" s="354">
        <v>45665.552349537036</v>
      </c>
      <c r="H778" s="354">
        <v>45812.631863425922</v>
      </c>
      <c r="I778" s="19" t="str">
        <f t="shared" si="132"/>
        <v>J</v>
      </c>
      <c r="J778" s="19" t="str">
        <f t="shared" si="133"/>
        <v>N</v>
      </c>
      <c r="K778" s="19" t="str">
        <f t="shared" si="134"/>
        <v>zzzz</v>
      </c>
      <c r="L778" s="19" t="str">
        <f t="shared" si="135"/>
        <v>LA</v>
      </c>
      <c r="M778" s="19" t="str">
        <f t="shared" si="136"/>
        <v>-</v>
      </c>
      <c r="N778" s="355">
        <f t="shared" si="137"/>
        <v>5</v>
      </c>
      <c r="O778" s="355" t="str">
        <f t="shared" si="138"/>
        <v/>
      </c>
      <c r="P778" s="19" t="str">
        <f t="shared" si="139"/>
        <v/>
      </c>
      <c r="Q778" s="355">
        <f t="shared" si="140"/>
        <v>5</v>
      </c>
      <c r="R778" s="355">
        <f t="shared" si="141"/>
        <v>390</v>
      </c>
      <c r="S778" s="355">
        <f t="shared" si="142"/>
        <v>390</v>
      </c>
    </row>
    <row r="779" spans="1:19" ht="12.75" customHeight="1" thickBot="1" x14ac:dyDescent="0.25">
      <c r="A779" s="341" t="s">
        <v>820</v>
      </c>
      <c r="B779" s="341" t="s">
        <v>2189</v>
      </c>
      <c r="C779" s="341" t="s">
        <v>673</v>
      </c>
      <c r="F779" s="341" t="s">
        <v>6</v>
      </c>
      <c r="G779" s="354">
        <v>45314.453576388885</v>
      </c>
      <c r="H779" s="354">
        <v>45636.512546296297</v>
      </c>
      <c r="I779" s="19" t="str">
        <f t="shared" si="132"/>
        <v>J</v>
      </c>
      <c r="J779" s="19" t="str">
        <f t="shared" si="133"/>
        <v>N</v>
      </c>
      <c r="K779" s="19" t="str">
        <f t="shared" si="134"/>
        <v>zzzz</v>
      </c>
      <c r="L779" s="19" t="str">
        <f t="shared" si="135"/>
        <v>LA</v>
      </c>
      <c r="M779" s="353" t="str">
        <f t="shared" si="136"/>
        <v>-</v>
      </c>
      <c r="N779" s="356" t="str">
        <f t="shared" si="137"/>
        <v/>
      </c>
      <c r="O779" s="356" t="str">
        <f t="shared" si="138"/>
        <v/>
      </c>
      <c r="P779" s="353" t="str">
        <f t="shared" si="139"/>
        <v/>
      </c>
      <c r="Q779" s="356">
        <f t="shared" si="140"/>
        <v>1</v>
      </c>
      <c r="R779" s="356">
        <f t="shared" si="141"/>
        <v>391</v>
      </c>
      <c r="S779" s="356">
        <f t="shared" si="142"/>
        <v>391</v>
      </c>
    </row>
    <row r="780" spans="1:19" ht="12.75" customHeight="1" thickBot="1" x14ac:dyDescent="0.25">
      <c r="A780" s="341" t="s">
        <v>820</v>
      </c>
      <c r="B780" s="341" t="s">
        <v>2189</v>
      </c>
      <c r="C780" s="341" t="s">
        <v>673</v>
      </c>
      <c r="F780" s="341" t="s">
        <v>9</v>
      </c>
      <c r="G780" s="354">
        <v>45309.459189814814</v>
      </c>
      <c r="H780" s="354">
        <v>45646.597719907404</v>
      </c>
      <c r="I780" s="19" t="str">
        <f t="shared" si="132"/>
        <v>J</v>
      </c>
      <c r="J780" s="19" t="str">
        <f t="shared" si="133"/>
        <v>N</v>
      </c>
      <c r="K780" s="19" t="str">
        <f t="shared" si="134"/>
        <v>zzzz</v>
      </c>
      <c r="L780" s="19" t="str">
        <f t="shared" si="135"/>
        <v>LA</v>
      </c>
      <c r="M780" s="353" t="str">
        <f t="shared" si="136"/>
        <v>-</v>
      </c>
      <c r="N780" s="356" t="str">
        <f t="shared" si="137"/>
        <v/>
      </c>
      <c r="O780" s="356" t="str">
        <f t="shared" si="138"/>
        <v/>
      </c>
      <c r="P780" s="353" t="str">
        <f t="shared" si="139"/>
        <v/>
      </c>
      <c r="Q780" s="356">
        <f t="shared" si="140"/>
        <v>2</v>
      </c>
      <c r="R780" s="356">
        <f t="shared" si="141"/>
        <v>392</v>
      </c>
      <c r="S780" s="356">
        <f t="shared" si="142"/>
        <v>392</v>
      </c>
    </row>
    <row r="781" spans="1:19" ht="12.75" customHeight="1" thickBot="1" x14ac:dyDescent="0.25">
      <c r="A781" s="341" t="s">
        <v>820</v>
      </c>
      <c r="B781" s="341" t="s">
        <v>2189</v>
      </c>
      <c r="C781" s="341" t="s">
        <v>673</v>
      </c>
      <c r="F781" s="341" t="s">
        <v>11</v>
      </c>
      <c r="G781" s="354">
        <v>45693.573541666665</v>
      </c>
      <c r="H781" s="354">
        <v>45820.329976851855</v>
      </c>
      <c r="I781" s="19" t="str">
        <f t="shared" si="132"/>
        <v>J</v>
      </c>
      <c r="J781" s="19" t="str">
        <f t="shared" si="133"/>
        <v>N</v>
      </c>
      <c r="K781" s="19" t="str">
        <f t="shared" si="134"/>
        <v>zzzz</v>
      </c>
      <c r="L781" s="19" t="str">
        <f t="shared" si="135"/>
        <v>LA</v>
      </c>
      <c r="M781" s="353" t="str">
        <f t="shared" si="136"/>
        <v>-</v>
      </c>
      <c r="N781" s="356" t="str">
        <f t="shared" si="137"/>
        <v/>
      </c>
      <c r="O781" s="356" t="str">
        <f t="shared" si="138"/>
        <v/>
      </c>
      <c r="P781" s="353" t="str">
        <f t="shared" si="139"/>
        <v/>
      </c>
      <c r="Q781" s="356">
        <f t="shared" si="140"/>
        <v>3</v>
      </c>
      <c r="R781" s="356">
        <f t="shared" si="141"/>
        <v>393</v>
      </c>
      <c r="S781" s="356">
        <f t="shared" si="142"/>
        <v>393</v>
      </c>
    </row>
    <row r="782" spans="1:19" ht="12.75" customHeight="1" thickBot="1" x14ac:dyDescent="0.25">
      <c r="A782" s="341" t="s">
        <v>820</v>
      </c>
      <c r="B782" s="341" t="s">
        <v>901</v>
      </c>
      <c r="C782" s="341" t="s">
        <v>673</v>
      </c>
      <c r="F782" s="341" t="s">
        <v>15</v>
      </c>
      <c r="G782" s="354">
        <v>44523</v>
      </c>
      <c r="H782" s="354">
        <v>45660.392962962964</v>
      </c>
      <c r="I782" s="19" t="str">
        <f t="shared" si="132"/>
        <v>J</v>
      </c>
      <c r="J782" s="19" t="str">
        <f t="shared" si="133"/>
        <v>N</v>
      </c>
      <c r="K782" s="19" t="str">
        <f t="shared" si="134"/>
        <v>zzzz</v>
      </c>
      <c r="L782" s="19" t="str">
        <f t="shared" si="135"/>
        <v>LA</v>
      </c>
      <c r="M782" s="353" t="str">
        <f t="shared" si="136"/>
        <v>-</v>
      </c>
      <c r="N782" s="356" t="str">
        <f t="shared" si="137"/>
        <v/>
      </c>
      <c r="O782" s="356" t="str">
        <f t="shared" si="138"/>
        <v/>
      </c>
      <c r="P782" s="353" t="str">
        <f t="shared" si="139"/>
        <v/>
      </c>
      <c r="Q782" s="356">
        <f t="shared" si="140"/>
        <v>4</v>
      </c>
      <c r="R782" s="356">
        <f t="shared" si="141"/>
        <v>394</v>
      </c>
      <c r="S782" s="356">
        <f t="shared" si="142"/>
        <v>394</v>
      </c>
    </row>
    <row r="783" spans="1:19" ht="12.75" customHeight="1" thickBot="1" x14ac:dyDescent="0.25">
      <c r="A783" s="341" t="s">
        <v>820</v>
      </c>
      <c r="B783" s="341" t="s">
        <v>2189</v>
      </c>
      <c r="C783" s="341" t="s">
        <v>673</v>
      </c>
      <c r="F783" s="341" t="s">
        <v>12</v>
      </c>
      <c r="G783" s="354">
        <v>45623.460335648146</v>
      </c>
      <c r="H783" s="354">
        <v>45812.632060185184</v>
      </c>
      <c r="I783" s="19" t="str">
        <f t="shared" si="132"/>
        <v>J</v>
      </c>
      <c r="J783" s="19" t="str">
        <f t="shared" si="133"/>
        <v>N</v>
      </c>
      <c r="K783" s="19" t="str">
        <f t="shared" si="134"/>
        <v>zzzz</v>
      </c>
      <c r="L783" s="19" t="str">
        <f t="shared" si="135"/>
        <v>LA</v>
      </c>
      <c r="M783" s="353" t="str">
        <f t="shared" si="136"/>
        <v>-</v>
      </c>
      <c r="N783" s="356">
        <f t="shared" si="137"/>
        <v>5</v>
      </c>
      <c r="O783" s="356" t="str">
        <f t="shared" si="138"/>
        <v/>
      </c>
      <c r="P783" s="353" t="str">
        <f t="shared" si="139"/>
        <v/>
      </c>
      <c r="Q783" s="356">
        <f t="shared" si="140"/>
        <v>5</v>
      </c>
      <c r="R783" s="356">
        <f t="shared" si="141"/>
        <v>395</v>
      </c>
      <c r="S783" s="356">
        <f t="shared" si="142"/>
        <v>395</v>
      </c>
    </row>
    <row r="784" spans="1:19" ht="12.75" customHeight="1" thickBot="1" x14ac:dyDescent="0.25">
      <c r="A784" s="341" t="s">
        <v>2169</v>
      </c>
      <c r="B784" s="341" t="s">
        <v>2170</v>
      </c>
      <c r="C784" s="341" t="s">
        <v>673</v>
      </c>
      <c r="F784" s="341" t="s">
        <v>6</v>
      </c>
      <c r="G784" s="354">
        <v>45636.510335648149</v>
      </c>
      <c r="H784" s="354">
        <v>45636.510335648149</v>
      </c>
      <c r="I784" s="19" t="str">
        <f t="shared" si="132"/>
        <v>J</v>
      </c>
      <c r="J784" s="19" t="str">
        <f t="shared" si="133"/>
        <v>N</v>
      </c>
      <c r="K784" s="19" t="str">
        <f t="shared" si="134"/>
        <v>zzzz</v>
      </c>
      <c r="L784" s="19" t="str">
        <f t="shared" si="135"/>
        <v>LA</v>
      </c>
      <c r="M784" s="353" t="str">
        <f t="shared" si="136"/>
        <v>-</v>
      </c>
      <c r="N784" s="356" t="str">
        <f t="shared" si="137"/>
        <v/>
      </c>
      <c r="O784" s="356" t="str">
        <f t="shared" si="138"/>
        <v/>
      </c>
      <c r="P784" s="353" t="str">
        <f t="shared" si="139"/>
        <v/>
      </c>
      <c r="Q784" s="356">
        <f t="shared" si="140"/>
        <v>1</v>
      </c>
      <c r="R784" s="356">
        <f t="shared" si="141"/>
        <v>396</v>
      </c>
      <c r="S784" s="356">
        <f t="shared" si="142"/>
        <v>396</v>
      </c>
    </row>
    <row r="785" spans="1:19" ht="12.75" customHeight="1" thickBot="1" x14ac:dyDescent="0.25">
      <c r="A785" s="341" t="s">
        <v>2169</v>
      </c>
      <c r="B785" s="341" t="s">
        <v>2170</v>
      </c>
      <c r="C785" s="341" t="s">
        <v>673</v>
      </c>
      <c r="F785" s="341" t="s">
        <v>9</v>
      </c>
      <c r="G785" s="354">
        <v>45646.60497685185</v>
      </c>
      <c r="H785" s="354">
        <v>45646.60497685185</v>
      </c>
      <c r="I785" s="19" t="str">
        <f t="shared" si="132"/>
        <v>J</v>
      </c>
      <c r="J785" s="19" t="str">
        <f t="shared" si="133"/>
        <v>N</v>
      </c>
      <c r="K785" s="19" t="str">
        <f t="shared" si="134"/>
        <v>zzzz</v>
      </c>
      <c r="L785" s="19" t="str">
        <f t="shared" si="135"/>
        <v>LA</v>
      </c>
      <c r="M785" s="353" t="str">
        <f t="shared" si="136"/>
        <v>-</v>
      </c>
      <c r="N785" s="356" t="str">
        <f t="shared" si="137"/>
        <v/>
      </c>
      <c r="O785" s="356" t="str">
        <f t="shared" si="138"/>
        <v/>
      </c>
      <c r="P785" s="353" t="str">
        <f t="shared" si="139"/>
        <v/>
      </c>
      <c r="Q785" s="356">
        <f t="shared" si="140"/>
        <v>2</v>
      </c>
      <c r="R785" s="356">
        <f t="shared" si="141"/>
        <v>397</v>
      </c>
      <c r="S785" s="356">
        <f t="shared" si="142"/>
        <v>397</v>
      </c>
    </row>
    <row r="786" spans="1:19" ht="12.75" customHeight="1" thickBot="1" x14ac:dyDescent="0.25">
      <c r="A786" s="31" t="s">
        <v>2169</v>
      </c>
      <c r="B786" s="31" t="s">
        <v>2170</v>
      </c>
      <c r="C786" s="31" t="s">
        <v>673</v>
      </c>
      <c r="F786" s="31" t="s">
        <v>11</v>
      </c>
      <c r="G786" s="354">
        <v>45693.573854166665</v>
      </c>
      <c r="H786" s="354">
        <v>45693.573854166665</v>
      </c>
      <c r="I786" s="19" t="str">
        <f t="shared" si="132"/>
        <v>J</v>
      </c>
      <c r="J786" s="19" t="str">
        <f t="shared" si="133"/>
        <v>N</v>
      </c>
      <c r="K786" s="19" t="str">
        <f t="shared" si="134"/>
        <v>zzzz</v>
      </c>
      <c r="L786" s="19" t="str">
        <f t="shared" si="135"/>
        <v>LA</v>
      </c>
      <c r="M786" s="19" t="str">
        <f t="shared" si="136"/>
        <v>-</v>
      </c>
      <c r="N786" s="355" t="str">
        <f t="shared" si="137"/>
        <v/>
      </c>
      <c r="O786" s="355" t="str">
        <f t="shared" si="138"/>
        <v/>
      </c>
      <c r="P786" s="19" t="str">
        <f t="shared" si="139"/>
        <v/>
      </c>
      <c r="Q786" s="355">
        <f t="shared" si="140"/>
        <v>3</v>
      </c>
      <c r="R786" s="355">
        <f t="shared" si="141"/>
        <v>398</v>
      </c>
      <c r="S786" s="355">
        <f t="shared" si="142"/>
        <v>398</v>
      </c>
    </row>
    <row r="787" spans="1:19" ht="12.75" customHeight="1" thickBot="1" x14ac:dyDescent="0.25">
      <c r="A787" s="31" t="s">
        <v>2169</v>
      </c>
      <c r="B787" s="31" t="s">
        <v>2170</v>
      </c>
      <c r="C787" s="31" t="s">
        <v>673</v>
      </c>
      <c r="F787" s="31" t="s">
        <v>12</v>
      </c>
      <c r="G787" s="354">
        <v>45665.552916666667</v>
      </c>
      <c r="H787" s="354">
        <v>45665.552916666667</v>
      </c>
      <c r="I787" s="19" t="str">
        <f t="shared" si="132"/>
        <v>J</v>
      </c>
      <c r="J787" s="19" t="str">
        <f t="shared" si="133"/>
        <v>N</v>
      </c>
      <c r="K787" s="19" t="str">
        <f t="shared" si="134"/>
        <v>zzzz</v>
      </c>
      <c r="L787" s="19" t="str">
        <f t="shared" si="135"/>
        <v>LA</v>
      </c>
      <c r="M787" s="19" t="str">
        <f t="shared" si="136"/>
        <v>-</v>
      </c>
      <c r="N787" s="355">
        <f t="shared" si="137"/>
        <v>4</v>
      </c>
      <c r="O787" s="355" t="str">
        <f t="shared" si="138"/>
        <v/>
      </c>
      <c r="P787" s="19" t="str">
        <f t="shared" si="139"/>
        <v/>
      </c>
      <c r="Q787" s="355">
        <f t="shared" si="140"/>
        <v>4</v>
      </c>
      <c r="R787" s="355">
        <f t="shared" si="141"/>
        <v>399</v>
      </c>
      <c r="S787" s="355">
        <f t="shared" si="142"/>
        <v>399</v>
      </c>
    </row>
    <row r="788" spans="1:19" ht="12.75" customHeight="1" thickBot="1" x14ac:dyDescent="0.25">
      <c r="A788" s="31" t="s">
        <v>2167</v>
      </c>
      <c r="B788" s="31" t="s">
        <v>2186</v>
      </c>
      <c r="C788" s="31" t="s">
        <v>673</v>
      </c>
      <c r="F788" s="31" t="s">
        <v>6</v>
      </c>
      <c r="G788" s="354">
        <v>45636.510706018518</v>
      </c>
      <c r="H788" s="354">
        <v>45636.510706018518</v>
      </c>
      <c r="I788" s="19" t="str">
        <f t="shared" si="132"/>
        <v>J</v>
      </c>
      <c r="J788" s="19" t="str">
        <f t="shared" si="133"/>
        <v>N</v>
      </c>
      <c r="K788" s="19" t="str">
        <f t="shared" si="134"/>
        <v>zzzz</v>
      </c>
      <c r="L788" s="19" t="str">
        <f t="shared" si="135"/>
        <v>LA</v>
      </c>
      <c r="M788" s="19" t="str">
        <f t="shared" si="136"/>
        <v>-</v>
      </c>
      <c r="N788" s="355" t="str">
        <f t="shared" si="137"/>
        <v/>
      </c>
      <c r="O788" s="355" t="str">
        <f t="shared" si="138"/>
        <v/>
      </c>
      <c r="P788" s="19" t="str">
        <f t="shared" si="139"/>
        <v/>
      </c>
      <c r="Q788" s="355">
        <f t="shared" si="140"/>
        <v>1</v>
      </c>
      <c r="R788" s="355">
        <f t="shared" si="141"/>
        <v>400</v>
      </c>
      <c r="S788" s="355">
        <f t="shared" si="142"/>
        <v>400</v>
      </c>
    </row>
    <row r="789" spans="1:19" ht="12.75" customHeight="1" thickBot="1" x14ac:dyDescent="0.25">
      <c r="A789" s="31" t="s">
        <v>2167</v>
      </c>
      <c r="B789" s="31" t="s">
        <v>2186</v>
      </c>
      <c r="C789" s="31" t="s">
        <v>673</v>
      </c>
      <c r="F789" s="31" t="s">
        <v>9</v>
      </c>
      <c r="G789" s="354">
        <v>45646.605185185188</v>
      </c>
      <c r="H789" s="354">
        <v>45646.605185185188</v>
      </c>
      <c r="I789" s="19" t="str">
        <f t="shared" si="132"/>
        <v>J</v>
      </c>
      <c r="J789" s="19" t="str">
        <f t="shared" si="133"/>
        <v>N</v>
      </c>
      <c r="K789" s="19" t="str">
        <f t="shared" si="134"/>
        <v>zzzz</v>
      </c>
      <c r="L789" s="19" t="str">
        <f t="shared" si="135"/>
        <v>LA</v>
      </c>
      <c r="M789" s="19" t="str">
        <f t="shared" si="136"/>
        <v>-</v>
      </c>
      <c r="N789" s="355" t="str">
        <f t="shared" si="137"/>
        <v/>
      </c>
      <c r="O789" s="355" t="str">
        <f t="shared" si="138"/>
        <v/>
      </c>
      <c r="P789" s="19" t="str">
        <f t="shared" si="139"/>
        <v/>
      </c>
      <c r="Q789" s="355">
        <f t="shared" si="140"/>
        <v>2</v>
      </c>
      <c r="R789" s="355">
        <f t="shared" si="141"/>
        <v>401</v>
      </c>
      <c r="S789" s="355">
        <f t="shared" si="142"/>
        <v>401</v>
      </c>
    </row>
    <row r="790" spans="1:19" ht="12.75" customHeight="1" thickBot="1" x14ac:dyDescent="0.25">
      <c r="A790" s="31" t="s">
        <v>2167</v>
      </c>
      <c r="B790" s="31" t="s">
        <v>2186</v>
      </c>
      <c r="C790" s="31" t="s">
        <v>673</v>
      </c>
      <c r="F790" s="31" t="s">
        <v>11</v>
      </c>
      <c r="G790" s="354">
        <v>45693.574201388888</v>
      </c>
      <c r="H790" s="354">
        <v>45693.574201388888</v>
      </c>
      <c r="I790" s="19" t="str">
        <f t="shared" si="132"/>
        <v>J</v>
      </c>
      <c r="J790" s="19" t="str">
        <f t="shared" si="133"/>
        <v>N</v>
      </c>
      <c r="K790" s="19" t="str">
        <f t="shared" si="134"/>
        <v>zzzz</v>
      </c>
      <c r="L790" s="19" t="str">
        <f t="shared" si="135"/>
        <v>LA</v>
      </c>
      <c r="M790" s="19" t="str">
        <f t="shared" si="136"/>
        <v>-</v>
      </c>
      <c r="N790" s="355" t="str">
        <f t="shared" si="137"/>
        <v/>
      </c>
      <c r="O790" s="355" t="str">
        <f t="shared" si="138"/>
        <v/>
      </c>
      <c r="P790" s="19" t="str">
        <f t="shared" si="139"/>
        <v/>
      </c>
      <c r="Q790" s="355">
        <f t="shared" si="140"/>
        <v>3</v>
      </c>
      <c r="R790" s="355">
        <f t="shared" si="141"/>
        <v>402</v>
      </c>
      <c r="S790" s="355">
        <f t="shared" si="142"/>
        <v>402</v>
      </c>
    </row>
    <row r="791" spans="1:19" ht="12.75" customHeight="1" thickBot="1" x14ac:dyDescent="0.25">
      <c r="A791" s="31" t="s">
        <v>2167</v>
      </c>
      <c r="B791" s="31" t="s">
        <v>2186</v>
      </c>
      <c r="C791" s="31" t="s">
        <v>673</v>
      </c>
      <c r="F791" s="31" t="s">
        <v>12</v>
      </c>
      <c r="G791" s="354">
        <v>45665.552476851852</v>
      </c>
      <c r="H791" s="354">
        <v>45665.552476851852</v>
      </c>
      <c r="I791" s="19" t="str">
        <f t="shared" si="132"/>
        <v>J</v>
      </c>
      <c r="J791" s="19" t="str">
        <f t="shared" si="133"/>
        <v>N</v>
      </c>
      <c r="K791" s="19" t="str">
        <f t="shared" si="134"/>
        <v>zzzz</v>
      </c>
      <c r="L791" s="19" t="str">
        <f t="shared" si="135"/>
        <v>LA</v>
      </c>
      <c r="M791" s="19" t="str">
        <f t="shared" si="136"/>
        <v>-</v>
      </c>
      <c r="N791" s="355">
        <f t="shared" si="137"/>
        <v>4</v>
      </c>
      <c r="O791" s="355" t="str">
        <f t="shared" si="138"/>
        <v/>
      </c>
      <c r="P791" s="19" t="str">
        <f t="shared" si="139"/>
        <v/>
      </c>
      <c r="Q791" s="355">
        <f t="shared" si="140"/>
        <v>4</v>
      </c>
      <c r="R791" s="355">
        <f t="shared" si="141"/>
        <v>403</v>
      </c>
      <c r="S791" s="355">
        <f t="shared" si="142"/>
        <v>403</v>
      </c>
    </row>
    <row r="792" spans="1:19" ht="12.75" customHeight="1" thickBot="1" x14ac:dyDescent="0.25">
      <c r="A792" s="31" t="s">
        <v>1729</v>
      </c>
      <c r="B792" s="31" t="s">
        <v>2190</v>
      </c>
      <c r="C792" s="31" t="s">
        <v>673</v>
      </c>
      <c r="F792" s="31" t="s">
        <v>6</v>
      </c>
      <c r="G792" s="354">
        <v>45314.453750000001</v>
      </c>
      <c r="H792" s="354">
        <v>45792.625914351855</v>
      </c>
      <c r="I792" s="19" t="str">
        <f t="shared" si="132"/>
        <v>J</v>
      </c>
      <c r="J792" s="19" t="str">
        <f t="shared" si="133"/>
        <v>N</v>
      </c>
      <c r="K792" s="19" t="str">
        <f t="shared" si="134"/>
        <v>zzzz</v>
      </c>
      <c r="L792" s="19" t="str">
        <f t="shared" si="135"/>
        <v>LA</v>
      </c>
      <c r="M792" s="19" t="str">
        <f t="shared" si="136"/>
        <v>-</v>
      </c>
      <c r="N792" s="355" t="str">
        <f t="shared" si="137"/>
        <v/>
      </c>
      <c r="O792" s="355" t="str">
        <f t="shared" si="138"/>
        <v/>
      </c>
      <c r="P792" s="19" t="str">
        <f t="shared" si="139"/>
        <v/>
      </c>
      <c r="Q792" s="355">
        <f t="shared" si="140"/>
        <v>1</v>
      </c>
      <c r="R792" s="355">
        <f t="shared" si="141"/>
        <v>404</v>
      </c>
      <c r="S792" s="355">
        <f t="shared" si="142"/>
        <v>404</v>
      </c>
    </row>
    <row r="793" spans="1:19" ht="12.75" customHeight="1" thickBot="1" x14ac:dyDescent="0.25">
      <c r="A793" s="31" t="s">
        <v>1729</v>
      </c>
      <c r="B793" s="31" t="s">
        <v>2190</v>
      </c>
      <c r="C793" s="31" t="s">
        <v>673</v>
      </c>
      <c r="F793" s="31" t="s">
        <v>9</v>
      </c>
      <c r="G793" s="354">
        <v>45309.459374999999</v>
      </c>
      <c r="H793" s="354">
        <v>45646.599259259259</v>
      </c>
      <c r="I793" s="19" t="str">
        <f t="shared" si="132"/>
        <v>J</v>
      </c>
      <c r="J793" s="19" t="str">
        <f t="shared" si="133"/>
        <v>N</v>
      </c>
      <c r="K793" s="19" t="str">
        <f t="shared" si="134"/>
        <v>zzzz</v>
      </c>
      <c r="L793" s="19" t="str">
        <f t="shared" si="135"/>
        <v>LA</v>
      </c>
      <c r="M793" s="19" t="str">
        <f t="shared" si="136"/>
        <v>-</v>
      </c>
      <c r="N793" s="355" t="str">
        <f t="shared" si="137"/>
        <v/>
      </c>
      <c r="O793" s="355" t="str">
        <f t="shared" si="138"/>
        <v/>
      </c>
      <c r="P793" s="19" t="str">
        <f t="shared" si="139"/>
        <v/>
      </c>
      <c r="Q793" s="355">
        <f t="shared" si="140"/>
        <v>2</v>
      </c>
      <c r="R793" s="355">
        <f t="shared" si="141"/>
        <v>405</v>
      </c>
      <c r="S793" s="355">
        <f t="shared" si="142"/>
        <v>405</v>
      </c>
    </row>
    <row r="794" spans="1:19" ht="12.75" customHeight="1" thickBot="1" x14ac:dyDescent="0.25">
      <c r="A794" s="31" t="s">
        <v>1729</v>
      </c>
      <c r="B794" s="31" t="s">
        <v>2190</v>
      </c>
      <c r="C794" s="31" t="s">
        <v>673</v>
      </c>
      <c r="F794" s="31" t="s">
        <v>11</v>
      </c>
      <c r="G794" s="354">
        <v>45803.484456018516</v>
      </c>
      <c r="H794" s="354">
        <v>45820.329351851855</v>
      </c>
      <c r="I794" s="19" t="str">
        <f t="shared" si="132"/>
        <v>J</v>
      </c>
      <c r="J794" s="19" t="str">
        <f t="shared" si="133"/>
        <v>N</v>
      </c>
      <c r="K794" s="19" t="str">
        <f t="shared" si="134"/>
        <v>zzzz</v>
      </c>
      <c r="L794" s="19" t="str">
        <f t="shared" si="135"/>
        <v>LA</v>
      </c>
      <c r="M794" s="19" t="str">
        <f t="shared" si="136"/>
        <v>-</v>
      </c>
      <c r="N794" s="355" t="str">
        <f t="shared" si="137"/>
        <v/>
      </c>
      <c r="O794" s="355" t="str">
        <f t="shared" si="138"/>
        <v/>
      </c>
      <c r="P794" s="19" t="str">
        <f t="shared" si="139"/>
        <v/>
      </c>
      <c r="Q794" s="355">
        <f t="shared" si="140"/>
        <v>3</v>
      </c>
      <c r="R794" s="355">
        <f t="shared" si="141"/>
        <v>406</v>
      </c>
      <c r="S794" s="355">
        <f t="shared" si="142"/>
        <v>406</v>
      </c>
    </row>
    <row r="795" spans="1:19" ht="12.75" customHeight="1" thickBot="1" x14ac:dyDescent="0.25">
      <c r="A795" s="341" t="s">
        <v>1729</v>
      </c>
      <c r="B795" s="341" t="s">
        <v>1863</v>
      </c>
      <c r="C795" s="341" t="s">
        <v>673</v>
      </c>
      <c r="F795" s="341" t="s">
        <v>15</v>
      </c>
      <c r="G795" s="354">
        <v>45349.628391203703</v>
      </c>
      <c r="H795" s="354">
        <v>45660.393101851849</v>
      </c>
      <c r="I795" s="19" t="str">
        <f t="shared" si="132"/>
        <v>J</v>
      </c>
      <c r="J795" s="19" t="str">
        <f t="shared" si="133"/>
        <v>N</v>
      </c>
      <c r="K795" s="19" t="str">
        <f t="shared" si="134"/>
        <v>zzzz</v>
      </c>
      <c r="L795" s="19" t="str">
        <f t="shared" si="135"/>
        <v>LA</v>
      </c>
      <c r="M795" s="19" t="str">
        <f t="shared" si="136"/>
        <v>-</v>
      </c>
      <c r="N795" s="355" t="str">
        <f t="shared" si="137"/>
        <v/>
      </c>
      <c r="O795" s="355" t="str">
        <f t="shared" si="138"/>
        <v/>
      </c>
      <c r="P795" s="19" t="str">
        <f t="shared" si="139"/>
        <v/>
      </c>
      <c r="Q795" s="355">
        <f t="shared" si="140"/>
        <v>4</v>
      </c>
      <c r="R795" s="355">
        <f t="shared" si="141"/>
        <v>407</v>
      </c>
      <c r="S795" s="355">
        <f t="shared" si="142"/>
        <v>407</v>
      </c>
    </row>
    <row r="796" spans="1:19" ht="12.75" customHeight="1" thickBot="1" x14ac:dyDescent="0.25">
      <c r="A796" s="31" t="s">
        <v>1729</v>
      </c>
      <c r="B796" s="31" t="s">
        <v>2190</v>
      </c>
      <c r="C796" s="31" t="s">
        <v>673</v>
      </c>
      <c r="F796" s="31" t="s">
        <v>12</v>
      </c>
      <c r="G796" s="354">
        <v>45230.413298611114</v>
      </c>
      <c r="H796" s="354">
        <v>45812.632187499999</v>
      </c>
      <c r="I796" s="19" t="str">
        <f t="shared" si="132"/>
        <v>J</v>
      </c>
      <c r="J796" s="19" t="str">
        <f t="shared" si="133"/>
        <v>N</v>
      </c>
      <c r="K796" s="19" t="str">
        <f t="shared" si="134"/>
        <v>zzzz</v>
      </c>
      <c r="L796" s="19" t="str">
        <f t="shared" si="135"/>
        <v>LA</v>
      </c>
      <c r="M796" s="19" t="str">
        <f t="shared" si="136"/>
        <v>-</v>
      </c>
      <c r="N796" s="355">
        <f t="shared" si="137"/>
        <v>5</v>
      </c>
      <c r="O796" s="355" t="str">
        <f t="shared" si="138"/>
        <v/>
      </c>
      <c r="P796" s="19" t="str">
        <f t="shared" si="139"/>
        <v/>
      </c>
      <c r="Q796" s="355">
        <f t="shared" si="140"/>
        <v>5</v>
      </c>
      <c r="R796" s="355">
        <f t="shared" si="141"/>
        <v>408</v>
      </c>
      <c r="S796" s="355">
        <f t="shared" si="142"/>
        <v>408</v>
      </c>
    </row>
    <row r="797" spans="1:19" ht="12.75" customHeight="1" thickBot="1" x14ac:dyDescent="0.25">
      <c r="A797" s="31" t="s">
        <v>710</v>
      </c>
      <c r="B797" s="31" t="s">
        <v>801</v>
      </c>
      <c r="C797" s="31" t="s">
        <v>673</v>
      </c>
      <c r="F797" s="31" t="s">
        <v>6</v>
      </c>
      <c r="G797" s="354">
        <v>45314.455381944441</v>
      </c>
      <c r="H797" s="354">
        <v>45314.455381944441</v>
      </c>
      <c r="I797" s="19" t="str">
        <f t="shared" si="132"/>
        <v>J</v>
      </c>
      <c r="J797" s="19" t="str">
        <f t="shared" si="133"/>
        <v>N</v>
      </c>
      <c r="K797" s="19" t="str">
        <f t="shared" si="134"/>
        <v>zzzz</v>
      </c>
      <c r="L797" s="19" t="str">
        <f t="shared" si="135"/>
        <v>LO</v>
      </c>
      <c r="M797" s="19" t="str">
        <f t="shared" si="136"/>
        <v>-</v>
      </c>
      <c r="N797" s="355" t="str">
        <f t="shared" si="137"/>
        <v/>
      </c>
      <c r="O797" s="355" t="str">
        <f t="shared" si="138"/>
        <v/>
      </c>
      <c r="P797" s="19" t="str">
        <f t="shared" si="139"/>
        <v/>
      </c>
      <c r="Q797" s="355">
        <f t="shared" si="140"/>
        <v>1</v>
      </c>
      <c r="R797" s="355">
        <f t="shared" si="141"/>
        <v>409</v>
      </c>
      <c r="S797" s="355">
        <f t="shared" si="142"/>
        <v>409</v>
      </c>
    </row>
    <row r="798" spans="1:19" ht="12.75" customHeight="1" thickBot="1" x14ac:dyDescent="0.25">
      <c r="A798" s="341" t="s">
        <v>710</v>
      </c>
      <c r="B798" s="341" t="s">
        <v>801</v>
      </c>
      <c r="C798" s="341" t="s">
        <v>673</v>
      </c>
      <c r="F798" s="341" t="s">
        <v>9</v>
      </c>
      <c r="G798" s="354">
        <v>45309.464571759258</v>
      </c>
      <c r="H798" s="354">
        <v>45632.596898148149</v>
      </c>
      <c r="I798" s="19" t="str">
        <f t="shared" si="132"/>
        <v>J</v>
      </c>
      <c r="J798" s="19" t="str">
        <f t="shared" si="133"/>
        <v>N</v>
      </c>
      <c r="K798" s="19" t="str">
        <f t="shared" si="134"/>
        <v>zzzz</v>
      </c>
      <c r="L798" s="19" t="str">
        <f t="shared" si="135"/>
        <v>LO</v>
      </c>
      <c r="M798" s="19" t="str">
        <f t="shared" si="136"/>
        <v>-</v>
      </c>
      <c r="N798" s="355" t="str">
        <f t="shared" si="137"/>
        <v/>
      </c>
      <c r="O798" s="355" t="str">
        <f t="shared" si="138"/>
        <v/>
      </c>
      <c r="P798" s="19" t="str">
        <f t="shared" si="139"/>
        <v/>
      </c>
      <c r="Q798" s="355">
        <f t="shared" si="140"/>
        <v>2</v>
      </c>
      <c r="R798" s="355">
        <f t="shared" si="141"/>
        <v>410</v>
      </c>
      <c r="S798" s="355">
        <f t="shared" si="142"/>
        <v>410</v>
      </c>
    </row>
    <row r="799" spans="1:19" ht="12.75" customHeight="1" thickBot="1" x14ac:dyDescent="0.25">
      <c r="A799" s="341" t="s">
        <v>710</v>
      </c>
      <c r="B799" s="341" t="s">
        <v>801</v>
      </c>
      <c r="C799" s="341" t="s">
        <v>673</v>
      </c>
      <c r="F799" s="341" t="s">
        <v>11</v>
      </c>
      <c r="G799" s="354">
        <v>45803.453194444446</v>
      </c>
      <c r="H799" s="354">
        <v>45803.453194444446</v>
      </c>
      <c r="I799" s="19" t="str">
        <f t="shared" si="132"/>
        <v>J</v>
      </c>
      <c r="J799" s="19" t="str">
        <f t="shared" si="133"/>
        <v>N</v>
      </c>
      <c r="K799" s="19" t="str">
        <f t="shared" si="134"/>
        <v>zzzz</v>
      </c>
      <c r="L799" s="19" t="str">
        <f t="shared" si="135"/>
        <v>LO</v>
      </c>
      <c r="M799" s="353" t="str">
        <f t="shared" si="136"/>
        <v>-</v>
      </c>
      <c r="N799" s="356" t="str">
        <f t="shared" si="137"/>
        <v/>
      </c>
      <c r="O799" s="356" t="str">
        <f t="shared" si="138"/>
        <v/>
      </c>
      <c r="P799" s="353" t="str">
        <f t="shared" si="139"/>
        <v/>
      </c>
      <c r="Q799" s="356">
        <f t="shared" si="140"/>
        <v>3</v>
      </c>
      <c r="R799" s="356">
        <f t="shared" si="141"/>
        <v>411</v>
      </c>
      <c r="S799" s="356">
        <f t="shared" si="142"/>
        <v>411</v>
      </c>
    </row>
    <row r="800" spans="1:19" ht="12.75" customHeight="1" thickBot="1" x14ac:dyDescent="0.25">
      <c r="A800" s="31" t="s">
        <v>710</v>
      </c>
      <c r="B800" s="31" t="s">
        <v>801</v>
      </c>
      <c r="C800" s="31" t="s">
        <v>673</v>
      </c>
      <c r="F800" s="31" t="s">
        <v>15</v>
      </c>
      <c r="G800" s="354">
        <v>43398.350405092591</v>
      </c>
      <c r="H800" s="354">
        <v>44860.530729166669</v>
      </c>
      <c r="I800" s="19" t="str">
        <f t="shared" si="132"/>
        <v>J</v>
      </c>
      <c r="J800" s="19" t="str">
        <f t="shared" si="133"/>
        <v>N</v>
      </c>
      <c r="K800" s="19" t="str">
        <f t="shared" si="134"/>
        <v>zzzz</v>
      </c>
      <c r="L800" s="19" t="str">
        <f t="shared" si="135"/>
        <v>LO</v>
      </c>
      <c r="M800" s="19" t="str">
        <f t="shared" si="136"/>
        <v>-</v>
      </c>
      <c r="N800" s="355" t="str">
        <f t="shared" si="137"/>
        <v/>
      </c>
      <c r="O800" s="355" t="str">
        <f t="shared" si="138"/>
        <v/>
      </c>
      <c r="P800" s="19" t="str">
        <f t="shared" si="139"/>
        <v/>
      </c>
      <c r="Q800" s="355">
        <f t="shared" si="140"/>
        <v>4</v>
      </c>
      <c r="R800" s="355">
        <f t="shared" si="141"/>
        <v>412</v>
      </c>
      <c r="S800" s="355">
        <f t="shared" si="142"/>
        <v>412</v>
      </c>
    </row>
    <row r="801" spans="1:19" ht="12.75" customHeight="1" thickBot="1" x14ac:dyDescent="0.25">
      <c r="A801" s="31" t="s">
        <v>710</v>
      </c>
      <c r="B801" s="31" t="s">
        <v>801</v>
      </c>
      <c r="C801" s="31" t="s">
        <v>673</v>
      </c>
      <c r="F801" s="31" t="s">
        <v>12</v>
      </c>
      <c r="G801" s="354">
        <v>45812.653831018521</v>
      </c>
      <c r="H801" s="354">
        <v>45812.653831018521</v>
      </c>
      <c r="I801" s="19" t="str">
        <f t="shared" si="132"/>
        <v>J</v>
      </c>
      <c r="J801" s="19" t="str">
        <f t="shared" si="133"/>
        <v>N</v>
      </c>
      <c r="K801" s="19" t="str">
        <f t="shared" si="134"/>
        <v>zzzz</v>
      </c>
      <c r="L801" s="19" t="str">
        <f t="shared" si="135"/>
        <v>LO</v>
      </c>
      <c r="M801" s="19" t="str">
        <f t="shared" si="136"/>
        <v>-</v>
      </c>
      <c r="N801" s="355" t="str">
        <f t="shared" si="137"/>
        <v/>
      </c>
      <c r="O801" s="355" t="str">
        <f t="shared" si="138"/>
        <v/>
      </c>
      <c r="P801" s="19" t="str">
        <f t="shared" si="139"/>
        <v/>
      </c>
      <c r="Q801" s="355">
        <f t="shared" si="140"/>
        <v>5</v>
      </c>
      <c r="R801" s="355">
        <f t="shared" si="141"/>
        <v>413</v>
      </c>
      <c r="S801" s="355">
        <f t="shared" si="142"/>
        <v>413</v>
      </c>
    </row>
    <row r="802" spans="1:19" ht="12.75" customHeight="1" thickBot="1" x14ac:dyDescent="0.25">
      <c r="A802" s="341" t="s">
        <v>710</v>
      </c>
      <c r="B802" s="341" t="s">
        <v>801</v>
      </c>
      <c r="C802" s="341" t="s">
        <v>673</v>
      </c>
      <c r="F802" s="341" t="s">
        <v>13</v>
      </c>
      <c r="G802" s="354">
        <v>43809.433564814812</v>
      </c>
      <c r="H802" s="354">
        <v>45503.699861111112</v>
      </c>
      <c r="I802" s="19" t="str">
        <f t="shared" si="132"/>
        <v>J</v>
      </c>
      <c r="J802" s="19" t="str">
        <f t="shared" si="133"/>
        <v>N</v>
      </c>
      <c r="K802" s="19" t="str">
        <f t="shared" si="134"/>
        <v>zzzz</v>
      </c>
      <c r="L802" s="19" t="str">
        <f t="shared" si="135"/>
        <v>LO</v>
      </c>
      <c r="M802" s="353" t="str">
        <f t="shared" si="136"/>
        <v>-</v>
      </c>
      <c r="N802" s="356">
        <f t="shared" si="137"/>
        <v>6</v>
      </c>
      <c r="O802" s="356" t="str">
        <f t="shared" si="138"/>
        <v/>
      </c>
      <c r="P802" s="353" t="str">
        <f t="shared" si="139"/>
        <v/>
      </c>
      <c r="Q802" s="356">
        <f t="shared" si="140"/>
        <v>6</v>
      </c>
      <c r="R802" s="356">
        <f t="shared" si="141"/>
        <v>414</v>
      </c>
      <c r="S802" s="356">
        <f t="shared" si="142"/>
        <v>414</v>
      </c>
    </row>
    <row r="803" spans="1:19" ht="12.75" customHeight="1" thickBot="1" x14ac:dyDescent="0.25">
      <c r="A803" s="31" t="s">
        <v>718</v>
      </c>
      <c r="B803" s="31" t="s">
        <v>970</v>
      </c>
      <c r="C803" s="31" t="s">
        <v>673</v>
      </c>
      <c r="F803" s="31" t="s">
        <v>6</v>
      </c>
      <c r="G803" s="354">
        <v>45314.455543981479</v>
      </c>
      <c r="H803" s="354">
        <v>45314.455543981479</v>
      </c>
      <c r="I803" s="19" t="str">
        <f t="shared" si="132"/>
        <v>J</v>
      </c>
      <c r="J803" s="19" t="str">
        <f t="shared" si="133"/>
        <v>N</v>
      </c>
      <c r="K803" s="19" t="str">
        <f t="shared" si="134"/>
        <v>zzzz</v>
      </c>
      <c r="L803" s="19" t="str">
        <f t="shared" si="135"/>
        <v>LO</v>
      </c>
      <c r="M803" s="19" t="str">
        <f t="shared" si="136"/>
        <v>-</v>
      </c>
      <c r="N803" s="355" t="str">
        <f t="shared" si="137"/>
        <v/>
      </c>
      <c r="O803" s="355" t="str">
        <f t="shared" si="138"/>
        <v/>
      </c>
      <c r="P803" s="19" t="str">
        <f t="shared" si="139"/>
        <v/>
      </c>
      <c r="Q803" s="355">
        <f t="shared" si="140"/>
        <v>1</v>
      </c>
      <c r="R803" s="355">
        <f t="shared" si="141"/>
        <v>415</v>
      </c>
      <c r="S803" s="355">
        <f t="shared" si="142"/>
        <v>415</v>
      </c>
    </row>
    <row r="804" spans="1:19" ht="12.75" customHeight="1" thickBot="1" x14ac:dyDescent="0.25">
      <c r="A804" s="31" t="s">
        <v>718</v>
      </c>
      <c r="B804" s="31" t="s">
        <v>970</v>
      </c>
      <c r="C804" s="31" t="s">
        <v>673</v>
      </c>
      <c r="F804" s="31" t="s">
        <v>9</v>
      </c>
      <c r="G804" s="354">
        <v>43117.55704861111</v>
      </c>
      <c r="H804" s="354">
        <v>45632.597025462965</v>
      </c>
      <c r="I804" s="19" t="str">
        <f t="shared" si="132"/>
        <v>J</v>
      </c>
      <c r="J804" s="19" t="str">
        <f t="shared" si="133"/>
        <v>N</v>
      </c>
      <c r="K804" s="19" t="str">
        <f t="shared" si="134"/>
        <v>zzzz</v>
      </c>
      <c r="L804" s="19" t="str">
        <f t="shared" si="135"/>
        <v>LO</v>
      </c>
      <c r="M804" s="19" t="str">
        <f t="shared" si="136"/>
        <v>-</v>
      </c>
      <c r="N804" s="355" t="str">
        <f t="shared" si="137"/>
        <v/>
      </c>
      <c r="O804" s="355" t="str">
        <f t="shared" si="138"/>
        <v/>
      </c>
      <c r="P804" s="19" t="str">
        <f t="shared" si="139"/>
        <v/>
      </c>
      <c r="Q804" s="355">
        <f t="shared" si="140"/>
        <v>2</v>
      </c>
      <c r="R804" s="355">
        <f t="shared" si="141"/>
        <v>416</v>
      </c>
      <c r="S804" s="355">
        <f t="shared" si="142"/>
        <v>416</v>
      </c>
    </row>
    <row r="805" spans="1:19" ht="12.75" customHeight="1" thickBot="1" x14ac:dyDescent="0.25">
      <c r="A805" s="31" t="s">
        <v>718</v>
      </c>
      <c r="B805" s="31" t="s">
        <v>970</v>
      </c>
      <c r="C805" s="31" t="s">
        <v>673</v>
      </c>
      <c r="F805" s="31" t="s">
        <v>11</v>
      </c>
      <c r="G805" s="354">
        <v>45803.451793981483</v>
      </c>
      <c r="H805" s="354">
        <v>45803.451793981483</v>
      </c>
      <c r="I805" s="19" t="str">
        <f t="shared" si="132"/>
        <v>J</v>
      </c>
      <c r="J805" s="19" t="str">
        <f t="shared" si="133"/>
        <v>N</v>
      </c>
      <c r="K805" s="19" t="str">
        <f t="shared" si="134"/>
        <v>zzzz</v>
      </c>
      <c r="L805" s="19" t="str">
        <f t="shared" si="135"/>
        <v>LO</v>
      </c>
      <c r="M805" s="19" t="str">
        <f t="shared" si="136"/>
        <v>-</v>
      </c>
      <c r="N805" s="355" t="str">
        <f t="shared" si="137"/>
        <v/>
      </c>
      <c r="O805" s="355" t="str">
        <f t="shared" si="138"/>
        <v/>
      </c>
      <c r="P805" s="19" t="str">
        <f t="shared" si="139"/>
        <v/>
      </c>
      <c r="Q805" s="355">
        <f t="shared" si="140"/>
        <v>3</v>
      </c>
      <c r="R805" s="355">
        <f t="shared" si="141"/>
        <v>417</v>
      </c>
      <c r="S805" s="355">
        <f t="shared" si="142"/>
        <v>417</v>
      </c>
    </row>
    <row r="806" spans="1:19" ht="12.75" customHeight="1" thickBot="1" x14ac:dyDescent="0.25">
      <c r="A806" s="31" t="s">
        <v>718</v>
      </c>
      <c r="B806" s="31" t="s">
        <v>970</v>
      </c>
      <c r="C806" s="31" t="s">
        <v>673</v>
      </c>
      <c r="F806" s="31" t="s">
        <v>15</v>
      </c>
      <c r="G806" s="354">
        <v>44523</v>
      </c>
      <c r="H806" s="354">
        <v>45660.394814814812</v>
      </c>
      <c r="I806" s="19" t="str">
        <f t="shared" si="132"/>
        <v>J</v>
      </c>
      <c r="J806" s="19" t="str">
        <f t="shared" si="133"/>
        <v>N</v>
      </c>
      <c r="K806" s="19" t="str">
        <f t="shared" si="134"/>
        <v>zzzz</v>
      </c>
      <c r="L806" s="19" t="str">
        <f t="shared" si="135"/>
        <v>LO</v>
      </c>
      <c r="M806" s="19" t="str">
        <f t="shared" si="136"/>
        <v>-</v>
      </c>
      <c r="N806" s="355" t="str">
        <f t="shared" si="137"/>
        <v/>
      </c>
      <c r="O806" s="355" t="str">
        <f t="shared" si="138"/>
        <v/>
      </c>
      <c r="P806" s="19" t="str">
        <f t="shared" si="139"/>
        <v/>
      </c>
      <c r="Q806" s="355">
        <f t="shared" si="140"/>
        <v>4</v>
      </c>
      <c r="R806" s="355">
        <f t="shared" si="141"/>
        <v>418</v>
      </c>
      <c r="S806" s="355">
        <f t="shared" si="142"/>
        <v>418</v>
      </c>
    </row>
    <row r="807" spans="1:19" ht="12.75" customHeight="1" thickBot="1" x14ac:dyDescent="0.25">
      <c r="A807" s="341" t="s">
        <v>718</v>
      </c>
      <c r="B807" s="341" t="s">
        <v>970</v>
      </c>
      <c r="C807" s="341" t="s">
        <v>673</v>
      </c>
      <c r="F807" s="341" t="s">
        <v>12</v>
      </c>
      <c r="G807" s="354">
        <v>43272.476076388892</v>
      </c>
      <c r="H807" s="354">
        <v>44875.545787037037</v>
      </c>
      <c r="I807" s="19" t="str">
        <f t="shared" si="132"/>
        <v>J</v>
      </c>
      <c r="J807" s="19" t="str">
        <f t="shared" si="133"/>
        <v>N</v>
      </c>
      <c r="K807" s="19" t="str">
        <f t="shared" si="134"/>
        <v>zzzz</v>
      </c>
      <c r="L807" s="19" t="str">
        <f t="shared" si="135"/>
        <v>LO</v>
      </c>
      <c r="M807" s="19" t="str">
        <f t="shared" si="136"/>
        <v>-</v>
      </c>
      <c r="N807" s="355">
        <f t="shared" si="137"/>
        <v>5</v>
      </c>
      <c r="O807" s="355" t="str">
        <f t="shared" si="138"/>
        <v/>
      </c>
      <c r="P807" s="19" t="str">
        <f t="shared" si="139"/>
        <v/>
      </c>
      <c r="Q807" s="355">
        <f t="shared" si="140"/>
        <v>5</v>
      </c>
      <c r="R807" s="355">
        <f t="shared" si="141"/>
        <v>419</v>
      </c>
      <c r="S807" s="355">
        <f t="shared" si="142"/>
        <v>419</v>
      </c>
    </row>
    <row r="808" spans="1:19" ht="12.75" customHeight="1" thickBot="1" x14ac:dyDescent="0.25">
      <c r="A808" s="31" t="s">
        <v>195</v>
      </c>
      <c r="B808" s="31" t="s">
        <v>752</v>
      </c>
      <c r="C808" s="31" t="s">
        <v>673</v>
      </c>
      <c r="F808" s="31" t="s">
        <v>6</v>
      </c>
      <c r="G808" s="354">
        <v>45314.45857638889</v>
      </c>
      <c r="H808" s="354">
        <v>45314.45857638889</v>
      </c>
      <c r="I808" s="19" t="str">
        <f t="shared" si="132"/>
        <v>J</v>
      </c>
      <c r="J808" s="19" t="str">
        <f t="shared" si="133"/>
        <v>N</v>
      </c>
      <c r="K808" s="19" t="str">
        <f t="shared" si="134"/>
        <v>zzzz</v>
      </c>
      <c r="L808" s="19" t="str">
        <f t="shared" si="135"/>
        <v>ON</v>
      </c>
      <c r="M808" s="19" t="str">
        <f t="shared" si="136"/>
        <v>-</v>
      </c>
      <c r="N808" s="355" t="str">
        <f t="shared" si="137"/>
        <v/>
      </c>
      <c r="O808" s="355" t="str">
        <f t="shared" si="138"/>
        <v/>
      </c>
      <c r="P808" s="19" t="str">
        <f t="shared" si="139"/>
        <v/>
      </c>
      <c r="Q808" s="355">
        <f t="shared" si="140"/>
        <v>1</v>
      </c>
      <c r="R808" s="355">
        <f t="shared" si="141"/>
        <v>420</v>
      </c>
      <c r="S808" s="355">
        <f t="shared" si="142"/>
        <v>420</v>
      </c>
    </row>
    <row r="809" spans="1:19" ht="12.75" customHeight="1" thickBot="1" x14ac:dyDescent="0.25">
      <c r="A809" s="31" t="s">
        <v>195</v>
      </c>
      <c r="B809" s="31" t="s">
        <v>1185</v>
      </c>
      <c r="C809" s="31" t="s">
        <v>673</v>
      </c>
      <c r="F809" s="31" t="s">
        <v>7</v>
      </c>
      <c r="G809" s="354">
        <v>43222.456469907411</v>
      </c>
      <c r="H809" s="354">
        <v>44984.472245370373</v>
      </c>
      <c r="I809" s="19" t="str">
        <f t="shared" si="132"/>
        <v>J</v>
      </c>
      <c r="J809" s="19" t="str">
        <f t="shared" si="133"/>
        <v>N</v>
      </c>
      <c r="K809" s="19" t="str">
        <f t="shared" si="134"/>
        <v>zzzz</v>
      </c>
      <c r="L809" s="19" t="str">
        <f t="shared" si="135"/>
        <v>ON</v>
      </c>
      <c r="M809" s="19" t="str">
        <f t="shared" si="136"/>
        <v>-</v>
      </c>
      <c r="N809" s="355" t="str">
        <f t="shared" si="137"/>
        <v/>
      </c>
      <c r="O809" s="355" t="str">
        <f t="shared" si="138"/>
        <v/>
      </c>
      <c r="P809" s="19" t="str">
        <f t="shared" si="139"/>
        <v/>
      </c>
      <c r="Q809" s="355">
        <f t="shared" si="140"/>
        <v>2</v>
      </c>
      <c r="R809" s="355">
        <f t="shared" si="141"/>
        <v>421</v>
      </c>
      <c r="S809" s="355">
        <f t="shared" si="142"/>
        <v>421</v>
      </c>
    </row>
    <row r="810" spans="1:19" ht="12.75" customHeight="1" thickBot="1" x14ac:dyDescent="0.25">
      <c r="A810" s="31" t="s">
        <v>195</v>
      </c>
      <c r="B810" s="31" t="s">
        <v>752</v>
      </c>
      <c r="C810" s="31" t="s">
        <v>673</v>
      </c>
      <c r="F810" s="31" t="s">
        <v>9</v>
      </c>
      <c r="G810" s="354">
        <v>45309.46738425926</v>
      </c>
      <c r="H810" s="354">
        <v>45632.600266203706</v>
      </c>
      <c r="I810" s="19" t="str">
        <f t="shared" si="132"/>
        <v>J</v>
      </c>
      <c r="J810" s="19" t="str">
        <f t="shared" si="133"/>
        <v>N</v>
      </c>
      <c r="K810" s="19" t="str">
        <f t="shared" si="134"/>
        <v>zzzz</v>
      </c>
      <c r="L810" s="19" t="str">
        <f t="shared" si="135"/>
        <v>ON</v>
      </c>
      <c r="M810" s="19" t="str">
        <f t="shared" si="136"/>
        <v>-</v>
      </c>
      <c r="N810" s="355" t="str">
        <f t="shared" si="137"/>
        <v/>
      </c>
      <c r="O810" s="355" t="str">
        <f t="shared" si="138"/>
        <v/>
      </c>
      <c r="P810" s="19" t="str">
        <f t="shared" si="139"/>
        <v/>
      </c>
      <c r="Q810" s="355">
        <f t="shared" si="140"/>
        <v>3</v>
      </c>
      <c r="R810" s="355">
        <f t="shared" si="141"/>
        <v>422</v>
      </c>
      <c r="S810" s="355">
        <f t="shared" si="142"/>
        <v>422</v>
      </c>
    </row>
    <row r="811" spans="1:19" ht="12.75" customHeight="1" thickBot="1" x14ac:dyDescent="0.25">
      <c r="A811" s="31" t="s">
        <v>195</v>
      </c>
      <c r="B811" s="31" t="s">
        <v>752</v>
      </c>
      <c r="C811" s="31" t="s">
        <v>673</v>
      </c>
      <c r="F811" s="31" t="s">
        <v>11</v>
      </c>
      <c r="G811" s="354">
        <v>45693.582557870373</v>
      </c>
      <c r="H811" s="354">
        <v>45693.582557870373</v>
      </c>
      <c r="I811" s="19" t="str">
        <f t="shared" si="132"/>
        <v>J</v>
      </c>
      <c r="J811" s="19" t="str">
        <f t="shared" si="133"/>
        <v>N</v>
      </c>
      <c r="K811" s="19" t="str">
        <f t="shared" si="134"/>
        <v>zzzz</v>
      </c>
      <c r="L811" s="19" t="str">
        <f t="shared" si="135"/>
        <v>ON</v>
      </c>
      <c r="M811" s="19" t="str">
        <f t="shared" si="136"/>
        <v>-</v>
      </c>
      <c r="N811" s="355" t="str">
        <f t="shared" si="137"/>
        <v/>
      </c>
      <c r="O811" s="355" t="str">
        <f t="shared" si="138"/>
        <v/>
      </c>
      <c r="P811" s="19" t="str">
        <f t="shared" si="139"/>
        <v/>
      </c>
      <c r="Q811" s="355">
        <f t="shared" si="140"/>
        <v>4</v>
      </c>
      <c r="R811" s="355">
        <f t="shared" si="141"/>
        <v>423</v>
      </c>
      <c r="S811" s="355">
        <f t="shared" si="142"/>
        <v>423</v>
      </c>
    </row>
    <row r="812" spans="1:19" ht="12.75" customHeight="1" thickBot="1" x14ac:dyDescent="0.25">
      <c r="A812" s="31" t="s">
        <v>195</v>
      </c>
      <c r="B812" s="31" t="s">
        <v>752</v>
      </c>
      <c r="C812" s="31" t="s">
        <v>673</v>
      </c>
      <c r="F812" s="31" t="s">
        <v>15</v>
      </c>
      <c r="G812" s="354">
        <v>44523</v>
      </c>
      <c r="H812" s="354">
        <v>45660.396064814813</v>
      </c>
      <c r="I812" s="19" t="str">
        <f t="shared" si="132"/>
        <v>J</v>
      </c>
      <c r="J812" s="19" t="str">
        <f t="shared" si="133"/>
        <v>N</v>
      </c>
      <c r="K812" s="19" t="str">
        <f t="shared" si="134"/>
        <v>zzzz</v>
      </c>
      <c r="L812" s="19" t="str">
        <f t="shared" si="135"/>
        <v>ON</v>
      </c>
      <c r="M812" s="19" t="str">
        <f t="shared" si="136"/>
        <v>-</v>
      </c>
      <c r="N812" s="355" t="str">
        <f t="shared" si="137"/>
        <v/>
      </c>
      <c r="O812" s="355" t="str">
        <f t="shared" si="138"/>
        <v/>
      </c>
      <c r="P812" s="19" t="str">
        <f t="shared" si="139"/>
        <v/>
      </c>
      <c r="Q812" s="355">
        <f t="shared" si="140"/>
        <v>5</v>
      </c>
      <c r="R812" s="355">
        <f t="shared" si="141"/>
        <v>424</v>
      </c>
      <c r="S812" s="355">
        <f t="shared" si="142"/>
        <v>424</v>
      </c>
    </row>
    <row r="813" spans="1:19" ht="12.75" customHeight="1" thickBot="1" x14ac:dyDescent="0.25">
      <c r="A813" s="341" t="s">
        <v>195</v>
      </c>
      <c r="B813" s="341" t="s">
        <v>752</v>
      </c>
      <c r="C813" s="341" t="s">
        <v>673</v>
      </c>
      <c r="F813" s="341" t="s">
        <v>12</v>
      </c>
      <c r="G813" s="354">
        <v>45812.671354166669</v>
      </c>
      <c r="H813" s="354">
        <v>45812.671354166669</v>
      </c>
      <c r="I813" s="19" t="str">
        <f t="shared" si="132"/>
        <v>J</v>
      </c>
      <c r="J813" s="19" t="str">
        <f t="shared" si="133"/>
        <v>N</v>
      </c>
      <c r="K813" s="19" t="str">
        <f t="shared" si="134"/>
        <v>zzzz</v>
      </c>
      <c r="L813" s="19" t="str">
        <f t="shared" si="135"/>
        <v>ON</v>
      </c>
      <c r="M813" s="19" t="str">
        <f t="shared" si="136"/>
        <v>-</v>
      </c>
      <c r="N813" s="355">
        <f t="shared" si="137"/>
        <v>6</v>
      </c>
      <c r="O813" s="355" t="str">
        <f t="shared" si="138"/>
        <v/>
      </c>
      <c r="P813" s="19" t="str">
        <f t="shared" si="139"/>
        <v/>
      </c>
      <c r="Q813" s="355">
        <f t="shared" si="140"/>
        <v>6</v>
      </c>
      <c r="R813" s="355">
        <f t="shared" si="141"/>
        <v>425</v>
      </c>
      <c r="S813" s="355">
        <f t="shared" si="142"/>
        <v>425</v>
      </c>
    </row>
    <row r="814" spans="1:19" ht="12.75" customHeight="1" thickBot="1" x14ac:dyDescent="0.25">
      <c r="A814" s="31" t="s">
        <v>113</v>
      </c>
      <c r="B814" s="31" t="s">
        <v>2132</v>
      </c>
      <c r="C814" s="31" t="s">
        <v>673</v>
      </c>
      <c r="F814" s="31" t="s">
        <v>6</v>
      </c>
      <c r="G814" s="354">
        <v>42353.296724537038</v>
      </c>
      <c r="H814" s="354">
        <v>45792.626099537039</v>
      </c>
      <c r="I814" s="19" t="str">
        <f t="shared" si="132"/>
        <v>J</v>
      </c>
      <c r="J814" s="19" t="str">
        <f t="shared" si="133"/>
        <v>N</v>
      </c>
      <c r="K814" s="19" t="str">
        <f t="shared" si="134"/>
        <v>zzzz</v>
      </c>
      <c r="L814" s="19" t="str">
        <f t="shared" si="135"/>
        <v>ON</v>
      </c>
      <c r="M814" s="19" t="str">
        <f t="shared" si="136"/>
        <v>-</v>
      </c>
      <c r="N814" s="355" t="str">
        <f t="shared" si="137"/>
        <v/>
      </c>
      <c r="O814" s="355" t="str">
        <f t="shared" si="138"/>
        <v/>
      </c>
      <c r="P814" s="19" t="str">
        <f t="shared" si="139"/>
        <v/>
      </c>
      <c r="Q814" s="355">
        <f t="shared" si="140"/>
        <v>1</v>
      </c>
      <c r="R814" s="355">
        <f t="shared" si="141"/>
        <v>426</v>
      </c>
      <c r="S814" s="355">
        <f t="shared" si="142"/>
        <v>426</v>
      </c>
    </row>
    <row r="815" spans="1:19" ht="12.75" customHeight="1" thickBot="1" x14ac:dyDescent="0.25">
      <c r="A815" s="31" t="s">
        <v>113</v>
      </c>
      <c r="B815" s="31" t="s">
        <v>1924</v>
      </c>
      <c r="C815" s="31" t="s">
        <v>673</v>
      </c>
      <c r="E815" s="341">
        <v>27</v>
      </c>
      <c r="F815" s="31" t="s">
        <v>7</v>
      </c>
      <c r="G815" s="354">
        <v>45261.455138888887</v>
      </c>
      <c r="H815" s="354">
        <v>45729.353009259263</v>
      </c>
      <c r="I815" s="19" t="str">
        <f t="shared" si="132"/>
        <v>J</v>
      </c>
      <c r="J815" s="19" t="str">
        <f t="shared" si="133"/>
        <v>N</v>
      </c>
      <c r="K815" s="19" t="str">
        <f t="shared" si="134"/>
        <v>zzzz</v>
      </c>
      <c r="L815" s="19" t="str">
        <f t="shared" si="135"/>
        <v>ON</v>
      </c>
      <c r="M815" s="19" t="str">
        <f t="shared" si="136"/>
        <v>-</v>
      </c>
      <c r="N815" s="355" t="str">
        <f t="shared" si="137"/>
        <v/>
      </c>
      <c r="O815" s="355" t="str">
        <f t="shared" si="138"/>
        <v/>
      </c>
      <c r="P815" s="19" t="str">
        <f t="shared" si="139"/>
        <v/>
      </c>
      <c r="Q815" s="355">
        <f t="shared" si="140"/>
        <v>2</v>
      </c>
      <c r="R815" s="355">
        <f t="shared" si="141"/>
        <v>427</v>
      </c>
      <c r="S815" s="355">
        <f t="shared" si="142"/>
        <v>427</v>
      </c>
    </row>
    <row r="816" spans="1:19" ht="12.75" customHeight="1" thickBot="1" x14ac:dyDescent="0.25">
      <c r="A816" s="31" t="s">
        <v>113</v>
      </c>
      <c r="B816" s="31" t="s">
        <v>2132</v>
      </c>
      <c r="C816" s="31" t="s">
        <v>673</v>
      </c>
      <c r="F816" s="31" t="s">
        <v>9</v>
      </c>
      <c r="G816" s="354">
        <v>44147.415520833332</v>
      </c>
      <c r="H816" s="354">
        <v>45646.594004629631</v>
      </c>
      <c r="I816" s="19" t="str">
        <f t="shared" si="132"/>
        <v>J</v>
      </c>
      <c r="J816" s="19" t="str">
        <f t="shared" si="133"/>
        <v>N</v>
      </c>
      <c r="K816" s="19" t="str">
        <f t="shared" si="134"/>
        <v>zzzz</v>
      </c>
      <c r="L816" s="19" t="str">
        <f t="shared" si="135"/>
        <v>ON</v>
      </c>
      <c r="M816" s="19" t="str">
        <f t="shared" si="136"/>
        <v>-</v>
      </c>
      <c r="N816" s="355" t="str">
        <f t="shared" si="137"/>
        <v/>
      </c>
      <c r="O816" s="355" t="str">
        <f t="shared" si="138"/>
        <v/>
      </c>
      <c r="P816" s="19" t="str">
        <f t="shared" si="139"/>
        <v/>
      </c>
      <c r="Q816" s="355">
        <f t="shared" si="140"/>
        <v>3</v>
      </c>
      <c r="R816" s="355">
        <f t="shared" si="141"/>
        <v>428</v>
      </c>
      <c r="S816" s="355">
        <f t="shared" si="142"/>
        <v>428</v>
      </c>
    </row>
    <row r="817" spans="1:19" ht="12.75" customHeight="1" thickBot="1" x14ac:dyDescent="0.25">
      <c r="A817" s="341" t="s">
        <v>113</v>
      </c>
      <c r="B817" s="341" t="s">
        <v>2132</v>
      </c>
      <c r="C817" s="341" t="s">
        <v>673</v>
      </c>
      <c r="F817" s="341" t="s">
        <v>11</v>
      </c>
      <c r="G817" s="354">
        <v>45677.64167824074</v>
      </c>
      <c r="H817" s="354">
        <v>45693.565567129626</v>
      </c>
      <c r="I817" s="19" t="str">
        <f t="shared" si="132"/>
        <v>J</v>
      </c>
      <c r="J817" s="19" t="str">
        <f t="shared" si="133"/>
        <v>N</v>
      </c>
      <c r="K817" s="19" t="str">
        <f t="shared" si="134"/>
        <v>zzzz</v>
      </c>
      <c r="L817" s="19" t="str">
        <f t="shared" si="135"/>
        <v>ON</v>
      </c>
      <c r="M817" s="353" t="str">
        <f t="shared" si="136"/>
        <v>-</v>
      </c>
      <c r="N817" s="356" t="str">
        <f t="shared" si="137"/>
        <v/>
      </c>
      <c r="O817" s="356" t="str">
        <f t="shared" si="138"/>
        <v/>
      </c>
      <c r="P817" s="353" t="str">
        <f t="shared" si="139"/>
        <v/>
      </c>
      <c r="Q817" s="356">
        <f t="shared" si="140"/>
        <v>4</v>
      </c>
      <c r="R817" s="356">
        <f t="shared" si="141"/>
        <v>429</v>
      </c>
      <c r="S817" s="356">
        <f t="shared" si="142"/>
        <v>429</v>
      </c>
    </row>
    <row r="818" spans="1:19" ht="12.75" customHeight="1" thickBot="1" x14ac:dyDescent="0.25">
      <c r="A818" s="31" t="s">
        <v>113</v>
      </c>
      <c r="B818" s="31" t="s">
        <v>757</v>
      </c>
      <c r="C818" s="31" t="s">
        <v>673</v>
      </c>
      <c r="F818" s="31" t="s">
        <v>15</v>
      </c>
      <c r="G818" s="354">
        <v>44523</v>
      </c>
      <c r="H818" s="354">
        <v>45660.396203703705</v>
      </c>
      <c r="I818" s="19" t="str">
        <f t="shared" si="132"/>
        <v>J</v>
      </c>
      <c r="J818" s="19" t="str">
        <f t="shared" si="133"/>
        <v>N</v>
      </c>
      <c r="K818" s="19" t="str">
        <f t="shared" si="134"/>
        <v>zzzz</v>
      </c>
      <c r="L818" s="19" t="str">
        <f t="shared" si="135"/>
        <v>ON</v>
      </c>
      <c r="M818" s="19" t="str">
        <f t="shared" si="136"/>
        <v>-</v>
      </c>
      <c r="N818" s="355" t="str">
        <f t="shared" si="137"/>
        <v/>
      </c>
      <c r="O818" s="355" t="str">
        <f t="shared" si="138"/>
        <v/>
      </c>
      <c r="P818" s="19" t="str">
        <f t="shared" si="139"/>
        <v/>
      </c>
      <c r="Q818" s="355">
        <f t="shared" si="140"/>
        <v>5</v>
      </c>
      <c r="R818" s="355">
        <f t="shared" si="141"/>
        <v>430</v>
      </c>
      <c r="S818" s="355">
        <f t="shared" si="142"/>
        <v>430</v>
      </c>
    </row>
    <row r="819" spans="1:19" ht="12.75" customHeight="1" thickBot="1" x14ac:dyDescent="0.25">
      <c r="A819" s="31" t="s">
        <v>113</v>
      </c>
      <c r="B819" s="31" t="s">
        <v>2132</v>
      </c>
      <c r="C819" s="31" t="s">
        <v>673</v>
      </c>
      <c r="F819" s="31" t="s">
        <v>12</v>
      </c>
      <c r="G819" s="354">
        <v>45666.355138888888</v>
      </c>
      <c r="H819" s="354">
        <v>45666.355138888888</v>
      </c>
      <c r="I819" s="19" t="str">
        <f t="shared" si="132"/>
        <v>J</v>
      </c>
      <c r="J819" s="19" t="str">
        <f t="shared" si="133"/>
        <v>N</v>
      </c>
      <c r="K819" s="19" t="str">
        <f t="shared" si="134"/>
        <v>zzzz</v>
      </c>
      <c r="L819" s="19" t="str">
        <f t="shared" si="135"/>
        <v>ON</v>
      </c>
      <c r="M819" s="19" t="str">
        <f t="shared" si="136"/>
        <v>-</v>
      </c>
      <c r="N819" s="355">
        <f t="shared" si="137"/>
        <v>6</v>
      </c>
      <c r="O819" s="355" t="str">
        <f t="shared" si="138"/>
        <v/>
      </c>
      <c r="P819" s="19" t="str">
        <f t="shared" si="139"/>
        <v/>
      </c>
      <c r="Q819" s="355">
        <f t="shared" si="140"/>
        <v>6</v>
      </c>
      <c r="R819" s="355">
        <f t="shared" si="141"/>
        <v>431</v>
      </c>
      <c r="S819" s="355">
        <f t="shared" si="142"/>
        <v>431</v>
      </c>
    </row>
    <row r="820" spans="1:19" ht="12.75" customHeight="1" thickBot="1" x14ac:dyDescent="0.25">
      <c r="A820" s="31" t="s">
        <v>161</v>
      </c>
      <c r="B820" s="31" t="s">
        <v>743</v>
      </c>
      <c r="C820" s="31" t="s">
        <v>673</v>
      </c>
      <c r="E820" s="341">
        <v>60</v>
      </c>
      <c r="F820" s="31" t="s">
        <v>6</v>
      </c>
      <c r="G820" s="354">
        <v>39853.59884259259</v>
      </c>
      <c r="H820" s="354">
        <v>45470.36482638889</v>
      </c>
      <c r="I820" s="19" t="str">
        <f t="shared" si="132"/>
        <v>J</v>
      </c>
      <c r="J820" s="19" t="str">
        <f t="shared" si="133"/>
        <v>N</v>
      </c>
      <c r="K820" s="19" t="str">
        <f t="shared" si="134"/>
        <v>zzzz</v>
      </c>
      <c r="L820" s="19" t="str">
        <f t="shared" si="135"/>
        <v>ON</v>
      </c>
      <c r="M820" s="19" t="str">
        <f t="shared" si="136"/>
        <v>-</v>
      </c>
      <c r="N820" s="355" t="str">
        <f t="shared" si="137"/>
        <v/>
      </c>
      <c r="O820" s="355" t="str">
        <f t="shared" si="138"/>
        <v/>
      </c>
      <c r="P820" s="19" t="str">
        <f t="shared" si="139"/>
        <v/>
      </c>
      <c r="Q820" s="355">
        <f t="shared" si="140"/>
        <v>1</v>
      </c>
      <c r="R820" s="355">
        <f t="shared" si="141"/>
        <v>432</v>
      </c>
      <c r="S820" s="355">
        <f t="shared" si="142"/>
        <v>432</v>
      </c>
    </row>
    <row r="821" spans="1:19" ht="12.75" customHeight="1" thickBot="1" x14ac:dyDescent="0.25">
      <c r="A821" s="31" t="s">
        <v>161</v>
      </c>
      <c r="B821" s="31" t="s">
        <v>743</v>
      </c>
      <c r="C821" s="31" t="s">
        <v>673</v>
      </c>
      <c r="E821" s="341">
        <v>61</v>
      </c>
      <c r="F821" s="31" t="s">
        <v>9</v>
      </c>
      <c r="G821" s="354">
        <v>44147.415520833332</v>
      </c>
      <c r="H821" s="354">
        <v>45453.46125</v>
      </c>
      <c r="I821" s="19" t="str">
        <f t="shared" si="132"/>
        <v>J</v>
      </c>
      <c r="J821" s="19" t="str">
        <f t="shared" si="133"/>
        <v>N</v>
      </c>
      <c r="K821" s="19" t="str">
        <f t="shared" si="134"/>
        <v>zzzz</v>
      </c>
      <c r="L821" s="19" t="str">
        <f t="shared" si="135"/>
        <v>ON</v>
      </c>
      <c r="M821" s="19" t="str">
        <f t="shared" si="136"/>
        <v>-</v>
      </c>
      <c r="N821" s="355" t="str">
        <f t="shared" si="137"/>
        <v/>
      </c>
      <c r="O821" s="355" t="str">
        <f t="shared" si="138"/>
        <v/>
      </c>
      <c r="P821" s="19" t="str">
        <f t="shared" si="139"/>
        <v/>
      </c>
      <c r="Q821" s="355">
        <f t="shared" si="140"/>
        <v>2</v>
      </c>
      <c r="R821" s="355">
        <f t="shared" si="141"/>
        <v>433</v>
      </c>
      <c r="S821" s="355">
        <f t="shared" si="142"/>
        <v>433</v>
      </c>
    </row>
    <row r="822" spans="1:19" ht="12.75" customHeight="1" thickBot="1" x14ac:dyDescent="0.25">
      <c r="A822" s="31" t="s">
        <v>161</v>
      </c>
      <c r="B822" s="31" t="s">
        <v>743</v>
      </c>
      <c r="C822" s="31" t="s">
        <v>673</v>
      </c>
      <c r="F822" s="31" t="s">
        <v>11</v>
      </c>
      <c r="G822" s="354">
        <v>45677.611712962964</v>
      </c>
      <c r="H822" s="354">
        <v>45677.611712962964</v>
      </c>
      <c r="I822" s="19" t="str">
        <f t="shared" si="132"/>
        <v>J</v>
      </c>
      <c r="J822" s="19" t="str">
        <f t="shared" si="133"/>
        <v>N</v>
      </c>
      <c r="K822" s="19" t="str">
        <f t="shared" si="134"/>
        <v>zzzz</v>
      </c>
      <c r="L822" s="19" t="str">
        <f t="shared" si="135"/>
        <v>ON</v>
      </c>
      <c r="M822" s="19" t="str">
        <f t="shared" si="136"/>
        <v>-</v>
      </c>
      <c r="N822" s="355" t="str">
        <f t="shared" si="137"/>
        <v/>
      </c>
      <c r="O822" s="355" t="str">
        <f t="shared" si="138"/>
        <v/>
      </c>
      <c r="P822" s="19" t="str">
        <f t="shared" si="139"/>
        <v/>
      </c>
      <c r="Q822" s="355">
        <f t="shared" si="140"/>
        <v>3</v>
      </c>
      <c r="R822" s="355">
        <f t="shared" si="141"/>
        <v>434</v>
      </c>
      <c r="S822" s="355">
        <f t="shared" si="142"/>
        <v>434</v>
      </c>
    </row>
    <row r="823" spans="1:19" ht="12.75" customHeight="1" thickBot="1" x14ac:dyDescent="0.25">
      <c r="A823" s="31" t="s">
        <v>161</v>
      </c>
      <c r="B823" s="31" t="s">
        <v>743</v>
      </c>
      <c r="C823" s="31" t="s">
        <v>673</v>
      </c>
      <c r="F823" s="31" t="s">
        <v>15</v>
      </c>
      <c r="G823" s="354">
        <v>44523</v>
      </c>
      <c r="H823" s="354">
        <v>45660.396307870367</v>
      </c>
      <c r="I823" s="19" t="str">
        <f t="shared" si="132"/>
        <v>J</v>
      </c>
      <c r="J823" s="19" t="str">
        <f t="shared" si="133"/>
        <v>N</v>
      </c>
      <c r="K823" s="19" t="str">
        <f t="shared" si="134"/>
        <v>zzzz</v>
      </c>
      <c r="L823" s="19" t="str">
        <f t="shared" si="135"/>
        <v>ON</v>
      </c>
      <c r="M823" s="19" t="str">
        <f t="shared" si="136"/>
        <v>-</v>
      </c>
      <c r="N823" s="355" t="str">
        <f t="shared" si="137"/>
        <v/>
      </c>
      <c r="O823" s="355" t="str">
        <f t="shared" si="138"/>
        <v/>
      </c>
      <c r="P823" s="19" t="str">
        <f t="shared" si="139"/>
        <v/>
      </c>
      <c r="Q823" s="355">
        <f t="shared" si="140"/>
        <v>4</v>
      </c>
      <c r="R823" s="355">
        <f t="shared" si="141"/>
        <v>435</v>
      </c>
      <c r="S823" s="355">
        <f t="shared" si="142"/>
        <v>435</v>
      </c>
    </row>
    <row r="824" spans="1:19" ht="12.75" customHeight="1" thickBot="1" x14ac:dyDescent="0.25">
      <c r="A824" s="341" t="s">
        <v>161</v>
      </c>
      <c r="B824" s="341" t="s">
        <v>743</v>
      </c>
      <c r="C824" s="341" t="s">
        <v>673</v>
      </c>
      <c r="F824" s="341" t="s">
        <v>12</v>
      </c>
      <c r="G824" s="354">
        <v>45812.671446759261</v>
      </c>
      <c r="H824" s="354">
        <v>45812.671446759261</v>
      </c>
      <c r="I824" s="19" t="str">
        <f t="shared" si="132"/>
        <v>J</v>
      </c>
      <c r="J824" s="19" t="str">
        <f t="shared" si="133"/>
        <v>N</v>
      </c>
      <c r="K824" s="19" t="str">
        <f t="shared" si="134"/>
        <v>zzzz</v>
      </c>
      <c r="L824" s="19" t="str">
        <f t="shared" si="135"/>
        <v>ON</v>
      </c>
      <c r="M824" s="353" t="str">
        <f t="shared" si="136"/>
        <v>-</v>
      </c>
      <c r="N824" s="356" t="str">
        <f t="shared" si="137"/>
        <v/>
      </c>
      <c r="O824" s="356" t="str">
        <f t="shared" si="138"/>
        <v/>
      </c>
      <c r="P824" s="353" t="str">
        <f t="shared" si="139"/>
        <v/>
      </c>
      <c r="Q824" s="356">
        <f t="shared" si="140"/>
        <v>5</v>
      </c>
      <c r="R824" s="356">
        <f t="shared" si="141"/>
        <v>436</v>
      </c>
      <c r="S824" s="356">
        <f t="shared" si="142"/>
        <v>436</v>
      </c>
    </row>
    <row r="825" spans="1:19" ht="12.75" customHeight="1" thickBot="1" x14ac:dyDescent="0.25">
      <c r="A825" s="341" t="s">
        <v>161</v>
      </c>
      <c r="B825" s="341" t="s">
        <v>743</v>
      </c>
      <c r="C825" s="341" t="s">
        <v>673</v>
      </c>
      <c r="F825" s="341" t="s">
        <v>13</v>
      </c>
      <c r="G825" s="354">
        <v>44358.618032407408</v>
      </c>
      <c r="H825" s="354">
        <v>45503.701157407406</v>
      </c>
      <c r="I825" s="19" t="str">
        <f t="shared" si="132"/>
        <v>J</v>
      </c>
      <c r="J825" s="19" t="str">
        <f t="shared" si="133"/>
        <v>N</v>
      </c>
      <c r="K825" s="19" t="str">
        <f t="shared" si="134"/>
        <v>zzzz</v>
      </c>
      <c r="L825" s="19" t="str">
        <f t="shared" si="135"/>
        <v>ON</v>
      </c>
      <c r="M825" s="353" t="str">
        <f t="shared" si="136"/>
        <v>-</v>
      </c>
      <c r="N825" s="356">
        <f t="shared" si="137"/>
        <v>6</v>
      </c>
      <c r="O825" s="356" t="str">
        <f t="shared" si="138"/>
        <v/>
      </c>
      <c r="P825" s="353" t="str">
        <f t="shared" si="139"/>
        <v/>
      </c>
      <c r="Q825" s="356">
        <f t="shared" si="140"/>
        <v>6</v>
      </c>
      <c r="R825" s="356">
        <f t="shared" si="141"/>
        <v>437</v>
      </c>
      <c r="S825" s="356">
        <f t="shared" si="142"/>
        <v>437</v>
      </c>
    </row>
    <row r="826" spans="1:19" ht="12.75" customHeight="1" thickBot="1" x14ac:dyDescent="0.25">
      <c r="A826" s="31" t="s">
        <v>124</v>
      </c>
      <c r="B826" s="31" t="s">
        <v>759</v>
      </c>
      <c r="C826" s="31" t="s">
        <v>673</v>
      </c>
      <c r="F826" s="31" t="s">
        <v>6</v>
      </c>
      <c r="G826" s="354">
        <v>45792.524305555555</v>
      </c>
      <c r="H826" s="354">
        <v>45846.54892361111</v>
      </c>
      <c r="I826" s="19" t="str">
        <f t="shared" si="132"/>
        <v>J</v>
      </c>
      <c r="J826" s="19" t="str">
        <f t="shared" si="133"/>
        <v>N</v>
      </c>
      <c r="K826" s="19" t="str">
        <f t="shared" si="134"/>
        <v>zzzz</v>
      </c>
      <c r="L826" s="19" t="str">
        <f t="shared" si="135"/>
        <v>ON</v>
      </c>
      <c r="M826" s="19" t="str">
        <f t="shared" si="136"/>
        <v>-</v>
      </c>
      <c r="N826" s="355" t="str">
        <f t="shared" si="137"/>
        <v/>
      </c>
      <c r="O826" s="355" t="str">
        <f t="shared" si="138"/>
        <v/>
      </c>
      <c r="P826" s="19" t="str">
        <f t="shared" si="139"/>
        <v/>
      </c>
      <c r="Q826" s="355">
        <f t="shared" si="140"/>
        <v>1</v>
      </c>
      <c r="R826" s="355">
        <f t="shared" si="141"/>
        <v>438</v>
      </c>
      <c r="S826" s="355">
        <f t="shared" si="142"/>
        <v>438</v>
      </c>
    </row>
    <row r="827" spans="1:19" ht="12.75" customHeight="1" thickBot="1" x14ac:dyDescent="0.25">
      <c r="A827" s="31" t="s">
        <v>124</v>
      </c>
      <c r="B827" s="31" t="s">
        <v>759</v>
      </c>
      <c r="C827" s="31" t="s">
        <v>673</v>
      </c>
      <c r="F827" s="31" t="s">
        <v>8</v>
      </c>
      <c r="G827" s="354">
        <v>45952.574062500003</v>
      </c>
      <c r="H827" s="354">
        <v>45952.574062500003</v>
      </c>
      <c r="I827" s="19" t="str">
        <f t="shared" si="132"/>
        <v>J</v>
      </c>
      <c r="J827" s="19" t="str">
        <f t="shared" si="133"/>
        <v>N</v>
      </c>
      <c r="K827" s="19" t="str">
        <f t="shared" si="134"/>
        <v>zzzz</v>
      </c>
      <c r="L827" s="19" t="str">
        <f t="shared" si="135"/>
        <v>ON</v>
      </c>
      <c r="M827" s="19" t="str">
        <f t="shared" si="136"/>
        <v>-</v>
      </c>
      <c r="N827" s="355" t="str">
        <f t="shared" si="137"/>
        <v/>
      </c>
      <c r="O827" s="355" t="str">
        <f t="shared" si="138"/>
        <v/>
      </c>
      <c r="P827" s="19" t="str">
        <f t="shared" si="139"/>
        <v/>
      </c>
      <c r="Q827" s="355">
        <f t="shared" si="140"/>
        <v>2</v>
      </c>
      <c r="R827" s="355">
        <f t="shared" si="141"/>
        <v>439</v>
      </c>
      <c r="S827" s="355">
        <f t="shared" si="142"/>
        <v>439</v>
      </c>
    </row>
    <row r="828" spans="1:19" ht="12.75" customHeight="1" thickBot="1" x14ac:dyDescent="0.25">
      <c r="A828" s="341" t="s">
        <v>124</v>
      </c>
      <c r="B828" s="341" t="s">
        <v>759</v>
      </c>
      <c r="C828" s="341" t="s">
        <v>673</v>
      </c>
      <c r="F828" s="341" t="s">
        <v>9</v>
      </c>
      <c r="G828" s="354">
        <v>45792.630011574074</v>
      </c>
      <c r="H828" s="354">
        <v>45792.630011574074</v>
      </c>
      <c r="I828" s="19" t="str">
        <f t="shared" si="132"/>
        <v>J</v>
      </c>
      <c r="J828" s="19" t="str">
        <f t="shared" si="133"/>
        <v>N</v>
      </c>
      <c r="K828" s="19" t="str">
        <f t="shared" si="134"/>
        <v>zzzz</v>
      </c>
      <c r="L828" s="19" t="str">
        <f t="shared" si="135"/>
        <v>ON</v>
      </c>
      <c r="M828" s="353" t="str">
        <f t="shared" si="136"/>
        <v>-</v>
      </c>
      <c r="N828" s="356" t="str">
        <f t="shared" si="137"/>
        <v/>
      </c>
      <c r="O828" s="356" t="str">
        <f t="shared" si="138"/>
        <v/>
      </c>
      <c r="P828" s="353" t="str">
        <f t="shared" si="139"/>
        <v/>
      </c>
      <c r="Q828" s="356">
        <f t="shared" si="140"/>
        <v>3</v>
      </c>
      <c r="R828" s="356">
        <f t="shared" si="141"/>
        <v>440</v>
      </c>
      <c r="S828" s="356">
        <f t="shared" si="142"/>
        <v>440</v>
      </c>
    </row>
    <row r="829" spans="1:19" ht="12.75" customHeight="1" thickBot="1" x14ac:dyDescent="0.25">
      <c r="A829" s="31" t="s">
        <v>124</v>
      </c>
      <c r="B829" s="31" t="s">
        <v>759</v>
      </c>
      <c r="C829" s="31" t="s">
        <v>673</v>
      </c>
      <c r="F829" s="31" t="s">
        <v>11</v>
      </c>
      <c r="G829" s="354">
        <v>45799.575416666667</v>
      </c>
      <c r="H829" s="354">
        <v>45799.575416666667</v>
      </c>
      <c r="I829" s="19" t="str">
        <f t="shared" si="132"/>
        <v>J</v>
      </c>
      <c r="J829" s="19" t="str">
        <f t="shared" si="133"/>
        <v>N</v>
      </c>
      <c r="K829" s="19" t="str">
        <f t="shared" si="134"/>
        <v>zzzz</v>
      </c>
      <c r="L829" s="19" t="str">
        <f t="shared" si="135"/>
        <v>ON</v>
      </c>
      <c r="M829" s="19" t="str">
        <f t="shared" si="136"/>
        <v>-</v>
      </c>
      <c r="N829" s="355" t="str">
        <f t="shared" si="137"/>
        <v/>
      </c>
      <c r="O829" s="355" t="str">
        <f t="shared" si="138"/>
        <v/>
      </c>
      <c r="P829" s="19" t="str">
        <f t="shared" si="139"/>
        <v/>
      </c>
      <c r="Q829" s="355">
        <f t="shared" si="140"/>
        <v>4</v>
      </c>
      <c r="R829" s="355">
        <f t="shared" si="141"/>
        <v>441</v>
      </c>
      <c r="S829" s="355">
        <f t="shared" si="142"/>
        <v>441</v>
      </c>
    </row>
    <row r="830" spans="1:19" ht="12.75" customHeight="1" thickBot="1" x14ac:dyDescent="0.25">
      <c r="A830" s="31" t="s">
        <v>124</v>
      </c>
      <c r="B830" s="31" t="s">
        <v>759</v>
      </c>
      <c r="C830" s="31" t="s">
        <v>673</v>
      </c>
      <c r="F830" s="31" t="s">
        <v>12</v>
      </c>
      <c r="G830" s="354">
        <v>45812.671550925923</v>
      </c>
      <c r="H830" s="354">
        <v>45812.671550925923</v>
      </c>
      <c r="I830" s="19" t="str">
        <f t="shared" si="132"/>
        <v>J</v>
      </c>
      <c r="J830" s="19" t="str">
        <f t="shared" si="133"/>
        <v>N</v>
      </c>
      <c r="K830" s="19" t="str">
        <f t="shared" si="134"/>
        <v>zzzz</v>
      </c>
      <c r="L830" s="19" t="str">
        <f t="shared" si="135"/>
        <v>ON</v>
      </c>
      <c r="M830" s="19" t="str">
        <f t="shared" si="136"/>
        <v>-</v>
      </c>
      <c r="N830" s="355">
        <f t="shared" si="137"/>
        <v>5</v>
      </c>
      <c r="O830" s="355" t="str">
        <f t="shared" si="138"/>
        <v/>
      </c>
      <c r="P830" s="19" t="str">
        <f t="shared" si="139"/>
        <v/>
      </c>
      <c r="Q830" s="355">
        <f t="shared" si="140"/>
        <v>5</v>
      </c>
      <c r="R830" s="355">
        <f t="shared" si="141"/>
        <v>442</v>
      </c>
      <c r="S830" s="355">
        <f t="shared" si="142"/>
        <v>442</v>
      </c>
    </row>
    <row r="831" spans="1:19" ht="12.75" customHeight="1" thickBot="1" x14ac:dyDescent="0.25">
      <c r="A831" s="31" t="s">
        <v>235</v>
      </c>
      <c r="B831" s="31" t="s">
        <v>943</v>
      </c>
      <c r="C831" s="31" t="s">
        <v>673</v>
      </c>
      <c r="E831" s="341">
        <v>61</v>
      </c>
      <c r="F831" s="31" t="s">
        <v>6</v>
      </c>
      <c r="G831" s="354">
        <v>38826.570844907408</v>
      </c>
      <c r="H831" s="354">
        <v>45470.364965277775</v>
      </c>
      <c r="I831" s="19" t="str">
        <f t="shared" si="132"/>
        <v>J</v>
      </c>
      <c r="J831" s="19" t="str">
        <f t="shared" si="133"/>
        <v>N</v>
      </c>
      <c r="K831" s="19" t="str">
        <f t="shared" si="134"/>
        <v>zzzz</v>
      </c>
      <c r="L831" s="19" t="str">
        <f t="shared" si="135"/>
        <v>ON</v>
      </c>
      <c r="M831" s="19" t="str">
        <f t="shared" si="136"/>
        <v>-</v>
      </c>
      <c r="N831" s="355" t="str">
        <f t="shared" si="137"/>
        <v/>
      </c>
      <c r="O831" s="355" t="str">
        <f t="shared" si="138"/>
        <v/>
      </c>
      <c r="P831" s="19" t="str">
        <f t="shared" si="139"/>
        <v/>
      </c>
      <c r="Q831" s="355">
        <f t="shared" si="140"/>
        <v>1</v>
      </c>
      <c r="R831" s="355">
        <f t="shared" si="141"/>
        <v>443</v>
      </c>
      <c r="S831" s="355">
        <f t="shared" si="142"/>
        <v>443</v>
      </c>
    </row>
    <row r="832" spans="1:19" ht="12.75" customHeight="1" thickBot="1" x14ac:dyDescent="0.25">
      <c r="A832" s="341" t="s">
        <v>235</v>
      </c>
      <c r="B832" s="341" t="s">
        <v>943</v>
      </c>
      <c r="C832" s="341" t="s">
        <v>673</v>
      </c>
      <c r="E832" s="341">
        <v>43</v>
      </c>
      <c r="F832" s="341" t="s">
        <v>8</v>
      </c>
      <c r="G832" s="354">
        <v>45447.690462962964</v>
      </c>
      <c r="H832" s="354">
        <v>45565.551562499997</v>
      </c>
      <c r="I832" s="19" t="str">
        <f t="shared" si="132"/>
        <v>J</v>
      </c>
      <c r="J832" s="19" t="str">
        <f t="shared" si="133"/>
        <v>N</v>
      </c>
      <c r="K832" s="19" t="str">
        <f t="shared" si="134"/>
        <v>zzzz</v>
      </c>
      <c r="L832" s="19" t="str">
        <f t="shared" si="135"/>
        <v>ON</v>
      </c>
      <c r="M832" s="353" t="str">
        <f t="shared" si="136"/>
        <v>-</v>
      </c>
      <c r="N832" s="356" t="str">
        <f t="shared" si="137"/>
        <v/>
      </c>
      <c r="O832" s="356" t="str">
        <f t="shared" si="138"/>
        <v/>
      </c>
      <c r="P832" s="353" t="str">
        <f t="shared" si="139"/>
        <v/>
      </c>
      <c r="Q832" s="356">
        <f t="shared" si="140"/>
        <v>2</v>
      </c>
      <c r="R832" s="356">
        <f t="shared" si="141"/>
        <v>444</v>
      </c>
      <c r="S832" s="356">
        <f t="shared" si="142"/>
        <v>444</v>
      </c>
    </row>
    <row r="833" spans="1:19" ht="12.75" customHeight="1" thickBot="1" x14ac:dyDescent="0.25">
      <c r="A833" s="31" t="s">
        <v>235</v>
      </c>
      <c r="B833" s="31" t="s">
        <v>943</v>
      </c>
      <c r="C833" s="31" t="s">
        <v>673</v>
      </c>
      <c r="F833" s="31" t="s">
        <v>16</v>
      </c>
      <c r="G833" s="354">
        <v>38339.602800925924</v>
      </c>
      <c r="H833" s="354">
        <v>44601.362685185188</v>
      </c>
      <c r="I833" s="19" t="str">
        <f t="shared" si="132"/>
        <v>J</v>
      </c>
      <c r="J833" s="19" t="str">
        <f t="shared" si="133"/>
        <v>N</v>
      </c>
      <c r="K833" s="19" t="str">
        <f t="shared" si="134"/>
        <v>zzzz</v>
      </c>
      <c r="L833" s="19" t="str">
        <f t="shared" si="135"/>
        <v>ON</v>
      </c>
      <c r="M833" s="19" t="str">
        <f t="shared" si="136"/>
        <v>-</v>
      </c>
      <c r="N833" s="355" t="str">
        <f t="shared" si="137"/>
        <v/>
      </c>
      <c r="O833" s="355" t="str">
        <f t="shared" si="138"/>
        <v/>
      </c>
      <c r="P833" s="19" t="str">
        <f t="shared" si="139"/>
        <v/>
      </c>
      <c r="Q833" s="355">
        <f t="shared" si="140"/>
        <v>3</v>
      </c>
      <c r="R833" s="355">
        <f t="shared" si="141"/>
        <v>445</v>
      </c>
      <c r="S833" s="355">
        <f t="shared" si="142"/>
        <v>445</v>
      </c>
    </row>
    <row r="834" spans="1:19" ht="12.75" customHeight="1" thickBot="1" x14ac:dyDescent="0.25">
      <c r="A834" s="31" t="s">
        <v>235</v>
      </c>
      <c r="B834" s="31" t="s">
        <v>943</v>
      </c>
      <c r="C834" s="31" t="s">
        <v>673</v>
      </c>
      <c r="E834" s="358">
        <v>62</v>
      </c>
      <c r="F834" s="31" t="s">
        <v>9</v>
      </c>
      <c r="G834" s="354">
        <v>44147.415520833332</v>
      </c>
      <c r="H834" s="354">
        <v>45453.461412037039</v>
      </c>
      <c r="I834" s="19" t="str">
        <f t="shared" ref="I834:I897" si="143">IF((LEN(A834)&gt;2),"J","N")</f>
        <v>J</v>
      </c>
      <c r="J834" s="19" t="str">
        <f t="shared" ref="J834:J897" si="144">IF((D834&gt;0),"J","N")</f>
        <v>N</v>
      </c>
      <c r="K834" s="19" t="str">
        <f t="shared" ref="K834:K897" si="145">IF((D834&gt;0),(MID(D834,1,2)),"zzzz")</f>
        <v>zzzz</v>
      </c>
      <c r="L834" s="19" t="str">
        <f t="shared" ref="L834:L897" si="146">MID(A834,1,2)</f>
        <v>ON</v>
      </c>
      <c r="M834" s="19" t="str">
        <f t="shared" ref="M834:M897" si="147">MID(A834,3,1)</f>
        <v>-</v>
      </c>
      <c r="N834" s="355" t="str">
        <f t="shared" ref="N834:N897" si="148">IF(A834=A835,"",Q834)</f>
        <v/>
      </c>
      <c r="O834" s="355" t="str">
        <f t="shared" ref="O834:O897" si="149">IF(D834=D835,"",R834)</f>
        <v/>
      </c>
      <c r="P834" s="19" t="str">
        <f t="shared" ref="P834:P897" si="150">IF(K834=K835,"",S834)</f>
        <v/>
      </c>
      <c r="Q834" s="355">
        <f t="shared" ref="Q834:Q897" si="151">IF(A834=A833,Q833+ 1,1)</f>
        <v>4</v>
      </c>
      <c r="R834" s="355">
        <f t="shared" ref="R834:R897" si="152">IF(D834=D833,R833+ 1,1)</f>
        <v>446</v>
      </c>
      <c r="S834" s="355">
        <f t="shared" ref="S834:S897" si="153">IF(K834=K833,S833+ 1,1)</f>
        <v>446</v>
      </c>
    </row>
    <row r="835" spans="1:19" ht="12.75" customHeight="1" thickBot="1" x14ac:dyDescent="0.25">
      <c r="A835" s="31" t="s">
        <v>235</v>
      </c>
      <c r="B835" s="31" t="s">
        <v>943</v>
      </c>
      <c r="C835" s="31" t="s">
        <v>673</v>
      </c>
      <c r="F835" s="31" t="s">
        <v>11</v>
      </c>
      <c r="G835" s="354">
        <v>44796.575914351852</v>
      </c>
      <c r="H835" s="354">
        <v>45258.642245370371</v>
      </c>
      <c r="I835" s="19" t="str">
        <f t="shared" si="143"/>
        <v>J</v>
      </c>
      <c r="J835" s="19" t="str">
        <f t="shared" si="144"/>
        <v>N</v>
      </c>
      <c r="K835" s="19" t="str">
        <f t="shared" si="145"/>
        <v>zzzz</v>
      </c>
      <c r="L835" s="19" t="str">
        <f t="shared" si="146"/>
        <v>ON</v>
      </c>
      <c r="M835" s="19" t="str">
        <f t="shared" si="147"/>
        <v>-</v>
      </c>
      <c r="N835" s="355" t="str">
        <f t="shared" si="148"/>
        <v/>
      </c>
      <c r="O835" s="355" t="str">
        <f t="shared" si="149"/>
        <v/>
      </c>
      <c r="P835" s="19" t="str">
        <f t="shared" si="150"/>
        <v/>
      </c>
      <c r="Q835" s="355">
        <f t="shared" si="151"/>
        <v>5</v>
      </c>
      <c r="R835" s="355">
        <f t="shared" si="152"/>
        <v>447</v>
      </c>
      <c r="S835" s="355">
        <f t="shared" si="153"/>
        <v>447</v>
      </c>
    </row>
    <row r="836" spans="1:19" ht="12.75" customHeight="1" thickBot="1" x14ac:dyDescent="0.25">
      <c r="A836" s="31" t="s">
        <v>235</v>
      </c>
      <c r="B836" s="31" t="s">
        <v>943</v>
      </c>
      <c r="C836" s="31" t="s">
        <v>673</v>
      </c>
      <c r="F836" s="31" t="s">
        <v>15</v>
      </c>
      <c r="G836" s="354">
        <v>44300.475578703707</v>
      </c>
      <c r="H836" s="354">
        <v>45544.426053240742</v>
      </c>
      <c r="I836" s="19" t="str">
        <f t="shared" si="143"/>
        <v>J</v>
      </c>
      <c r="J836" s="19" t="str">
        <f t="shared" si="144"/>
        <v>N</v>
      </c>
      <c r="K836" s="19" t="str">
        <f t="shared" si="145"/>
        <v>zzzz</v>
      </c>
      <c r="L836" s="19" t="str">
        <f t="shared" si="146"/>
        <v>ON</v>
      </c>
      <c r="M836" s="19" t="str">
        <f t="shared" si="147"/>
        <v>-</v>
      </c>
      <c r="N836" s="355" t="str">
        <f t="shared" si="148"/>
        <v/>
      </c>
      <c r="O836" s="355" t="str">
        <f t="shared" si="149"/>
        <v/>
      </c>
      <c r="P836" s="19" t="str">
        <f t="shared" si="150"/>
        <v/>
      </c>
      <c r="Q836" s="355">
        <f t="shared" si="151"/>
        <v>6</v>
      </c>
      <c r="R836" s="355">
        <f t="shared" si="152"/>
        <v>448</v>
      </c>
      <c r="S836" s="355">
        <f t="shared" si="153"/>
        <v>448</v>
      </c>
    </row>
    <row r="837" spans="1:19" ht="12.75" customHeight="1" thickBot="1" x14ac:dyDescent="0.25">
      <c r="A837" s="341" t="s">
        <v>235</v>
      </c>
      <c r="B837" s="341" t="s">
        <v>943</v>
      </c>
      <c r="C837" s="341" t="s">
        <v>673</v>
      </c>
      <c r="E837" s="341">
        <v>9</v>
      </c>
      <c r="F837" s="341" t="s">
        <v>12</v>
      </c>
      <c r="G837" s="354">
        <v>42854.379988425928</v>
      </c>
      <c r="H837" s="354">
        <v>45636.555289351854</v>
      </c>
      <c r="I837" s="19" t="str">
        <f t="shared" si="143"/>
        <v>J</v>
      </c>
      <c r="J837" s="19" t="str">
        <f t="shared" si="144"/>
        <v>N</v>
      </c>
      <c r="K837" s="19" t="str">
        <f t="shared" si="145"/>
        <v>zzzz</v>
      </c>
      <c r="L837" s="19" t="str">
        <f t="shared" si="146"/>
        <v>ON</v>
      </c>
      <c r="M837" s="353" t="str">
        <f t="shared" si="147"/>
        <v>-</v>
      </c>
      <c r="N837" s="356" t="str">
        <f t="shared" si="148"/>
        <v/>
      </c>
      <c r="O837" s="356" t="str">
        <f t="shared" si="149"/>
        <v/>
      </c>
      <c r="P837" s="353" t="str">
        <f t="shared" si="150"/>
        <v/>
      </c>
      <c r="Q837" s="356">
        <f t="shared" si="151"/>
        <v>7</v>
      </c>
      <c r="R837" s="356">
        <f t="shared" si="152"/>
        <v>449</v>
      </c>
      <c r="S837" s="356">
        <f t="shared" si="153"/>
        <v>449</v>
      </c>
    </row>
    <row r="838" spans="1:19" ht="12.75" customHeight="1" thickBot="1" x14ac:dyDescent="0.25">
      <c r="A838" s="31" t="s">
        <v>235</v>
      </c>
      <c r="B838" s="31" t="s">
        <v>943</v>
      </c>
      <c r="C838" s="31" t="s">
        <v>673</v>
      </c>
      <c r="F838" s="31" t="s">
        <v>13</v>
      </c>
      <c r="G838" s="354">
        <v>44358.618692129632</v>
      </c>
      <c r="H838" s="354">
        <v>45538.632326388892</v>
      </c>
      <c r="I838" s="19" t="str">
        <f t="shared" si="143"/>
        <v>J</v>
      </c>
      <c r="J838" s="19" t="str">
        <f t="shared" si="144"/>
        <v>N</v>
      </c>
      <c r="K838" s="19" t="str">
        <f t="shared" si="145"/>
        <v>zzzz</v>
      </c>
      <c r="L838" s="19" t="str">
        <f t="shared" si="146"/>
        <v>ON</v>
      </c>
      <c r="M838" s="19" t="str">
        <f t="shared" si="147"/>
        <v>-</v>
      </c>
      <c r="N838" s="355">
        <f t="shared" si="148"/>
        <v>8</v>
      </c>
      <c r="O838" s="355" t="str">
        <f t="shared" si="149"/>
        <v/>
      </c>
      <c r="P838" s="19" t="str">
        <f t="shared" si="150"/>
        <v/>
      </c>
      <c r="Q838" s="355">
        <f t="shared" si="151"/>
        <v>8</v>
      </c>
      <c r="R838" s="355">
        <f t="shared" si="152"/>
        <v>450</v>
      </c>
      <c r="S838" s="355">
        <f t="shared" si="153"/>
        <v>450</v>
      </c>
    </row>
    <row r="839" spans="1:19" ht="12.75" customHeight="1" thickBot="1" x14ac:dyDescent="0.25">
      <c r="A839" s="31" t="s">
        <v>163</v>
      </c>
      <c r="B839" s="31" t="s">
        <v>744</v>
      </c>
      <c r="C839" s="31" t="s">
        <v>673</v>
      </c>
      <c r="F839" s="31" t="s">
        <v>6</v>
      </c>
      <c r="G839" s="354">
        <v>39406.630520833336</v>
      </c>
      <c r="H839" s="354">
        <v>44581.394837962966</v>
      </c>
      <c r="I839" s="19" t="str">
        <f t="shared" si="143"/>
        <v>J</v>
      </c>
      <c r="J839" s="19" t="str">
        <f t="shared" si="144"/>
        <v>N</v>
      </c>
      <c r="K839" s="19" t="str">
        <f t="shared" si="145"/>
        <v>zzzz</v>
      </c>
      <c r="L839" s="19" t="str">
        <f t="shared" si="146"/>
        <v>ON</v>
      </c>
      <c r="M839" s="19" t="str">
        <f t="shared" si="147"/>
        <v>-</v>
      </c>
      <c r="N839" s="355" t="str">
        <f t="shared" si="148"/>
        <v/>
      </c>
      <c r="O839" s="355" t="str">
        <f t="shared" si="149"/>
        <v/>
      </c>
      <c r="P839" s="19" t="str">
        <f t="shared" si="150"/>
        <v/>
      </c>
      <c r="Q839" s="355">
        <f t="shared" si="151"/>
        <v>1</v>
      </c>
      <c r="R839" s="355">
        <f t="shared" si="152"/>
        <v>451</v>
      </c>
      <c r="S839" s="355">
        <f t="shared" si="153"/>
        <v>451</v>
      </c>
    </row>
    <row r="840" spans="1:19" ht="12.75" customHeight="1" thickBot="1" x14ac:dyDescent="0.25">
      <c r="A840" s="341" t="s">
        <v>163</v>
      </c>
      <c r="B840" s="341" t="s">
        <v>1203</v>
      </c>
      <c r="C840" s="341" t="s">
        <v>673</v>
      </c>
      <c r="E840" s="341">
        <v>20</v>
      </c>
      <c r="F840" s="341" t="s">
        <v>7</v>
      </c>
      <c r="G840" s="354">
        <v>41612.344039351854</v>
      </c>
      <c r="H840" s="354">
        <v>45210.396886574075</v>
      </c>
      <c r="I840" s="19" t="str">
        <f t="shared" si="143"/>
        <v>J</v>
      </c>
      <c r="J840" s="19" t="str">
        <f t="shared" si="144"/>
        <v>N</v>
      </c>
      <c r="K840" s="19" t="str">
        <f t="shared" si="145"/>
        <v>zzzz</v>
      </c>
      <c r="L840" s="19" t="str">
        <f t="shared" si="146"/>
        <v>ON</v>
      </c>
      <c r="M840" s="19" t="str">
        <f t="shared" si="147"/>
        <v>-</v>
      </c>
      <c r="N840" s="355" t="str">
        <f t="shared" si="148"/>
        <v/>
      </c>
      <c r="O840" s="355" t="str">
        <f t="shared" si="149"/>
        <v/>
      </c>
      <c r="P840" s="19" t="str">
        <f t="shared" si="150"/>
        <v/>
      </c>
      <c r="Q840" s="355">
        <f t="shared" si="151"/>
        <v>2</v>
      </c>
      <c r="R840" s="355">
        <f t="shared" si="152"/>
        <v>452</v>
      </c>
      <c r="S840" s="355">
        <f t="shared" si="153"/>
        <v>452</v>
      </c>
    </row>
    <row r="841" spans="1:19" ht="12.75" customHeight="1" thickBot="1" x14ac:dyDescent="0.25">
      <c r="A841" s="31" t="s">
        <v>163</v>
      </c>
      <c r="B841" s="31" t="s">
        <v>744</v>
      </c>
      <c r="C841" s="31" t="s">
        <v>673</v>
      </c>
      <c r="F841" s="31" t="s">
        <v>9</v>
      </c>
      <c r="G841" s="354">
        <v>44147.415520833332</v>
      </c>
      <c r="H841" s="354">
        <v>45632.600810185184</v>
      </c>
      <c r="I841" s="19" t="str">
        <f t="shared" si="143"/>
        <v>J</v>
      </c>
      <c r="J841" s="19" t="str">
        <f t="shared" si="144"/>
        <v>N</v>
      </c>
      <c r="K841" s="19" t="str">
        <f t="shared" si="145"/>
        <v>zzzz</v>
      </c>
      <c r="L841" s="19" t="str">
        <f t="shared" si="146"/>
        <v>ON</v>
      </c>
      <c r="M841" s="19" t="str">
        <f t="shared" si="147"/>
        <v>-</v>
      </c>
      <c r="N841" s="355" t="str">
        <f t="shared" si="148"/>
        <v/>
      </c>
      <c r="O841" s="355" t="str">
        <f t="shared" si="149"/>
        <v/>
      </c>
      <c r="P841" s="19" t="str">
        <f t="shared" si="150"/>
        <v/>
      </c>
      <c r="Q841" s="355">
        <f t="shared" si="151"/>
        <v>3</v>
      </c>
      <c r="R841" s="355">
        <f t="shared" si="152"/>
        <v>453</v>
      </c>
      <c r="S841" s="355">
        <f t="shared" si="153"/>
        <v>453</v>
      </c>
    </row>
    <row r="842" spans="1:19" ht="12.75" customHeight="1" thickBot="1" x14ac:dyDescent="0.25">
      <c r="A842" s="31" t="s">
        <v>163</v>
      </c>
      <c r="B842" s="31" t="s">
        <v>744</v>
      </c>
      <c r="C842" s="31" t="s">
        <v>673</v>
      </c>
      <c r="F842" s="31" t="s">
        <v>11</v>
      </c>
      <c r="G842" s="354">
        <v>45677.613796296297</v>
      </c>
      <c r="H842" s="354">
        <v>45677.613796296297</v>
      </c>
      <c r="I842" s="19" t="str">
        <f t="shared" si="143"/>
        <v>J</v>
      </c>
      <c r="J842" s="19" t="str">
        <f t="shared" si="144"/>
        <v>N</v>
      </c>
      <c r="K842" s="19" t="str">
        <f t="shared" si="145"/>
        <v>zzzz</v>
      </c>
      <c r="L842" s="19" t="str">
        <f t="shared" si="146"/>
        <v>ON</v>
      </c>
      <c r="M842" s="19" t="str">
        <f t="shared" si="147"/>
        <v>-</v>
      </c>
      <c r="N842" s="355" t="str">
        <f t="shared" si="148"/>
        <v/>
      </c>
      <c r="O842" s="355" t="str">
        <f t="shared" si="149"/>
        <v/>
      </c>
      <c r="P842" s="19" t="str">
        <f t="shared" si="150"/>
        <v/>
      </c>
      <c r="Q842" s="355">
        <f t="shared" si="151"/>
        <v>4</v>
      </c>
      <c r="R842" s="355">
        <f t="shared" si="152"/>
        <v>454</v>
      </c>
      <c r="S842" s="355">
        <f t="shared" si="153"/>
        <v>454</v>
      </c>
    </row>
    <row r="843" spans="1:19" ht="12.75" customHeight="1" thickBot="1" x14ac:dyDescent="0.25">
      <c r="A843" s="341" t="s">
        <v>163</v>
      </c>
      <c r="B843" s="341" t="s">
        <v>744</v>
      </c>
      <c r="C843" s="341" t="s">
        <v>673</v>
      </c>
      <c r="E843" s="341">
        <v>64</v>
      </c>
      <c r="F843" s="341" t="s">
        <v>15</v>
      </c>
      <c r="G843" s="354">
        <v>44211.364270833335</v>
      </c>
      <c r="H843" s="354">
        <v>45660.396736111114</v>
      </c>
      <c r="I843" s="19" t="str">
        <f t="shared" si="143"/>
        <v>J</v>
      </c>
      <c r="J843" s="19" t="str">
        <f t="shared" si="144"/>
        <v>N</v>
      </c>
      <c r="K843" s="19" t="str">
        <f t="shared" si="145"/>
        <v>zzzz</v>
      </c>
      <c r="L843" s="19" t="str">
        <f t="shared" si="146"/>
        <v>ON</v>
      </c>
      <c r="M843" s="19" t="str">
        <f t="shared" si="147"/>
        <v>-</v>
      </c>
      <c r="N843" s="355" t="str">
        <f t="shared" si="148"/>
        <v/>
      </c>
      <c r="O843" s="355" t="str">
        <f t="shared" si="149"/>
        <v/>
      </c>
      <c r="P843" s="19" t="str">
        <f t="shared" si="150"/>
        <v/>
      </c>
      <c r="Q843" s="355">
        <f t="shared" si="151"/>
        <v>5</v>
      </c>
      <c r="R843" s="355">
        <f t="shared" si="152"/>
        <v>455</v>
      </c>
      <c r="S843" s="355">
        <f t="shared" si="153"/>
        <v>455</v>
      </c>
    </row>
    <row r="844" spans="1:19" ht="12.75" customHeight="1" thickBot="1" x14ac:dyDescent="0.25">
      <c r="A844" s="341" t="s">
        <v>163</v>
      </c>
      <c r="B844" s="341" t="s">
        <v>744</v>
      </c>
      <c r="C844" s="341" t="s">
        <v>673</v>
      </c>
      <c r="F844" s="341" t="s">
        <v>12</v>
      </c>
      <c r="G844" s="354">
        <v>40932.445914351854</v>
      </c>
      <c r="H844" s="354">
        <v>44875.446250000001</v>
      </c>
      <c r="I844" s="19" t="str">
        <f t="shared" si="143"/>
        <v>J</v>
      </c>
      <c r="J844" s="19" t="str">
        <f t="shared" si="144"/>
        <v>N</v>
      </c>
      <c r="K844" s="19" t="str">
        <f t="shared" si="145"/>
        <v>zzzz</v>
      </c>
      <c r="L844" s="19" t="str">
        <f t="shared" si="146"/>
        <v>ON</v>
      </c>
      <c r="M844" s="353" t="str">
        <f t="shared" si="147"/>
        <v>-</v>
      </c>
      <c r="N844" s="356">
        <f t="shared" si="148"/>
        <v>6</v>
      </c>
      <c r="O844" s="356" t="str">
        <f t="shared" si="149"/>
        <v/>
      </c>
      <c r="P844" s="353" t="str">
        <f t="shared" si="150"/>
        <v/>
      </c>
      <c r="Q844" s="356">
        <f t="shared" si="151"/>
        <v>6</v>
      </c>
      <c r="R844" s="356">
        <f t="shared" si="152"/>
        <v>456</v>
      </c>
      <c r="S844" s="356">
        <f t="shared" si="153"/>
        <v>456</v>
      </c>
    </row>
    <row r="845" spans="1:19" ht="12.75" customHeight="1" thickBot="1" x14ac:dyDescent="0.25">
      <c r="A845" s="31" t="s">
        <v>182</v>
      </c>
      <c r="B845" s="31" t="s">
        <v>580</v>
      </c>
      <c r="C845" s="31" t="s">
        <v>673</v>
      </c>
      <c r="F845" s="31" t="s">
        <v>6</v>
      </c>
      <c r="G845" s="354">
        <v>45314.458854166667</v>
      </c>
      <c r="H845" s="354">
        <v>45314.458854166667</v>
      </c>
      <c r="I845" s="19" t="str">
        <f t="shared" si="143"/>
        <v>J</v>
      </c>
      <c r="J845" s="19" t="str">
        <f t="shared" si="144"/>
        <v>N</v>
      </c>
      <c r="K845" s="19" t="str">
        <f t="shared" si="145"/>
        <v>zzzz</v>
      </c>
      <c r="L845" s="19" t="str">
        <f t="shared" si="146"/>
        <v>ON</v>
      </c>
      <c r="M845" s="19" t="str">
        <f t="shared" si="147"/>
        <v>-</v>
      </c>
      <c r="N845" s="355" t="str">
        <f t="shared" si="148"/>
        <v/>
      </c>
      <c r="O845" s="355" t="str">
        <f t="shared" si="149"/>
        <v/>
      </c>
      <c r="P845" s="19" t="str">
        <f t="shared" si="150"/>
        <v/>
      </c>
      <c r="Q845" s="355">
        <f t="shared" si="151"/>
        <v>1</v>
      </c>
      <c r="R845" s="355">
        <f t="shared" si="152"/>
        <v>457</v>
      </c>
      <c r="S845" s="355">
        <f t="shared" si="153"/>
        <v>457</v>
      </c>
    </row>
    <row r="846" spans="1:19" ht="12.75" customHeight="1" thickBot="1" x14ac:dyDescent="0.25">
      <c r="A846" s="31" t="s">
        <v>182</v>
      </c>
      <c r="B846" s="31" t="s">
        <v>580</v>
      </c>
      <c r="C846" s="31" t="s">
        <v>673</v>
      </c>
      <c r="F846" s="31" t="s">
        <v>16</v>
      </c>
      <c r="G846" s="354">
        <v>44601.368981481479</v>
      </c>
      <c r="H846" s="354">
        <v>44601.368981481479</v>
      </c>
      <c r="I846" s="19" t="str">
        <f t="shared" si="143"/>
        <v>J</v>
      </c>
      <c r="J846" s="19" t="str">
        <f t="shared" si="144"/>
        <v>N</v>
      </c>
      <c r="K846" s="19" t="str">
        <f t="shared" si="145"/>
        <v>zzzz</v>
      </c>
      <c r="L846" s="19" t="str">
        <f t="shared" si="146"/>
        <v>ON</v>
      </c>
      <c r="M846" s="19" t="str">
        <f t="shared" si="147"/>
        <v>-</v>
      </c>
      <c r="N846" s="355" t="str">
        <f t="shared" si="148"/>
        <v/>
      </c>
      <c r="O846" s="355" t="str">
        <f t="shared" si="149"/>
        <v/>
      </c>
      <c r="P846" s="19" t="str">
        <f t="shared" si="150"/>
        <v/>
      </c>
      <c r="Q846" s="355">
        <f t="shared" si="151"/>
        <v>2</v>
      </c>
      <c r="R846" s="355">
        <f t="shared" si="152"/>
        <v>458</v>
      </c>
      <c r="S846" s="355">
        <f t="shared" si="153"/>
        <v>458</v>
      </c>
    </row>
    <row r="847" spans="1:19" ht="12.75" customHeight="1" thickBot="1" x14ac:dyDescent="0.25">
      <c r="A847" s="31" t="s">
        <v>182</v>
      </c>
      <c r="B847" s="31" t="s">
        <v>580</v>
      </c>
      <c r="C847" s="31" t="s">
        <v>673</v>
      </c>
      <c r="F847" s="31" t="s">
        <v>9</v>
      </c>
      <c r="G847" s="354">
        <v>45309.468194444446</v>
      </c>
      <c r="H847" s="354">
        <v>45632.600937499999</v>
      </c>
      <c r="I847" s="19" t="str">
        <f t="shared" si="143"/>
        <v>J</v>
      </c>
      <c r="J847" s="19" t="str">
        <f t="shared" si="144"/>
        <v>N</v>
      </c>
      <c r="K847" s="19" t="str">
        <f t="shared" si="145"/>
        <v>zzzz</v>
      </c>
      <c r="L847" s="19" t="str">
        <f t="shared" si="146"/>
        <v>ON</v>
      </c>
      <c r="M847" s="19" t="str">
        <f t="shared" si="147"/>
        <v>-</v>
      </c>
      <c r="N847" s="355" t="str">
        <f t="shared" si="148"/>
        <v/>
      </c>
      <c r="O847" s="355" t="str">
        <f t="shared" si="149"/>
        <v/>
      </c>
      <c r="P847" s="19" t="str">
        <f t="shared" si="150"/>
        <v/>
      </c>
      <c r="Q847" s="355">
        <f t="shared" si="151"/>
        <v>3</v>
      </c>
      <c r="R847" s="355">
        <f t="shared" si="152"/>
        <v>459</v>
      </c>
      <c r="S847" s="355">
        <f t="shared" si="153"/>
        <v>459</v>
      </c>
    </row>
    <row r="848" spans="1:19" ht="12.75" customHeight="1" thickBot="1" x14ac:dyDescent="0.25">
      <c r="A848" s="341" t="s">
        <v>182</v>
      </c>
      <c r="B848" s="341" t="s">
        <v>580</v>
      </c>
      <c r="C848" s="341" t="s">
        <v>673</v>
      </c>
      <c r="F848" s="341" t="s">
        <v>11</v>
      </c>
      <c r="G848" s="354">
        <v>45677.601030092592</v>
      </c>
      <c r="H848" s="354">
        <v>45677.601030092592</v>
      </c>
      <c r="I848" s="19" t="str">
        <f t="shared" si="143"/>
        <v>J</v>
      </c>
      <c r="J848" s="19" t="str">
        <f t="shared" si="144"/>
        <v>N</v>
      </c>
      <c r="K848" s="19" t="str">
        <f t="shared" si="145"/>
        <v>zzzz</v>
      </c>
      <c r="L848" s="19" t="str">
        <f t="shared" si="146"/>
        <v>ON</v>
      </c>
      <c r="M848" s="19" t="str">
        <f t="shared" si="147"/>
        <v>-</v>
      </c>
      <c r="N848" s="355" t="str">
        <f t="shared" si="148"/>
        <v/>
      </c>
      <c r="O848" s="355" t="str">
        <f t="shared" si="149"/>
        <v/>
      </c>
      <c r="P848" s="19" t="str">
        <f t="shared" si="150"/>
        <v/>
      </c>
      <c r="Q848" s="355">
        <f t="shared" si="151"/>
        <v>4</v>
      </c>
      <c r="R848" s="355">
        <f t="shared" si="152"/>
        <v>460</v>
      </c>
      <c r="S848" s="355">
        <f t="shared" si="153"/>
        <v>460</v>
      </c>
    </row>
    <row r="849" spans="1:19" ht="12.75" customHeight="1" thickBot="1" x14ac:dyDescent="0.25">
      <c r="A849" s="31" t="s">
        <v>182</v>
      </c>
      <c r="B849" s="31" t="s">
        <v>580</v>
      </c>
      <c r="C849" s="31" t="s">
        <v>673</v>
      </c>
      <c r="F849" s="31" t="s">
        <v>15</v>
      </c>
      <c r="G849" s="354">
        <v>44523</v>
      </c>
      <c r="H849" s="354">
        <v>44603.431250000001</v>
      </c>
      <c r="I849" s="19" t="str">
        <f t="shared" si="143"/>
        <v>J</v>
      </c>
      <c r="J849" s="19" t="str">
        <f t="shared" si="144"/>
        <v>N</v>
      </c>
      <c r="K849" s="19" t="str">
        <f t="shared" si="145"/>
        <v>zzzz</v>
      </c>
      <c r="L849" s="19" t="str">
        <f t="shared" si="146"/>
        <v>ON</v>
      </c>
      <c r="M849" s="19" t="str">
        <f t="shared" si="147"/>
        <v>-</v>
      </c>
      <c r="N849" s="355" t="str">
        <f t="shared" si="148"/>
        <v/>
      </c>
      <c r="O849" s="355" t="str">
        <f t="shared" si="149"/>
        <v/>
      </c>
      <c r="P849" s="19" t="str">
        <f t="shared" si="150"/>
        <v/>
      </c>
      <c r="Q849" s="355">
        <f t="shared" si="151"/>
        <v>5</v>
      </c>
      <c r="R849" s="355">
        <f t="shared" si="152"/>
        <v>461</v>
      </c>
      <c r="S849" s="355">
        <f t="shared" si="153"/>
        <v>461</v>
      </c>
    </row>
    <row r="850" spans="1:19" ht="12.75" customHeight="1" thickBot="1" x14ac:dyDescent="0.25">
      <c r="A850" s="341" t="s">
        <v>182</v>
      </c>
      <c r="B850" s="341" t="s">
        <v>580</v>
      </c>
      <c r="C850" s="341" t="s">
        <v>673</v>
      </c>
      <c r="F850" s="341" t="s">
        <v>12</v>
      </c>
      <c r="G850" s="354">
        <v>42854.380682870367</v>
      </c>
      <c r="H850" s="354">
        <v>42854.380682870367</v>
      </c>
      <c r="I850" s="19" t="str">
        <f t="shared" si="143"/>
        <v>J</v>
      </c>
      <c r="J850" s="19" t="str">
        <f t="shared" si="144"/>
        <v>N</v>
      </c>
      <c r="K850" s="19" t="str">
        <f t="shared" si="145"/>
        <v>zzzz</v>
      </c>
      <c r="L850" s="19" t="str">
        <f t="shared" si="146"/>
        <v>ON</v>
      </c>
      <c r="M850" s="19" t="str">
        <f t="shared" si="147"/>
        <v>-</v>
      </c>
      <c r="N850" s="355">
        <f t="shared" si="148"/>
        <v>6</v>
      </c>
      <c r="O850" s="355" t="str">
        <f t="shared" si="149"/>
        <v/>
      </c>
      <c r="P850" s="19" t="str">
        <f t="shared" si="150"/>
        <v/>
      </c>
      <c r="Q850" s="355">
        <f t="shared" si="151"/>
        <v>6</v>
      </c>
      <c r="R850" s="355">
        <f t="shared" si="152"/>
        <v>462</v>
      </c>
      <c r="S850" s="355">
        <f t="shared" si="153"/>
        <v>462</v>
      </c>
    </row>
    <row r="851" spans="1:19" ht="12.75" customHeight="1" thickBot="1" x14ac:dyDescent="0.25">
      <c r="A851" s="31" t="s">
        <v>1093</v>
      </c>
      <c r="B851" s="31" t="s">
        <v>1127</v>
      </c>
      <c r="C851" s="31" t="s">
        <v>673</v>
      </c>
      <c r="F851" s="31" t="s">
        <v>6</v>
      </c>
      <c r="G851" s="354">
        <v>45314.459050925929</v>
      </c>
      <c r="H851" s="354">
        <v>45314.459050925929</v>
      </c>
      <c r="I851" s="19" t="str">
        <f t="shared" si="143"/>
        <v>J</v>
      </c>
      <c r="J851" s="19" t="str">
        <f t="shared" si="144"/>
        <v>N</v>
      </c>
      <c r="K851" s="19" t="str">
        <f t="shared" si="145"/>
        <v>zzzz</v>
      </c>
      <c r="L851" s="19" t="str">
        <f t="shared" si="146"/>
        <v>ON</v>
      </c>
      <c r="M851" s="19" t="str">
        <f t="shared" si="147"/>
        <v>-</v>
      </c>
      <c r="N851" s="355" t="str">
        <f t="shared" si="148"/>
        <v/>
      </c>
      <c r="O851" s="355" t="str">
        <f t="shared" si="149"/>
        <v/>
      </c>
      <c r="P851" s="19" t="str">
        <f t="shared" si="150"/>
        <v/>
      </c>
      <c r="Q851" s="355">
        <f t="shared" si="151"/>
        <v>1</v>
      </c>
      <c r="R851" s="355">
        <f t="shared" si="152"/>
        <v>463</v>
      </c>
      <c r="S851" s="355">
        <f t="shared" si="153"/>
        <v>463</v>
      </c>
    </row>
    <row r="852" spans="1:19" ht="12.75" customHeight="1" thickBot="1" x14ac:dyDescent="0.25">
      <c r="A852" s="341" t="s">
        <v>1093</v>
      </c>
      <c r="B852" s="341" t="s">
        <v>1094</v>
      </c>
      <c r="C852" s="341" t="s">
        <v>673</v>
      </c>
      <c r="F852" s="341" t="s">
        <v>7</v>
      </c>
      <c r="G852" s="354">
        <v>44673.573379629626</v>
      </c>
      <c r="H852" s="354">
        <v>44673.574097222219</v>
      </c>
      <c r="I852" s="19" t="str">
        <f t="shared" si="143"/>
        <v>J</v>
      </c>
      <c r="J852" s="19" t="str">
        <f t="shared" si="144"/>
        <v>N</v>
      </c>
      <c r="K852" s="19" t="str">
        <f t="shared" si="145"/>
        <v>zzzz</v>
      </c>
      <c r="L852" s="19" t="str">
        <f t="shared" si="146"/>
        <v>ON</v>
      </c>
      <c r="M852" s="19" t="str">
        <f t="shared" si="147"/>
        <v>-</v>
      </c>
      <c r="N852" s="355" t="str">
        <f t="shared" si="148"/>
        <v/>
      </c>
      <c r="O852" s="355" t="str">
        <f t="shared" si="149"/>
        <v/>
      </c>
      <c r="P852" s="19" t="str">
        <f t="shared" si="150"/>
        <v/>
      </c>
      <c r="Q852" s="355">
        <f t="shared" si="151"/>
        <v>2</v>
      </c>
      <c r="R852" s="355">
        <f t="shared" si="152"/>
        <v>464</v>
      </c>
      <c r="S852" s="355">
        <f t="shared" si="153"/>
        <v>464</v>
      </c>
    </row>
    <row r="853" spans="1:19" ht="12.75" customHeight="1" thickBot="1" x14ac:dyDescent="0.25">
      <c r="A853" s="31" t="s">
        <v>1093</v>
      </c>
      <c r="B853" s="31" t="s">
        <v>1127</v>
      </c>
      <c r="C853" s="31" t="s">
        <v>673</v>
      </c>
      <c r="F853" s="31" t="s">
        <v>9</v>
      </c>
      <c r="G853" s="354">
        <v>45309.468784722223</v>
      </c>
      <c r="H853" s="354">
        <v>45632.601122685184</v>
      </c>
      <c r="I853" s="19" t="str">
        <f t="shared" si="143"/>
        <v>J</v>
      </c>
      <c r="J853" s="19" t="str">
        <f t="shared" si="144"/>
        <v>N</v>
      </c>
      <c r="K853" s="19" t="str">
        <f t="shared" si="145"/>
        <v>zzzz</v>
      </c>
      <c r="L853" s="19" t="str">
        <f t="shared" si="146"/>
        <v>ON</v>
      </c>
      <c r="M853" s="19" t="str">
        <f t="shared" si="147"/>
        <v>-</v>
      </c>
      <c r="N853" s="355" t="str">
        <f t="shared" si="148"/>
        <v/>
      </c>
      <c r="O853" s="355" t="str">
        <f t="shared" si="149"/>
        <v/>
      </c>
      <c r="P853" s="19" t="str">
        <f t="shared" si="150"/>
        <v/>
      </c>
      <c r="Q853" s="355">
        <f t="shared" si="151"/>
        <v>3</v>
      </c>
      <c r="R853" s="355">
        <f t="shared" si="152"/>
        <v>465</v>
      </c>
      <c r="S853" s="355">
        <f t="shared" si="153"/>
        <v>465</v>
      </c>
    </row>
    <row r="854" spans="1:19" ht="12.75" customHeight="1" thickBot="1" x14ac:dyDescent="0.25">
      <c r="A854" s="341" t="s">
        <v>1093</v>
      </c>
      <c r="B854" s="341" t="s">
        <v>1127</v>
      </c>
      <c r="C854" s="341" t="s">
        <v>673</v>
      </c>
      <c r="F854" s="341" t="s">
        <v>11</v>
      </c>
      <c r="G854" s="354">
        <v>45677.607719907406</v>
      </c>
      <c r="H854" s="354">
        <v>45677.607719907406</v>
      </c>
      <c r="I854" s="19" t="str">
        <f t="shared" si="143"/>
        <v>J</v>
      </c>
      <c r="J854" s="19" t="str">
        <f t="shared" si="144"/>
        <v>N</v>
      </c>
      <c r="K854" s="19" t="str">
        <f t="shared" si="145"/>
        <v>zzzz</v>
      </c>
      <c r="L854" s="19" t="str">
        <f t="shared" si="146"/>
        <v>ON</v>
      </c>
      <c r="M854" s="353" t="str">
        <f t="shared" si="147"/>
        <v>-</v>
      </c>
      <c r="N854" s="356" t="str">
        <f t="shared" si="148"/>
        <v/>
      </c>
      <c r="O854" s="356" t="str">
        <f t="shared" si="149"/>
        <v/>
      </c>
      <c r="P854" s="353" t="str">
        <f t="shared" si="150"/>
        <v/>
      </c>
      <c r="Q854" s="356">
        <f t="shared" si="151"/>
        <v>4</v>
      </c>
      <c r="R854" s="356">
        <f t="shared" si="152"/>
        <v>466</v>
      </c>
      <c r="S854" s="356">
        <f t="shared" si="153"/>
        <v>466</v>
      </c>
    </row>
    <row r="855" spans="1:19" ht="12.75" customHeight="1" thickBot="1" x14ac:dyDescent="0.25">
      <c r="A855" s="341" t="s">
        <v>1093</v>
      </c>
      <c r="B855" s="341" t="s">
        <v>1127</v>
      </c>
      <c r="C855" s="341" t="s">
        <v>673</v>
      </c>
      <c r="F855" s="341" t="s">
        <v>15</v>
      </c>
      <c r="G855" s="354">
        <v>44523</v>
      </c>
      <c r="H855" s="354">
        <v>44777.518414351849</v>
      </c>
      <c r="I855" s="19" t="str">
        <f t="shared" si="143"/>
        <v>J</v>
      </c>
      <c r="J855" s="19" t="str">
        <f t="shared" si="144"/>
        <v>N</v>
      </c>
      <c r="K855" s="19" t="str">
        <f t="shared" si="145"/>
        <v>zzzz</v>
      </c>
      <c r="L855" s="19" t="str">
        <f t="shared" si="146"/>
        <v>ON</v>
      </c>
      <c r="M855" s="19" t="str">
        <f t="shared" si="147"/>
        <v>-</v>
      </c>
      <c r="N855" s="355" t="str">
        <f t="shared" si="148"/>
        <v/>
      </c>
      <c r="O855" s="355" t="str">
        <f t="shared" si="149"/>
        <v/>
      </c>
      <c r="P855" s="19" t="str">
        <f t="shared" si="150"/>
        <v/>
      </c>
      <c r="Q855" s="355">
        <f t="shared" si="151"/>
        <v>5</v>
      </c>
      <c r="R855" s="355">
        <f t="shared" si="152"/>
        <v>467</v>
      </c>
      <c r="S855" s="355">
        <f t="shared" si="153"/>
        <v>467</v>
      </c>
    </row>
    <row r="856" spans="1:19" ht="12.75" customHeight="1" thickBot="1" x14ac:dyDescent="0.25">
      <c r="A856" s="341" t="s">
        <v>1093</v>
      </c>
      <c r="B856" s="341" t="s">
        <v>1127</v>
      </c>
      <c r="C856" s="341" t="s">
        <v>673</v>
      </c>
      <c r="F856" s="341" t="s">
        <v>12</v>
      </c>
      <c r="G856" s="354">
        <v>44231.434918981482</v>
      </c>
      <c r="H856" s="354">
        <v>44875.444814814815</v>
      </c>
      <c r="I856" s="19" t="str">
        <f t="shared" si="143"/>
        <v>J</v>
      </c>
      <c r="J856" s="19" t="str">
        <f t="shared" si="144"/>
        <v>N</v>
      </c>
      <c r="K856" s="19" t="str">
        <f t="shared" si="145"/>
        <v>zzzz</v>
      </c>
      <c r="L856" s="19" t="str">
        <f t="shared" si="146"/>
        <v>ON</v>
      </c>
      <c r="M856" s="353" t="str">
        <f t="shared" si="147"/>
        <v>-</v>
      </c>
      <c r="N856" s="356">
        <f t="shared" si="148"/>
        <v>6</v>
      </c>
      <c r="O856" s="356" t="str">
        <f t="shared" si="149"/>
        <v/>
      </c>
      <c r="P856" s="353" t="str">
        <f t="shared" si="150"/>
        <v/>
      </c>
      <c r="Q856" s="356">
        <f t="shared" si="151"/>
        <v>6</v>
      </c>
      <c r="R856" s="356">
        <f t="shared" si="152"/>
        <v>468</v>
      </c>
      <c r="S856" s="356">
        <f t="shared" si="153"/>
        <v>468</v>
      </c>
    </row>
    <row r="857" spans="1:19" ht="12.75" customHeight="1" thickBot="1" x14ac:dyDescent="0.25">
      <c r="A857" s="341" t="s">
        <v>247</v>
      </c>
      <c r="B857" s="341" t="s">
        <v>581</v>
      </c>
      <c r="C857" s="341" t="s">
        <v>673</v>
      </c>
      <c r="E857" s="341">
        <v>59</v>
      </c>
      <c r="F857" s="341" t="s">
        <v>6</v>
      </c>
      <c r="G857" s="354">
        <v>40578.611516203702</v>
      </c>
      <c r="H857" s="354">
        <v>45470.364699074074</v>
      </c>
      <c r="I857" s="19" t="str">
        <f t="shared" si="143"/>
        <v>J</v>
      </c>
      <c r="J857" s="19" t="str">
        <f t="shared" si="144"/>
        <v>N</v>
      </c>
      <c r="K857" s="19" t="str">
        <f t="shared" si="145"/>
        <v>zzzz</v>
      </c>
      <c r="L857" s="19" t="str">
        <f t="shared" si="146"/>
        <v>ON</v>
      </c>
      <c r="M857" s="353" t="str">
        <f t="shared" si="147"/>
        <v>-</v>
      </c>
      <c r="N857" s="356" t="str">
        <f t="shared" si="148"/>
        <v/>
      </c>
      <c r="O857" s="356" t="str">
        <f t="shared" si="149"/>
        <v/>
      </c>
      <c r="P857" s="353" t="str">
        <f t="shared" si="150"/>
        <v/>
      </c>
      <c r="Q857" s="356">
        <f t="shared" si="151"/>
        <v>1</v>
      </c>
      <c r="R857" s="356">
        <f t="shared" si="152"/>
        <v>469</v>
      </c>
      <c r="S857" s="356">
        <f t="shared" si="153"/>
        <v>469</v>
      </c>
    </row>
    <row r="858" spans="1:19" ht="12.75" customHeight="1" thickBot="1" x14ac:dyDescent="0.25">
      <c r="A858" s="31" t="s">
        <v>247</v>
      </c>
      <c r="B858" s="31" t="s">
        <v>1194</v>
      </c>
      <c r="C858" s="31" t="s">
        <v>673</v>
      </c>
      <c r="E858" s="341">
        <v>21</v>
      </c>
      <c r="F858" s="31" t="s">
        <v>7</v>
      </c>
      <c r="G858" s="354">
        <v>43222.456828703704</v>
      </c>
      <c r="H858" s="354">
        <v>44984.498356481483</v>
      </c>
      <c r="I858" s="19" t="str">
        <f t="shared" si="143"/>
        <v>J</v>
      </c>
      <c r="J858" s="19" t="str">
        <f t="shared" si="144"/>
        <v>N</v>
      </c>
      <c r="K858" s="19" t="str">
        <f t="shared" si="145"/>
        <v>zzzz</v>
      </c>
      <c r="L858" s="19" t="str">
        <f t="shared" si="146"/>
        <v>ON</v>
      </c>
      <c r="M858" s="19" t="str">
        <f t="shared" si="147"/>
        <v>-</v>
      </c>
      <c r="N858" s="355" t="str">
        <f t="shared" si="148"/>
        <v/>
      </c>
      <c r="O858" s="355" t="str">
        <f t="shared" si="149"/>
        <v/>
      </c>
      <c r="P858" s="19" t="str">
        <f t="shared" si="150"/>
        <v/>
      </c>
      <c r="Q858" s="355">
        <f t="shared" si="151"/>
        <v>2</v>
      </c>
      <c r="R858" s="355">
        <f t="shared" si="152"/>
        <v>470</v>
      </c>
      <c r="S858" s="355">
        <f t="shared" si="153"/>
        <v>470</v>
      </c>
    </row>
    <row r="859" spans="1:19" ht="12.75" customHeight="1" thickBot="1" x14ac:dyDescent="0.25">
      <c r="A859" s="31" t="s">
        <v>247</v>
      </c>
      <c r="B859" s="31" t="s">
        <v>581</v>
      </c>
      <c r="C859" s="31" t="s">
        <v>673</v>
      </c>
      <c r="E859" s="341">
        <v>42</v>
      </c>
      <c r="F859" s="31" t="s">
        <v>8</v>
      </c>
      <c r="G859" s="354">
        <v>37208.563969907409</v>
      </c>
      <c r="H859" s="354">
        <v>45565.550219907411</v>
      </c>
      <c r="I859" s="19" t="str">
        <f t="shared" si="143"/>
        <v>J</v>
      </c>
      <c r="J859" s="19" t="str">
        <f t="shared" si="144"/>
        <v>N</v>
      </c>
      <c r="K859" s="19" t="str">
        <f t="shared" si="145"/>
        <v>zzzz</v>
      </c>
      <c r="L859" s="19" t="str">
        <f t="shared" si="146"/>
        <v>ON</v>
      </c>
      <c r="M859" s="19" t="str">
        <f t="shared" si="147"/>
        <v>-</v>
      </c>
      <c r="N859" s="355" t="str">
        <f t="shared" si="148"/>
        <v/>
      </c>
      <c r="O859" s="355" t="str">
        <f t="shared" si="149"/>
        <v/>
      </c>
      <c r="P859" s="19" t="str">
        <f t="shared" si="150"/>
        <v/>
      </c>
      <c r="Q859" s="355">
        <f t="shared" si="151"/>
        <v>3</v>
      </c>
      <c r="R859" s="355">
        <f t="shared" si="152"/>
        <v>471</v>
      </c>
      <c r="S859" s="355">
        <f t="shared" si="153"/>
        <v>471</v>
      </c>
    </row>
    <row r="860" spans="1:19" ht="12.75" customHeight="1" thickBot="1" x14ac:dyDescent="0.25">
      <c r="A860" s="341" t="s">
        <v>247</v>
      </c>
      <c r="B860" s="341" t="s">
        <v>581</v>
      </c>
      <c r="C860" s="341" t="s">
        <v>673</v>
      </c>
      <c r="F860" s="341" t="s">
        <v>16</v>
      </c>
      <c r="G860" s="354">
        <v>44083.436724537038</v>
      </c>
      <c r="H860" s="354">
        <v>45603.42659722222</v>
      </c>
      <c r="I860" s="19" t="str">
        <f t="shared" si="143"/>
        <v>J</v>
      </c>
      <c r="J860" s="19" t="str">
        <f t="shared" si="144"/>
        <v>N</v>
      </c>
      <c r="K860" s="19" t="str">
        <f t="shared" si="145"/>
        <v>zzzz</v>
      </c>
      <c r="L860" s="19" t="str">
        <f t="shared" si="146"/>
        <v>ON</v>
      </c>
      <c r="M860" s="353" t="str">
        <f t="shared" si="147"/>
        <v>-</v>
      </c>
      <c r="N860" s="356" t="str">
        <f t="shared" si="148"/>
        <v/>
      </c>
      <c r="O860" s="356" t="str">
        <f t="shared" si="149"/>
        <v/>
      </c>
      <c r="P860" s="19" t="str">
        <f t="shared" si="150"/>
        <v/>
      </c>
      <c r="Q860" s="355">
        <f t="shared" si="151"/>
        <v>4</v>
      </c>
      <c r="R860" s="355">
        <f t="shared" si="152"/>
        <v>472</v>
      </c>
      <c r="S860" s="355">
        <f t="shared" si="153"/>
        <v>472</v>
      </c>
    </row>
    <row r="861" spans="1:19" ht="12.75" customHeight="1" thickBot="1" x14ac:dyDescent="0.25">
      <c r="A861" s="341" t="s">
        <v>247</v>
      </c>
      <c r="B861" s="341" t="s">
        <v>581</v>
      </c>
      <c r="C861" s="341" t="s">
        <v>673</v>
      </c>
      <c r="E861" s="341">
        <v>60</v>
      </c>
      <c r="F861" s="341" t="s">
        <v>9</v>
      </c>
      <c r="G861" s="354">
        <v>42333.641122685185</v>
      </c>
      <c r="H861" s="354">
        <v>45688.634699074071</v>
      </c>
      <c r="I861" s="19" t="str">
        <f t="shared" si="143"/>
        <v>J</v>
      </c>
      <c r="J861" s="19" t="str">
        <f t="shared" si="144"/>
        <v>N</v>
      </c>
      <c r="K861" s="19" t="str">
        <f t="shared" si="145"/>
        <v>zzzz</v>
      </c>
      <c r="L861" s="19" t="str">
        <f t="shared" si="146"/>
        <v>ON</v>
      </c>
      <c r="M861" s="353" t="str">
        <f t="shared" si="147"/>
        <v>-</v>
      </c>
      <c r="N861" s="356" t="str">
        <f t="shared" si="148"/>
        <v/>
      </c>
      <c r="O861" s="356" t="str">
        <f t="shared" si="149"/>
        <v/>
      </c>
      <c r="P861" s="353" t="str">
        <f t="shared" si="150"/>
        <v/>
      </c>
      <c r="Q861" s="356">
        <f t="shared" si="151"/>
        <v>5</v>
      </c>
      <c r="R861" s="356">
        <f t="shared" si="152"/>
        <v>473</v>
      </c>
      <c r="S861" s="356">
        <f t="shared" si="153"/>
        <v>473</v>
      </c>
    </row>
    <row r="862" spans="1:19" ht="12.75" customHeight="1" thickBot="1" x14ac:dyDescent="0.25">
      <c r="A862" s="31" t="s">
        <v>247</v>
      </c>
      <c r="B862" s="31" t="s">
        <v>582</v>
      </c>
      <c r="C862" s="31" t="s">
        <v>673</v>
      </c>
      <c r="F862" s="31" t="s">
        <v>10</v>
      </c>
      <c r="G862" s="354">
        <v>41236.424432870372</v>
      </c>
      <c r="H862" s="354">
        <v>45453.643379629626</v>
      </c>
      <c r="I862" s="19" t="str">
        <f t="shared" si="143"/>
        <v>J</v>
      </c>
      <c r="J862" s="19" t="str">
        <f t="shared" si="144"/>
        <v>N</v>
      </c>
      <c r="K862" s="19" t="str">
        <f t="shared" si="145"/>
        <v>zzzz</v>
      </c>
      <c r="L862" s="19" t="str">
        <f t="shared" si="146"/>
        <v>ON</v>
      </c>
      <c r="M862" s="19" t="str">
        <f t="shared" si="147"/>
        <v>-</v>
      </c>
      <c r="N862" s="355" t="str">
        <f t="shared" si="148"/>
        <v/>
      </c>
      <c r="O862" s="355" t="str">
        <f t="shared" si="149"/>
        <v/>
      </c>
      <c r="P862" s="19" t="str">
        <f t="shared" si="150"/>
        <v/>
      </c>
      <c r="Q862" s="355">
        <f t="shared" si="151"/>
        <v>6</v>
      </c>
      <c r="R862" s="355">
        <f t="shared" si="152"/>
        <v>474</v>
      </c>
      <c r="S862" s="355">
        <f t="shared" si="153"/>
        <v>474</v>
      </c>
    </row>
    <row r="863" spans="1:19" ht="12.75" customHeight="1" thickBot="1" x14ac:dyDescent="0.25">
      <c r="A863" s="31" t="s">
        <v>247</v>
      </c>
      <c r="B863" s="31" t="s">
        <v>581</v>
      </c>
      <c r="C863" s="31" t="s">
        <v>673</v>
      </c>
      <c r="F863" s="31" t="s">
        <v>11</v>
      </c>
      <c r="G863" s="354">
        <v>44510.594085648147</v>
      </c>
      <c r="H863" s="354">
        <v>45258.642997685187</v>
      </c>
      <c r="I863" s="19" t="str">
        <f t="shared" si="143"/>
        <v>J</v>
      </c>
      <c r="J863" s="19" t="str">
        <f t="shared" si="144"/>
        <v>N</v>
      </c>
      <c r="K863" s="19" t="str">
        <f t="shared" si="145"/>
        <v>zzzz</v>
      </c>
      <c r="L863" s="19" t="str">
        <f t="shared" si="146"/>
        <v>ON</v>
      </c>
      <c r="M863" s="19" t="str">
        <f t="shared" si="147"/>
        <v>-</v>
      </c>
      <c r="N863" s="355" t="str">
        <f t="shared" si="148"/>
        <v/>
      </c>
      <c r="O863" s="355" t="str">
        <f t="shared" si="149"/>
        <v/>
      </c>
      <c r="P863" s="19" t="str">
        <f t="shared" si="150"/>
        <v/>
      </c>
      <c r="Q863" s="355">
        <f t="shared" si="151"/>
        <v>7</v>
      </c>
      <c r="R863" s="355">
        <f t="shared" si="152"/>
        <v>475</v>
      </c>
      <c r="S863" s="355">
        <f t="shared" si="153"/>
        <v>475</v>
      </c>
    </row>
    <row r="864" spans="1:19" ht="12.75" customHeight="1" thickBot="1" x14ac:dyDescent="0.25">
      <c r="A864" s="31" t="s">
        <v>247</v>
      </c>
      <c r="B864" s="31" t="s">
        <v>581</v>
      </c>
      <c r="C864" s="31" t="s">
        <v>673</v>
      </c>
      <c r="F864" s="31" t="s">
        <v>15</v>
      </c>
      <c r="G864" s="354">
        <v>42943.350451388891</v>
      </c>
      <c r="H864" s="354">
        <v>44860.388344907406</v>
      </c>
      <c r="I864" s="19" t="str">
        <f t="shared" si="143"/>
        <v>J</v>
      </c>
      <c r="J864" s="19" t="str">
        <f t="shared" si="144"/>
        <v>N</v>
      </c>
      <c r="K864" s="19" t="str">
        <f t="shared" si="145"/>
        <v>zzzz</v>
      </c>
      <c r="L864" s="19" t="str">
        <f t="shared" si="146"/>
        <v>ON</v>
      </c>
      <c r="M864" s="19" t="str">
        <f t="shared" si="147"/>
        <v>-</v>
      </c>
      <c r="N864" s="355" t="str">
        <f t="shared" si="148"/>
        <v/>
      </c>
      <c r="O864" s="355" t="str">
        <f t="shared" si="149"/>
        <v/>
      </c>
      <c r="P864" s="19" t="str">
        <f t="shared" si="150"/>
        <v/>
      </c>
      <c r="Q864" s="355">
        <f t="shared" si="151"/>
        <v>8</v>
      </c>
      <c r="R864" s="355">
        <f t="shared" si="152"/>
        <v>476</v>
      </c>
      <c r="S864" s="355">
        <f t="shared" si="153"/>
        <v>476</v>
      </c>
    </row>
    <row r="865" spans="1:19" ht="12.75" customHeight="1" thickBot="1" x14ac:dyDescent="0.25">
      <c r="A865" s="31" t="s">
        <v>247</v>
      </c>
      <c r="B865" s="31" t="s">
        <v>581</v>
      </c>
      <c r="C865" s="31" t="s">
        <v>673</v>
      </c>
      <c r="F865" s="31" t="s">
        <v>12</v>
      </c>
      <c r="G865" s="354">
        <v>42854.382731481484</v>
      </c>
      <c r="H865" s="354">
        <v>44825.655868055554</v>
      </c>
      <c r="I865" s="19" t="str">
        <f t="shared" si="143"/>
        <v>J</v>
      </c>
      <c r="J865" s="19" t="str">
        <f t="shared" si="144"/>
        <v>N</v>
      </c>
      <c r="K865" s="19" t="str">
        <f t="shared" si="145"/>
        <v>zzzz</v>
      </c>
      <c r="L865" s="19" t="str">
        <f t="shared" si="146"/>
        <v>ON</v>
      </c>
      <c r="M865" s="19" t="str">
        <f t="shared" si="147"/>
        <v>-</v>
      </c>
      <c r="N865" s="355" t="str">
        <f t="shared" si="148"/>
        <v/>
      </c>
      <c r="O865" s="355" t="str">
        <f t="shared" si="149"/>
        <v/>
      </c>
      <c r="P865" s="19" t="str">
        <f t="shared" si="150"/>
        <v/>
      </c>
      <c r="Q865" s="355">
        <f t="shared" si="151"/>
        <v>9</v>
      </c>
      <c r="R865" s="355">
        <f t="shared" si="152"/>
        <v>477</v>
      </c>
      <c r="S865" s="355">
        <f t="shared" si="153"/>
        <v>477</v>
      </c>
    </row>
    <row r="866" spans="1:19" ht="12.75" customHeight="1" thickBot="1" x14ac:dyDescent="0.25">
      <c r="A866" s="341" t="s">
        <v>247</v>
      </c>
      <c r="B866" s="341" t="s">
        <v>581</v>
      </c>
      <c r="C866" s="341" t="s">
        <v>673</v>
      </c>
      <c r="F866" s="341" t="s">
        <v>13</v>
      </c>
      <c r="G866" s="354">
        <v>42723.600057870368</v>
      </c>
      <c r="H866" s="354">
        <v>45503.701435185183</v>
      </c>
      <c r="I866" s="19" t="str">
        <f t="shared" si="143"/>
        <v>J</v>
      </c>
      <c r="J866" s="19" t="str">
        <f t="shared" si="144"/>
        <v>N</v>
      </c>
      <c r="K866" s="19" t="str">
        <f t="shared" si="145"/>
        <v>zzzz</v>
      </c>
      <c r="L866" s="19" t="str">
        <f t="shared" si="146"/>
        <v>ON</v>
      </c>
      <c r="M866" s="19" t="str">
        <f t="shared" si="147"/>
        <v>-</v>
      </c>
      <c r="N866" s="355">
        <f t="shared" si="148"/>
        <v>10</v>
      </c>
      <c r="O866" s="355" t="str">
        <f t="shared" si="149"/>
        <v/>
      </c>
      <c r="P866" s="19" t="str">
        <f t="shared" si="150"/>
        <v/>
      </c>
      <c r="Q866" s="355">
        <f t="shared" si="151"/>
        <v>10</v>
      </c>
      <c r="R866" s="355">
        <f t="shared" si="152"/>
        <v>478</v>
      </c>
      <c r="S866" s="355">
        <f t="shared" si="153"/>
        <v>478</v>
      </c>
    </row>
    <row r="867" spans="1:19" ht="12.75" customHeight="1" thickBot="1" x14ac:dyDescent="0.25">
      <c r="A867" s="31" t="s">
        <v>208</v>
      </c>
      <c r="B867" s="31" t="s">
        <v>779</v>
      </c>
      <c r="C867" s="31" t="s">
        <v>673</v>
      </c>
      <c r="E867" s="341">
        <v>62</v>
      </c>
      <c r="F867" s="31" t="s">
        <v>6</v>
      </c>
      <c r="G867" s="354">
        <v>39982.567349537036</v>
      </c>
      <c r="H867" s="354">
        <v>45470.365173611113</v>
      </c>
      <c r="I867" s="19" t="str">
        <f t="shared" si="143"/>
        <v>J</v>
      </c>
      <c r="J867" s="19" t="str">
        <f t="shared" si="144"/>
        <v>N</v>
      </c>
      <c r="K867" s="19" t="str">
        <f t="shared" si="145"/>
        <v>zzzz</v>
      </c>
      <c r="L867" s="19" t="str">
        <f t="shared" si="146"/>
        <v>ON</v>
      </c>
      <c r="M867" s="19" t="str">
        <f t="shared" si="147"/>
        <v>-</v>
      </c>
      <c r="N867" s="355" t="str">
        <f t="shared" si="148"/>
        <v/>
      </c>
      <c r="O867" s="355" t="str">
        <f t="shared" si="149"/>
        <v/>
      </c>
      <c r="P867" s="19" t="str">
        <f t="shared" si="150"/>
        <v/>
      </c>
      <c r="Q867" s="355">
        <f t="shared" si="151"/>
        <v>1</v>
      </c>
      <c r="R867" s="355">
        <f t="shared" si="152"/>
        <v>479</v>
      </c>
      <c r="S867" s="355">
        <f t="shared" si="153"/>
        <v>479</v>
      </c>
    </row>
    <row r="868" spans="1:19" ht="12.75" customHeight="1" thickBot="1" x14ac:dyDescent="0.25">
      <c r="A868" s="341" t="s">
        <v>208</v>
      </c>
      <c r="B868" s="341" t="s">
        <v>779</v>
      </c>
      <c r="C868" s="341" t="s">
        <v>673</v>
      </c>
      <c r="E868" s="341">
        <v>44</v>
      </c>
      <c r="F868" s="341" t="s">
        <v>8</v>
      </c>
      <c r="G868" s="354">
        <v>44915.585868055554</v>
      </c>
      <c r="H868" s="354">
        <v>45565.551805555559</v>
      </c>
      <c r="I868" s="19" t="str">
        <f t="shared" si="143"/>
        <v>J</v>
      </c>
      <c r="J868" s="19" t="str">
        <f t="shared" si="144"/>
        <v>N</v>
      </c>
      <c r="K868" s="19" t="str">
        <f t="shared" si="145"/>
        <v>zzzz</v>
      </c>
      <c r="L868" s="19" t="str">
        <f t="shared" si="146"/>
        <v>ON</v>
      </c>
      <c r="M868" s="353" t="str">
        <f t="shared" si="147"/>
        <v>-</v>
      </c>
      <c r="N868" s="356" t="str">
        <f t="shared" si="148"/>
        <v/>
      </c>
      <c r="O868" s="356" t="str">
        <f t="shared" si="149"/>
        <v/>
      </c>
      <c r="P868" s="353" t="str">
        <f t="shared" si="150"/>
        <v/>
      </c>
      <c r="Q868" s="356">
        <f t="shared" si="151"/>
        <v>2</v>
      </c>
      <c r="R868" s="356">
        <f t="shared" si="152"/>
        <v>480</v>
      </c>
      <c r="S868" s="356">
        <f t="shared" si="153"/>
        <v>480</v>
      </c>
    </row>
    <row r="869" spans="1:19" ht="12.75" customHeight="1" thickBot="1" x14ac:dyDescent="0.25">
      <c r="A869" s="31" t="s">
        <v>208</v>
      </c>
      <c r="B869" s="31" t="s">
        <v>779</v>
      </c>
      <c r="C869" s="31" t="s">
        <v>673</v>
      </c>
      <c r="E869" s="341">
        <v>63</v>
      </c>
      <c r="F869" s="31" t="s">
        <v>9</v>
      </c>
      <c r="G869" s="354">
        <v>43201.442187499997</v>
      </c>
      <c r="H869" s="354">
        <v>45688.650671296295</v>
      </c>
      <c r="I869" s="19" t="str">
        <f t="shared" si="143"/>
        <v>J</v>
      </c>
      <c r="J869" s="19" t="str">
        <f t="shared" si="144"/>
        <v>N</v>
      </c>
      <c r="K869" s="19" t="str">
        <f t="shared" si="145"/>
        <v>zzzz</v>
      </c>
      <c r="L869" s="19" t="str">
        <f t="shared" si="146"/>
        <v>ON</v>
      </c>
      <c r="M869" s="19" t="str">
        <f t="shared" si="147"/>
        <v>-</v>
      </c>
      <c r="N869" s="355" t="str">
        <f t="shared" si="148"/>
        <v/>
      </c>
      <c r="O869" s="355" t="str">
        <f t="shared" si="149"/>
        <v/>
      </c>
      <c r="P869" s="19" t="str">
        <f t="shared" si="150"/>
        <v/>
      </c>
      <c r="Q869" s="355">
        <f t="shared" si="151"/>
        <v>3</v>
      </c>
      <c r="R869" s="355">
        <f t="shared" si="152"/>
        <v>481</v>
      </c>
      <c r="S869" s="355">
        <f t="shared" si="153"/>
        <v>481</v>
      </c>
    </row>
    <row r="870" spans="1:19" ht="12.75" customHeight="1" thickBot="1" x14ac:dyDescent="0.25">
      <c r="A870" s="31" t="s">
        <v>208</v>
      </c>
      <c r="B870" s="31" t="s">
        <v>779</v>
      </c>
      <c r="C870" s="31" t="s">
        <v>673</v>
      </c>
      <c r="F870" s="31" t="s">
        <v>11</v>
      </c>
      <c r="G870" s="354">
        <v>45181.401516203703</v>
      </c>
      <c r="H870" s="354">
        <v>45181.663113425922</v>
      </c>
      <c r="I870" s="19" t="str">
        <f t="shared" si="143"/>
        <v>J</v>
      </c>
      <c r="J870" s="19" t="str">
        <f t="shared" si="144"/>
        <v>N</v>
      </c>
      <c r="K870" s="19" t="str">
        <f t="shared" si="145"/>
        <v>zzzz</v>
      </c>
      <c r="L870" s="19" t="str">
        <f t="shared" si="146"/>
        <v>ON</v>
      </c>
      <c r="M870" s="19" t="str">
        <f t="shared" si="147"/>
        <v>-</v>
      </c>
      <c r="N870" s="355" t="str">
        <f t="shared" si="148"/>
        <v/>
      </c>
      <c r="O870" s="355" t="str">
        <f t="shared" si="149"/>
        <v/>
      </c>
      <c r="P870" s="19" t="str">
        <f t="shared" si="150"/>
        <v/>
      </c>
      <c r="Q870" s="355">
        <f t="shared" si="151"/>
        <v>4</v>
      </c>
      <c r="R870" s="355">
        <f t="shared" si="152"/>
        <v>482</v>
      </c>
      <c r="S870" s="355">
        <f t="shared" si="153"/>
        <v>482</v>
      </c>
    </row>
    <row r="871" spans="1:19" ht="12.75" customHeight="1" thickBot="1" x14ac:dyDescent="0.25">
      <c r="A871" s="31" t="s">
        <v>208</v>
      </c>
      <c r="B871" s="31" t="s">
        <v>779</v>
      </c>
      <c r="C871" s="31" t="s">
        <v>673</v>
      </c>
      <c r="F871" s="31" t="s">
        <v>15</v>
      </c>
      <c r="G871" s="354">
        <v>44523</v>
      </c>
      <c r="H871" s="354">
        <v>45660.396967592591</v>
      </c>
      <c r="I871" s="19" t="str">
        <f t="shared" si="143"/>
        <v>J</v>
      </c>
      <c r="J871" s="19" t="str">
        <f t="shared" si="144"/>
        <v>N</v>
      </c>
      <c r="K871" s="19" t="str">
        <f t="shared" si="145"/>
        <v>zzzz</v>
      </c>
      <c r="L871" s="19" t="str">
        <f t="shared" si="146"/>
        <v>ON</v>
      </c>
      <c r="M871" s="19" t="str">
        <f t="shared" si="147"/>
        <v>-</v>
      </c>
      <c r="N871" s="355" t="str">
        <f t="shared" si="148"/>
        <v/>
      </c>
      <c r="O871" s="355" t="str">
        <f t="shared" si="149"/>
        <v/>
      </c>
      <c r="P871" s="19" t="str">
        <f t="shared" si="150"/>
        <v/>
      </c>
      <c r="Q871" s="355">
        <f t="shared" si="151"/>
        <v>5</v>
      </c>
      <c r="R871" s="355">
        <f t="shared" si="152"/>
        <v>483</v>
      </c>
      <c r="S871" s="355">
        <f t="shared" si="153"/>
        <v>483</v>
      </c>
    </row>
    <row r="872" spans="1:19" ht="12.75" customHeight="1" thickBot="1" x14ac:dyDescent="0.25">
      <c r="A872" s="341" t="s">
        <v>208</v>
      </c>
      <c r="B872" s="341" t="s">
        <v>779</v>
      </c>
      <c r="C872" s="341" t="s">
        <v>673</v>
      </c>
      <c r="F872" s="341" t="s">
        <v>12</v>
      </c>
      <c r="G872" s="354">
        <v>45812.671643518515</v>
      </c>
      <c r="H872" s="354">
        <v>45812.671643518515</v>
      </c>
      <c r="I872" s="19" t="str">
        <f t="shared" si="143"/>
        <v>J</v>
      </c>
      <c r="J872" s="19" t="str">
        <f t="shared" si="144"/>
        <v>N</v>
      </c>
      <c r="K872" s="19" t="str">
        <f t="shared" si="145"/>
        <v>zzzz</v>
      </c>
      <c r="L872" s="19" t="str">
        <f t="shared" si="146"/>
        <v>ON</v>
      </c>
      <c r="M872" s="353" t="str">
        <f t="shared" si="147"/>
        <v>-</v>
      </c>
      <c r="N872" s="356">
        <f t="shared" si="148"/>
        <v>6</v>
      </c>
      <c r="O872" s="356" t="str">
        <f t="shared" si="149"/>
        <v/>
      </c>
      <c r="P872" s="353" t="str">
        <f t="shared" si="150"/>
        <v/>
      </c>
      <c r="Q872" s="356">
        <f t="shared" si="151"/>
        <v>6</v>
      </c>
      <c r="R872" s="356">
        <f t="shared" si="152"/>
        <v>484</v>
      </c>
      <c r="S872" s="356">
        <f t="shared" si="153"/>
        <v>484</v>
      </c>
    </row>
    <row r="873" spans="1:19" ht="12.75" customHeight="1" thickBot="1" x14ac:dyDescent="0.25">
      <c r="A873" s="31" t="s">
        <v>339</v>
      </c>
      <c r="B873" s="31" t="s">
        <v>583</v>
      </c>
      <c r="C873" s="31" t="s">
        <v>673</v>
      </c>
      <c r="E873" s="341">
        <v>63</v>
      </c>
      <c r="F873" s="31" t="s">
        <v>6</v>
      </c>
      <c r="G873" s="354">
        <v>45314.459282407406</v>
      </c>
      <c r="H873" s="354">
        <v>45470.365358796298</v>
      </c>
      <c r="I873" s="19" t="str">
        <f t="shared" si="143"/>
        <v>J</v>
      </c>
      <c r="J873" s="19" t="str">
        <f t="shared" si="144"/>
        <v>N</v>
      </c>
      <c r="K873" s="19" t="str">
        <f t="shared" si="145"/>
        <v>zzzz</v>
      </c>
      <c r="L873" s="19" t="str">
        <f t="shared" si="146"/>
        <v>ON</v>
      </c>
      <c r="M873" s="19" t="str">
        <f t="shared" si="147"/>
        <v>-</v>
      </c>
      <c r="N873" s="355" t="str">
        <f t="shared" si="148"/>
        <v/>
      </c>
      <c r="O873" s="355" t="str">
        <f t="shared" si="149"/>
        <v/>
      </c>
      <c r="P873" s="19" t="str">
        <f t="shared" si="150"/>
        <v/>
      </c>
      <c r="Q873" s="355">
        <f t="shared" si="151"/>
        <v>1</v>
      </c>
      <c r="R873" s="355">
        <f t="shared" si="152"/>
        <v>485</v>
      </c>
      <c r="S873" s="355">
        <f t="shared" si="153"/>
        <v>485</v>
      </c>
    </row>
    <row r="874" spans="1:19" ht="12.75" customHeight="1" thickBot="1" x14ac:dyDescent="0.25">
      <c r="A874" s="31" t="s">
        <v>339</v>
      </c>
      <c r="B874" s="31" t="s">
        <v>583</v>
      </c>
      <c r="C874" s="31" t="s">
        <v>673</v>
      </c>
      <c r="F874" s="31" t="s">
        <v>16</v>
      </c>
      <c r="G874" s="354">
        <v>44601.373807870368</v>
      </c>
      <c r="H874" s="354">
        <v>45632.422303240739</v>
      </c>
      <c r="I874" s="19" t="str">
        <f t="shared" si="143"/>
        <v>J</v>
      </c>
      <c r="J874" s="19" t="str">
        <f t="shared" si="144"/>
        <v>N</v>
      </c>
      <c r="K874" s="19" t="str">
        <f t="shared" si="145"/>
        <v>zzzz</v>
      </c>
      <c r="L874" s="19" t="str">
        <f t="shared" si="146"/>
        <v>ON</v>
      </c>
      <c r="M874" s="19" t="str">
        <f t="shared" si="147"/>
        <v>-</v>
      </c>
      <c r="N874" s="355" t="str">
        <f t="shared" si="148"/>
        <v/>
      </c>
      <c r="O874" s="355" t="str">
        <f t="shared" si="149"/>
        <v/>
      </c>
      <c r="P874" s="19" t="str">
        <f t="shared" si="150"/>
        <v/>
      </c>
      <c r="Q874" s="355">
        <f t="shared" si="151"/>
        <v>2</v>
      </c>
      <c r="R874" s="355">
        <f t="shared" si="152"/>
        <v>486</v>
      </c>
      <c r="S874" s="355">
        <f t="shared" si="153"/>
        <v>486</v>
      </c>
    </row>
    <row r="875" spans="1:19" ht="12.75" customHeight="1" thickBot="1" x14ac:dyDescent="0.25">
      <c r="A875" s="31" t="s">
        <v>339</v>
      </c>
      <c r="B875" s="31" t="s">
        <v>583</v>
      </c>
      <c r="C875" s="31" t="s">
        <v>673</v>
      </c>
      <c r="E875" s="341">
        <v>64</v>
      </c>
      <c r="F875" s="31" t="s">
        <v>9</v>
      </c>
      <c r="G875" s="354">
        <v>43294.413425925923</v>
      </c>
      <c r="H875" s="354">
        <v>45453.462337962963</v>
      </c>
      <c r="I875" s="19" t="str">
        <f t="shared" si="143"/>
        <v>J</v>
      </c>
      <c r="J875" s="19" t="str">
        <f t="shared" si="144"/>
        <v>N</v>
      </c>
      <c r="K875" s="19" t="str">
        <f t="shared" si="145"/>
        <v>zzzz</v>
      </c>
      <c r="L875" s="19" t="str">
        <f t="shared" si="146"/>
        <v>ON</v>
      </c>
      <c r="M875" s="19" t="str">
        <f t="shared" si="147"/>
        <v>-</v>
      </c>
      <c r="N875" s="355" t="str">
        <f t="shared" si="148"/>
        <v/>
      </c>
      <c r="O875" s="355" t="str">
        <f t="shared" si="149"/>
        <v/>
      </c>
      <c r="P875" s="19" t="str">
        <f t="shared" si="150"/>
        <v/>
      </c>
      <c r="Q875" s="355">
        <f t="shared" si="151"/>
        <v>3</v>
      </c>
      <c r="R875" s="355">
        <f t="shared" si="152"/>
        <v>487</v>
      </c>
      <c r="S875" s="355">
        <f t="shared" si="153"/>
        <v>487</v>
      </c>
    </row>
    <row r="876" spans="1:19" ht="12.75" customHeight="1" thickBot="1" x14ac:dyDescent="0.25">
      <c r="A876" s="31" t="s">
        <v>339</v>
      </c>
      <c r="B876" s="31" t="s">
        <v>583</v>
      </c>
      <c r="C876" s="31" t="s">
        <v>673</v>
      </c>
      <c r="F876" s="31" t="s">
        <v>11</v>
      </c>
      <c r="G876" s="354">
        <v>45677.656851851854</v>
      </c>
      <c r="H876" s="354">
        <v>45677.656851851854</v>
      </c>
      <c r="I876" s="19" t="str">
        <f t="shared" si="143"/>
        <v>J</v>
      </c>
      <c r="J876" s="19" t="str">
        <f t="shared" si="144"/>
        <v>N</v>
      </c>
      <c r="K876" s="19" t="str">
        <f t="shared" si="145"/>
        <v>zzzz</v>
      </c>
      <c r="L876" s="19" t="str">
        <f t="shared" si="146"/>
        <v>ON</v>
      </c>
      <c r="M876" s="19" t="str">
        <f t="shared" si="147"/>
        <v>-</v>
      </c>
      <c r="N876" s="355" t="str">
        <f t="shared" si="148"/>
        <v/>
      </c>
      <c r="O876" s="355" t="str">
        <f t="shared" si="149"/>
        <v/>
      </c>
      <c r="P876" s="19" t="str">
        <f t="shared" si="150"/>
        <v/>
      </c>
      <c r="Q876" s="355">
        <f t="shared" si="151"/>
        <v>4</v>
      </c>
      <c r="R876" s="355">
        <f t="shared" si="152"/>
        <v>488</v>
      </c>
      <c r="S876" s="355">
        <f t="shared" si="153"/>
        <v>488</v>
      </c>
    </row>
    <row r="877" spans="1:19" ht="12.75" customHeight="1" thickBot="1" x14ac:dyDescent="0.25">
      <c r="A877" s="31" t="s">
        <v>339</v>
      </c>
      <c r="B877" s="31" t="s">
        <v>583</v>
      </c>
      <c r="C877" s="31" t="s">
        <v>673</v>
      </c>
      <c r="F877" s="31" t="s">
        <v>15</v>
      </c>
      <c r="G877" s="354">
        <v>44523</v>
      </c>
      <c r="H877" s="354">
        <v>45660.39707175926</v>
      </c>
      <c r="I877" s="19" t="str">
        <f t="shared" si="143"/>
        <v>J</v>
      </c>
      <c r="J877" s="19" t="str">
        <f t="shared" si="144"/>
        <v>N</v>
      </c>
      <c r="K877" s="19" t="str">
        <f t="shared" si="145"/>
        <v>zzzz</v>
      </c>
      <c r="L877" s="19" t="str">
        <f t="shared" si="146"/>
        <v>ON</v>
      </c>
      <c r="M877" s="19" t="str">
        <f t="shared" si="147"/>
        <v>-</v>
      </c>
      <c r="N877" s="355" t="str">
        <f t="shared" si="148"/>
        <v/>
      </c>
      <c r="O877" s="355" t="str">
        <f t="shared" si="149"/>
        <v/>
      </c>
      <c r="P877" s="19" t="str">
        <f t="shared" si="150"/>
        <v/>
      </c>
      <c r="Q877" s="355">
        <f t="shared" si="151"/>
        <v>5</v>
      </c>
      <c r="R877" s="355">
        <f t="shared" si="152"/>
        <v>489</v>
      </c>
      <c r="S877" s="355">
        <f t="shared" si="153"/>
        <v>489</v>
      </c>
    </row>
    <row r="878" spans="1:19" ht="12.75" customHeight="1" thickBot="1" x14ac:dyDescent="0.25">
      <c r="A878" s="341" t="s">
        <v>339</v>
      </c>
      <c r="B878" s="341" t="s">
        <v>583</v>
      </c>
      <c r="C878" s="341" t="s">
        <v>673</v>
      </c>
      <c r="F878" s="341" t="s">
        <v>12</v>
      </c>
      <c r="G878" s="354">
        <v>42854.380972222221</v>
      </c>
      <c r="H878" s="354">
        <v>42854.380972222221</v>
      </c>
      <c r="I878" s="19" t="str">
        <f t="shared" si="143"/>
        <v>J</v>
      </c>
      <c r="J878" s="19" t="str">
        <f t="shared" si="144"/>
        <v>N</v>
      </c>
      <c r="K878" s="19" t="str">
        <f t="shared" si="145"/>
        <v>zzzz</v>
      </c>
      <c r="L878" s="19" t="str">
        <f t="shared" si="146"/>
        <v>ON</v>
      </c>
      <c r="M878" s="353" t="str">
        <f t="shared" si="147"/>
        <v>-</v>
      </c>
      <c r="N878" s="356">
        <f t="shared" si="148"/>
        <v>6</v>
      </c>
      <c r="O878" s="356" t="str">
        <f t="shared" si="149"/>
        <v/>
      </c>
      <c r="P878" s="353" t="str">
        <f t="shared" si="150"/>
        <v/>
      </c>
      <c r="Q878" s="356">
        <f t="shared" si="151"/>
        <v>6</v>
      </c>
      <c r="R878" s="356">
        <f t="shared" si="152"/>
        <v>490</v>
      </c>
      <c r="S878" s="356">
        <f t="shared" si="153"/>
        <v>490</v>
      </c>
    </row>
    <row r="879" spans="1:19" ht="12.75" customHeight="1" thickBot="1" x14ac:dyDescent="0.25">
      <c r="A879" s="31" t="s">
        <v>445</v>
      </c>
      <c r="B879" s="31" t="s">
        <v>799</v>
      </c>
      <c r="C879" s="31" t="s">
        <v>673</v>
      </c>
      <c r="F879" s="31" t="s">
        <v>6</v>
      </c>
      <c r="G879" s="354">
        <v>45314.459479166668</v>
      </c>
      <c r="H879" s="354">
        <v>45314.459479166668</v>
      </c>
      <c r="I879" s="19" t="str">
        <f t="shared" si="143"/>
        <v>J</v>
      </c>
      <c r="J879" s="19" t="str">
        <f t="shared" si="144"/>
        <v>N</v>
      </c>
      <c r="K879" s="19" t="str">
        <f t="shared" si="145"/>
        <v>zzzz</v>
      </c>
      <c r="L879" s="19" t="str">
        <f t="shared" si="146"/>
        <v>ON</v>
      </c>
      <c r="M879" s="19" t="str">
        <f t="shared" si="147"/>
        <v>-</v>
      </c>
      <c r="N879" s="355" t="str">
        <f t="shared" si="148"/>
        <v/>
      </c>
      <c r="O879" s="355" t="str">
        <f t="shared" si="149"/>
        <v/>
      </c>
      <c r="P879" s="19" t="str">
        <f t="shared" si="150"/>
        <v/>
      </c>
      <c r="Q879" s="355">
        <f t="shared" si="151"/>
        <v>1</v>
      </c>
      <c r="R879" s="355">
        <f t="shared" si="152"/>
        <v>491</v>
      </c>
      <c r="S879" s="355">
        <f t="shared" si="153"/>
        <v>491</v>
      </c>
    </row>
    <row r="880" spans="1:19" ht="12.75" customHeight="1" thickBot="1" x14ac:dyDescent="0.25">
      <c r="A880" s="341" t="s">
        <v>445</v>
      </c>
      <c r="B880" s="341" t="s">
        <v>799</v>
      </c>
      <c r="C880" s="341" t="s">
        <v>673</v>
      </c>
      <c r="F880" s="341" t="s">
        <v>9</v>
      </c>
      <c r="G880" s="354">
        <v>45309.469039351854</v>
      </c>
      <c r="H880" s="354">
        <v>45632.601446759261</v>
      </c>
      <c r="I880" s="19" t="str">
        <f t="shared" si="143"/>
        <v>J</v>
      </c>
      <c r="J880" s="19" t="str">
        <f t="shared" si="144"/>
        <v>N</v>
      </c>
      <c r="K880" s="19" t="str">
        <f t="shared" si="145"/>
        <v>zzzz</v>
      </c>
      <c r="L880" s="19" t="str">
        <f t="shared" si="146"/>
        <v>ON</v>
      </c>
      <c r="M880" s="19" t="str">
        <f t="shared" si="147"/>
        <v>-</v>
      </c>
      <c r="N880" s="355" t="str">
        <f t="shared" si="148"/>
        <v/>
      </c>
      <c r="O880" s="355" t="str">
        <f t="shared" si="149"/>
        <v/>
      </c>
      <c r="P880" s="19" t="str">
        <f t="shared" si="150"/>
        <v/>
      </c>
      <c r="Q880" s="355">
        <f t="shared" si="151"/>
        <v>2</v>
      </c>
      <c r="R880" s="355">
        <f t="shared" si="152"/>
        <v>492</v>
      </c>
      <c r="S880" s="355">
        <f t="shared" si="153"/>
        <v>492</v>
      </c>
    </row>
    <row r="881" spans="1:19" ht="12.75" customHeight="1" thickBot="1" x14ac:dyDescent="0.25">
      <c r="A881" s="341" t="s">
        <v>445</v>
      </c>
      <c r="B881" s="341" t="s">
        <v>799</v>
      </c>
      <c r="C881" s="341" t="s">
        <v>673</v>
      </c>
      <c r="F881" s="341" t="s">
        <v>11</v>
      </c>
      <c r="G881" s="354">
        <v>45803.451331018521</v>
      </c>
      <c r="H881" s="354">
        <v>45803.451331018521</v>
      </c>
      <c r="I881" s="19" t="str">
        <f t="shared" si="143"/>
        <v>J</v>
      </c>
      <c r="J881" s="19" t="str">
        <f t="shared" si="144"/>
        <v>N</v>
      </c>
      <c r="K881" s="19" t="str">
        <f t="shared" si="145"/>
        <v>zzzz</v>
      </c>
      <c r="L881" s="19" t="str">
        <f t="shared" si="146"/>
        <v>ON</v>
      </c>
      <c r="M881" s="353" t="str">
        <f t="shared" si="147"/>
        <v>-</v>
      </c>
      <c r="N881" s="356" t="str">
        <f t="shared" si="148"/>
        <v/>
      </c>
      <c r="O881" s="356" t="str">
        <f t="shared" si="149"/>
        <v/>
      </c>
      <c r="P881" s="353" t="str">
        <f t="shared" si="150"/>
        <v/>
      </c>
      <c r="Q881" s="356">
        <f t="shared" si="151"/>
        <v>3</v>
      </c>
      <c r="R881" s="356">
        <f t="shared" si="152"/>
        <v>493</v>
      </c>
      <c r="S881" s="356">
        <f t="shared" si="153"/>
        <v>493</v>
      </c>
    </row>
    <row r="882" spans="1:19" ht="12.75" customHeight="1" thickBot="1" x14ac:dyDescent="0.25">
      <c r="A882" s="31" t="s">
        <v>445</v>
      </c>
      <c r="B882" s="31" t="s">
        <v>799</v>
      </c>
      <c r="C882" s="31" t="s">
        <v>673</v>
      </c>
      <c r="F882" s="31" t="s">
        <v>15</v>
      </c>
      <c r="G882" s="354">
        <v>41535.411145833335</v>
      </c>
      <c r="H882" s="354">
        <v>44785.445405092592</v>
      </c>
      <c r="I882" s="19" t="str">
        <f t="shared" si="143"/>
        <v>J</v>
      </c>
      <c r="J882" s="19" t="str">
        <f t="shared" si="144"/>
        <v>N</v>
      </c>
      <c r="K882" s="19" t="str">
        <f t="shared" si="145"/>
        <v>zzzz</v>
      </c>
      <c r="L882" s="19" t="str">
        <f t="shared" si="146"/>
        <v>ON</v>
      </c>
      <c r="M882" s="19" t="str">
        <f t="shared" si="147"/>
        <v>-</v>
      </c>
      <c r="N882" s="355" t="str">
        <f t="shared" si="148"/>
        <v/>
      </c>
      <c r="O882" s="355" t="str">
        <f t="shared" si="149"/>
        <v/>
      </c>
      <c r="P882" s="19" t="str">
        <f t="shared" si="150"/>
        <v/>
      </c>
      <c r="Q882" s="355">
        <f t="shared" si="151"/>
        <v>4</v>
      </c>
      <c r="R882" s="355">
        <f t="shared" si="152"/>
        <v>494</v>
      </c>
      <c r="S882" s="355">
        <f t="shared" si="153"/>
        <v>494</v>
      </c>
    </row>
    <row r="883" spans="1:19" ht="12.75" customHeight="1" thickBot="1" x14ac:dyDescent="0.25">
      <c r="A883" s="341" t="s">
        <v>445</v>
      </c>
      <c r="B883" s="341" t="s">
        <v>799</v>
      </c>
      <c r="C883" s="341" t="s">
        <v>673</v>
      </c>
      <c r="F883" s="341" t="s">
        <v>12</v>
      </c>
      <c r="G883" s="354">
        <v>45812.671747685185</v>
      </c>
      <c r="H883" s="354">
        <v>45812.671747685185</v>
      </c>
      <c r="I883" s="19" t="str">
        <f t="shared" si="143"/>
        <v>J</v>
      </c>
      <c r="J883" s="19" t="str">
        <f t="shared" si="144"/>
        <v>N</v>
      </c>
      <c r="K883" s="19" t="str">
        <f t="shared" si="145"/>
        <v>zzzz</v>
      </c>
      <c r="L883" s="19" t="str">
        <f t="shared" si="146"/>
        <v>ON</v>
      </c>
      <c r="M883" s="353" t="str">
        <f t="shared" si="147"/>
        <v>-</v>
      </c>
      <c r="N883" s="356">
        <f t="shared" si="148"/>
        <v>5</v>
      </c>
      <c r="O883" s="356" t="str">
        <f t="shared" si="149"/>
        <v/>
      </c>
      <c r="P883" s="353" t="str">
        <f t="shared" si="150"/>
        <v/>
      </c>
      <c r="Q883" s="356">
        <f t="shared" si="151"/>
        <v>5</v>
      </c>
      <c r="R883" s="356">
        <f t="shared" si="152"/>
        <v>495</v>
      </c>
      <c r="S883" s="356">
        <f t="shared" si="153"/>
        <v>495</v>
      </c>
    </row>
    <row r="884" spans="1:19" ht="12.75" customHeight="1" thickBot="1" x14ac:dyDescent="0.25">
      <c r="A884" s="31" t="s">
        <v>213</v>
      </c>
      <c r="B884" s="31" t="s">
        <v>584</v>
      </c>
      <c r="C884" s="31" t="s">
        <v>673</v>
      </c>
      <c r="F884" s="31" t="s">
        <v>6</v>
      </c>
      <c r="G884" s="354">
        <v>45314.459699074076</v>
      </c>
      <c r="H884" s="354">
        <v>45314.459699074076</v>
      </c>
      <c r="I884" s="19" t="str">
        <f t="shared" si="143"/>
        <v>J</v>
      </c>
      <c r="J884" s="19" t="str">
        <f t="shared" si="144"/>
        <v>N</v>
      </c>
      <c r="K884" s="19" t="str">
        <f t="shared" si="145"/>
        <v>zzzz</v>
      </c>
      <c r="L884" s="19" t="str">
        <f t="shared" si="146"/>
        <v>ON</v>
      </c>
      <c r="M884" s="19" t="str">
        <f t="shared" si="147"/>
        <v>-</v>
      </c>
      <c r="N884" s="355" t="str">
        <f t="shared" si="148"/>
        <v/>
      </c>
      <c r="O884" s="355" t="str">
        <f t="shared" si="149"/>
        <v/>
      </c>
      <c r="P884" s="19" t="str">
        <f t="shared" si="150"/>
        <v/>
      </c>
      <c r="Q884" s="355">
        <f t="shared" si="151"/>
        <v>1</v>
      </c>
      <c r="R884" s="355">
        <f t="shared" si="152"/>
        <v>496</v>
      </c>
      <c r="S884" s="355">
        <f t="shared" si="153"/>
        <v>496</v>
      </c>
    </row>
    <row r="885" spans="1:19" ht="12.75" customHeight="1" thickBot="1" x14ac:dyDescent="0.25">
      <c r="A885" s="31" t="s">
        <v>213</v>
      </c>
      <c r="B885" s="31" t="s">
        <v>584</v>
      </c>
      <c r="C885" s="31" t="s">
        <v>673</v>
      </c>
      <c r="F885" s="31" t="s">
        <v>9</v>
      </c>
      <c r="G885" s="354">
        <v>45309.469224537039</v>
      </c>
      <c r="H885" s="354">
        <v>45632.602384259262</v>
      </c>
      <c r="I885" s="19" t="str">
        <f t="shared" si="143"/>
        <v>J</v>
      </c>
      <c r="J885" s="19" t="str">
        <f t="shared" si="144"/>
        <v>N</v>
      </c>
      <c r="K885" s="19" t="str">
        <f t="shared" si="145"/>
        <v>zzzz</v>
      </c>
      <c r="L885" s="19" t="str">
        <f t="shared" si="146"/>
        <v>ON</v>
      </c>
      <c r="M885" s="19" t="str">
        <f t="shared" si="147"/>
        <v>-</v>
      </c>
      <c r="N885" s="355" t="str">
        <f t="shared" si="148"/>
        <v/>
      </c>
      <c r="O885" s="355" t="str">
        <f t="shared" si="149"/>
        <v/>
      </c>
      <c r="P885" s="19" t="str">
        <f t="shared" si="150"/>
        <v/>
      </c>
      <c r="Q885" s="355">
        <f t="shared" si="151"/>
        <v>2</v>
      </c>
      <c r="R885" s="355">
        <f t="shared" si="152"/>
        <v>497</v>
      </c>
      <c r="S885" s="355">
        <f t="shared" si="153"/>
        <v>497</v>
      </c>
    </row>
    <row r="886" spans="1:19" ht="12.75" customHeight="1" thickBot="1" x14ac:dyDescent="0.25">
      <c r="A886" s="31" t="s">
        <v>213</v>
      </c>
      <c r="B886" s="31" t="s">
        <v>584</v>
      </c>
      <c r="C886" s="31" t="s">
        <v>673</v>
      </c>
      <c r="F886" s="31" t="s">
        <v>11</v>
      </c>
      <c r="G886" s="354">
        <v>45803.43172453704</v>
      </c>
      <c r="H886" s="354">
        <v>45803.43172453704</v>
      </c>
      <c r="I886" s="19" t="str">
        <f t="shared" si="143"/>
        <v>J</v>
      </c>
      <c r="J886" s="19" t="str">
        <f t="shared" si="144"/>
        <v>N</v>
      </c>
      <c r="K886" s="19" t="str">
        <f t="shared" si="145"/>
        <v>zzzz</v>
      </c>
      <c r="L886" s="19" t="str">
        <f t="shared" si="146"/>
        <v>ON</v>
      </c>
      <c r="M886" s="19" t="str">
        <f t="shared" si="147"/>
        <v>-</v>
      </c>
      <c r="N886" s="355" t="str">
        <f t="shared" si="148"/>
        <v/>
      </c>
      <c r="O886" s="355" t="str">
        <f t="shared" si="149"/>
        <v/>
      </c>
      <c r="P886" s="19" t="str">
        <f t="shared" si="150"/>
        <v/>
      </c>
      <c r="Q886" s="355">
        <f t="shared" si="151"/>
        <v>3</v>
      </c>
      <c r="R886" s="355">
        <f t="shared" si="152"/>
        <v>498</v>
      </c>
      <c r="S886" s="355">
        <f t="shared" si="153"/>
        <v>498</v>
      </c>
    </row>
    <row r="887" spans="1:19" ht="12.75" customHeight="1" thickBot="1" x14ac:dyDescent="0.25">
      <c r="A887" s="31" t="s">
        <v>213</v>
      </c>
      <c r="B887" s="31" t="s">
        <v>584</v>
      </c>
      <c r="C887" s="31" t="s">
        <v>673</v>
      </c>
      <c r="F887" s="31" t="s">
        <v>15</v>
      </c>
      <c r="G887" s="354">
        <v>44523</v>
      </c>
      <c r="H887" s="354">
        <v>45660.397222222222</v>
      </c>
      <c r="I887" s="19" t="str">
        <f t="shared" si="143"/>
        <v>J</v>
      </c>
      <c r="J887" s="19" t="str">
        <f t="shared" si="144"/>
        <v>N</v>
      </c>
      <c r="K887" s="19" t="str">
        <f t="shared" si="145"/>
        <v>zzzz</v>
      </c>
      <c r="L887" s="19" t="str">
        <f t="shared" si="146"/>
        <v>ON</v>
      </c>
      <c r="M887" s="19" t="str">
        <f t="shared" si="147"/>
        <v>-</v>
      </c>
      <c r="N887" s="355" t="str">
        <f t="shared" si="148"/>
        <v/>
      </c>
      <c r="O887" s="355" t="str">
        <f t="shared" si="149"/>
        <v/>
      </c>
      <c r="P887" s="19" t="str">
        <f t="shared" si="150"/>
        <v/>
      </c>
      <c r="Q887" s="355">
        <f t="shared" si="151"/>
        <v>4</v>
      </c>
      <c r="R887" s="355">
        <f t="shared" si="152"/>
        <v>499</v>
      </c>
      <c r="S887" s="355">
        <f t="shared" si="153"/>
        <v>499</v>
      </c>
    </row>
    <row r="888" spans="1:19" ht="12.75" customHeight="1" thickBot="1" x14ac:dyDescent="0.25">
      <c r="A888" s="31" t="s">
        <v>213</v>
      </c>
      <c r="B888" s="31" t="s">
        <v>584</v>
      </c>
      <c r="C888" s="31" t="s">
        <v>673</v>
      </c>
      <c r="E888" s="358"/>
      <c r="F888" s="31" t="s">
        <v>12</v>
      </c>
      <c r="G888" s="354">
        <v>43013.543229166666</v>
      </c>
      <c r="H888" s="354">
        <v>43033.681423611109</v>
      </c>
      <c r="I888" s="19" t="str">
        <f t="shared" si="143"/>
        <v>J</v>
      </c>
      <c r="J888" s="19" t="str">
        <f t="shared" si="144"/>
        <v>N</v>
      </c>
      <c r="K888" s="19" t="str">
        <f t="shared" si="145"/>
        <v>zzzz</v>
      </c>
      <c r="L888" s="19" t="str">
        <f t="shared" si="146"/>
        <v>ON</v>
      </c>
      <c r="M888" s="19" t="str">
        <f t="shared" si="147"/>
        <v>-</v>
      </c>
      <c r="N888" s="355">
        <f t="shared" si="148"/>
        <v>5</v>
      </c>
      <c r="O888" s="355" t="str">
        <f t="shared" si="149"/>
        <v/>
      </c>
      <c r="P888" s="19" t="str">
        <f t="shared" si="150"/>
        <v/>
      </c>
      <c r="Q888" s="355">
        <f t="shared" si="151"/>
        <v>5</v>
      </c>
      <c r="R888" s="355">
        <f t="shared" si="152"/>
        <v>500</v>
      </c>
      <c r="S888" s="355">
        <f t="shared" si="153"/>
        <v>500</v>
      </c>
    </row>
    <row r="889" spans="1:19" ht="12.75" customHeight="1" thickBot="1" x14ac:dyDescent="0.25">
      <c r="A889" s="341" t="s">
        <v>188</v>
      </c>
      <c r="B889" s="341" t="s">
        <v>933</v>
      </c>
      <c r="C889" s="341" t="s">
        <v>673</v>
      </c>
      <c r="F889" s="341" t="s">
        <v>6</v>
      </c>
      <c r="G889" s="354">
        <v>45314.459907407407</v>
      </c>
      <c r="H889" s="354">
        <v>45314.459907407407</v>
      </c>
      <c r="I889" s="19" t="str">
        <f t="shared" si="143"/>
        <v>J</v>
      </c>
      <c r="J889" s="19" t="str">
        <f t="shared" si="144"/>
        <v>N</v>
      </c>
      <c r="K889" s="19" t="str">
        <f t="shared" si="145"/>
        <v>zzzz</v>
      </c>
      <c r="L889" s="19" t="str">
        <f t="shared" si="146"/>
        <v>ON</v>
      </c>
      <c r="M889" s="353" t="str">
        <f t="shared" si="147"/>
        <v>-</v>
      </c>
      <c r="N889" s="356" t="str">
        <f t="shared" si="148"/>
        <v/>
      </c>
      <c r="O889" s="356" t="str">
        <f t="shared" si="149"/>
        <v/>
      </c>
      <c r="P889" s="353" t="str">
        <f t="shared" si="150"/>
        <v/>
      </c>
      <c r="Q889" s="356">
        <f t="shared" si="151"/>
        <v>1</v>
      </c>
      <c r="R889" s="356">
        <f t="shared" si="152"/>
        <v>501</v>
      </c>
      <c r="S889" s="356">
        <f t="shared" si="153"/>
        <v>501</v>
      </c>
    </row>
    <row r="890" spans="1:19" ht="12.75" customHeight="1" thickBot="1" x14ac:dyDescent="0.25">
      <c r="A890" s="31" t="s">
        <v>188</v>
      </c>
      <c r="B890" s="31" t="s">
        <v>933</v>
      </c>
      <c r="C890" s="31" t="s">
        <v>673</v>
      </c>
      <c r="F890" s="31" t="s">
        <v>9</v>
      </c>
      <c r="G890" s="354">
        <v>45309.469421296293</v>
      </c>
      <c r="H890" s="354">
        <v>45632.602523148147</v>
      </c>
      <c r="I890" s="19" t="str">
        <f t="shared" si="143"/>
        <v>J</v>
      </c>
      <c r="J890" s="19" t="str">
        <f t="shared" si="144"/>
        <v>N</v>
      </c>
      <c r="K890" s="19" t="str">
        <f t="shared" si="145"/>
        <v>zzzz</v>
      </c>
      <c r="L890" s="19" t="str">
        <f t="shared" si="146"/>
        <v>ON</v>
      </c>
      <c r="M890" s="19" t="str">
        <f t="shared" si="147"/>
        <v>-</v>
      </c>
      <c r="N890" s="355" t="str">
        <f t="shared" si="148"/>
        <v/>
      </c>
      <c r="O890" s="355" t="str">
        <f t="shared" si="149"/>
        <v/>
      </c>
      <c r="P890" s="19" t="str">
        <f t="shared" si="150"/>
        <v/>
      </c>
      <c r="Q890" s="355">
        <f t="shared" si="151"/>
        <v>2</v>
      </c>
      <c r="R890" s="355">
        <f t="shared" si="152"/>
        <v>502</v>
      </c>
      <c r="S890" s="355">
        <f t="shared" si="153"/>
        <v>502</v>
      </c>
    </row>
    <row r="891" spans="1:19" ht="12.75" customHeight="1" thickBot="1" x14ac:dyDescent="0.25">
      <c r="A891" s="31" t="s">
        <v>188</v>
      </c>
      <c r="B891" s="31" t="s">
        <v>933</v>
      </c>
      <c r="C891" s="31" t="s">
        <v>673</v>
      </c>
      <c r="F891" s="31" t="s">
        <v>11</v>
      </c>
      <c r="G891" s="354">
        <v>45677.616574074076</v>
      </c>
      <c r="H891" s="354">
        <v>45677.616574074076</v>
      </c>
      <c r="I891" s="19" t="str">
        <f t="shared" si="143"/>
        <v>J</v>
      </c>
      <c r="J891" s="19" t="str">
        <f t="shared" si="144"/>
        <v>N</v>
      </c>
      <c r="K891" s="19" t="str">
        <f t="shared" si="145"/>
        <v>zzzz</v>
      </c>
      <c r="L891" s="19" t="str">
        <f t="shared" si="146"/>
        <v>ON</v>
      </c>
      <c r="M891" s="19" t="str">
        <f t="shared" si="147"/>
        <v>-</v>
      </c>
      <c r="N891" s="355" t="str">
        <f t="shared" si="148"/>
        <v/>
      </c>
      <c r="O891" s="355" t="str">
        <f t="shared" si="149"/>
        <v/>
      </c>
      <c r="P891" s="19" t="str">
        <f t="shared" si="150"/>
        <v/>
      </c>
      <c r="Q891" s="355">
        <f t="shared" si="151"/>
        <v>3</v>
      </c>
      <c r="R891" s="355">
        <f t="shared" si="152"/>
        <v>503</v>
      </c>
      <c r="S891" s="355">
        <f t="shared" si="153"/>
        <v>503</v>
      </c>
    </row>
    <row r="892" spans="1:19" ht="12.75" customHeight="1" thickBot="1" x14ac:dyDescent="0.25">
      <c r="A892" s="341" t="s">
        <v>188</v>
      </c>
      <c r="B892" s="341" t="s">
        <v>933</v>
      </c>
      <c r="C892" s="341" t="s">
        <v>673</v>
      </c>
      <c r="F892" s="341" t="s">
        <v>15</v>
      </c>
      <c r="G892" s="354">
        <v>44523</v>
      </c>
      <c r="H892" s="354">
        <v>45660.397337962961</v>
      </c>
      <c r="I892" s="19" t="str">
        <f t="shared" si="143"/>
        <v>J</v>
      </c>
      <c r="J892" s="19" t="str">
        <f t="shared" si="144"/>
        <v>N</v>
      </c>
      <c r="K892" s="19" t="str">
        <f t="shared" si="145"/>
        <v>zzzz</v>
      </c>
      <c r="L892" s="19" t="str">
        <f t="shared" si="146"/>
        <v>ON</v>
      </c>
      <c r="M892" s="353" t="str">
        <f t="shared" si="147"/>
        <v>-</v>
      </c>
      <c r="N892" s="356" t="str">
        <f t="shared" si="148"/>
        <v/>
      </c>
      <c r="O892" s="356" t="str">
        <f t="shared" si="149"/>
        <v/>
      </c>
      <c r="P892" s="353" t="str">
        <f t="shared" si="150"/>
        <v/>
      </c>
      <c r="Q892" s="356">
        <f t="shared" si="151"/>
        <v>4</v>
      </c>
      <c r="R892" s="356">
        <f t="shared" si="152"/>
        <v>504</v>
      </c>
      <c r="S892" s="356">
        <f t="shared" si="153"/>
        <v>504</v>
      </c>
    </row>
    <row r="893" spans="1:19" ht="12.75" customHeight="1" thickBot="1" x14ac:dyDescent="0.25">
      <c r="A893" s="31" t="s">
        <v>188</v>
      </c>
      <c r="B893" s="31" t="s">
        <v>933</v>
      </c>
      <c r="C893" s="31" t="s">
        <v>673</v>
      </c>
      <c r="F893" s="31" t="s">
        <v>12</v>
      </c>
      <c r="G893" s="354">
        <v>42591.564722222225</v>
      </c>
      <c r="H893" s="354">
        <v>44777.381284722222</v>
      </c>
      <c r="I893" s="19" t="str">
        <f t="shared" si="143"/>
        <v>J</v>
      </c>
      <c r="J893" s="19" t="str">
        <f t="shared" si="144"/>
        <v>N</v>
      </c>
      <c r="K893" s="19" t="str">
        <f t="shared" si="145"/>
        <v>zzzz</v>
      </c>
      <c r="L893" s="19" t="str">
        <f t="shared" si="146"/>
        <v>ON</v>
      </c>
      <c r="M893" s="19" t="str">
        <f t="shared" si="147"/>
        <v>-</v>
      </c>
      <c r="N893" s="355">
        <f t="shared" si="148"/>
        <v>5</v>
      </c>
      <c r="O893" s="355" t="str">
        <f t="shared" si="149"/>
        <v/>
      </c>
      <c r="P893" s="19" t="str">
        <f t="shared" si="150"/>
        <v/>
      </c>
      <c r="Q893" s="355">
        <f t="shared" si="151"/>
        <v>5</v>
      </c>
      <c r="R893" s="355">
        <f t="shared" si="152"/>
        <v>505</v>
      </c>
      <c r="S893" s="355">
        <f t="shared" si="153"/>
        <v>505</v>
      </c>
    </row>
    <row r="894" spans="1:19" ht="12.75" customHeight="1" thickBot="1" x14ac:dyDescent="0.25">
      <c r="A894" s="31" t="s">
        <v>306</v>
      </c>
      <c r="B894" s="31" t="s">
        <v>854</v>
      </c>
      <c r="C894" s="31" t="s">
        <v>673</v>
      </c>
      <c r="F894" s="31" t="s">
        <v>6</v>
      </c>
      <c r="G894" s="354">
        <v>45314.460115740738</v>
      </c>
      <c r="H894" s="354">
        <v>45314.460115740738</v>
      </c>
      <c r="I894" s="19" t="str">
        <f t="shared" si="143"/>
        <v>J</v>
      </c>
      <c r="J894" s="19" t="str">
        <f t="shared" si="144"/>
        <v>N</v>
      </c>
      <c r="K894" s="19" t="str">
        <f t="shared" si="145"/>
        <v>zzzz</v>
      </c>
      <c r="L894" s="19" t="str">
        <f t="shared" si="146"/>
        <v>ON</v>
      </c>
      <c r="M894" s="19" t="str">
        <f t="shared" si="147"/>
        <v>-</v>
      </c>
      <c r="N894" s="355" t="str">
        <f t="shared" si="148"/>
        <v/>
      </c>
      <c r="O894" s="355" t="str">
        <f t="shared" si="149"/>
        <v/>
      </c>
      <c r="P894" s="19" t="str">
        <f t="shared" si="150"/>
        <v/>
      </c>
      <c r="Q894" s="355">
        <f t="shared" si="151"/>
        <v>1</v>
      </c>
      <c r="R894" s="355">
        <f t="shared" si="152"/>
        <v>506</v>
      </c>
      <c r="S894" s="355">
        <f t="shared" si="153"/>
        <v>506</v>
      </c>
    </row>
    <row r="895" spans="1:19" ht="12.75" customHeight="1" thickBot="1" x14ac:dyDescent="0.25">
      <c r="A895" s="31" t="s">
        <v>306</v>
      </c>
      <c r="B895" s="31" t="s">
        <v>854</v>
      </c>
      <c r="C895" s="31" t="s">
        <v>673</v>
      </c>
      <c r="F895" s="31" t="s">
        <v>9</v>
      </c>
      <c r="G895" s="354">
        <v>43117.562430555554</v>
      </c>
      <c r="H895" s="354">
        <v>45632.602743055555</v>
      </c>
      <c r="I895" s="19" t="str">
        <f t="shared" si="143"/>
        <v>J</v>
      </c>
      <c r="J895" s="19" t="str">
        <f t="shared" si="144"/>
        <v>N</v>
      </c>
      <c r="K895" s="19" t="str">
        <f t="shared" si="145"/>
        <v>zzzz</v>
      </c>
      <c r="L895" s="19" t="str">
        <f t="shared" si="146"/>
        <v>ON</v>
      </c>
      <c r="M895" s="19" t="str">
        <f t="shared" si="147"/>
        <v>-</v>
      </c>
      <c r="N895" s="355" t="str">
        <f t="shared" si="148"/>
        <v/>
      </c>
      <c r="O895" s="355" t="str">
        <f t="shared" si="149"/>
        <v/>
      </c>
      <c r="P895" s="19" t="str">
        <f t="shared" si="150"/>
        <v/>
      </c>
      <c r="Q895" s="355">
        <f t="shared" si="151"/>
        <v>2</v>
      </c>
      <c r="R895" s="355">
        <f t="shared" si="152"/>
        <v>507</v>
      </c>
      <c r="S895" s="355">
        <f t="shared" si="153"/>
        <v>507</v>
      </c>
    </row>
    <row r="896" spans="1:19" ht="12.75" customHeight="1" thickBot="1" x14ac:dyDescent="0.25">
      <c r="A896" s="341" t="s">
        <v>306</v>
      </c>
      <c r="B896" s="341" t="s">
        <v>854</v>
      </c>
      <c r="C896" s="341" t="s">
        <v>673</v>
      </c>
      <c r="F896" s="341" t="s">
        <v>11</v>
      </c>
      <c r="G896" s="354">
        <v>43182.331585648149</v>
      </c>
      <c r="H896" s="354">
        <v>45258.643518518518</v>
      </c>
      <c r="I896" s="19" t="str">
        <f t="shared" si="143"/>
        <v>J</v>
      </c>
      <c r="J896" s="19" t="str">
        <f t="shared" si="144"/>
        <v>N</v>
      </c>
      <c r="K896" s="19" t="str">
        <f t="shared" si="145"/>
        <v>zzzz</v>
      </c>
      <c r="L896" s="19" t="str">
        <f t="shared" si="146"/>
        <v>ON</v>
      </c>
      <c r="M896" s="19" t="str">
        <f t="shared" si="147"/>
        <v>-</v>
      </c>
      <c r="N896" s="355" t="str">
        <f t="shared" si="148"/>
        <v/>
      </c>
      <c r="O896" s="355" t="str">
        <f t="shared" si="149"/>
        <v/>
      </c>
      <c r="P896" s="19" t="str">
        <f t="shared" si="150"/>
        <v/>
      </c>
      <c r="Q896" s="355">
        <f t="shared" si="151"/>
        <v>3</v>
      </c>
      <c r="R896" s="355">
        <f t="shared" si="152"/>
        <v>508</v>
      </c>
      <c r="S896" s="355">
        <f t="shared" si="153"/>
        <v>508</v>
      </c>
    </row>
    <row r="897" spans="1:19" ht="12.75" customHeight="1" thickBot="1" x14ac:dyDescent="0.25">
      <c r="A897" s="31" t="s">
        <v>306</v>
      </c>
      <c r="B897" s="31" t="s">
        <v>854</v>
      </c>
      <c r="C897" s="31" t="s">
        <v>673</v>
      </c>
      <c r="F897" s="31" t="s">
        <v>15</v>
      </c>
      <c r="G897" s="354">
        <v>44523</v>
      </c>
      <c r="H897" s="354">
        <v>45660.397534722222</v>
      </c>
      <c r="I897" s="19" t="str">
        <f t="shared" si="143"/>
        <v>J</v>
      </c>
      <c r="J897" s="19" t="str">
        <f t="shared" si="144"/>
        <v>N</v>
      </c>
      <c r="K897" s="19" t="str">
        <f t="shared" si="145"/>
        <v>zzzz</v>
      </c>
      <c r="L897" s="19" t="str">
        <f t="shared" si="146"/>
        <v>ON</v>
      </c>
      <c r="M897" s="19" t="str">
        <f t="shared" si="147"/>
        <v>-</v>
      </c>
      <c r="N897" s="355" t="str">
        <f t="shared" si="148"/>
        <v/>
      </c>
      <c r="O897" s="355" t="str">
        <f t="shared" si="149"/>
        <v/>
      </c>
      <c r="P897" s="19" t="str">
        <f t="shared" si="150"/>
        <v/>
      </c>
      <c r="Q897" s="355">
        <f t="shared" si="151"/>
        <v>4</v>
      </c>
      <c r="R897" s="355">
        <f t="shared" si="152"/>
        <v>509</v>
      </c>
      <c r="S897" s="355">
        <f t="shared" si="153"/>
        <v>509</v>
      </c>
    </row>
    <row r="898" spans="1:19" ht="12.75" customHeight="1" thickBot="1" x14ac:dyDescent="0.25">
      <c r="A898" s="31" t="s">
        <v>306</v>
      </c>
      <c r="B898" s="31" t="s">
        <v>854</v>
      </c>
      <c r="C898" s="31" t="s">
        <v>673</v>
      </c>
      <c r="F898" s="31" t="s">
        <v>12</v>
      </c>
      <c r="G898" s="354">
        <v>44049.354826388888</v>
      </c>
      <c r="H898" s="354">
        <v>44875.529004629629</v>
      </c>
      <c r="I898" s="19" t="str">
        <f t="shared" ref="I898:I961" si="154">IF((LEN(A898)&gt;2),"J","N")</f>
        <v>J</v>
      </c>
      <c r="J898" s="19" t="str">
        <f t="shared" ref="J898:J961" si="155">IF((D898&gt;0),"J","N")</f>
        <v>N</v>
      </c>
      <c r="K898" s="19" t="str">
        <f t="shared" ref="K898:K961" si="156">IF((D898&gt;0),(MID(D898,1,2)),"zzzz")</f>
        <v>zzzz</v>
      </c>
      <c r="L898" s="19" t="str">
        <f t="shared" ref="L898:L961" si="157">MID(A898,1,2)</f>
        <v>ON</v>
      </c>
      <c r="M898" s="19" t="str">
        <f t="shared" ref="M898:M961" si="158">MID(A898,3,1)</f>
        <v>-</v>
      </c>
      <c r="N898" s="355" t="str">
        <f t="shared" ref="N898:N961" si="159">IF(A898=A899,"",Q898)</f>
        <v/>
      </c>
      <c r="O898" s="355" t="str">
        <f t="shared" ref="O898:O961" si="160">IF(D898=D899,"",R898)</f>
        <v/>
      </c>
      <c r="P898" s="19" t="str">
        <f t="shared" ref="P898:P961" si="161">IF(K898=K899,"",S898)</f>
        <v/>
      </c>
      <c r="Q898" s="355">
        <f t="shared" ref="Q898:Q961" si="162">IF(A898=A897,Q897+ 1,1)</f>
        <v>5</v>
      </c>
      <c r="R898" s="355">
        <f t="shared" ref="R898:R961" si="163">IF(D898=D897,R897+ 1,1)</f>
        <v>510</v>
      </c>
      <c r="S898" s="355">
        <f t="shared" ref="S898:S961" si="164">IF(K898=K897,S897+ 1,1)</f>
        <v>510</v>
      </c>
    </row>
    <row r="899" spans="1:19" ht="12.75" customHeight="1" thickBot="1" x14ac:dyDescent="0.25">
      <c r="A899" s="31" t="s">
        <v>306</v>
      </c>
      <c r="B899" s="31" t="s">
        <v>854</v>
      </c>
      <c r="C899" s="31" t="s">
        <v>673</v>
      </c>
      <c r="F899" s="31" t="s">
        <v>13</v>
      </c>
      <c r="G899" s="354">
        <v>44358.620381944442</v>
      </c>
      <c r="H899" s="354">
        <v>44358.620381944442</v>
      </c>
      <c r="I899" s="19" t="str">
        <f t="shared" si="154"/>
        <v>J</v>
      </c>
      <c r="J899" s="19" t="str">
        <f t="shared" si="155"/>
        <v>N</v>
      </c>
      <c r="K899" s="19" t="str">
        <f t="shared" si="156"/>
        <v>zzzz</v>
      </c>
      <c r="L899" s="19" t="str">
        <f t="shared" si="157"/>
        <v>ON</v>
      </c>
      <c r="M899" s="19" t="str">
        <f t="shared" si="158"/>
        <v>-</v>
      </c>
      <c r="N899" s="355">
        <f t="shared" si="159"/>
        <v>6</v>
      </c>
      <c r="O899" s="355" t="str">
        <f t="shared" si="160"/>
        <v/>
      </c>
      <c r="P899" s="19" t="str">
        <f t="shared" si="161"/>
        <v/>
      </c>
      <c r="Q899" s="355">
        <f t="shared" si="162"/>
        <v>6</v>
      </c>
      <c r="R899" s="355">
        <f t="shared" si="163"/>
        <v>511</v>
      </c>
      <c r="S899" s="355">
        <f t="shared" si="164"/>
        <v>511</v>
      </c>
    </row>
    <row r="900" spans="1:19" ht="12.75" customHeight="1" thickBot="1" x14ac:dyDescent="0.25">
      <c r="A900" s="341" t="s">
        <v>311</v>
      </c>
      <c r="B900" s="341" t="s">
        <v>894</v>
      </c>
      <c r="C900" s="341" t="s">
        <v>673</v>
      </c>
      <c r="F900" s="341" t="s">
        <v>6</v>
      </c>
      <c r="G900" s="354">
        <v>42887.557037037041</v>
      </c>
      <c r="H900" s="354">
        <v>45314.392002314817</v>
      </c>
      <c r="I900" s="19" t="str">
        <f t="shared" si="154"/>
        <v>J</v>
      </c>
      <c r="J900" s="19" t="str">
        <f t="shared" si="155"/>
        <v>N</v>
      </c>
      <c r="K900" s="19" t="str">
        <f t="shared" si="156"/>
        <v>zzzz</v>
      </c>
      <c r="L900" s="19" t="str">
        <f t="shared" si="157"/>
        <v>ON</v>
      </c>
      <c r="M900" s="19" t="str">
        <f t="shared" si="158"/>
        <v>-</v>
      </c>
      <c r="N900" s="355" t="str">
        <f t="shared" si="159"/>
        <v/>
      </c>
      <c r="O900" s="355" t="str">
        <f t="shared" si="160"/>
        <v/>
      </c>
      <c r="P900" s="19" t="str">
        <f t="shared" si="161"/>
        <v/>
      </c>
      <c r="Q900" s="355">
        <f t="shared" si="162"/>
        <v>1</v>
      </c>
      <c r="R900" s="355">
        <f t="shared" si="163"/>
        <v>512</v>
      </c>
      <c r="S900" s="355">
        <f t="shared" si="164"/>
        <v>512</v>
      </c>
    </row>
    <row r="901" spans="1:19" ht="12.75" customHeight="1" thickBot="1" x14ac:dyDescent="0.25">
      <c r="A901" s="31" t="s">
        <v>311</v>
      </c>
      <c r="B901" s="31" t="s">
        <v>894</v>
      </c>
      <c r="C901" s="31" t="s">
        <v>673</v>
      </c>
      <c r="F901" s="31" t="s">
        <v>9</v>
      </c>
      <c r="G901" s="354">
        <v>44147.415520833332</v>
      </c>
      <c r="H901" s="354">
        <v>45632.603009259263</v>
      </c>
      <c r="I901" s="19" t="str">
        <f t="shared" si="154"/>
        <v>J</v>
      </c>
      <c r="J901" s="19" t="str">
        <f t="shared" si="155"/>
        <v>N</v>
      </c>
      <c r="K901" s="19" t="str">
        <f t="shared" si="156"/>
        <v>zzzz</v>
      </c>
      <c r="L901" s="19" t="str">
        <f t="shared" si="157"/>
        <v>ON</v>
      </c>
      <c r="M901" s="19" t="str">
        <f t="shared" si="158"/>
        <v>-</v>
      </c>
      <c r="N901" s="355" t="str">
        <f t="shared" si="159"/>
        <v/>
      </c>
      <c r="O901" s="355" t="str">
        <f t="shared" si="160"/>
        <v/>
      </c>
      <c r="P901" s="19" t="str">
        <f t="shared" si="161"/>
        <v/>
      </c>
      <c r="Q901" s="355">
        <f t="shared" si="162"/>
        <v>2</v>
      </c>
      <c r="R901" s="355">
        <f t="shared" si="163"/>
        <v>513</v>
      </c>
      <c r="S901" s="355">
        <f t="shared" si="164"/>
        <v>513</v>
      </c>
    </row>
    <row r="902" spans="1:19" ht="12.75" customHeight="1" thickBot="1" x14ac:dyDescent="0.25">
      <c r="A902" s="31" t="s">
        <v>311</v>
      </c>
      <c r="B902" s="31" t="s">
        <v>894</v>
      </c>
      <c r="C902" s="31" t="s">
        <v>673</v>
      </c>
      <c r="F902" s="31" t="s">
        <v>11</v>
      </c>
      <c r="G902" s="354">
        <v>45803.575729166667</v>
      </c>
      <c r="H902" s="354">
        <v>45803.575729166667</v>
      </c>
      <c r="I902" s="19" t="str">
        <f t="shared" si="154"/>
        <v>J</v>
      </c>
      <c r="J902" s="19" t="str">
        <f t="shared" si="155"/>
        <v>N</v>
      </c>
      <c r="K902" s="19" t="str">
        <f t="shared" si="156"/>
        <v>zzzz</v>
      </c>
      <c r="L902" s="19" t="str">
        <f t="shared" si="157"/>
        <v>ON</v>
      </c>
      <c r="M902" s="19" t="str">
        <f t="shared" si="158"/>
        <v>-</v>
      </c>
      <c r="N902" s="355" t="str">
        <f t="shared" si="159"/>
        <v/>
      </c>
      <c r="O902" s="355" t="str">
        <f t="shared" si="160"/>
        <v/>
      </c>
      <c r="P902" s="19" t="str">
        <f t="shared" si="161"/>
        <v/>
      </c>
      <c r="Q902" s="355">
        <f t="shared" si="162"/>
        <v>3</v>
      </c>
      <c r="R902" s="355">
        <f t="shared" si="163"/>
        <v>514</v>
      </c>
      <c r="S902" s="355">
        <f t="shared" si="164"/>
        <v>514</v>
      </c>
    </row>
    <row r="903" spans="1:19" ht="12.75" customHeight="1" thickBot="1" x14ac:dyDescent="0.25">
      <c r="A903" s="31" t="s">
        <v>311</v>
      </c>
      <c r="B903" s="31" t="s">
        <v>894</v>
      </c>
      <c r="C903" s="31" t="s">
        <v>673</v>
      </c>
      <c r="F903" s="31" t="s">
        <v>15</v>
      </c>
      <c r="G903" s="354">
        <v>44523</v>
      </c>
      <c r="H903" s="354">
        <v>45660.397696759261</v>
      </c>
      <c r="I903" s="19" t="str">
        <f t="shared" si="154"/>
        <v>J</v>
      </c>
      <c r="J903" s="19" t="str">
        <f t="shared" si="155"/>
        <v>N</v>
      </c>
      <c r="K903" s="19" t="str">
        <f t="shared" si="156"/>
        <v>zzzz</v>
      </c>
      <c r="L903" s="19" t="str">
        <f t="shared" si="157"/>
        <v>ON</v>
      </c>
      <c r="M903" s="19" t="str">
        <f t="shared" si="158"/>
        <v>-</v>
      </c>
      <c r="N903" s="355" t="str">
        <f t="shared" si="159"/>
        <v/>
      </c>
      <c r="O903" s="355" t="str">
        <f t="shared" si="160"/>
        <v/>
      </c>
      <c r="P903" s="19" t="str">
        <f t="shared" si="161"/>
        <v/>
      </c>
      <c r="Q903" s="355">
        <f t="shared" si="162"/>
        <v>4</v>
      </c>
      <c r="R903" s="355">
        <f t="shared" si="163"/>
        <v>515</v>
      </c>
      <c r="S903" s="355">
        <f t="shared" si="164"/>
        <v>515</v>
      </c>
    </row>
    <row r="904" spans="1:19" ht="12.75" customHeight="1" thickBot="1" x14ac:dyDescent="0.25">
      <c r="A904" s="31" t="s">
        <v>311</v>
      </c>
      <c r="B904" s="31" t="s">
        <v>894</v>
      </c>
      <c r="C904" s="31" t="s">
        <v>673</v>
      </c>
      <c r="F904" s="31" t="s">
        <v>12</v>
      </c>
      <c r="G904" s="354">
        <v>45419.470856481479</v>
      </c>
      <c r="H904" s="354">
        <v>45419.470856481479</v>
      </c>
      <c r="I904" s="19" t="str">
        <f t="shared" si="154"/>
        <v>J</v>
      </c>
      <c r="J904" s="19" t="str">
        <f t="shared" si="155"/>
        <v>N</v>
      </c>
      <c r="K904" s="19" t="str">
        <f t="shared" si="156"/>
        <v>zzzz</v>
      </c>
      <c r="L904" s="19" t="str">
        <f t="shared" si="157"/>
        <v>ON</v>
      </c>
      <c r="M904" s="19" t="str">
        <f t="shared" si="158"/>
        <v>-</v>
      </c>
      <c r="N904" s="355">
        <f t="shared" si="159"/>
        <v>5</v>
      </c>
      <c r="O904" s="355" t="str">
        <f t="shared" si="160"/>
        <v/>
      </c>
      <c r="P904" s="19" t="str">
        <f t="shared" si="161"/>
        <v/>
      </c>
      <c r="Q904" s="355">
        <f t="shared" si="162"/>
        <v>5</v>
      </c>
      <c r="R904" s="355">
        <f t="shared" si="163"/>
        <v>516</v>
      </c>
      <c r="S904" s="355">
        <f t="shared" si="164"/>
        <v>516</v>
      </c>
    </row>
    <row r="905" spans="1:19" ht="12.75" customHeight="1" thickBot="1" x14ac:dyDescent="0.25">
      <c r="A905" s="31" t="s">
        <v>319</v>
      </c>
      <c r="B905" s="31" t="s">
        <v>880</v>
      </c>
      <c r="C905" s="31" t="s">
        <v>673</v>
      </c>
      <c r="F905" s="31" t="s">
        <v>6</v>
      </c>
      <c r="G905" s="354">
        <v>42887.62195601852</v>
      </c>
      <c r="H905" s="354">
        <v>44581.395960648151</v>
      </c>
      <c r="I905" s="19" t="str">
        <f t="shared" si="154"/>
        <v>J</v>
      </c>
      <c r="J905" s="19" t="str">
        <f t="shared" si="155"/>
        <v>N</v>
      </c>
      <c r="K905" s="19" t="str">
        <f t="shared" si="156"/>
        <v>zzzz</v>
      </c>
      <c r="L905" s="19" t="str">
        <f t="shared" si="157"/>
        <v>ON</v>
      </c>
      <c r="M905" s="19" t="str">
        <f t="shared" si="158"/>
        <v>-</v>
      </c>
      <c r="N905" s="355" t="str">
        <f t="shared" si="159"/>
        <v/>
      </c>
      <c r="O905" s="355" t="str">
        <f t="shared" si="160"/>
        <v/>
      </c>
      <c r="P905" s="19" t="str">
        <f t="shared" si="161"/>
        <v/>
      </c>
      <c r="Q905" s="355">
        <f t="shared" si="162"/>
        <v>1</v>
      </c>
      <c r="R905" s="355">
        <f t="shared" si="163"/>
        <v>517</v>
      </c>
      <c r="S905" s="355">
        <f t="shared" si="164"/>
        <v>517</v>
      </c>
    </row>
    <row r="906" spans="1:19" ht="12.75" customHeight="1" thickBot="1" x14ac:dyDescent="0.25">
      <c r="A906" s="341" t="s">
        <v>319</v>
      </c>
      <c r="B906" s="341" t="s">
        <v>2148</v>
      </c>
      <c r="C906" s="341" t="s">
        <v>673</v>
      </c>
      <c r="F906" s="341" t="s">
        <v>8</v>
      </c>
      <c r="G906" s="354">
        <v>45531.621840277781</v>
      </c>
      <c r="H906" s="354">
        <v>45531.621840277781</v>
      </c>
      <c r="I906" s="19" t="str">
        <f t="shared" si="154"/>
        <v>J</v>
      </c>
      <c r="J906" s="19" t="str">
        <f t="shared" si="155"/>
        <v>N</v>
      </c>
      <c r="K906" s="19" t="str">
        <f t="shared" si="156"/>
        <v>zzzz</v>
      </c>
      <c r="L906" s="19" t="str">
        <f t="shared" si="157"/>
        <v>ON</v>
      </c>
      <c r="M906" s="353" t="str">
        <f t="shared" si="158"/>
        <v>-</v>
      </c>
      <c r="N906" s="356" t="str">
        <f t="shared" si="159"/>
        <v/>
      </c>
      <c r="O906" s="356" t="str">
        <f t="shared" si="160"/>
        <v/>
      </c>
      <c r="P906" s="353" t="str">
        <f t="shared" si="161"/>
        <v/>
      </c>
      <c r="Q906" s="356">
        <f t="shared" si="162"/>
        <v>2</v>
      </c>
      <c r="R906" s="356">
        <f t="shared" si="163"/>
        <v>518</v>
      </c>
      <c r="S906" s="356">
        <f t="shared" si="164"/>
        <v>518</v>
      </c>
    </row>
    <row r="907" spans="1:19" ht="12.75" customHeight="1" thickBot="1" x14ac:dyDescent="0.25">
      <c r="A907" s="31" t="s">
        <v>319</v>
      </c>
      <c r="B907" s="31" t="s">
        <v>880</v>
      </c>
      <c r="C907" s="31" t="s">
        <v>673</v>
      </c>
      <c r="F907" s="31" t="s">
        <v>16</v>
      </c>
      <c r="G907" s="354">
        <v>43991.578275462962</v>
      </c>
      <c r="H907" s="354">
        <v>44601.380706018521</v>
      </c>
      <c r="I907" s="19" t="str">
        <f t="shared" si="154"/>
        <v>J</v>
      </c>
      <c r="J907" s="19" t="str">
        <f t="shared" si="155"/>
        <v>N</v>
      </c>
      <c r="K907" s="19" t="str">
        <f t="shared" si="156"/>
        <v>zzzz</v>
      </c>
      <c r="L907" s="19" t="str">
        <f t="shared" si="157"/>
        <v>ON</v>
      </c>
      <c r="M907" s="19" t="str">
        <f t="shared" si="158"/>
        <v>-</v>
      </c>
      <c r="N907" s="355" t="str">
        <f t="shared" si="159"/>
        <v/>
      </c>
      <c r="O907" s="355" t="str">
        <f t="shared" si="160"/>
        <v/>
      </c>
      <c r="P907" s="19" t="str">
        <f t="shared" si="161"/>
        <v/>
      </c>
      <c r="Q907" s="355">
        <f t="shared" si="162"/>
        <v>3</v>
      </c>
      <c r="R907" s="355">
        <f t="shared" si="163"/>
        <v>519</v>
      </c>
      <c r="S907" s="355">
        <f t="shared" si="164"/>
        <v>519</v>
      </c>
    </row>
    <row r="908" spans="1:19" ht="12.75" customHeight="1" thickBot="1" x14ac:dyDescent="0.25">
      <c r="A908" s="31" t="s">
        <v>319</v>
      </c>
      <c r="B908" s="31" t="s">
        <v>880</v>
      </c>
      <c r="C908" s="31" t="s">
        <v>673</v>
      </c>
      <c r="F908" s="31" t="s">
        <v>9</v>
      </c>
      <c r="G908" s="354">
        <v>44147.415520833332</v>
      </c>
      <c r="H908" s="354">
        <v>45632.603206018517</v>
      </c>
      <c r="I908" s="19" t="str">
        <f t="shared" si="154"/>
        <v>J</v>
      </c>
      <c r="J908" s="19" t="str">
        <f t="shared" si="155"/>
        <v>N</v>
      </c>
      <c r="K908" s="19" t="str">
        <f t="shared" si="156"/>
        <v>zzzz</v>
      </c>
      <c r="L908" s="19" t="str">
        <f t="shared" si="157"/>
        <v>ON</v>
      </c>
      <c r="M908" s="19" t="str">
        <f t="shared" si="158"/>
        <v>-</v>
      </c>
      <c r="N908" s="355" t="str">
        <f t="shared" si="159"/>
        <v/>
      </c>
      <c r="O908" s="355" t="str">
        <f t="shared" si="160"/>
        <v/>
      </c>
      <c r="P908" s="19" t="str">
        <f t="shared" si="161"/>
        <v/>
      </c>
      <c r="Q908" s="355">
        <f t="shared" si="162"/>
        <v>4</v>
      </c>
      <c r="R908" s="355">
        <f t="shared" si="163"/>
        <v>520</v>
      </c>
      <c r="S908" s="355">
        <f t="shared" si="164"/>
        <v>520</v>
      </c>
    </row>
    <row r="909" spans="1:19" ht="12.75" customHeight="1" thickBot="1" x14ac:dyDescent="0.25">
      <c r="A909" s="31" t="s">
        <v>319</v>
      </c>
      <c r="B909" s="31" t="s">
        <v>880</v>
      </c>
      <c r="C909" s="31" t="s">
        <v>673</v>
      </c>
      <c r="F909" s="31" t="s">
        <v>11</v>
      </c>
      <c r="G909" s="354">
        <v>45803.582615740743</v>
      </c>
      <c r="H909" s="354">
        <v>45803.582615740743</v>
      </c>
      <c r="I909" s="19" t="str">
        <f t="shared" si="154"/>
        <v>J</v>
      </c>
      <c r="J909" s="19" t="str">
        <f t="shared" si="155"/>
        <v>N</v>
      </c>
      <c r="K909" s="19" t="str">
        <f t="shared" si="156"/>
        <v>zzzz</v>
      </c>
      <c r="L909" s="19" t="str">
        <f t="shared" si="157"/>
        <v>ON</v>
      </c>
      <c r="M909" s="19" t="str">
        <f t="shared" si="158"/>
        <v>-</v>
      </c>
      <c r="N909" s="355" t="str">
        <f t="shared" si="159"/>
        <v/>
      </c>
      <c r="O909" s="355" t="str">
        <f t="shared" si="160"/>
        <v/>
      </c>
      <c r="P909" s="19" t="str">
        <f t="shared" si="161"/>
        <v/>
      </c>
      <c r="Q909" s="355">
        <f t="shared" si="162"/>
        <v>5</v>
      </c>
      <c r="R909" s="355">
        <f t="shared" si="163"/>
        <v>521</v>
      </c>
      <c r="S909" s="355">
        <f t="shared" si="164"/>
        <v>521</v>
      </c>
    </row>
    <row r="910" spans="1:19" ht="12.75" customHeight="1" thickBot="1" x14ac:dyDescent="0.25">
      <c r="A910" s="31" t="s">
        <v>319</v>
      </c>
      <c r="B910" s="31" t="s">
        <v>880</v>
      </c>
      <c r="C910" s="31" t="s">
        <v>673</v>
      </c>
      <c r="F910" s="31" t="s">
        <v>15</v>
      </c>
      <c r="G910" s="354">
        <v>44523</v>
      </c>
      <c r="H910" s="354">
        <v>45660.397800925923</v>
      </c>
      <c r="I910" s="19" t="str">
        <f t="shared" si="154"/>
        <v>J</v>
      </c>
      <c r="J910" s="19" t="str">
        <f t="shared" si="155"/>
        <v>N</v>
      </c>
      <c r="K910" s="19" t="str">
        <f t="shared" si="156"/>
        <v>zzzz</v>
      </c>
      <c r="L910" s="19" t="str">
        <f t="shared" si="157"/>
        <v>ON</v>
      </c>
      <c r="M910" s="19" t="str">
        <f t="shared" si="158"/>
        <v>-</v>
      </c>
      <c r="N910" s="355" t="str">
        <f t="shared" si="159"/>
        <v/>
      </c>
      <c r="O910" s="355" t="str">
        <f t="shared" si="160"/>
        <v/>
      </c>
      <c r="P910" s="19" t="str">
        <f t="shared" si="161"/>
        <v/>
      </c>
      <c r="Q910" s="355">
        <f t="shared" si="162"/>
        <v>6</v>
      </c>
      <c r="R910" s="355">
        <f t="shared" si="163"/>
        <v>522</v>
      </c>
      <c r="S910" s="355">
        <f t="shared" si="164"/>
        <v>522</v>
      </c>
    </row>
    <row r="911" spans="1:19" ht="12.75" customHeight="1" thickBot="1" x14ac:dyDescent="0.25">
      <c r="A911" s="31" t="s">
        <v>319</v>
      </c>
      <c r="B911" s="31" t="s">
        <v>880</v>
      </c>
      <c r="C911" s="31" t="s">
        <v>673</v>
      </c>
      <c r="F911" s="31" t="s">
        <v>12</v>
      </c>
      <c r="G911" s="354">
        <v>44985.647951388892</v>
      </c>
      <c r="H911" s="354">
        <v>44985.647951388892</v>
      </c>
      <c r="I911" s="19" t="str">
        <f t="shared" si="154"/>
        <v>J</v>
      </c>
      <c r="J911" s="19" t="str">
        <f t="shared" si="155"/>
        <v>N</v>
      </c>
      <c r="K911" s="19" t="str">
        <f t="shared" si="156"/>
        <v>zzzz</v>
      </c>
      <c r="L911" s="19" t="str">
        <f t="shared" si="157"/>
        <v>ON</v>
      </c>
      <c r="M911" s="19" t="str">
        <f t="shared" si="158"/>
        <v>-</v>
      </c>
      <c r="N911" s="355" t="str">
        <f t="shared" si="159"/>
        <v/>
      </c>
      <c r="O911" s="355" t="str">
        <f t="shared" si="160"/>
        <v/>
      </c>
      <c r="P911" s="19" t="str">
        <f t="shared" si="161"/>
        <v/>
      </c>
      <c r="Q911" s="355">
        <f t="shared" si="162"/>
        <v>7</v>
      </c>
      <c r="R911" s="355">
        <f t="shared" si="163"/>
        <v>523</v>
      </c>
      <c r="S911" s="355">
        <f t="shared" si="164"/>
        <v>523</v>
      </c>
    </row>
    <row r="912" spans="1:19" ht="12.75" customHeight="1" thickBot="1" x14ac:dyDescent="0.25">
      <c r="A912" s="31" t="s">
        <v>319</v>
      </c>
      <c r="B912" s="31" t="s">
        <v>880</v>
      </c>
      <c r="C912" s="31" t="s">
        <v>673</v>
      </c>
      <c r="F912" s="31" t="s">
        <v>13</v>
      </c>
      <c r="G912" s="354">
        <v>44358.621111111112</v>
      </c>
      <c r="H912" s="354">
        <v>44358.621111111112</v>
      </c>
      <c r="I912" s="19" t="str">
        <f t="shared" si="154"/>
        <v>J</v>
      </c>
      <c r="J912" s="19" t="str">
        <f t="shared" si="155"/>
        <v>N</v>
      </c>
      <c r="K912" s="19" t="str">
        <f t="shared" si="156"/>
        <v>zzzz</v>
      </c>
      <c r="L912" s="19" t="str">
        <f t="shared" si="157"/>
        <v>ON</v>
      </c>
      <c r="M912" s="19" t="str">
        <f t="shared" si="158"/>
        <v>-</v>
      </c>
      <c r="N912" s="355">
        <f t="shared" si="159"/>
        <v>8</v>
      </c>
      <c r="O912" s="355" t="str">
        <f t="shared" si="160"/>
        <v/>
      </c>
      <c r="P912" s="19" t="str">
        <f t="shared" si="161"/>
        <v/>
      </c>
      <c r="Q912" s="355">
        <f t="shared" si="162"/>
        <v>8</v>
      </c>
      <c r="R912" s="355">
        <f t="shared" si="163"/>
        <v>524</v>
      </c>
      <c r="S912" s="355">
        <f t="shared" si="164"/>
        <v>524</v>
      </c>
    </row>
    <row r="913" spans="1:19" ht="12.75" customHeight="1" thickBot="1" x14ac:dyDescent="0.25">
      <c r="A913" s="341" t="s">
        <v>116</v>
      </c>
      <c r="B913" s="341" t="s">
        <v>1123</v>
      </c>
      <c r="C913" s="341" t="s">
        <v>673</v>
      </c>
      <c r="F913" s="341" t="s">
        <v>6</v>
      </c>
      <c r="G913" s="354">
        <v>45314.460509259261</v>
      </c>
      <c r="H913" s="354">
        <v>45314.460509259261</v>
      </c>
      <c r="I913" s="19" t="str">
        <f t="shared" si="154"/>
        <v>J</v>
      </c>
      <c r="J913" s="19" t="str">
        <f t="shared" si="155"/>
        <v>N</v>
      </c>
      <c r="K913" s="19" t="str">
        <f t="shared" si="156"/>
        <v>zzzz</v>
      </c>
      <c r="L913" s="19" t="str">
        <f t="shared" si="157"/>
        <v>ON</v>
      </c>
      <c r="M913" s="353" t="str">
        <f t="shared" si="158"/>
        <v>-</v>
      </c>
      <c r="N913" s="356" t="str">
        <f t="shared" si="159"/>
        <v/>
      </c>
      <c r="O913" s="356" t="str">
        <f t="shared" si="160"/>
        <v/>
      </c>
      <c r="P913" s="353" t="str">
        <f t="shared" si="161"/>
        <v/>
      </c>
      <c r="Q913" s="356">
        <f t="shared" si="162"/>
        <v>1</v>
      </c>
      <c r="R913" s="356">
        <f t="shared" si="163"/>
        <v>525</v>
      </c>
      <c r="S913" s="356">
        <f t="shared" si="164"/>
        <v>525</v>
      </c>
    </row>
    <row r="914" spans="1:19" ht="12.75" customHeight="1" thickBot="1" x14ac:dyDescent="0.25">
      <c r="A914" s="31" t="s">
        <v>116</v>
      </c>
      <c r="B914" s="31" t="s">
        <v>1159</v>
      </c>
      <c r="C914" s="31" t="s">
        <v>673</v>
      </c>
      <c r="F914" s="31" t="s">
        <v>7</v>
      </c>
      <c r="G914" s="354">
        <v>44860.582685185182</v>
      </c>
      <c r="H914" s="354">
        <v>44860.603796296295</v>
      </c>
      <c r="I914" s="19" t="str">
        <f t="shared" si="154"/>
        <v>J</v>
      </c>
      <c r="J914" s="19" t="str">
        <f t="shared" si="155"/>
        <v>N</v>
      </c>
      <c r="K914" s="19" t="str">
        <f t="shared" si="156"/>
        <v>zzzz</v>
      </c>
      <c r="L914" s="19" t="str">
        <f t="shared" si="157"/>
        <v>ON</v>
      </c>
      <c r="M914" s="19" t="str">
        <f t="shared" si="158"/>
        <v>-</v>
      </c>
      <c r="N914" s="355" t="str">
        <f t="shared" si="159"/>
        <v/>
      </c>
      <c r="O914" s="355" t="str">
        <f t="shared" si="160"/>
        <v/>
      </c>
      <c r="P914" s="19" t="str">
        <f t="shared" si="161"/>
        <v/>
      </c>
      <c r="Q914" s="355">
        <f t="shared" si="162"/>
        <v>2</v>
      </c>
      <c r="R914" s="355">
        <f t="shared" si="163"/>
        <v>526</v>
      </c>
      <c r="S914" s="355">
        <f t="shared" si="164"/>
        <v>526</v>
      </c>
    </row>
    <row r="915" spans="1:19" ht="12.75" customHeight="1" thickBot="1" x14ac:dyDescent="0.25">
      <c r="A915" s="31" t="s">
        <v>116</v>
      </c>
      <c r="B915" s="31" t="s">
        <v>1123</v>
      </c>
      <c r="C915" s="31" t="s">
        <v>673</v>
      </c>
      <c r="F915" s="31" t="s">
        <v>16</v>
      </c>
      <c r="G915" s="354">
        <v>44952.543715277781</v>
      </c>
      <c r="H915" s="354">
        <v>45631.545671296299</v>
      </c>
      <c r="I915" s="19" t="str">
        <f t="shared" si="154"/>
        <v>J</v>
      </c>
      <c r="J915" s="19" t="str">
        <f t="shared" si="155"/>
        <v>N</v>
      </c>
      <c r="K915" s="19" t="str">
        <f t="shared" si="156"/>
        <v>zzzz</v>
      </c>
      <c r="L915" s="19" t="str">
        <f t="shared" si="157"/>
        <v>ON</v>
      </c>
      <c r="M915" s="19" t="str">
        <f t="shared" si="158"/>
        <v>-</v>
      </c>
      <c r="N915" s="355" t="str">
        <f t="shared" si="159"/>
        <v/>
      </c>
      <c r="O915" s="355" t="str">
        <f t="shared" si="160"/>
        <v/>
      </c>
      <c r="P915" s="19" t="str">
        <f t="shared" si="161"/>
        <v/>
      </c>
      <c r="Q915" s="355">
        <f t="shared" si="162"/>
        <v>3</v>
      </c>
      <c r="R915" s="355">
        <f t="shared" si="163"/>
        <v>527</v>
      </c>
      <c r="S915" s="355">
        <f t="shared" si="164"/>
        <v>527</v>
      </c>
    </row>
    <row r="916" spans="1:19" ht="12.75" customHeight="1" thickBot="1" x14ac:dyDescent="0.25">
      <c r="A916" s="31" t="s">
        <v>116</v>
      </c>
      <c r="B916" s="31" t="s">
        <v>1123</v>
      </c>
      <c r="C916" s="31" t="s">
        <v>673</v>
      </c>
      <c r="F916" s="31" t="s">
        <v>9</v>
      </c>
      <c r="G916" s="354">
        <v>45309.469780092593</v>
      </c>
      <c r="H916" s="354">
        <v>45632.603437500002</v>
      </c>
      <c r="I916" s="19" t="str">
        <f t="shared" si="154"/>
        <v>J</v>
      </c>
      <c r="J916" s="19" t="str">
        <f t="shared" si="155"/>
        <v>N</v>
      </c>
      <c r="K916" s="19" t="str">
        <f t="shared" si="156"/>
        <v>zzzz</v>
      </c>
      <c r="L916" s="19" t="str">
        <f t="shared" si="157"/>
        <v>ON</v>
      </c>
      <c r="M916" s="19" t="str">
        <f t="shared" si="158"/>
        <v>-</v>
      </c>
      <c r="N916" s="355" t="str">
        <f t="shared" si="159"/>
        <v/>
      </c>
      <c r="O916" s="355" t="str">
        <f t="shared" si="160"/>
        <v/>
      </c>
      <c r="P916" s="19" t="str">
        <f t="shared" si="161"/>
        <v/>
      </c>
      <c r="Q916" s="355">
        <f t="shared" si="162"/>
        <v>4</v>
      </c>
      <c r="R916" s="355">
        <f t="shared" si="163"/>
        <v>528</v>
      </c>
      <c r="S916" s="355">
        <f t="shared" si="164"/>
        <v>528</v>
      </c>
    </row>
    <row r="917" spans="1:19" ht="12.75" customHeight="1" thickBot="1" x14ac:dyDescent="0.25">
      <c r="A917" s="31" t="s">
        <v>116</v>
      </c>
      <c r="B917" s="31" t="s">
        <v>1123</v>
      </c>
      <c r="C917" s="31" t="s">
        <v>673</v>
      </c>
      <c r="F917" s="31" t="s">
        <v>11</v>
      </c>
      <c r="G917" s="354">
        <v>45799.581180555557</v>
      </c>
      <c r="H917" s="354">
        <v>45799.581180555557</v>
      </c>
      <c r="I917" s="19" t="str">
        <f t="shared" si="154"/>
        <v>J</v>
      </c>
      <c r="J917" s="19" t="str">
        <f t="shared" si="155"/>
        <v>N</v>
      </c>
      <c r="K917" s="19" t="str">
        <f t="shared" si="156"/>
        <v>zzzz</v>
      </c>
      <c r="L917" s="19" t="str">
        <f t="shared" si="157"/>
        <v>ON</v>
      </c>
      <c r="M917" s="19" t="str">
        <f t="shared" si="158"/>
        <v>-</v>
      </c>
      <c r="N917" s="355" t="str">
        <f t="shared" si="159"/>
        <v/>
      </c>
      <c r="O917" s="355" t="str">
        <f t="shared" si="160"/>
        <v/>
      </c>
      <c r="P917" s="19" t="str">
        <f t="shared" si="161"/>
        <v/>
      </c>
      <c r="Q917" s="355">
        <f t="shared" si="162"/>
        <v>5</v>
      </c>
      <c r="R917" s="355">
        <f t="shared" si="163"/>
        <v>529</v>
      </c>
      <c r="S917" s="355">
        <f t="shared" si="164"/>
        <v>529</v>
      </c>
    </row>
    <row r="918" spans="1:19" ht="12.75" customHeight="1" thickBot="1" x14ac:dyDescent="0.25">
      <c r="A918" s="31" t="s">
        <v>116</v>
      </c>
      <c r="B918" s="31" t="s">
        <v>1123</v>
      </c>
      <c r="C918" s="31" t="s">
        <v>673</v>
      </c>
      <c r="F918" s="31" t="s">
        <v>15</v>
      </c>
      <c r="G918" s="354">
        <v>44736.587002314816</v>
      </c>
      <c r="H918" s="354">
        <v>44789.508321759262</v>
      </c>
      <c r="I918" s="19" t="str">
        <f t="shared" si="154"/>
        <v>J</v>
      </c>
      <c r="J918" s="19" t="str">
        <f t="shared" si="155"/>
        <v>N</v>
      </c>
      <c r="K918" s="19" t="str">
        <f t="shared" si="156"/>
        <v>zzzz</v>
      </c>
      <c r="L918" s="19" t="str">
        <f t="shared" si="157"/>
        <v>ON</v>
      </c>
      <c r="M918" s="19" t="str">
        <f t="shared" si="158"/>
        <v>-</v>
      </c>
      <c r="N918" s="355" t="str">
        <f t="shared" si="159"/>
        <v/>
      </c>
      <c r="O918" s="355" t="str">
        <f t="shared" si="160"/>
        <v/>
      </c>
      <c r="P918" s="19" t="str">
        <f t="shared" si="161"/>
        <v/>
      </c>
      <c r="Q918" s="355">
        <f t="shared" si="162"/>
        <v>6</v>
      </c>
      <c r="R918" s="355">
        <f t="shared" si="163"/>
        <v>530</v>
      </c>
      <c r="S918" s="355">
        <f t="shared" si="164"/>
        <v>530</v>
      </c>
    </row>
    <row r="919" spans="1:19" ht="12.75" customHeight="1" thickBot="1" x14ac:dyDescent="0.25">
      <c r="A919" s="31" t="s">
        <v>116</v>
      </c>
      <c r="B919" s="31" t="s">
        <v>1123</v>
      </c>
      <c r="C919" s="31" t="s">
        <v>673</v>
      </c>
      <c r="F919" s="31" t="s">
        <v>12</v>
      </c>
      <c r="G919" s="354">
        <v>45812.672025462962</v>
      </c>
      <c r="H919" s="354">
        <v>45812.672025462962</v>
      </c>
      <c r="I919" s="19" t="str">
        <f t="shared" si="154"/>
        <v>J</v>
      </c>
      <c r="J919" s="19" t="str">
        <f t="shared" si="155"/>
        <v>N</v>
      </c>
      <c r="K919" s="19" t="str">
        <f t="shared" si="156"/>
        <v>zzzz</v>
      </c>
      <c r="L919" s="19" t="str">
        <f t="shared" si="157"/>
        <v>ON</v>
      </c>
      <c r="M919" s="19" t="str">
        <f t="shared" si="158"/>
        <v>-</v>
      </c>
      <c r="N919" s="355">
        <f t="shared" si="159"/>
        <v>7</v>
      </c>
      <c r="O919" s="355" t="str">
        <f t="shared" si="160"/>
        <v/>
      </c>
      <c r="P919" s="19" t="str">
        <f t="shared" si="161"/>
        <v/>
      </c>
      <c r="Q919" s="355">
        <f t="shared" si="162"/>
        <v>7</v>
      </c>
      <c r="R919" s="355">
        <f t="shared" si="163"/>
        <v>531</v>
      </c>
      <c r="S919" s="355">
        <f t="shared" si="164"/>
        <v>531</v>
      </c>
    </row>
    <row r="920" spans="1:19" ht="12.75" customHeight="1" thickBot="1" x14ac:dyDescent="0.25">
      <c r="A920" s="31" t="s">
        <v>105</v>
      </c>
      <c r="B920" s="31" t="s">
        <v>762</v>
      </c>
      <c r="C920" s="31" t="s">
        <v>673</v>
      </c>
      <c r="E920" s="341">
        <v>57</v>
      </c>
      <c r="F920" s="31" t="s">
        <v>6</v>
      </c>
      <c r="G920" s="354">
        <v>41723.429965277777</v>
      </c>
      <c r="H920" s="354">
        <v>45470.364444444444</v>
      </c>
      <c r="I920" s="19" t="str">
        <f t="shared" si="154"/>
        <v>J</v>
      </c>
      <c r="J920" s="19" t="str">
        <f t="shared" si="155"/>
        <v>N</v>
      </c>
      <c r="K920" s="19" t="str">
        <f t="shared" si="156"/>
        <v>zzzz</v>
      </c>
      <c r="L920" s="19" t="str">
        <f t="shared" si="157"/>
        <v>ON</v>
      </c>
      <c r="M920" s="19" t="str">
        <f t="shared" si="158"/>
        <v>-</v>
      </c>
      <c r="N920" s="355" t="str">
        <f t="shared" si="159"/>
        <v/>
      </c>
      <c r="O920" s="355" t="str">
        <f t="shared" si="160"/>
        <v/>
      </c>
      <c r="P920" s="19" t="str">
        <f t="shared" si="161"/>
        <v/>
      </c>
      <c r="Q920" s="355">
        <f t="shared" si="162"/>
        <v>1</v>
      </c>
      <c r="R920" s="355">
        <f t="shared" si="163"/>
        <v>532</v>
      </c>
      <c r="S920" s="355">
        <f t="shared" si="164"/>
        <v>532</v>
      </c>
    </row>
    <row r="921" spans="1:19" ht="12.75" customHeight="1" thickBot="1" x14ac:dyDescent="0.25">
      <c r="A921" s="341" t="s">
        <v>105</v>
      </c>
      <c r="B921" s="341" t="s">
        <v>762</v>
      </c>
      <c r="C921" s="341" t="s">
        <v>673</v>
      </c>
      <c r="E921" s="341">
        <v>26</v>
      </c>
      <c r="F921" s="341" t="s">
        <v>7</v>
      </c>
      <c r="G921" s="354">
        <v>45384.579872685186</v>
      </c>
      <c r="H921" s="354">
        <v>45468.602627314816</v>
      </c>
      <c r="I921" s="19" t="str">
        <f t="shared" si="154"/>
        <v>J</v>
      </c>
      <c r="J921" s="19" t="str">
        <f t="shared" si="155"/>
        <v>N</v>
      </c>
      <c r="K921" s="19" t="str">
        <f t="shared" si="156"/>
        <v>zzzz</v>
      </c>
      <c r="L921" s="19" t="str">
        <f t="shared" si="157"/>
        <v>ON</v>
      </c>
      <c r="M921" s="353" t="str">
        <f t="shared" si="158"/>
        <v>-</v>
      </c>
      <c r="N921" s="356" t="str">
        <f t="shared" si="159"/>
        <v/>
      </c>
      <c r="O921" s="356" t="str">
        <f t="shared" si="160"/>
        <v/>
      </c>
      <c r="P921" s="353" t="str">
        <f t="shared" si="161"/>
        <v/>
      </c>
      <c r="Q921" s="356">
        <f t="shared" si="162"/>
        <v>2</v>
      </c>
      <c r="R921" s="356">
        <f t="shared" si="163"/>
        <v>533</v>
      </c>
      <c r="S921" s="356">
        <f t="shared" si="164"/>
        <v>533</v>
      </c>
    </row>
    <row r="922" spans="1:19" ht="12.75" customHeight="1" thickBot="1" x14ac:dyDescent="0.25">
      <c r="A922" s="31" t="s">
        <v>105</v>
      </c>
      <c r="B922" s="31" t="s">
        <v>762</v>
      </c>
      <c r="C922" s="31" t="s">
        <v>673</v>
      </c>
      <c r="F922" s="31" t="s">
        <v>16</v>
      </c>
      <c r="G922" s="354">
        <v>44601.384745370371</v>
      </c>
      <c r="H922" s="354">
        <v>44601.384745370371</v>
      </c>
      <c r="I922" s="19" t="str">
        <f t="shared" si="154"/>
        <v>J</v>
      </c>
      <c r="J922" s="19" t="str">
        <f t="shared" si="155"/>
        <v>N</v>
      </c>
      <c r="K922" s="19" t="str">
        <f t="shared" si="156"/>
        <v>zzzz</v>
      </c>
      <c r="L922" s="19" t="str">
        <f t="shared" si="157"/>
        <v>ON</v>
      </c>
      <c r="M922" s="19" t="str">
        <f t="shared" si="158"/>
        <v>-</v>
      </c>
      <c r="N922" s="355" t="str">
        <f t="shared" si="159"/>
        <v/>
      </c>
      <c r="O922" s="355" t="str">
        <f t="shared" si="160"/>
        <v/>
      </c>
      <c r="P922" s="19" t="str">
        <f t="shared" si="161"/>
        <v/>
      </c>
      <c r="Q922" s="355">
        <f t="shared" si="162"/>
        <v>3</v>
      </c>
      <c r="R922" s="355">
        <f t="shared" si="163"/>
        <v>534</v>
      </c>
      <c r="S922" s="355">
        <f t="shared" si="164"/>
        <v>534</v>
      </c>
    </row>
    <row r="923" spans="1:19" ht="12.75" customHeight="1" thickBot="1" x14ac:dyDescent="0.25">
      <c r="A923" s="31" t="s">
        <v>105</v>
      </c>
      <c r="B923" s="31" t="s">
        <v>762</v>
      </c>
      <c r="C923" s="31" t="s">
        <v>673</v>
      </c>
      <c r="E923" s="341">
        <v>50</v>
      </c>
      <c r="F923" s="31" t="s">
        <v>9</v>
      </c>
      <c r="G923" s="354">
        <v>44147.415520833332</v>
      </c>
      <c r="H923" s="354">
        <v>45812.429502314815</v>
      </c>
      <c r="I923" s="19" t="str">
        <f t="shared" si="154"/>
        <v>J</v>
      </c>
      <c r="J923" s="19" t="str">
        <f t="shared" si="155"/>
        <v>N</v>
      </c>
      <c r="K923" s="19" t="str">
        <f t="shared" si="156"/>
        <v>zzzz</v>
      </c>
      <c r="L923" s="19" t="str">
        <f t="shared" si="157"/>
        <v>ON</v>
      </c>
      <c r="M923" s="19" t="str">
        <f t="shared" si="158"/>
        <v>-</v>
      </c>
      <c r="N923" s="355" t="str">
        <f t="shared" si="159"/>
        <v/>
      </c>
      <c r="O923" s="355" t="str">
        <f t="shared" si="160"/>
        <v/>
      </c>
      <c r="P923" s="19" t="str">
        <f t="shared" si="161"/>
        <v/>
      </c>
      <c r="Q923" s="355">
        <f t="shared" si="162"/>
        <v>4</v>
      </c>
      <c r="R923" s="355">
        <f t="shared" si="163"/>
        <v>535</v>
      </c>
      <c r="S923" s="355">
        <f t="shared" si="164"/>
        <v>535</v>
      </c>
    </row>
    <row r="924" spans="1:19" ht="12.75" customHeight="1" thickBot="1" x14ac:dyDescent="0.25">
      <c r="A924" s="341" t="s">
        <v>105</v>
      </c>
      <c r="B924" s="341" t="s">
        <v>762</v>
      </c>
      <c r="C924" s="341" t="s">
        <v>673</v>
      </c>
      <c r="F924" s="341" t="s">
        <v>11</v>
      </c>
      <c r="G924" s="354">
        <v>45677.596851851849</v>
      </c>
      <c r="H924" s="354">
        <v>45677.596851851849</v>
      </c>
      <c r="I924" s="19" t="str">
        <f t="shared" si="154"/>
        <v>J</v>
      </c>
      <c r="J924" s="19" t="str">
        <f t="shared" si="155"/>
        <v>N</v>
      </c>
      <c r="K924" s="19" t="str">
        <f t="shared" si="156"/>
        <v>zzzz</v>
      </c>
      <c r="L924" s="19" t="str">
        <f t="shared" si="157"/>
        <v>ON</v>
      </c>
      <c r="M924" s="19" t="str">
        <f t="shared" si="158"/>
        <v>-</v>
      </c>
      <c r="N924" s="355" t="str">
        <f t="shared" si="159"/>
        <v/>
      </c>
      <c r="O924" s="355" t="str">
        <f t="shared" si="160"/>
        <v/>
      </c>
      <c r="P924" s="19" t="str">
        <f t="shared" si="161"/>
        <v/>
      </c>
      <c r="Q924" s="355">
        <f t="shared" si="162"/>
        <v>5</v>
      </c>
      <c r="R924" s="355">
        <f t="shared" si="163"/>
        <v>536</v>
      </c>
      <c r="S924" s="355">
        <f t="shared" si="164"/>
        <v>536</v>
      </c>
    </row>
    <row r="925" spans="1:19" ht="12.75" customHeight="1" thickBot="1" x14ac:dyDescent="0.25">
      <c r="A925" s="31" t="s">
        <v>105</v>
      </c>
      <c r="B925" s="31" t="s">
        <v>762</v>
      </c>
      <c r="C925" s="31" t="s">
        <v>673</v>
      </c>
      <c r="F925" s="31" t="s">
        <v>15</v>
      </c>
      <c r="G925" s="354">
        <v>44523</v>
      </c>
      <c r="H925" s="354">
        <v>45660.398217592592</v>
      </c>
      <c r="I925" s="19" t="str">
        <f t="shared" si="154"/>
        <v>J</v>
      </c>
      <c r="J925" s="19" t="str">
        <f t="shared" si="155"/>
        <v>N</v>
      </c>
      <c r="K925" s="19" t="str">
        <f t="shared" si="156"/>
        <v>zzzz</v>
      </c>
      <c r="L925" s="19" t="str">
        <f t="shared" si="157"/>
        <v>ON</v>
      </c>
      <c r="M925" s="19" t="str">
        <f t="shared" si="158"/>
        <v>-</v>
      </c>
      <c r="N925" s="355" t="str">
        <f t="shared" si="159"/>
        <v/>
      </c>
      <c r="O925" s="355" t="str">
        <f t="shared" si="160"/>
        <v/>
      </c>
      <c r="P925" s="19" t="str">
        <f t="shared" si="161"/>
        <v/>
      </c>
      <c r="Q925" s="355">
        <f t="shared" si="162"/>
        <v>6</v>
      </c>
      <c r="R925" s="355">
        <f t="shared" si="163"/>
        <v>537</v>
      </c>
      <c r="S925" s="355">
        <f t="shared" si="164"/>
        <v>537</v>
      </c>
    </row>
    <row r="926" spans="1:19" ht="12.75" customHeight="1" thickBot="1" x14ac:dyDescent="0.25">
      <c r="A926" s="341" t="s">
        <v>105</v>
      </c>
      <c r="B926" s="341" t="s">
        <v>762</v>
      </c>
      <c r="C926" s="341" t="s">
        <v>673</v>
      </c>
      <c r="F926" s="341" t="s">
        <v>12</v>
      </c>
      <c r="G926" s="354">
        <v>45812.672164351854</v>
      </c>
      <c r="H926" s="354">
        <v>45812.672164351854</v>
      </c>
      <c r="I926" s="19" t="str">
        <f t="shared" si="154"/>
        <v>J</v>
      </c>
      <c r="J926" s="19" t="str">
        <f t="shared" si="155"/>
        <v>N</v>
      </c>
      <c r="K926" s="19" t="str">
        <f t="shared" si="156"/>
        <v>zzzz</v>
      </c>
      <c r="L926" s="19" t="str">
        <f t="shared" si="157"/>
        <v>ON</v>
      </c>
      <c r="M926" s="19" t="str">
        <f t="shared" si="158"/>
        <v>-</v>
      </c>
      <c r="N926" s="355">
        <f t="shared" si="159"/>
        <v>7</v>
      </c>
      <c r="O926" s="355" t="str">
        <f t="shared" si="160"/>
        <v/>
      </c>
      <c r="P926" s="19" t="str">
        <f t="shared" si="161"/>
        <v/>
      </c>
      <c r="Q926" s="355">
        <f t="shared" si="162"/>
        <v>7</v>
      </c>
      <c r="R926" s="355">
        <f t="shared" si="163"/>
        <v>538</v>
      </c>
      <c r="S926" s="355">
        <f t="shared" si="164"/>
        <v>538</v>
      </c>
    </row>
    <row r="927" spans="1:19" ht="12.75" customHeight="1" thickBot="1" x14ac:dyDescent="0.25">
      <c r="A927" s="31" t="s">
        <v>118</v>
      </c>
      <c r="B927" s="31" t="s">
        <v>881</v>
      </c>
      <c r="C927" s="31" t="s">
        <v>673</v>
      </c>
      <c r="E927" s="341">
        <v>58</v>
      </c>
      <c r="F927" s="31" t="s">
        <v>6</v>
      </c>
      <c r="G927" s="354">
        <v>45314.460914351854</v>
      </c>
      <c r="H927" s="354">
        <v>45470.364560185182</v>
      </c>
      <c r="I927" s="19" t="str">
        <f t="shared" si="154"/>
        <v>J</v>
      </c>
      <c r="J927" s="19" t="str">
        <f t="shared" si="155"/>
        <v>N</v>
      </c>
      <c r="K927" s="19" t="str">
        <f t="shared" si="156"/>
        <v>zzzz</v>
      </c>
      <c r="L927" s="19" t="str">
        <f t="shared" si="157"/>
        <v>ON</v>
      </c>
      <c r="M927" s="19" t="str">
        <f t="shared" si="158"/>
        <v>-</v>
      </c>
      <c r="N927" s="355" t="str">
        <f t="shared" si="159"/>
        <v/>
      </c>
      <c r="O927" s="355" t="str">
        <f t="shared" si="160"/>
        <v/>
      </c>
      <c r="P927" s="19" t="str">
        <f t="shared" si="161"/>
        <v/>
      </c>
      <c r="Q927" s="355">
        <f t="shared" si="162"/>
        <v>1</v>
      </c>
      <c r="R927" s="355">
        <f t="shared" si="163"/>
        <v>539</v>
      </c>
      <c r="S927" s="355">
        <f t="shared" si="164"/>
        <v>539</v>
      </c>
    </row>
    <row r="928" spans="1:19" ht="12.75" customHeight="1" thickBot="1" x14ac:dyDescent="0.25">
      <c r="A928" s="341" t="s">
        <v>118</v>
      </c>
      <c r="B928" s="341" t="s">
        <v>881</v>
      </c>
      <c r="C928" s="341" t="s">
        <v>673</v>
      </c>
      <c r="F928" s="341" t="s">
        <v>16</v>
      </c>
      <c r="G928" s="354">
        <v>44292.396168981482</v>
      </c>
      <c r="H928" s="354">
        <v>45793.324421296296</v>
      </c>
      <c r="I928" s="19" t="str">
        <f t="shared" si="154"/>
        <v>J</v>
      </c>
      <c r="J928" s="19" t="str">
        <f t="shared" si="155"/>
        <v>N</v>
      </c>
      <c r="K928" s="19" t="str">
        <f t="shared" si="156"/>
        <v>zzzz</v>
      </c>
      <c r="L928" s="19" t="str">
        <f t="shared" si="157"/>
        <v>ON</v>
      </c>
      <c r="M928" s="353" t="str">
        <f t="shared" si="158"/>
        <v>-</v>
      </c>
      <c r="N928" s="356" t="str">
        <f t="shared" si="159"/>
        <v/>
      </c>
      <c r="O928" s="356" t="str">
        <f t="shared" si="160"/>
        <v/>
      </c>
      <c r="P928" s="353" t="str">
        <f t="shared" si="161"/>
        <v/>
      </c>
      <c r="Q928" s="356">
        <f t="shared" si="162"/>
        <v>2</v>
      </c>
      <c r="R928" s="356">
        <f t="shared" si="163"/>
        <v>540</v>
      </c>
      <c r="S928" s="356">
        <f t="shared" si="164"/>
        <v>540</v>
      </c>
    </row>
    <row r="929" spans="1:19" ht="12.75" customHeight="1" thickBot="1" x14ac:dyDescent="0.25">
      <c r="A929" s="31" t="s">
        <v>118</v>
      </c>
      <c r="B929" s="31" t="s">
        <v>881</v>
      </c>
      <c r="C929" s="31" t="s">
        <v>673</v>
      </c>
      <c r="E929" s="341">
        <v>59</v>
      </c>
      <c r="F929" s="31" t="s">
        <v>9</v>
      </c>
      <c r="G929" s="354">
        <v>43516.476643518516</v>
      </c>
      <c r="H929" s="354">
        <v>45453.463217592594</v>
      </c>
      <c r="I929" s="19" t="str">
        <f t="shared" si="154"/>
        <v>J</v>
      </c>
      <c r="J929" s="19" t="str">
        <f t="shared" si="155"/>
        <v>N</v>
      </c>
      <c r="K929" s="19" t="str">
        <f t="shared" si="156"/>
        <v>zzzz</v>
      </c>
      <c r="L929" s="19" t="str">
        <f t="shared" si="157"/>
        <v>ON</v>
      </c>
      <c r="M929" s="19" t="str">
        <f t="shared" si="158"/>
        <v>-</v>
      </c>
      <c r="N929" s="355" t="str">
        <f t="shared" si="159"/>
        <v/>
      </c>
      <c r="O929" s="355" t="str">
        <f t="shared" si="160"/>
        <v/>
      </c>
      <c r="P929" s="19" t="str">
        <f t="shared" si="161"/>
        <v/>
      </c>
      <c r="Q929" s="355">
        <f t="shared" si="162"/>
        <v>3</v>
      </c>
      <c r="R929" s="355">
        <f t="shared" si="163"/>
        <v>541</v>
      </c>
      <c r="S929" s="355">
        <f t="shared" si="164"/>
        <v>541</v>
      </c>
    </row>
    <row r="930" spans="1:19" ht="12.75" customHeight="1" thickBot="1" x14ac:dyDescent="0.25">
      <c r="A930" s="341" t="s">
        <v>118</v>
      </c>
      <c r="B930" s="341" t="s">
        <v>881</v>
      </c>
      <c r="C930" s="341" t="s">
        <v>673</v>
      </c>
      <c r="F930" s="341" t="s">
        <v>10</v>
      </c>
      <c r="G930" s="354">
        <v>46001.382141203707</v>
      </c>
      <c r="H930" s="354">
        <v>46001.382141203707</v>
      </c>
      <c r="I930" s="19" t="str">
        <f t="shared" si="154"/>
        <v>J</v>
      </c>
      <c r="J930" s="19" t="str">
        <f t="shared" si="155"/>
        <v>N</v>
      </c>
      <c r="K930" s="19" t="str">
        <f t="shared" si="156"/>
        <v>zzzz</v>
      </c>
      <c r="L930" s="19" t="str">
        <f t="shared" si="157"/>
        <v>ON</v>
      </c>
      <c r="M930" s="19" t="str">
        <f t="shared" si="158"/>
        <v>-</v>
      </c>
      <c r="N930" s="355" t="str">
        <f t="shared" si="159"/>
        <v/>
      </c>
      <c r="O930" s="355" t="str">
        <f t="shared" si="160"/>
        <v/>
      </c>
      <c r="P930" s="19" t="str">
        <f t="shared" si="161"/>
        <v/>
      </c>
      <c r="Q930" s="355">
        <f t="shared" si="162"/>
        <v>4</v>
      </c>
      <c r="R930" s="355">
        <f t="shared" si="163"/>
        <v>542</v>
      </c>
      <c r="S930" s="355">
        <f t="shared" si="164"/>
        <v>542</v>
      </c>
    </row>
    <row r="931" spans="1:19" ht="12.75" customHeight="1" thickBot="1" x14ac:dyDescent="0.25">
      <c r="A931" s="31" t="s">
        <v>118</v>
      </c>
      <c r="B931" s="31" t="s">
        <v>881</v>
      </c>
      <c r="C931" s="31" t="s">
        <v>673</v>
      </c>
      <c r="F931" s="31" t="s">
        <v>11</v>
      </c>
      <c r="G931" s="354">
        <v>45799.579293981478</v>
      </c>
      <c r="H931" s="354">
        <v>45799.579293981478</v>
      </c>
      <c r="I931" s="19" t="str">
        <f t="shared" si="154"/>
        <v>J</v>
      </c>
      <c r="J931" s="19" t="str">
        <f t="shared" si="155"/>
        <v>N</v>
      </c>
      <c r="K931" s="19" t="str">
        <f t="shared" si="156"/>
        <v>zzzz</v>
      </c>
      <c r="L931" s="19" t="str">
        <f t="shared" si="157"/>
        <v>ON</v>
      </c>
      <c r="M931" s="19" t="str">
        <f t="shared" si="158"/>
        <v>-</v>
      </c>
      <c r="N931" s="355" t="str">
        <f t="shared" si="159"/>
        <v/>
      </c>
      <c r="O931" s="355" t="str">
        <f t="shared" si="160"/>
        <v/>
      </c>
      <c r="P931" s="19" t="str">
        <f t="shared" si="161"/>
        <v/>
      </c>
      <c r="Q931" s="355">
        <f t="shared" si="162"/>
        <v>5</v>
      </c>
      <c r="R931" s="355">
        <f t="shared" si="163"/>
        <v>543</v>
      </c>
      <c r="S931" s="355">
        <f t="shared" si="164"/>
        <v>543</v>
      </c>
    </row>
    <row r="932" spans="1:19" ht="12.75" customHeight="1" thickBot="1" x14ac:dyDescent="0.25">
      <c r="A932" s="31" t="s">
        <v>118</v>
      </c>
      <c r="B932" s="31" t="s">
        <v>881</v>
      </c>
      <c r="C932" s="31" t="s">
        <v>673</v>
      </c>
      <c r="F932" s="31" t="s">
        <v>15</v>
      </c>
      <c r="G932" s="354">
        <v>44300.481851851851</v>
      </c>
      <c r="H932" s="354">
        <v>45544.425937499997</v>
      </c>
      <c r="I932" s="19" t="str">
        <f t="shared" si="154"/>
        <v>J</v>
      </c>
      <c r="J932" s="19" t="str">
        <f t="shared" si="155"/>
        <v>N</v>
      </c>
      <c r="K932" s="19" t="str">
        <f t="shared" si="156"/>
        <v>zzzz</v>
      </c>
      <c r="L932" s="19" t="str">
        <f t="shared" si="157"/>
        <v>ON</v>
      </c>
      <c r="M932" s="19" t="str">
        <f t="shared" si="158"/>
        <v>-</v>
      </c>
      <c r="N932" s="355" t="str">
        <f t="shared" si="159"/>
        <v/>
      </c>
      <c r="O932" s="355" t="str">
        <f t="shared" si="160"/>
        <v/>
      </c>
      <c r="P932" s="19" t="str">
        <f t="shared" si="161"/>
        <v/>
      </c>
      <c r="Q932" s="355">
        <f t="shared" si="162"/>
        <v>6</v>
      </c>
      <c r="R932" s="355">
        <f t="shared" si="163"/>
        <v>544</v>
      </c>
      <c r="S932" s="355">
        <f t="shared" si="164"/>
        <v>544</v>
      </c>
    </row>
    <row r="933" spans="1:19" ht="12.75" customHeight="1" thickBot="1" x14ac:dyDescent="0.25">
      <c r="A933" s="31" t="s">
        <v>118</v>
      </c>
      <c r="B933" s="31" t="s">
        <v>881</v>
      </c>
      <c r="C933" s="31" t="s">
        <v>673</v>
      </c>
      <c r="F933" s="31" t="s">
        <v>12</v>
      </c>
      <c r="G933" s="354">
        <v>45812.672256944446</v>
      </c>
      <c r="H933" s="354">
        <v>45812.672256944446</v>
      </c>
      <c r="I933" s="19" t="str">
        <f t="shared" si="154"/>
        <v>J</v>
      </c>
      <c r="J933" s="19" t="str">
        <f t="shared" si="155"/>
        <v>N</v>
      </c>
      <c r="K933" s="19" t="str">
        <f t="shared" si="156"/>
        <v>zzzz</v>
      </c>
      <c r="L933" s="19" t="str">
        <f t="shared" si="157"/>
        <v>ON</v>
      </c>
      <c r="M933" s="19" t="str">
        <f t="shared" si="158"/>
        <v>-</v>
      </c>
      <c r="N933" s="355" t="str">
        <f t="shared" si="159"/>
        <v/>
      </c>
      <c r="O933" s="355" t="str">
        <f t="shared" si="160"/>
        <v/>
      </c>
      <c r="P933" s="19" t="str">
        <f t="shared" si="161"/>
        <v/>
      </c>
      <c r="Q933" s="355">
        <f t="shared" si="162"/>
        <v>7</v>
      </c>
      <c r="R933" s="355">
        <f t="shared" si="163"/>
        <v>545</v>
      </c>
      <c r="S933" s="355">
        <f t="shared" si="164"/>
        <v>545</v>
      </c>
    </row>
    <row r="934" spans="1:19" ht="12.75" customHeight="1" thickBot="1" x14ac:dyDescent="0.25">
      <c r="A934" s="31" t="s">
        <v>118</v>
      </c>
      <c r="B934" s="31" t="s">
        <v>881</v>
      </c>
      <c r="C934" s="31" t="s">
        <v>673</v>
      </c>
      <c r="F934" s="31" t="s">
        <v>13</v>
      </c>
      <c r="G934" s="354">
        <v>43809.465960648151</v>
      </c>
      <c r="H934" s="354">
        <v>45503.702048611114</v>
      </c>
      <c r="I934" s="19" t="str">
        <f t="shared" si="154"/>
        <v>J</v>
      </c>
      <c r="J934" s="19" t="str">
        <f t="shared" si="155"/>
        <v>N</v>
      </c>
      <c r="K934" s="19" t="str">
        <f t="shared" si="156"/>
        <v>zzzz</v>
      </c>
      <c r="L934" s="19" t="str">
        <f t="shared" si="157"/>
        <v>ON</v>
      </c>
      <c r="M934" s="19" t="str">
        <f t="shared" si="158"/>
        <v>-</v>
      </c>
      <c r="N934" s="355">
        <f t="shared" si="159"/>
        <v>8</v>
      </c>
      <c r="O934" s="355" t="str">
        <f t="shared" si="160"/>
        <v/>
      </c>
      <c r="P934" s="19" t="str">
        <f t="shared" si="161"/>
        <v/>
      </c>
      <c r="Q934" s="355">
        <f t="shared" si="162"/>
        <v>8</v>
      </c>
      <c r="R934" s="355">
        <f t="shared" si="163"/>
        <v>546</v>
      </c>
      <c r="S934" s="355">
        <f t="shared" si="164"/>
        <v>546</v>
      </c>
    </row>
    <row r="935" spans="1:19" ht="12.75" customHeight="1" thickBot="1" x14ac:dyDescent="0.25">
      <c r="A935" s="31" t="s">
        <v>212</v>
      </c>
      <c r="B935" s="31" t="s">
        <v>585</v>
      </c>
      <c r="C935" s="31" t="s">
        <v>673</v>
      </c>
      <c r="F935" s="31" t="s">
        <v>6</v>
      </c>
      <c r="G935" s="354">
        <v>45314.461168981485</v>
      </c>
      <c r="H935" s="354">
        <v>45314.461168981485</v>
      </c>
      <c r="I935" s="19" t="str">
        <f t="shared" si="154"/>
        <v>J</v>
      </c>
      <c r="J935" s="19" t="str">
        <f t="shared" si="155"/>
        <v>N</v>
      </c>
      <c r="K935" s="19" t="str">
        <f t="shared" si="156"/>
        <v>zzzz</v>
      </c>
      <c r="L935" s="19" t="str">
        <f t="shared" si="157"/>
        <v>ON</v>
      </c>
      <c r="M935" s="19" t="str">
        <f t="shared" si="158"/>
        <v>-</v>
      </c>
      <c r="N935" s="355" t="str">
        <f t="shared" si="159"/>
        <v/>
      </c>
      <c r="O935" s="355" t="str">
        <f t="shared" si="160"/>
        <v/>
      </c>
      <c r="P935" s="19" t="str">
        <f t="shared" si="161"/>
        <v/>
      </c>
      <c r="Q935" s="355">
        <f t="shared" si="162"/>
        <v>1</v>
      </c>
      <c r="R935" s="355">
        <f t="shared" si="163"/>
        <v>547</v>
      </c>
      <c r="S935" s="355">
        <f t="shared" si="164"/>
        <v>547</v>
      </c>
    </row>
    <row r="936" spans="1:19" ht="12.75" customHeight="1" thickBot="1" x14ac:dyDescent="0.25">
      <c r="A936" s="31" t="s">
        <v>212</v>
      </c>
      <c r="B936" s="31" t="s">
        <v>585</v>
      </c>
      <c r="C936" s="31" t="s">
        <v>673</v>
      </c>
      <c r="F936" s="31" t="s">
        <v>9</v>
      </c>
      <c r="G936" s="354">
        <v>45309.47011574074</v>
      </c>
      <c r="H936" s="354">
        <v>45632.603738425925</v>
      </c>
      <c r="I936" s="19" t="str">
        <f t="shared" si="154"/>
        <v>J</v>
      </c>
      <c r="J936" s="19" t="str">
        <f t="shared" si="155"/>
        <v>N</v>
      </c>
      <c r="K936" s="19" t="str">
        <f t="shared" si="156"/>
        <v>zzzz</v>
      </c>
      <c r="L936" s="19" t="str">
        <f t="shared" si="157"/>
        <v>ON</v>
      </c>
      <c r="M936" s="19" t="str">
        <f t="shared" si="158"/>
        <v>-</v>
      </c>
      <c r="N936" s="355" t="str">
        <f t="shared" si="159"/>
        <v/>
      </c>
      <c r="O936" s="355" t="str">
        <f t="shared" si="160"/>
        <v/>
      </c>
      <c r="P936" s="19" t="str">
        <f t="shared" si="161"/>
        <v/>
      </c>
      <c r="Q936" s="355">
        <f t="shared" si="162"/>
        <v>2</v>
      </c>
      <c r="R936" s="355">
        <f t="shared" si="163"/>
        <v>548</v>
      </c>
      <c r="S936" s="355">
        <f t="shared" si="164"/>
        <v>548</v>
      </c>
    </row>
    <row r="937" spans="1:19" ht="12.75" customHeight="1" thickBot="1" x14ac:dyDescent="0.25">
      <c r="A937" s="31" t="s">
        <v>212</v>
      </c>
      <c r="B937" s="31" t="s">
        <v>585</v>
      </c>
      <c r="C937" s="31" t="s">
        <v>673</v>
      </c>
      <c r="F937" s="31" t="s">
        <v>11</v>
      </c>
      <c r="G937" s="354">
        <v>45803.431215277778</v>
      </c>
      <c r="H937" s="354">
        <v>45803.431215277778</v>
      </c>
      <c r="I937" s="19" t="str">
        <f t="shared" si="154"/>
        <v>J</v>
      </c>
      <c r="J937" s="19" t="str">
        <f t="shared" si="155"/>
        <v>N</v>
      </c>
      <c r="K937" s="19" t="str">
        <f t="shared" si="156"/>
        <v>zzzz</v>
      </c>
      <c r="L937" s="19" t="str">
        <f t="shared" si="157"/>
        <v>ON</v>
      </c>
      <c r="M937" s="19" t="str">
        <f t="shared" si="158"/>
        <v>-</v>
      </c>
      <c r="N937" s="355" t="str">
        <f t="shared" si="159"/>
        <v/>
      </c>
      <c r="O937" s="355" t="str">
        <f t="shared" si="160"/>
        <v/>
      </c>
      <c r="P937" s="19" t="str">
        <f t="shared" si="161"/>
        <v/>
      </c>
      <c r="Q937" s="355">
        <f t="shared" si="162"/>
        <v>3</v>
      </c>
      <c r="R937" s="355">
        <f t="shared" si="163"/>
        <v>549</v>
      </c>
      <c r="S937" s="355">
        <f t="shared" si="164"/>
        <v>549</v>
      </c>
    </row>
    <row r="938" spans="1:19" ht="12.75" customHeight="1" thickBot="1" x14ac:dyDescent="0.25">
      <c r="A938" s="31" t="s">
        <v>212</v>
      </c>
      <c r="B938" s="31" t="s">
        <v>585</v>
      </c>
      <c r="C938" s="31" t="s">
        <v>673</v>
      </c>
      <c r="F938" s="31" t="s">
        <v>15</v>
      </c>
      <c r="G938" s="354">
        <v>44523</v>
      </c>
      <c r="H938" s="354">
        <v>45660.398356481484</v>
      </c>
      <c r="I938" s="19" t="str">
        <f t="shared" si="154"/>
        <v>J</v>
      </c>
      <c r="J938" s="19" t="str">
        <f t="shared" si="155"/>
        <v>N</v>
      </c>
      <c r="K938" s="19" t="str">
        <f t="shared" si="156"/>
        <v>zzzz</v>
      </c>
      <c r="L938" s="19" t="str">
        <f t="shared" si="157"/>
        <v>ON</v>
      </c>
      <c r="M938" s="19" t="str">
        <f t="shared" si="158"/>
        <v>-</v>
      </c>
      <c r="N938" s="355" t="str">
        <f t="shared" si="159"/>
        <v/>
      </c>
      <c r="O938" s="355" t="str">
        <f t="shared" si="160"/>
        <v/>
      </c>
      <c r="P938" s="19" t="str">
        <f t="shared" si="161"/>
        <v/>
      </c>
      <c r="Q938" s="355">
        <f t="shared" si="162"/>
        <v>4</v>
      </c>
      <c r="R938" s="355">
        <f t="shared" si="163"/>
        <v>550</v>
      </c>
      <c r="S938" s="355">
        <f t="shared" si="164"/>
        <v>550</v>
      </c>
    </row>
    <row r="939" spans="1:19" ht="12.75" customHeight="1" thickBot="1" x14ac:dyDescent="0.25">
      <c r="A939" s="31" t="s">
        <v>212</v>
      </c>
      <c r="B939" s="31" t="s">
        <v>585</v>
      </c>
      <c r="C939" s="31" t="s">
        <v>673</v>
      </c>
      <c r="F939" s="31" t="s">
        <v>12</v>
      </c>
      <c r="G939" s="354">
        <v>42854.381273148145</v>
      </c>
      <c r="H939" s="354">
        <v>42854.381273148145</v>
      </c>
      <c r="I939" s="19" t="str">
        <f t="shared" si="154"/>
        <v>J</v>
      </c>
      <c r="J939" s="19" t="str">
        <f t="shared" si="155"/>
        <v>N</v>
      </c>
      <c r="K939" s="19" t="str">
        <f t="shared" si="156"/>
        <v>zzzz</v>
      </c>
      <c r="L939" s="19" t="str">
        <f t="shared" si="157"/>
        <v>ON</v>
      </c>
      <c r="M939" s="19" t="str">
        <f t="shared" si="158"/>
        <v>-</v>
      </c>
      <c r="N939" s="355">
        <f t="shared" si="159"/>
        <v>5</v>
      </c>
      <c r="O939" s="355" t="str">
        <f t="shared" si="160"/>
        <v/>
      </c>
      <c r="P939" s="19" t="str">
        <f t="shared" si="161"/>
        <v/>
      </c>
      <c r="Q939" s="355">
        <f t="shared" si="162"/>
        <v>5</v>
      </c>
      <c r="R939" s="355">
        <f t="shared" si="163"/>
        <v>551</v>
      </c>
      <c r="S939" s="355">
        <f t="shared" si="164"/>
        <v>551</v>
      </c>
    </row>
    <row r="940" spans="1:19" ht="12.75" customHeight="1" thickBot="1" x14ac:dyDescent="0.25">
      <c r="A940" s="31" t="s">
        <v>141</v>
      </c>
      <c r="B940" s="31" t="s">
        <v>963</v>
      </c>
      <c r="C940" s="31" t="s">
        <v>673</v>
      </c>
      <c r="E940" s="341">
        <v>64</v>
      </c>
      <c r="F940" s="31" t="s">
        <v>6</v>
      </c>
      <c r="G940" s="354">
        <v>45314.461365740739</v>
      </c>
      <c r="H940" s="354">
        <v>45470.365532407406</v>
      </c>
      <c r="I940" s="19" t="str">
        <f t="shared" si="154"/>
        <v>J</v>
      </c>
      <c r="J940" s="19" t="str">
        <f t="shared" si="155"/>
        <v>N</v>
      </c>
      <c r="K940" s="19" t="str">
        <f t="shared" si="156"/>
        <v>zzzz</v>
      </c>
      <c r="L940" s="19" t="str">
        <f t="shared" si="157"/>
        <v>ON</v>
      </c>
      <c r="M940" s="19" t="str">
        <f t="shared" si="158"/>
        <v>-</v>
      </c>
      <c r="N940" s="355" t="str">
        <f t="shared" si="159"/>
        <v/>
      </c>
      <c r="O940" s="355" t="str">
        <f t="shared" si="160"/>
        <v/>
      </c>
      <c r="P940" s="19" t="str">
        <f t="shared" si="161"/>
        <v/>
      </c>
      <c r="Q940" s="355">
        <f t="shared" si="162"/>
        <v>1</v>
      </c>
      <c r="R940" s="355">
        <f t="shared" si="163"/>
        <v>552</v>
      </c>
      <c r="S940" s="355">
        <f t="shared" si="164"/>
        <v>552</v>
      </c>
    </row>
    <row r="941" spans="1:19" ht="12.75" customHeight="1" thickBot="1" x14ac:dyDescent="0.25">
      <c r="A941" s="341" t="s">
        <v>141</v>
      </c>
      <c r="B941" s="341" t="s">
        <v>1276</v>
      </c>
      <c r="C941" s="341" t="s">
        <v>673</v>
      </c>
      <c r="E941" s="341">
        <v>45</v>
      </c>
      <c r="F941" s="341" t="s">
        <v>8</v>
      </c>
      <c r="G941" s="354">
        <v>45078.5000462963</v>
      </c>
      <c r="H941" s="354">
        <v>45594.545775462961</v>
      </c>
      <c r="I941" s="19" t="str">
        <f t="shared" si="154"/>
        <v>J</v>
      </c>
      <c r="J941" s="19" t="str">
        <f t="shared" si="155"/>
        <v>N</v>
      </c>
      <c r="K941" s="19" t="str">
        <f t="shared" si="156"/>
        <v>zzzz</v>
      </c>
      <c r="L941" s="19" t="str">
        <f t="shared" si="157"/>
        <v>ON</v>
      </c>
      <c r="M941" s="353" t="str">
        <f t="shared" si="158"/>
        <v>-</v>
      </c>
      <c r="N941" s="356" t="str">
        <f t="shared" si="159"/>
        <v/>
      </c>
      <c r="O941" s="356" t="str">
        <f t="shared" si="160"/>
        <v/>
      </c>
      <c r="P941" s="353" t="str">
        <f t="shared" si="161"/>
        <v/>
      </c>
      <c r="Q941" s="356">
        <f t="shared" si="162"/>
        <v>2</v>
      </c>
      <c r="R941" s="356">
        <f t="shared" si="163"/>
        <v>553</v>
      </c>
      <c r="S941" s="356">
        <f t="shared" si="164"/>
        <v>553</v>
      </c>
    </row>
    <row r="942" spans="1:19" ht="12.75" customHeight="1" thickBot="1" x14ac:dyDescent="0.25">
      <c r="A942" s="31" t="s">
        <v>141</v>
      </c>
      <c r="B942" s="31" t="s">
        <v>963</v>
      </c>
      <c r="C942" s="31" t="s">
        <v>673</v>
      </c>
      <c r="E942" s="341">
        <v>65</v>
      </c>
      <c r="F942" s="31" t="s">
        <v>9</v>
      </c>
      <c r="G942" s="354">
        <v>40687.571122685185</v>
      </c>
      <c r="H942" s="354">
        <v>45453.463379629633</v>
      </c>
      <c r="I942" s="19" t="str">
        <f t="shared" si="154"/>
        <v>J</v>
      </c>
      <c r="J942" s="19" t="str">
        <f t="shared" si="155"/>
        <v>N</v>
      </c>
      <c r="K942" s="19" t="str">
        <f t="shared" si="156"/>
        <v>zzzz</v>
      </c>
      <c r="L942" s="19" t="str">
        <f t="shared" si="157"/>
        <v>ON</v>
      </c>
      <c r="M942" s="19" t="str">
        <f t="shared" si="158"/>
        <v>-</v>
      </c>
      <c r="N942" s="355" t="str">
        <f t="shared" si="159"/>
        <v/>
      </c>
      <c r="O942" s="355" t="str">
        <f t="shared" si="160"/>
        <v/>
      </c>
      <c r="P942" s="19" t="str">
        <f t="shared" si="161"/>
        <v/>
      </c>
      <c r="Q942" s="355">
        <f t="shared" si="162"/>
        <v>3</v>
      </c>
      <c r="R942" s="355">
        <f t="shared" si="163"/>
        <v>554</v>
      </c>
      <c r="S942" s="355">
        <f t="shared" si="164"/>
        <v>554</v>
      </c>
    </row>
    <row r="943" spans="1:19" ht="12.75" customHeight="1" thickBot="1" x14ac:dyDescent="0.25">
      <c r="A943" s="341" t="s">
        <v>141</v>
      </c>
      <c r="B943" s="341" t="s">
        <v>963</v>
      </c>
      <c r="C943" s="341" t="s">
        <v>673</v>
      </c>
      <c r="F943" s="341" t="s">
        <v>11</v>
      </c>
      <c r="G943" s="354">
        <v>45320.506342592591</v>
      </c>
      <c r="H943" s="354">
        <v>45820.332233796296</v>
      </c>
      <c r="I943" s="19" t="str">
        <f t="shared" si="154"/>
        <v>J</v>
      </c>
      <c r="J943" s="19" t="str">
        <f t="shared" si="155"/>
        <v>N</v>
      </c>
      <c r="K943" s="19" t="str">
        <f t="shared" si="156"/>
        <v>zzzz</v>
      </c>
      <c r="L943" s="19" t="str">
        <f t="shared" si="157"/>
        <v>ON</v>
      </c>
      <c r="M943" s="353" t="str">
        <f t="shared" si="158"/>
        <v>-</v>
      </c>
      <c r="N943" s="356" t="str">
        <f t="shared" si="159"/>
        <v/>
      </c>
      <c r="O943" s="356" t="str">
        <f t="shared" si="160"/>
        <v/>
      </c>
      <c r="P943" s="353" t="str">
        <f t="shared" si="161"/>
        <v/>
      </c>
      <c r="Q943" s="356">
        <f t="shared" si="162"/>
        <v>4</v>
      </c>
      <c r="R943" s="356">
        <f t="shared" si="163"/>
        <v>555</v>
      </c>
      <c r="S943" s="356">
        <f t="shared" si="164"/>
        <v>555</v>
      </c>
    </row>
    <row r="944" spans="1:19" ht="12.75" customHeight="1" thickBot="1" x14ac:dyDescent="0.25">
      <c r="A944" s="31" t="s">
        <v>141</v>
      </c>
      <c r="B944" s="31" t="s">
        <v>963</v>
      </c>
      <c r="C944" s="31" t="s">
        <v>673</v>
      </c>
      <c r="F944" s="31" t="s">
        <v>15</v>
      </c>
      <c r="G944" s="354">
        <v>44523</v>
      </c>
      <c r="H944" s="354">
        <v>45660.398495370369</v>
      </c>
      <c r="I944" s="19" t="str">
        <f t="shared" si="154"/>
        <v>J</v>
      </c>
      <c r="J944" s="19" t="str">
        <f t="shared" si="155"/>
        <v>N</v>
      </c>
      <c r="K944" s="19" t="str">
        <f t="shared" si="156"/>
        <v>zzzz</v>
      </c>
      <c r="L944" s="19" t="str">
        <f t="shared" si="157"/>
        <v>ON</v>
      </c>
      <c r="M944" s="19" t="str">
        <f t="shared" si="158"/>
        <v>-</v>
      </c>
      <c r="N944" s="355" t="str">
        <f t="shared" si="159"/>
        <v/>
      </c>
      <c r="O944" s="355" t="str">
        <f t="shared" si="160"/>
        <v/>
      </c>
      <c r="P944" s="19" t="str">
        <f t="shared" si="161"/>
        <v/>
      </c>
      <c r="Q944" s="355">
        <f t="shared" si="162"/>
        <v>5</v>
      </c>
      <c r="R944" s="355">
        <f t="shared" si="163"/>
        <v>556</v>
      </c>
      <c r="S944" s="355">
        <f t="shared" si="164"/>
        <v>556</v>
      </c>
    </row>
    <row r="945" spans="1:19" ht="12.75" customHeight="1" thickBot="1" x14ac:dyDescent="0.25">
      <c r="A945" s="31" t="s">
        <v>141</v>
      </c>
      <c r="B945" s="31" t="s">
        <v>963</v>
      </c>
      <c r="C945" s="31" t="s">
        <v>673</v>
      </c>
      <c r="F945" s="31" t="s">
        <v>12</v>
      </c>
      <c r="G945" s="354">
        <v>45812.672361111108</v>
      </c>
      <c r="H945" s="354">
        <v>45812.672361111108</v>
      </c>
      <c r="I945" s="19" t="str">
        <f t="shared" si="154"/>
        <v>J</v>
      </c>
      <c r="J945" s="19" t="str">
        <f t="shared" si="155"/>
        <v>N</v>
      </c>
      <c r="K945" s="19" t="str">
        <f t="shared" si="156"/>
        <v>zzzz</v>
      </c>
      <c r="L945" s="19" t="str">
        <f t="shared" si="157"/>
        <v>ON</v>
      </c>
      <c r="M945" s="19" t="str">
        <f t="shared" si="158"/>
        <v>-</v>
      </c>
      <c r="N945" s="355" t="str">
        <f t="shared" si="159"/>
        <v/>
      </c>
      <c r="O945" s="355" t="str">
        <f t="shared" si="160"/>
        <v/>
      </c>
      <c r="P945" s="19" t="str">
        <f t="shared" si="161"/>
        <v/>
      </c>
      <c r="Q945" s="355">
        <f t="shared" si="162"/>
        <v>6</v>
      </c>
      <c r="R945" s="355">
        <f t="shared" si="163"/>
        <v>557</v>
      </c>
      <c r="S945" s="355">
        <f t="shared" si="164"/>
        <v>557</v>
      </c>
    </row>
    <row r="946" spans="1:19" ht="12.75" customHeight="1" thickBot="1" x14ac:dyDescent="0.25">
      <c r="A946" s="31" t="s">
        <v>141</v>
      </c>
      <c r="B946" s="31" t="s">
        <v>963</v>
      </c>
      <c r="C946" s="31" t="s">
        <v>673</v>
      </c>
      <c r="F946" s="31" t="s">
        <v>13</v>
      </c>
      <c r="G946" s="354">
        <v>44358.622141203705</v>
      </c>
      <c r="H946" s="354">
        <v>45538.633425925924</v>
      </c>
      <c r="I946" s="19" t="str">
        <f t="shared" si="154"/>
        <v>J</v>
      </c>
      <c r="J946" s="19" t="str">
        <f t="shared" si="155"/>
        <v>N</v>
      </c>
      <c r="K946" s="19" t="str">
        <f t="shared" si="156"/>
        <v>zzzz</v>
      </c>
      <c r="L946" s="19" t="str">
        <f t="shared" si="157"/>
        <v>ON</v>
      </c>
      <c r="M946" s="19" t="str">
        <f t="shared" si="158"/>
        <v>-</v>
      </c>
      <c r="N946" s="355">
        <f t="shared" si="159"/>
        <v>7</v>
      </c>
      <c r="O946" s="355" t="str">
        <f t="shared" si="160"/>
        <v/>
      </c>
      <c r="P946" s="19" t="str">
        <f t="shared" si="161"/>
        <v/>
      </c>
      <c r="Q946" s="355">
        <f t="shared" si="162"/>
        <v>7</v>
      </c>
      <c r="R946" s="355">
        <f t="shared" si="163"/>
        <v>558</v>
      </c>
      <c r="S946" s="355">
        <f t="shared" si="164"/>
        <v>558</v>
      </c>
    </row>
    <row r="947" spans="1:19" ht="12.75" customHeight="1" thickBot="1" x14ac:dyDescent="0.25">
      <c r="A947" s="31" t="s">
        <v>711</v>
      </c>
      <c r="B947" s="31" t="s">
        <v>697</v>
      </c>
      <c r="C947" s="31" t="s">
        <v>673</v>
      </c>
      <c r="F947" s="31" t="s">
        <v>6</v>
      </c>
      <c r="G947" s="354">
        <v>45314.461689814816</v>
      </c>
      <c r="H947" s="354">
        <v>45314.461689814816</v>
      </c>
      <c r="I947" s="19" t="str">
        <f t="shared" si="154"/>
        <v>J</v>
      </c>
      <c r="J947" s="19" t="str">
        <f t="shared" si="155"/>
        <v>N</v>
      </c>
      <c r="K947" s="19" t="str">
        <f t="shared" si="156"/>
        <v>zzzz</v>
      </c>
      <c r="L947" s="19" t="str">
        <f t="shared" si="157"/>
        <v>ON</v>
      </c>
      <c r="M947" s="19" t="str">
        <f t="shared" si="158"/>
        <v>-</v>
      </c>
      <c r="N947" s="355" t="str">
        <f t="shared" si="159"/>
        <v/>
      </c>
      <c r="O947" s="355" t="str">
        <f t="shared" si="160"/>
        <v/>
      </c>
      <c r="P947" s="19" t="str">
        <f t="shared" si="161"/>
        <v/>
      </c>
      <c r="Q947" s="355">
        <f t="shared" si="162"/>
        <v>1</v>
      </c>
      <c r="R947" s="355">
        <f t="shared" si="163"/>
        <v>559</v>
      </c>
      <c r="S947" s="355">
        <f t="shared" si="164"/>
        <v>559</v>
      </c>
    </row>
    <row r="948" spans="1:19" ht="12.75" customHeight="1" thickBot="1" x14ac:dyDescent="0.25">
      <c r="A948" s="31" t="s">
        <v>711</v>
      </c>
      <c r="B948" s="31" t="s">
        <v>697</v>
      </c>
      <c r="C948" s="31" t="s">
        <v>673</v>
      </c>
      <c r="F948" s="31" t="s">
        <v>16</v>
      </c>
      <c r="G948" s="354">
        <v>45951.358101851853</v>
      </c>
      <c r="H948" s="354">
        <v>45951.358101851853</v>
      </c>
      <c r="I948" s="19" t="str">
        <f t="shared" si="154"/>
        <v>J</v>
      </c>
      <c r="J948" s="19" t="str">
        <f t="shared" si="155"/>
        <v>N</v>
      </c>
      <c r="K948" s="19" t="str">
        <f t="shared" si="156"/>
        <v>zzzz</v>
      </c>
      <c r="L948" s="19" t="str">
        <f t="shared" si="157"/>
        <v>ON</v>
      </c>
      <c r="M948" s="19" t="str">
        <f t="shared" si="158"/>
        <v>-</v>
      </c>
      <c r="N948" s="355" t="str">
        <f t="shared" si="159"/>
        <v/>
      </c>
      <c r="O948" s="355" t="str">
        <f t="shared" si="160"/>
        <v/>
      </c>
      <c r="P948" s="19" t="str">
        <f t="shared" si="161"/>
        <v/>
      </c>
      <c r="Q948" s="355">
        <f t="shared" si="162"/>
        <v>2</v>
      </c>
      <c r="R948" s="355">
        <f t="shared" si="163"/>
        <v>560</v>
      </c>
      <c r="S948" s="355">
        <f t="shared" si="164"/>
        <v>560</v>
      </c>
    </row>
    <row r="949" spans="1:19" ht="12.75" customHeight="1" thickBot="1" x14ac:dyDescent="0.25">
      <c r="A949" s="341" t="s">
        <v>711</v>
      </c>
      <c r="B949" s="341" t="s">
        <v>697</v>
      </c>
      <c r="C949" s="341" t="s">
        <v>673</v>
      </c>
      <c r="F949" s="341" t="s">
        <v>9</v>
      </c>
      <c r="G949" s="354">
        <v>45309.470289351855</v>
      </c>
      <c r="H949" s="354">
        <v>45632.603935185187</v>
      </c>
      <c r="I949" s="19" t="str">
        <f t="shared" si="154"/>
        <v>J</v>
      </c>
      <c r="J949" s="19" t="str">
        <f t="shared" si="155"/>
        <v>N</v>
      </c>
      <c r="K949" s="19" t="str">
        <f t="shared" si="156"/>
        <v>zzzz</v>
      </c>
      <c r="L949" s="19" t="str">
        <f t="shared" si="157"/>
        <v>ON</v>
      </c>
      <c r="M949" s="353" t="str">
        <f t="shared" si="158"/>
        <v>-</v>
      </c>
      <c r="N949" s="356" t="str">
        <f t="shared" si="159"/>
        <v/>
      </c>
      <c r="O949" s="356" t="str">
        <f t="shared" si="160"/>
        <v/>
      </c>
      <c r="P949" s="353" t="str">
        <f t="shared" si="161"/>
        <v/>
      </c>
      <c r="Q949" s="356">
        <f t="shared" si="162"/>
        <v>3</v>
      </c>
      <c r="R949" s="356">
        <f t="shared" si="163"/>
        <v>561</v>
      </c>
      <c r="S949" s="356">
        <f t="shared" si="164"/>
        <v>561</v>
      </c>
    </row>
    <row r="950" spans="1:19" ht="12.75" customHeight="1" thickBot="1" x14ac:dyDescent="0.25">
      <c r="A950" s="31" t="s">
        <v>711</v>
      </c>
      <c r="B950" s="31" t="s">
        <v>697</v>
      </c>
      <c r="C950" s="31" t="s">
        <v>673</v>
      </c>
      <c r="F950" s="31" t="s">
        <v>10</v>
      </c>
      <c r="G950" s="354">
        <v>44980.571805555555</v>
      </c>
      <c r="H950" s="354">
        <v>45453.666388888887</v>
      </c>
      <c r="I950" s="19" t="str">
        <f t="shared" si="154"/>
        <v>J</v>
      </c>
      <c r="J950" s="19" t="str">
        <f t="shared" si="155"/>
        <v>N</v>
      </c>
      <c r="K950" s="19" t="str">
        <f t="shared" si="156"/>
        <v>zzzz</v>
      </c>
      <c r="L950" s="19" t="str">
        <f t="shared" si="157"/>
        <v>ON</v>
      </c>
      <c r="M950" s="19" t="str">
        <f t="shared" si="158"/>
        <v>-</v>
      </c>
      <c r="N950" s="355" t="str">
        <f t="shared" si="159"/>
        <v/>
      </c>
      <c r="O950" s="355" t="str">
        <f t="shared" si="160"/>
        <v/>
      </c>
      <c r="P950" s="19" t="str">
        <f t="shared" si="161"/>
        <v/>
      </c>
      <c r="Q950" s="355">
        <f t="shared" si="162"/>
        <v>4</v>
      </c>
      <c r="R950" s="355">
        <f t="shared" si="163"/>
        <v>562</v>
      </c>
      <c r="S950" s="355">
        <f t="shared" si="164"/>
        <v>562</v>
      </c>
    </row>
    <row r="951" spans="1:19" ht="12.75" customHeight="1" thickBot="1" x14ac:dyDescent="0.25">
      <c r="A951" s="31" t="s">
        <v>711</v>
      </c>
      <c r="B951" s="31" t="s">
        <v>697</v>
      </c>
      <c r="C951" s="31" t="s">
        <v>673</v>
      </c>
      <c r="F951" s="31" t="s">
        <v>11</v>
      </c>
      <c r="G951" s="354">
        <v>45803.437638888892</v>
      </c>
      <c r="H951" s="354">
        <v>45803.437638888892</v>
      </c>
      <c r="I951" s="19" t="str">
        <f t="shared" si="154"/>
        <v>J</v>
      </c>
      <c r="J951" s="19" t="str">
        <f t="shared" si="155"/>
        <v>N</v>
      </c>
      <c r="K951" s="19" t="str">
        <f t="shared" si="156"/>
        <v>zzzz</v>
      </c>
      <c r="L951" s="19" t="str">
        <f t="shared" si="157"/>
        <v>ON</v>
      </c>
      <c r="M951" s="19" t="str">
        <f t="shared" si="158"/>
        <v>-</v>
      </c>
      <c r="N951" s="355" t="str">
        <f t="shared" si="159"/>
        <v/>
      </c>
      <c r="O951" s="355" t="str">
        <f t="shared" si="160"/>
        <v/>
      </c>
      <c r="P951" s="19" t="str">
        <f t="shared" si="161"/>
        <v/>
      </c>
      <c r="Q951" s="355">
        <f t="shared" si="162"/>
        <v>5</v>
      </c>
      <c r="R951" s="355">
        <f t="shared" si="163"/>
        <v>563</v>
      </c>
      <c r="S951" s="355">
        <f t="shared" si="164"/>
        <v>563</v>
      </c>
    </row>
    <row r="952" spans="1:19" ht="12.75" customHeight="1" thickBot="1" x14ac:dyDescent="0.25">
      <c r="A952" s="31" t="s">
        <v>711</v>
      </c>
      <c r="B952" s="31" t="s">
        <v>697</v>
      </c>
      <c r="C952" s="31" t="s">
        <v>673</v>
      </c>
      <c r="F952" s="31" t="s">
        <v>15</v>
      </c>
      <c r="G952" s="354">
        <v>44523</v>
      </c>
      <c r="H952" s="354">
        <v>44860.435520833336</v>
      </c>
      <c r="I952" s="19" t="str">
        <f t="shared" si="154"/>
        <v>J</v>
      </c>
      <c r="J952" s="19" t="str">
        <f t="shared" si="155"/>
        <v>N</v>
      </c>
      <c r="K952" s="19" t="str">
        <f t="shared" si="156"/>
        <v>zzzz</v>
      </c>
      <c r="L952" s="19" t="str">
        <f t="shared" si="157"/>
        <v>ON</v>
      </c>
      <c r="M952" s="19" t="str">
        <f t="shared" si="158"/>
        <v>-</v>
      </c>
      <c r="N952" s="355" t="str">
        <f t="shared" si="159"/>
        <v/>
      </c>
      <c r="O952" s="355" t="str">
        <f t="shared" si="160"/>
        <v/>
      </c>
      <c r="P952" s="19" t="str">
        <f t="shared" si="161"/>
        <v/>
      </c>
      <c r="Q952" s="355">
        <f t="shared" si="162"/>
        <v>6</v>
      </c>
      <c r="R952" s="355">
        <f t="shared" si="163"/>
        <v>564</v>
      </c>
      <c r="S952" s="355">
        <f t="shared" si="164"/>
        <v>564</v>
      </c>
    </row>
    <row r="953" spans="1:19" ht="12.75" customHeight="1" thickBot="1" x14ac:dyDescent="0.25">
      <c r="A953" s="341" t="s">
        <v>711</v>
      </c>
      <c r="B953" s="341" t="s">
        <v>697</v>
      </c>
      <c r="C953" s="341" t="s">
        <v>673</v>
      </c>
      <c r="F953" s="341" t="s">
        <v>12</v>
      </c>
      <c r="G953" s="354">
        <v>45812.672465277778</v>
      </c>
      <c r="H953" s="354">
        <v>45812.672465277778</v>
      </c>
      <c r="I953" s="19" t="str">
        <f t="shared" si="154"/>
        <v>J</v>
      </c>
      <c r="J953" s="19" t="str">
        <f t="shared" si="155"/>
        <v>N</v>
      </c>
      <c r="K953" s="19" t="str">
        <f t="shared" si="156"/>
        <v>zzzz</v>
      </c>
      <c r="L953" s="19" t="str">
        <f t="shared" si="157"/>
        <v>ON</v>
      </c>
      <c r="M953" s="353" t="str">
        <f t="shared" si="158"/>
        <v>-</v>
      </c>
      <c r="N953" s="356">
        <f t="shared" si="159"/>
        <v>7</v>
      </c>
      <c r="O953" s="356" t="str">
        <f t="shared" si="160"/>
        <v/>
      </c>
      <c r="P953" s="353" t="str">
        <f t="shared" si="161"/>
        <v/>
      </c>
      <c r="Q953" s="356">
        <f t="shared" si="162"/>
        <v>7</v>
      </c>
      <c r="R953" s="356">
        <f t="shared" si="163"/>
        <v>565</v>
      </c>
      <c r="S953" s="356">
        <f t="shared" si="164"/>
        <v>565</v>
      </c>
    </row>
    <row r="954" spans="1:19" ht="12.75" customHeight="1" thickBot="1" x14ac:dyDescent="0.25">
      <c r="A954" s="31" t="s">
        <v>109</v>
      </c>
      <c r="B954" s="31" t="s">
        <v>586</v>
      </c>
      <c r="C954" s="31" t="s">
        <v>673</v>
      </c>
      <c r="F954" s="31" t="s">
        <v>6</v>
      </c>
      <c r="G954" s="354">
        <v>45314.461886574078</v>
      </c>
      <c r="H954" s="354">
        <v>45314.461886574078</v>
      </c>
      <c r="I954" s="19" t="str">
        <f t="shared" si="154"/>
        <v>J</v>
      </c>
      <c r="J954" s="19" t="str">
        <f t="shared" si="155"/>
        <v>N</v>
      </c>
      <c r="K954" s="19" t="str">
        <f t="shared" si="156"/>
        <v>zzzz</v>
      </c>
      <c r="L954" s="19" t="str">
        <f t="shared" si="157"/>
        <v>ON</v>
      </c>
      <c r="M954" s="19" t="str">
        <f t="shared" si="158"/>
        <v>-</v>
      </c>
      <c r="N954" s="355" t="str">
        <f t="shared" si="159"/>
        <v/>
      </c>
      <c r="O954" s="355" t="str">
        <f t="shared" si="160"/>
        <v/>
      </c>
      <c r="P954" s="19" t="str">
        <f t="shared" si="161"/>
        <v/>
      </c>
      <c r="Q954" s="355">
        <f t="shared" si="162"/>
        <v>1</v>
      </c>
      <c r="R954" s="355">
        <f t="shared" si="163"/>
        <v>566</v>
      </c>
      <c r="S954" s="355">
        <f t="shared" si="164"/>
        <v>566</v>
      </c>
    </row>
    <row r="955" spans="1:19" ht="12.75" customHeight="1" thickBot="1" x14ac:dyDescent="0.25">
      <c r="A955" s="31" t="s">
        <v>109</v>
      </c>
      <c r="B955" s="31" t="s">
        <v>586</v>
      </c>
      <c r="C955" s="31" t="s">
        <v>673</v>
      </c>
      <c r="F955" s="31" t="s">
        <v>9</v>
      </c>
      <c r="G955" s="354">
        <v>45309.47047453704</v>
      </c>
      <c r="H955" s="354">
        <v>45632.604039351849</v>
      </c>
      <c r="I955" s="19" t="str">
        <f t="shared" si="154"/>
        <v>J</v>
      </c>
      <c r="J955" s="19" t="str">
        <f t="shared" si="155"/>
        <v>N</v>
      </c>
      <c r="K955" s="19" t="str">
        <f t="shared" si="156"/>
        <v>zzzz</v>
      </c>
      <c r="L955" s="19" t="str">
        <f t="shared" si="157"/>
        <v>ON</v>
      </c>
      <c r="M955" s="19" t="str">
        <f t="shared" si="158"/>
        <v>-</v>
      </c>
      <c r="N955" s="355" t="str">
        <f t="shared" si="159"/>
        <v/>
      </c>
      <c r="O955" s="355" t="str">
        <f t="shared" si="160"/>
        <v/>
      </c>
      <c r="P955" s="19" t="str">
        <f t="shared" si="161"/>
        <v/>
      </c>
      <c r="Q955" s="355">
        <f t="shared" si="162"/>
        <v>2</v>
      </c>
      <c r="R955" s="355">
        <f t="shared" si="163"/>
        <v>567</v>
      </c>
      <c r="S955" s="355">
        <f t="shared" si="164"/>
        <v>567</v>
      </c>
    </row>
    <row r="956" spans="1:19" ht="12.75" customHeight="1" thickBot="1" x14ac:dyDescent="0.25">
      <c r="A956" s="31" t="s">
        <v>109</v>
      </c>
      <c r="B956" s="31" t="s">
        <v>586</v>
      </c>
      <c r="C956" s="31" t="s">
        <v>673</v>
      </c>
      <c r="F956" s="31" t="s">
        <v>11</v>
      </c>
      <c r="G956" s="354">
        <v>45677.643391203703</v>
      </c>
      <c r="H956" s="354">
        <v>45677.643391203703</v>
      </c>
      <c r="I956" s="19" t="str">
        <f t="shared" si="154"/>
        <v>J</v>
      </c>
      <c r="J956" s="19" t="str">
        <f t="shared" si="155"/>
        <v>N</v>
      </c>
      <c r="K956" s="19" t="str">
        <f t="shared" si="156"/>
        <v>zzzz</v>
      </c>
      <c r="L956" s="19" t="str">
        <f t="shared" si="157"/>
        <v>ON</v>
      </c>
      <c r="M956" s="19" t="str">
        <f t="shared" si="158"/>
        <v>-</v>
      </c>
      <c r="N956" s="355" t="str">
        <f t="shared" si="159"/>
        <v/>
      </c>
      <c r="O956" s="355" t="str">
        <f t="shared" si="160"/>
        <v/>
      </c>
      <c r="P956" s="19" t="str">
        <f t="shared" si="161"/>
        <v/>
      </c>
      <c r="Q956" s="355">
        <f t="shared" si="162"/>
        <v>3</v>
      </c>
      <c r="R956" s="355">
        <f t="shared" si="163"/>
        <v>568</v>
      </c>
      <c r="S956" s="355">
        <f t="shared" si="164"/>
        <v>568</v>
      </c>
    </row>
    <row r="957" spans="1:19" ht="12.75" customHeight="1" thickBot="1" x14ac:dyDescent="0.25">
      <c r="A957" s="31" t="s">
        <v>109</v>
      </c>
      <c r="B957" s="31" t="s">
        <v>586</v>
      </c>
      <c r="C957" s="31" t="s">
        <v>673</v>
      </c>
      <c r="F957" s="31" t="s">
        <v>15</v>
      </c>
      <c r="G957" s="354">
        <v>44523</v>
      </c>
      <c r="H957" s="354">
        <v>45660.398645833331</v>
      </c>
      <c r="I957" s="19" t="str">
        <f t="shared" si="154"/>
        <v>J</v>
      </c>
      <c r="J957" s="19" t="str">
        <f t="shared" si="155"/>
        <v>N</v>
      </c>
      <c r="K957" s="19" t="str">
        <f t="shared" si="156"/>
        <v>zzzz</v>
      </c>
      <c r="L957" s="19" t="str">
        <f t="shared" si="157"/>
        <v>ON</v>
      </c>
      <c r="M957" s="19" t="str">
        <f t="shared" si="158"/>
        <v>-</v>
      </c>
      <c r="N957" s="355" t="str">
        <f t="shared" si="159"/>
        <v/>
      </c>
      <c r="O957" s="355" t="str">
        <f t="shared" si="160"/>
        <v/>
      </c>
      <c r="P957" s="19" t="str">
        <f t="shared" si="161"/>
        <v/>
      </c>
      <c r="Q957" s="355">
        <f t="shared" si="162"/>
        <v>4</v>
      </c>
      <c r="R957" s="355">
        <f t="shared" si="163"/>
        <v>569</v>
      </c>
      <c r="S957" s="355">
        <f t="shared" si="164"/>
        <v>569</v>
      </c>
    </row>
    <row r="958" spans="1:19" ht="12.75" customHeight="1" thickBot="1" x14ac:dyDescent="0.25">
      <c r="A958" s="31" t="s">
        <v>109</v>
      </c>
      <c r="B958" s="31" t="s">
        <v>586</v>
      </c>
      <c r="C958" s="31" t="s">
        <v>673</v>
      </c>
      <c r="F958" s="31" t="s">
        <v>12</v>
      </c>
      <c r="G958" s="354">
        <v>42854.381631944445</v>
      </c>
      <c r="H958" s="354">
        <v>42854.381631944445</v>
      </c>
      <c r="I958" s="19" t="str">
        <f t="shared" si="154"/>
        <v>J</v>
      </c>
      <c r="J958" s="19" t="str">
        <f t="shared" si="155"/>
        <v>N</v>
      </c>
      <c r="K958" s="19" t="str">
        <f t="shared" si="156"/>
        <v>zzzz</v>
      </c>
      <c r="L958" s="19" t="str">
        <f t="shared" si="157"/>
        <v>ON</v>
      </c>
      <c r="M958" s="19" t="str">
        <f t="shared" si="158"/>
        <v>-</v>
      </c>
      <c r="N958" s="355">
        <f t="shared" si="159"/>
        <v>5</v>
      </c>
      <c r="O958" s="355" t="str">
        <f t="shared" si="160"/>
        <v/>
      </c>
      <c r="P958" s="19" t="str">
        <f t="shared" si="161"/>
        <v/>
      </c>
      <c r="Q958" s="355">
        <f t="shared" si="162"/>
        <v>5</v>
      </c>
      <c r="R958" s="355">
        <f t="shared" si="163"/>
        <v>570</v>
      </c>
      <c r="S958" s="355">
        <f t="shared" si="164"/>
        <v>570</v>
      </c>
    </row>
    <row r="959" spans="1:19" ht="12.75" customHeight="1" thickBot="1" x14ac:dyDescent="0.25">
      <c r="A959" s="31" t="s">
        <v>135</v>
      </c>
      <c r="B959" s="31" t="s">
        <v>1041</v>
      </c>
      <c r="C959" s="31" t="s">
        <v>673</v>
      </c>
      <c r="F959" s="31" t="s">
        <v>6</v>
      </c>
      <c r="G959" s="354">
        <v>40721.455706018518</v>
      </c>
      <c r="H959" s="354">
        <v>45314.392175925925</v>
      </c>
      <c r="I959" s="19" t="str">
        <f t="shared" si="154"/>
        <v>J</v>
      </c>
      <c r="J959" s="19" t="str">
        <f t="shared" si="155"/>
        <v>N</v>
      </c>
      <c r="K959" s="19" t="str">
        <f t="shared" si="156"/>
        <v>zzzz</v>
      </c>
      <c r="L959" s="19" t="str">
        <f t="shared" si="157"/>
        <v>ON</v>
      </c>
      <c r="M959" s="19" t="str">
        <f t="shared" si="158"/>
        <v>-</v>
      </c>
      <c r="N959" s="355" t="str">
        <f t="shared" si="159"/>
        <v/>
      </c>
      <c r="O959" s="355" t="str">
        <f t="shared" si="160"/>
        <v/>
      </c>
      <c r="P959" s="19" t="str">
        <f t="shared" si="161"/>
        <v/>
      </c>
      <c r="Q959" s="355">
        <f t="shared" si="162"/>
        <v>1</v>
      </c>
      <c r="R959" s="355">
        <f t="shared" si="163"/>
        <v>571</v>
      </c>
      <c r="S959" s="355">
        <f t="shared" si="164"/>
        <v>571</v>
      </c>
    </row>
    <row r="960" spans="1:19" ht="12.75" customHeight="1" thickBot="1" x14ac:dyDescent="0.25">
      <c r="A960" s="341" t="s">
        <v>135</v>
      </c>
      <c r="B960" s="341" t="s">
        <v>1041</v>
      </c>
      <c r="C960" s="341" t="s">
        <v>673</v>
      </c>
      <c r="F960" s="341" t="s">
        <v>9</v>
      </c>
      <c r="G960" s="354">
        <v>44147.415520833332</v>
      </c>
      <c r="H960" s="354">
        <v>45632.604143518518</v>
      </c>
      <c r="I960" s="19" t="str">
        <f t="shared" si="154"/>
        <v>J</v>
      </c>
      <c r="J960" s="19" t="str">
        <f t="shared" si="155"/>
        <v>N</v>
      </c>
      <c r="K960" s="19" t="str">
        <f t="shared" si="156"/>
        <v>zzzz</v>
      </c>
      <c r="L960" s="19" t="str">
        <f t="shared" si="157"/>
        <v>ON</v>
      </c>
      <c r="M960" s="353" t="str">
        <f t="shared" si="158"/>
        <v>-</v>
      </c>
      <c r="N960" s="356" t="str">
        <f t="shared" si="159"/>
        <v/>
      </c>
      <c r="O960" s="356" t="str">
        <f t="shared" si="160"/>
        <v/>
      </c>
      <c r="P960" s="353" t="str">
        <f t="shared" si="161"/>
        <v/>
      </c>
      <c r="Q960" s="356">
        <f t="shared" si="162"/>
        <v>2</v>
      </c>
      <c r="R960" s="356">
        <f t="shared" si="163"/>
        <v>572</v>
      </c>
      <c r="S960" s="356">
        <f t="shared" si="164"/>
        <v>572</v>
      </c>
    </row>
    <row r="961" spans="1:19" ht="12.75" customHeight="1" thickBot="1" x14ac:dyDescent="0.25">
      <c r="A961" s="341" t="s">
        <v>135</v>
      </c>
      <c r="B961" s="341" t="s">
        <v>1041</v>
      </c>
      <c r="C961" s="341" t="s">
        <v>673</v>
      </c>
      <c r="F961" s="341" t="s">
        <v>11</v>
      </c>
      <c r="G961" s="354">
        <v>45677.651203703703</v>
      </c>
      <c r="H961" s="354">
        <v>45677.651203703703</v>
      </c>
      <c r="I961" s="19" t="str">
        <f t="shared" si="154"/>
        <v>J</v>
      </c>
      <c r="J961" s="19" t="str">
        <f t="shared" si="155"/>
        <v>N</v>
      </c>
      <c r="K961" s="19" t="str">
        <f t="shared" si="156"/>
        <v>zzzz</v>
      </c>
      <c r="L961" s="19" t="str">
        <f t="shared" si="157"/>
        <v>ON</v>
      </c>
      <c r="M961" s="353" t="str">
        <f t="shared" si="158"/>
        <v>-</v>
      </c>
      <c r="N961" s="356" t="str">
        <f t="shared" si="159"/>
        <v/>
      </c>
      <c r="O961" s="356" t="str">
        <f t="shared" si="160"/>
        <v/>
      </c>
      <c r="P961" s="353" t="str">
        <f t="shared" si="161"/>
        <v/>
      </c>
      <c r="Q961" s="356">
        <f t="shared" si="162"/>
        <v>3</v>
      </c>
      <c r="R961" s="356">
        <f t="shared" si="163"/>
        <v>573</v>
      </c>
      <c r="S961" s="356">
        <f t="shared" si="164"/>
        <v>573</v>
      </c>
    </row>
    <row r="962" spans="1:19" ht="12.75" customHeight="1" thickBot="1" x14ac:dyDescent="0.25">
      <c r="A962" s="31" t="s">
        <v>135</v>
      </c>
      <c r="B962" s="31" t="s">
        <v>1041</v>
      </c>
      <c r="C962" s="31" t="s">
        <v>673</v>
      </c>
      <c r="F962" s="31" t="s">
        <v>15</v>
      </c>
      <c r="G962" s="354">
        <v>44523</v>
      </c>
      <c r="H962" s="354">
        <v>45660.398935185185</v>
      </c>
      <c r="I962" s="19" t="str">
        <f t="shared" ref="I962:I1025" si="165">IF((LEN(A962)&gt;2),"J","N")</f>
        <v>J</v>
      </c>
      <c r="J962" s="19" t="str">
        <f t="shared" ref="J962:J1025" si="166">IF((D962&gt;0),"J","N")</f>
        <v>N</v>
      </c>
      <c r="K962" s="19" t="str">
        <f t="shared" ref="K962:K1025" si="167">IF((D962&gt;0),(MID(D962,1,2)),"zzzz")</f>
        <v>zzzz</v>
      </c>
      <c r="L962" s="19" t="str">
        <f t="shared" ref="L962:L1025" si="168">MID(A962,1,2)</f>
        <v>ON</v>
      </c>
      <c r="M962" s="19" t="str">
        <f t="shared" ref="M962:M1025" si="169">MID(A962,3,1)</f>
        <v>-</v>
      </c>
      <c r="N962" s="355" t="str">
        <f t="shared" ref="N962:N1025" si="170">IF(A962=A963,"",Q962)</f>
        <v/>
      </c>
      <c r="O962" s="355" t="str">
        <f t="shared" ref="O962:O1025" si="171">IF(D962=D963,"",R962)</f>
        <v/>
      </c>
      <c r="P962" s="19" t="str">
        <f t="shared" ref="P962:P1025" si="172">IF(K962=K963,"",S962)</f>
        <v/>
      </c>
      <c r="Q962" s="355">
        <f t="shared" ref="Q962:Q1025" si="173">IF(A962=A961,Q961+ 1,1)</f>
        <v>4</v>
      </c>
      <c r="R962" s="355">
        <f t="shared" ref="R962:R1025" si="174">IF(D962=D961,R961+ 1,1)</f>
        <v>574</v>
      </c>
      <c r="S962" s="355">
        <f t="shared" ref="S962:S1025" si="175">IF(K962=K961,S961+ 1,1)</f>
        <v>574</v>
      </c>
    </row>
    <row r="963" spans="1:19" ht="12.75" customHeight="1" thickBot="1" x14ac:dyDescent="0.25">
      <c r="A963" s="341" t="s">
        <v>135</v>
      </c>
      <c r="B963" s="341" t="s">
        <v>1041</v>
      </c>
      <c r="C963" s="341" t="s">
        <v>673</v>
      </c>
      <c r="F963" s="341" t="s">
        <v>12</v>
      </c>
      <c r="G963" s="354">
        <v>45812.672569444447</v>
      </c>
      <c r="H963" s="354">
        <v>45812.672569444447</v>
      </c>
      <c r="I963" s="19" t="str">
        <f t="shared" si="165"/>
        <v>J</v>
      </c>
      <c r="J963" s="19" t="str">
        <f t="shared" si="166"/>
        <v>N</v>
      </c>
      <c r="K963" s="19" t="str">
        <f t="shared" si="167"/>
        <v>zzzz</v>
      </c>
      <c r="L963" s="19" t="str">
        <f t="shared" si="168"/>
        <v>ON</v>
      </c>
      <c r="M963" s="353" t="str">
        <f t="shared" si="169"/>
        <v>-</v>
      </c>
      <c r="N963" s="356" t="str">
        <f t="shared" si="170"/>
        <v/>
      </c>
      <c r="O963" s="356" t="str">
        <f t="shared" si="171"/>
        <v/>
      </c>
      <c r="P963" s="353" t="str">
        <f t="shared" si="172"/>
        <v/>
      </c>
      <c r="Q963" s="356">
        <f t="shared" si="173"/>
        <v>5</v>
      </c>
      <c r="R963" s="356">
        <f t="shared" si="174"/>
        <v>575</v>
      </c>
      <c r="S963" s="356">
        <f t="shared" si="175"/>
        <v>575</v>
      </c>
    </row>
    <row r="964" spans="1:19" ht="12.75" customHeight="1" thickBot="1" x14ac:dyDescent="0.25">
      <c r="A964" s="31" t="s">
        <v>135</v>
      </c>
      <c r="B964" s="31" t="s">
        <v>1041</v>
      </c>
      <c r="C964" s="31" t="s">
        <v>673</v>
      </c>
      <c r="F964" s="31" t="s">
        <v>13</v>
      </c>
      <c r="G964" s="354">
        <v>44735.4455787037</v>
      </c>
      <c r="H964" s="354">
        <v>45538.63385416667</v>
      </c>
      <c r="I964" s="19" t="str">
        <f t="shared" si="165"/>
        <v>J</v>
      </c>
      <c r="J964" s="19" t="str">
        <f t="shared" si="166"/>
        <v>N</v>
      </c>
      <c r="K964" s="19" t="str">
        <f t="shared" si="167"/>
        <v>zzzz</v>
      </c>
      <c r="L964" s="19" t="str">
        <f t="shared" si="168"/>
        <v>ON</v>
      </c>
      <c r="M964" s="19" t="str">
        <f t="shared" si="169"/>
        <v>-</v>
      </c>
      <c r="N964" s="355">
        <f t="shared" si="170"/>
        <v>6</v>
      </c>
      <c r="O964" s="355" t="str">
        <f t="shared" si="171"/>
        <v/>
      </c>
      <c r="P964" s="19" t="str">
        <f t="shared" si="172"/>
        <v/>
      </c>
      <c r="Q964" s="355">
        <f t="shared" si="173"/>
        <v>6</v>
      </c>
      <c r="R964" s="355">
        <f t="shared" si="174"/>
        <v>576</v>
      </c>
      <c r="S964" s="355">
        <f t="shared" si="175"/>
        <v>576</v>
      </c>
    </row>
    <row r="965" spans="1:19" ht="12.75" customHeight="1" thickBot="1" x14ac:dyDescent="0.25">
      <c r="A965" s="31" t="s">
        <v>1871</v>
      </c>
      <c r="B965" s="31" t="s">
        <v>1883</v>
      </c>
      <c r="C965" s="31" t="s">
        <v>673</v>
      </c>
      <c r="F965" s="31" t="s">
        <v>6</v>
      </c>
      <c r="G965" s="354">
        <v>45314.462106481478</v>
      </c>
      <c r="H965" s="354">
        <v>45314.462106481478</v>
      </c>
      <c r="I965" s="19" t="str">
        <f t="shared" si="165"/>
        <v>J</v>
      </c>
      <c r="J965" s="19" t="str">
        <f t="shared" si="166"/>
        <v>N</v>
      </c>
      <c r="K965" s="19" t="str">
        <f t="shared" si="167"/>
        <v>zzzz</v>
      </c>
      <c r="L965" s="19" t="str">
        <f t="shared" si="168"/>
        <v>ON</v>
      </c>
      <c r="M965" s="19" t="str">
        <f t="shared" si="169"/>
        <v>-</v>
      </c>
      <c r="N965" s="355" t="str">
        <f t="shared" si="170"/>
        <v/>
      </c>
      <c r="O965" s="355" t="str">
        <f t="shared" si="171"/>
        <v/>
      </c>
      <c r="P965" s="19" t="str">
        <f t="shared" si="172"/>
        <v/>
      </c>
      <c r="Q965" s="355">
        <f t="shared" si="173"/>
        <v>1</v>
      </c>
      <c r="R965" s="355">
        <f t="shared" si="174"/>
        <v>577</v>
      </c>
      <c r="S965" s="355">
        <f t="shared" si="175"/>
        <v>577</v>
      </c>
    </row>
    <row r="966" spans="1:19" ht="12.75" customHeight="1" thickBot="1" x14ac:dyDescent="0.25">
      <c r="A966" s="341" t="s">
        <v>1871</v>
      </c>
      <c r="B966" s="341" t="s">
        <v>2095</v>
      </c>
      <c r="C966" s="341" t="s">
        <v>673</v>
      </c>
      <c r="F966" s="341" t="s">
        <v>7</v>
      </c>
      <c r="G966" s="354">
        <v>45429.405439814815</v>
      </c>
      <c r="H966" s="354">
        <v>45429.405439814815</v>
      </c>
      <c r="I966" s="19" t="str">
        <f t="shared" si="165"/>
        <v>J</v>
      </c>
      <c r="J966" s="19" t="str">
        <f t="shared" si="166"/>
        <v>N</v>
      </c>
      <c r="K966" s="19" t="str">
        <f t="shared" si="167"/>
        <v>zzzz</v>
      </c>
      <c r="L966" s="19" t="str">
        <f t="shared" si="168"/>
        <v>ON</v>
      </c>
      <c r="M966" s="353" t="str">
        <f t="shared" si="169"/>
        <v>-</v>
      </c>
      <c r="N966" s="356" t="str">
        <f t="shared" si="170"/>
        <v/>
      </c>
      <c r="O966" s="356" t="str">
        <f t="shared" si="171"/>
        <v/>
      </c>
      <c r="P966" s="353" t="str">
        <f t="shared" si="172"/>
        <v/>
      </c>
      <c r="Q966" s="356">
        <f t="shared" si="173"/>
        <v>2</v>
      </c>
      <c r="R966" s="356">
        <f t="shared" si="174"/>
        <v>578</v>
      </c>
      <c r="S966" s="356">
        <f t="shared" si="175"/>
        <v>578</v>
      </c>
    </row>
    <row r="967" spans="1:19" ht="12.75" customHeight="1" thickBot="1" x14ac:dyDescent="0.25">
      <c r="A967" s="31" t="s">
        <v>1871</v>
      </c>
      <c r="B967" s="31" t="s">
        <v>1883</v>
      </c>
      <c r="C967" s="31" t="s">
        <v>673</v>
      </c>
      <c r="F967" s="31" t="s">
        <v>9</v>
      </c>
      <c r="G967" s="354">
        <v>45309.470763888887</v>
      </c>
      <c r="H967" s="354">
        <v>45632.60460648148</v>
      </c>
      <c r="I967" s="19" t="str">
        <f t="shared" si="165"/>
        <v>J</v>
      </c>
      <c r="J967" s="19" t="str">
        <f t="shared" si="166"/>
        <v>N</v>
      </c>
      <c r="K967" s="19" t="str">
        <f t="shared" si="167"/>
        <v>zzzz</v>
      </c>
      <c r="L967" s="19" t="str">
        <f t="shared" si="168"/>
        <v>ON</v>
      </c>
      <c r="M967" s="19" t="str">
        <f t="shared" si="169"/>
        <v>-</v>
      </c>
      <c r="N967" s="355" t="str">
        <f t="shared" si="170"/>
        <v/>
      </c>
      <c r="O967" s="355" t="str">
        <f t="shared" si="171"/>
        <v/>
      </c>
      <c r="P967" s="19" t="str">
        <f t="shared" si="172"/>
        <v/>
      </c>
      <c r="Q967" s="355">
        <f t="shared" si="173"/>
        <v>3</v>
      </c>
      <c r="R967" s="355">
        <f t="shared" si="174"/>
        <v>579</v>
      </c>
      <c r="S967" s="355">
        <f t="shared" si="175"/>
        <v>579</v>
      </c>
    </row>
    <row r="968" spans="1:19" ht="12.75" customHeight="1" thickBot="1" x14ac:dyDescent="0.25">
      <c r="A968" s="31" t="s">
        <v>1871</v>
      </c>
      <c r="B968" s="31" t="s">
        <v>1883</v>
      </c>
      <c r="C968" s="31" t="s">
        <v>673</v>
      </c>
      <c r="F968" s="31" t="s">
        <v>11</v>
      </c>
      <c r="G968" s="354">
        <v>45799.577638888892</v>
      </c>
      <c r="H968" s="354">
        <v>45799.577638888892</v>
      </c>
      <c r="I968" s="19" t="str">
        <f t="shared" si="165"/>
        <v>J</v>
      </c>
      <c r="J968" s="19" t="str">
        <f t="shared" si="166"/>
        <v>N</v>
      </c>
      <c r="K968" s="19" t="str">
        <f t="shared" si="167"/>
        <v>zzzz</v>
      </c>
      <c r="L968" s="19" t="str">
        <f t="shared" si="168"/>
        <v>ON</v>
      </c>
      <c r="M968" s="19" t="str">
        <f t="shared" si="169"/>
        <v>-</v>
      </c>
      <c r="N968" s="355" t="str">
        <f t="shared" si="170"/>
        <v/>
      </c>
      <c r="O968" s="355" t="str">
        <f t="shared" si="171"/>
        <v/>
      </c>
      <c r="P968" s="19" t="str">
        <f t="shared" si="172"/>
        <v/>
      </c>
      <c r="Q968" s="355">
        <f t="shared" si="173"/>
        <v>4</v>
      </c>
      <c r="R968" s="355">
        <f t="shared" si="174"/>
        <v>580</v>
      </c>
      <c r="S968" s="355">
        <f t="shared" si="175"/>
        <v>580</v>
      </c>
    </row>
    <row r="969" spans="1:19" ht="12.75" customHeight="1" thickBot="1" x14ac:dyDescent="0.25">
      <c r="A969" s="31" t="s">
        <v>1871</v>
      </c>
      <c r="B969" s="31" t="s">
        <v>1883</v>
      </c>
      <c r="C969" s="31" t="s">
        <v>673</v>
      </c>
      <c r="F969" s="31" t="s">
        <v>15</v>
      </c>
      <c r="G969" s="354">
        <v>44523</v>
      </c>
      <c r="H969" s="354">
        <v>45660.399097222224</v>
      </c>
      <c r="I969" s="19" t="str">
        <f t="shared" si="165"/>
        <v>J</v>
      </c>
      <c r="J969" s="19" t="str">
        <f t="shared" si="166"/>
        <v>N</v>
      </c>
      <c r="K969" s="19" t="str">
        <f t="shared" si="167"/>
        <v>zzzz</v>
      </c>
      <c r="L969" s="19" t="str">
        <f t="shared" si="168"/>
        <v>ON</v>
      </c>
      <c r="M969" s="19" t="str">
        <f t="shared" si="169"/>
        <v>-</v>
      </c>
      <c r="N969" s="355" t="str">
        <f t="shared" si="170"/>
        <v/>
      </c>
      <c r="O969" s="355" t="str">
        <f t="shared" si="171"/>
        <v/>
      </c>
      <c r="P969" s="19" t="str">
        <f t="shared" si="172"/>
        <v/>
      </c>
      <c r="Q969" s="355">
        <f t="shared" si="173"/>
        <v>5</v>
      </c>
      <c r="R969" s="355">
        <f t="shared" si="174"/>
        <v>581</v>
      </c>
      <c r="S969" s="355">
        <f t="shared" si="175"/>
        <v>581</v>
      </c>
    </row>
    <row r="970" spans="1:19" ht="12.75" customHeight="1" thickBot="1" x14ac:dyDescent="0.25">
      <c r="A970" s="31" t="s">
        <v>1871</v>
      </c>
      <c r="B970" s="31" t="s">
        <v>1883</v>
      </c>
      <c r="C970" s="31" t="s">
        <v>673</v>
      </c>
      <c r="F970" s="31" t="s">
        <v>12</v>
      </c>
      <c r="G970" s="354">
        <v>44312.390636574077</v>
      </c>
      <c r="H970" s="354">
        <v>45230.410034722219</v>
      </c>
      <c r="I970" s="19" t="str">
        <f t="shared" si="165"/>
        <v>J</v>
      </c>
      <c r="J970" s="19" t="str">
        <f t="shared" si="166"/>
        <v>N</v>
      </c>
      <c r="K970" s="19" t="str">
        <f t="shared" si="167"/>
        <v>zzzz</v>
      </c>
      <c r="L970" s="19" t="str">
        <f t="shared" si="168"/>
        <v>ON</v>
      </c>
      <c r="M970" s="19" t="str">
        <f t="shared" si="169"/>
        <v>-</v>
      </c>
      <c r="N970" s="355">
        <f t="shared" si="170"/>
        <v>6</v>
      </c>
      <c r="O970" s="355" t="str">
        <f t="shared" si="171"/>
        <v/>
      </c>
      <c r="P970" s="19" t="str">
        <f t="shared" si="172"/>
        <v/>
      </c>
      <c r="Q970" s="355">
        <f t="shared" si="173"/>
        <v>6</v>
      </c>
      <c r="R970" s="355">
        <f t="shared" si="174"/>
        <v>582</v>
      </c>
      <c r="S970" s="355">
        <f t="shared" si="175"/>
        <v>582</v>
      </c>
    </row>
    <row r="971" spans="1:19" ht="12.75" customHeight="1" thickBot="1" x14ac:dyDescent="0.25">
      <c r="A971" s="31" t="s">
        <v>370</v>
      </c>
      <c r="B971" s="31" t="s">
        <v>789</v>
      </c>
      <c r="C971" s="31" t="s">
        <v>673</v>
      </c>
      <c r="F971" s="31" t="s">
        <v>6</v>
      </c>
      <c r="G971" s="354">
        <v>45314.462326388886</v>
      </c>
      <c r="H971" s="354">
        <v>45314.462326388886</v>
      </c>
      <c r="I971" s="19" t="str">
        <f t="shared" si="165"/>
        <v>J</v>
      </c>
      <c r="J971" s="19" t="str">
        <f t="shared" si="166"/>
        <v>N</v>
      </c>
      <c r="K971" s="19" t="str">
        <f t="shared" si="167"/>
        <v>zzzz</v>
      </c>
      <c r="L971" s="19" t="str">
        <f t="shared" si="168"/>
        <v>ON</v>
      </c>
      <c r="M971" s="19" t="str">
        <f t="shared" si="169"/>
        <v>-</v>
      </c>
      <c r="N971" s="355" t="str">
        <f t="shared" si="170"/>
        <v/>
      </c>
      <c r="O971" s="355" t="str">
        <f t="shared" si="171"/>
        <v/>
      </c>
      <c r="P971" s="19" t="str">
        <f t="shared" si="172"/>
        <v/>
      </c>
      <c r="Q971" s="355">
        <f t="shared" si="173"/>
        <v>1</v>
      </c>
      <c r="R971" s="355">
        <f t="shared" si="174"/>
        <v>583</v>
      </c>
      <c r="S971" s="355">
        <f t="shared" si="175"/>
        <v>583</v>
      </c>
    </row>
    <row r="972" spans="1:19" ht="12.75" customHeight="1" thickBot="1" x14ac:dyDescent="0.25">
      <c r="A972" s="31" t="s">
        <v>370</v>
      </c>
      <c r="B972" s="31" t="s">
        <v>789</v>
      </c>
      <c r="C972" s="31" t="s">
        <v>673</v>
      </c>
      <c r="F972" s="31" t="s">
        <v>16</v>
      </c>
      <c r="G972" s="354">
        <v>44601.386493055557</v>
      </c>
      <c r="H972" s="354">
        <v>44601.386493055557</v>
      </c>
      <c r="I972" s="19" t="str">
        <f t="shared" si="165"/>
        <v>J</v>
      </c>
      <c r="J972" s="19" t="str">
        <f t="shared" si="166"/>
        <v>N</v>
      </c>
      <c r="K972" s="19" t="str">
        <f t="shared" si="167"/>
        <v>zzzz</v>
      </c>
      <c r="L972" s="19" t="str">
        <f t="shared" si="168"/>
        <v>ON</v>
      </c>
      <c r="M972" s="19" t="str">
        <f t="shared" si="169"/>
        <v>-</v>
      </c>
      <c r="N972" s="355" t="str">
        <f t="shared" si="170"/>
        <v/>
      </c>
      <c r="O972" s="355" t="str">
        <f t="shared" si="171"/>
        <v/>
      </c>
      <c r="P972" s="19" t="str">
        <f t="shared" si="172"/>
        <v/>
      </c>
      <c r="Q972" s="355">
        <f t="shared" si="173"/>
        <v>2</v>
      </c>
      <c r="R972" s="355">
        <f t="shared" si="174"/>
        <v>584</v>
      </c>
      <c r="S972" s="355">
        <f t="shared" si="175"/>
        <v>584</v>
      </c>
    </row>
    <row r="973" spans="1:19" ht="12.75" customHeight="1" thickBot="1" x14ac:dyDescent="0.25">
      <c r="A973" s="341" t="s">
        <v>370</v>
      </c>
      <c r="B973" s="341" t="s">
        <v>789</v>
      </c>
      <c r="C973" s="341" t="s">
        <v>673</v>
      </c>
      <c r="F973" s="341" t="s">
        <v>9</v>
      </c>
      <c r="G973" s="354">
        <v>45309.470949074072</v>
      </c>
      <c r="H973" s="354">
        <v>45632.605081018519</v>
      </c>
      <c r="I973" s="19" t="str">
        <f t="shared" si="165"/>
        <v>J</v>
      </c>
      <c r="J973" s="19" t="str">
        <f t="shared" si="166"/>
        <v>N</v>
      </c>
      <c r="K973" s="19" t="str">
        <f t="shared" si="167"/>
        <v>zzzz</v>
      </c>
      <c r="L973" s="19" t="str">
        <f t="shared" si="168"/>
        <v>ON</v>
      </c>
      <c r="M973" s="19" t="str">
        <f t="shared" si="169"/>
        <v>-</v>
      </c>
      <c r="N973" s="355" t="str">
        <f t="shared" si="170"/>
        <v/>
      </c>
      <c r="O973" s="355" t="str">
        <f t="shared" si="171"/>
        <v/>
      </c>
      <c r="P973" s="19" t="str">
        <f t="shared" si="172"/>
        <v/>
      </c>
      <c r="Q973" s="355">
        <f t="shared" si="173"/>
        <v>3</v>
      </c>
      <c r="R973" s="355">
        <f t="shared" si="174"/>
        <v>585</v>
      </c>
      <c r="S973" s="355">
        <f t="shared" si="175"/>
        <v>585</v>
      </c>
    </row>
    <row r="974" spans="1:19" ht="12.75" customHeight="1" thickBot="1" x14ac:dyDescent="0.25">
      <c r="A974" s="31" t="s">
        <v>370</v>
      </c>
      <c r="B974" s="31" t="s">
        <v>789</v>
      </c>
      <c r="C974" s="31" t="s">
        <v>673</v>
      </c>
      <c r="F974" s="31" t="s">
        <v>11</v>
      </c>
      <c r="G974" s="354">
        <v>45803.441192129627</v>
      </c>
      <c r="H974" s="354">
        <v>45803.441192129627</v>
      </c>
      <c r="I974" s="19" t="str">
        <f t="shared" si="165"/>
        <v>J</v>
      </c>
      <c r="J974" s="19" t="str">
        <f t="shared" si="166"/>
        <v>N</v>
      </c>
      <c r="K974" s="19" t="str">
        <f t="shared" si="167"/>
        <v>zzzz</v>
      </c>
      <c r="L974" s="19" t="str">
        <f t="shared" si="168"/>
        <v>ON</v>
      </c>
      <c r="M974" s="19" t="str">
        <f t="shared" si="169"/>
        <v>-</v>
      </c>
      <c r="N974" s="355" t="str">
        <f t="shared" si="170"/>
        <v/>
      </c>
      <c r="O974" s="355" t="str">
        <f t="shared" si="171"/>
        <v/>
      </c>
      <c r="P974" s="19" t="str">
        <f t="shared" si="172"/>
        <v/>
      </c>
      <c r="Q974" s="355">
        <f t="shared" si="173"/>
        <v>4</v>
      </c>
      <c r="R974" s="355">
        <f t="shared" si="174"/>
        <v>586</v>
      </c>
      <c r="S974" s="355">
        <f t="shared" si="175"/>
        <v>586</v>
      </c>
    </row>
    <row r="975" spans="1:19" ht="12.75" customHeight="1" thickBot="1" x14ac:dyDescent="0.25">
      <c r="A975" s="341" t="s">
        <v>370</v>
      </c>
      <c r="B975" s="341" t="s">
        <v>789</v>
      </c>
      <c r="C975" s="341" t="s">
        <v>673</v>
      </c>
      <c r="F975" s="341" t="s">
        <v>15</v>
      </c>
      <c r="G975" s="354">
        <v>44523</v>
      </c>
      <c r="H975" s="354">
        <v>45660.399212962962</v>
      </c>
      <c r="I975" s="19" t="str">
        <f t="shared" si="165"/>
        <v>J</v>
      </c>
      <c r="J975" s="19" t="str">
        <f t="shared" si="166"/>
        <v>N</v>
      </c>
      <c r="K975" s="19" t="str">
        <f t="shared" si="167"/>
        <v>zzzz</v>
      </c>
      <c r="L975" s="19" t="str">
        <f t="shared" si="168"/>
        <v>ON</v>
      </c>
      <c r="M975" s="19" t="str">
        <f t="shared" si="169"/>
        <v>-</v>
      </c>
      <c r="N975" s="355" t="str">
        <f t="shared" si="170"/>
        <v/>
      </c>
      <c r="O975" s="355" t="str">
        <f t="shared" si="171"/>
        <v/>
      </c>
      <c r="P975" s="19" t="str">
        <f t="shared" si="172"/>
        <v/>
      </c>
      <c r="Q975" s="355">
        <f t="shared" si="173"/>
        <v>5</v>
      </c>
      <c r="R975" s="355">
        <f t="shared" si="174"/>
        <v>587</v>
      </c>
      <c r="S975" s="355">
        <f t="shared" si="175"/>
        <v>587</v>
      </c>
    </row>
    <row r="976" spans="1:19" ht="12.75" customHeight="1" thickBot="1" x14ac:dyDescent="0.25">
      <c r="A976" s="31" t="s">
        <v>370</v>
      </c>
      <c r="B976" s="31" t="s">
        <v>789</v>
      </c>
      <c r="C976" s="31" t="s">
        <v>673</v>
      </c>
      <c r="F976" s="31" t="s">
        <v>12</v>
      </c>
      <c r="G976" s="354">
        <v>42854.382037037038</v>
      </c>
      <c r="H976" s="354">
        <v>45313.586956018517</v>
      </c>
      <c r="I976" s="19" t="str">
        <f t="shared" si="165"/>
        <v>J</v>
      </c>
      <c r="J976" s="19" t="str">
        <f t="shared" si="166"/>
        <v>N</v>
      </c>
      <c r="K976" s="19" t="str">
        <f t="shared" si="167"/>
        <v>zzzz</v>
      </c>
      <c r="L976" s="19" t="str">
        <f t="shared" si="168"/>
        <v>ON</v>
      </c>
      <c r="M976" s="19" t="str">
        <f t="shared" si="169"/>
        <v>-</v>
      </c>
      <c r="N976" s="355" t="str">
        <f t="shared" si="170"/>
        <v/>
      </c>
      <c r="O976" s="355" t="str">
        <f t="shared" si="171"/>
        <v/>
      </c>
      <c r="P976" s="19" t="str">
        <f t="shared" si="172"/>
        <v/>
      </c>
      <c r="Q976" s="355">
        <f t="shared" si="173"/>
        <v>6</v>
      </c>
      <c r="R976" s="355">
        <f t="shared" si="174"/>
        <v>588</v>
      </c>
      <c r="S976" s="355">
        <f t="shared" si="175"/>
        <v>588</v>
      </c>
    </row>
    <row r="977" spans="1:19" ht="12.75" customHeight="1" thickBot="1" x14ac:dyDescent="0.25">
      <c r="A977" s="31" t="s">
        <v>370</v>
      </c>
      <c r="B977" s="31" t="s">
        <v>789</v>
      </c>
      <c r="C977" s="31" t="s">
        <v>673</v>
      </c>
      <c r="F977" s="31" t="s">
        <v>13</v>
      </c>
      <c r="G977" s="354">
        <v>44358.622488425928</v>
      </c>
      <c r="H977" s="354">
        <v>45503.703148148146</v>
      </c>
      <c r="I977" s="19" t="str">
        <f t="shared" si="165"/>
        <v>J</v>
      </c>
      <c r="J977" s="19" t="str">
        <f t="shared" si="166"/>
        <v>N</v>
      </c>
      <c r="K977" s="19" t="str">
        <f t="shared" si="167"/>
        <v>zzzz</v>
      </c>
      <c r="L977" s="19" t="str">
        <f t="shared" si="168"/>
        <v>ON</v>
      </c>
      <c r="M977" s="19" t="str">
        <f t="shared" si="169"/>
        <v>-</v>
      </c>
      <c r="N977" s="355">
        <f t="shared" si="170"/>
        <v>7</v>
      </c>
      <c r="O977" s="355" t="str">
        <f t="shared" si="171"/>
        <v/>
      </c>
      <c r="P977" s="19" t="str">
        <f t="shared" si="172"/>
        <v/>
      </c>
      <c r="Q977" s="355">
        <f t="shared" si="173"/>
        <v>7</v>
      </c>
      <c r="R977" s="355">
        <f t="shared" si="174"/>
        <v>589</v>
      </c>
      <c r="S977" s="355">
        <f t="shared" si="175"/>
        <v>589</v>
      </c>
    </row>
    <row r="978" spans="1:19" ht="12.75" customHeight="1" thickBot="1" x14ac:dyDescent="0.25">
      <c r="A978" s="31" t="s">
        <v>1116</v>
      </c>
      <c r="B978" s="31" t="s">
        <v>1115</v>
      </c>
      <c r="C978" s="31" t="s">
        <v>673</v>
      </c>
      <c r="F978" s="31" t="s">
        <v>6</v>
      </c>
      <c r="G978" s="354">
        <v>45314.462824074071</v>
      </c>
      <c r="H978" s="354">
        <v>45314.462824074071</v>
      </c>
      <c r="I978" s="19" t="str">
        <f t="shared" si="165"/>
        <v>J</v>
      </c>
      <c r="J978" s="19" t="str">
        <f t="shared" si="166"/>
        <v>N</v>
      </c>
      <c r="K978" s="19" t="str">
        <f t="shared" si="167"/>
        <v>zzzz</v>
      </c>
      <c r="L978" s="19" t="str">
        <f t="shared" si="168"/>
        <v>ON</v>
      </c>
      <c r="M978" s="19" t="str">
        <f t="shared" si="169"/>
        <v>-</v>
      </c>
      <c r="N978" s="355" t="str">
        <f t="shared" si="170"/>
        <v/>
      </c>
      <c r="O978" s="355" t="str">
        <f t="shared" si="171"/>
        <v/>
      </c>
      <c r="P978" s="19" t="str">
        <f t="shared" si="172"/>
        <v/>
      </c>
      <c r="Q978" s="355">
        <f t="shared" si="173"/>
        <v>1</v>
      </c>
      <c r="R978" s="355">
        <f t="shared" si="174"/>
        <v>590</v>
      </c>
      <c r="S978" s="355">
        <f t="shared" si="175"/>
        <v>590</v>
      </c>
    </row>
    <row r="979" spans="1:19" ht="12.75" customHeight="1" thickBot="1" x14ac:dyDescent="0.25">
      <c r="A979" s="31" t="s">
        <v>1116</v>
      </c>
      <c r="B979" s="31" t="s">
        <v>1115</v>
      </c>
      <c r="C979" s="31" t="s">
        <v>673</v>
      </c>
      <c r="F979" s="31" t="s">
        <v>9</v>
      </c>
      <c r="G979" s="354">
        <v>45309.47111111111</v>
      </c>
      <c r="H979" s="354">
        <v>45632.605173611111</v>
      </c>
      <c r="I979" s="19" t="str">
        <f t="shared" si="165"/>
        <v>J</v>
      </c>
      <c r="J979" s="19" t="str">
        <f t="shared" si="166"/>
        <v>N</v>
      </c>
      <c r="K979" s="19" t="str">
        <f t="shared" si="167"/>
        <v>zzzz</v>
      </c>
      <c r="L979" s="19" t="str">
        <f t="shared" si="168"/>
        <v>ON</v>
      </c>
      <c r="M979" s="19" t="str">
        <f t="shared" si="169"/>
        <v>-</v>
      </c>
      <c r="N979" s="355" t="str">
        <f t="shared" si="170"/>
        <v/>
      </c>
      <c r="O979" s="355" t="str">
        <f t="shared" si="171"/>
        <v/>
      </c>
      <c r="P979" s="19" t="str">
        <f t="shared" si="172"/>
        <v/>
      </c>
      <c r="Q979" s="355">
        <f t="shared" si="173"/>
        <v>2</v>
      </c>
      <c r="R979" s="355">
        <f t="shared" si="174"/>
        <v>591</v>
      </c>
      <c r="S979" s="355">
        <f t="shared" si="175"/>
        <v>591</v>
      </c>
    </row>
    <row r="980" spans="1:19" ht="12.75" customHeight="1" thickBot="1" x14ac:dyDescent="0.25">
      <c r="A980" s="31" t="s">
        <v>1116</v>
      </c>
      <c r="B980" s="31" t="s">
        <v>1115</v>
      </c>
      <c r="C980" s="31" t="s">
        <v>673</v>
      </c>
      <c r="F980" s="31" t="s">
        <v>11</v>
      </c>
      <c r="G980" s="354">
        <v>45677.652361111112</v>
      </c>
      <c r="H980" s="354">
        <v>45677.652361111112</v>
      </c>
      <c r="I980" s="19" t="str">
        <f t="shared" si="165"/>
        <v>J</v>
      </c>
      <c r="J980" s="19" t="str">
        <f t="shared" si="166"/>
        <v>N</v>
      </c>
      <c r="K980" s="19" t="str">
        <f t="shared" si="167"/>
        <v>zzzz</v>
      </c>
      <c r="L980" s="19" t="str">
        <f t="shared" si="168"/>
        <v>ON</v>
      </c>
      <c r="M980" s="19" t="str">
        <f t="shared" si="169"/>
        <v>-</v>
      </c>
      <c r="N980" s="355" t="str">
        <f t="shared" si="170"/>
        <v/>
      </c>
      <c r="O980" s="355" t="str">
        <f t="shared" si="171"/>
        <v/>
      </c>
      <c r="P980" s="19" t="str">
        <f t="shared" si="172"/>
        <v/>
      </c>
      <c r="Q980" s="355">
        <f t="shared" si="173"/>
        <v>3</v>
      </c>
      <c r="R980" s="355">
        <f t="shared" si="174"/>
        <v>592</v>
      </c>
      <c r="S980" s="355">
        <f t="shared" si="175"/>
        <v>592</v>
      </c>
    </row>
    <row r="981" spans="1:19" ht="12.75" customHeight="1" thickBot="1" x14ac:dyDescent="0.25">
      <c r="A981" s="341" t="s">
        <v>1116</v>
      </c>
      <c r="B981" s="341" t="s">
        <v>1115</v>
      </c>
      <c r="C981" s="341" t="s">
        <v>673</v>
      </c>
      <c r="F981" s="341" t="s">
        <v>15</v>
      </c>
      <c r="G981" s="354">
        <v>44736.58865740741</v>
      </c>
      <c r="H981" s="354">
        <v>44736.58865740741</v>
      </c>
      <c r="I981" s="19" t="str">
        <f t="shared" si="165"/>
        <v>J</v>
      </c>
      <c r="J981" s="19" t="str">
        <f t="shared" si="166"/>
        <v>N</v>
      </c>
      <c r="K981" s="19" t="str">
        <f t="shared" si="167"/>
        <v>zzzz</v>
      </c>
      <c r="L981" s="19" t="str">
        <f t="shared" si="168"/>
        <v>ON</v>
      </c>
      <c r="M981" s="353" t="str">
        <f t="shared" si="169"/>
        <v>-</v>
      </c>
      <c r="N981" s="356" t="str">
        <f t="shared" si="170"/>
        <v/>
      </c>
      <c r="O981" s="356" t="str">
        <f t="shared" si="171"/>
        <v/>
      </c>
      <c r="P981" s="353" t="str">
        <f t="shared" si="172"/>
        <v/>
      </c>
      <c r="Q981" s="356">
        <f t="shared" si="173"/>
        <v>4</v>
      </c>
      <c r="R981" s="356">
        <f t="shared" si="174"/>
        <v>593</v>
      </c>
      <c r="S981" s="356">
        <f t="shared" si="175"/>
        <v>593</v>
      </c>
    </row>
    <row r="982" spans="1:19" ht="12.75" customHeight="1" thickBot="1" x14ac:dyDescent="0.25">
      <c r="A982" s="31" t="s">
        <v>1116</v>
      </c>
      <c r="B982" s="31" t="s">
        <v>1115</v>
      </c>
      <c r="C982" s="31" t="s">
        <v>673</v>
      </c>
      <c r="F982" s="31" t="s">
        <v>12</v>
      </c>
      <c r="G982" s="354">
        <v>45812.672673611109</v>
      </c>
      <c r="H982" s="354">
        <v>45812.672673611109</v>
      </c>
      <c r="I982" s="19" t="str">
        <f t="shared" si="165"/>
        <v>J</v>
      </c>
      <c r="J982" s="19" t="str">
        <f t="shared" si="166"/>
        <v>N</v>
      </c>
      <c r="K982" s="19" t="str">
        <f t="shared" si="167"/>
        <v>zzzz</v>
      </c>
      <c r="L982" s="19" t="str">
        <f t="shared" si="168"/>
        <v>ON</v>
      </c>
      <c r="M982" s="19" t="str">
        <f t="shared" si="169"/>
        <v>-</v>
      </c>
      <c r="N982" s="355" t="str">
        <f t="shared" si="170"/>
        <v/>
      </c>
      <c r="O982" s="355" t="str">
        <f t="shared" si="171"/>
        <v/>
      </c>
      <c r="P982" s="19" t="str">
        <f t="shared" si="172"/>
        <v/>
      </c>
      <c r="Q982" s="355">
        <f t="shared" si="173"/>
        <v>5</v>
      </c>
      <c r="R982" s="355">
        <f t="shared" si="174"/>
        <v>594</v>
      </c>
      <c r="S982" s="355">
        <f t="shared" si="175"/>
        <v>594</v>
      </c>
    </row>
    <row r="983" spans="1:19" ht="12.75" customHeight="1" thickBot="1" x14ac:dyDescent="0.25">
      <c r="A983" s="31" t="s">
        <v>1116</v>
      </c>
      <c r="B983" s="31" t="s">
        <v>1115</v>
      </c>
      <c r="C983" s="31" t="s">
        <v>673</v>
      </c>
      <c r="F983" s="31" t="s">
        <v>13</v>
      </c>
      <c r="G983" s="354">
        <v>44711.616168981483</v>
      </c>
      <c r="H983" s="354">
        <v>45503.703287037039</v>
      </c>
      <c r="I983" s="19" t="str">
        <f t="shared" si="165"/>
        <v>J</v>
      </c>
      <c r="J983" s="19" t="str">
        <f t="shared" si="166"/>
        <v>N</v>
      </c>
      <c r="K983" s="19" t="str">
        <f t="shared" si="167"/>
        <v>zzzz</v>
      </c>
      <c r="L983" s="19" t="str">
        <f t="shared" si="168"/>
        <v>ON</v>
      </c>
      <c r="M983" s="19" t="str">
        <f t="shared" si="169"/>
        <v>-</v>
      </c>
      <c r="N983" s="355">
        <f t="shared" si="170"/>
        <v>6</v>
      </c>
      <c r="O983" s="355" t="str">
        <f t="shared" si="171"/>
        <v/>
      </c>
      <c r="P983" s="19" t="str">
        <f t="shared" si="172"/>
        <v/>
      </c>
      <c r="Q983" s="355">
        <f t="shared" si="173"/>
        <v>6</v>
      </c>
      <c r="R983" s="355">
        <f t="shared" si="174"/>
        <v>595</v>
      </c>
      <c r="S983" s="355">
        <f t="shared" si="175"/>
        <v>595</v>
      </c>
    </row>
    <row r="984" spans="1:19" ht="12.75" customHeight="1" thickBot="1" x14ac:dyDescent="0.25">
      <c r="A984" s="31" t="s">
        <v>2368</v>
      </c>
      <c r="B984" s="31" t="s">
        <v>2369</v>
      </c>
      <c r="C984" s="31" t="s">
        <v>673</v>
      </c>
      <c r="F984" s="31" t="s">
        <v>9</v>
      </c>
      <c r="G984" s="354">
        <v>45917.457199074073</v>
      </c>
      <c r="H984" s="354">
        <v>45917.457199074073</v>
      </c>
      <c r="I984" s="19" t="str">
        <f t="shared" si="165"/>
        <v>J</v>
      </c>
      <c r="J984" s="19" t="str">
        <f t="shared" si="166"/>
        <v>N</v>
      </c>
      <c r="K984" s="19" t="str">
        <f t="shared" si="167"/>
        <v>zzzz</v>
      </c>
      <c r="L984" s="19" t="str">
        <f t="shared" si="168"/>
        <v>ON</v>
      </c>
      <c r="M984" s="19" t="str">
        <f t="shared" si="169"/>
        <v>-</v>
      </c>
      <c r="N984" s="355">
        <f t="shared" si="170"/>
        <v>1</v>
      </c>
      <c r="O984" s="355" t="str">
        <f t="shared" si="171"/>
        <v/>
      </c>
      <c r="P984" s="19" t="str">
        <f t="shared" si="172"/>
        <v/>
      </c>
      <c r="Q984" s="355">
        <f t="shared" si="173"/>
        <v>1</v>
      </c>
      <c r="R984" s="355">
        <f t="shared" si="174"/>
        <v>596</v>
      </c>
      <c r="S984" s="355">
        <f t="shared" si="175"/>
        <v>596</v>
      </c>
    </row>
    <row r="985" spans="1:19" ht="12.75" customHeight="1" thickBot="1" x14ac:dyDescent="0.25">
      <c r="A985" s="31" t="s">
        <v>329</v>
      </c>
      <c r="B985" s="31" t="s">
        <v>587</v>
      </c>
      <c r="C985" s="31" t="s">
        <v>673</v>
      </c>
      <c r="F985" s="31" t="s">
        <v>6</v>
      </c>
      <c r="G985" s="354">
        <v>45314.463020833333</v>
      </c>
      <c r="H985" s="354">
        <v>45314.463020833333</v>
      </c>
      <c r="I985" s="19" t="str">
        <f t="shared" si="165"/>
        <v>J</v>
      </c>
      <c r="J985" s="19" t="str">
        <f t="shared" si="166"/>
        <v>N</v>
      </c>
      <c r="K985" s="19" t="str">
        <f t="shared" si="167"/>
        <v>zzzz</v>
      </c>
      <c r="L985" s="19" t="str">
        <f t="shared" si="168"/>
        <v>ON</v>
      </c>
      <c r="M985" s="19" t="str">
        <f t="shared" si="169"/>
        <v>-</v>
      </c>
      <c r="N985" s="355" t="str">
        <f t="shared" si="170"/>
        <v/>
      </c>
      <c r="O985" s="355" t="str">
        <f t="shared" si="171"/>
        <v/>
      </c>
      <c r="P985" s="19" t="str">
        <f t="shared" si="172"/>
        <v/>
      </c>
      <c r="Q985" s="355">
        <f t="shared" si="173"/>
        <v>1</v>
      </c>
      <c r="R985" s="355">
        <f t="shared" si="174"/>
        <v>597</v>
      </c>
      <c r="S985" s="355">
        <f t="shared" si="175"/>
        <v>597</v>
      </c>
    </row>
    <row r="986" spans="1:19" ht="12.75" customHeight="1" thickBot="1" x14ac:dyDescent="0.25">
      <c r="A986" s="31" t="s">
        <v>329</v>
      </c>
      <c r="B986" s="31" t="s">
        <v>1186</v>
      </c>
      <c r="C986" s="31" t="s">
        <v>673</v>
      </c>
      <c r="F986" s="31" t="s">
        <v>7</v>
      </c>
      <c r="G986" s="354">
        <v>43222.429386574076</v>
      </c>
      <c r="H986" s="354">
        <v>44984.381527777776</v>
      </c>
      <c r="I986" s="19" t="str">
        <f t="shared" si="165"/>
        <v>J</v>
      </c>
      <c r="J986" s="19" t="str">
        <f t="shared" si="166"/>
        <v>N</v>
      </c>
      <c r="K986" s="19" t="str">
        <f t="shared" si="167"/>
        <v>zzzz</v>
      </c>
      <c r="L986" s="19" t="str">
        <f t="shared" si="168"/>
        <v>ON</v>
      </c>
      <c r="M986" s="19" t="str">
        <f t="shared" si="169"/>
        <v>-</v>
      </c>
      <c r="N986" s="355" t="str">
        <f t="shared" si="170"/>
        <v/>
      </c>
      <c r="O986" s="355" t="str">
        <f t="shared" si="171"/>
        <v/>
      </c>
      <c r="P986" s="19" t="str">
        <f t="shared" si="172"/>
        <v/>
      </c>
      <c r="Q986" s="355">
        <f t="shared" si="173"/>
        <v>2</v>
      </c>
      <c r="R986" s="355">
        <f t="shared" si="174"/>
        <v>598</v>
      </c>
      <c r="S986" s="355">
        <f t="shared" si="175"/>
        <v>598</v>
      </c>
    </row>
    <row r="987" spans="1:19" ht="12.75" customHeight="1" thickBot="1" x14ac:dyDescent="0.25">
      <c r="A987" s="341" t="s">
        <v>329</v>
      </c>
      <c r="B987" s="341" t="s">
        <v>587</v>
      </c>
      <c r="C987" s="341" t="s">
        <v>673</v>
      </c>
      <c r="F987" s="341" t="s">
        <v>8</v>
      </c>
      <c r="G987" s="354">
        <v>42760.656805555554</v>
      </c>
      <c r="H987" s="354">
        <v>44917.435324074075</v>
      </c>
      <c r="I987" s="19" t="str">
        <f t="shared" si="165"/>
        <v>J</v>
      </c>
      <c r="J987" s="19" t="str">
        <f t="shared" si="166"/>
        <v>N</v>
      </c>
      <c r="K987" s="19" t="str">
        <f t="shared" si="167"/>
        <v>zzzz</v>
      </c>
      <c r="L987" s="19" t="str">
        <f t="shared" si="168"/>
        <v>ON</v>
      </c>
      <c r="M987" s="353" t="str">
        <f t="shared" si="169"/>
        <v>-</v>
      </c>
      <c r="N987" s="356" t="str">
        <f t="shared" si="170"/>
        <v/>
      </c>
      <c r="O987" s="356" t="str">
        <f t="shared" si="171"/>
        <v/>
      </c>
      <c r="P987" s="353" t="str">
        <f t="shared" si="172"/>
        <v/>
      </c>
      <c r="Q987" s="356">
        <f t="shared" si="173"/>
        <v>3</v>
      </c>
      <c r="R987" s="356">
        <f t="shared" si="174"/>
        <v>599</v>
      </c>
      <c r="S987" s="356">
        <f t="shared" si="175"/>
        <v>599</v>
      </c>
    </row>
    <row r="988" spans="1:19" ht="12.75" customHeight="1" thickBot="1" x14ac:dyDescent="0.25">
      <c r="A988" s="31" t="s">
        <v>329</v>
      </c>
      <c r="B988" s="31" t="s">
        <v>587</v>
      </c>
      <c r="C988" s="31" t="s">
        <v>673</v>
      </c>
      <c r="F988" s="31" t="s">
        <v>9</v>
      </c>
      <c r="G988" s="354">
        <v>45309.471284722225</v>
      </c>
      <c r="H988" s="354">
        <v>45632.60527777778</v>
      </c>
      <c r="I988" s="19" t="str">
        <f t="shared" si="165"/>
        <v>J</v>
      </c>
      <c r="J988" s="19" t="str">
        <f t="shared" si="166"/>
        <v>N</v>
      </c>
      <c r="K988" s="19" t="str">
        <f t="shared" si="167"/>
        <v>zzzz</v>
      </c>
      <c r="L988" s="19" t="str">
        <f t="shared" si="168"/>
        <v>ON</v>
      </c>
      <c r="M988" s="19" t="str">
        <f t="shared" si="169"/>
        <v>-</v>
      </c>
      <c r="N988" s="355" t="str">
        <f t="shared" si="170"/>
        <v/>
      </c>
      <c r="O988" s="355" t="str">
        <f t="shared" si="171"/>
        <v/>
      </c>
      <c r="P988" s="19" t="str">
        <f t="shared" si="172"/>
        <v/>
      </c>
      <c r="Q988" s="355">
        <f t="shared" si="173"/>
        <v>4</v>
      </c>
      <c r="R988" s="355">
        <f t="shared" si="174"/>
        <v>600</v>
      </c>
      <c r="S988" s="355">
        <f t="shared" si="175"/>
        <v>600</v>
      </c>
    </row>
    <row r="989" spans="1:19" ht="12.75" customHeight="1" thickBot="1" x14ac:dyDescent="0.25">
      <c r="A989" s="31" t="s">
        <v>329</v>
      </c>
      <c r="B989" s="31" t="s">
        <v>587</v>
      </c>
      <c r="C989" s="31" t="s">
        <v>673</v>
      </c>
      <c r="F989" s="31" t="s">
        <v>11</v>
      </c>
      <c r="G989" s="354">
        <v>45803.460474537038</v>
      </c>
      <c r="H989" s="354">
        <v>45803.460474537038</v>
      </c>
      <c r="I989" s="19" t="str">
        <f t="shared" si="165"/>
        <v>J</v>
      </c>
      <c r="J989" s="19" t="str">
        <f t="shared" si="166"/>
        <v>N</v>
      </c>
      <c r="K989" s="19" t="str">
        <f t="shared" si="167"/>
        <v>zzzz</v>
      </c>
      <c r="L989" s="19" t="str">
        <f t="shared" si="168"/>
        <v>ON</v>
      </c>
      <c r="M989" s="19" t="str">
        <f t="shared" si="169"/>
        <v>-</v>
      </c>
      <c r="N989" s="355" t="str">
        <f t="shared" si="170"/>
        <v/>
      </c>
      <c r="O989" s="355" t="str">
        <f t="shared" si="171"/>
        <v/>
      </c>
      <c r="P989" s="19" t="str">
        <f t="shared" si="172"/>
        <v/>
      </c>
      <c r="Q989" s="355">
        <f t="shared" si="173"/>
        <v>5</v>
      </c>
      <c r="R989" s="355">
        <f t="shared" si="174"/>
        <v>601</v>
      </c>
      <c r="S989" s="355">
        <f t="shared" si="175"/>
        <v>601</v>
      </c>
    </row>
    <row r="990" spans="1:19" ht="12.75" customHeight="1" thickBot="1" x14ac:dyDescent="0.25">
      <c r="A990" s="341" t="s">
        <v>329</v>
      </c>
      <c r="B990" s="341" t="s">
        <v>587</v>
      </c>
      <c r="C990" s="341" t="s">
        <v>673</v>
      </c>
      <c r="F990" s="341" t="s">
        <v>15</v>
      </c>
      <c r="G990" s="354">
        <v>38105.460787037038</v>
      </c>
      <c r="H990" s="354">
        <v>44512.383645833332</v>
      </c>
      <c r="I990" s="19" t="str">
        <f t="shared" si="165"/>
        <v>J</v>
      </c>
      <c r="J990" s="19" t="str">
        <f t="shared" si="166"/>
        <v>N</v>
      </c>
      <c r="K990" s="19" t="str">
        <f t="shared" si="167"/>
        <v>zzzz</v>
      </c>
      <c r="L990" s="19" t="str">
        <f t="shared" si="168"/>
        <v>ON</v>
      </c>
      <c r="M990" s="353" t="str">
        <f t="shared" si="169"/>
        <v>-</v>
      </c>
      <c r="N990" s="356" t="str">
        <f t="shared" si="170"/>
        <v/>
      </c>
      <c r="O990" s="356" t="str">
        <f t="shared" si="171"/>
        <v/>
      </c>
      <c r="P990" s="353" t="str">
        <f t="shared" si="172"/>
        <v/>
      </c>
      <c r="Q990" s="356">
        <f t="shared" si="173"/>
        <v>6</v>
      </c>
      <c r="R990" s="356">
        <f t="shared" si="174"/>
        <v>602</v>
      </c>
      <c r="S990" s="356">
        <f t="shared" si="175"/>
        <v>602</v>
      </c>
    </row>
    <row r="991" spans="1:19" ht="12.75" customHeight="1" thickBot="1" x14ac:dyDescent="0.25">
      <c r="A991" s="31" t="s">
        <v>329</v>
      </c>
      <c r="B991" s="31" t="s">
        <v>587</v>
      </c>
      <c r="C991" s="31" t="s">
        <v>673</v>
      </c>
      <c r="F991" s="31" t="s">
        <v>12</v>
      </c>
      <c r="G991" s="354">
        <v>42854.382303240738</v>
      </c>
      <c r="H991" s="354">
        <v>43013.544409722221</v>
      </c>
      <c r="I991" s="19" t="str">
        <f t="shared" si="165"/>
        <v>J</v>
      </c>
      <c r="J991" s="19" t="str">
        <f t="shared" si="166"/>
        <v>N</v>
      </c>
      <c r="K991" s="19" t="str">
        <f t="shared" si="167"/>
        <v>zzzz</v>
      </c>
      <c r="L991" s="19" t="str">
        <f t="shared" si="168"/>
        <v>ON</v>
      </c>
      <c r="M991" s="19" t="str">
        <f t="shared" si="169"/>
        <v>-</v>
      </c>
      <c r="N991" s="355">
        <f t="shared" si="170"/>
        <v>7</v>
      </c>
      <c r="O991" s="355" t="str">
        <f t="shared" si="171"/>
        <v/>
      </c>
      <c r="P991" s="19" t="str">
        <f t="shared" si="172"/>
        <v/>
      </c>
      <c r="Q991" s="355">
        <f t="shared" si="173"/>
        <v>7</v>
      </c>
      <c r="R991" s="355">
        <f t="shared" si="174"/>
        <v>603</v>
      </c>
      <c r="S991" s="355">
        <f t="shared" si="175"/>
        <v>603</v>
      </c>
    </row>
    <row r="992" spans="1:19" ht="12.75" customHeight="1" thickBot="1" x14ac:dyDescent="0.25">
      <c r="A992" s="31" t="s">
        <v>222</v>
      </c>
      <c r="B992" s="31" t="s">
        <v>588</v>
      </c>
      <c r="C992" s="31" t="s">
        <v>673</v>
      </c>
      <c r="E992" s="341">
        <v>15</v>
      </c>
      <c r="F992" s="31" t="s">
        <v>6</v>
      </c>
      <c r="G992" s="354">
        <v>45314.463240740741</v>
      </c>
      <c r="H992" s="354">
        <v>45470.354826388888</v>
      </c>
      <c r="I992" s="19" t="str">
        <f t="shared" si="165"/>
        <v>J</v>
      </c>
      <c r="J992" s="19" t="str">
        <f t="shared" si="166"/>
        <v>N</v>
      </c>
      <c r="K992" s="19" t="str">
        <f t="shared" si="167"/>
        <v>zzzz</v>
      </c>
      <c r="L992" s="19" t="str">
        <f t="shared" si="168"/>
        <v>ON</v>
      </c>
      <c r="M992" s="19" t="str">
        <f t="shared" si="169"/>
        <v>-</v>
      </c>
      <c r="N992" s="355" t="str">
        <f t="shared" si="170"/>
        <v/>
      </c>
      <c r="O992" s="355" t="str">
        <f t="shared" si="171"/>
        <v/>
      </c>
      <c r="P992" s="19" t="str">
        <f t="shared" si="172"/>
        <v/>
      </c>
      <c r="Q992" s="355">
        <f t="shared" si="173"/>
        <v>1</v>
      </c>
      <c r="R992" s="355">
        <f t="shared" si="174"/>
        <v>604</v>
      </c>
      <c r="S992" s="355">
        <f t="shared" si="175"/>
        <v>604</v>
      </c>
    </row>
    <row r="993" spans="1:19" ht="12.75" customHeight="1" thickBot="1" x14ac:dyDescent="0.25">
      <c r="A993" s="31" t="s">
        <v>222</v>
      </c>
      <c r="B993" s="31" t="s">
        <v>588</v>
      </c>
      <c r="C993" s="31" t="s">
        <v>673</v>
      </c>
      <c r="E993" s="341">
        <v>11</v>
      </c>
      <c r="F993" s="31" t="s">
        <v>8</v>
      </c>
      <c r="G993" s="354">
        <v>45510.385694444441</v>
      </c>
      <c r="H993" s="354">
        <v>45565.543726851851</v>
      </c>
      <c r="I993" s="19" t="str">
        <f t="shared" si="165"/>
        <v>J</v>
      </c>
      <c r="J993" s="19" t="str">
        <f t="shared" si="166"/>
        <v>N</v>
      </c>
      <c r="K993" s="19" t="str">
        <f t="shared" si="167"/>
        <v>zzzz</v>
      </c>
      <c r="L993" s="19" t="str">
        <f t="shared" si="168"/>
        <v>ON</v>
      </c>
      <c r="M993" s="19" t="str">
        <f t="shared" si="169"/>
        <v>-</v>
      </c>
      <c r="N993" s="355" t="str">
        <f t="shared" si="170"/>
        <v/>
      </c>
      <c r="O993" s="355" t="str">
        <f t="shared" si="171"/>
        <v/>
      </c>
      <c r="P993" s="19" t="str">
        <f t="shared" si="172"/>
        <v/>
      </c>
      <c r="Q993" s="355">
        <f t="shared" si="173"/>
        <v>2</v>
      </c>
      <c r="R993" s="355">
        <f t="shared" si="174"/>
        <v>605</v>
      </c>
      <c r="S993" s="355">
        <f t="shared" si="175"/>
        <v>605</v>
      </c>
    </row>
    <row r="994" spans="1:19" ht="12.75" customHeight="1" thickBot="1" x14ac:dyDescent="0.25">
      <c r="A994" s="341" t="s">
        <v>222</v>
      </c>
      <c r="B994" s="341" t="s">
        <v>588</v>
      </c>
      <c r="C994" s="341" t="s">
        <v>673</v>
      </c>
      <c r="E994" s="341">
        <v>15</v>
      </c>
      <c r="F994" s="341" t="s">
        <v>9</v>
      </c>
      <c r="G994" s="354">
        <v>44383.418553240743</v>
      </c>
      <c r="H994" s="354">
        <v>45453.463773148149</v>
      </c>
      <c r="I994" s="19" t="str">
        <f t="shared" si="165"/>
        <v>J</v>
      </c>
      <c r="J994" s="19" t="str">
        <f t="shared" si="166"/>
        <v>N</v>
      </c>
      <c r="K994" s="19" t="str">
        <f t="shared" si="167"/>
        <v>zzzz</v>
      </c>
      <c r="L994" s="19" t="str">
        <f t="shared" si="168"/>
        <v>ON</v>
      </c>
      <c r="M994" s="353" t="str">
        <f t="shared" si="169"/>
        <v>-</v>
      </c>
      <c r="N994" s="356" t="str">
        <f t="shared" si="170"/>
        <v/>
      </c>
      <c r="O994" s="356" t="str">
        <f t="shared" si="171"/>
        <v/>
      </c>
      <c r="P994" s="353" t="str">
        <f t="shared" si="172"/>
        <v/>
      </c>
      <c r="Q994" s="356">
        <f t="shared" si="173"/>
        <v>3</v>
      </c>
      <c r="R994" s="356">
        <f t="shared" si="174"/>
        <v>606</v>
      </c>
      <c r="S994" s="356">
        <f t="shared" si="175"/>
        <v>606</v>
      </c>
    </row>
    <row r="995" spans="1:19" ht="12.75" customHeight="1" thickBot="1" x14ac:dyDescent="0.25">
      <c r="A995" s="31" t="s">
        <v>222</v>
      </c>
      <c r="B995" s="31" t="s">
        <v>588</v>
      </c>
      <c r="C995" s="31" t="s">
        <v>673</v>
      </c>
      <c r="F995" s="31" t="s">
        <v>11</v>
      </c>
      <c r="G995" s="354">
        <v>45677.603356481479</v>
      </c>
      <c r="H995" s="354">
        <v>45677.603356481479</v>
      </c>
      <c r="I995" s="19" t="str">
        <f t="shared" si="165"/>
        <v>J</v>
      </c>
      <c r="J995" s="19" t="str">
        <f t="shared" si="166"/>
        <v>N</v>
      </c>
      <c r="K995" s="19" t="str">
        <f t="shared" si="167"/>
        <v>zzzz</v>
      </c>
      <c r="L995" s="19" t="str">
        <f t="shared" si="168"/>
        <v>ON</v>
      </c>
      <c r="M995" s="19" t="str">
        <f t="shared" si="169"/>
        <v>-</v>
      </c>
      <c r="N995" s="355" t="str">
        <f t="shared" si="170"/>
        <v/>
      </c>
      <c r="O995" s="355" t="str">
        <f t="shared" si="171"/>
        <v/>
      </c>
      <c r="P995" s="19" t="str">
        <f t="shared" si="172"/>
        <v/>
      </c>
      <c r="Q995" s="355">
        <f t="shared" si="173"/>
        <v>4</v>
      </c>
      <c r="R995" s="355">
        <f t="shared" si="174"/>
        <v>607</v>
      </c>
      <c r="S995" s="355">
        <f t="shared" si="175"/>
        <v>607</v>
      </c>
    </row>
    <row r="996" spans="1:19" ht="12.75" customHeight="1" thickBot="1" x14ac:dyDescent="0.25">
      <c r="A996" s="341" t="s">
        <v>222</v>
      </c>
      <c r="B996" s="341" t="s">
        <v>588</v>
      </c>
      <c r="C996" s="341" t="s">
        <v>673</v>
      </c>
      <c r="F996" s="341" t="s">
        <v>15</v>
      </c>
      <c r="G996" s="354">
        <v>44523</v>
      </c>
      <c r="H996" s="354">
        <v>44860.453923611109</v>
      </c>
      <c r="I996" s="19" t="str">
        <f t="shared" si="165"/>
        <v>J</v>
      </c>
      <c r="J996" s="19" t="str">
        <f t="shared" si="166"/>
        <v>N</v>
      </c>
      <c r="K996" s="19" t="str">
        <f t="shared" si="167"/>
        <v>zzzz</v>
      </c>
      <c r="L996" s="19" t="str">
        <f t="shared" si="168"/>
        <v>ON</v>
      </c>
      <c r="M996" s="353" t="str">
        <f t="shared" si="169"/>
        <v>-</v>
      </c>
      <c r="N996" s="356" t="str">
        <f t="shared" si="170"/>
        <v/>
      </c>
      <c r="O996" s="356" t="str">
        <f t="shared" si="171"/>
        <v/>
      </c>
      <c r="P996" s="19" t="str">
        <f t="shared" si="172"/>
        <v/>
      </c>
      <c r="Q996" s="355">
        <f t="shared" si="173"/>
        <v>5</v>
      </c>
      <c r="R996" s="355">
        <f t="shared" si="174"/>
        <v>608</v>
      </c>
      <c r="S996" s="355">
        <f t="shared" si="175"/>
        <v>608</v>
      </c>
    </row>
    <row r="997" spans="1:19" ht="12.75" customHeight="1" thickBot="1" x14ac:dyDescent="0.25">
      <c r="A997" s="341" t="s">
        <v>222</v>
      </c>
      <c r="B997" s="341" t="s">
        <v>588</v>
      </c>
      <c r="C997" s="341" t="s">
        <v>673</v>
      </c>
      <c r="F997" s="341" t="s">
        <v>12</v>
      </c>
      <c r="G997" s="354">
        <v>42854.383402777778</v>
      </c>
      <c r="H997" s="354">
        <v>42854.383402777778</v>
      </c>
      <c r="I997" s="19" t="str">
        <f t="shared" si="165"/>
        <v>J</v>
      </c>
      <c r="J997" s="19" t="str">
        <f t="shared" si="166"/>
        <v>N</v>
      </c>
      <c r="K997" s="19" t="str">
        <f t="shared" si="167"/>
        <v>zzzz</v>
      </c>
      <c r="L997" s="19" t="str">
        <f t="shared" si="168"/>
        <v>ON</v>
      </c>
      <c r="M997" s="19" t="str">
        <f t="shared" si="169"/>
        <v>-</v>
      </c>
      <c r="N997" s="355">
        <f t="shared" si="170"/>
        <v>6</v>
      </c>
      <c r="O997" s="355" t="str">
        <f t="shared" si="171"/>
        <v/>
      </c>
      <c r="P997" s="19" t="str">
        <f t="shared" si="172"/>
        <v/>
      </c>
      <c r="Q997" s="355">
        <f t="shared" si="173"/>
        <v>6</v>
      </c>
      <c r="R997" s="355">
        <f t="shared" si="174"/>
        <v>609</v>
      </c>
      <c r="S997" s="355">
        <f t="shared" si="175"/>
        <v>609</v>
      </c>
    </row>
    <row r="998" spans="1:19" ht="12.75" customHeight="1" thickBot="1" x14ac:dyDescent="0.25">
      <c r="A998" s="31" t="s">
        <v>2211</v>
      </c>
      <c r="B998" s="31" t="s">
        <v>2212</v>
      </c>
      <c r="C998" s="31" t="s">
        <v>673</v>
      </c>
      <c r="F998" s="31" t="s">
        <v>6</v>
      </c>
      <c r="G998" s="354">
        <v>45636.509189814817</v>
      </c>
      <c r="H998" s="354">
        <v>45636.509189814817</v>
      </c>
      <c r="I998" s="19" t="str">
        <f t="shared" si="165"/>
        <v>J</v>
      </c>
      <c r="J998" s="19" t="str">
        <f t="shared" si="166"/>
        <v>N</v>
      </c>
      <c r="K998" s="19" t="str">
        <f t="shared" si="167"/>
        <v>zzzz</v>
      </c>
      <c r="L998" s="19" t="str">
        <f t="shared" si="168"/>
        <v>OP</v>
      </c>
      <c r="M998" s="19" t="str">
        <f t="shared" si="169"/>
        <v>-</v>
      </c>
      <c r="N998" s="355" t="str">
        <f t="shared" si="170"/>
        <v/>
      </c>
      <c r="O998" s="355" t="str">
        <f t="shared" si="171"/>
        <v/>
      </c>
      <c r="P998" s="19" t="str">
        <f t="shared" si="172"/>
        <v/>
      </c>
      <c r="Q998" s="355">
        <f t="shared" si="173"/>
        <v>1</v>
      </c>
      <c r="R998" s="355">
        <f t="shared" si="174"/>
        <v>610</v>
      </c>
      <c r="S998" s="355">
        <f t="shared" si="175"/>
        <v>610</v>
      </c>
    </row>
    <row r="999" spans="1:19" ht="12.75" customHeight="1" thickBot="1" x14ac:dyDescent="0.25">
      <c r="A999" s="31" t="s">
        <v>2211</v>
      </c>
      <c r="B999" s="31" t="s">
        <v>2212</v>
      </c>
      <c r="C999" s="31" t="s">
        <v>673</v>
      </c>
      <c r="F999" s="31" t="s">
        <v>9</v>
      </c>
      <c r="G999" s="354">
        <v>45646.606724537036</v>
      </c>
      <c r="H999" s="354">
        <v>45887.588634259257</v>
      </c>
      <c r="I999" s="19" t="str">
        <f t="shared" si="165"/>
        <v>J</v>
      </c>
      <c r="J999" s="19" t="str">
        <f t="shared" si="166"/>
        <v>N</v>
      </c>
      <c r="K999" s="19" t="str">
        <f t="shared" si="167"/>
        <v>zzzz</v>
      </c>
      <c r="L999" s="19" t="str">
        <f t="shared" si="168"/>
        <v>OP</v>
      </c>
      <c r="M999" s="19" t="str">
        <f t="shared" si="169"/>
        <v>-</v>
      </c>
      <c r="N999" s="355" t="str">
        <f t="shared" si="170"/>
        <v/>
      </c>
      <c r="O999" s="355" t="str">
        <f t="shared" si="171"/>
        <v/>
      </c>
      <c r="P999" s="19" t="str">
        <f t="shared" si="172"/>
        <v/>
      </c>
      <c r="Q999" s="355">
        <f t="shared" si="173"/>
        <v>2</v>
      </c>
      <c r="R999" s="355">
        <f t="shared" si="174"/>
        <v>611</v>
      </c>
      <c r="S999" s="355">
        <f t="shared" si="175"/>
        <v>611</v>
      </c>
    </row>
    <row r="1000" spans="1:19" ht="12.75" customHeight="1" thickBot="1" x14ac:dyDescent="0.25">
      <c r="A1000" s="31" t="s">
        <v>2211</v>
      </c>
      <c r="B1000" s="31" t="s">
        <v>2212</v>
      </c>
      <c r="C1000" s="31" t="s">
        <v>673</v>
      </c>
      <c r="F1000" s="31" t="s">
        <v>11</v>
      </c>
      <c r="G1000" s="354">
        <v>45693.568541666667</v>
      </c>
      <c r="H1000" s="354">
        <v>45693.568541666667</v>
      </c>
      <c r="I1000" s="19" t="str">
        <f t="shared" si="165"/>
        <v>J</v>
      </c>
      <c r="J1000" s="19" t="str">
        <f t="shared" si="166"/>
        <v>N</v>
      </c>
      <c r="K1000" s="19" t="str">
        <f t="shared" si="167"/>
        <v>zzzz</v>
      </c>
      <c r="L1000" s="19" t="str">
        <f t="shared" si="168"/>
        <v>OP</v>
      </c>
      <c r="M1000" s="19" t="str">
        <f t="shared" si="169"/>
        <v>-</v>
      </c>
      <c r="N1000" s="355" t="str">
        <f t="shared" si="170"/>
        <v/>
      </c>
      <c r="O1000" s="355" t="str">
        <f t="shared" si="171"/>
        <v/>
      </c>
      <c r="P1000" s="19" t="str">
        <f t="shared" si="172"/>
        <v/>
      </c>
      <c r="Q1000" s="355">
        <f t="shared" si="173"/>
        <v>3</v>
      </c>
      <c r="R1000" s="355">
        <f t="shared" si="174"/>
        <v>612</v>
      </c>
      <c r="S1000" s="355">
        <f t="shared" si="175"/>
        <v>612</v>
      </c>
    </row>
    <row r="1001" spans="1:19" ht="12.75" customHeight="1" thickBot="1" x14ac:dyDescent="0.25">
      <c r="A1001" s="341" t="s">
        <v>2211</v>
      </c>
      <c r="B1001" s="341" t="s">
        <v>2212</v>
      </c>
      <c r="C1001" s="341" t="s">
        <v>673</v>
      </c>
      <c r="F1001" s="341" t="s">
        <v>12</v>
      </c>
      <c r="G1001" s="354">
        <v>45812.672766203701</v>
      </c>
      <c r="H1001" s="354">
        <v>45812.672766203701</v>
      </c>
      <c r="I1001" s="19" t="str">
        <f t="shared" si="165"/>
        <v>J</v>
      </c>
      <c r="J1001" s="19" t="str">
        <f t="shared" si="166"/>
        <v>N</v>
      </c>
      <c r="K1001" s="19" t="str">
        <f t="shared" si="167"/>
        <v>zzzz</v>
      </c>
      <c r="L1001" s="19" t="str">
        <f t="shared" si="168"/>
        <v>OP</v>
      </c>
      <c r="M1001" s="353" t="str">
        <f t="shared" si="169"/>
        <v>-</v>
      </c>
      <c r="N1001" s="356">
        <f t="shared" si="170"/>
        <v>4</v>
      </c>
      <c r="O1001" s="356" t="str">
        <f t="shared" si="171"/>
        <v/>
      </c>
      <c r="P1001" s="353" t="str">
        <f t="shared" si="172"/>
        <v/>
      </c>
      <c r="Q1001" s="356">
        <f t="shared" si="173"/>
        <v>4</v>
      </c>
      <c r="R1001" s="356">
        <f t="shared" si="174"/>
        <v>613</v>
      </c>
      <c r="S1001" s="356">
        <f t="shared" si="175"/>
        <v>613</v>
      </c>
    </row>
    <row r="1002" spans="1:19" ht="12.75" customHeight="1" thickBot="1" x14ac:dyDescent="0.25">
      <c r="A1002" s="31" t="s">
        <v>992</v>
      </c>
      <c r="B1002" s="31" t="s">
        <v>993</v>
      </c>
      <c r="C1002" s="31" t="s">
        <v>673</v>
      </c>
      <c r="F1002" s="31" t="s">
        <v>6</v>
      </c>
      <c r="G1002" s="354">
        <v>45314.463425925926</v>
      </c>
      <c r="H1002" s="354">
        <v>45314.463425925926</v>
      </c>
      <c r="I1002" s="19" t="str">
        <f t="shared" si="165"/>
        <v>J</v>
      </c>
      <c r="J1002" s="19" t="str">
        <f t="shared" si="166"/>
        <v>N</v>
      </c>
      <c r="K1002" s="19" t="str">
        <f t="shared" si="167"/>
        <v>zzzz</v>
      </c>
      <c r="L1002" s="19" t="str">
        <f t="shared" si="168"/>
        <v>OR</v>
      </c>
      <c r="M1002" s="19" t="str">
        <f t="shared" si="169"/>
        <v>-</v>
      </c>
      <c r="N1002" s="355" t="str">
        <f t="shared" si="170"/>
        <v/>
      </c>
      <c r="O1002" s="355" t="str">
        <f t="shared" si="171"/>
        <v/>
      </c>
      <c r="P1002" s="19" t="str">
        <f t="shared" si="172"/>
        <v/>
      </c>
      <c r="Q1002" s="355">
        <f t="shared" si="173"/>
        <v>1</v>
      </c>
      <c r="R1002" s="355">
        <f t="shared" si="174"/>
        <v>614</v>
      </c>
      <c r="S1002" s="355">
        <f t="shared" si="175"/>
        <v>614</v>
      </c>
    </row>
    <row r="1003" spans="1:19" ht="12.75" customHeight="1" thickBot="1" x14ac:dyDescent="0.25">
      <c r="A1003" s="31" t="s">
        <v>992</v>
      </c>
      <c r="B1003" s="31" t="s">
        <v>993</v>
      </c>
      <c r="C1003" s="31" t="s">
        <v>673</v>
      </c>
      <c r="F1003" s="31" t="s">
        <v>9</v>
      </c>
      <c r="G1003" s="354">
        <v>45309.471446759257</v>
      </c>
      <c r="H1003" s="354">
        <v>45632.605474537035</v>
      </c>
      <c r="I1003" s="19" t="str">
        <f t="shared" si="165"/>
        <v>J</v>
      </c>
      <c r="J1003" s="19" t="str">
        <f t="shared" si="166"/>
        <v>N</v>
      </c>
      <c r="K1003" s="19" t="str">
        <f t="shared" si="167"/>
        <v>zzzz</v>
      </c>
      <c r="L1003" s="19" t="str">
        <f t="shared" si="168"/>
        <v>OR</v>
      </c>
      <c r="M1003" s="19" t="str">
        <f t="shared" si="169"/>
        <v>-</v>
      </c>
      <c r="N1003" s="355" t="str">
        <f t="shared" si="170"/>
        <v/>
      </c>
      <c r="O1003" s="355" t="str">
        <f t="shared" si="171"/>
        <v/>
      </c>
      <c r="P1003" s="19" t="str">
        <f t="shared" si="172"/>
        <v/>
      </c>
      <c r="Q1003" s="355">
        <f t="shared" si="173"/>
        <v>2</v>
      </c>
      <c r="R1003" s="355">
        <f t="shared" si="174"/>
        <v>615</v>
      </c>
      <c r="S1003" s="355">
        <f t="shared" si="175"/>
        <v>615</v>
      </c>
    </row>
    <row r="1004" spans="1:19" ht="12.75" customHeight="1" thickBot="1" x14ac:dyDescent="0.25">
      <c r="A1004" s="31" t="s">
        <v>992</v>
      </c>
      <c r="B1004" s="31" t="s">
        <v>993</v>
      </c>
      <c r="C1004" s="31" t="s">
        <v>673</v>
      </c>
      <c r="F1004" s="31" t="s">
        <v>11</v>
      </c>
      <c r="G1004" s="354">
        <v>45803.588692129626</v>
      </c>
      <c r="H1004" s="354">
        <v>45803.588692129626</v>
      </c>
      <c r="I1004" s="19" t="str">
        <f t="shared" si="165"/>
        <v>J</v>
      </c>
      <c r="J1004" s="19" t="str">
        <f t="shared" si="166"/>
        <v>N</v>
      </c>
      <c r="K1004" s="19" t="str">
        <f t="shared" si="167"/>
        <v>zzzz</v>
      </c>
      <c r="L1004" s="19" t="str">
        <f t="shared" si="168"/>
        <v>OR</v>
      </c>
      <c r="M1004" s="19" t="str">
        <f t="shared" si="169"/>
        <v>-</v>
      </c>
      <c r="N1004" s="355" t="str">
        <f t="shared" si="170"/>
        <v/>
      </c>
      <c r="O1004" s="355" t="str">
        <f t="shared" si="171"/>
        <v/>
      </c>
      <c r="P1004" s="19" t="str">
        <f t="shared" si="172"/>
        <v/>
      </c>
      <c r="Q1004" s="355">
        <f t="shared" si="173"/>
        <v>3</v>
      </c>
      <c r="R1004" s="355">
        <f t="shared" si="174"/>
        <v>616</v>
      </c>
      <c r="S1004" s="355">
        <f t="shared" si="175"/>
        <v>616</v>
      </c>
    </row>
    <row r="1005" spans="1:19" ht="12.75" customHeight="1" thickBot="1" x14ac:dyDescent="0.25">
      <c r="A1005" s="341" t="s">
        <v>992</v>
      </c>
      <c r="B1005" s="341" t="s">
        <v>993</v>
      </c>
      <c r="C1005" s="341" t="s">
        <v>673</v>
      </c>
      <c r="E1005" s="341">
        <v>9</v>
      </c>
      <c r="F1005" s="341" t="s">
        <v>15</v>
      </c>
      <c r="G1005" s="354">
        <v>44529.436493055553</v>
      </c>
      <c r="H1005" s="354">
        <v>44978.609039351853</v>
      </c>
      <c r="I1005" s="19" t="str">
        <f t="shared" si="165"/>
        <v>J</v>
      </c>
      <c r="J1005" s="19" t="str">
        <f t="shared" si="166"/>
        <v>N</v>
      </c>
      <c r="K1005" s="19" t="str">
        <f t="shared" si="167"/>
        <v>zzzz</v>
      </c>
      <c r="L1005" s="19" t="str">
        <f t="shared" si="168"/>
        <v>OR</v>
      </c>
      <c r="M1005" s="353" t="str">
        <f t="shared" si="169"/>
        <v>-</v>
      </c>
      <c r="N1005" s="356" t="str">
        <f t="shared" si="170"/>
        <v/>
      </c>
      <c r="O1005" s="356" t="str">
        <f t="shared" si="171"/>
        <v/>
      </c>
      <c r="P1005" s="353" t="str">
        <f t="shared" si="172"/>
        <v/>
      </c>
      <c r="Q1005" s="356">
        <f t="shared" si="173"/>
        <v>4</v>
      </c>
      <c r="R1005" s="356">
        <f t="shared" si="174"/>
        <v>617</v>
      </c>
      <c r="S1005" s="356">
        <f t="shared" si="175"/>
        <v>617</v>
      </c>
    </row>
    <row r="1006" spans="1:19" ht="12.75" customHeight="1" thickBot="1" x14ac:dyDescent="0.25">
      <c r="A1006" s="31" t="s">
        <v>992</v>
      </c>
      <c r="B1006" s="31" t="s">
        <v>993</v>
      </c>
      <c r="C1006" s="31" t="s">
        <v>673</v>
      </c>
      <c r="F1006" s="31" t="s">
        <v>12</v>
      </c>
      <c r="G1006" s="354">
        <v>45812.672858796293</v>
      </c>
      <c r="H1006" s="354">
        <v>45812.672858796293</v>
      </c>
      <c r="I1006" s="19" t="str">
        <f t="shared" si="165"/>
        <v>J</v>
      </c>
      <c r="J1006" s="19" t="str">
        <f t="shared" si="166"/>
        <v>N</v>
      </c>
      <c r="K1006" s="19" t="str">
        <f t="shared" si="167"/>
        <v>zzzz</v>
      </c>
      <c r="L1006" s="19" t="str">
        <f t="shared" si="168"/>
        <v>OR</v>
      </c>
      <c r="M1006" s="19" t="str">
        <f t="shared" si="169"/>
        <v>-</v>
      </c>
      <c r="N1006" s="355">
        <f t="shared" si="170"/>
        <v>5</v>
      </c>
      <c r="O1006" s="355" t="str">
        <f t="shared" si="171"/>
        <v/>
      </c>
      <c r="P1006" s="19" t="str">
        <f t="shared" si="172"/>
        <v/>
      </c>
      <c r="Q1006" s="355">
        <f t="shared" si="173"/>
        <v>5</v>
      </c>
      <c r="R1006" s="355">
        <f t="shared" si="174"/>
        <v>618</v>
      </c>
      <c r="S1006" s="355">
        <f t="shared" si="175"/>
        <v>618</v>
      </c>
    </row>
    <row r="1007" spans="1:19" ht="12.75" customHeight="1" thickBot="1" x14ac:dyDescent="0.25">
      <c r="A1007" s="31" t="s">
        <v>1110</v>
      </c>
      <c r="B1007" s="31" t="s">
        <v>1111</v>
      </c>
      <c r="C1007" s="31" t="s">
        <v>673</v>
      </c>
      <c r="E1007" s="341">
        <v>4</v>
      </c>
      <c r="F1007" s="31" t="s">
        <v>6</v>
      </c>
      <c r="G1007" s="354">
        <v>45314.46361111111</v>
      </c>
      <c r="H1007" s="354">
        <v>45470.351886574077</v>
      </c>
      <c r="I1007" s="19" t="str">
        <f t="shared" si="165"/>
        <v>J</v>
      </c>
      <c r="J1007" s="19" t="str">
        <f t="shared" si="166"/>
        <v>N</v>
      </c>
      <c r="K1007" s="19" t="str">
        <f t="shared" si="167"/>
        <v>zzzz</v>
      </c>
      <c r="L1007" s="19" t="str">
        <f t="shared" si="168"/>
        <v>OR</v>
      </c>
      <c r="M1007" s="19" t="str">
        <f t="shared" si="169"/>
        <v>-</v>
      </c>
      <c r="N1007" s="355" t="str">
        <f t="shared" si="170"/>
        <v/>
      </c>
      <c r="O1007" s="355" t="str">
        <f t="shared" si="171"/>
        <v/>
      </c>
      <c r="P1007" s="19" t="str">
        <f t="shared" si="172"/>
        <v/>
      </c>
      <c r="Q1007" s="355">
        <f t="shared" si="173"/>
        <v>1</v>
      </c>
      <c r="R1007" s="355">
        <f t="shared" si="174"/>
        <v>619</v>
      </c>
      <c r="S1007" s="355">
        <f t="shared" si="175"/>
        <v>619</v>
      </c>
    </row>
    <row r="1008" spans="1:19" ht="12.75" customHeight="1" thickBot="1" x14ac:dyDescent="0.25">
      <c r="A1008" s="341" t="s">
        <v>1110</v>
      </c>
      <c r="B1008" s="341" t="s">
        <v>1111</v>
      </c>
      <c r="C1008" s="341" t="s">
        <v>673</v>
      </c>
      <c r="E1008" s="341">
        <v>5</v>
      </c>
      <c r="F1008" s="341" t="s">
        <v>16</v>
      </c>
      <c r="G1008" s="354">
        <v>45460.523680555554</v>
      </c>
      <c r="H1008" s="354">
        <v>45461.596909722219</v>
      </c>
      <c r="I1008" s="19" t="str">
        <f t="shared" si="165"/>
        <v>J</v>
      </c>
      <c r="J1008" s="19" t="str">
        <f t="shared" si="166"/>
        <v>N</v>
      </c>
      <c r="K1008" s="19" t="str">
        <f t="shared" si="167"/>
        <v>zzzz</v>
      </c>
      <c r="L1008" s="19" t="str">
        <f t="shared" si="168"/>
        <v>OR</v>
      </c>
      <c r="M1008" s="19" t="str">
        <f t="shared" si="169"/>
        <v>-</v>
      </c>
      <c r="N1008" s="355" t="str">
        <f t="shared" si="170"/>
        <v/>
      </c>
      <c r="O1008" s="355" t="str">
        <f t="shared" si="171"/>
        <v/>
      </c>
      <c r="P1008" s="19" t="str">
        <f t="shared" si="172"/>
        <v/>
      </c>
      <c r="Q1008" s="355">
        <f t="shared" si="173"/>
        <v>2</v>
      </c>
      <c r="R1008" s="355">
        <f t="shared" si="174"/>
        <v>620</v>
      </c>
      <c r="S1008" s="355">
        <f t="shared" si="175"/>
        <v>620</v>
      </c>
    </row>
    <row r="1009" spans="1:19" ht="12.75" customHeight="1" thickBot="1" x14ac:dyDescent="0.25">
      <c r="A1009" s="31" t="s">
        <v>1110</v>
      </c>
      <c r="B1009" s="31" t="s">
        <v>1111</v>
      </c>
      <c r="C1009" s="31" t="s">
        <v>673</v>
      </c>
      <c r="E1009" s="341">
        <v>4</v>
      </c>
      <c r="F1009" s="31" t="s">
        <v>9</v>
      </c>
      <c r="G1009" s="354">
        <v>45309.471631944441</v>
      </c>
      <c r="H1009" s="354">
        <v>45453.464780092596</v>
      </c>
      <c r="I1009" s="19" t="str">
        <f t="shared" si="165"/>
        <v>J</v>
      </c>
      <c r="J1009" s="19" t="str">
        <f t="shared" si="166"/>
        <v>N</v>
      </c>
      <c r="K1009" s="19" t="str">
        <f t="shared" si="167"/>
        <v>zzzz</v>
      </c>
      <c r="L1009" s="19" t="str">
        <f t="shared" si="168"/>
        <v>OR</v>
      </c>
      <c r="M1009" s="19" t="str">
        <f t="shared" si="169"/>
        <v>-</v>
      </c>
      <c r="N1009" s="355" t="str">
        <f t="shared" si="170"/>
        <v/>
      </c>
      <c r="O1009" s="355" t="str">
        <f t="shared" si="171"/>
        <v/>
      </c>
      <c r="P1009" s="19" t="str">
        <f t="shared" si="172"/>
        <v/>
      </c>
      <c r="Q1009" s="355">
        <f t="shared" si="173"/>
        <v>3</v>
      </c>
      <c r="R1009" s="355">
        <f t="shared" si="174"/>
        <v>621</v>
      </c>
      <c r="S1009" s="355">
        <f t="shared" si="175"/>
        <v>621</v>
      </c>
    </row>
    <row r="1010" spans="1:19" ht="12.75" customHeight="1" thickBot="1" x14ac:dyDescent="0.25">
      <c r="A1010" s="31" t="s">
        <v>1110</v>
      </c>
      <c r="B1010" s="31" t="s">
        <v>1111</v>
      </c>
      <c r="C1010" s="31" t="s">
        <v>673</v>
      </c>
      <c r="F1010" s="31" t="s">
        <v>11</v>
      </c>
      <c r="G1010" s="354">
        <v>44698.605138888888</v>
      </c>
      <c r="H1010" s="354">
        <v>45258.643819444442</v>
      </c>
      <c r="I1010" s="19" t="str">
        <f t="shared" si="165"/>
        <v>J</v>
      </c>
      <c r="J1010" s="19" t="str">
        <f t="shared" si="166"/>
        <v>N</v>
      </c>
      <c r="K1010" s="19" t="str">
        <f t="shared" si="167"/>
        <v>zzzz</v>
      </c>
      <c r="L1010" s="19" t="str">
        <f t="shared" si="168"/>
        <v>OR</v>
      </c>
      <c r="M1010" s="19" t="str">
        <f t="shared" si="169"/>
        <v>-</v>
      </c>
      <c r="N1010" s="355" t="str">
        <f t="shared" si="170"/>
        <v/>
      </c>
      <c r="O1010" s="355" t="str">
        <f t="shared" si="171"/>
        <v/>
      </c>
      <c r="P1010" s="19" t="str">
        <f t="shared" si="172"/>
        <v/>
      </c>
      <c r="Q1010" s="355">
        <f t="shared" si="173"/>
        <v>4</v>
      </c>
      <c r="R1010" s="355">
        <f t="shared" si="174"/>
        <v>622</v>
      </c>
      <c r="S1010" s="355">
        <f t="shared" si="175"/>
        <v>622</v>
      </c>
    </row>
    <row r="1011" spans="1:19" ht="12.75" customHeight="1" thickBot="1" x14ac:dyDescent="0.25">
      <c r="A1011" s="31" t="s">
        <v>1110</v>
      </c>
      <c r="B1011" s="31" t="s">
        <v>1111</v>
      </c>
      <c r="C1011" s="31" t="s">
        <v>673</v>
      </c>
      <c r="E1011" s="341">
        <v>10</v>
      </c>
      <c r="F1011" s="31" t="s">
        <v>15</v>
      </c>
      <c r="G1011" s="354">
        <v>44736.589062500003</v>
      </c>
      <c r="H1011" s="354">
        <v>44978.609131944446</v>
      </c>
      <c r="I1011" s="19" t="str">
        <f t="shared" si="165"/>
        <v>J</v>
      </c>
      <c r="J1011" s="19" t="str">
        <f t="shared" si="166"/>
        <v>N</v>
      </c>
      <c r="K1011" s="19" t="str">
        <f t="shared" si="167"/>
        <v>zzzz</v>
      </c>
      <c r="L1011" s="19" t="str">
        <f t="shared" si="168"/>
        <v>OR</v>
      </c>
      <c r="M1011" s="19" t="str">
        <f t="shared" si="169"/>
        <v>-</v>
      </c>
      <c r="N1011" s="355" t="str">
        <f t="shared" si="170"/>
        <v/>
      </c>
      <c r="O1011" s="355" t="str">
        <f t="shared" si="171"/>
        <v/>
      </c>
      <c r="P1011" s="19" t="str">
        <f t="shared" si="172"/>
        <v/>
      </c>
      <c r="Q1011" s="355">
        <f t="shared" si="173"/>
        <v>5</v>
      </c>
      <c r="R1011" s="355">
        <f t="shared" si="174"/>
        <v>623</v>
      </c>
      <c r="S1011" s="355">
        <f t="shared" si="175"/>
        <v>623</v>
      </c>
    </row>
    <row r="1012" spans="1:19" ht="12.75" customHeight="1" thickBot="1" x14ac:dyDescent="0.25">
      <c r="A1012" s="31" t="s">
        <v>1110</v>
      </c>
      <c r="B1012" s="31" t="s">
        <v>1111</v>
      </c>
      <c r="C1012" s="31" t="s">
        <v>673</v>
      </c>
      <c r="E1012" s="358"/>
      <c r="F1012" s="31" t="s">
        <v>12</v>
      </c>
      <c r="G1012" s="354">
        <v>45812.672951388886</v>
      </c>
      <c r="H1012" s="354">
        <v>45812.672951388886</v>
      </c>
      <c r="I1012" s="19" t="str">
        <f t="shared" si="165"/>
        <v>J</v>
      </c>
      <c r="J1012" s="19" t="str">
        <f t="shared" si="166"/>
        <v>N</v>
      </c>
      <c r="K1012" s="19" t="str">
        <f t="shared" si="167"/>
        <v>zzzz</v>
      </c>
      <c r="L1012" s="19" t="str">
        <f t="shared" si="168"/>
        <v>OR</v>
      </c>
      <c r="M1012" s="19" t="str">
        <f t="shared" si="169"/>
        <v>-</v>
      </c>
      <c r="N1012" s="355" t="str">
        <f t="shared" si="170"/>
        <v/>
      </c>
      <c r="O1012" s="355" t="str">
        <f t="shared" si="171"/>
        <v/>
      </c>
      <c r="P1012" s="19" t="str">
        <f t="shared" si="172"/>
        <v/>
      </c>
      <c r="Q1012" s="355">
        <f t="shared" si="173"/>
        <v>6</v>
      </c>
      <c r="R1012" s="355">
        <f t="shared" si="174"/>
        <v>624</v>
      </c>
      <c r="S1012" s="355">
        <f t="shared" si="175"/>
        <v>624</v>
      </c>
    </row>
    <row r="1013" spans="1:19" ht="12.75" customHeight="1" thickBot="1" x14ac:dyDescent="0.25">
      <c r="A1013" s="31" t="s">
        <v>1110</v>
      </c>
      <c r="B1013" s="31" t="s">
        <v>1111</v>
      </c>
      <c r="C1013" s="31" t="s">
        <v>673</v>
      </c>
      <c r="F1013" s="31" t="s">
        <v>13</v>
      </c>
      <c r="G1013" s="354">
        <v>44845.72247685185</v>
      </c>
      <c r="H1013" s="354">
        <v>45538.635023148148</v>
      </c>
      <c r="I1013" s="19" t="str">
        <f t="shared" si="165"/>
        <v>J</v>
      </c>
      <c r="J1013" s="19" t="str">
        <f t="shared" si="166"/>
        <v>N</v>
      </c>
      <c r="K1013" s="19" t="str">
        <f t="shared" si="167"/>
        <v>zzzz</v>
      </c>
      <c r="L1013" s="19" t="str">
        <f t="shared" si="168"/>
        <v>OR</v>
      </c>
      <c r="M1013" s="19" t="str">
        <f t="shared" si="169"/>
        <v>-</v>
      </c>
      <c r="N1013" s="355">
        <f t="shared" si="170"/>
        <v>7</v>
      </c>
      <c r="O1013" s="355" t="str">
        <f t="shared" si="171"/>
        <v/>
      </c>
      <c r="P1013" s="19" t="str">
        <f t="shared" si="172"/>
        <v/>
      </c>
      <c r="Q1013" s="355">
        <f t="shared" si="173"/>
        <v>7</v>
      </c>
      <c r="R1013" s="355">
        <f t="shared" si="174"/>
        <v>625</v>
      </c>
      <c r="S1013" s="355">
        <f t="shared" si="175"/>
        <v>625</v>
      </c>
    </row>
    <row r="1014" spans="1:19" ht="12.75" customHeight="1" thickBot="1" x14ac:dyDescent="0.25">
      <c r="A1014" s="31" t="s">
        <v>489</v>
      </c>
      <c r="B1014" s="31" t="s">
        <v>843</v>
      </c>
      <c r="C1014" s="31" t="s">
        <v>673</v>
      </c>
      <c r="F1014" s="31" t="s">
        <v>6</v>
      </c>
      <c r="G1014" s="354">
        <v>42887.411412037036</v>
      </c>
      <c r="H1014" s="354">
        <v>45555.371238425927</v>
      </c>
      <c r="I1014" s="19" t="str">
        <f t="shared" si="165"/>
        <v>J</v>
      </c>
      <c r="J1014" s="19" t="str">
        <f t="shared" si="166"/>
        <v>N</v>
      </c>
      <c r="K1014" s="19" t="str">
        <f t="shared" si="167"/>
        <v>zzzz</v>
      </c>
      <c r="L1014" s="19" t="str">
        <f t="shared" si="168"/>
        <v>PC</v>
      </c>
      <c r="M1014" s="19" t="str">
        <f t="shared" si="169"/>
        <v>-</v>
      </c>
      <c r="N1014" s="355" t="str">
        <f t="shared" si="170"/>
        <v/>
      </c>
      <c r="O1014" s="355" t="str">
        <f t="shared" si="171"/>
        <v/>
      </c>
      <c r="P1014" s="19" t="str">
        <f t="shared" si="172"/>
        <v/>
      </c>
      <c r="Q1014" s="355">
        <f t="shared" si="173"/>
        <v>1</v>
      </c>
      <c r="R1014" s="355">
        <f t="shared" si="174"/>
        <v>626</v>
      </c>
      <c r="S1014" s="355">
        <f t="shared" si="175"/>
        <v>626</v>
      </c>
    </row>
    <row r="1015" spans="1:19" ht="12.75" customHeight="1" thickBot="1" x14ac:dyDescent="0.25">
      <c r="A1015" s="31" t="s">
        <v>489</v>
      </c>
      <c r="B1015" s="31" t="s">
        <v>843</v>
      </c>
      <c r="C1015" s="31" t="s">
        <v>673</v>
      </c>
      <c r="F1015" s="31" t="s">
        <v>8</v>
      </c>
      <c r="G1015" s="354">
        <v>42853.468252314815</v>
      </c>
      <c r="H1015" s="354">
        <v>44917.439733796295</v>
      </c>
      <c r="I1015" s="19" t="str">
        <f t="shared" si="165"/>
        <v>J</v>
      </c>
      <c r="J1015" s="19" t="str">
        <f t="shared" si="166"/>
        <v>N</v>
      </c>
      <c r="K1015" s="19" t="str">
        <f t="shared" si="167"/>
        <v>zzzz</v>
      </c>
      <c r="L1015" s="19" t="str">
        <f t="shared" si="168"/>
        <v>PC</v>
      </c>
      <c r="M1015" s="19" t="str">
        <f t="shared" si="169"/>
        <v>-</v>
      </c>
      <c r="N1015" s="355" t="str">
        <f t="shared" si="170"/>
        <v/>
      </c>
      <c r="O1015" s="355" t="str">
        <f t="shared" si="171"/>
        <v/>
      </c>
      <c r="P1015" s="19" t="str">
        <f t="shared" si="172"/>
        <v/>
      </c>
      <c r="Q1015" s="355">
        <f t="shared" si="173"/>
        <v>2</v>
      </c>
      <c r="R1015" s="355">
        <f t="shared" si="174"/>
        <v>627</v>
      </c>
      <c r="S1015" s="355">
        <f t="shared" si="175"/>
        <v>627</v>
      </c>
    </row>
    <row r="1016" spans="1:19" ht="12.75" customHeight="1" thickBot="1" x14ac:dyDescent="0.25">
      <c r="A1016" s="31" t="s">
        <v>489</v>
      </c>
      <c r="B1016" s="31" t="s">
        <v>843</v>
      </c>
      <c r="C1016" s="31" t="s">
        <v>673</v>
      </c>
      <c r="E1016" s="341">
        <v>25</v>
      </c>
      <c r="F1016" s="31" t="s">
        <v>16</v>
      </c>
      <c r="G1016" s="354">
        <v>44083.434976851851</v>
      </c>
      <c r="H1016" s="354">
        <v>45625.386458333334</v>
      </c>
      <c r="I1016" s="19" t="str">
        <f t="shared" si="165"/>
        <v>J</v>
      </c>
      <c r="J1016" s="19" t="str">
        <f t="shared" si="166"/>
        <v>N</v>
      </c>
      <c r="K1016" s="19" t="str">
        <f t="shared" si="167"/>
        <v>zzzz</v>
      </c>
      <c r="L1016" s="19" t="str">
        <f t="shared" si="168"/>
        <v>PC</v>
      </c>
      <c r="M1016" s="19" t="str">
        <f t="shared" si="169"/>
        <v>-</v>
      </c>
      <c r="N1016" s="355" t="str">
        <f t="shared" si="170"/>
        <v/>
      </c>
      <c r="O1016" s="355" t="str">
        <f t="shared" si="171"/>
        <v/>
      </c>
      <c r="P1016" s="19" t="str">
        <f t="shared" si="172"/>
        <v/>
      </c>
      <c r="Q1016" s="355">
        <f t="shared" si="173"/>
        <v>3</v>
      </c>
      <c r="R1016" s="355">
        <f t="shared" si="174"/>
        <v>628</v>
      </c>
      <c r="S1016" s="355">
        <f t="shared" si="175"/>
        <v>628</v>
      </c>
    </row>
    <row r="1017" spans="1:19" ht="12.75" customHeight="1" thickBot="1" x14ac:dyDescent="0.25">
      <c r="A1017" s="31" t="s">
        <v>489</v>
      </c>
      <c r="B1017" s="31" t="s">
        <v>843</v>
      </c>
      <c r="C1017" s="31" t="s">
        <v>673</v>
      </c>
      <c r="F1017" s="31" t="s">
        <v>9</v>
      </c>
      <c r="G1017" s="354">
        <v>44147.415520833332</v>
      </c>
      <c r="H1017" s="354">
        <v>45688.632719907408</v>
      </c>
      <c r="I1017" s="19" t="str">
        <f t="shared" si="165"/>
        <v>J</v>
      </c>
      <c r="J1017" s="19" t="str">
        <f t="shared" si="166"/>
        <v>N</v>
      </c>
      <c r="K1017" s="19" t="str">
        <f t="shared" si="167"/>
        <v>zzzz</v>
      </c>
      <c r="L1017" s="19" t="str">
        <f t="shared" si="168"/>
        <v>PC</v>
      </c>
      <c r="M1017" s="19" t="str">
        <f t="shared" si="169"/>
        <v>-</v>
      </c>
      <c r="N1017" s="355" t="str">
        <f t="shared" si="170"/>
        <v/>
      </c>
      <c r="O1017" s="355" t="str">
        <f t="shared" si="171"/>
        <v/>
      </c>
      <c r="P1017" s="19" t="str">
        <f t="shared" si="172"/>
        <v/>
      </c>
      <c r="Q1017" s="355">
        <f t="shared" si="173"/>
        <v>4</v>
      </c>
      <c r="R1017" s="355">
        <f t="shared" si="174"/>
        <v>629</v>
      </c>
      <c r="S1017" s="355">
        <f t="shared" si="175"/>
        <v>629</v>
      </c>
    </row>
    <row r="1018" spans="1:19" ht="12.75" customHeight="1" thickBot="1" x14ac:dyDescent="0.25">
      <c r="A1018" s="31" t="s">
        <v>489</v>
      </c>
      <c r="B1018" s="31" t="s">
        <v>536</v>
      </c>
      <c r="C1018" s="31" t="s">
        <v>673</v>
      </c>
      <c r="F1018" s="31" t="s">
        <v>10</v>
      </c>
      <c r="G1018" s="354">
        <v>43795.368819444448</v>
      </c>
      <c r="H1018" s="354">
        <v>45453.671793981484</v>
      </c>
      <c r="I1018" s="19" t="str">
        <f t="shared" si="165"/>
        <v>J</v>
      </c>
      <c r="J1018" s="19" t="str">
        <f t="shared" si="166"/>
        <v>N</v>
      </c>
      <c r="K1018" s="19" t="str">
        <f t="shared" si="167"/>
        <v>zzzz</v>
      </c>
      <c r="L1018" s="19" t="str">
        <f t="shared" si="168"/>
        <v>PC</v>
      </c>
      <c r="M1018" s="19" t="str">
        <f t="shared" si="169"/>
        <v>-</v>
      </c>
      <c r="N1018" s="355" t="str">
        <f t="shared" si="170"/>
        <v/>
      </c>
      <c r="O1018" s="355" t="str">
        <f t="shared" si="171"/>
        <v/>
      </c>
      <c r="P1018" s="19" t="str">
        <f t="shared" si="172"/>
        <v/>
      </c>
      <c r="Q1018" s="355">
        <f t="shared" si="173"/>
        <v>5</v>
      </c>
      <c r="R1018" s="355">
        <f t="shared" si="174"/>
        <v>630</v>
      </c>
      <c r="S1018" s="355">
        <f t="shared" si="175"/>
        <v>630</v>
      </c>
    </row>
    <row r="1019" spans="1:19" ht="12.75" customHeight="1" thickBot="1" x14ac:dyDescent="0.25">
      <c r="A1019" s="31" t="s">
        <v>489</v>
      </c>
      <c r="B1019" s="31" t="s">
        <v>843</v>
      </c>
      <c r="C1019" s="31" t="s">
        <v>673</v>
      </c>
      <c r="E1019" s="341">
        <v>4</v>
      </c>
      <c r="F1019" s="31" t="s">
        <v>11</v>
      </c>
      <c r="G1019" s="354">
        <v>45225.550775462965</v>
      </c>
      <c r="H1019" s="354">
        <v>45258.549479166664</v>
      </c>
      <c r="I1019" s="19" t="str">
        <f t="shared" si="165"/>
        <v>J</v>
      </c>
      <c r="J1019" s="19" t="str">
        <f t="shared" si="166"/>
        <v>N</v>
      </c>
      <c r="K1019" s="19" t="str">
        <f t="shared" si="167"/>
        <v>zzzz</v>
      </c>
      <c r="L1019" s="19" t="str">
        <f t="shared" si="168"/>
        <v>PC</v>
      </c>
      <c r="M1019" s="19" t="str">
        <f t="shared" si="169"/>
        <v>-</v>
      </c>
      <c r="N1019" s="355" t="str">
        <f t="shared" si="170"/>
        <v/>
      </c>
      <c r="O1019" s="355" t="str">
        <f t="shared" si="171"/>
        <v/>
      </c>
      <c r="P1019" s="19" t="str">
        <f t="shared" si="172"/>
        <v/>
      </c>
      <c r="Q1019" s="355">
        <f t="shared" si="173"/>
        <v>6</v>
      </c>
      <c r="R1019" s="355">
        <f t="shared" si="174"/>
        <v>631</v>
      </c>
      <c r="S1019" s="355">
        <f t="shared" si="175"/>
        <v>631</v>
      </c>
    </row>
    <row r="1020" spans="1:19" ht="12.75" customHeight="1" thickBot="1" x14ac:dyDescent="0.25">
      <c r="A1020" s="31" t="s">
        <v>489</v>
      </c>
      <c r="B1020" s="31" t="s">
        <v>843</v>
      </c>
      <c r="C1020" s="31" t="s">
        <v>673</v>
      </c>
      <c r="E1020" s="341">
        <v>38</v>
      </c>
      <c r="F1020" s="31" t="s">
        <v>15</v>
      </c>
      <c r="G1020" s="354">
        <v>42945.080717592595</v>
      </c>
      <c r="H1020" s="354">
        <v>44978.614618055559</v>
      </c>
      <c r="I1020" s="19" t="str">
        <f t="shared" si="165"/>
        <v>J</v>
      </c>
      <c r="J1020" s="19" t="str">
        <f t="shared" si="166"/>
        <v>N</v>
      </c>
      <c r="K1020" s="19" t="str">
        <f t="shared" si="167"/>
        <v>zzzz</v>
      </c>
      <c r="L1020" s="19" t="str">
        <f t="shared" si="168"/>
        <v>PC</v>
      </c>
      <c r="M1020" s="19" t="str">
        <f t="shared" si="169"/>
        <v>-</v>
      </c>
      <c r="N1020" s="355" t="str">
        <f t="shared" si="170"/>
        <v/>
      </c>
      <c r="O1020" s="355" t="str">
        <f t="shared" si="171"/>
        <v/>
      </c>
      <c r="P1020" s="19" t="str">
        <f t="shared" si="172"/>
        <v/>
      </c>
      <c r="Q1020" s="355">
        <f t="shared" si="173"/>
        <v>7</v>
      </c>
      <c r="R1020" s="355">
        <f t="shared" si="174"/>
        <v>632</v>
      </c>
      <c r="S1020" s="355">
        <f t="shared" si="175"/>
        <v>632</v>
      </c>
    </row>
    <row r="1021" spans="1:19" ht="12.75" customHeight="1" thickBot="1" x14ac:dyDescent="0.25">
      <c r="A1021" s="341" t="s">
        <v>489</v>
      </c>
      <c r="B1021" s="341" t="s">
        <v>843</v>
      </c>
      <c r="C1021" s="341" t="s">
        <v>673</v>
      </c>
      <c r="F1021" s="341" t="s">
        <v>12</v>
      </c>
      <c r="G1021" s="354">
        <v>43013.598321759258</v>
      </c>
      <c r="H1021" s="354">
        <v>44677.370671296296</v>
      </c>
      <c r="I1021" s="19" t="str">
        <f t="shared" si="165"/>
        <v>J</v>
      </c>
      <c r="J1021" s="19" t="str">
        <f t="shared" si="166"/>
        <v>N</v>
      </c>
      <c r="K1021" s="19" t="str">
        <f t="shared" si="167"/>
        <v>zzzz</v>
      </c>
      <c r="L1021" s="19" t="str">
        <f t="shared" si="168"/>
        <v>PC</v>
      </c>
      <c r="M1021" s="19" t="str">
        <f t="shared" si="169"/>
        <v>-</v>
      </c>
      <c r="N1021" s="355" t="str">
        <f t="shared" si="170"/>
        <v/>
      </c>
      <c r="O1021" s="355" t="str">
        <f t="shared" si="171"/>
        <v/>
      </c>
      <c r="P1021" s="19" t="str">
        <f t="shared" si="172"/>
        <v/>
      </c>
      <c r="Q1021" s="355">
        <f t="shared" si="173"/>
        <v>8</v>
      </c>
      <c r="R1021" s="355">
        <f t="shared" si="174"/>
        <v>633</v>
      </c>
      <c r="S1021" s="355">
        <f t="shared" si="175"/>
        <v>633</v>
      </c>
    </row>
    <row r="1022" spans="1:19" ht="12.75" customHeight="1" thickBot="1" x14ac:dyDescent="0.25">
      <c r="A1022" s="31" t="s">
        <v>489</v>
      </c>
      <c r="B1022" s="31" t="s">
        <v>843</v>
      </c>
      <c r="C1022" s="31" t="s">
        <v>673</v>
      </c>
      <c r="F1022" s="31" t="s">
        <v>13</v>
      </c>
      <c r="G1022" s="354">
        <v>42395.690335648149</v>
      </c>
      <c r="H1022" s="354">
        <v>45538.636469907404</v>
      </c>
      <c r="I1022" s="19" t="str">
        <f t="shared" si="165"/>
        <v>J</v>
      </c>
      <c r="J1022" s="19" t="str">
        <f t="shared" si="166"/>
        <v>N</v>
      </c>
      <c r="K1022" s="19" t="str">
        <f t="shared" si="167"/>
        <v>zzzz</v>
      </c>
      <c r="L1022" s="19" t="str">
        <f t="shared" si="168"/>
        <v>PC</v>
      </c>
      <c r="M1022" s="19" t="str">
        <f t="shared" si="169"/>
        <v>-</v>
      </c>
      <c r="N1022" s="355">
        <f t="shared" si="170"/>
        <v>9</v>
      </c>
      <c r="O1022" s="355" t="str">
        <f t="shared" si="171"/>
        <v/>
      </c>
      <c r="P1022" s="19" t="str">
        <f t="shared" si="172"/>
        <v/>
      </c>
      <c r="Q1022" s="355">
        <f t="shared" si="173"/>
        <v>9</v>
      </c>
      <c r="R1022" s="355">
        <f t="shared" si="174"/>
        <v>634</v>
      </c>
      <c r="S1022" s="355">
        <f t="shared" si="175"/>
        <v>634</v>
      </c>
    </row>
    <row r="1023" spans="1:19" ht="12.75" customHeight="1" thickBot="1" x14ac:dyDescent="0.25">
      <c r="A1023" s="31" t="s">
        <v>298</v>
      </c>
      <c r="B1023" s="31" t="s">
        <v>698</v>
      </c>
      <c r="C1023" s="31" t="s">
        <v>673</v>
      </c>
      <c r="F1023" s="31" t="s">
        <v>6</v>
      </c>
      <c r="G1023" s="354">
        <v>45314.469155092593</v>
      </c>
      <c r="H1023" s="354">
        <v>45555.371840277781</v>
      </c>
      <c r="I1023" s="19" t="str">
        <f t="shared" si="165"/>
        <v>J</v>
      </c>
      <c r="J1023" s="19" t="str">
        <f t="shared" si="166"/>
        <v>N</v>
      </c>
      <c r="K1023" s="19" t="str">
        <f t="shared" si="167"/>
        <v>zzzz</v>
      </c>
      <c r="L1023" s="19" t="str">
        <f t="shared" si="168"/>
        <v>PC</v>
      </c>
      <c r="M1023" s="19" t="str">
        <f t="shared" si="169"/>
        <v>-</v>
      </c>
      <c r="N1023" s="355" t="str">
        <f t="shared" si="170"/>
        <v/>
      </c>
      <c r="O1023" s="355" t="str">
        <f t="shared" si="171"/>
        <v/>
      </c>
      <c r="P1023" s="19" t="str">
        <f t="shared" si="172"/>
        <v/>
      </c>
      <c r="Q1023" s="355">
        <f t="shared" si="173"/>
        <v>1</v>
      </c>
      <c r="R1023" s="355">
        <f t="shared" si="174"/>
        <v>635</v>
      </c>
      <c r="S1023" s="355">
        <f t="shared" si="175"/>
        <v>635</v>
      </c>
    </row>
    <row r="1024" spans="1:19" ht="12.75" customHeight="1" thickBot="1" x14ac:dyDescent="0.25">
      <c r="A1024" s="341" t="s">
        <v>298</v>
      </c>
      <c r="B1024" s="341" t="s">
        <v>1204</v>
      </c>
      <c r="C1024" s="341" t="s">
        <v>673</v>
      </c>
      <c r="E1024" s="341">
        <v>56</v>
      </c>
      <c r="F1024" s="341" t="s">
        <v>7</v>
      </c>
      <c r="G1024" s="354">
        <v>43578.52716435185</v>
      </c>
      <c r="H1024" s="354">
        <v>45210.478252314817</v>
      </c>
      <c r="I1024" s="19" t="str">
        <f t="shared" si="165"/>
        <v>J</v>
      </c>
      <c r="J1024" s="19" t="str">
        <f t="shared" si="166"/>
        <v>N</v>
      </c>
      <c r="K1024" s="19" t="str">
        <f t="shared" si="167"/>
        <v>zzzz</v>
      </c>
      <c r="L1024" s="19" t="str">
        <f t="shared" si="168"/>
        <v>PC</v>
      </c>
      <c r="M1024" s="353" t="str">
        <f t="shared" si="169"/>
        <v>-</v>
      </c>
      <c r="N1024" s="356" t="str">
        <f t="shared" si="170"/>
        <v/>
      </c>
      <c r="O1024" s="356" t="str">
        <f t="shared" si="171"/>
        <v/>
      </c>
      <c r="P1024" s="353" t="str">
        <f t="shared" si="172"/>
        <v/>
      </c>
      <c r="Q1024" s="356">
        <f t="shared" si="173"/>
        <v>2</v>
      </c>
      <c r="R1024" s="356">
        <f t="shared" si="174"/>
        <v>636</v>
      </c>
      <c r="S1024" s="356">
        <f t="shared" si="175"/>
        <v>636</v>
      </c>
    </row>
    <row r="1025" spans="1:19" ht="12.75" customHeight="1" thickBot="1" x14ac:dyDescent="0.25">
      <c r="A1025" s="31" t="s">
        <v>298</v>
      </c>
      <c r="B1025" s="31" t="s">
        <v>698</v>
      </c>
      <c r="C1025" s="31" t="s">
        <v>673</v>
      </c>
      <c r="E1025" s="341">
        <v>32</v>
      </c>
      <c r="F1025" s="31" t="s">
        <v>16</v>
      </c>
      <c r="G1025" s="354">
        <v>44601.404363425929</v>
      </c>
      <c r="H1025" s="354">
        <v>45461.654733796298</v>
      </c>
      <c r="I1025" s="19" t="str">
        <f t="shared" si="165"/>
        <v>J</v>
      </c>
      <c r="J1025" s="19" t="str">
        <f t="shared" si="166"/>
        <v>N</v>
      </c>
      <c r="K1025" s="19" t="str">
        <f t="shared" si="167"/>
        <v>zzzz</v>
      </c>
      <c r="L1025" s="19" t="str">
        <f t="shared" si="168"/>
        <v>PC</v>
      </c>
      <c r="M1025" s="19" t="str">
        <f t="shared" si="169"/>
        <v>-</v>
      </c>
      <c r="N1025" s="355" t="str">
        <f t="shared" si="170"/>
        <v/>
      </c>
      <c r="O1025" s="355" t="str">
        <f t="shared" si="171"/>
        <v/>
      </c>
      <c r="P1025" s="19" t="str">
        <f t="shared" si="172"/>
        <v/>
      </c>
      <c r="Q1025" s="355">
        <f t="shared" si="173"/>
        <v>3</v>
      </c>
      <c r="R1025" s="355">
        <f t="shared" si="174"/>
        <v>637</v>
      </c>
      <c r="S1025" s="355">
        <f t="shared" si="175"/>
        <v>637</v>
      </c>
    </row>
    <row r="1026" spans="1:19" ht="12.75" customHeight="1" thickBot="1" x14ac:dyDescent="0.25">
      <c r="A1026" s="31" t="s">
        <v>298</v>
      </c>
      <c r="B1026" s="31" t="s">
        <v>698</v>
      </c>
      <c r="C1026" s="31" t="s">
        <v>673</v>
      </c>
      <c r="F1026" s="31" t="s">
        <v>9</v>
      </c>
      <c r="G1026" s="354">
        <v>45309.474409722221</v>
      </c>
      <c r="H1026" s="354">
        <v>45688.633564814816</v>
      </c>
      <c r="I1026" s="19" t="str">
        <f t="shared" ref="I1026:I1089" si="176">IF((LEN(A1026)&gt;2),"J","N")</f>
        <v>J</v>
      </c>
      <c r="J1026" s="19" t="str">
        <f t="shared" ref="J1026:J1089" si="177">IF((D1026&gt;0),"J","N")</f>
        <v>N</v>
      </c>
      <c r="K1026" s="19" t="str">
        <f t="shared" ref="K1026:K1089" si="178">IF((D1026&gt;0),(MID(D1026,1,2)),"zzzz")</f>
        <v>zzzz</v>
      </c>
      <c r="L1026" s="19" t="str">
        <f t="shared" ref="L1026:L1089" si="179">MID(A1026,1,2)</f>
        <v>PC</v>
      </c>
      <c r="M1026" s="19" t="str">
        <f t="shared" ref="M1026:M1089" si="180">MID(A1026,3,1)</f>
        <v>-</v>
      </c>
      <c r="N1026" s="355" t="str">
        <f t="shared" ref="N1026:N1089" si="181">IF(A1026=A1027,"",Q1026)</f>
        <v/>
      </c>
      <c r="O1026" s="355" t="str">
        <f t="shared" ref="O1026:O1089" si="182">IF(D1026=D1027,"",R1026)</f>
        <v/>
      </c>
      <c r="P1026" s="19" t="str">
        <f t="shared" ref="P1026:P1089" si="183">IF(K1026=K1027,"",S1026)</f>
        <v/>
      </c>
      <c r="Q1026" s="355">
        <f t="shared" ref="Q1026:Q1089" si="184">IF(A1026=A1025,Q1025+ 1,1)</f>
        <v>4</v>
      </c>
      <c r="R1026" s="355">
        <f t="shared" ref="R1026:R1089" si="185">IF(D1026=D1025,R1025+ 1,1)</f>
        <v>638</v>
      </c>
      <c r="S1026" s="355">
        <f t="shared" ref="S1026:S1089" si="186">IF(K1026=K1025,S1025+ 1,1)</f>
        <v>638</v>
      </c>
    </row>
    <row r="1027" spans="1:19" ht="12.75" customHeight="1" thickBot="1" x14ac:dyDescent="0.25">
      <c r="A1027" s="31" t="s">
        <v>298</v>
      </c>
      <c r="B1027" s="31" t="s">
        <v>698</v>
      </c>
      <c r="C1027" s="31" t="s">
        <v>673</v>
      </c>
      <c r="E1027" s="341">
        <v>10</v>
      </c>
      <c r="F1027" s="31" t="s">
        <v>11</v>
      </c>
      <c r="G1027" s="354">
        <v>45225.551111111112</v>
      </c>
      <c r="H1027" s="354">
        <v>45258.549583333333</v>
      </c>
      <c r="I1027" s="19" t="str">
        <f t="shared" si="176"/>
        <v>J</v>
      </c>
      <c r="J1027" s="19" t="str">
        <f t="shared" si="177"/>
        <v>N</v>
      </c>
      <c r="K1027" s="19" t="str">
        <f t="shared" si="178"/>
        <v>zzzz</v>
      </c>
      <c r="L1027" s="19" t="str">
        <f t="shared" si="179"/>
        <v>PC</v>
      </c>
      <c r="M1027" s="19" t="str">
        <f t="shared" si="180"/>
        <v>-</v>
      </c>
      <c r="N1027" s="355" t="str">
        <f t="shared" si="181"/>
        <v/>
      </c>
      <c r="O1027" s="355" t="str">
        <f t="shared" si="182"/>
        <v/>
      </c>
      <c r="P1027" s="19" t="str">
        <f t="shared" si="183"/>
        <v/>
      </c>
      <c r="Q1027" s="355">
        <f t="shared" si="184"/>
        <v>5</v>
      </c>
      <c r="R1027" s="355">
        <f t="shared" si="185"/>
        <v>639</v>
      </c>
      <c r="S1027" s="355">
        <f t="shared" si="186"/>
        <v>639</v>
      </c>
    </row>
    <row r="1028" spans="1:19" ht="12.75" customHeight="1" thickBot="1" x14ac:dyDescent="0.25">
      <c r="A1028" s="31" t="s">
        <v>298</v>
      </c>
      <c r="B1028" s="31" t="s">
        <v>698</v>
      </c>
      <c r="C1028" s="31" t="s">
        <v>673</v>
      </c>
      <c r="E1028" s="341">
        <v>46</v>
      </c>
      <c r="F1028" s="31" t="s">
        <v>15</v>
      </c>
      <c r="G1028" s="354">
        <v>42024.616469907407</v>
      </c>
      <c r="H1028" s="354">
        <v>44978.616215277776</v>
      </c>
      <c r="I1028" s="19" t="str">
        <f t="shared" si="176"/>
        <v>J</v>
      </c>
      <c r="J1028" s="19" t="str">
        <f t="shared" si="177"/>
        <v>N</v>
      </c>
      <c r="K1028" s="19" t="str">
        <f t="shared" si="178"/>
        <v>zzzz</v>
      </c>
      <c r="L1028" s="19" t="str">
        <f t="shared" si="179"/>
        <v>PC</v>
      </c>
      <c r="M1028" s="19" t="str">
        <f t="shared" si="180"/>
        <v>-</v>
      </c>
      <c r="N1028" s="355" t="str">
        <f t="shared" si="181"/>
        <v/>
      </c>
      <c r="O1028" s="355" t="str">
        <f t="shared" si="182"/>
        <v/>
      </c>
      <c r="P1028" s="19" t="str">
        <f t="shared" si="183"/>
        <v/>
      </c>
      <c r="Q1028" s="355">
        <f t="shared" si="184"/>
        <v>6</v>
      </c>
      <c r="R1028" s="355">
        <f t="shared" si="185"/>
        <v>640</v>
      </c>
      <c r="S1028" s="355">
        <f t="shared" si="186"/>
        <v>640</v>
      </c>
    </row>
    <row r="1029" spans="1:19" ht="12.75" customHeight="1" thickBot="1" x14ac:dyDescent="0.25">
      <c r="A1029" s="31" t="s">
        <v>298</v>
      </c>
      <c r="B1029" s="31" t="s">
        <v>698</v>
      </c>
      <c r="C1029" s="31" t="s">
        <v>673</v>
      </c>
      <c r="F1029" s="31" t="s">
        <v>12</v>
      </c>
      <c r="G1029" s="354">
        <v>44644.578229166669</v>
      </c>
      <c r="H1029" s="354">
        <v>44677.368657407409</v>
      </c>
      <c r="I1029" s="19" t="str">
        <f t="shared" si="176"/>
        <v>J</v>
      </c>
      <c r="J1029" s="19" t="str">
        <f t="shared" si="177"/>
        <v>N</v>
      </c>
      <c r="K1029" s="19" t="str">
        <f t="shared" si="178"/>
        <v>zzzz</v>
      </c>
      <c r="L1029" s="19" t="str">
        <f t="shared" si="179"/>
        <v>PC</v>
      </c>
      <c r="M1029" s="19" t="str">
        <f t="shared" si="180"/>
        <v>-</v>
      </c>
      <c r="N1029" s="355" t="str">
        <f t="shared" si="181"/>
        <v/>
      </c>
      <c r="O1029" s="355" t="str">
        <f t="shared" si="182"/>
        <v/>
      </c>
      <c r="P1029" s="19" t="str">
        <f t="shared" si="183"/>
        <v/>
      </c>
      <c r="Q1029" s="355">
        <f t="shared" si="184"/>
        <v>7</v>
      </c>
      <c r="R1029" s="355">
        <f t="shared" si="185"/>
        <v>641</v>
      </c>
      <c r="S1029" s="355">
        <f t="shared" si="186"/>
        <v>641</v>
      </c>
    </row>
    <row r="1030" spans="1:19" ht="12.75" customHeight="1" thickBot="1" x14ac:dyDescent="0.25">
      <c r="A1030" s="31" t="s">
        <v>298</v>
      </c>
      <c r="B1030" s="31" t="s">
        <v>698</v>
      </c>
      <c r="C1030" s="31" t="s">
        <v>673</v>
      </c>
      <c r="F1030" s="31" t="s">
        <v>13</v>
      </c>
      <c r="G1030" s="354">
        <v>44354.491689814815</v>
      </c>
      <c r="H1030" s="354">
        <v>44354.491689814815</v>
      </c>
      <c r="I1030" s="19" t="str">
        <f t="shared" si="176"/>
        <v>J</v>
      </c>
      <c r="J1030" s="19" t="str">
        <f t="shared" si="177"/>
        <v>N</v>
      </c>
      <c r="K1030" s="19" t="str">
        <f t="shared" si="178"/>
        <v>zzzz</v>
      </c>
      <c r="L1030" s="19" t="str">
        <f t="shared" si="179"/>
        <v>PC</v>
      </c>
      <c r="M1030" s="19" t="str">
        <f t="shared" si="180"/>
        <v>-</v>
      </c>
      <c r="N1030" s="355">
        <f t="shared" si="181"/>
        <v>8</v>
      </c>
      <c r="O1030" s="355" t="str">
        <f t="shared" si="182"/>
        <v/>
      </c>
      <c r="P1030" s="19" t="str">
        <f t="shared" si="183"/>
        <v/>
      </c>
      <c r="Q1030" s="355">
        <f t="shared" si="184"/>
        <v>8</v>
      </c>
      <c r="R1030" s="355">
        <f t="shared" si="185"/>
        <v>642</v>
      </c>
      <c r="S1030" s="355">
        <f t="shared" si="186"/>
        <v>642</v>
      </c>
    </row>
    <row r="1031" spans="1:19" ht="12.75" customHeight="1" thickBot="1" x14ac:dyDescent="0.25">
      <c r="A1031" s="31" t="s">
        <v>299</v>
      </c>
      <c r="B1031" s="31" t="s">
        <v>699</v>
      </c>
      <c r="C1031" s="31" t="s">
        <v>673</v>
      </c>
      <c r="F1031" s="31" t="s">
        <v>6</v>
      </c>
      <c r="G1031" s="354">
        <v>45314.469351851854</v>
      </c>
      <c r="H1031" s="354">
        <v>45555.371967592589</v>
      </c>
      <c r="I1031" s="19" t="str">
        <f t="shared" si="176"/>
        <v>J</v>
      </c>
      <c r="J1031" s="19" t="str">
        <f t="shared" si="177"/>
        <v>N</v>
      </c>
      <c r="K1031" s="19" t="str">
        <f t="shared" si="178"/>
        <v>zzzz</v>
      </c>
      <c r="L1031" s="19" t="str">
        <f t="shared" si="179"/>
        <v>PC</v>
      </c>
      <c r="M1031" s="19" t="str">
        <f t="shared" si="180"/>
        <v>-</v>
      </c>
      <c r="N1031" s="355" t="str">
        <f t="shared" si="181"/>
        <v/>
      </c>
      <c r="O1031" s="355" t="str">
        <f t="shared" si="182"/>
        <v/>
      </c>
      <c r="P1031" s="19" t="str">
        <f t="shared" si="183"/>
        <v/>
      </c>
      <c r="Q1031" s="355">
        <f t="shared" si="184"/>
        <v>1</v>
      </c>
      <c r="R1031" s="355">
        <f t="shared" si="185"/>
        <v>643</v>
      </c>
      <c r="S1031" s="355">
        <f t="shared" si="186"/>
        <v>643</v>
      </c>
    </row>
    <row r="1032" spans="1:19" ht="12.75" customHeight="1" thickBot="1" x14ac:dyDescent="0.25">
      <c r="A1032" s="31" t="s">
        <v>299</v>
      </c>
      <c r="B1032" s="31" t="s">
        <v>699</v>
      </c>
      <c r="C1032" s="31" t="s">
        <v>673</v>
      </c>
      <c r="E1032" s="341">
        <v>31</v>
      </c>
      <c r="F1032" s="31" t="s">
        <v>16</v>
      </c>
      <c r="G1032" s="354">
        <v>45460.524456018517</v>
      </c>
      <c r="H1032" s="354">
        <v>45625.382511574076</v>
      </c>
      <c r="I1032" s="19" t="str">
        <f t="shared" si="176"/>
        <v>J</v>
      </c>
      <c r="J1032" s="19" t="str">
        <f t="shared" si="177"/>
        <v>N</v>
      </c>
      <c r="K1032" s="19" t="str">
        <f t="shared" si="178"/>
        <v>zzzz</v>
      </c>
      <c r="L1032" s="19" t="str">
        <f t="shared" si="179"/>
        <v>PC</v>
      </c>
      <c r="M1032" s="19" t="str">
        <f t="shared" si="180"/>
        <v>-</v>
      </c>
      <c r="N1032" s="355" t="str">
        <f t="shared" si="181"/>
        <v/>
      </c>
      <c r="O1032" s="355" t="str">
        <f t="shared" si="182"/>
        <v/>
      </c>
      <c r="P1032" s="19" t="str">
        <f t="shared" si="183"/>
        <v/>
      </c>
      <c r="Q1032" s="355">
        <f t="shared" si="184"/>
        <v>2</v>
      </c>
      <c r="R1032" s="355">
        <f t="shared" si="185"/>
        <v>644</v>
      </c>
      <c r="S1032" s="355">
        <f t="shared" si="186"/>
        <v>644</v>
      </c>
    </row>
    <row r="1033" spans="1:19" ht="12.75" customHeight="1" thickBot="1" x14ac:dyDescent="0.25">
      <c r="A1033" s="31" t="s">
        <v>299</v>
      </c>
      <c r="B1033" s="31" t="s">
        <v>699</v>
      </c>
      <c r="C1033" s="31" t="s">
        <v>673</v>
      </c>
      <c r="F1033" s="31" t="s">
        <v>9</v>
      </c>
      <c r="G1033" s="354">
        <v>43117.573483796295</v>
      </c>
      <c r="H1033" s="354">
        <v>45688.633043981485</v>
      </c>
      <c r="I1033" s="19" t="str">
        <f t="shared" si="176"/>
        <v>J</v>
      </c>
      <c r="J1033" s="19" t="str">
        <f t="shared" si="177"/>
        <v>N</v>
      </c>
      <c r="K1033" s="19" t="str">
        <f t="shared" si="178"/>
        <v>zzzz</v>
      </c>
      <c r="L1033" s="19" t="str">
        <f t="shared" si="179"/>
        <v>PC</v>
      </c>
      <c r="M1033" s="19" t="str">
        <f t="shared" si="180"/>
        <v>-</v>
      </c>
      <c r="N1033" s="355" t="str">
        <f t="shared" si="181"/>
        <v/>
      </c>
      <c r="O1033" s="355" t="str">
        <f t="shared" si="182"/>
        <v/>
      </c>
      <c r="P1033" s="19" t="str">
        <f t="shared" si="183"/>
        <v/>
      </c>
      <c r="Q1033" s="355">
        <f t="shared" si="184"/>
        <v>3</v>
      </c>
      <c r="R1033" s="355">
        <f t="shared" si="185"/>
        <v>645</v>
      </c>
      <c r="S1033" s="355">
        <f t="shared" si="186"/>
        <v>645</v>
      </c>
    </row>
    <row r="1034" spans="1:19" ht="12.75" customHeight="1" thickBot="1" x14ac:dyDescent="0.25">
      <c r="A1034" s="31" t="s">
        <v>299</v>
      </c>
      <c r="B1034" s="31" t="s">
        <v>537</v>
      </c>
      <c r="C1034" s="31" t="s">
        <v>673</v>
      </c>
      <c r="F1034" s="31" t="s">
        <v>10</v>
      </c>
      <c r="G1034" s="354">
        <v>43900.552789351852</v>
      </c>
      <c r="H1034" s="354">
        <v>45453.674884259257</v>
      </c>
      <c r="I1034" s="19" t="str">
        <f t="shared" si="176"/>
        <v>J</v>
      </c>
      <c r="J1034" s="19" t="str">
        <f t="shared" si="177"/>
        <v>N</v>
      </c>
      <c r="K1034" s="19" t="str">
        <f t="shared" si="178"/>
        <v>zzzz</v>
      </c>
      <c r="L1034" s="19" t="str">
        <f t="shared" si="179"/>
        <v>PC</v>
      </c>
      <c r="M1034" s="19" t="str">
        <f t="shared" si="180"/>
        <v>-</v>
      </c>
      <c r="N1034" s="355" t="str">
        <f t="shared" si="181"/>
        <v/>
      </c>
      <c r="O1034" s="355" t="str">
        <f t="shared" si="182"/>
        <v/>
      </c>
      <c r="P1034" s="19" t="str">
        <f t="shared" si="183"/>
        <v/>
      </c>
      <c r="Q1034" s="355">
        <f t="shared" si="184"/>
        <v>4</v>
      </c>
      <c r="R1034" s="355">
        <f t="shared" si="185"/>
        <v>646</v>
      </c>
      <c r="S1034" s="355">
        <f t="shared" si="186"/>
        <v>646</v>
      </c>
    </row>
    <row r="1035" spans="1:19" ht="12.75" customHeight="1" thickBot="1" x14ac:dyDescent="0.25">
      <c r="A1035" s="31" t="s">
        <v>299</v>
      </c>
      <c r="B1035" s="31" t="s">
        <v>699</v>
      </c>
      <c r="C1035" s="31" t="s">
        <v>673</v>
      </c>
      <c r="E1035" s="341">
        <v>9</v>
      </c>
      <c r="F1035" s="31" t="s">
        <v>11</v>
      </c>
      <c r="G1035" s="354">
        <v>45225.551921296297</v>
      </c>
      <c r="H1035" s="354">
        <v>45258.549687500003</v>
      </c>
      <c r="I1035" s="19" t="str">
        <f t="shared" si="176"/>
        <v>J</v>
      </c>
      <c r="J1035" s="19" t="str">
        <f t="shared" si="177"/>
        <v>N</v>
      </c>
      <c r="K1035" s="19" t="str">
        <f t="shared" si="178"/>
        <v>zzzz</v>
      </c>
      <c r="L1035" s="19" t="str">
        <f t="shared" si="179"/>
        <v>PC</v>
      </c>
      <c r="M1035" s="19" t="str">
        <f t="shared" si="180"/>
        <v>-</v>
      </c>
      <c r="N1035" s="355" t="str">
        <f t="shared" si="181"/>
        <v/>
      </c>
      <c r="O1035" s="355" t="str">
        <f t="shared" si="182"/>
        <v/>
      </c>
      <c r="P1035" s="19" t="str">
        <f t="shared" si="183"/>
        <v/>
      </c>
      <c r="Q1035" s="355">
        <f t="shared" si="184"/>
        <v>5</v>
      </c>
      <c r="R1035" s="355">
        <f t="shared" si="185"/>
        <v>647</v>
      </c>
      <c r="S1035" s="355">
        <f t="shared" si="186"/>
        <v>647</v>
      </c>
    </row>
    <row r="1036" spans="1:19" ht="12.75" customHeight="1" thickBot="1" x14ac:dyDescent="0.25">
      <c r="A1036" s="341" t="s">
        <v>299</v>
      </c>
      <c r="B1036" s="341" t="s">
        <v>699</v>
      </c>
      <c r="C1036" s="341" t="s">
        <v>673</v>
      </c>
      <c r="E1036" s="341">
        <v>45</v>
      </c>
      <c r="F1036" s="341" t="s">
        <v>15</v>
      </c>
      <c r="G1036" s="354">
        <v>44523</v>
      </c>
      <c r="H1036" s="354">
        <v>44978.616064814814</v>
      </c>
      <c r="I1036" s="19" t="str">
        <f t="shared" si="176"/>
        <v>J</v>
      </c>
      <c r="J1036" s="19" t="str">
        <f t="shared" si="177"/>
        <v>N</v>
      </c>
      <c r="K1036" s="19" t="str">
        <f t="shared" si="178"/>
        <v>zzzz</v>
      </c>
      <c r="L1036" s="19" t="str">
        <f t="shared" si="179"/>
        <v>PC</v>
      </c>
      <c r="M1036" s="353" t="str">
        <f t="shared" si="180"/>
        <v>-</v>
      </c>
      <c r="N1036" s="356" t="str">
        <f t="shared" si="181"/>
        <v/>
      </c>
      <c r="O1036" s="356" t="str">
        <f t="shared" si="182"/>
        <v/>
      </c>
      <c r="P1036" s="353" t="str">
        <f t="shared" si="183"/>
        <v/>
      </c>
      <c r="Q1036" s="356">
        <f t="shared" si="184"/>
        <v>6</v>
      </c>
      <c r="R1036" s="356">
        <f t="shared" si="185"/>
        <v>648</v>
      </c>
      <c r="S1036" s="356">
        <f t="shared" si="186"/>
        <v>648</v>
      </c>
    </row>
    <row r="1037" spans="1:19" ht="12.75" customHeight="1" thickBot="1" x14ac:dyDescent="0.25">
      <c r="A1037" s="31" t="s">
        <v>299</v>
      </c>
      <c r="B1037" s="31" t="s">
        <v>699</v>
      </c>
      <c r="C1037" s="31" t="s">
        <v>673</v>
      </c>
      <c r="F1037" s="31" t="s">
        <v>12</v>
      </c>
      <c r="G1037" s="354">
        <v>44655.521608796298</v>
      </c>
      <c r="H1037" s="354">
        <v>44677.368773148148</v>
      </c>
      <c r="I1037" s="19" t="str">
        <f t="shared" si="176"/>
        <v>J</v>
      </c>
      <c r="J1037" s="19" t="str">
        <f t="shared" si="177"/>
        <v>N</v>
      </c>
      <c r="K1037" s="19" t="str">
        <f t="shared" si="178"/>
        <v>zzzz</v>
      </c>
      <c r="L1037" s="19" t="str">
        <f t="shared" si="179"/>
        <v>PC</v>
      </c>
      <c r="M1037" s="19" t="str">
        <f t="shared" si="180"/>
        <v>-</v>
      </c>
      <c r="N1037" s="355" t="str">
        <f t="shared" si="181"/>
        <v/>
      </c>
      <c r="O1037" s="355" t="str">
        <f t="shared" si="182"/>
        <v/>
      </c>
      <c r="P1037" s="19" t="str">
        <f t="shared" si="183"/>
        <v/>
      </c>
      <c r="Q1037" s="355">
        <f t="shared" si="184"/>
        <v>7</v>
      </c>
      <c r="R1037" s="355">
        <f t="shared" si="185"/>
        <v>649</v>
      </c>
      <c r="S1037" s="355">
        <f t="shared" si="186"/>
        <v>649</v>
      </c>
    </row>
    <row r="1038" spans="1:19" ht="12.75" customHeight="1" thickBot="1" x14ac:dyDescent="0.25">
      <c r="A1038" s="31" t="s">
        <v>299</v>
      </c>
      <c r="B1038" s="31" t="s">
        <v>699</v>
      </c>
      <c r="C1038" s="31" t="s">
        <v>673</v>
      </c>
      <c r="F1038" s="31" t="s">
        <v>13</v>
      </c>
      <c r="G1038" s="354">
        <v>44354.490706018521</v>
      </c>
      <c r="H1038" s="354">
        <v>44354.490706018521</v>
      </c>
      <c r="I1038" s="19" t="str">
        <f t="shared" si="176"/>
        <v>J</v>
      </c>
      <c r="J1038" s="19" t="str">
        <f t="shared" si="177"/>
        <v>N</v>
      </c>
      <c r="K1038" s="19" t="str">
        <f t="shared" si="178"/>
        <v>zzzz</v>
      </c>
      <c r="L1038" s="19" t="str">
        <f t="shared" si="179"/>
        <v>PC</v>
      </c>
      <c r="M1038" s="19" t="str">
        <f t="shared" si="180"/>
        <v>-</v>
      </c>
      <c r="N1038" s="355">
        <f t="shared" si="181"/>
        <v>8</v>
      </c>
      <c r="O1038" s="355" t="str">
        <f t="shared" si="182"/>
        <v/>
      </c>
      <c r="P1038" s="19" t="str">
        <f t="shared" si="183"/>
        <v/>
      </c>
      <c r="Q1038" s="355">
        <f t="shared" si="184"/>
        <v>8</v>
      </c>
      <c r="R1038" s="355">
        <f t="shared" si="185"/>
        <v>650</v>
      </c>
      <c r="S1038" s="355">
        <f t="shared" si="186"/>
        <v>650</v>
      </c>
    </row>
    <row r="1039" spans="1:19" ht="12.75" customHeight="1" thickBot="1" x14ac:dyDescent="0.25">
      <c r="A1039" s="31" t="s">
        <v>289</v>
      </c>
      <c r="B1039" s="31" t="s">
        <v>700</v>
      </c>
      <c r="C1039" s="31" t="s">
        <v>673</v>
      </c>
      <c r="F1039" s="31" t="s">
        <v>6</v>
      </c>
      <c r="G1039" s="354">
        <v>42887.621354166666</v>
      </c>
      <c r="H1039" s="354">
        <v>45555.371562499997</v>
      </c>
      <c r="I1039" s="19" t="str">
        <f t="shared" si="176"/>
        <v>J</v>
      </c>
      <c r="J1039" s="19" t="str">
        <f t="shared" si="177"/>
        <v>N</v>
      </c>
      <c r="K1039" s="19" t="str">
        <f t="shared" si="178"/>
        <v>zzzz</v>
      </c>
      <c r="L1039" s="19" t="str">
        <f t="shared" si="179"/>
        <v>PC</v>
      </c>
      <c r="M1039" s="19" t="str">
        <f t="shared" si="180"/>
        <v>-</v>
      </c>
      <c r="N1039" s="355" t="str">
        <f t="shared" si="181"/>
        <v/>
      </c>
      <c r="O1039" s="355" t="str">
        <f t="shared" si="182"/>
        <v/>
      </c>
      <c r="P1039" s="19" t="str">
        <f t="shared" si="183"/>
        <v/>
      </c>
      <c r="Q1039" s="355">
        <f t="shared" si="184"/>
        <v>1</v>
      </c>
      <c r="R1039" s="355">
        <f t="shared" si="185"/>
        <v>651</v>
      </c>
      <c r="S1039" s="355">
        <f t="shared" si="186"/>
        <v>651</v>
      </c>
    </row>
    <row r="1040" spans="1:19" ht="12.75" customHeight="1" thickBot="1" x14ac:dyDescent="0.25">
      <c r="A1040" s="31" t="s">
        <v>289</v>
      </c>
      <c r="B1040" s="31" t="s">
        <v>700</v>
      </c>
      <c r="C1040" s="31" t="s">
        <v>673</v>
      </c>
      <c r="F1040" s="31" t="s">
        <v>8</v>
      </c>
      <c r="G1040" s="354">
        <v>43556.562337962961</v>
      </c>
      <c r="H1040" s="354">
        <v>44917.439942129633</v>
      </c>
      <c r="I1040" s="19" t="str">
        <f t="shared" si="176"/>
        <v>J</v>
      </c>
      <c r="J1040" s="19" t="str">
        <f t="shared" si="177"/>
        <v>N</v>
      </c>
      <c r="K1040" s="19" t="str">
        <f t="shared" si="178"/>
        <v>zzzz</v>
      </c>
      <c r="L1040" s="19" t="str">
        <f t="shared" si="179"/>
        <v>PC</v>
      </c>
      <c r="M1040" s="19" t="str">
        <f t="shared" si="180"/>
        <v>-</v>
      </c>
      <c r="N1040" s="355" t="str">
        <f t="shared" si="181"/>
        <v/>
      </c>
      <c r="O1040" s="355" t="str">
        <f t="shared" si="182"/>
        <v/>
      </c>
      <c r="P1040" s="19" t="str">
        <f t="shared" si="183"/>
        <v/>
      </c>
      <c r="Q1040" s="355">
        <f t="shared" si="184"/>
        <v>2</v>
      </c>
      <c r="R1040" s="355">
        <f t="shared" si="185"/>
        <v>652</v>
      </c>
      <c r="S1040" s="355">
        <f t="shared" si="186"/>
        <v>652</v>
      </c>
    </row>
    <row r="1041" spans="1:19" ht="12.75" customHeight="1" thickBot="1" x14ac:dyDescent="0.25">
      <c r="A1041" s="31" t="s">
        <v>289</v>
      </c>
      <c r="B1041" s="31" t="s">
        <v>700</v>
      </c>
      <c r="C1041" s="31" t="s">
        <v>673</v>
      </c>
      <c r="E1041" s="341">
        <v>26</v>
      </c>
      <c r="F1041" s="31" t="s">
        <v>16</v>
      </c>
      <c r="G1041" s="354">
        <v>44083.435648148145</v>
      </c>
      <c r="H1041" s="354">
        <v>45625.379467592589</v>
      </c>
      <c r="I1041" s="19" t="str">
        <f t="shared" si="176"/>
        <v>J</v>
      </c>
      <c r="J1041" s="19" t="str">
        <f t="shared" si="177"/>
        <v>N</v>
      </c>
      <c r="K1041" s="19" t="str">
        <f t="shared" si="178"/>
        <v>zzzz</v>
      </c>
      <c r="L1041" s="19" t="str">
        <f t="shared" si="179"/>
        <v>PC</v>
      </c>
      <c r="M1041" s="19" t="str">
        <f t="shared" si="180"/>
        <v>-</v>
      </c>
      <c r="N1041" s="355" t="str">
        <f t="shared" si="181"/>
        <v/>
      </c>
      <c r="O1041" s="355" t="str">
        <f t="shared" si="182"/>
        <v/>
      </c>
      <c r="P1041" s="19" t="str">
        <f t="shared" si="183"/>
        <v/>
      </c>
      <c r="Q1041" s="356">
        <f t="shared" si="184"/>
        <v>3</v>
      </c>
      <c r="R1041" s="355">
        <f t="shared" si="185"/>
        <v>653</v>
      </c>
      <c r="S1041" s="355">
        <f t="shared" si="186"/>
        <v>653</v>
      </c>
    </row>
    <row r="1042" spans="1:19" ht="12.75" customHeight="1" thickBot="1" x14ac:dyDescent="0.25">
      <c r="A1042" s="31" t="s">
        <v>289</v>
      </c>
      <c r="B1042" s="31" t="s">
        <v>700</v>
      </c>
      <c r="C1042" s="31" t="s">
        <v>673</v>
      </c>
      <c r="F1042" s="31" t="s">
        <v>9</v>
      </c>
      <c r="G1042" s="354">
        <v>42333.65828703704</v>
      </c>
      <c r="H1042" s="354">
        <v>45688.632604166669</v>
      </c>
      <c r="I1042" s="19" t="str">
        <f t="shared" si="176"/>
        <v>J</v>
      </c>
      <c r="J1042" s="19" t="str">
        <f t="shared" si="177"/>
        <v>N</v>
      </c>
      <c r="K1042" s="19" t="str">
        <f t="shared" si="178"/>
        <v>zzzz</v>
      </c>
      <c r="L1042" s="19" t="str">
        <f t="shared" si="179"/>
        <v>PC</v>
      </c>
      <c r="M1042" s="19" t="str">
        <f t="shared" si="180"/>
        <v>-</v>
      </c>
      <c r="N1042" s="355" t="str">
        <f t="shared" si="181"/>
        <v/>
      </c>
      <c r="O1042" s="355" t="str">
        <f t="shared" si="182"/>
        <v/>
      </c>
      <c r="P1042" s="19" t="str">
        <f t="shared" si="183"/>
        <v/>
      </c>
      <c r="Q1042" s="355">
        <f t="shared" si="184"/>
        <v>4</v>
      </c>
      <c r="R1042" s="355">
        <f t="shared" si="185"/>
        <v>654</v>
      </c>
      <c r="S1042" s="355">
        <f t="shared" si="186"/>
        <v>654</v>
      </c>
    </row>
    <row r="1043" spans="1:19" ht="12.75" customHeight="1" thickBot="1" x14ac:dyDescent="0.25">
      <c r="A1043" s="341" t="s">
        <v>289</v>
      </c>
      <c r="B1043" s="341" t="s">
        <v>541</v>
      </c>
      <c r="C1043" s="341" t="s">
        <v>673</v>
      </c>
      <c r="F1043" s="341" t="s">
        <v>10</v>
      </c>
      <c r="G1043" s="354">
        <v>43795.370300925926</v>
      </c>
      <c r="H1043" s="354">
        <v>45453.671076388891</v>
      </c>
      <c r="I1043" s="19" t="str">
        <f t="shared" si="176"/>
        <v>J</v>
      </c>
      <c r="J1043" s="19" t="str">
        <f t="shared" si="177"/>
        <v>N</v>
      </c>
      <c r="K1043" s="19" t="str">
        <f t="shared" si="178"/>
        <v>zzzz</v>
      </c>
      <c r="L1043" s="19" t="str">
        <f t="shared" si="179"/>
        <v>PC</v>
      </c>
      <c r="M1043" s="19" t="str">
        <f t="shared" si="180"/>
        <v>-</v>
      </c>
      <c r="N1043" s="355" t="str">
        <f t="shared" si="181"/>
        <v/>
      </c>
      <c r="O1043" s="355" t="str">
        <f t="shared" si="182"/>
        <v/>
      </c>
      <c r="P1043" s="19" t="str">
        <f t="shared" si="183"/>
        <v/>
      </c>
      <c r="Q1043" s="355">
        <f t="shared" si="184"/>
        <v>5</v>
      </c>
      <c r="R1043" s="355">
        <f t="shared" si="185"/>
        <v>655</v>
      </c>
      <c r="S1043" s="355">
        <f t="shared" si="186"/>
        <v>655</v>
      </c>
    </row>
    <row r="1044" spans="1:19" ht="12.75" customHeight="1" thickBot="1" x14ac:dyDescent="0.25">
      <c r="A1044" s="31" t="s">
        <v>289</v>
      </c>
      <c r="B1044" s="31" t="s">
        <v>700</v>
      </c>
      <c r="C1044" s="31" t="s">
        <v>673</v>
      </c>
      <c r="E1044" s="341">
        <v>5</v>
      </c>
      <c r="F1044" s="31" t="s">
        <v>11</v>
      </c>
      <c r="G1044" s="354">
        <v>45225.552083333336</v>
      </c>
      <c r="H1044" s="354">
        <v>45258.549791666665</v>
      </c>
      <c r="I1044" s="19" t="str">
        <f t="shared" si="176"/>
        <v>J</v>
      </c>
      <c r="J1044" s="19" t="str">
        <f t="shared" si="177"/>
        <v>N</v>
      </c>
      <c r="K1044" s="19" t="str">
        <f t="shared" si="178"/>
        <v>zzzz</v>
      </c>
      <c r="L1044" s="19" t="str">
        <f t="shared" si="179"/>
        <v>PC</v>
      </c>
      <c r="M1044" s="19" t="str">
        <f t="shared" si="180"/>
        <v>-</v>
      </c>
      <c r="N1044" s="355" t="str">
        <f t="shared" si="181"/>
        <v/>
      </c>
      <c r="O1044" s="355" t="str">
        <f t="shared" si="182"/>
        <v/>
      </c>
      <c r="P1044" s="19" t="str">
        <f t="shared" si="183"/>
        <v/>
      </c>
      <c r="Q1044" s="355">
        <f t="shared" si="184"/>
        <v>6</v>
      </c>
      <c r="R1044" s="355">
        <f t="shared" si="185"/>
        <v>656</v>
      </c>
      <c r="S1044" s="355">
        <f t="shared" si="186"/>
        <v>656</v>
      </c>
    </row>
    <row r="1045" spans="1:19" ht="12.75" customHeight="1" thickBot="1" x14ac:dyDescent="0.25">
      <c r="A1045" s="31" t="s">
        <v>289</v>
      </c>
      <c r="B1045" s="31" t="s">
        <v>700</v>
      </c>
      <c r="C1045" s="31" t="s">
        <v>673</v>
      </c>
      <c r="E1045" s="341">
        <v>39</v>
      </c>
      <c r="F1045" s="31" t="s">
        <v>15</v>
      </c>
      <c r="G1045" s="354">
        <v>42957.459050925929</v>
      </c>
      <c r="H1045" s="354">
        <v>44978.615023148152</v>
      </c>
      <c r="I1045" s="19" t="str">
        <f t="shared" si="176"/>
        <v>J</v>
      </c>
      <c r="J1045" s="19" t="str">
        <f t="shared" si="177"/>
        <v>N</v>
      </c>
      <c r="K1045" s="19" t="str">
        <f t="shared" si="178"/>
        <v>zzzz</v>
      </c>
      <c r="L1045" s="19" t="str">
        <f t="shared" si="179"/>
        <v>PC</v>
      </c>
      <c r="M1045" s="19" t="str">
        <f t="shared" si="180"/>
        <v>-</v>
      </c>
      <c r="N1045" s="355" t="str">
        <f t="shared" si="181"/>
        <v/>
      </c>
      <c r="O1045" s="355" t="str">
        <f t="shared" si="182"/>
        <v/>
      </c>
      <c r="P1045" s="19" t="str">
        <f t="shared" si="183"/>
        <v/>
      </c>
      <c r="Q1045" s="355">
        <f t="shared" si="184"/>
        <v>7</v>
      </c>
      <c r="R1045" s="355">
        <f t="shared" si="185"/>
        <v>657</v>
      </c>
      <c r="S1045" s="355">
        <f t="shared" si="186"/>
        <v>657</v>
      </c>
    </row>
    <row r="1046" spans="1:19" ht="12.75" customHeight="1" thickBot="1" x14ac:dyDescent="0.25">
      <c r="A1046" s="31" t="s">
        <v>289</v>
      </c>
      <c r="B1046" s="31" t="s">
        <v>700</v>
      </c>
      <c r="C1046" s="31" t="s">
        <v>673</v>
      </c>
      <c r="F1046" s="31" t="s">
        <v>12</v>
      </c>
      <c r="G1046" s="354">
        <v>42854.409375000003</v>
      </c>
      <c r="H1046" s="354">
        <v>44677.370474537034</v>
      </c>
      <c r="I1046" s="19" t="str">
        <f t="shared" si="176"/>
        <v>J</v>
      </c>
      <c r="J1046" s="19" t="str">
        <f t="shared" si="177"/>
        <v>N</v>
      </c>
      <c r="K1046" s="19" t="str">
        <f t="shared" si="178"/>
        <v>zzzz</v>
      </c>
      <c r="L1046" s="19" t="str">
        <f t="shared" si="179"/>
        <v>PC</v>
      </c>
      <c r="M1046" s="19" t="str">
        <f t="shared" si="180"/>
        <v>-</v>
      </c>
      <c r="N1046" s="355" t="str">
        <f t="shared" si="181"/>
        <v/>
      </c>
      <c r="O1046" s="355" t="str">
        <f t="shared" si="182"/>
        <v/>
      </c>
      <c r="P1046" s="19" t="str">
        <f t="shared" si="183"/>
        <v/>
      </c>
      <c r="Q1046" s="355">
        <f t="shared" si="184"/>
        <v>8</v>
      </c>
      <c r="R1046" s="355">
        <f t="shared" si="185"/>
        <v>658</v>
      </c>
      <c r="S1046" s="355">
        <f t="shared" si="186"/>
        <v>658</v>
      </c>
    </row>
    <row r="1047" spans="1:19" ht="12.75" customHeight="1" thickBot="1" x14ac:dyDescent="0.25">
      <c r="A1047" s="341" t="s">
        <v>289</v>
      </c>
      <c r="B1047" s="341" t="s">
        <v>700</v>
      </c>
      <c r="C1047" s="341" t="s">
        <v>673</v>
      </c>
      <c r="F1047" s="341" t="s">
        <v>13</v>
      </c>
      <c r="G1047" s="354">
        <v>44354.490937499999</v>
      </c>
      <c r="H1047" s="354">
        <v>44354.490937499999</v>
      </c>
      <c r="I1047" s="19" t="str">
        <f t="shared" si="176"/>
        <v>J</v>
      </c>
      <c r="J1047" s="19" t="str">
        <f t="shared" si="177"/>
        <v>N</v>
      </c>
      <c r="K1047" s="19" t="str">
        <f t="shared" si="178"/>
        <v>zzzz</v>
      </c>
      <c r="L1047" s="19" t="str">
        <f t="shared" si="179"/>
        <v>PC</v>
      </c>
      <c r="M1047" s="353" t="str">
        <f t="shared" si="180"/>
        <v>-</v>
      </c>
      <c r="N1047" s="356">
        <f t="shared" si="181"/>
        <v>9</v>
      </c>
      <c r="O1047" s="356" t="str">
        <f t="shared" si="182"/>
        <v/>
      </c>
      <c r="P1047" s="353" t="str">
        <f t="shared" si="183"/>
        <v/>
      </c>
      <c r="Q1047" s="356">
        <f t="shared" si="184"/>
        <v>9</v>
      </c>
      <c r="R1047" s="356">
        <f t="shared" si="185"/>
        <v>659</v>
      </c>
      <c r="S1047" s="356">
        <f t="shared" si="186"/>
        <v>659</v>
      </c>
    </row>
    <row r="1048" spans="1:19" ht="12.75" customHeight="1" thickBot="1" x14ac:dyDescent="0.25">
      <c r="A1048" s="31" t="s">
        <v>290</v>
      </c>
      <c r="B1048" s="31" t="s">
        <v>544</v>
      </c>
      <c r="C1048" s="31" t="s">
        <v>673</v>
      </c>
      <c r="F1048" s="31" t="s">
        <v>6</v>
      </c>
      <c r="G1048" s="354">
        <v>45314.469594907408</v>
      </c>
      <c r="H1048" s="354">
        <v>45555.372083333335</v>
      </c>
      <c r="I1048" s="19" t="str">
        <f t="shared" si="176"/>
        <v>J</v>
      </c>
      <c r="J1048" s="19" t="str">
        <f t="shared" si="177"/>
        <v>N</v>
      </c>
      <c r="K1048" s="19" t="str">
        <f t="shared" si="178"/>
        <v>zzzz</v>
      </c>
      <c r="L1048" s="19" t="str">
        <f t="shared" si="179"/>
        <v>PC</v>
      </c>
      <c r="M1048" s="19" t="str">
        <f t="shared" si="180"/>
        <v>-</v>
      </c>
      <c r="N1048" s="355" t="str">
        <f t="shared" si="181"/>
        <v/>
      </c>
      <c r="O1048" s="355" t="str">
        <f t="shared" si="182"/>
        <v/>
      </c>
      <c r="P1048" s="19" t="str">
        <f t="shared" si="183"/>
        <v/>
      </c>
      <c r="Q1048" s="355">
        <f t="shared" si="184"/>
        <v>1</v>
      </c>
      <c r="R1048" s="355">
        <f t="shared" si="185"/>
        <v>660</v>
      </c>
      <c r="S1048" s="355">
        <f t="shared" si="186"/>
        <v>660</v>
      </c>
    </row>
    <row r="1049" spans="1:19" ht="12.75" customHeight="1" thickBot="1" x14ac:dyDescent="0.25">
      <c r="A1049" s="31" t="s">
        <v>290</v>
      </c>
      <c r="B1049" s="31" t="s">
        <v>544</v>
      </c>
      <c r="C1049" s="31" t="s">
        <v>673</v>
      </c>
      <c r="E1049" s="341">
        <v>27</v>
      </c>
      <c r="F1049" s="31" t="s">
        <v>16</v>
      </c>
      <c r="G1049" s="354">
        <v>45460.52480324074</v>
      </c>
      <c r="H1049" s="354">
        <v>45625.373854166668</v>
      </c>
      <c r="I1049" s="19" t="str">
        <f t="shared" si="176"/>
        <v>J</v>
      </c>
      <c r="J1049" s="19" t="str">
        <f t="shared" si="177"/>
        <v>N</v>
      </c>
      <c r="K1049" s="19" t="str">
        <f t="shared" si="178"/>
        <v>zzzz</v>
      </c>
      <c r="L1049" s="19" t="str">
        <f t="shared" si="179"/>
        <v>PC</v>
      </c>
      <c r="M1049" s="19" t="str">
        <f t="shared" si="180"/>
        <v>-</v>
      </c>
      <c r="N1049" s="355" t="str">
        <f t="shared" si="181"/>
        <v/>
      </c>
      <c r="O1049" s="355" t="str">
        <f t="shared" si="182"/>
        <v/>
      </c>
      <c r="P1049" s="19" t="str">
        <f t="shared" si="183"/>
        <v/>
      </c>
      <c r="Q1049" s="355">
        <f t="shared" si="184"/>
        <v>2</v>
      </c>
      <c r="R1049" s="355">
        <f t="shared" si="185"/>
        <v>661</v>
      </c>
      <c r="S1049" s="355">
        <f t="shared" si="186"/>
        <v>661</v>
      </c>
    </row>
    <row r="1050" spans="1:19" ht="12.75" customHeight="1" thickBot="1" x14ac:dyDescent="0.25">
      <c r="A1050" s="31" t="s">
        <v>290</v>
      </c>
      <c r="B1050" s="31" t="s">
        <v>544</v>
      </c>
      <c r="C1050" s="31" t="s">
        <v>673</v>
      </c>
      <c r="F1050" s="31" t="s">
        <v>9</v>
      </c>
      <c r="G1050" s="354">
        <v>45309.494166666664</v>
      </c>
      <c r="H1050" s="354">
        <v>45688.633252314816</v>
      </c>
      <c r="I1050" s="19" t="str">
        <f t="shared" si="176"/>
        <v>J</v>
      </c>
      <c r="J1050" s="19" t="str">
        <f t="shared" si="177"/>
        <v>N</v>
      </c>
      <c r="K1050" s="19" t="str">
        <f t="shared" si="178"/>
        <v>zzzz</v>
      </c>
      <c r="L1050" s="19" t="str">
        <f t="shared" si="179"/>
        <v>PC</v>
      </c>
      <c r="M1050" s="19" t="str">
        <f t="shared" si="180"/>
        <v>-</v>
      </c>
      <c r="N1050" s="355" t="str">
        <f t="shared" si="181"/>
        <v/>
      </c>
      <c r="O1050" s="355" t="str">
        <f t="shared" si="182"/>
        <v/>
      </c>
      <c r="P1050" s="19" t="str">
        <f t="shared" si="183"/>
        <v/>
      </c>
      <c r="Q1050" s="355">
        <f t="shared" si="184"/>
        <v>3</v>
      </c>
      <c r="R1050" s="355">
        <f t="shared" si="185"/>
        <v>662</v>
      </c>
      <c r="S1050" s="355">
        <f t="shared" si="186"/>
        <v>662</v>
      </c>
    </row>
    <row r="1051" spans="1:19" ht="12.75" customHeight="1" thickBot="1" x14ac:dyDescent="0.25">
      <c r="A1051" s="31" t="s">
        <v>290</v>
      </c>
      <c r="B1051" s="31" t="s">
        <v>544</v>
      </c>
      <c r="C1051" s="31" t="s">
        <v>673</v>
      </c>
      <c r="E1051" s="341">
        <v>7</v>
      </c>
      <c r="F1051" s="31" t="s">
        <v>11</v>
      </c>
      <c r="G1051" s="354">
        <v>45225.552256944444</v>
      </c>
      <c r="H1051" s="354">
        <v>45258.549872685187</v>
      </c>
      <c r="I1051" s="19" t="str">
        <f t="shared" si="176"/>
        <v>J</v>
      </c>
      <c r="J1051" s="19" t="str">
        <f t="shared" si="177"/>
        <v>N</v>
      </c>
      <c r="K1051" s="19" t="str">
        <f t="shared" si="178"/>
        <v>zzzz</v>
      </c>
      <c r="L1051" s="19" t="str">
        <f t="shared" si="179"/>
        <v>PC</v>
      </c>
      <c r="M1051" s="19" t="str">
        <f t="shared" si="180"/>
        <v>-</v>
      </c>
      <c r="N1051" s="355" t="str">
        <f t="shared" si="181"/>
        <v/>
      </c>
      <c r="O1051" s="355" t="str">
        <f t="shared" si="182"/>
        <v/>
      </c>
      <c r="P1051" s="19" t="str">
        <f t="shared" si="183"/>
        <v/>
      </c>
      <c r="Q1051" s="355">
        <f t="shared" si="184"/>
        <v>4</v>
      </c>
      <c r="R1051" s="355">
        <f t="shared" si="185"/>
        <v>663</v>
      </c>
      <c r="S1051" s="355">
        <f t="shared" si="186"/>
        <v>663</v>
      </c>
    </row>
    <row r="1052" spans="1:19" ht="12.75" customHeight="1" thickBot="1" x14ac:dyDescent="0.25">
      <c r="A1052" s="341" t="s">
        <v>290</v>
      </c>
      <c r="B1052" s="341" t="s">
        <v>544</v>
      </c>
      <c r="C1052" s="341" t="s">
        <v>673</v>
      </c>
      <c r="E1052" s="341">
        <v>40</v>
      </c>
      <c r="F1052" s="341" t="s">
        <v>15</v>
      </c>
      <c r="G1052" s="354">
        <v>43669.33084490741</v>
      </c>
      <c r="H1052" s="354">
        <v>44978.615104166667</v>
      </c>
      <c r="I1052" s="19" t="str">
        <f t="shared" si="176"/>
        <v>J</v>
      </c>
      <c r="J1052" s="19" t="str">
        <f t="shared" si="177"/>
        <v>N</v>
      </c>
      <c r="K1052" s="19" t="str">
        <f t="shared" si="178"/>
        <v>zzzz</v>
      </c>
      <c r="L1052" s="19" t="str">
        <f t="shared" si="179"/>
        <v>PC</v>
      </c>
      <c r="M1052" s="353" t="str">
        <f t="shared" si="180"/>
        <v>-</v>
      </c>
      <c r="N1052" s="356" t="str">
        <f t="shared" si="181"/>
        <v/>
      </c>
      <c r="O1052" s="356" t="str">
        <f t="shared" si="182"/>
        <v/>
      </c>
      <c r="P1052" s="353" t="str">
        <f t="shared" si="183"/>
        <v/>
      </c>
      <c r="Q1052" s="356">
        <f t="shared" si="184"/>
        <v>5</v>
      </c>
      <c r="R1052" s="356">
        <f t="shared" si="185"/>
        <v>664</v>
      </c>
      <c r="S1052" s="356">
        <f t="shared" si="186"/>
        <v>664</v>
      </c>
    </row>
    <row r="1053" spans="1:19" ht="12.75" customHeight="1" thickBot="1" x14ac:dyDescent="0.25">
      <c r="A1053" s="341" t="s">
        <v>290</v>
      </c>
      <c r="B1053" s="341" t="s">
        <v>544</v>
      </c>
      <c r="C1053" s="341" t="s">
        <v>673</v>
      </c>
      <c r="F1053" s="341" t="s">
        <v>12</v>
      </c>
      <c r="G1053" s="354">
        <v>45623.460590277777</v>
      </c>
      <c r="H1053" s="354">
        <v>45623.460590277777</v>
      </c>
      <c r="I1053" s="19" t="str">
        <f t="shared" si="176"/>
        <v>J</v>
      </c>
      <c r="J1053" s="19" t="str">
        <f t="shared" si="177"/>
        <v>N</v>
      </c>
      <c r="K1053" s="19" t="str">
        <f t="shared" si="178"/>
        <v>zzzz</v>
      </c>
      <c r="L1053" s="19" t="str">
        <f t="shared" si="179"/>
        <v>PC</v>
      </c>
      <c r="M1053" s="19" t="str">
        <f t="shared" si="180"/>
        <v>-</v>
      </c>
      <c r="N1053" s="355" t="str">
        <f t="shared" si="181"/>
        <v/>
      </c>
      <c r="O1053" s="355" t="str">
        <f t="shared" si="182"/>
        <v/>
      </c>
      <c r="P1053" s="19" t="str">
        <f t="shared" si="183"/>
        <v/>
      </c>
      <c r="Q1053" s="355">
        <f t="shared" si="184"/>
        <v>6</v>
      </c>
      <c r="R1053" s="355">
        <f t="shared" si="185"/>
        <v>665</v>
      </c>
      <c r="S1053" s="355">
        <f t="shared" si="186"/>
        <v>665</v>
      </c>
    </row>
    <row r="1054" spans="1:19" ht="12.75" customHeight="1" thickBot="1" x14ac:dyDescent="0.25">
      <c r="A1054" s="31" t="s">
        <v>290</v>
      </c>
      <c r="B1054" s="31" t="s">
        <v>544</v>
      </c>
      <c r="C1054" s="31" t="s">
        <v>673</v>
      </c>
      <c r="F1054" s="31" t="s">
        <v>13</v>
      </c>
      <c r="G1054" s="354">
        <v>44734.514803240738</v>
      </c>
      <c r="H1054" s="354">
        <v>45538.637083333335</v>
      </c>
      <c r="I1054" s="19" t="str">
        <f t="shared" si="176"/>
        <v>J</v>
      </c>
      <c r="J1054" s="19" t="str">
        <f t="shared" si="177"/>
        <v>N</v>
      </c>
      <c r="K1054" s="19" t="str">
        <f t="shared" si="178"/>
        <v>zzzz</v>
      </c>
      <c r="L1054" s="19" t="str">
        <f t="shared" si="179"/>
        <v>PC</v>
      </c>
      <c r="M1054" s="19" t="str">
        <f t="shared" si="180"/>
        <v>-</v>
      </c>
      <c r="N1054" s="355">
        <f t="shared" si="181"/>
        <v>7</v>
      </c>
      <c r="O1054" s="355" t="str">
        <f t="shared" si="182"/>
        <v/>
      </c>
      <c r="P1054" s="19" t="str">
        <f t="shared" si="183"/>
        <v/>
      </c>
      <c r="Q1054" s="355">
        <f t="shared" si="184"/>
        <v>7</v>
      </c>
      <c r="R1054" s="355">
        <f t="shared" si="185"/>
        <v>666</v>
      </c>
      <c r="S1054" s="355">
        <f t="shared" si="186"/>
        <v>666</v>
      </c>
    </row>
    <row r="1055" spans="1:19" ht="12.75" customHeight="1" thickBot="1" x14ac:dyDescent="0.25">
      <c r="A1055" s="341" t="s">
        <v>287</v>
      </c>
      <c r="B1055" s="341" t="s">
        <v>701</v>
      </c>
      <c r="C1055" s="341" t="s">
        <v>673</v>
      </c>
      <c r="F1055" s="341" t="s">
        <v>6</v>
      </c>
      <c r="G1055" s="354">
        <v>39681.382986111108</v>
      </c>
      <c r="H1055" s="354">
        <v>45555.371655092589</v>
      </c>
      <c r="I1055" s="19" t="str">
        <f t="shared" si="176"/>
        <v>J</v>
      </c>
      <c r="J1055" s="19" t="str">
        <f t="shared" si="177"/>
        <v>N</v>
      </c>
      <c r="K1055" s="19" t="str">
        <f t="shared" si="178"/>
        <v>zzzz</v>
      </c>
      <c r="L1055" s="19" t="str">
        <f t="shared" si="179"/>
        <v>PC</v>
      </c>
      <c r="M1055" s="353" t="str">
        <f t="shared" si="180"/>
        <v>-</v>
      </c>
      <c r="N1055" s="356" t="str">
        <f t="shared" si="181"/>
        <v/>
      </c>
      <c r="O1055" s="356" t="str">
        <f t="shared" si="182"/>
        <v/>
      </c>
      <c r="P1055" s="353" t="str">
        <f t="shared" si="183"/>
        <v/>
      </c>
      <c r="Q1055" s="356">
        <f t="shared" si="184"/>
        <v>1</v>
      </c>
      <c r="R1055" s="356">
        <f t="shared" si="185"/>
        <v>667</v>
      </c>
      <c r="S1055" s="356">
        <f t="shared" si="186"/>
        <v>667</v>
      </c>
    </row>
    <row r="1056" spans="1:19" ht="12.75" customHeight="1" thickBot="1" x14ac:dyDescent="0.25">
      <c r="A1056" s="31" t="s">
        <v>287</v>
      </c>
      <c r="B1056" s="31" t="s">
        <v>1197</v>
      </c>
      <c r="C1056" s="31" t="s">
        <v>673</v>
      </c>
      <c r="E1056" s="341">
        <v>55</v>
      </c>
      <c r="F1056" s="31" t="s">
        <v>7</v>
      </c>
      <c r="G1056" s="354">
        <v>44984.620810185188</v>
      </c>
      <c r="H1056" s="354">
        <v>45210.477777777778</v>
      </c>
      <c r="I1056" s="19" t="str">
        <f t="shared" si="176"/>
        <v>J</v>
      </c>
      <c r="J1056" s="19" t="str">
        <f t="shared" si="177"/>
        <v>N</v>
      </c>
      <c r="K1056" s="19" t="str">
        <f t="shared" si="178"/>
        <v>zzzz</v>
      </c>
      <c r="L1056" s="19" t="str">
        <f t="shared" si="179"/>
        <v>PC</v>
      </c>
      <c r="M1056" s="19" t="str">
        <f t="shared" si="180"/>
        <v>-</v>
      </c>
      <c r="N1056" s="355" t="str">
        <f t="shared" si="181"/>
        <v/>
      </c>
      <c r="O1056" s="355" t="str">
        <f t="shared" si="182"/>
        <v/>
      </c>
      <c r="P1056" s="19" t="str">
        <f t="shared" si="183"/>
        <v/>
      </c>
      <c r="Q1056" s="355">
        <f t="shared" si="184"/>
        <v>2</v>
      </c>
      <c r="R1056" s="355">
        <f t="shared" si="185"/>
        <v>668</v>
      </c>
      <c r="S1056" s="355">
        <f t="shared" si="186"/>
        <v>668</v>
      </c>
    </row>
    <row r="1057" spans="1:19" ht="12.75" customHeight="1" thickBot="1" x14ac:dyDescent="0.25">
      <c r="A1057" s="31" t="s">
        <v>287</v>
      </c>
      <c r="B1057" s="31" t="s">
        <v>701</v>
      </c>
      <c r="C1057" s="31" t="s">
        <v>673</v>
      </c>
      <c r="F1057" s="31" t="s">
        <v>8</v>
      </c>
      <c r="G1057" s="354">
        <v>42901.603090277778</v>
      </c>
      <c r="H1057" s="354">
        <v>44917.440324074072</v>
      </c>
      <c r="I1057" s="19" t="str">
        <f t="shared" si="176"/>
        <v>J</v>
      </c>
      <c r="J1057" s="19" t="str">
        <f t="shared" si="177"/>
        <v>N</v>
      </c>
      <c r="K1057" s="19" t="str">
        <f t="shared" si="178"/>
        <v>zzzz</v>
      </c>
      <c r="L1057" s="19" t="str">
        <f t="shared" si="179"/>
        <v>PC</v>
      </c>
      <c r="M1057" s="19" t="str">
        <f t="shared" si="180"/>
        <v>-</v>
      </c>
      <c r="N1057" s="355" t="str">
        <f t="shared" si="181"/>
        <v/>
      </c>
      <c r="O1057" s="355" t="str">
        <f t="shared" si="182"/>
        <v/>
      </c>
      <c r="P1057" s="19" t="str">
        <f t="shared" si="183"/>
        <v/>
      </c>
      <c r="Q1057" s="355">
        <f t="shared" si="184"/>
        <v>3</v>
      </c>
      <c r="R1057" s="355">
        <f t="shared" si="185"/>
        <v>669</v>
      </c>
      <c r="S1057" s="355">
        <f t="shared" si="186"/>
        <v>669</v>
      </c>
    </row>
    <row r="1058" spans="1:19" ht="12.75" customHeight="1" thickBot="1" x14ac:dyDescent="0.25">
      <c r="A1058" s="31" t="s">
        <v>287</v>
      </c>
      <c r="B1058" s="31" t="s">
        <v>701</v>
      </c>
      <c r="C1058" s="31" t="s">
        <v>673</v>
      </c>
      <c r="E1058" s="341">
        <v>28</v>
      </c>
      <c r="F1058" s="31" t="s">
        <v>16</v>
      </c>
      <c r="G1058" s="354">
        <v>44601.410046296296</v>
      </c>
      <c r="H1058" s="354">
        <v>45625.37027777778</v>
      </c>
      <c r="I1058" s="19" t="str">
        <f t="shared" si="176"/>
        <v>J</v>
      </c>
      <c r="J1058" s="19" t="str">
        <f t="shared" si="177"/>
        <v>N</v>
      </c>
      <c r="K1058" s="19" t="str">
        <f t="shared" si="178"/>
        <v>zzzz</v>
      </c>
      <c r="L1058" s="19" t="str">
        <f t="shared" si="179"/>
        <v>PC</v>
      </c>
      <c r="M1058" s="19" t="str">
        <f t="shared" si="180"/>
        <v>-</v>
      </c>
      <c r="N1058" s="355" t="str">
        <f t="shared" si="181"/>
        <v/>
      </c>
      <c r="O1058" s="355" t="str">
        <f t="shared" si="182"/>
        <v/>
      </c>
      <c r="P1058" s="19" t="str">
        <f t="shared" si="183"/>
        <v/>
      </c>
      <c r="Q1058" s="355">
        <f t="shared" si="184"/>
        <v>4</v>
      </c>
      <c r="R1058" s="355">
        <f t="shared" si="185"/>
        <v>670</v>
      </c>
      <c r="S1058" s="355">
        <f t="shared" si="186"/>
        <v>670</v>
      </c>
    </row>
    <row r="1059" spans="1:19" ht="12.75" customHeight="1" thickBot="1" x14ac:dyDescent="0.25">
      <c r="A1059" s="31" t="s">
        <v>287</v>
      </c>
      <c r="B1059" s="31" t="s">
        <v>701</v>
      </c>
      <c r="C1059" s="31" t="s">
        <v>673</v>
      </c>
      <c r="F1059" s="31" t="s">
        <v>9</v>
      </c>
      <c r="G1059" s="354">
        <v>43117.555023148147</v>
      </c>
      <c r="H1059" s="354">
        <v>45688.632939814815</v>
      </c>
      <c r="I1059" s="19" t="str">
        <f t="shared" si="176"/>
        <v>J</v>
      </c>
      <c r="J1059" s="19" t="str">
        <f t="shared" si="177"/>
        <v>N</v>
      </c>
      <c r="K1059" s="19" t="str">
        <f t="shared" si="178"/>
        <v>zzzz</v>
      </c>
      <c r="L1059" s="19" t="str">
        <f t="shared" si="179"/>
        <v>PC</v>
      </c>
      <c r="M1059" s="19" t="str">
        <f t="shared" si="180"/>
        <v>-</v>
      </c>
      <c r="N1059" s="355" t="str">
        <f t="shared" si="181"/>
        <v/>
      </c>
      <c r="O1059" s="355" t="str">
        <f t="shared" si="182"/>
        <v/>
      </c>
      <c r="P1059" s="19" t="str">
        <f t="shared" si="183"/>
        <v/>
      </c>
      <c r="Q1059" s="355">
        <f t="shared" si="184"/>
        <v>5</v>
      </c>
      <c r="R1059" s="355">
        <f t="shared" si="185"/>
        <v>671</v>
      </c>
      <c r="S1059" s="355">
        <f t="shared" si="186"/>
        <v>671</v>
      </c>
    </row>
    <row r="1060" spans="1:19" ht="12.75" customHeight="1" thickBot="1" x14ac:dyDescent="0.25">
      <c r="A1060" s="341" t="s">
        <v>287</v>
      </c>
      <c r="B1060" s="341" t="s">
        <v>538</v>
      </c>
      <c r="C1060" s="341" t="s">
        <v>673</v>
      </c>
      <c r="F1060" s="341" t="s">
        <v>10</v>
      </c>
      <c r="G1060" s="354">
        <v>43800.392939814818</v>
      </c>
      <c r="H1060" s="354">
        <v>45453.673657407409</v>
      </c>
      <c r="I1060" s="19" t="str">
        <f t="shared" si="176"/>
        <v>J</v>
      </c>
      <c r="J1060" s="19" t="str">
        <f t="shared" si="177"/>
        <v>N</v>
      </c>
      <c r="K1060" s="19" t="str">
        <f t="shared" si="178"/>
        <v>zzzz</v>
      </c>
      <c r="L1060" s="19" t="str">
        <f t="shared" si="179"/>
        <v>PC</v>
      </c>
      <c r="M1060" s="353" t="str">
        <f t="shared" si="180"/>
        <v>-</v>
      </c>
      <c r="N1060" s="356" t="str">
        <f t="shared" si="181"/>
        <v/>
      </c>
      <c r="O1060" s="356" t="str">
        <f t="shared" si="182"/>
        <v/>
      </c>
      <c r="P1060" s="353" t="str">
        <f t="shared" si="183"/>
        <v/>
      </c>
      <c r="Q1060" s="356">
        <f t="shared" si="184"/>
        <v>6</v>
      </c>
      <c r="R1060" s="356">
        <f t="shared" si="185"/>
        <v>672</v>
      </c>
      <c r="S1060" s="356">
        <f t="shared" si="186"/>
        <v>672</v>
      </c>
    </row>
    <row r="1061" spans="1:19" ht="12.75" customHeight="1" thickBot="1" x14ac:dyDescent="0.25">
      <c r="A1061" s="341" t="s">
        <v>287</v>
      </c>
      <c r="B1061" s="341" t="s">
        <v>701</v>
      </c>
      <c r="C1061" s="341" t="s">
        <v>673</v>
      </c>
      <c r="E1061" s="341">
        <v>13</v>
      </c>
      <c r="F1061" s="341" t="s">
        <v>11</v>
      </c>
      <c r="G1061" s="354">
        <v>45225.552430555559</v>
      </c>
      <c r="H1061" s="354">
        <v>45258.549988425926</v>
      </c>
      <c r="I1061" s="19" t="str">
        <f t="shared" si="176"/>
        <v>J</v>
      </c>
      <c r="J1061" s="19" t="str">
        <f t="shared" si="177"/>
        <v>N</v>
      </c>
      <c r="K1061" s="19" t="str">
        <f t="shared" si="178"/>
        <v>zzzz</v>
      </c>
      <c r="L1061" s="19" t="str">
        <f t="shared" si="179"/>
        <v>PC</v>
      </c>
      <c r="M1061" s="19" t="str">
        <f t="shared" si="180"/>
        <v>-</v>
      </c>
      <c r="N1061" s="355" t="str">
        <f t="shared" si="181"/>
        <v/>
      </c>
      <c r="O1061" s="355" t="str">
        <f t="shared" si="182"/>
        <v/>
      </c>
      <c r="P1061" s="19" t="str">
        <f t="shared" si="183"/>
        <v/>
      </c>
      <c r="Q1061" s="355">
        <f t="shared" si="184"/>
        <v>7</v>
      </c>
      <c r="R1061" s="355">
        <f t="shared" si="185"/>
        <v>673</v>
      </c>
      <c r="S1061" s="355">
        <f t="shared" si="186"/>
        <v>673</v>
      </c>
    </row>
    <row r="1062" spans="1:19" ht="12.75" customHeight="1" thickBot="1" x14ac:dyDescent="0.25">
      <c r="A1062" s="31" t="s">
        <v>287</v>
      </c>
      <c r="B1062" s="31" t="s">
        <v>701</v>
      </c>
      <c r="C1062" s="31" t="s">
        <v>673</v>
      </c>
      <c r="E1062" s="341">
        <v>42</v>
      </c>
      <c r="F1062" s="31" t="s">
        <v>15</v>
      </c>
      <c r="G1062" s="354">
        <v>42957.44425925926</v>
      </c>
      <c r="H1062" s="354">
        <v>44978.615289351852</v>
      </c>
      <c r="I1062" s="19" t="str">
        <f t="shared" si="176"/>
        <v>J</v>
      </c>
      <c r="J1062" s="19" t="str">
        <f t="shared" si="177"/>
        <v>N</v>
      </c>
      <c r="K1062" s="19" t="str">
        <f t="shared" si="178"/>
        <v>zzzz</v>
      </c>
      <c r="L1062" s="19" t="str">
        <f t="shared" si="179"/>
        <v>PC</v>
      </c>
      <c r="M1062" s="19" t="str">
        <f t="shared" si="180"/>
        <v>-</v>
      </c>
      <c r="N1062" s="355" t="str">
        <f t="shared" si="181"/>
        <v/>
      </c>
      <c r="O1062" s="355" t="str">
        <f t="shared" si="182"/>
        <v/>
      </c>
      <c r="P1062" s="19" t="str">
        <f t="shared" si="183"/>
        <v/>
      </c>
      <c r="Q1062" s="355">
        <f t="shared" si="184"/>
        <v>8</v>
      </c>
      <c r="R1062" s="355">
        <f t="shared" si="185"/>
        <v>674</v>
      </c>
      <c r="S1062" s="355">
        <f t="shared" si="186"/>
        <v>674</v>
      </c>
    </row>
    <row r="1063" spans="1:19" ht="12.75" customHeight="1" thickBot="1" x14ac:dyDescent="0.25">
      <c r="A1063" s="31" t="s">
        <v>287</v>
      </c>
      <c r="B1063" s="31" t="s">
        <v>701</v>
      </c>
      <c r="C1063" s="31" t="s">
        <v>673</v>
      </c>
      <c r="F1063" s="31" t="s">
        <v>12</v>
      </c>
      <c r="G1063" s="354">
        <v>42854.408171296294</v>
      </c>
      <c r="H1063" s="354">
        <v>44677.370243055557</v>
      </c>
      <c r="I1063" s="19" t="str">
        <f t="shared" si="176"/>
        <v>J</v>
      </c>
      <c r="J1063" s="19" t="str">
        <f t="shared" si="177"/>
        <v>N</v>
      </c>
      <c r="K1063" s="19" t="str">
        <f t="shared" si="178"/>
        <v>zzzz</v>
      </c>
      <c r="L1063" s="19" t="str">
        <f t="shared" si="179"/>
        <v>PC</v>
      </c>
      <c r="M1063" s="19" t="str">
        <f t="shared" si="180"/>
        <v>-</v>
      </c>
      <c r="N1063" s="355" t="str">
        <f t="shared" si="181"/>
        <v/>
      </c>
      <c r="O1063" s="355" t="str">
        <f t="shared" si="182"/>
        <v/>
      </c>
      <c r="P1063" s="19" t="str">
        <f t="shared" si="183"/>
        <v/>
      </c>
      <c r="Q1063" s="355">
        <f t="shared" si="184"/>
        <v>9</v>
      </c>
      <c r="R1063" s="355">
        <f t="shared" si="185"/>
        <v>675</v>
      </c>
      <c r="S1063" s="355">
        <f t="shared" si="186"/>
        <v>675</v>
      </c>
    </row>
    <row r="1064" spans="1:19" ht="12.75" customHeight="1" thickBot="1" x14ac:dyDescent="0.25">
      <c r="A1064" s="31" t="s">
        <v>287</v>
      </c>
      <c r="B1064" s="31" t="s">
        <v>701</v>
      </c>
      <c r="C1064" s="31" t="s">
        <v>673</v>
      </c>
      <c r="F1064" s="31" t="s">
        <v>13</v>
      </c>
      <c r="G1064" s="354">
        <v>42395.690625000003</v>
      </c>
      <c r="H1064" s="354">
        <v>44354.411712962959</v>
      </c>
      <c r="I1064" s="19" t="str">
        <f t="shared" si="176"/>
        <v>J</v>
      </c>
      <c r="J1064" s="19" t="str">
        <f t="shared" si="177"/>
        <v>N</v>
      </c>
      <c r="K1064" s="19" t="str">
        <f t="shared" si="178"/>
        <v>zzzz</v>
      </c>
      <c r="L1064" s="19" t="str">
        <f t="shared" si="179"/>
        <v>PC</v>
      </c>
      <c r="M1064" s="19" t="str">
        <f t="shared" si="180"/>
        <v>-</v>
      </c>
      <c r="N1064" s="355">
        <f t="shared" si="181"/>
        <v>10</v>
      </c>
      <c r="O1064" s="355" t="str">
        <f t="shared" si="182"/>
        <v/>
      </c>
      <c r="P1064" s="19" t="str">
        <f t="shared" si="183"/>
        <v/>
      </c>
      <c r="Q1064" s="355">
        <f t="shared" si="184"/>
        <v>10</v>
      </c>
      <c r="R1064" s="355">
        <f t="shared" si="185"/>
        <v>676</v>
      </c>
      <c r="S1064" s="355">
        <f t="shared" si="186"/>
        <v>676</v>
      </c>
    </row>
    <row r="1065" spans="1:19" ht="12.75" customHeight="1" thickBot="1" x14ac:dyDescent="0.25">
      <c r="A1065" s="31" t="s">
        <v>294</v>
      </c>
      <c r="B1065" s="31" t="s">
        <v>702</v>
      </c>
      <c r="C1065" s="31" t="s">
        <v>673</v>
      </c>
      <c r="F1065" s="31" t="s">
        <v>6</v>
      </c>
      <c r="G1065" s="354">
        <v>45314.469768518517</v>
      </c>
      <c r="H1065" s="354">
        <v>45555.372210648151</v>
      </c>
      <c r="I1065" s="19" t="str">
        <f t="shared" si="176"/>
        <v>J</v>
      </c>
      <c r="J1065" s="19" t="str">
        <f t="shared" si="177"/>
        <v>N</v>
      </c>
      <c r="K1065" s="19" t="str">
        <f t="shared" si="178"/>
        <v>zzzz</v>
      </c>
      <c r="L1065" s="19" t="str">
        <f t="shared" si="179"/>
        <v>PC</v>
      </c>
      <c r="M1065" s="19" t="str">
        <f t="shared" si="180"/>
        <v>-</v>
      </c>
      <c r="N1065" s="355" t="str">
        <f t="shared" si="181"/>
        <v/>
      </c>
      <c r="O1065" s="355" t="str">
        <f t="shared" si="182"/>
        <v/>
      </c>
      <c r="P1065" s="19" t="str">
        <f t="shared" si="183"/>
        <v/>
      </c>
      <c r="Q1065" s="355">
        <f t="shared" si="184"/>
        <v>1</v>
      </c>
      <c r="R1065" s="355">
        <f t="shared" si="185"/>
        <v>677</v>
      </c>
      <c r="S1065" s="355">
        <f t="shared" si="186"/>
        <v>677</v>
      </c>
    </row>
    <row r="1066" spans="1:19" ht="12.75" customHeight="1" thickBot="1" x14ac:dyDescent="0.25">
      <c r="A1066" s="31" t="s">
        <v>294</v>
      </c>
      <c r="B1066" s="31" t="s">
        <v>702</v>
      </c>
      <c r="C1066" s="31" t="s">
        <v>673</v>
      </c>
      <c r="F1066" s="31" t="s">
        <v>8</v>
      </c>
      <c r="G1066" s="354">
        <v>42853.468460648146</v>
      </c>
      <c r="H1066" s="354">
        <v>44917.440555555557</v>
      </c>
      <c r="I1066" s="19" t="str">
        <f t="shared" si="176"/>
        <v>J</v>
      </c>
      <c r="J1066" s="19" t="str">
        <f t="shared" si="177"/>
        <v>N</v>
      </c>
      <c r="K1066" s="19" t="str">
        <f t="shared" si="178"/>
        <v>zzzz</v>
      </c>
      <c r="L1066" s="19" t="str">
        <f t="shared" si="179"/>
        <v>PC</v>
      </c>
      <c r="M1066" s="19" t="str">
        <f t="shared" si="180"/>
        <v>-</v>
      </c>
      <c r="N1066" s="355" t="str">
        <f t="shared" si="181"/>
        <v/>
      </c>
      <c r="O1066" s="355" t="str">
        <f t="shared" si="182"/>
        <v/>
      </c>
      <c r="P1066" s="19" t="str">
        <f t="shared" si="183"/>
        <v/>
      </c>
      <c r="Q1066" s="355">
        <f t="shared" si="184"/>
        <v>2</v>
      </c>
      <c r="R1066" s="355">
        <f t="shared" si="185"/>
        <v>678</v>
      </c>
      <c r="S1066" s="355">
        <f t="shared" si="186"/>
        <v>678</v>
      </c>
    </row>
    <row r="1067" spans="1:19" ht="12.75" customHeight="1" thickBot="1" x14ac:dyDescent="0.25">
      <c r="A1067" s="31" t="s">
        <v>294</v>
      </c>
      <c r="B1067" s="31" t="s">
        <v>702</v>
      </c>
      <c r="C1067" s="31" t="s">
        <v>673</v>
      </c>
      <c r="E1067" s="341">
        <v>29</v>
      </c>
      <c r="F1067" s="31" t="s">
        <v>16</v>
      </c>
      <c r="G1067" s="354">
        <v>44601.414953703701</v>
      </c>
      <c r="H1067" s="354">
        <v>45625.367037037038</v>
      </c>
      <c r="I1067" s="19" t="str">
        <f t="shared" si="176"/>
        <v>J</v>
      </c>
      <c r="J1067" s="19" t="str">
        <f t="shared" si="177"/>
        <v>N</v>
      </c>
      <c r="K1067" s="19" t="str">
        <f t="shared" si="178"/>
        <v>zzzz</v>
      </c>
      <c r="L1067" s="19" t="str">
        <f t="shared" si="179"/>
        <v>PC</v>
      </c>
      <c r="M1067" s="19" t="str">
        <f t="shared" si="180"/>
        <v>-</v>
      </c>
      <c r="N1067" s="355" t="str">
        <f t="shared" si="181"/>
        <v/>
      </c>
      <c r="O1067" s="355" t="str">
        <f t="shared" si="182"/>
        <v/>
      </c>
      <c r="P1067" s="19" t="str">
        <f t="shared" si="183"/>
        <v/>
      </c>
      <c r="Q1067" s="355">
        <f t="shared" si="184"/>
        <v>3</v>
      </c>
      <c r="R1067" s="355">
        <f t="shared" si="185"/>
        <v>679</v>
      </c>
      <c r="S1067" s="355">
        <f t="shared" si="186"/>
        <v>679</v>
      </c>
    </row>
    <row r="1068" spans="1:19" ht="12.75" customHeight="1" thickBot="1" x14ac:dyDescent="0.25">
      <c r="A1068" s="341" t="s">
        <v>294</v>
      </c>
      <c r="B1068" s="341" t="s">
        <v>702</v>
      </c>
      <c r="C1068" s="341" t="s">
        <v>673</v>
      </c>
      <c r="F1068" s="341" t="s">
        <v>9</v>
      </c>
      <c r="G1068" s="354">
        <v>43145.635092592594</v>
      </c>
      <c r="H1068" s="354">
        <v>45688.632824074077</v>
      </c>
      <c r="I1068" s="19" t="str">
        <f t="shared" si="176"/>
        <v>J</v>
      </c>
      <c r="J1068" s="19" t="str">
        <f t="shared" si="177"/>
        <v>N</v>
      </c>
      <c r="K1068" s="19" t="str">
        <f t="shared" si="178"/>
        <v>zzzz</v>
      </c>
      <c r="L1068" s="19" t="str">
        <f t="shared" si="179"/>
        <v>PC</v>
      </c>
      <c r="M1068" s="353" t="str">
        <f t="shared" si="180"/>
        <v>-</v>
      </c>
      <c r="N1068" s="356" t="str">
        <f t="shared" si="181"/>
        <v/>
      </c>
      <c r="O1068" s="356" t="str">
        <f t="shared" si="182"/>
        <v/>
      </c>
      <c r="P1068" s="353" t="str">
        <f t="shared" si="183"/>
        <v/>
      </c>
      <c r="Q1068" s="356">
        <f t="shared" si="184"/>
        <v>4</v>
      </c>
      <c r="R1068" s="356">
        <f t="shared" si="185"/>
        <v>680</v>
      </c>
      <c r="S1068" s="356">
        <f t="shared" si="186"/>
        <v>680</v>
      </c>
    </row>
    <row r="1069" spans="1:19" ht="12.75" customHeight="1" thickBot="1" x14ac:dyDescent="0.25">
      <c r="A1069" s="31" t="s">
        <v>294</v>
      </c>
      <c r="B1069" s="31" t="s">
        <v>539</v>
      </c>
      <c r="C1069" s="31" t="s">
        <v>673</v>
      </c>
      <c r="F1069" s="31" t="s">
        <v>10</v>
      </c>
      <c r="G1069" s="354">
        <v>43795.37122685185</v>
      </c>
      <c r="H1069" s="354">
        <v>45453.671446759261</v>
      </c>
      <c r="I1069" s="19" t="str">
        <f t="shared" si="176"/>
        <v>J</v>
      </c>
      <c r="J1069" s="19" t="str">
        <f t="shared" si="177"/>
        <v>N</v>
      </c>
      <c r="K1069" s="19" t="str">
        <f t="shared" si="178"/>
        <v>zzzz</v>
      </c>
      <c r="L1069" s="19" t="str">
        <f t="shared" si="179"/>
        <v>PC</v>
      </c>
      <c r="M1069" s="19" t="str">
        <f t="shared" si="180"/>
        <v>-</v>
      </c>
      <c r="N1069" s="355" t="str">
        <f t="shared" si="181"/>
        <v/>
      </c>
      <c r="O1069" s="355" t="str">
        <f t="shared" si="182"/>
        <v/>
      </c>
      <c r="P1069" s="19" t="str">
        <f t="shared" si="183"/>
        <v/>
      </c>
      <c r="Q1069" s="355">
        <f t="shared" si="184"/>
        <v>5</v>
      </c>
      <c r="R1069" s="355">
        <f t="shared" si="185"/>
        <v>681</v>
      </c>
      <c r="S1069" s="355">
        <f t="shared" si="186"/>
        <v>681</v>
      </c>
    </row>
    <row r="1070" spans="1:19" ht="12.75" customHeight="1" thickBot="1" x14ac:dyDescent="0.25">
      <c r="A1070" s="31" t="s">
        <v>294</v>
      </c>
      <c r="B1070" s="31" t="s">
        <v>702</v>
      </c>
      <c r="C1070" s="31" t="s">
        <v>673</v>
      </c>
      <c r="E1070" s="341">
        <v>6</v>
      </c>
      <c r="F1070" s="31" t="s">
        <v>11</v>
      </c>
      <c r="G1070" s="354">
        <v>45225.552766203706</v>
      </c>
      <c r="H1070" s="354">
        <v>45258.550092592595</v>
      </c>
      <c r="I1070" s="19" t="str">
        <f t="shared" si="176"/>
        <v>J</v>
      </c>
      <c r="J1070" s="19" t="str">
        <f t="shared" si="177"/>
        <v>N</v>
      </c>
      <c r="K1070" s="19" t="str">
        <f t="shared" si="178"/>
        <v>zzzz</v>
      </c>
      <c r="L1070" s="19" t="str">
        <f t="shared" si="179"/>
        <v>PC</v>
      </c>
      <c r="M1070" s="19" t="str">
        <f t="shared" si="180"/>
        <v>-</v>
      </c>
      <c r="N1070" s="355" t="str">
        <f t="shared" si="181"/>
        <v/>
      </c>
      <c r="O1070" s="355" t="str">
        <f t="shared" si="182"/>
        <v/>
      </c>
      <c r="P1070" s="19" t="str">
        <f t="shared" si="183"/>
        <v/>
      </c>
      <c r="Q1070" s="355">
        <f t="shared" si="184"/>
        <v>6</v>
      </c>
      <c r="R1070" s="355">
        <f t="shared" si="185"/>
        <v>682</v>
      </c>
      <c r="S1070" s="355">
        <f t="shared" si="186"/>
        <v>682</v>
      </c>
    </row>
    <row r="1071" spans="1:19" ht="12.75" customHeight="1" thickBot="1" x14ac:dyDescent="0.25">
      <c r="A1071" s="31" t="s">
        <v>294</v>
      </c>
      <c r="B1071" s="31" t="s">
        <v>702</v>
      </c>
      <c r="C1071" s="31" t="s">
        <v>673</v>
      </c>
      <c r="E1071" s="341">
        <v>41</v>
      </c>
      <c r="F1071" s="31" t="s">
        <v>15</v>
      </c>
      <c r="G1071" s="354">
        <v>42957.601574074077</v>
      </c>
      <c r="H1071" s="354">
        <v>44978.615451388891</v>
      </c>
      <c r="I1071" s="19" t="str">
        <f t="shared" si="176"/>
        <v>J</v>
      </c>
      <c r="J1071" s="19" t="str">
        <f t="shared" si="177"/>
        <v>N</v>
      </c>
      <c r="K1071" s="19" t="str">
        <f t="shared" si="178"/>
        <v>zzzz</v>
      </c>
      <c r="L1071" s="19" t="str">
        <f t="shared" si="179"/>
        <v>PC</v>
      </c>
      <c r="M1071" s="19" t="str">
        <f t="shared" si="180"/>
        <v>-</v>
      </c>
      <c r="N1071" s="355" t="str">
        <f t="shared" si="181"/>
        <v/>
      </c>
      <c r="O1071" s="355" t="str">
        <f t="shared" si="182"/>
        <v/>
      </c>
      <c r="P1071" s="19" t="str">
        <f t="shared" si="183"/>
        <v/>
      </c>
      <c r="Q1071" s="355">
        <f t="shared" si="184"/>
        <v>7</v>
      </c>
      <c r="R1071" s="355">
        <f t="shared" si="185"/>
        <v>683</v>
      </c>
      <c r="S1071" s="355">
        <f t="shared" si="186"/>
        <v>683</v>
      </c>
    </row>
    <row r="1072" spans="1:19" ht="12.75" customHeight="1" thickBot="1" x14ac:dyDescent="0.25">
      <c r="A1072" s="341" t="s">
        <v>294</v>
      </c>
      <c r="B1072" s="341" t="s">
        <v>702</v>
      </c>
      <c r="C1072" s="341" t="s">
        <v>673</v>
      </c>
      <c r="F1072" s="341" t="s">
        <v>12</v>
      </c>
      <c r="G1072" s="354">
        <v>45623.460706018515</v>
      </c>
      <c r="H1072" s="354">
        <v>45623.460706018515</v>
      </c>
      <c r="I1072" s="19" t="str">
        <f t="shared" si="176"/>
        <v>J</v>
      </c>
      <c r="J1072" s="19" t="str">
        <f t="shared" si="177"/>
        <v>N</v>
      </c>
      <c r="K1072" s="19" t="str">
        <f t="shared" si="178"/>
        <v>zzzz</v>
      </c>
      <c r="L1072" s="19" t="str">
        <f t="shared" si="179"/>
        <v>PC</v>
      </c>
      <c r="M1072" s="353" t="str">
        <f t="shared" si="180"/>
        <v>-</v>
      </c>
      <c r="N1072" s="356" t="str">
        <f t="shared" si="181"/>
        <v/>
      </c>
      <c r="O1072" s="356" t="str">
        <f t="shared" si="182"/>
        <v/>
      </c>
      <c r="P1072" s="353" t="str">
        <f t="shared" si="183"/>
        <v/>
      </c>
      <c r="Q1072" s="356">
        <f t="shared" si="184"/>
        <v>8</v>
      </c>
      <c r="R1072" s="356">
        <f t="shared" si="185"/>
        <v>684</v>
      </c>
      <c r="S1072" s="356">
        <f t="shared" si="186"/>
        <v>684</v>
      </c>
    </row>
    <row r="1073" spans="1:19" ht="12.75" customHeight="1" thickBot="1" x14ac:dyDescent="0.25">
      <c r="A1073" s="31" t="s">
        <v>294</v>
      </c>
      <c r="B1073" s="31" t="s">
        <v>702</v>
      </c>
      <c r="C1073" s="31" t="s">
        <v>673</v>
      </c>
      <c r="F1073" s="31" t="s">
        <v>13</v>
      </c>
      <c r="G1073" s="354">
        <v>44354.491446759261</v>
      </c>
      <c r="H1073" s="354">
        <v>44354.491446759261</v>
      </c>
      <c r="I1073" s="19" t="str">
        <f t="shared" si="176"/>
        <v>J</v>
      </c>
      <c r="J1073" s="19" t="str">
        <f t="shared" si="177"/>
        <v>N</v>
      </c>
      <c r="K1073" s="19" t="str">
        <f t="shared" si="178"/>
        <v>zzzz</v>
      </c>
      <c r="L1073" s="19" t="str">
        <f t="shared" si="179"/>
        <v>PC</v>
      </c>
      <c r="M1073" s="19" t="str">
        <f t="shared" si="180"/>
        <v>-</v>
      </c>
      <c r="N1073" s="355">
        <f t="shared" si="181"/>
        <v>9</v>
      </c>
      <c r="O1073" s="355" t="str">
        <f t="shared" si="182"/>
        <v/>
      </c>
      <c r="P1073" s="19" t="str">
        <f t="shared" si="183"/>
        <v/>
      </c>
      <c r="Q1073" s="355">
        <f t="shared" si="184"/>
        <v>9</v>
      </c>
      <c r="R1073" s="355">
        <f t="shared" si="185"/>
        <v>685</v>
      </c>
      <c r="S1073" s="355">
        <f t="shared" si="186"/>
        <v>685</v>
      </c>
    </row>
    <row r="1074" spans="1:19" ht="12.75" customHeight="1" thickBot="1" x14ac:dyDescent="0.25">
      <c r="A1074" s="31" t="s">
        <v>296</v>
      </c>
      <c r="B1074" s="31" t="s">
        <v>703</v>
      </c>
      <c r="C1074" s="31" t="s">
        <v>673</v>
      </c>
      <c r="F1074" s="31" t="s">
        <v>6</v>
      </c>
      <c r="G1074" s="354">
        <v>42887.557326388887</v>
      </c>
      <c r="H1074" s="354">
        <v>45555.371331018519</v>
      </c>
      <c r="I1074" s="19" t="str">
        <f t="shared" si="176"/>
        <v>J</v>
      </c>
      <c r="J1074" s="19" t="str">
        <f t="shared" si="177"/>
        <v>N</v>
      </c>
      <c r="K1074" s="19" t="str">
        <f t="shared" si="178"/>
        <v>zzzz</v>
      </c>
      <c r="L1074" s="19" t="str">
        <f t="shared" si="179"/>
        <v>PC</v>
      </c>
      <c r="M1074" s="19" t="str">
        <f t="shared" si="180"/>
        <v>-</v>
      </c>
      <c r="N1074" s="355" t="str">
        <f t="shared" si="181"/>
        <v/>
      </c>
      <c r="O1074" s="355" t="str">
        <f t="shared" si="182"/>
        <v/>
      </c>
      <c r="P1074" s="19" t="str">
        <f t="shared" si="183"/>
        <v/>
      </c>
      <c r="Q1074" s="355">
        <f t="shared" si="184"/>
        <v>1</v>
      </c>
      <c r="R1074" s="355">
        <f t="shared" si="185"/>
        <v>686</v>
      </c>
      <c r="S1074" s="355">
        <f t="shared" si="186"/>
        <v>686</v>
      </c>
    </row>
    <row r="1075" spans="1:19" ht="12.75" customHeight="1" thickBot="1" x14ac:dyDescent="0.25">
      <c r="A1075" s="31" t="s">
        <v>296</v>
      </c>
      <c r="B1075" s="31" t="s">
        <v>703</v>
      </c>
      <c r="C1075" s="31" t="s">
        <v>673</v>
      </c>
      <c r="F1075" s="31" t="s">
        <v>8</v>
      </c>
      <c r="G1075" s="354">
        <v>45531.619733796295</v>
      </c>
      <c r="H1075" s="354">
        <v>45531.619733796295</v>
      </c>
      <c r="I1075" s="19" t="str">
        <f t="shared" si="176"/>
        <v>J</v>
      </c>
      <c r="J1075" s="19" t="str">
        <f t="shared" si="177"/>
        <v>N</v>
      </c>
      <c r="K1075" s="19" t="str">
        <f t="shared" si="178"/>
        <v>zzzz</v>
      </c>
      <c r="L1075" s="19" t="str">
        <f t="shared" si="179"/>
        <v>PC</v>
      </c>
      <c r="M1075" s="19" t="str">
        <f t="shared" si="180"/>
        <v>-</v>
      </c>
      <c r="N1075" s="355" t="str">
        <f t="shared" si="181"/>
        <v/>
      </c>
      <c r="O1075" s="355" t="str">
        <f t="shared" si="182"/>
        <v/>
      </c>
      <c r="P1075" s="19" t="str">
        <f t="shared" si="183"/>
        <v/>
      </c>
      <c r="Q1075" s="355">
        <f t="shared" si="184"/>
        <v>2</v>
      </c>
      <c r="R1075" s="355">
        <f t="shared" si="185"/>
        <v>687</v>
      </c>
      <c r="S1075" s="355">
        <f t="shared" si="186"/>
        <v>687</v>
      </c>
    </row>
    <row r="1076" spans="1:19" ht="12.75" customHeight="1" thickBot="1" x14ac:dyDescent="0.25">
      <c r="A1076" s="31" t="s">
        <v>296</v>
      </c>
      <c r="B1076" s="31" t="s">
        <v>703</v>
      </c>
      <c r="C1076" s="31" t="s">
        <v>673</v>
      </c>
      <c r="F1076" s="31" t="s">
        <v>9</v>
      </c>
      <c r="G1076" s="354">
        <v>43516.476307870369</v>
      </c>
      <c r="H1076" s="354">
        <v>45688.633148148147</v>
      </c>
      <c r="I1076" s="19" t="str">
        <f t="shared" si="176"/>
        <v>J</v>
      </c>
      <c r="J1076" s="19" t="str">
        <f t="shared" si="177"/>
        <v>N</v>
      </c>
      <c r="K1076" s="19" t="str">
        <f t="shared" si="178"/>
        <v>zzzz</v>
      </c>
      <c r="L1076" s="19" t="str">
        <f t="shared" si="179"/>
        <v>PC</v>
      </c>
      <c r="M1076" s="19" t="str">
        <f t="shared" si="180"/>
        <v>-</v>
      </c>
      <c r="N1076" s="355" t="str">
        <f t="shared" si="181"/>
        <v/>
      </c>
      <c r="O1076" s="355" t="str">
        <f t="shared" si="182"/>
        <v/>
      </c>
      <c r="P1076" s="19" t="str">
        <f t="shared" si="183"/>
        <v/>
      </c>
      <c r="Q1076" s="355">
        <f t="shared" si="184"/>
        <v>3</v>
      </c>
      <c r="R1076" s="355">
        <f t="shared" si="185"/>
        <v>688</v>
      </c>
      <c r="S1076" s="355">
        <f t="shared" si="186"/>
        <v>688</v>
      </c>
    </row>
    <row r="1077" spans="1:19" ht="12.75" customHeight="1" thickBot="1" x14ac:dyDescent="0.25">
      <c r="A1077" s="31" t="s">
        <v>296</v>
      </c>
      <c r="B1077" s="31" t="s">
        <v>540</v>
      </c>
      <c r="C1077" s="31" t="s">
        <v>673</v>
      </c>
      <c r="F1077" s="31" t="s">
        <v>10</v>
      </c>
      <c r="G1077" s="354">
        <v>43795.369074074071</v>
      </c>
      <c r="H1077" s="354">
        <v>45453.671655092592</v>
      </c>
      <c r="I1077" s="19" t="str">
        <f t="shared" si="176"/>
        <v>J</v>
      </c>
      <c r="J1077" s="19" t="str">
        <f t="shared" si="177"/>
        <v>N</v>
      </c>
      <c r="K1077" s="19" t="str">
        <f t="shared" si="178"/>
        <v>zzzz</v>
      </c>
      <c r="L1077" s="19" t="str">
        <f t="shared" si="179"/>
        <v>PC</v>
      </c>
      <c r="M1077" s="19" t="str">
        <f t="shared" si="180"/>
        <v>-</v>
      </c>
      <c r="N1077" s="355" t="str">
        <f t="shared" si="181"/>
        <v/>
      </c>
      <c r="O1077" s="355" t="str">
        <f t="shared" si="182"/>
        <v/>
      </c>
      <c r="P1077" s="19" t="str">
        <f t="shared" si="183"/>
        <v/>
      </c>
      <c r="Q1077" s="355">
        <f t="shared" si="184"/>
        <v>4</v>
      </c>
      <c r="R1077" s="355">
        <f t="shared" si="185"/>
        <v>689</v>
      </c>
      <c r="S1077" s="355">
        <f t="shared" si="186"/>
        <v>689</v>
      </c>
    </row>
    <row r="1078" spans="1:19" ht="12.75" customHeight="1" thickBot="1" x14ac:dyDescent="0.25">
      <c r="A1078" s="341" t="s">
        <v>296</v>
      </c>
      <c r="B1078" s="341" t="s">
        <v>703</v>
      </c>
      <c r="C1078" s="341" t="s">
        <v>673</v>
      </c>
      <c r="E1078" s="341">
        <v>11</v>
      </c>
      <c r="F1078" s="341" t="s">
        <v>11</v>
      </c>
      <c r="G1078" s="354">
        <v>45225.552997685183</v>
      </c>
      <c r="H1078" s="354">
        <v>45258.550185185188</v>
      </c>
      <c r="I1078" s="19" t="str">
        <f t="shared" si="176"/>
        <v>J</v>
      </c>
      <c r="J1078" s="19" t="str">
        <f t="shared" si="177"/>
        <v>N</v>
      </c>
      <c r="K1078" s="19" t="str">
        <f t="shared" si="178"/>
        <v>zzzz</v>
      </c>
      <c r="L1078" s="19" t="str">
        <f t="shared" si="179"/>
        <v>PC</v>
      </c>
      <c r="M1078" s="19" t="str">
        <f t="shared" si="180"/>
        <v>-</v>
      </c>
      <c r="N1078" s="355" t="str">
        <f t="shared" si="181"/>
        <v/>
      </c>
      <c r="O1078" s="355" t="str">
        <f t="shared" si="182"/>
        <v/>
      </c>
      <c r="P1078" s="19" t="str">
        <f t="shared" si="183"/>
        <v/>
      </c>
      <c r="Q1078" s="355">
        <f t="shared" si="184"/>
        <v>5</v>
      </c>
      <c r="R1078" s="355">
        <f t="shared" si="185"/>
        <v>690</v>
      </c>
      <c r="S1078" s="355">
        <f t="shared" si="186"/>
        <v>690</v>
      </c>
    </row>
    <row r="1079" spans="1:19" ht="12.75" customHeight="1" thickBot="1" x14ac:dyDescent="0.25">
      <c r="A1079" s="341" t="s">
        <v>296</v>
      </c>
      <c r="B1079" s="341" t="s">
        <v>703</v>
      </c>
      <c r="C1079" s="341" t="s">
        <v>673</v>
      </c>
      <c r="E1079" s="341">
        <v>43</v>
      </c>
      <c r="F1079" s="341" t="s">
        <v>15</v>
      </c>
      <c r="G1079" s="354">
        <v>42945.089768518519</v>
      </c>
      <c r="H1079" s="354">
        <v>44978.615648148145</v>
      </c>
      <c r="I1079" s="19" t="str">
        <f t="shared" si="176"/>
        <v>J</v>
      </c>
      <c r="J1079" s="19" t="str">
        <f t="shared" si="177"/>
        <v>N</v>
      </c>
      <c r="K1079" s="19" t="str">
        <f t="shared" si="178"/>
        <v>zzzz</v>
      </c>
      <c r="L1079" s="19" t="str">
        <f t="shared" si="179"/>
        <v>PC</v>
      </c>
      <c r="M1079" s="353" t="str">
        <f t="shared" si="180"/>
        <v>-</v>
      </c>
      <c r="N1079" s="356" t="str">
        <f t="shared" si="181"/>
        <v/>
      </c>
      <c r="O1079" s="356" t="str">
        <f t="shared" si="182"/>
        <v/>
      </c>
      <c r="P1079" s="353" t="str">
        <f t="shared" si="183"/>
        <v/>
      </c>
      <c r="Q1079" s="356">
        <f t="shared" si="184"/>
        <v>6</v>
      </c>
      <c r="R1079" s="356">
        <f t="shared" si="185"/>
        <v>691</v>
      </c>
      <c r="S1079" s="356">
        <f t="shared" si="186"/>
        <v>691</v>
      </c>
    </row>
    <row r="1080" spans="1:19" ht="12.75" customHeight="1" thickBot="1" x14ac:dyDescent="0.25">
      <c r="A1080" s="31" t="s">
        <v>296</v>
      </c>
      <c r="B1080" s="31" t="s">
        <v>703</v>
      </c>
      <c r="C1080" s="31" t="s">
        <v>673</v>
      </c>
      <c r="F1080" s="31" t="s">
        <v>12</v>
      </c>
      <c r="G1080" s="354">
        <v>42854.408634259256</v>
      </c>
      <c r="H1080" s="354">
        <v>44677.368356481478</v>
      </c>
      <c r="I1080" s="19" t="str">
        <f t="shared" si="176"/>
        <v>J</v>
      </c>
      <c r="J1080" s="19" t="str">
        <f t="shared" si="177"/>
        <v>N</v>
      </c>
      <c r="K1080" s="19" t="str">
        <f t="shared" si="178"/>
        <v>zzzz</v>
      </c>
      <c r="L1080" s="19" t="str">
        <f t="shared" si="179"/>
        <v>PC</v>
      </c>
      <c r="M1080" s="19" t="str">
        <f t="shared" si="180"/>
        <v>-</v>
      </c>
      <c r="N1080" s="355" t="str">
        <f t="shared" si="181"/>
        <v/>
      </c>
      <c r="O1080" s="355" t="str">
        <f t="shared" si="182"/>
        <v/>
      </c>
      <c r="P1080" s="19" t="str">
        <f t="shared" si="183"/>
        <v/>
      </c>
      <c r="Q1080" s="355">
        <f t="shared" si="184"/>
        <v>7</v>
      </c>
      <c r="R1080" s="355">
        <f t="shared" si="185"/>
        <v>692</v>
      </c>
      <c r="S1080" s="355">
        <f t="shared" si="186"/>
        <v>692</v>
      </c>
    </row>
    <row r="1081" spans="1:19" ht="12.75" customHeight="1" thickBot="1" x14ac:dyDescent="0.25">
      <c r="A1081" s="31" t="s">
        <v>296</v>
      </c>
      <c r="B1081" s="31" t="s">
        <v>703</v>
      </c>
      <c r="C1081" s="31" t="s">
        <v>673</v>
      </c>
      <c r="F1081" s="31" t="s">
        <v>13</v>
      </c>
      <c r="G1081" s="354">
        <v>44354.490416666667</v>
      </c>
      <c r="H1081" s="354">
        <v>44354.490416666667</v>
      </c>
      <c r="I1081" s="19" t="str">
        <f t="shared" si="176"/>
        <v>J</v>
      </c>
      <c r="J1081" s="19" t="str">
        <f t="shared" si="177"/>
        <v>N</v>
      </c>
      <c r="K1081" s="19" t="str">
        <f t="shared" si="178"/>
        <v>zzzz</v>
      </c>
      <c r="L1081" s="19" t="str">
        <f t="shared" si="179"/>
        <v>PC</v>
      </c>
      <c r="M1081" s="19" t="str">
        <f t="shared" si="180"/>
        <v>-</v>
      </c>
      <c r="N1081" s="355">
        <f t="shared" si="181"/>
        <v>8</v>
      </c>
      <c r="O1081" s="355" t="str">
        <f t="shared" si="182"/>
        <v/>
      </c>
      <c r="P1081" s="19" t="str">
        <f t="shared" si="183"/>
        <v/>
      </c>
      <c r="Q1081" s="355">
        <f t="shared" si="184"/>
        <v>8</v>
      </c>
      <c r="R1081" s="355">
        <f t="shared" si="185"/>
        <v>693</v>
      </c>
      <c r="S1081" s="355">
        <f t="shared" si="186"/>
        <v>693</v>
      </c>
    </row>
    <row r="1082" spans="1:19" ht="12.75" customHeight="1" thickBot="1" x14ac:dyDescent="0.25">
      <c r="A1082" s="31" t="s">
        <v>121</v>
      </c>
      <c r="B1082" s="31" t="s">
        <v>595</v>
      </c>
      <c r="C1082" s="31" t="s">
        <v>673</v>
      </c>
      <c r="F1082" s="31" t="s">
        <v>6</v>
      </c>
      <c r="G1082" s="354">
        <v>45314.469976851855</v>
      </c>
      <c r="H1082" s="354">
        <v>45555.372303240743</v>
      </c>
      <c r="I1082" s="19" t="str">
        <f t="shared" si="176"/>
        <v>J</v>
      </c>
      <c r="J1082" s="19" t="str">
        <f t="shared" si="177"/>
        <v>N</v>
      </c>
      <c r="K1082" s="19" t="str">
        <f t="shared" si="178"/>
        <v>zzzz</v>
      </c>
      <c r="L1082" s="19" t="str">
        <f t="shared" si="179"/>
        <v>PC</v>
      </c>
      <c r="M1082" s="19" t="str">
        <f t="shared" si="180"/>
        <v>-</v>
      </c>
      <c r="N1082" s="355" t="str">
        <f t="shared" si="181"/>
        <v/>
      </c>
      <c r="O1082" s="355" t="str">
        <f t="shared" si="182"/>
        <v/>
      </c>
      <c r="P1082" s="19" t="str">
        <f t="shared" si="183"/>
        <v/>
      </c>
      <c r="Q1082" s="355">
        <f t="shared" si="184"/>
        <v>1</v>
      </c>
      <c r="R1082" s="355">
        <f t="shared" si="185"/>
        <v>694</v>
      </c>
      <c r="S1082" s="355">
        <f t="shared" si="186"/>
        <v>694</v>
      </c>
    </row>
    <row r="1083" spans="1:19" ht="12.75" customHeight="1" thickBot="1" x14ac:dyDescent="0.25">
      <c r="A1083" s="31" t="s">
        <v>121</v>
      </c>
      <c r="B1083" s="31" t="s">
        <v>595</v>
      </c>
      <c r="C1083" s="31" t="s">
        <v>673</v>
      </c>
      <c r="F1083" s="31" t="s">
        <v>9</v>
      </c>
      <c r="G1083" s="354">
        <v>43899.435381944444</v>
      </c>
      <c r="H1083" s="354">
        <v>45688.633356481485</v>
      </c>
      <c r="I1083" s="19" t="str">
        <f t="shared" si="176"/>
        <v>J</v>
      </c>
      <c r="J1083" s="19" t="str">
        <f t="shared" si="177"/>
        <v>N</v>
      </c>
      <c r="K1083" s="19" t="str">
        <f t="shared" si="178"/>
        <v>zzzz</v>
      </c>
      <c r="L1083" s="19" t="str">
        <f t="shared" si="179"/>
        <v>PC</v>
      </c>
      <c r="M1083" s="19" t="str">
        <f t="shared" si="180"/>
        <v>-</v>
      </c>
      <c r="N1083" s="355" t="str">
        <f t="shared" si="181"/>
        <v/>
      </c>
      <c r="O1083" s="355" t="str">
        <f t="shared" si="182"/>
        <v/>
      </c>
      <c r="P1083" s="19" t="str">
        <f t="shared" si="183"/>
        <v/>
      </c>
      <c r="Q1083" s="355">
        <f t="shared" si="184"/>
        <v>2</v>
      </c>
      <c r="R1083" s="355">
        <f t="shared" si="185"/>
        <v>695</v>
      </c>
      <c r="S1083" s="355">
        <f t="shared" si="186"/>
        <v>695</v>
      </c>
    </row>
    <row r="1084" spans="1:19" ht="12.75" customHeight="1" thickBot="1" x14ac:dyDescent="0.25">
      <c r="A1084" s="341" t="s">
        <v>121</v>
      </c>
      <c r="B1084" s="341" t="s">
        <v>595</v>
      </c>
      <c r="C1084" s="341" t="s">
        <v>673</v>
      </c>
      <c r="E1084" s="341">
        <v>12</v>
      </c>
      <c r="F1084" s="341" t="s">
        <v>11</v>
      </c>
      <c r="G1084" s="354">
        <v>45225.553182870368</v>
      </c>
      <c r="H1084" s="354">
        <v>45258.550312500003</v>
      </c>
      <c r="I1084" s="19" t="str">
        <f t="shared" si="176"/>
        <v>J</v>
      </c>
      <c r="J1084" s="19" t="str">
        <f t="shared" si="177"/>
        <v>N</v>
      </c>
      <c r="K1084" s="19" t="str">
        <f t="shared" si="178"/>
        <v>zzzz</v>
      </c>
      <c r="L1084" s="19" t="str">
        <f t="shared" si="179"/>
        <v>PC</v>
      </c>
      <c r="M1084" s="353" t="str">
        <f t="shared" si="180"/>
        <v>-</v>
      </c>
      <c r="N1084" s="356" t="str">
        <f t="shared" si="181"/>
        <v/>
      </c>
      <c r="O1084" s="356" t="str">
        <f t="shared" si="182"/>
        <v/>
      </c>
      <c r="P1084" s="353" t="str">
        <f t="shared" si="183"/>
        <v/>
      </c>
      <c r="Q1084" s="356">
        <f t="shared" si="184"/>
        <v>3</v>
      </c>
      <c r="R1084" s="356">
        <f t="shared" si="185"/>
        <v>696</v>
      </c>
      <c r="S1084" s="356">
        <f t="shared" si="186"/>
        <v>696</v>
      </c>
    </row>
    <row r="1085" spans="1:19" ht="12.75" customHeight="1" thickBot="1" x14ac:dyDescent="0.25">
      <c r="A1085" s="31" t="s">
        <v>121</v>
      </c>
      <c r="B1085" s="31" t="s">
        <v>595</v>
      </c>
      <c r="C1085" s="31" t="s">
        <v>673</v>
      </c>
      <c r="F1085" s="31" t="s">
        <v>15</v>
      </c>
      <c r="G1085" s="354">
        <v>44523</v>
      </c>
      <c r="H1085" s="354">
        <v>45660.401388888888</v>
      </c>
      <c r="I1085" s="19" t="str">
        <f t="shared" si="176"/>
        <v>J</v>
      </c>
      <c r="J1085" s="19" t="str">
        <f t="shared" si="177"/>
        <v>N</v>
      </c>
      <c r="K1085" s="19" t="str">
        <f t="shared" si="178"/>
        <v>zzzz</v>
      </c>
      <c r="L1085" s="19" t="str">
        <f t="shared" si="179"/>
        <v>PC</v>
      </c>
      <c r="M1085" s="19" t="str">
        <f t="shared" si="180"/>
        <v>-</v>
      </c>
      <c r="N1085" s="355" t="str">
        <f t="shared" si="181"/>
        <v/>
      </c>
      <c r="O1085" s="355" t="str">
        <f t="shared" si="182"/>
        <v/>
      </c>
      <c r="P1085" s="19" t="str">
        <f t="shared" si="183"/>
        <v/>
      </c>
      <c r="Q1085" s="355">
        <f t="shared" si="184"/>
        <v>4</v>
      </c>
      <c r="R1085" s="355">
        <f t="shared" si="185"/>
        <v>697</v>
      </c>
      <c r="S1085" s="355">
        <f t="shared" si="186"/>
        <v>697</v>
      </c>
    </row>
    <row r="1086" spans="1:19" ht="12.75" customHeight="1" thickBot="1" x14ac:dyDescent="0.25">
      <c r="A1086" s="31" t="s">
        <v>121</v>
      </c>
      <c r="B1086" s="31" t="s">
        <v>595</v>
      </c>
      <c r="C1086" s="31" t="s">
        <v>673</v>
      </c>
      <c r="E1086" s="341">
        <v>8</v>
      </c>
      <c r="F1086" s="31" t="s">
        <v>12</v>
      </c>
      <c r="G1086" s="354">
        <v>40219.333333333336</v>
      </c>
      <c r="H1086" s="354">
        <v>44677.371249999997</v>
      </c>
      <c r="I1086" s="19" t="str">
        <f t="shared" si="176"/>
        <v>J</v>
      </c>
      <c r="J1086" s="19" t="str">
        <f t="shared" si="177"/>
        <v>N</v>
      </c>
      <c r="K1086" s="19" t="str">
        <f t="shared" si="178"/>
        <v>zzzz</v>
      </c>
      <c r="L1086" s="19" t="str">
        <f t="shared" si="179"/>
        <v>PC</v>
      </c>
      <c r="M1086" s="19" t="str">
        <f t="shared" si="180"/>
        <v>-</v>
      </c>
      <c r="N1086" s="355">
        <f t="shared" si="181"/>
        <v>5</v>
      </c>
      <c r="O1086" s="355" t="str">
        <f t="shared" si="182"/>
        <v/>
      </c>
      <c r="P1086" s="19" t="str">
        <f t="shared" si="183"/>
        <v/>
      </c>
      <c r="Q1086" s="355">
        <f t="shared" si="184"/>
        <v>5</v>
      </c>
      <c r="R1086" s="355">
        <f t="shared" si="185"/>
        <v>698</v>
      </c>
      <c r="S1086" s="355">
        <f t="shared" si="186"/>
        <v>698</v>
      </c>
    </row>
    <row r="1087" spans="1:19" ht="12.75" customHeight="1" thickBot="1" x14ac:dyDescent="0.25">
      <c r="A1087" s="341" t="s">
        <v>292</v>
      </c>
      <c r="B1087" s="341" t="s">
        <v>704</v>
      </c>
      <c r="C1087" s="341" t="s">
        <v>673</v>
      </c>
      <c r="F1087" s="341" t="s">
        <v>6</v>
      </c>
      <c r="G1087" s="354">
        <v>42887.384305555555</v>
      </c>
      <c r="H1087" s="354">
        <v>45555.371157407404</v>
      </c>
      <c r="I1087" s="19" t="str">
        <f t="shared" si="176"/>
        <v>J</v>
      </c>
      <c r="J1087" s="19" t="str">
        <f t="shared" si="177"/>
        <v>N</v>
      </c>
      <c r="K1087" s="19" t="str">
        <f t="shared" si="178"/>
        <v>zzzz</v>
      </c>
      <c r="L1087" s="19" t="str">
        <f t="shared" si="179"/>
        <v>PC</v>
      </c>
      <c r="M1087" s="353" t="str">
        <f t="shared" si="180"/>
        <v>-</v>
      </c>
      <c r="N1087" s="356" t="str">
        <f t="shared" si="181"/>
        <v/>
      </c>
      <c r="O1087" s="356" t="str">
        <f t="shared" si="182"/>
        <v/>
      </c>
      <c r="P1087" s="353" t="str">
        <f t="shared" si="183"/>
        <v/>
      </c>
      <c r="Q1087" s="356">
        <f t="shared" si="184"/>
        <v>1</v>
      </c>
      <c r="R1087" s="356">
        <f t="shared" si="185"/>
        <v>699</v>
      </c>
      <c r="S1087" s="356">
        <f t="shared" si="186"/>
        <v>699</v>
      </c>
    </row>
    <row r="1088" spans="1:19" ht="12.75" customHeight="1" thickBot="1" x14ac:dyDescent="0.25">
      <c r="A1088" s="31" t="s">
        <v>292</v>
      </c>
      <c r="B1088" s="31" t="s">
        <v>704</v>
      </c>
      <c r="C1088" s="31" t="s">
        <v>673</v>
      </c>
      <c r="E1088" s="341">
        <v>30</v>
      </c>
      <c r="F1088" s="31" t="s">
        <v>16</v>
      </c>
      <c r="G1088" s="354">
        <v>44601.415694444448</v>
      </c>
      <c r="H1088" s="354">
        <v>45625.362604166665</v>
      </c>
      <c r="I1088" s="19" t="str">
        <f t="shared" si="176"/>
        <v>J</v>
      </c>
      <c r="J1088" s="19" t="str">
        <f t="shared" si="177"/>
        <v>N</v>
      </c>
      <c r="K1088" s="19" t="str">
        <f t="shared" si="178"/>
        <v>zzzz</v>
      </c>
      <c r="L1088" s="19" t="str">
        <f t="shared" si="179"/>
        <v>PC</v>
      </c>
      <c r="M1088" s="19" t="str">
        <f t="shared" si="180"/>
        <v>-</v>
      </c>
      <c r="N1088" s="355" t="str">
        <f t="shared" si="181"/>
        <v/>
      </c>
      <c r="O1088" s="355" t="str">
        <f t="shared" si="182"/>
        <v/>
      </c>
      <c r="P1088" s="19" t="str">
        <f t="shared" si="183"/>
        <v/>
      </c>
      <c r="Q1088" s="355">
        <f t="shared" si="184"/>
        <v>2</v>
      </c>
      <c r="R1088" s="355">
        <f t="shared" si="185"/>
        <v>700</v>
      </c>
      <c r="S1088" s="355">
        <f t="shared" si="186"/>
        <v>700</v>
      </c>
    </row>
    <row r="1089" spans="1:19" ht="12.75" customHeight="1" thickBot="1" x14ac:dyDescent="0.25">
      <c r="A1089" s="341" t="s">
        <v>292</v>
      </c>
      <c r="B1089" s="341" t="s">
        <v>704</v>
      </c>
      <c r="C1089" s="341" t="s">
        <v>673</v>
      </c>
      <c r="F1089" s="341" t="s">
        <v>9</v>
      </c>
      <c r="G1089" s="354">
        <v>42711.458807870367</v>
      </c>
      <c r="H1089" s="354">
        <v>45688.632511574076</v>
      </c>
      <c r="I1089" s="19" t="str">
        <f t="shared" si="176"/>
        <v>J</v>
      </c>
      <c r="J1089" s="19" t="str">
        <f t="shared" si="177"/>
        <v>N</v>
      </c>
      <c r="K1089" s="19" t="str">
        <f t="shared" si="178"/>
        <v>zzzz</v>
      </c>
      <c r="L1089" s="19" t="str">
        <f t="shared" si="179"/>
        <v>PC</v>
      </c>
      <c r="M1089" s="353" t="str">
        <f t="shared" si="180"/>
        <v>-</v>
      </c>
      <c r="N1089" s="356" t="str">
        <f t="shared" si="181"/>
        <v/>
      </c>
      <c r="O1089" s="356" t="str">
        <f t="shared" si="182"/>
        <v/>
      </c>
      <c r="P1089" s="353" t="str">
        <f t="shared" si="183"/>
        <v/>
      </c>
      <c r="Q1089" s="356">
        <f t="shared" si="184"/>
        <v>3</v>
      </c>
      <c r="R1089" s="356">
        <f t="shared" si="185"/>
        <v>701</v>
      </c>
      <c r="S1089" s="356">
        <f t="shared" si="186"/>
        <v>701</v>
      </c>
    </row>
    <row r="1090" spans="1:19" ht="12.75" customHeight="1" thickBot="1" x14ac:dyDescent="0.25">
      <c r="A1090" s="341" t="s">
        <v>292</v>
      </c>
      <c r="B1090" s="341" t="s">
        <v>955</v>
      </c>
      <c r="C1090" s="341" t="s">
        <v>673</v>
      </c>
      <c r="F1090" s="341" t="s">
        <v>10</v>
      </c>
      <c r="G1090" s="354">
        <v>43888.47210648148</v>
      </c>
      <c r="H1090" s="354">
        <v>45453.675787037035</v>
      </c>
      <c r="I1090" s="19" t="str">
        <f t="shared" ref="I1090:I1153" si="187">IF((LEN(A1090)&gt;2),"J","N")</f>
        <v>J</v>
      </c>
      <c r="J1090" s="19" t="str">
        <f t="shared" ref="J1090:J1153" si="188">IF((D1090&gt;0),"J","N")</f>
        <v>N</v>
      </c>
      <c r="K1090" s="19" t="str">
        <f t="shared" ref="K1090:K1153" si="189">IF((D1090&gt;0),(MID(D1090,1,2)),"zzzz")</f>
        <v>zzzz</v>
      </c>
      <c r="L1090" s="19" t="str">
        <f t="shared" ref="L1090:L1153" si="190">MID(A1090,1,2)</f>
        <v>PC</v>
      </c>
      <c r="M1090" s="19" t="str">
        <f t="shared" ref="M1090:M1153" si="191">MID(A1090,3,1)</f>
        <v>-</v>
      </c>
      <c r="N1090" s="355" t="str">
        <f t="shared" ref="N1090:N1153" si="192">IF(A1090=A1091,"",Q1090)</f>
        <v/>
      </c>
      <c r="O1090" s="355" t="str">
        <f t="shared" ref="O1090:O1153" si="193">IF(D1090=D1091,"",R1090)</f>
        <v/>
      </c>
      <c r="P1090" s="19" t="str">
        <f t="shared" ref="P1090:P1153" si="194">IF(K1090=K1091,"",S1090)</f>
        <v/>
      </c>
      <c r="Q1090" s="355">
        <f t="shared" ref="Q1090:Q1153" si="195">IF(A1090=A1089,Q1089+ 1,1)</f>
        <v>4</v>
      </c>
      <c r="R1090" s="355">
        <f t="shared" ref="R1090:R1153" si="196">IF(D1090=D1089,R1089+ 1,1)</f>
        <v>702</v>
      </c>
      <c r="S1090" s="355">
        <f t="shared" ref="S1090:S1153" si="197">IF(K1090=K1089,S1089+ 1,1)</f>
        <v>702</v>
      </c>
    </row>
    <row r="1091" spans="1:19" ht="12.75" customHeight="1" thickBot="1" x14ac:dyDescent="0.25">
      <c r="A1091" s="31" t="s">
        <v>292</v>
      </c>
      <c r="B1091" s="31" t="s">
        <v>704</v>
      </c>
      <c r="C1091" s="31" t="s">
        <v>673</v>
      </c>
      <c r="E1091" s="341">
        <v>8</v>
      </c>
      <c r="F1091" s="31" t="s">
        <v>11</v>
      </c>
      <c r="G1091" s="354">
        <v>45225.553368055553</v>
      </c>
      <c r="H1091" s="354">
        <v>45258.550462962965</v>
      </c>
      <c r="I1091" s="19" t="str">
        <f t="shared" si="187"/>
        <v>J</v>
      </c>
      <c r="J1091" s="19" t="str">
        <f t="shared" si="188"/>
        <v>N</v>
      </c>
      <c r="K1091" s="19" t="str">
        <f t="shared" si="189"/>
        <v>zzzz</v>
      </c>
      <c r="L1091" s="19" t="str">
        <f t="shared" si="190"/>
        <v>PC</v>
      </c>
      <c r="M1091" s="19" t="str">
        <f t="shared" si="191"/>
        <v>-</v>
      </c>
      <c r="N1091" s="355" t="str">
        <f t="shared" si="192"/>
        <v/>
      </c>
      <c r="O1091" s="355" t="str">
        <f t="shared" si="193"/>
        <v/>
      </c>
      <c r="P1091" s="19" t="str">
        <f t="shared" si="194"/>
        <v/>
      </c>
      <c r="Q1091" s="355">
        <f t="shared" si="195"/>
        <v>5</v>
      </c>
      <c r="R1091" s="355">
        <f t="shared" si="196"/>
        <v>703</v>
      </c>
      <c r="S1091" s="355">
        <f t="shared" si="197"/>
        <v>703</v>
      </c>
    </row>
    <row r="1092" spans="1:19" ht="12.75" customHeight="1" thickBot="1" x14ac:dyDescent="0.25">
      <c r="A1092" s="341" t="s">
        <v>292</v>
      </c>
      <c r="B1092" s="341" t="s">
        <v>704</v>
      </c>
      <c r="C1092" s="341" t="s">
        <v>673</v>
      </c>
      <c r="E1092" s="341">
        <v>44</v>
      </c>
      <c r="F1092" s="341" t="s">
        <v>15</v>
      </c>
      <c r="G1092" s="354">
        <v>42958.467314814814</v>
      </c>
      <c r="H1092" s="354">
        <v>44978.615879629629</v>
      </c>
      <c r="I1092" s="19" t="str">
        <f t="shared" si="187"/>
        <v>J</v>
      </c>
      <c r="J1092" s="19" t="str">
        <f t="shared" si="188"/>
        <v>N</v>
      </c>
      <c r="K1092" s="19" t="str">
        <f t="shared" si="189"/>
        <v>zzzz</v>
      </c>
      <c r="L1092" s="19" t="str">
        <f t="shared" si="190"/>
        <v>PC</v>
      </c>
      <c r="M1092" s="353" t="str">
        <f t="shared" si="191"/>
        <v>-</v>
      </c>
      <c r="N1092" s="356" t="str">
        <f t="shared" si="192"/>
        <v/>
      </c>
      <c r="O1092" s="356" t="str">
        <f t="shared" si="193"/>
        <v/>
      </c>
      <c r="P1092" s="353" t="str">
        <f t="shared" si="194"/>
        <v/>
      </c>
      <c r="Q1092" s="356">
        <f t="shared" si="195"/>
        <v>6</v>
      </c>
      <c r="R1092" s="356">
        <f t="shared" si="196"/>
        <v>704</v>
      </c>
      <c r="S1092" s="356">
        <f t="shared" si="197"/>
        <v>704</v>
      </c>
    </row>
    <row r="1093" spans="1:19" ht="12.75" customHeight="1" thickBot="1" x14ac:dyDescent="0.25">
      <c r="A1093" s="341" t="s">
        <v>292</v>
      </c>
      <c r="B1093" s="341" t="s">
        <v>704</v>
      </c>
      <c r="C1093" s="341" t="s">
        <v>673</v>
      </c>
      <c r="F1093" s="341" t="s">
        <v>12</v>
      </c>
      <c r="G1093" s="354">
        <v>42854.40898148148</v>
      </c>
      <c r="H1093" s="354">
        <v>44677.36818287037</v>
      </c>
      <c r="I1093" s="19" t="str">
        <f t="shared" si="187"/>
        <v>J</v>
      </c>
      <c r="J1093" s="19" t="str">
        <f t="shared" si="188"/>
        <v>N</v>
      </c>
      <c r="K1093" s="19" t="str">
        <f t="shared" si="189"/>
        <v>zzzz</v>
      </c>
      <c r="L1093" s="19" t="str">
        <f t="shared" si="190"/>
        <v>PC</v>
      </c>
      <c r="M1093" s="19" t="str">
        <f t="shared" si="191"/>
        <v>-</v>
      </c>
      <c r="N1093" s="355" t="str">
        <f t="shared" si="192"/>
        <v/>
      </c>
      <c r="O1093" s="355" t="str">
        <f t="shared" si="193"/>
        <v/>
      </c>
      <c r="P1093" s="19" t="str">
        <f t="shared" si="194"/>
        <v/>
      </c>
      <c r="Q1093" s="355">
        <f t="shared" si="195"/>
        <v>7</v>
      </c>
      <c r="R1093" s="355">
        <f t="shared" si="196"/>
        <v>705</v>
      </c>
      <c r="S1093" s="355">
        <f t="shared" si="197"/>
        <v>705</v>
      </c>
    </row>
    <row r="1094" spans="1:19" ht="12.75" customHeight="1" thickBot="1" x14ac:dyDescent="0.25">
      <c r="A1094" s="341" t="s">
        <v>292</v>
      </c>
      <c r="B1094" s="341" t="s">
        <v>704</v>
      </c>
      <c r="C1094" s="341" t="s">
        <v>673</v>
      </c>
      <c r="F1094" s="341" t="s">
        <v>13</v>
      </c>
      <c r="G1094" s="354">
        <v>44354.49119212963</v>
      </c>
      <c r="H1094" s="354">
        <v>44354.49119212963</v>
      </c>
      <c r="I1094" s="19" t="str">
        <f t="shared" si="187"/>
        <v>J</v>
      </c>
      <c r="J1094" s="19" t="str">
        <f t="shared" si="188"/>
        <v>N</v>
      </c>
      <c r="K1094" s="19" t="str">
        <f t="shared" si="189"/>
        <v>zzzz</v>
      </c>
      <c r="L1094" s="19" t="str">
        <f t="shared" si="190"/>
        <v>PC</v>
      </c>
      <c r="M1094" s="19" t="str">
        <f t="shared" si="191"/>
        <v>-</v>
      </c>
      <c r="N1094" s="355">
        <f t="shared" si="192"/>
        <v>8</v>
      </c>
      <c r="O1094" s="355" t="str">
        <f t="shared" si="193"/>
        <v/>
      </c>
      <c r="P1094" s="19" t="str">
        <f t="shared" si="194"/>
        <v/>
      </c>
      <c r="Q1094" s="355">
        <f t="shared" si="195"/>
        <v>8</v>
      </c>
      <c r="R1094" s="355">
        <f t="shared" si="196"/>
        <v>706</v>
      </c>
      <c r="S1094" s="355">
        <f t="shared" si="197"/>
        <v>706</v>
      </c>
    </row>
    <row r="1095" spans="1:19" ht="12.75" customHeight="1" thickBot="1" x14ac:dyDescent="0.25">
      <c r="A1095" s="31" t="s">
        <v>1934</v>
      </c>
      <c r="B1095" s="31" t="s">
        <v>1937</v>
      </c>
      <c r="C1095" s="31" t="s">
        <v>673</v>
      </c>
      <c r="F1095" s="31" t="s">
        <v>6</v>
      </c>
      <c r="G1095" s="354">
        <v>45377.428425925929</v>
      </c>
      <c r="H1095" s="354">
        <v>45555.371759259258</v>
      </c>
      <c r="I1095" s="19" t="str">
        <f t="shared" si="187"/>
        <v>J</v>
      </c>
      <c r="J1095" s="19" t="str">
        <f t="shared" si="188"/>
        <v>N</v>
      </c>
      <c r="K1095" s="19" t="str">
        <f t="shared" si="189"/>
        <v>zzzz</v>
      </c>
      <c r="L1095" s="19" t="str">
        <f t="shared" si="190"/>
        <v>PC</v>
      </c>
      <c r="M1095" s="19" t="str">
        <f t="shared" si="191"/>
        <v>-</v>
      </c>
      <c r="N1095" s="355" t="str">
        <f t="shared" si="192"/>
        <v/>
      </c>
      <c r="O1095" s="355" t="str">
        <f t="shared" si="193"/>
        <v/>
      </c>
      <c r="P1095" s="19" t="str">
        <f t="shared" si="194"/>
        <v/>
      </c>
      <c r="Q1095" s="355">
        <f t="shared" si="195"/>
        <v>1</v>
      </c>
      <c r="R1095" s="355">
        <f t="shared" si="196"/>
        <v>707</v>
      </c>
      <c r="S1095" s="355">
        <f t="shared" si="197"/>
        <v>707</v>
      </c>
    </row>
    <row r="1096" spans="1:19" ht="12.75" customHeight="1" thickBot="1" x14ac:dyDescent="0.25">
      <c r="A1096" s="341" t="s">
        <v>1934</v>
      </c>
      <c r="B1096" s="341" t="s">
        <v>1937</v>
      </c>
      <c r="C1096" s="341" t="s">
        <v>673</v>
      </c>
      <c r="F1096" s="341" t="s">
        <v>9</v>
      </c>
      <c r="G1096" s="354">
        <v>45377.488981481481</v>
      </c>
      <c r="H1096" s="354">
        <v>45688.633460648147</v>
      </c>
      <c r="I1096" s="19" t="str">
        <f t="shared" si="187"/>
        <v>J</v>
      </c>
      <c r="J1096" s="19" t="str">
        <f t="shared" si="188"/>
        <v>N</v>
      </c>
      <c r="K1096" s="19" t="str">
        <f t="shared" si="189"/>
        <v>zzzz</v>
      </c>
      <c r="L1096" s="19" t="str">
        <f t="shared" si="190"/>
        <v>PC</v>
      </c>
      <c r="M1096" s="353" t="str">
        <f t="shared" si="191"/>
        <v>-</v>
      </c>
      <c r="N1096" s="356" t="str">
        <f t="shared" si="192"/>
        <v/>
      </c>
      <c r="O1096" s="356" t="str">
        <f t="shared" si="193"/>
        <v/>
      </c>
      <c r="P1096" s="353" t="str">
        <f t="shared" si="194"/>
        <v/>
      </c>
      <c r="Q1096" s="356">
        <f t="shared" si="195"/>
        <v>2</v>
      </c>
      <c r="R1096" s="356">
        <f t="shared" si="196"/>
        <v>708</v>
      </c>
      <c r="S1096" s="356">
        <f t="shared" si="197"/>
        <v>708</v>
      </c>
    </row>
    <row r="1097" spans="1:19" ht="12.75" customHeight="1" thickBot="1" x14ac:dyDescent="0.25">
      <c r="A1097" s="31" t="s">
        <v>1934</v>
      </c>
      <c r="B1097" s="31" t="s">
        <v>1937</v>
      </c>
      <c r="C1097" s="31" t="s">
        <v>673</v>
      </c>
      <c r="F1097" s="31" t="s">
        <v>11</v>
      </c>
      <c r="G1097" s="354">
        <v>45693.574548611112</v>
      </c>
      <c r="H1097" s="354">
        <v>45693.574548611112</v>
      </c>
      <c r="I1097" s="19" t="str">
        <f t="shared" si="187"/>
        <v>J</v>
      </c>
      <c r="J1097" s="19" t="str">
        <f t="shared" si="188"/>
        <v>N</v>
      </c>
      <c r="K1097" s="19" t="str">
        <f t="shared" si="189"/>
        <v>zzzz</v>
      </c>
      <c r="L1097" s="19" t="str">
        <f t="shared" si="190"/>
        <v>PC</v>
      </c>
      <c r="M1097" s="19" t="str">
        <f t="shared" si="191"/>
        <v>-</v>
      </c>
      <c r="N1097" s="355" t="str">
        <f t="shared" si="192"/>
        <v/>
      </c>
      <c r="O1097" s="355" t="str">
        <f t="shared" si="193"/>
        <v/>
      </c>
      <c r="P1097" s="19" t="str">
        <f t="shared" si="194"/>
        <v/>
      </c>
      <c r="Q1097" s="355">
        <f t="shared" si="195"/>
        <v>3</v>
      </c>
      <c r="R1097" s="355">
        <f t="shared" si="196"/>
        <v>709</v>
      </c>
      <c r="S1097" s="355">
        <f t="shared" si="197"/>
        <v>709</v>
      </c>
    </row>
    <row r="1098" spans="1:19" ht="12.75" customHeight="1" thickBot="1" x14ac:dyDescent="0.25">
      <c r="A1098" s="31" t="s">
        <v>1934</v>
      </c>
      <c r="B1098" s="31" t="s">
        <v>1937</v>
      </c>
      <c r="C1098" s="31" t="s">
        <v>673</v>
      </c>
      <c r="F1098" s="31" t="s">
        <v>12</v>
      </c>
      <c r="G1098" s="354">
        <v>45812.67523148148</v>
      </c>
      <c r="H1098" s="354">
        <v>45812.67523148148</v>
      </c>
      <c r="I1098" s="19" t="str">
        <f t="shared" si="187"/>
        <v>J</v>
      </c>
      <c r="J1098" s="19" t="str">
        <f t="shared" si="188"/>
        <v>N</v>
      </c>
      <c r="K1098" s="19" t="str">
        <f t="shared" si="189"/>
        <v>zzzz</v>
      </c>
      <c r="L1098" s="19" t="str">
        <f t="shared" si="190"/>
        <v>PC</v>
      </c>
      <c r="M1098" s="19" t="str">
        <f t="shared" si="191"/>
        <v>-</v>
      </c>
      <c r="N1098" s="355">
        <f t="shared" si="192"/>
        <v>4</v>
      </c>
      <c r="O1098" s="355" t="str">
        <f t="shared" si="193"/>
        <v/>
      </c>
      <c r="P1098" s="19" t="str">
        <f t="shared" si="194"/>
        <v/>
      </c>
      <c r="Q1098" s="355">
        <f t="shared" si="195"/>
        <v>4</v>
      </c>
      <c r="R1098" s="355">
        <f t="shared" si="196"/>
        <v>710</v>
      </c>
      <c r="S1098" s="355">
        <f t="shared" si="197"/>
        <v>710</v>
      </c>
    </row>
    <row r="1099" spans="1:19" ht="12.75" customHeight="1" thickBot="1" x14ac:dyDescent="0.25">
      <c r="A1099" s="31" t="s">
        <v>2119</v>
      </c>
      <c r="B1099" s="31" t="s">
        <v>2122</v>
      </c>
      <c r="C1099" s="31" t="s">
        <v>673</v>
      </c>
      <c r="F1099" s="31" t="s">
        <v>6</v>
      </c>
      <c r="G1099" s="354">
        <v>45792.622627314813</v>
      </c>
      <c r="H1099" s="354">
        <v>45792.622627314813</v>
      </c>
      <c r="I1099" s="19" t="str">
        <f t="shared" si="187"/>
        <v>J</v>
      </c>
      <c r="J1099" s="19" t="str">
        <f t="shared" si="188"/>
        <v>N</v>
      </c>
      <c r="K1099" s="19" t="str">
        <f t="shared" si="189"/>
        <v>zzzz</v>
      </c>
      <c r="L1099" s="19" t="str">
        <f t="shared" si="190"/>
        <v>PM</v>
      </c>
      <c r="M1099" s="19" t="str">
        <f t="shared" si="191"/>
        <v>-</v>
      </c>
      <c r="N1099" s="355" t="str">
        <f t="shared" si="192"/>
        <v/>
      </c>
      <c r="O1099" s="355" t="str">
        <f t="shared" si="193"/>
        <v/>
      </c>
      <c r="P1099" s="19" t="str">
        <f t="shared" si="194"/>
        <v/>
      </c>
      <c r="Q1099" s="355">
        <f t="shared" si="195"/>
        <v>1</v>
      </c>
      <c r="R1099" s="355">
        <f t="shared" si="196"/>
        <v>711</v>
      </c>
      <c r="S1099" s="355">
        <f t="shared" si="197"/>
        <v>711</v>
      </c>
    </row>
    <row r="1100" spans="1:19" ht="12.75" customHeight="1" thickBot="1" x14ac:dyDescent="0.25">
      <c r="A1100" s="31" t="s">
        <v>2119</v>
      </c>
      <c r="B1100" s="31" t="s">
        <v>2122</v>
      </c>
      <c r="C1100" s="31" t="s">
        <v>673</v>
      </c>
      <c r="F1100" s="31" t="s">
        <v>9</v>
      </c>
      <c r="G1100" s="354">
        <v>45646.606944444444</v>
      </c>
      <c r="H1100" s="354">
        <v>45646.606944444444</v>
      </c>
      <c r="I1100" s="19" t="str">
        <f t="shared" si="187"/>
        <v>J</v>
      </c>
      <c r="J1100" s="19" t="str">
        <f t="shared" si="188"/>
        <v>N</v>
      </c>
      <c r="K1100" s="19" t="str">
        <f t="shared" si="189"/>
        <v>zzzz</v>
      </c>
      <c r="L1100" s="19" t="str">
        <f t="shared" si="190"/>
        <v>PM</v>
      </c>
      <c r="M1100" s="19" t="str">
        <f t="shared" si="191"/>
        <v>-</v>
      </c>
      <c r="N1100" s="355" t="str">
        <f t="shared" si="192"/>
        <v/>
      </c>
      <c r="O1100" s="355" t="str">
        <f t="shared" si="193"/>
        <v/>
      </c>
      <c r="P1100" s="19" t="str">
        <f t="shared" si="194"/>
        <v/>
      </c>
      <c r="Q1100" s="355">
        <f t="shared" si="195"/>
        <v>2</v>
      </c>
      <c r="R1100" s="355">
        <f t="shared" si="196"/>
        <v>712</v>
      </c>
      <c r="S1100" s="355">
        <f t="shared" si="197"/>
        <v>712</v>
      </c>
    </row>
    <row r="1101" spans="1:19" ht="12.75" customHeight="1" thickBot="1" x14ac:dyDescent="0.25">
      <c r="A1101" s="341" t="s">
        <v>2119</v>
      </c>
      <c r="B1101" s="341" t="s">
        <v>2122</v>
      </c>
      <c r="C1101" s="341" t="s">
        <v>673</v>
      </c>
      <c r="F1101" s="341" t="s">
        <v>10</v>
      </c>
      <c r="G1101" s="354">
        <v>45502.353958333333</v>
      </c>
      <c r="H1101" s="354">
        <v>45502.353958333333</v>
      </c>
      <c r="I1101" s="19" t="str">
        <f t="shared" si="187"/>
        <v>J</v>
      </c>
      <c r="J1101" s="19" t="str">
        <f t="shared" si="188"/>
        <v>N</v>
      </c>
      <c r="K1101" s="19" t="str">
        <f t="shared" si="189"/>
        <v>zzzz</v>
      </c>
      <c r="L1101" s="19" t="str">
        <f t="shared" si="190"/>
        <v>PM</v>
      </c>
      <c r="M1101" s="19" t="str">
        <f t="shared" si="191"/>
        <v>-</v>
      </c>
      <c r="N1101" s="355" t="str">
        <f t="shared" si="192"/>
        <v/>
      </c>
      <c r="O1101" s="355" t="str">
        <f t="shared" si="193"/>
        <v/>
      </c>
      <c r="P1101" s="19" t="str">
        <f t="shared" si="194"/>
        <v/>
      </c>
      <c r="Q1101" s="355">
        <f t="shared" si="195"/>
        <v>3</v>
      </c>
      <c r="R1101" s="355">
        <f t="shared" si="196"/>
        <v>713</v>
      </c>
      <c r="S1101" s="355">
        <f t="shared" si="197"/>
        <v>713</v>
      </c>
    </row>
    <row r="1102" spans="1:19" ht="12.75" customHeight="1" thickBot="1" x14ac:dyDescent="0.25">
      <c r="A1102" s="31" t="s">
        <v>2119</v>
      </c>
      <c r="B1102" s="31" t="s">
        <v>2122</v>
      </c>
      <c r="C1102" s="31" t="s">
        <v>673</v>
      </c>
      <c r="F1102" s="31" t="s">
        <v>11</v>
      </c>
      <c r="G1102" s="354">
        <v>45693.564027777778</v>
      </c>
      <c r="H1102" s="354">
        <v>45693.578668981485</v>
      </c>
      <c r="I1102" s="19" t="str">
        <f t="shared" si="187"/>
        <v>J</v>
      </c>
      <c r="J1102" s="19" t="str">
        <f t="shared" si="188"/>
        <v>N</v>
      </c>
      <c r="K1102" s="19" t="str">
        <f t="shared" si="189"/>
        <v>zzzz</v>
      </c>
      <c r="L1102" s="19" t="str">
        <f t="shared" si="190"/>
        <v>PM</v>
      </c>
      <c r="M1102" s="19" t="str">
        <f t="shared" si="191"/>
        <v>-</v>
      </c>
      <c r="N1102" s="355" t="str">
        <f t="shared" si="192"/>
        <v/>
      </c>
      <c r="O1102" s="355" t="str">
        <f t="shared" si="193"/>
        <v/>
      </c>
      <c r="P1102" s="19" t="str">
        <f t="shared" si="194"/>
        <v/>
      </c>
      <c r="Q1102" s="355">
        <f t="shared" si="195"/>
        <v>4</v>
      </c>
      <c r="R1102" s="355">
        <f t="shared" si="196"/>
        <v>714</v>
      </c>
      <c r="S1102" s="355">
        <f t="shared" si="197"/>
        <v>714</v>
      </c>
    </row>
    <row r="1103" spans="1:19" ht="12.75" customHeight="1" thickBot="1" x14ac:dyDescent="0.25">
      <c r="A1103" s="341" t="s">
        <v>2119</v>
      </c>
      <c r="B1103" s="341" t="s">
        <v>2122</v>
      </c>
      <c r="C1103" s="341" t="s">
        <v>673</v>
      </c>
      <c r="F1103" s="341" t="s">
        <v>12</v>
      </c>
      <c r="G1103" s="354">
        <v>45812.676203703704</v>
      </c>
      <c r="H1103" s="354">
        <v>45812.676203703704</v>
      </c>
      <c r="I1103" s="19" t="str">
        <f t="shared" si="187"/>
        <v>J</v>
      </c>
      <c r="J1103" s="19" t="str">
        <f t="shared" si="188"/>
        <v>N</v>
      </c>
      <c r="K1103" s="19" t="str">
        <f t="shared" si="189"/>
        <v>zzzz</v>
      </c>
      <c r="L1103" s="19" t="str">
        <f t="shared" si="190"/>
        <v>PM</v>
      </c>
      <c r="M1103" s="353" t="str">
        <f t="shared" si="191"/>
        <v>-</v>
      </c>
      <c r="N1103" s="356">
        <f t="shared" si="192"/>
        <v>5</v>
      </c>
      <c r="O1103" s="356" t="str">
        <f t="shared" si="193"/>
        <v/>
      </c>
      <c r="P1103" s="353" t="str">
        <f t="shared" si="194"/>
        <v/>
      </c>
      <c r="Q1103" s="356">
        <f t="shared" si="195"/>
        <v>5</v>
      </c>
      <c r="R1103" s="356">
        <f t="shared" si="196"/>
        <v>715</v>
      </c>
      <c r="S1103" s="356">
        <f t="shared" si="197"/>
        <v>715</v>
      </c>
    </row>
    <row r="1104" spans="1:19" ht="12.75" customHeight="1" thickBot="1" x14ac:dyDescent="0.25">
      <c r="A1104" s="341" t="s">
        <v>1933</v>
      </c>
      <c r="B1104" s="341" t="s">
        <v>2131</v>
      </c>
      <c r="C1104" s="341" t="s">
        <v>673</v>
      </c>
      <c r="F1104" s="341" t="s">
        <v>6</v>
      </c>
      <c r="G1104" s="354">
        <v>45792.622858796298</v>
      </c>
      <c r="H1104" s="354">
        <v>45792.622858796298</v>
      </c>
      <c r="I1104" s="19" t="str">
        <f t="shared" si="187"/>
        <v>J</v>
      </c>
      <c r="J1104" s="19" t="str">
        <f t="shared" si="188"/>
        <v>N</v>
      </c>
      <c r="K1104" s="19" t="str">
        <f t="shared" si="189"/>
        <v>zzzz</v>
      </c>
      <c r="L1104" s="19" t="str">
        <f t="shared" si="190"/>
        <v>PM</v>
      </c>
      <c r="M1104" s="353" t="str">
        <f t="shared" si="191"/>
        <v>-</v>
      </c>
      <c r="N1104" s="356" t="str">
        <f t="shared" si="192"/>
        <v/>
      </c>
      <c r="O1104" s="356" t="str">
        <f t="shared" si="193"/>
        <v/>
      </c>
      <c r="P1104" s="353" t="str">
        <f t="shared" si="194"/>
        <v/>
      </c>
      <c r="Q1104" s="356">
        <f t="shared" si="195"/>
        <v>1</v>
      </c>
      <c r="R1104" s="356">
        <f t="shared" si="196"/>
        <v>716</v>
      </c>
      <c r="S1104" s="356">
        <f t="shared" si="197"/>
        <v>716</v>
      </c>
    </row>
    <row r="1105" spans="1:19" ht="12.75" customHeight="1" thickBot="1" x14ac:dyDescent="0.25">
      <c r="A1105" s="341" t="s">
        <v>1933</v>
      </c>
      <c r="B1105" s="341" t="s">
        <v>2131</v>
      </c>
      <c r="C1105" s="341" t="s">
        <v>673</v>
      </c>
      <c r="F1105" s="341" t="s">
        <v>9</v>
      </c>
      <c r="G1105" s="354">
        <v>45646.607164351852</v>
      </c>
      <c r="H1105" s="354">
        <v>45646.607164351852</v>
      </c>
      <c r="I1105" s="19" t="str">
        <f t="shared" si="187"/>
        <v>J</v>
      </c>
      <c r="J1105" s="19" t="str">
        <f t="shared" si="188"/>
        <v>N</v>
      </c>
      <c r="K1105" s="19" t="str">
        <f t="shared" si="189"/>
        <v>zzzz</v>
      </c>
      <c r="L1105" s="19" t="str">
        <f t="shared" si="190"/>
        <v>PM</v>
      </c>
      <c r="M1105" s="353" t="str">
        <f t="shared" si="191"/>
        <v>-</v>
      </c>
      <c r="N1105" s="356" t="str">
        <f t="shared" si="192"/>
        <v/>
      </c>
      <c r="O1105" s="356" t="str">
        <f t="shared" si="193"/>
        <v/>
      </c>
      <c r="P1105" s="353" t="str">
        <f t="shared" si="194"/>
        <v/>
      </c>
      <c r="Q1105" s="356">
        <f t="shared" si="195"/>
        <v>2</v>
      </c>
      <c r="R1105" s="356">
        <f t="shared" si="196"/>
        <v>717</v>
      </c>
      <c r="S1105" s="356">
        <f t="shared" si="197"/>
        <v>717</v>
      </c>
    </row>
    <row r="1106" spans="1:19" ht="12.75" customHeight="1" thickBot="1" x14ac:dyDescent="0.25">
      <c r="A1106" s="341" t="s">
        <v>1933</v>
      </c>
      <c r="B1106" s="341" t="s">
        <v>2131</v>
      </c>
      <c r="C1106" s="341" t="s">
        <v>673</v>
      </c>
      <c r="F1106" s="341" t="s">
        <v>11</v>
      </c>
      <c r="G1106" s="354">
        <v>45799.571967592594</v>
      </c>
      <c r="H1106" s="354">
        <v>45820.334247685183</v>
      </c>
      <c r="I1106" s="19" t="str">
        <f t="shared" si="187"/>
        <v>J</v>
      </c>
      <c r="J1106" s="19" t="str">
        <f t="shared" si="188"/>
        <v>N</v>
      </c>
      <c r="K1106" s="19" t="str">
        <f t="shared" si="189"/>
        <v>zzzz</v>
      </c>
      <c r="L1106" s="19" t="str">
        <f t="shared" si="190"/>
        <v>PM</v>
      </c>
      <c r="M1106" s="19" t="str">
        <f t="shared" si="191"/>
        <v>-</v>
      </c>
      <c r="N1106" s="355" t="str">
        <f t="shared" si="192"/>
        <v/>
      </c>
      <c r="O1106" s="355" t="str">
        <f t="shared" si="193"/>
        <v/>
      </c>
      <c r="P1106" s="19" t="str">
        <f t="shared" si="194"/>
        <v/>
      </c>
      <c r="Q1106" s="355">
        <f t="shared" si="195"/>
        <v>3</v>
      </c>
      <c r="R1106" s="355">
        <f t="shared" si="196"/>
        <v>718</v>
      </c>
      <c r="S1106" s="355">
        <f t="shared" si="197"/>
        <v>718</v>
      </c>
    </row>
    <row r="1107" spans="1:19" ht="12.75" customHeight="1" thickBot="1" x14ac:dyDescent="0.25">
      <c r="A1107" s="31" t="s">
        <v>1933</v>
      </c>
      <c r="B1107" s="31" t="s">
        <v>2131</v>
      </c>
      <c r="C1107" s="31" t="s">
        <v>673</v>
      </c>
      <c r="F1107" s="31" t="s">
        <v>12</v>
      </c>
      <c r="G1107" s="354">
        <v>45666.355011574073</v>
      </c>
      <c r="H1107" s="354">
        <v>45666.355011574073</v>
      </c>
      <c r="I1107" s="19" t="str">
        <f t="shared" si="187"/>
        <v>J</v>
      </c>
      <c r="J1107" s="19" t="str">
        <f t="shared" si="188"/>
        <v>N</v>
      </c>
      <c r="K1107" s="19" t="str">
        <f t="shared" si="189"/>
        <v>zzzz</v>
      </c>
      <c r="L1107" s="19" t="str">
        <f t="shared" si="190"/>
        <v>PM</v>
      </c>
      <c r="M1107" s="19" t="str">
        <f t="shared" si="191"/>
        <v>-</v>
      </c>
      <c r="N1107" s="355">
        <f t="shared" si="192"/>
        <v>4</v>
      </c>
      <c r="O1107" s="355" t="str">
        <f t="shared" si="193"/>
        <v/>
      </c>
      <c r="P1107" s="19" t="str">
        <f t="shared" si="194"/>
        <v/>
      </c>
      <c r="Q1107" s="355">
        <f t="shared" si="195"/>
        <v>4</v>
      </c>
      <c r="R1107" s="355">
        <f t="shared" si="196"/>
        <v>719</v>
      </c>
      <c r="S1107" s="355">
        <f t="shared" si="197"/>
        <v>719</v>
      </c>
    </row>
    <row r="1108" spans="1:19" ht="12.75" customHeight="1" thickBot="1" x14ac:dyDescent="0.25">
      <c r="A1108" s="341" t="s">
        <v>1872</v>
      </c>
      <c r="B1108" s="341" t="s">
        <v>1882</v>
      </c>
      <c r="C1108" s="341" t="s">
        <v>673</v>
      </c>
      <c r="F1108" s="341" t="s">
        <v>6</v>
      </c>
      <c r="G1108" s="354">
        <v>45314.470497685186</v>
      </c>
      <c r="H1108" s="354">
        <v>45314.470497685186</v>
      </c>
      <c r="I1108" s="19" t="str">
        <f t="shared" si="187"/>
        <v>J</v>
      </c>
      <c r="J1108" s="19" t="str">
        <f t="shared" si="188"/>
        <v>N</v>
      </c>
      <c r="K1108" s="19" t="str">
        <f t="shared" si="189"/>
        <v>zzzz</v>
      </c>
      <c r="L1108" s="19" t="str">
        <f t="shared" si="190"/>
        <v>PM</v>
      </c>
      <c r="M1108" s="19" t="str">
        <f t="shared" si="191"/>
        <v>-</v>
      </c>
      <c r="N1108" s="355" t="str">
        <f t="shared" si="192"/>
        <v/>
      </c>
      <c r="O1108" s="355" t="str">
        <f t="shared" si="193"/>
        <v/>
      </c>
      <c r="P1108" s="19" t="str">
        <f t="shared" si="194"/>
        <v/>
      </c>
      <c r="Q1108" s="355">
        <f t="shared" si="195"/>
        <v>1</v>
      </c>
      <c r="R1108" s="355">
        <f t="shared" si="196"/>
        <v>720</v>
      </c>
      <c r="S1108" s="355">
        <f t="shared" si="197"/>
        <v>720</v>
      </c>
    </row>
    <row r="1109" spans="1:19" ht="12.75" customHeight="1" thickBot="1" x14ac:dyDescent="0.25">
      <c r="A1109" s="31" t="s">
        <v>1872</v>
      </c>
      <c r="B1109" s="31" t="s">
        <v>1882</v>
      </c>
      <c r="C1109" s="31" t="s">
        <v>673</v>
      </c>
      <c r="F1109" s="31" t="s">
        <v>9</v>
      </c>
      <c r="G1109" s="354">
        <v>45309.494756944441</v>
      </c>
      <c r="H1109" s="354">
        <v>45632.609988425924</v>
      </c>
      <c r="I1109" s="19" t="str">
        <f t="shared" si="187"/>
        <v>J</v>
      </c>
      <c r="J1109" s="19" t="str">
        <f t="shared" si="188"/>
        <v>N</v>
      </c>
      <c r="K1109" s="19" t="str">
        <f t="shared" si="189"/>
        <v>zzzz</v>
      </c>
      <c r="L1109" s="19" t="str">
        <f t="shared" si="190"/>
        <v>PM</v>
      </c>
      <c r="M1109" s="19" t="str">
        <f t="shared" si="191"/>
        <v>-</v>
      </c>
      <c r="N1109" s="355" t="str">
        <f t="shared" si="192"/>
        <v/>
      </c>
      <c r="O1109" s="355" t="str">
        <f t="shared" si="193"/>
        <v/>
      </c>
      <c r="P1109" s="19" t="str">
        <f t="shared" si="194"/>
        <v/>
      </c>
      <c r="Q1109" s="355">
        <f t="shared" si="195"/>
        <v>2</v>
      </c>
      <c r="R1109" s="355">
        <f t="shared" si="196"/>
        <v>721</v>
      </c>
      <c r="S1109" s="355">
        <f t="shared" si="197"/>
        <v>721</v>
      </c>
    </row>
    <row r="1110" spans="1:19" ht="12.75" customHeight="1" thickBot="1" x14ac:dyDescent="0.25">
      <c r="A1110" s="31" t="s">
        <v>1872</v>
      </c>
      <c r="B1110" s="31" t="s">
        <v>1882</v>
      </c>
      <c r="C1110" s="31" t="s">
        <v>673</v>
      </c>
      <c r="F1110" s="31" t="s">
        <v>11</v>
      </c>
      <c r="G1110" s="354">
        <v>45799.577037037037</v>
      </c>
      <c r="H1110" s="354">
        <v>45799.577037037037</v>
      </c>
      <c r="I1110" s="19" t="str">
        <f t="shared" si="187"/>
        <v>J</v>
      </c>
      <c r="J1110" s="19" t="str">
        <f t="shared" si="188"/>
        <v>N</v>
      </c>
      <c r="K1110" s="19" t="str">
        <f t="shared" si="189"/>
        <v>zzzz</v>
      </c>
      <c r="L1110" s="19" t="str">
        <f t="shared" si="190"/>
        <v>PM</v>
      </c>
      <c r="M1110" s="19" t="str">
        <f t="shared" si="191"/>
        <v>-</v>
      </c>
      <c r="N1110" s="355" t="str">
        <f t="shared" si="192"/>
        <v/>
      </c>
      <c r="O1110" s="355" t="str">
        <f t="shared" si="193"/>
        <v/>
      </c>
      <c r="P1110" s="19" t="str">
        <f t="shared" si="194"/>
        <v/>
      </c>
      <c r="Q1110" s="355">
        <f t="shared" si="195"/>
        <v>3</v>
      </c>
      <c r="R1110" s="355">
        <f t="shared" si="196"/>
        <v>722</v>
      </c>
      <c r="S1110" s="355">
        <f t="shared" si="197"/>
        <v>722</v>
      </c>
    </row>
    <row r="1111" spans="1:19" ht="12.75" customHeight="1" thickBot="1" x14ac:dyDescent="0.25">
      <c r="A1111" s="31" t="s">
        <v>1872</v>
      </c>
      <c r="B1111" s="31" t="s">
        <v>1882</v>
      </c>
      <c r="C1111" s="31" t="s">
        <v>673</v>
      </c>
      <c r="F1111" s="31" t="s">
        <v>12</v>
      </c>
      <c r="G1111" s="354">
        <v>45812.68141203704</v>
      </c>
      <c r="H1111" s="354">
        <v>45812.68141203704</v>
      </c>
      <c r="I1111" s="19" t="str">
        <f t="shared" si="187"/>
        <v>J</v>
      </c>
      <c r="J1111" s="19" t="str">
        <f t="shared" si="188"/>
        <v>N</v>
      </c>
      <c r="K1111" s="19" t="str">
        <f t="shared" si="189"/>
        <v>zzzz</v>
      </c>
      <c r="L1111" s="19" t="str">
        <f t="shared" si="190"/>
        <v>PM</v>
      </c>
      <c r="M1111" s="19" t="str">
        <f t="shared" si="191"/>
        <v>-</v>
      </c>
      <c r="N1111" s="355">
        <f t="shared" si="192"/>
        <v>4</v>
      </c>
      <c r="O1111" s="355" t="str">
        <f t="shared" si="193"/>
        <v/>
      </c>
      <c r="P1111" s="19" t="str">
        <f t="shared" si="194"/>
        <v/>
      </c>
      <c r="Q1111" s="355">
        <f t="shared" si="195"/>
        <v>4</v>
      </c>
      <c r="R1111" s="355">
        <f t="shared" si="196"/>
        <v>723</v>
      </c>
      <c r="S1111" s="355">
        <f t="shared" si="197"/>
        <v>723</v>
      </c>
    </row>
    <row r="1112" spans="1:19" ht="12.75" customHeight="1" thickBot="1" x14ac:dyDescent="0.25">
      <c r="A1112" s="31" t="s">
        <v>821</v>
      </c>
      <c r="B1112" s="31" t="s">
        <v>2251</v>
      </c>
      <c r="C1112" s="31" t="s">
        <v>673</v>
      </c>
      <c r="F1112" s="31" t="s">
        <v>6</v>
      </c>
      <c r="G1112" s="354">
        <v>45314.470868055556</v>
      </c>
      <c r="H1112" s="354">
        <v>45792.626354166663</v>
      </c>
      <c r="I1112" s="19" t="str">
        <f t="shared" si="187"/>
        <v>J</v>
      </c>
      <c r="J1112" s="19" t="str">
        <f t="shared" si="188"/>
        <v>N</v>
      </c>
      <c r="K1112" s="19" t="str">
        <f t="shared" si="189"/>
        <v>zzzz</v>
      </c>
      <c r="L1112" s="19" t="str">
        <f t="shared" si="190"/>
        <v>RA</v>
      </c>
      <c r="M1112" s="19" t="str">
        <f t="shared" si="191"/>
        <v>-</v>
      </c>
      <c r="N1112" s="355" t="str">
        <f t="shared" si="192"/>
        <v/>
      </c>
      <c r="O1112" s="355" t="str">
        <f t="shared" si="193"/>
        <v/>
      </c>
      <c r="P1112" s="19" t="str">
        <f t="shared" si="194"/>
        <v/>
      </c>
      <c r="Q1112" s="355">
        <f t="shared" si="195"/>
        <v>1</v>
      </c>
      <c r="R1112" s="355">
        <f t="shared" si="196"/>
        <v>724</v>
      </c>
      <c r="S1112" s="355">
        <f t="shared" si="197"/>
        <v>724</v>
      </c>
    </row>
    <row r="1113" spans="1:19" ht="12.75" customHeight="1" thickBot="1" x14ac:dyDescent="0.25">
      <c r="A1113" s="341" t="s">
        <v>821</v>
      </c>
      <c r="B1113" s="341" t="s">
        <v>2251</v>
      </c>
      <c r="C1113" s="341" t="s">
        <v>673</v>
      </c>
      <c r="F1113" s="341" t="s">
        <v>8</v>
      </c>
      <c r="G1113" s="354">
        <v>45729.396435185183</v>
      </c>
      <c r="H1113" s="354">
        <v>45729.396435185183</v>
      </c>
      <c r="I1113" s="19" t="str">
        <f t="shared" si="187"/>
        <v>J</v>
      </c>
      <c r="J1113" s="19" t="str">
        <f t="shared" si="188"/>
        <v>N</v>
      </c>
      <c r="K1113" s="19" t="str">
        <f t="shared" si="189"/>
        <v>zzzz</v>
      </c>
      <c r="L1113" s="19" t="str">
        <f t="shared" si="190"/>
        <v>RA</v>
      </c>
      <c r="M1113" s="353" t="str">
        <f t="shared" si="191"/>
        <v>-</v>
      </c>
      <c r="N1113" s="356" t="str">
        <f t="shared" si="192"/>
        <v/>
      </c>
      <c r="O1113" s="356" t="str">
        <f t="shared" si="193"/>
        <v/>
      </c>
      <c r="P1113" s="353" t="str">
        <f t="shared" si="194"/>
        <v/>
      </c>
      <c r="Q1113" s="356">
        <f t="shared" si="195"/>
        <v>2</v>
      </c>
      <c r="R1113" s="356">
        <f t="shared" si="196"/>
        <v>725</v>
      </c>
      <c r="S1113" s="356">
        <f t="shared" si="197"/>
        <v>725</v>
      </c>
    </row>
    <row r="1114" spans="1:19" ht="12.75" customHeight="1" thickBot="1" x14ac:dyDescent="0.25">
      <c r="A1114" s="31" t="s">
        <v>821</v>
      </c>
      <c r="B1114" s="31" t="s">
        <v>2251</v>
      </c>
      <c r="C1114" s="31" t="s">
        <v>673</v>
      </c>
      <c r="F1114" s="31" t="s">
        <v>9</v>
      </c>
      <c r="G1114" s="354">
        <v>45309.495092592595</v>
      </c>
      <c r="H1114" s="354">
        <v>45646.598368055558</v>
      </c>
      <c r="I1114" s="19" t="str">
        <f t="shared" si="187"/>
        <v>J</v>
      </c>
      <c r="J1114" s="19" t="str">
        <f t="shared" si="188"/>
        <v>N</v>
      </c>
      <c r="K1114" s="19" t="str">
        <f t="shared" si="189"/>
        <v>zzzz</v>
      </c>
      <c r="L1114" s="19" t="str">
        <f t="shared" si="190"/>
        <v>RA</v>
      </c>
      <c r="M1114" s="19" t="str">
        <f t="shared" si="191"/>
        <v>-</v>
      </c>
      <c r="N1114" s="355" t="str">
        <f t="shared" si="192"/>
        <v/>
      </c>
      <c r="O1114" s="355" t="str">
        <f t="shared" si="193"/>
        <v/>
      </c>
      <c r="P1114" s="19" t="str">
        <f t="shared" si="194"/>
        <v/>
      </c>
      <c r="Q1114" s="355">
        <f t="shared" si="195"/>
        <v>3</v>
      </c>
      <c r="R1114" s="355">
        <f t="shared" si="196"/>
        <v>726</v>
      </c>
      <c r="S1114" s="355">
        <f t="shared" si="197"/>
        <v>726</v>
      </c>
    </row>
    <row r="1115" spans="1:19" ht="12.75" customHeight="1" thickBot="1" x14ac:dyDescent="0.25">
      <c r="A1115" s="31" t="s">
        <v>821</v>
      </c>
      <c r="B1115" s="31" t="s">
        <v>2251</v>
      </c>
      <c r="C1115" s="31" t="s">
        <v>673</v>
      </c>
      <c r="F1115" s="31" t="s">
        <v>11</v>
      </c>
      <c r="G1115" s="354">
        <v>45803.483807870369</v>
      </c>
      <c r="H1115" s="354">
        <v>45820.334745370368</v>
      </c>
      <c r="I1115" s="19" t="str">
        <f t="shared" si="187"/>
        <v>J</v>
      </c>
      <c r="J1115" s="19" t="str">
        <f t="shared" si="188"/>
        <v>N</v>
      </c>
      <c r="K1115" s="19" t="str">
        <f t="shared" si="189"/>
        <v>zzzz</v>
      </c>
      <c r="L1115" s="19" t="str">
        <f t="shared" si="190"/>
        <v>RA</v>
      </c>
      <c r="M1115" s="19" t="str">
        <f t="shared" si="191"/>
        <v>-</v>
      </c>
      <c r="N1115" s="355" t="str">
        <f t="shared" si="192"/>
        <v/>
      </c>
      <c r="O1115" s="355" t="str">
        <f t="shared" si="193"/>
        <v/>
      </c>
      <c r="P1115" s="19" t="str">
        <f t="shared" si="194"/>
        <v/>
      </c>
      <c r="Q1115" s="355">
        <f t="shared" si="195"/>
        <v>4</v>
      </c>
      <c r="R1115" s="355">
        <f t="shared" si="196"/>
        <v>727</v>
      </c>
      <c r="S1115" s="355">
        <f t="shared" si="197"/>
        <v>727</v>
      </c>
    </row>
    <row r="1116" spans="1:19" ht="12.75" customHeight="1" thickBot="1" x14ac:dyDescent="0.25">
      <c r="A1116" s="341" t="s">
        <v>821</v>
      </c>
      <c r="B1116" s="341" t="s">
        <v>900</v>
      </c>
      <c r="C1116" s="341" t="s">
        <v>673</v>
      </c>
      <c r="F1116" s="341" t="s">
        <v>15</v>
      </c>
      <c r="G1116" s="354">
        <v>44523</v>
      </c>
      <c r="H1116" s="354">
        <v>45660.402638888889</v>
      </c>
      <c r="I1116" s="19" t="str">
        <f t="shared" si="187"/>
        <v>J</v>
      </c>
      <c r="J1116" s="19" t="str">
        <f t="shared" si="188"/>
        <v>N</v>
      </c>
      <c r="K1116" s="19" t="str">
        <f t="shared" si="189"/>
        <v>zzzz</v>
      </c>
      <c r="L1116" s="19" t="str">
        <f t="shared" si="190"/>
        <v>RA</v>
      </c>
      <c r="M1116" s="353" t="str">
        <f t="shared" si="191"/>
        <v>-</v>
      </c>
      <c r="N1116" s="356" t="str">
        <f t="shared" si="192"/>
        <v/>
      </c>
      <c r="O1116" s="356" t="str">
        <f t="shared" si="193"/>
        <v/>
      </c>
      <c r="P1116" s="353" t="str">
        <f t="shared" si="194"/>
        <v/>
      </c>
      <c r="Q1116" s="356">
        <f t="shared" si="195"/>
        <v>5</v>
      </c>
      <c r="R1116" s="356">
        <f t="shared" si="196"/>
        <v>728</v>
      </c>
      <c r="S1116" s="356">
        <f t="shared" si="197"/>
        <v>728</v>
      </c>
    </row>
    <row r="1117" spans="1:19" ht="12.75" customHeight="1" thickBot="1" x14ac:dyDescent="0.25">
      <c r="A1117" s="31" t="s">
        <v>821</v>
      </c>
      <c r="B1117" s="31" t="s">
        <v>2251</v>
      </c>
      <c r="C1117" s="31" t="s">
        <v>673</v>
      </c>
      <c r="F1117" s="31" t="s">
        <v>12</v>
      </c>
      <c r="G1117" s="354">
        <v>45623.460451388892</v>
      </c>
      <c r="H1117" s="354">
        <v>45812.632789351854</v>
      </c>
      <c r="I1117" s="19" t="str">
        <f t="shared" si="187"/>
        <v>J</v>
      </c>
      <c r="J1117" s="19" t="str">
        <f t="shared" si="188"/>
        <v>N</v>
      </c>
      <c r="K1117" s="19" t="str">
        <f t="shared" si="189"/>
        <v>zzzz</v>
      </c>
      <c r="L1117" s="19" t="str">
        <f t="shared" si="190"/>
        <v>RA</v>
      </c>
      <c r="M1117" s="19" t="str">
        <f t="shared" si="191"/>
        <v>-</v>
      </c>
      <c r="N1117" s="355">
        <f t="shared" si="192"/>
        <v>6</v>
      </c>
      <c r="O1117" s="355" t="str">
        <f t="shared" si="193"/>
        <v/>
      </c>
      <c r="P1117" s="19" t="str">
        <f t="shared" si="194"/>
        <v/>
      </c>
      <c r="Q1117" s="355">
        <f t="shared" si="195"/>
        <v>6</v>
      </c>
      <c r="R1117" s="355">
        <f t="shared" si="196"/>
        <v>729</v>
      </c>
      <c r="S1117" s="355">
        <f t="shared" si="197"/>
        <v>729</v>
      </c>
    </row>
    <row r="1118" spans="1:19" ht="12.75" customHeight="1" thickBot="1" x14ac:dyDescent="0.25">
      <c r="A1118" s="341" t="s">
        <v>190</v>
      </c>
      <c r="B1118" s="341" t="s">
        <v>608</v>
      </c>
      <c r="C1118" s="341" t="s">
        <v>673</v>
      </c>
      <c r="E1118" s="341">
        <v>17</v>
      </c>
      <c r="F1118" s="341" t="s">
        <v>6</v>
      </c>
      <c r="G1118" s="354">
        <v>38152.447754629633</v>
      </c>
      <c r="H1118" s="354">
        <v>45470.355497685188</v>
      </c>
      <c r="I1118" s="19" t="str">
        <f t="shared" si="187"/>
        <v>J</v>
      </c>
      <c r="J1118" s="19" t="str">
        <f t="shared" si="188"/>
        <v>N</v>
      </c>
      <c r="K1118" s="19" t="str">
        <f t="shared" si="189"/>
        <v>zzzz</v>
      </c>
      <c r="L1118" s="19" t="str">
        <f t="shared" si="190"/>
        <v>RV</v>
      </c>
      <c r="M1118" s="19" t="str">
        <f t="shared" si="191"/>
        <v>-</v>
      </c>
      <c r="N1118" s="355" t="str">
        <f t="shared" si="192"/>
        <v/>
      </c>
      <c r="O1118" s="355" t="str">
        <f t="shared" si="193"/>
        <v/>
      </c>
      <c r="P1118" s="19" t="str">
        <f t="shared" si="194"/>
        <v/>
      </c>
      <c r="Q1118" s="355">
        <f t="shared" si="195"/>
        <v>1</v>
      </c>
      <c r="R1118" s="355">
        <f t="shared" si="196"/>
        <v>730</v>
      </c>
      <c r="S1118" s="355">
        <f t="shared" si="197"/>
        <v>730</v>
      </c>
    </row>
    <row r="1119" spans="1:19" ht="12.75" customHeight="1" thickBot="1" x14ac:dyDescent="0.25">
      <c r="A1119" s="31" t="s">
        <v>190</v>
      </c>
      <c r="B1119" s="31" t="s">
        <v>608</v>
      </c>
      <c r="C1119" s="31" t="s">
        <v>673</v>
      </c>
      <c r="E1119" s="341">
        <v>9</v>
      </c>
      <c r="F1119" s="31" t="s">
        <v>7</v>
      </c>
      <c r="G1119" s="354">
        <v>44215.54005787037</v>
      </c>
      <c r="H1119" s="354">
        <v>44902.542812500003</v>
      </c>
      <c r="I1119" s="19" t="str">
        <f t="shared" si="187"/>
        <v>J</v>
      </c>
      <c r="J1119" s="19" t="str">
        <f t="shared" si="188"/>
        <v>N</v>
      </c>
      <c r="K1119" s="19" t="str">
        <f t="shared" si="189"/>
        <v>zzzz</v>
      </c>
      <c r="L1119" s="19" t="str">
        <f t="shared" si="190"/>
        <v>RV</v>
      </c>
      <c r="M1119" s="19" t="str">
        <f t="shared" si="191"/>
        <v>-</v>
      </c>
      <c r="N1119" s="355" t="str">
        <f t="shared" si="192"/>
        <v/>
      </c>
      <c r="O1119" s="355" t="str">
        <f t="shared" si="193"/>
        <v/>
      </c>
      <c r="P1119" s="19" t="str">
        <f t="shared" si="194"/>
        <v/>
      </c>
      <c r="Q1119" s="355">
        <f t="shared" si="195"/>
        <v>2</v>
      </c>
      <c r="R1119" s="355">
        <f t="shared" si="196"/>
        <v>731</v>
      </c>
      <c r="S1119" s="355">
        <f t="shared" si="197"/>
        <v>731</v>
      </c>
    </row>
    <row r="1120" spans="1:19" ht="12.75" customHeight="1" thickBot="1" x14ac:dyDescent="0.25">
      <c r="A1120" s="341" t="s">
        <v>190</v>
      </c>
      <c r="B1120" s="341" t="s">
        <v>608</v>
      </c>
      <c r="C1120" s="341" t="s">
        <v>673</v>
      </c>
      <c r="E1120" s="341">
        <v>13</v>
      </c>
      <c r="F1120" s="341" t="s">
        <v>8</v>
      </c>
      <c r="G1120" s="354">
        <v>44911.599224537036</v>
      </c>
      <c r="H1120" s="354">
        <v>45565.532222222224</v>
      </c>
      <c r="I1120" s="19" t="str">
        <f t="shared" si="187"/>
        <v>J</v>
      </c>
      <c r="J1120" s="19" t="str">
        <f t="shared" si="188"/>
        <v>N</v>
      </c>
      <c r="K1120" s="19" t="str">
        <f t="shared" si="189"/>
        <v>zzzz</v>
      </c>
      <c r="L1120" s="19" t="str">
        <f t="shared" si="190"/>
        <v>RV</v>
      </c>
      <c r="M1120" s="19" t="str">
        <f t="shared" si="191"/>
        <v>-</v>
      </c>
      <c r="N1120" s="355" t="str">
        <f t="shared" si="192"/>
        <v/>
      </c>
      <c r="O1120" s="355" t="str">
        <f t="shared" si="193"/>
        <v/>
      </c>
      <c r="P1120" s="19" t="str">
        <f t="shared" si="194"/>
        <v/>
      </c>
      <c r="Q1120" s="355">
        <f t="shared" si="195"/>
        <v>3</v>
      </c>
      <c r="R1120" s="355">
        <f t="shared" si="196"/>
        <v>732</v>
      </c>
      <c r="S1120" s="355">
        <f t="shared" si="197"/>
        <v>732</v>
      </c>
    </row>
    <row r="1121" spans="1:19" ht="12.75" customHeight="1" thickBot="1" x14ac:dyDescent="0.25">
      <c r="A1121" s="31" t="s">
        <v>190</v>
      </c>
      <c r="B1121" s="31" t="s">
        <v>608</v>
      </c>
      <c r="C1121" s="31" t="s">
        <v>673</v>
      </c>
      <c r="E1121" s="341">
        <v>11</v>
      </c>
      <c r="F1121" s="31" t="s">
        <v>16</v>
      </c>
      <c r="G1121" s="354">
        <v>41359.545532407406</v>
      </c>
      <c r="H1121" s="354">
        <v>45624.469560185185</v>
      </c>
      <c r="I1121" s="19" t="str">
        <f t="shared" si="187"/>
        <v>J</v>
      </c>
      <c r="J1121" s="19" t="str">
        <f t="shared" si="188"/>
        <v>N</v>
      </c>
      <c r="K1121" s="19" t="str">
        <f t="shared" si="189"/>
        <v>zzzz</v>
      </c>
      <c r="L1121" s="19" t="str">
        <f t="shared" si="190"/>
        <v>RV</v>
      </c>
      <c r="M1121" s="19" t="str">
        <f t="shared" si="191"/>
        <v>-</v>
      </c>
      <c r="N1121" s="355" t="str">
        <f t="shared" si="192"/>
        <v/>
      </c>
      <c r="O1121" s="355" t="str">
        <f t="shared" si="193"/>
        <v/>
      </c>
      <c r="P1121" s="19" t="str">
        <f t="shared" si="194"/>
        <v/>
      </c>
      <c r="Q1121" s="355">
        <f t="shared" si="195"/>
        <v>4</v>
      </c>
      <c r="R1121" s="355">
        <f t="shared" si="196"/>
        <v>733</v>
      </c>
      <c r="S1121" s="355">
        <f t="shared" si="197"/>
        <v>733</v>
      </c>
    </row>
    <row r="1122" spans="1:19" ht="12.75" customHeight="1" thickBot="1" x14ac:dyDescent="0.25">
      <c r="A1122" s="341" t="s">
        <v>190</v>
      </c>
      <c r="B1122" s="341" t="s">
        <v>608</v>
      </c>
      <c r="C1122" s="341" t="s">
        <v>673</v>
      </c>
      <c r="E1122" s="341">
        <v>17</v>
      </c>
      <c r="F1122" s="341" t="s">
        <v>9</v>
      </c>
      <c r="G1122" s="354">
        <v>40037.456909722219</v>
      </c>
      <c r="H1122" s="354">
        <v>45453.466226851851</v>
      </c>
      <c r="I1122" s="19" t="str">
        <f t="shared" si="187"/>
        <v>J</v>
      </c>
      <c r="J1122" s="19" t="str">
        <f t="shared" si="188"/>
        <v>N</v>
      </c>
      <c r="K1122" s="19" t="str">
        <f t="shared" si="189"/>
        <v>zzzz</v>
      </c>
      <c r="L1122" s="19" t="str">
        <f t="shared" si="190"/>
        <v>RV</v>
      </c>
      <c r="M1122" s="353" t="str">
        <f t="shared" si="191"/>
        <v>-</v>
      </c>
      <c r="N1122" s="356" t="str">
        <f t="shared" si="192"/>
        <v/>
      </c>
      <c r="O1122" s="356" t="str">
        <f t="shared" si="193"/>
        <v/>
      </c>
      <c r="P1122" s="353" t="str">
        <f t="shared" si="194"/>
        <v/>
      </c>
      <c r="Q1122" s="356">
        <f t="shared" si="195"/>
        <v>5</v>
      </c>
      <c r="R1122" s="356">
        <f t="shared" si="196"/>
        <v>734</v>
      </c>
      <c r="S1122" s="356">
        <f t="shared" si="197"/>
        <v>734</v>
      </c>
    </row>
    <row r="1123" spans="1:19" ht="12.75" customHeight="1" thickBot="1" x14ac:dyDescent="0.25">
      <c r="A1123" s="31" t="s">
        <v>190</v>
      </c>
      <c r="B1123" s="31" t="s">
        <v>609</v>
      </c>
      <c r="C1123" s="31" t="s">
        <v>673</v>
      </c>
      <c r="F1123" s="31" t="s">
        <v>10</v>
      </c>
      <c r="G1123" s="354">
        <v>43580.365185185183</v>
      </c>
      <c r="H1123" s="354">
        <v>45453.66479166667</v>
      </c>
      <c r="I1123" s="19" t="str">
        <f t="shared" si="187"/>
        <v>J</v>
      </c>
      <c r="J1123" s="19" t="str">
        <f t="shared" si="188"/>
        <v>N</v>
      </c>
      <c r="K1123" s="19" t="str">
        <f t="shared" si="189"/>
        <v>zzzz</v>
      </c>
      <c r="L1123" s="19" t="str">
        <f t="shared" si="190"/>
        <v>RV</v>
      </c>
      <c r="M1123" s="19" t="str">
        <f t="shared" si="191"/>
        <v>-</v>
      </c>
      <c r="N1123" s="355" t="str">
        <f t="shared" si="192"/>
        <v/>
      </c>
      <c r="O1123" s="355" t="str">
        <f t="shared" si="193"/>
        <v/>
      </c>
      <c r="P1123" s="19" t="str">
        <f t="shared" si="194"/>
        <v/>
      </c>
      <c r="Q1123" s="355">
        <f t="shared" si="195"/>
        <v>6</v>
      </c>
      <c r="R1123" s="355">
        <f t="shared" si="196"/>
        <v>735</v>
      </c>
      <c r="S1123" s="355">
        <f t="shared" si="197"/>
        <v>735</v>
      </c>
    </row>
    <row r="1124" spans="1:19" ht="12.75" customHeight="1" thickBot="1" x14ac:dyDescent="0.25">
      <c r="A1124" s="31" t="s">
        <v>190</v>
      </c>
      <c r="B1124" s="31" t="s">
        <v>608</v>
      </c>
      <c r="C1124" s="31" t="s">
        <v>673</v>
      </c>
      <c r="F1124" s="31" t="s">
        <v>11</v>
      </c>
      <c r="G1124" s="354">
        <v>44796.48542824074</v>
      </c>
      <c r="H1124" s="354">
        <v>45258.552129629628</v>
      </c>
      <c r="I1124" s="19" t="str">
        <f t="shared" si="187"/>
        <v>J</v>
      </c>
      <c r="J1124" s="19" t="str">
        <f t="shared" si="188"/>
        <v>N</v>
      </c>
      <c r="K1124" s="19" t="str">
        <f t="shared" si="189"/>
        <v>zzzz</v>
      </c>
      <c r="L1124" s="19" t="str">
        <f t="shared" si="190"/>
        <v>RV</v>
      </c>
      <c r="M1124" s="19" t="str">
        <f t="shared" si="191"/>
        <v>-</v>
      </c>
      <c r="N1124" s="355" t="str">
        <f t="shared" si="192"/>
        <v/>
      </c>
      <c r="O1124" s="355" t="str">
        <f t="shared" si="193"/>
        <v/>
      </c>
      <c r="P1124" s="19" t="str">
        <f t="shared" si="194"/>
        <v/>
      </c>
      <c r="Q1124" s="355">
        <f t="shared" si="195"/>
        <v>7</v>
      </c>
      <c r="R1124" s="355">
        <f t="shared" si="196"/>
        <v>736</v>
      </c>
      <c r="S1124" s="355">
        <f t="shared" si="197"/>
        <v>736</v>
      </c>
    </row>
    <row r="1125" spans="1:19" ht="12.75" customHeight="1" thickBot="1" x14ac:dyDescent="0.25">
      <c r="A1125" s="31" t="s">
        <v>190</v>
      </c>
      <c r="B1125" s="31" t="s">
        <v>608</v>
      </c>
      <c r="C1125" s="31" t="s">
        <v>673</v>
      </c>
      <c r="E1125" s="341">
        <v>16</v>
      </c>
      <c r="F1125" s="31" t="s">
        <v>15</v>
      </c>
      <c r="G1125" s="354">
        <v>42895.417048611111</v>
      </c>
      <c r="H1125" s="354">
        <v>44978.610335648147</v>
      </c>
      <c r="I1125" s="19" t="str">
        <f t="shared" si="187"/>
        <v>J</v>
      </c>
      <c r="J1125" s="19" t="str">
        <f t="shared" si="188"/>
        <v>N</v>
      </c>
      <c r="K1125" s="19" t="str">
        <f t="shared" si="189"/>
        <v>zzzz</v>
      </c>
      <c r="L1125" s="19" t="str">
        <f t="shared" si="190"/>
        <v>RV</v>
      </c>
      <c r="M1125" s="19" t="str">
        <f t="shared" si="191"/>
        <v>-</v>
      </c>
      <c r="N1125" s="355" t="str">
        <f t="shared" si="192"/>
        <v/>
      </c>
      <c r="O1125" s="355" t="str">
        <f t="shared" si="193"/>
        <v/>
      </c>
      <c r="P1125" s="19" t="str">
        <f t="shared" si="194"/>
        <v/>
      </c>
      <c r="Q1125" s="355">
        <f t="shared" si="195"/>
        <v>8</v>
      </c>
      <c r="R1125" s="355">
        <f t="shared" si="196"/>
        <v>737</v>
      </c>
      <c r="S1125" s="355">
        <f t="shared" si="197"/>
        <v>737</v>
      </c>
    </row>
    <row r="1126" spans="1:19" ht="12.75" customHeight="1" thickBot="1" x14ac:dyDescent="0.25">
      <c r="A1126" s="31" t="s">
        <v>190</v>
      </c>
      <c r="B1126" s="31" t="s">
        <v>608</v>
      </c>
      <c r="C1126" s="31" t="s">
        <v>673</v>
      </c>
      <c r="F1126" s="31" t="s">
        <v>12</v>
      </c>
      <c r="G1126" s="354">
        <v>42591.516053240739</v>
      </c>
      <c r="H1126" s="354">
        <v>44784.432650462964</v>
      </c>
      <c r="I1126" s="19" t="str">
        <f t="shared" si="187"/>
        <v>J</v>
      </c>
      <c r="J1126" s="19" t="str">
        <f t="shared" si="188"/>
        <v>N</v>
      </c>
      <c r="K1126" s="19" t="str">
        <f t="shared" si="189"/>
        <v>zzzz</v>
      </c>
      <c r="L1126" s="19" t="str">
        <f t="shared" si="190"/>
        <v>RV</v>
      </c>
      <c r="M1126" s="19" t="str">
        <f t="shared" si="191"/>
        <v>-</v>
      </c>
      <c r="N1126" s="355" t="str">
        <f t="shared" si="192"/>
        <v/>
      </c>
      <c r="O1126" s="355" t="str">
        <f t="shared" si="193"/>
        <v/>
      </c>
      <c r="P1126" s="19" t="str">
        <f t="shared" si="194"/>
        <v/>
      </c>
      <c r="Q1126" s="355">
        <f t="shared" si="195"/>
        <v>9</v>
      </c>
      <c r="R1126" s="355">
        <f t="shared" si="196"/>
        <v>738</v>
      </c>
      <c r="S1126" s="355">
        <f t="shared" si="197"/>
        <v>738</v>
      </c>
    </row>
    <row r="1127" spans="1:19" ht="12.75" customHeight="1" thickBot="1" x14ac:dyDescent="0.25">
      <c r="A1127" s="31" t="s">
        <v>190</v>
      </c>
      <c r="B1127" s="31" t="s">
        <v>608</v>
      </c>
      <c r="C1127" s="31" t="s">
        <v>673</v>
      </c>
      <c r="F1127" s="31" t="s">
        <v>13</v>
      </c>
      <c r="G1127" s="354">
        <v>44410.511932870373</v>
      </c>
      <c r="H1127" s="354">
        <v>45538.639768518522</v>
      </c>
      <c r="I1127" s="19" t="str">
        <f t="shared" si="187"/>
        <v>J</v>
      </c>
      <c r="J1127" s="19" t="str">
        <f t="shared" si="188"/>
        <v>N</v>
      </c>
      <c r="K1127" s="19" t="str">
        <f t="shared" si="189"/>
        <v>zzzz</v>
      </c>
      <c r="L1127" s="19" t="str">
        <f t="shared" si="190"/>
        <v>RV</v>
      </c>
      <c r="M1127" s="19" t="str">
        <f t="shared" si="191"/>
        <v>-</v>
      </c>
      <c r="N1127" s="355">
        <f t="shared" si="192"/>
        <v>10</v>
      </c>
      <c r="O1127" s="355" t="str">
        <f t="shared" si="193"/>
        <v/>
      </c>
      <c r="P1127" s="19" t="str">
        <f t="shared" si="194"/>
        <v/>
      </c>
      <c r="Q1127" s="355">
        <f t="shared" si="195"/>
        <v>10</v>
      </c>
      <c r="R1127" s="355">
        <f t="shared" si="196"/>
        <v>739</v>
      </c>
      <c r="S1127" s="355">
        <f t="shared" si="197"/>
        <v>739</v>
      </c>
    </row>
    <row r="1128" spans="1:19" ht="12.75" customHeight="1" thickBot="1" x14ac:dyDescent="0.25">
      <c r="A1128" s="31" t="s">
        <v>988</v>
      </c>
      <c r="B1128" s="31" t="s">
        <v>989</v>
      </c>
      <c r="C1128" s="31" t="s">
        <v>673</v>
      </c>
      <c r="F1128" s="31" t="s">
        <v>6</v>
      </c>
      <c r="G1128" s="354">
        <v>45314.477800925924</v>
      </c>
      <c r="H1128" s="354">
        <v>45314.477800925924</v>
      </c>
      <c r="I1128" s="19" t="str">
        <f t="shared" si="187"/>
        <v>J</v>
      </c>
      <c r="J1128" s="19" t="str">
        <f t="shared" si="188"/>
        <v>N</v>
      </c>
      <c r="K1128" s="19" t="str">
        <f t="shared" si="189"/>
        <v>zzzz</v>
      </c>
      <c r="L1128" s="19" t="str">
        <f t="shared" si="190"/>
        <v>RV</v>
      </c>
      <c r="M1128" s="19" t="str">
        <f t="shared" si="191"/>
        <v>-</v>
      </c>
      <c r="N1128" s="355" t="str">
        <f t="shared" si="192"/>
        <v/>
      </c>
      <c r="O1128" s="355" t="str">
        <f t="shared" si="193"/>
        <v/>
      </c>
      <c r="P1128" s="19" t="str">
        <f t="shared" si="194"/>
        <v/>
      </c>
      <c r="Q1128" s="355">
        <f t="shared" si="195"/>
        <v>1</v>
      </c>
      <c r="R1128" s="355">
        <f t="shared" si="196"/>
        <v>740</v>
      </c>
      <c r="S1128" s="355">
        <f t="shared" si="197"/>
        <v>740</v>
      </c>
    </row>
    <row r="1129" spans="1:19" ht="12.75" customHeight="1" thickBot="1" x14ac:dyDescent="0.25">
      <c r="A1129" s="31" t="s">
        <v>988</v>
      </c>
      <c r="B1129" s="31" t="s">
        <v>989</v>
      </c>
      <c r="C1129" s="31" t="s">
        <v>673</v>
      </c>
      <c r="E1129" s="341">
        <v>12</v>
      </c>
      <c r="F1129" s="31" t="s">
        <v>16</v>
      </c>
      <c r="G1129" s="354">
        <v>45460.526053240741</v>
      </c>
      <c r="H1129" s="354">
        <v>45461.642291666663</v>
      </c>
      <c r="I1129" s="19" t="str">
        <f t="shared" si="187"/>
        <v>J</v>
      </c>
      <c r="J1129" s="19" t="str">
        <f t="shared" si="188"/>
        <v>N</v>
      </c>
      <c r="K1129" s="19" t="str">
        <f t="shared" si="189"/>
        <v>zzzz</v>
      </c>
      <c r="L1129" s="19" t="str">
        <f t="shared" si="190"/>
        <v>RV</v>
      </c>
      <c r="M1129" s="19" t="str">
        <f t="shared" si="191"/>
        <v>-</v>
      </c>
      <c r="N1129" s="355" t="str">
        <f t="shared" si="192"/>
        <v/>
      </c>
      <c r="O1129" s="355" t="str">
        <f t="shared" si="193"/>
        <v/>
      </c>
      <c r="P1129" s="19" t="str">
        <f t="shared" si="194"/>
        <v/>
      </c>
      <c r="Q1129" s="355">
        <f t="shared" si="195"/>
        <v>2</v>
      </c>
      <c r="R1129" s="355">
        <f t="shared" si="196"/>
        <v>741</v>
      </c>
      <c r="S1129" s="355">
        <f t="shared" si="197"/>
        <v>741</v>
      </c>
    </row>
    <row r="1130" spans="1:19" ht="12.75" customHeight="1" thickBot="1" x14ac:dyDescent="0.25">
      <c r="A1130" s="31" t="s">
        <v>988</v>
      </c>
      <c r="B1130" s="31" t="s">
        <v>989</v>
      </c>
      <c r="C1130" s="31" t="s">
        <v>673</v>
      </c>
      <c r="F1130" s="31" t="s">
        <v>9</v>
      </c>
      <c r="G1130" s="354">
        <v>45309.49732638889</v>
      </c>
      <c r="H1130" s="354">
        <v>45632.612013888887</v>
      </c>
      <c r="I1130" s="19" t="str">
        <f t="shared" si="187"/>
        <v>J</v>
      </c>
      <c r="J1130" s="19" t="str">
        <f t="shared" si="188"/>
        <v>N</v>
      </c>
      <c r="K1130" s="19" t="str">
        <f t="shared" si="189"/>
        <v>zzzz</v>
      </c>
      <c r="L1130" s="19" t="str">
        <f t="shared" si="190"/>
        <v>RV</v>
      </c>
      <c r="M1130" s="19" t="str">
        <f t="shared" si="191"/>
        <v>-</v>
      </c>
      <c r="N1130" s="355" t="str">
        <f t="shared" si="192"/>
        <v/>
      </c>
      <c r="O1130" s="355" t="str">
        <f t="shared" si="193"/>
        <v/>
      </c>
      <c r="P1130" s="19" t="str">
        <f t="shared" si="194"/>
        <v/>
      </c>
      <c r="Q1130" s="355">
        <f t="shared" si="195"/>
        <v>3</v>
      </c>
      <c r="R1130" s="355">
        <f t="shared" si="196"/>
        <v>742</v>
      </c>
      <c r="S1130" s="355">
        <f t="shared" si="197"/>
        <v>742</v>
      </c>
    </row>
    <row r="1131" spans="1:19" ht="12.75" customHeight="1" thickBot="1" x14ac:dyDescent="0.25">
      <c r="A1131" s="31" t="s">
        <v>988</v>
      </c>
      <c r="B1131" s="31" t="s">
        <v>989</v>
      </c>
      <c r="C1131" s="31" t="s">
        <v>673</v>
      </c>
      <c r="F1131" s="31" t="s">
        <v>11</v>
      </c>
      <c r="G1131" s="354">
        <v>45803.587708333333</v>
      </c>
      <c r="H1131" s="354">
        <v>45803.587708333333</v>
      </c>
      <c r="I1131" s="19" t="str">
        <f t="shared" si="187"/>
        <v>J</v>
      </c>
      <c r="J1131" s="19" t="str">
        <f t="shared" si="188"/>
        <v>N</v>
      </c>
      <c r="K1131" s="19" t="str">
        <f t="shared" si="189"/>
        <v>zzzz</v>
      </c>
      <c r="L1131" s="19" t="str">
        <f t="shared" si="190"/>
        <v>RV</v>
      </c>
      <c r="M1131" s="19" t="str">
        <f t="shared" si="191"/>
        <v>-</v>
      </c>
      <c r="N1131" s="355" t="str">
        <f t="shared" si="192"/>
        <v/>
      </c>
      <c r="O1131" s="355" t="str">
        <f t="shared" si="193"/>
        <v/>
      </c>
      <c r="P1131" s="19" t="str">
        <f t="shared" si="194"/>
        <v/>
      </c>
      <c r="Q1131" s="355">
        <f t="shared" si="195"/>
        <v>4</v>
      </c>
      <c r="R1131" s="355">
        <f t="shared" si="196"/>
        <v>743</v>
      </c>
      <c r="S1131" s="355">
        <f t="shared" si="197"/>
        <v>743</v>
      </c>
    </row>
    <row r="1132" spans="1:19" ht="12.75" customHeight="1" thickBot="1" x14ac:dyDescent="0.25">
      <c r="A1132" s="341" t="s">
        <v>988</v>
      </c>
      <c r="B1132" s="341" t="s">
        <v>989</v>
      </c>
      <c r="C1132" s="341" t="s">
        <v>673</v>
      </c>
      <c r="E1132" s="341">
        <v>17</v>
      </c>
      <c r="F1132" s="341" t="s">
        <v>15</v>
      </c>
      <c r="G1132" s="354">
        <v>44523.429120370369</v>
      </c>
      <c r="H1132" s="354">
        <v>44978.610497685186</v>
      </c>
      <c r="I1132" s="19" t="str">
        <f t="shared" si="187"/>
        <v>J</v>
      </c>
      <c r="J1132" s="19" t="str">
        <f t="shared" si="188"/>
        <v>N</v>
      </c>
      <c r="K1132" s="19" t="str">
        <f t="shared" si="189"/>
        <v>zzzz</v>
      </c>
      <c r="L1132" s="19" t="str">
        <f t="shared" si="190"/>
        <v>RV</v>
      </c>
      <c r="M1132" s="353" t="str">
        <f t="shared" si="191"/>
        <v>-</v>
      </c>
      <c r="N1132" s="356" t="str">
        <f t="shared" si="192"/>
        <v/>
      </c>
      <c r="O1132" s="356" t="str">
        <f t="shared" si="193"/>
        <v/>
      </c>
      <c r="P1132" s="353" t="str">
        <f t="shared" si="194"/>
        <v/>
      </c>
      <c r="Q1132" s="356">
        <f t="shared" si="195"/>
        <v>5</v>
      </c>
      <c r="R1132" s="356">
        <f t="shared" si="196"/>
        <v>744</v>
      </c>
      <c r="S1132" s="356">
        <f t="shared" si="197"/>
        <v>744</v>
      </c>
    </row>
    <row r="1133" spans="1:19" ht="12.75" customHeight="1" thickBot="1" x14ac:dyDescent="0.25">
      <c r="A1133" s="31" t="s">
        <v>988</v>
      </c>
      <c r="B1133" s="31" t="s">
        <v>989</v>
      </c>
      <c r="C1133" s="31" t="s">
        <v>673</v>
      </c>
      <c r="F1133" s="31" t="s">
        <v>12</v>
      </c>
      <c r="G1133" s="354">
        <v>45812.68209490741</v>
      </c>
      <c r="H1133" s="354">
        <v>45812.68209490741</v>
      </c>
      <c r="I1133" s="19" t="str">
        <f t="shared" si="187"/>
        <v>J</v>
      </c>
      <c r="J1133" s="19" t="str">
        <f t="shared" si="188"/>
        <v>N</v>
      </c>
      <c r="K1133" s="19" t="str">
        <f t="shared" si="189"/>
        <v>zzzz</v>
      </c>
      <c r="L1133" s="19" t="str">
        <f t="shared" si="190"/>
        <v>RV</v>
      </c>
      <c r="M1133" s="19" t="str">
        <f t="shared" si="191"/>
        <v>-</v>
      </c>
      <c r="N1133" s="355">
        <f t="shared" si="192"/>
        <v>6</v>
      </c>
      <c r="O1133" s="355" t="str">
        <f t="shared" si="193"/>
        <v/>
      </c>
      <c r="P1133" s="19" t="str">
        <f t="shared" si="194"/>
        <v/>
      </c>
      <c r="Q1133" s="355">
        <f t="shared" si="195"/>
        <v>6</v>
      </c>
      <c r="R1133" s="355">
        <f t="shared" si="196"/>
        <v>745</v>
      </c>
      <c r="S1133" s="355">
        <f t="shared" si="197"/>
        <v>745</v>
      </c>
    </row>
    <row r="1134" spans="1:19" ht="12.75" customHeight="1" thickBot="1" x14ac:dyDescent="0.25">
      <c r="A1134" s="31" t="s">
        <v>282</v>
      </c>
      <c r="B1134" s="31" t="s">
        <v>611</v>
      </c>
      <c r="C1134" s="31" t="s">
        <v>673</v>
      </c>
      <c r="E1134" s="341">
        <v>18</v>
      </c>
      <c r="F1134" s="31" t="s">
        <v>6</v>
      </c>
      <c r="G1134" s="354">
        <v>45314.478032407409</v>
      </c>
      <c r="H1134" s="354">
        <v>45470.355624999997</v>
      </c>
      <c r="I1134" s="19" t="str">
        <f t="shared" si="187"/>
        <v>J</v>
      </c>
      <c r="J1134" s="19" t="str">
        <f t="shared" si="188"/>
        <v>N</v>
      </c>
      <c r="K1134" s="19" t="str">
        <f t="shared" si="189"/>
        <v>zzzz</v>
      </c>
      <c r="L1134" s="19" t="str">
        <f t="shared" si="190"/>
        <v>RV</v>
      </c>
      <c r="M1134" s="19" t="str">
        <f t="shared" si="191"/>
        <v>-</v>
      </c>
      <c r="N1134" s="355" t="str">
        <f t="shared" si="192"/>
        <v/>
      </c>
      <c r="O1134" s="355" t="str">
        <f t="shared" si="193"/>
        <v/>
      </c>
      <c r="P1134" s="19" t="str">
        <f t="shared" si="194"/>
        <v/>
      </c>
      <c r="Q1134" s="355">
        <f t="shared" si="195"/>
        <v>1</v>
      </c>
      <c r="R1134" s="355">
        <f t="shared" si="196"/>
        <v>746</v>
      </c>
      <c r="S1134" s="355">
        <f t="shared" si="197"/>
        <v>746</v>
      </c>
    </row>
    <row r="1135" spans="1:19" ht="12.75" customHeight="1" thickBot="1" x14ac:dyDescent="0.25">
      <c r="A1135" s="31" t="s">
        <v>282</v>
      </c>
      <c r="B1135" s="31" t="s">
        <v>610</v>
      </c>
      <c r="C1135" s="31" t="s">
        <v>673</v>
      </c>
      <c r="E1135" s="341">
        <v>8</v>
      </c>
      <c r="F1135" s="31" t="s">
        <v>7</v>
      </c>
      <c r="G1135" s="354">
        <v>44154.294965277775</v>
      </c>
      <c r="H1135" s="354">
        <v>44902.542604166665</v>
      </c>
      <c r="I1135" s="19" t="str">
        <f t="shared" si="187"/>
        <v>J</v>
      </c>
      <c r="J1135" s="19" t="str">
        <f t="shared" si="188"/>
        <v>N</v>
      </c>
      <c r="K1135" s="19" t="str">
        <f t="shared" si="189"/>
        <v>zzzz</v>
      </c>
      <c r="L1135" s="19" t="str">
        <f t="shared" si="190"/>
        <v>RV</v>
      </c>
      <c r="M1135" s="19" t="str">
        <f t="shared" si="191"/>
        <v>-</v>
      </c>
      <c r="N1135" s="355" t="str">
        <f t="shared" si="192"/>
        <v/>
      </c>
      <c r="O1135" s="355" t="str">
        <f t="shared" si="193"/>
        <v/>
      </c>
      <c r="P1135" s="19" t="str">
        <f t="shared" si="194"/>
        <v/>
      </c>
      <c r="Q1135" s="355">
        <f t="shared" si="195"/>
        <v>2</v>
      </c>
      <c r="R1135" s="355">
        <f t="shared" si="196"/>
        <v>747</v>
      </c>
      <c r="S1135" s="355">
        <f t="shared" si="197"/>
        <v>747</v>
      </c>
    </row>
    <row r="1136" spans="1:19" ht="12.75" customHeight="1" thickBot="1" x14ac:dyDescent="0.25">
      <c r="A1136" s="31" t="s">
        <v>282</v>
      </c>
      <c r="B1136" s="31" t="s">
        <v>611</v>
      </c>
      <c r="C1136" s="31" t="s">
        <v>673</v>
      </c>
      <c r="E1136" s="341">
        <v>13</v>
      </c>
      <c r="F1136" s="31" t="s">
        <v>16</v>
      </c>
      <c r="G1136" s="354">
        <v>44040.481192129628</v>
      </c>
      <c r="H1136" s="354">
        <v>45461.643287037034</v>
      </c>
      <c r="I1136" s="19" t="str">
        <f t="shared" si="187"/>
        <v>J</v>
      </c>
      <c r="J1136" s="19" t="str">
        <f t="shared" si="188"/>
        <v>N</v>
      </c>
      <c r="K1136" s="19" t="str">
        <f t="shared" si="189"/>
        <v>zzzz</v>
      </c>
      <c r="L1136" s="19" t="str">
        <f t="shared" si="190"/>
        <v>RV</v>
      </c>
      <c r="M1136" s="19" t="str">
        <f t="shared" si="191"/>
        <v>-</v>
      </c>
      <c r="N1136" s="355" t="str">
        <f t="shared" si="192"/>
        <v/>
      </c>
      <c r="O1136" s="355" t="str">
        <f t="shared" si="193"/>
        <v/>
      </c>
      <c r="P1136" s="19" t="str">
        <f t="shared" si="194"/>
        <v/>
      </c>
      <c r="Q1136" s="355">
        <f t="shared" si="195"/>
        <v>3</v>
      </c>
      <c r="R1136" s="355">
        <f t="shared" si="196"/>
        <v>748</v>
      </c>
      <c r="S1136" s="355">
        <f t="shared" si="197"/>
        <v>748</v>
      </c>
    </row>
    <row r="1137" spans="1:19" ht="12.75" customHeight="1" thickBot="1" x14ac:dyDescent="0.25">
      <c r="A1137" s="341" t="s">
        <v>282</v>
      </c>
      <c r="B1137" s="341" t="s">
        <v>611</v>
      </c>
      <c r="C1137" s="341" t="s">
        <v>673</v>
      </c>
      <c r="E1137" s="341">
        <v>18</v>
      </c>
      <c r="F1137" s="341" t="s">
        <v>9</v>
      </c>
      <c r="G1137" s="354">
        <v>45309.497499999998</v>
      </c>
      <c r="H1137" s="354">
        <v>45453.466574074075</v>
      </c>
      <c r="I1137" s="19" t="str">
        <f t="shared" si="187"/>
        <v>J</v>
      </c>
      <c r="J1137" s="19" t="str">
        <f t="shared" si="188"/>
        <v>N</v>
      </c>
      <c r="K1137" s="19" t="str">
        <f t="shared" si="189"/>
        <v>zzzz</v>
      </c>
      <c r="L1137" s="19" t="str">
        <f t="shared" si="190"/>
        <v>RV</v>
      </c>
      <c r="M1137" s="353" t="str">
        <f t="shared" si="191"/>
        <v>-</v>
      </c>
      <c r="N1137" s="356" t="str">
        <f t="shared" si="192"/>
        <v/>
      </c>
      <c r="O1137" s="356" t="str">
        <f t="shared" si="193"/>
        <v/>
      </c>
      <c r="P1137" s="353" t="str">
        <f t="shared" si="194"/>
        <v/>
      </c>
      <c r="Q1137" s="356">
        <f t="shared" si="195"/>
        <v>4</v>
      </c>
      <c r="R1137" s="356">
        <f t="shared" si="196"/>
        <v>749</v>
      </c>
      <c r="S1137" s="356">
        <f t="shared" si="197"/>
        <v>749</v>
      </c>
    </row>
    <row r="1138" spans="1:19" ht="12.75" customHeight="1" thickBot="1" x14ac:dyDescent="0.25">
      <c r="A1138" s="341" t="s">
        <v>282</v>
      </c>
      <c r="B1138" s="341" t="s">
        <v>612</v>
      </c>
      <c r="C1138" s="341" t="s">
        <v>673</v>
      </c>
      <c r="F1138" s="341" t="s">
        <v>10</v>
      </c>
      <c r="G1138" s="354">
        <v>40732.559965277775</v>
      </c>
      <c r="H1138" s="354">
        <v>45453.663391203707</v>
      </c>
      <c r="I1138" s="19" t="str">
        <f t="shared" si="187"/>
        <v>J</v>
      </c>
      <c r="J1138" s="19" t="str">
        <f t="shared" si="188"/>
        <v>N</v>
      </c>
      <c r="K1138" s="19" t="str">
        <f t="shared" si="189"/>
        <v>zzzz</v>
      </c>
      <c r="L1138" s="19" t="str">
        <f t="shared" si="190"/>
        <v>RV</v>
      </c>
      <c r="M1138" s="353" t="str">
        <f t="shared" si="191"/>
        <v>-</v>
      </c>
      <c r="N1138" s="356" t="str">
        <f t="shared" si="192"/>
        <v/>
      </c>
      <c r="O1138" s="356" t="str">
        <f t="shared" si="193"/>
        <v/>
      </c>
      <c r="P1138" s="353" t="str">
        <f t="shared" si="194"/>
        <v/>
      </c>
      <c r="Q1138" s="356">
        <f t="shared" si="195"/>
        <v>5</v>
      </c>
      <c r="R1138" s="356">
        <f t="shared" si="196"/>
        <v>750</v>
      </c>
      <c r="S1138" s="356">
        <f t="shared" si="197"/>
        <v>750</v>
      </c>
    </row>
    <row r="1139" spans="1:19" ht="12.75" customHeight="1" thickBot="1" x14ac:dyDescent="0.25">
      <c r="A1139" s="31" t="s">
        <v>282</v>
      </c>
      <c r="B1139" s="31" t="s">
        <v>611</v>
      </c>
      <c r="C1139" s="31" t="s">
        <v>673</v>
      </c>
      <c r="F1139" s="31" t="s">
        <v>11</v>
      </c>
      <c r="G1139" s="354">
        <v>44664.62835648148</v>
      </c>
      <c r="H1139" s="354">
        <v>45258.552222222221</v>
      </c>
      <c r="I1139" s="19" t="str">
        <f t="shared" si="187"/>
        <v>J</v>
      </c>
      <c r="J1139" s="19" t="str">
        <f t="shared" si="188"/>
        <v>N</v>
      </c>
      <c r="K1139" s="19" t="str">
        <f t="shared" si="189"/>
        <v>zzzz</v>
      </c>
      <c r="L1139" s="19" t="str">
        <f t="shared" si="190"/>
        <v>RV</v>
      </c>
      <c r="M1139" s="19" t="str">
        <f t="shared" si="191"/>
        <v>-</v>
      </c>
      <c r="N1139" s="355" t="str">
        <f t="shared" si="192"/>
        <v/>
      </c>
      <c r="O1139" s="355" t="str">
        <f t="shared" si="193"/>
        <v/>
      </c>
      <c r="P1139" s="19" t="str">
        <f t="shared" si="194"/>
        <v/>
      </c>
      <c r="Q1139" s="355">
        <f t="shared" si="195"/>
        <v>6</v>
      </c>
      <c r="R1139" s="355">
        <f t="shared" si="196"/>
        <v>751</v>
      </c>
      <c r="S1139" s="355">
        <f t="shared" si="197"/>
        <v>751</v>
      </c>
    </row>
    <row r="1140" spans="1:19" ht="12.75" customHeight="1" thickBot="1" x14ac:dyDescent="0.25">
      <c r="A1140" s="31" t="s">
        <v>282</v>
      </c>
      <c r="B1140" s="31" t="s">
        <v>611</v>
      </c>
      <c r="C1140" s="31" t="s">
        <v>673</v>
      </c>
      <c r="E1140" s="341">
        <v>18</v>
      </c>
      <c r="F1140" s="31" t="s">
        <v>15</v>
      </c>
      <c r="G1140" s="354">
        <v>44425.430972222224</v>
      </c>
      <c r="H1140" s="354">
        <v>44978.610578703701</v>
      </c>
      <c r="I1140" s="19" t="str">
        <f t="shared" si="187"/>
        <v>J</v>
      </c>
      <c r="J1140" s="19" t="str">
        <f t="shared" si="188"/>
        <v>N</v>
      </c>
      <c r="K1140" s="19" t="str">
        <f t="shared" si="189"/>
        <v>zzzz</v>
      </c>
      <c r="L1140" s="19" t="str">
        <f t="shared" si="190"/>
        <v>RV</v>
      </c>
      <c r="M1140" s="19" t="str">
        <f t="shared" si="191"/>
        <v>-</v>
      </c>
      <c r="N1140" s="355" t="str">
        <f t="shared" si="192"/>
        <v/>
      </c>
      <c r="O1140" s="355" t="str">
        <f t="shared" si="193"/>
        <v/>
      </c>
      <c r="P1140" s="19" t="str">
        <f t="shared" si="194"/>
        <v/>
      </c>
      <c r="Q1140" s="355">
        <f t="shared" si="195"/>
        <v>7</v>
      </c>
      <c r="R1140" s="355">
        <f t="shared" si="196"/>
        <v>752</v>
      </c>
      <c r="S1140" s="355">
        <f t="shared" si="197"/>
        <v>752</v>
      </c>
    </row>
    <row r="1141" spans="1:19" ht="12.75" customHeight="1" thickBot="1" x14ac:dyDescent="0.25">
      <c r="A1141" s="31" t="s">
        <v>282</v>
      </c>
      <c r="B1141" s="31" t="s">
        <v>611</v>
      </c>
      <c r="C1141" s="31" t="s">
        <v>673</v>
      </c>
      <c r="F1141" s="31" t="s">
        <v>12</v>
      </c>
      <c r="G1141" s="354">
        <v>40442.302534722221</v>
      </c>
      <c r="H1141" s="354">
        <v>44838.427557870367</v>
      </c>
      <c r="I1141" s="19" t="str">
        <f t="shared" si="187"/>
        <v>J</v>
      </c>
      <c r="J1141" s="19" t="str">
        <f t="shared" si="188"/>
        <v>N</v>
      </c>
      <c r="K1141" s="19" t="str">
        <f t="shared" si="189"/>
        <v>zzzz</v>
      </c>
      <c r="L1141" s="19" t="str">
        <f t="shared" si="190"/>
        <v>RV</v>
      </c>
      <c r="M1141" s="19" t="str">
        <f t="shared" si="191"/>
        <v>-</v>
      </c>
      <c r="N1141" s="355" t="str">
        <f t="shared" si="192"/>
        <v/>
      </c>
      <c r="O1141" s="355" t="str">
        <f t="shared" si="193"/>
        <v/>
      </c>
      <c r="P1141" s="19" t="str">
        <f t="shared" si="194"/>
        <v/>
      </c>
      <c r="Q1141" s="355">
        <f t="shared" si="195"/>
        <v>8</v>
      </c>
      <c r="R1141" s="355">
        <f t="shared" si="196"/>
        <v>753</v>
      </c>
      <c r="S1141" s="355">
        <f t="shared" si="197"/>
        <v>753</v>
      </c>
    </row>
    <row r="1142" spans="1:19" ht="12.75" customHeight="1" thickBot="1" x14ac:dyDescent="0.25">
      <c r="A1142" s="31" t="s">
        <v>282</v>
      </c>
      <c r="B1142" s="31" t="s">
        <v>611</v>
      </c>
      <c r="C1142" s="31" t="s">
        <v>673</v>
      </c>
      <c r="F1142" s="31" t="s">
        <v>13</v>
      </c>
      <c r="G1142" s="354">
        <v>44719.48773148148</v>
      </c>
      <c r="H1142" s="354">
        <v>45538.640266203707</v>
      </c>
      <c r="I1142" s="19" t="str">
        <f t="shared" si="187"/>
        <v>J</v>
      </c>
      <c r="J1142" s="19" t="str">
        <f t="shared" si="188"/>
        <v>N</v>
      </c>
      <c r="K1142" s="19" t="str">
        <f t="shared" si="189"/>
        <v>zzzz</v>
      </c>
      <c r="L1142" s="19" t="str">
        <f t="shared" si="190"/>
        <v>RV</v>
      </c>
      <c r="M1142" s="19" t="str">
        <f t="shared" si="191"/>
        <v>-</v>
      </c>
      <c r="N1142" s="355">
        <f t="shared" si="192"/>
        <v>9</v>
      </c>
      <c r="O1142" s="355" t="str">
        <f t="shared" si="193"/>
        <v/>
      </c>
      <c r="P1142" s="19" t="str">
        <f t="shared" si="194"/>
        <v/>
      </c>
      <c r="Q1142" s="355">
        <f t="shared" si="195"/>
        <v>9</v>
      </c>
      <c r="R1142" s="355">
        <f t="shared" si="196"/>
        <v>754</v>
      </c>
      <c r="S1142" s="355">
        <f t="shared" si="197"/>
        <v>754</v>
      </c>
    </row>
    <row r="1143" spans="1:19" ht="12.75" customHeight="1" thickBot="1" x14ac:dyDescent="0.25">
      <c r="A1143" s="31" t="s">
        <v>1894</v>
      </c>
      <c r="B1143" s="31" t="s">
        <v>1896</v>
      </c>
      <c r="C1143" s="31" t="s">
        <v>673</v>
      </c>
      <c r="F1143" s="31" t="s">
        <v>6</v>
      </c>
      <c r="G1143" s="354">
        <v>45314.478506944448</v>
      </c>
      <c r="H1143" s="354">
        <v>45314.478506944448</v>
      </c>
      <c r="I1143" s="19" t="str">
        <f t="shared" si="187"/>
        <v>J</v>
      </c>
      <c r="J1143" s="19" t="str">
        <f t="shared" si="188"/>
        <v>N</v>
      </c>
      <c r="K1143" s="19" t="str">
        <f t="shared" si="189"/>
        <v>zzzz</v>
      </c>
      <c r="L1143" s="19" t="str">
        <f t="shared" si="190"/>
        <v>SB</v>
      </c>
      <c r="M1143" s="19" t="str">
        <f t="shared" si="191"/>
        <v>-</v>
      </c>
      <c r="N1143" s="355" t="str">
        <f t="shared" si="192"/>
        <v/>
      </c>
      <c r="O1143" s="355" t="str">
        <f t="shared" si="193"/>
        <v/>
      </c>
      <c r="P1143" s="19" t="str">
        <f t="shared" si="194"/>
        <v/>
      </c>
      <c r="Q1143" s="355">
        <f t="shared" si="195"/>
        <v>1</v>
      </c>
      <c r="R1143" s="355">
        <f t="shared" si="196"/>
        <v>755</v>
      </c>
      <c r="S1143" s="355">
        <f t="shared" si="197"/>
        <v>755</v>
      </c>
    </row>
    <row r="1144" spans="1:19" ht="12.75" customHeight="1" thickBot="1" x14ac:dyDescent="0.25">
      <c r="A1144" s="341" t="s">
        <v>1894</v>
      </c>
      <c r="B1144" s="341" t="s">
        <v>1896</v>
      </c>
      <c r="C1144" s="341" t="s">
        <v>673</v>
      </c>
      <c r="F1144" s="341" t="s">
        <v>9</v>
      </c>
      <c r="G1144" s="354">
        <v>45309.642442129632</v>
      </c>
      <c r="H1144" s="354">
        <v>45632.613206018519</v>
      </c>
      <c r="I1144" s="19" t="str">
        <f t="shared" si="187"/>
        <v>J</v>
      </c>
      <c r="J1144" s="19" t="str">
        <f t="shared" si="188"/>
        <v>N</v>
      </c>
      <c r="K1144" s="19" t="str">
        <f t="shared" si="189"/>
        <v>zzzz</v>
      </c>
      <c r="L1144" s="19" t="str">
        <f t="shared" si="190"/>
        <v>SB</v>
      </c>
      <c r="M1144" s="353" t="str">
        <f t="shared" si="191"/>
        <v>-</v>
      </c>
      <c r="N1144" s="356" t="str">
        <f t="shared" si="192"/>
        <v/>
      </c>
      <c r="O1144" s="356" t="str">
        <f t="shared" si="193"/>
        <v/>
      </c>
      <c r="P1144" s="353" t="str">
        <f t="shared" si="194"/>
        <v/>
      </c>
      <c r="Q1144" s="356">
        <f t="shared" si="195"/>
        <v>2</v>
      </c>
      <c r="R1144" s="356">
        <f t="shared" si="196"/>
        <v>756</v>
      </c>
      <c r="S1144" s="356">
        <f t="shared" si="197"/>
        <v>756</v>
      </c>
    </row>
    <row r="1145" spans="1:19" ht="12.75" customHeight="1" thickBot="1" x14ac:dyDescent="0.25">
      <c r="A1145" s="31" t="s">
        <v>1894</v>
      </c>
      <c r="B1145" s="31" t="s">
        <v>1896</v>
      </c>
      <c r="C1145" s="31" t="s">
        <v>673</v>
      </c>
      <c r="F1145" s="31" t="s">
        <v>11</v>
      </c>
      <c r="G1145" s="354">
        <v>45378.284479166665</v>
      </c>
      <c r="H1145" s="354">
        <v>45378.284479166665</v>
      </c>
      <c r="I1145" s="19" t="str">
        <f t="shared" si="187"/>
        <v>J</v>
      </c>
      <c r="J1145" s="19" t="str">
        <f t="shared" si="188"/>
        <v>N</v>
      </c>
      <c r="K1145" s="19" t="str">
        <f t="shared" si="189"/>
        <v>zzzz</v>
      </c>
      <c r="L1145" s="19" t="str">
        <f t="shared" si="190"/>
        <v>SB</v>
      </c>
      <c r="M1145" s="19" t="str">
        <f t="shared" si="191"/>
        <v>-</v>
      </c>
      <c r="N1145" s="355" t="str">
        <f t="shared" si="192"/>
        <v/>
      </c>
      <c r="O1145" s="355" t="str">
        <f t="shared" si="193"/>
        <v/>
      </c>
      <c r="P1145" s="19" t="str">
        <f t="shared" si="194"/>
        <v/>
      </c>
      <c r="Q1145" s="355">
        <f t="shared" si="195"/>
        <v>3</v>
      </c>
      <c r="R1145" s="355">
        <f t="shared" si="196"/>
        <v>757</v>
      </c>
      <c r="S1145" s="355">
        <f t="shared" si="197"/>
        <v>757</v>
      </c>
    </row>
    <row r="1146" spans="1:19" ht="12.75" customHeight="1" thickBot="1" x14ac:dyDescent="0.25">
      <c r="A1146" s="31" t="s">
        <v>1894</v>
      </c>
      <c r="B1146" s="31" t="s">
        <v>1896</v>
      </c>
      <c r="C1146" s="31" t="s">
        <v>673</v>
      </c>
      <c r="F1146" s="31" t="s">
        <v>15</v>
      </c>
      <c r="G1146" s="354">
        <v>45377.357905092591</v>
      </c>
      <c r="H1146" s="354">
        <v>45660.404224537036</v>
      </c>
      <c r="I1146" s="19" t="str">
        <f t="shared" si="187"/>
        <v>J</v>
      </c>
      <c r="J1146" s="19" t="str">
        <f t="shared" si="188"/>
        <v>N</v>
      </c>
      <c r="K1146" s="19" t="str">
        <f t="shared" si="189"/>
        <v>zzzz</v>
      </c>
      <c r="L1146" s="19" t="str">
        <f t="shared" si="190"/>
        <v>SB</v>
      </c>
      <c r="M1146" s="19" t="str">
        <f t="shared" si="191"/>
        <v>-</v>
      </c>
      <c r="N1146" s="355" t="str">
        <f t="shared" si="192"/>
        <v/>
      </c>
      <c r="O1146" s="355" t="str">
        <f t="shared" si="193"/>
        <v/>
      </c>
      <c r="P1146" s="19" t="str">
        <f t="shared" si="194"/>
        <v/>
      </c>
      <c r="Q1146" s="355">
        <f t="shared" si="195"/>
        <v>4</v>
      </c>
      <c r="R1146" s="355">
        <f t="shared" si="196"/>
        <v>758</v>
      </c>
      <c r="S1146" s="355">
        <f t="shared" si="197"/>
        <v>758</v>
      </c>
    </row>
    <row r="1147" spans="1:19" ht="12.75" customHeight="1" thickBot="1" x14ac:dyDescent="0.25">
      <c r="A1147" s="31" t="s">
        <v>1894</v>
      </c>
      <c r="B1147" s="31" t="s">
        <v>1896</v>
      </c>
      <c r="C1147" s="31" t="s">
        <v>673</v>
      </c>
      <c r="F1147" s="31" t="s">
        <v>12</v>
      </c>
      <c r="G1147" s="354">
        <v>45812.682685185187</v>
      </c>
      <c r="H1147" s="354">
        <v>45812.682685185187</v>
      </c>
      <c r="I1147" s="19" t="str">
        <f t="shared" si="187"/>
        <v>J</v>
      </c>
      <c r="J1147" s="19" t="str">
        <f t="shared" si="188"/>
        <v>N</v>
      </c>
      <c r="K1147" s="19" t="str">
        <f t="shared" si="189"/>
        <v>zzzz</v>
      </c>
      <c r="L1147" s="19" t="str">
        <f t="shared" si="190"/>
        <v>SB</v>
      </c>
      <c r="M1147" s="19" t="str">
        <f t="shared" si="191"/>
        <v>-</v>
      </c>
      <c r="N1147" s="355">
        <f t="shared" si="192"/>
        <v>5</v>
      </c>
      <c r="O1147" s="355" t="str">
        <f t="shared" si="193"/>
        <v/>
      </c>
      <c r="P1147" s="19" t="str">
        <f t="shared" si="194"/>
        <v/>
      </c>
      <c r="Q1147" s="355">
        <f t="shared" si="195"/>
        <v>5</v>
      </c>
      <c r="R1147" s="355">
        <f t="shared" si="196"/>
        <v>759</v>
      </c>
      <c r="S1147" s="355">
        <f t="shared" si="197"/>
        <v>759</v>
      </c>
    </row>
    <row r="1148" spans="1:19" ht="12.75" customHeight="1" thickBot="1" x14ac:dyDescent="0.25">
      <c r="A1148" s="31" t="s">
        <v>383</v>
      </c>
      <c r="B1148" s="31" t="s">
        <v>978</v>
      </c>
      <c r="C1148" s="31" t="s">
        <v>673</v>
      </c>
      <c r="F1148" s="31" t="s">
        <v>6</v>
      </c>
      <c r="G1148" s="354">
        <v>45314.478692129633</v>
      </c>
      <c r="H1148" s="354">
        <v>45314.478692129633</v>
      </c>
      <c r="I1148" s="19" t="str">
        <f t="shared" si="187"/>
        <v>J</v>
      </c>
      <c r="J1148" s="19" t="str">
        <f t="shared" si="188"/>
        <v>N</v>
      </c>
      <c r="K1148" s="19" t="str">
        <f t="shared" si="189"/>
        <v>zzzz</v>
      </c>
      <c r="L1148" s="19" t="str">
        <f t="shared" si="190"/>
        <v>SB</v>
      </c>
      <c r="M1148" s="19" t="str">
        <f t="shared" si="191"/>
        <v>-</v>
      </c>
      <c r="N1148" s="355" t="str">
        <f t="shared" si="192"/>
        <v/>
      </c>
      <c r="O1148" s="355" t="str">
        <f t="shared" si="193"/>
        <v/>
      </c>
      <c r="P1148" s="19" t="str">
        <f t="shared" si="194"/>
        <v/>
      </c>
      <c r="Q1148" s="355">
        <f t="shared" si="195"/>
        <v>1</v>
      </c>
      <c r="R1148" s="355">
        <f t="shared" si="196"/>
        <v>760</v>
      </c>
      <c r="S1148" s="355">
        <f t="shared" si="197"/>
        <v>760</v>
      </c>
    </row>
    <row r="1149" spans="1:19" ht="12.75" customHeight="1" thickBot="1" x14ac:dyDescent="0.25">
      <c r="A1149" s="341" t="s">
        <v>383</v>
      </c>
      <c r="B1149" s="341" t="s">
        <v>978</v>
      </c>
      <c r="C1149" s="341" t="s">
        <v>673</v>
      </c>
      <c r="F1149" s="341" t="s">
        <v>9</v>
      </c>
      <c r="G1149" s="354">
        <v>39826.64603009259</v>
      </c>
      <c r="H1149" s="354">
        <v>45632.613645833335</v>
      </c>
      <c r="I1149" s="19" t="str">
        <f t="shared" si="187"/>
        <v>J</v>
      </c>
      <c r="J1149" s="19" t="str">
        <f t="shared" si="188"/>
        <v>N</v>
      </c>
      <c r="K1149" s="19" t="str">
        <f t="shared" si="189"/>
        <v>zzzz</v>
      </c>
      <c r="L1149" s="19" t="str">
        <f t="shared" si="190"/>
        <v>SB</v>
      </c>
      <c r="M1149" s="353" t="str">
        <f t="shared" si="191"/>
        <v>-</v>
      </c>
      <c r="N1149" s="356" t="str">
        <f t="shared" si="192"/>
        <v/>
      </c>
      <c r="O1149" s="356" t="str">
        <f t="shared" si="193"/>
        <v/>
      </c>
      <c r="P1149" s="353" t="str">
        <f t="shared" si="194"/>
        <v/>
      </c>
      <c r="Q1149" s="356">
        <f t="shared" si="195"/>
        <v>2</v>
      </c>
      <c r="R1149" s="356">
        <f t="shared" si="196"/>
        <v>761</v>
      </c>
      <c r="S1149" s="356">
        <f t="shared" si="197"/>
        <v>761</v>
      </c>
    </row>
    <row r="1150" spans="1:19" ht="12.75" customHeight="1" thickBot="1" x14ac:dyDescent="0.25">
      <c r="A1150" s="341" t="s">
        <v>383</v>
      </c>
      <c r="B1150" s="341" t="s">
        <v>978</v>
      </c>
      <c r="C1150" s="341" t="s">
        <v>673</v>
      </c>
      <c r="F1150" s="341" t="s">
        <v>11</v>
      </c>
      <c r="G1150" s="354">
        <v>45803.610902777778</v>
      </c>
      <c r="H1150" s="354">
        <v>45803.611064814817</v>
      </c>
      <c r="I1150" s="19" t="str">
        <f t="shared" si="187"/>
        <v>J</v>
      </c>
      <c r="J1150" s="19" t="str">
        <f t="shared" si="188"/>
        <v>N</v>
      </c>
      <c r="K1150" s="19" t="str">
        <f t="shared" si="189"/>
        <v>zzzz</v>
      </c>
      <c r="L1150" s="19" t="str">
        <f t="shared" si="190"/>
        <v>SB</v>
      </c>
      <c r="M1150" s="19" t="str">
        <f t="shared" si="191"/>
        <v>-</v>
      </c>
      <c r="N1150" s="355" t="str">
        <f t="shared" si="192"/>
        <v/>
      </c>
      <c r="O1150" s="355" t="str">
        <f t="shared" si="193"/>
        <v/>
      </c>
      <c r="P1150" s="19" t="str">
        <f t="shared" si="194"/>
        <v/>
      </c>
      <c r="Q1150" s="355">
        <f t="shared" si="195"/>
        <v>3</v>
      </c>
      <c r="R1150" s="355">
        <f t="shared" si="196"/>
        <v>762</v>
      </c>
      <c r="S1150" s="355">
        <f t="shared" si="197"/>
        <v>762</v>
      </c>
    </row>
    <row r="1151" spans="1:19" ht="12.75" customHeight="1" thickBot="1" x14ac:dyDescent="0.25">
      <c r="A1151" s="341" t="s">
        <v>383</v>
      </c>
      <c r="B1151" s="341" t="s">
        <v>978</v>
      </c>
      <c r="C1151" s="341" t="s">
        <v>673</v>
      </c>
      <c r="F1151" s="341" t="s">
        <v>15</v>
      </c>
      <c r="G1151" s="354">
        <v>44523</v>
      </c>
      <c r="H1151" s="354">
        <v>45660.404340277775</v>
      </c>
      <c r="I1151" s="19" t="str">
        <f t="shared" si="187"/>
        <v>J</v>
      </c>
      <c r="J1151" s="19" t="str">
        <f t="shared" si="188"/>
        <v>N</v>
      </c>
      <c r="K1151" s="19" t="str">
        <f t="shared" si="189"/>
        <v>zzzz</v>
      </c>
      <c r="L1151" s="19" t="str">
        <f t="shared" si="190"/>
        <v>SB</v>
      </c>
      <c r="M1151" s="353" t="str">
        <f t="shared" si="191"/>
        <v>-</v>
      </c>
      <c r="N1151" s="356" t="str">
        <f t="shared" si="192"/>
        <v/>
      </c>
      <c r="O1151" s="356" t="str">
        <f t="shared" si="193"/>
        <v/>
      </c>
      <c r="P1151" s="353" t="str">
        <f t="shared" si="194"/>
        <v/>
      </c>
      <c r="Q1151" s="356">
        <f t="shared" si="195"/>
        <v>4</v>
      </c>
      <c r="R1151" s="356">
        <f t="shared" si="196"/>
        <v>763</v>
      </c>
      <c r="S1151" s="356">
        <f t="shared" si="197"/>
        <v>763</v>
      </c>
    </row>
    <row r="1152" spans="1:19" ht="12.75" customHeight="1" thickBot="1" x14ac:dyDescent="0.25">
      <c r="A1152" s="31" t="s">
        <v>383</v>
      </c>
      <c r="B1152" s="31" t="s">
        <v>978</v>
      </c>
      <c r="C1152" s="31" t="s">
        <v>673</v>
      </c>
      <c r="F1152" s="31" t="s">
        <v>12</v>
      </c>
      <c r="G1152" s="354">
        <v>44914.453344907408</v>
      </c>
      <c r="H1152" s="354">
        <v>44914.453344907408</v>
      </c>
      <c r="I1152" s="19" t="str">
        <f t="shared" si="187"/>
        <v>J</v>
      </c>
      <c r="J1152" s="19" t="str">
        <f t="shared" si="188"/>
        <v>N</v>
      </c>
      <c r="K1152" s="19" t="str">
        <f t="shared" si="189"/>
        <v>zzzz</v>
      </c>
      <c r="L1152" s="19" t="str">
        <f t="shared" si="190"/>
        <v>SB</v>
      </c>
      <c r="M1152" s="19" t="str">
        <f t="shared" si="191"/>
        <v>-</v>
      </c>
      <c r="N1152" s="355" t="str">
        <f t="shared" si="192"/>
        <v/>
      </c>
      <c r="O1152" s="355" t="str">
        <f t="shared" si="193"/>
        <v/>
      </c>
      <c r="P1152" s="19" t="str">
        <f t="shared" si="194"/>
        <v/>
      </c>
      <c r="Q1152" s="355">
        <f t="shared" si="195"/>
        <v>5</v>
      </c>
      <c r="R1152" s="355">
        <f t="shared" si="196"/>
        <v>764</v>
      </c>
      <c r="S1152" s="355">
        <f t="shared" si="197"/>
        <v>764</v>
      </c>
    </row>
    <row r="1153" spans="1:19" ht="12.75" customHeight="1" thickBot="1" x14ac:dyDescent="0.25">
      <c r="A1153" s="31" t="s">
        <v>383</v>
      </c>
      <c r="B1153" s="31" t="s">
        <v>978</v>
      </c>
      <c r="C1153" s="31" t="s">
        <v>673</v>
      </c>
      <c r="E1153" s="358"/>
      <c r="F1153" s="31" t="s">
        <v>13</v>
      </c>
      <c r="G1153" s="354">
        <v>43809.456620370373</v>
      </c>
      <c r="H1153" s="354">
        <v>45538.649143518516</v>
      </c>
      <c r="I1153" s="19" t="str">
        <f t="shared" si="187"/>
        <v>J</v>
      </c>
      <c r="J1153" s="19" t="str">
        <f t="shared" si="188"/>
        <v>N</v>
      </c>
      <c r="K1153" s="19" t="str">
        <f t="shared" si="189"/>
        <v>zzzz</v>
      </c>
      <c r="L1153" s="19" t="str">
        <f t="shared" si="190"/>
        <v>SB</v>
      </c>
      <c r="M1153" s="19" t="str">
        <f t="shared" si="191"/>
        <v>-</v>
      </c>
      <c r="N1153" s="355">
        <f t="shared" si="192"/>
        <v>6</v>
      </c>
      <c r="O1153" s="355" t="str">
        <f t="shared" si="193"/>
        <v/>
      </c>
      <c r="P1153" s="19" t="str">
        <f t="shared" si="194"/>
        <v/>
      </c>
      <c r="Q1153" s="355">
        <f t="shared" si="195"/>
        <v>6</v>
      </c>
      <c r="R1153" s="355">
        <f t="shared" si="196"/>
        <v>765</v>
      </c>
      <c r="S1153" s="355">
        <f t="shared" si="197"/>
        <v>765</v>
      </c>
    </row>
    <row r="1154" spans="1:19" ht="12.75" customHeight="1" thickBot="1" x14ac:dyDescent="0.25">
      <c r="A1154" s="341" t="s">
        <v>99</v>
      </c>
      <c r="B1154" s="341" t="s">
        <v>924</v>
      </c>
      <c r="C1154" s="341" t="s">
        <v>673</v>
      </c>
      <c r="F1154" s="341" t="s">
        <v>6</v>
      </c>
      <c r="G1154" s="354">
        <v>45314.479097222225</v>
      </c>
      <c r="H1154" s="354">
        <v>45314.479097222225</v>
      </c>
      <c r="I1154" s="19" t="str">
        <f t="shared" ref="I1154:I1217" si="198">IF((LEN(A1154)&gt;2),"J","N")</f>
        <v>J</v>
      </c>
      <c r="J1154" s="19" t="str">
        <f t="shared" ref="J1154:J1217" si="199">IF((D1154&gt;0),"J","N")</f>
        <v>N</v>
      </c>
      <c r="K1154" s="19" t="str">
        <f t="shared" ref="K1154:K1217" si="200">IF((D1154&gt;0),(MID(D1154,1,2)),"zzzz")</f>
        <v>zzzz</v>
      </c>
      <c r="L1154" s="19" t="str">
        <f t="shared" ref="L1154:L1217" si="201">MID(A1154,1,2)</f>
        <v>SB</v>
      </c>
      <c r="M1154" s="353" t="str">
        <f t="shared" ref="M1154:M1217" si="202">MID(A1154,3,1)</f>
        <v>-</v>
      </c>
      <c r="N1154" s="356" t="str">
        <f t="shared" ref="N1154:N1217" si="203">IF(A1154=A1155,"",Q1154)</f>
        <v/>
      </c>
      <c r="O1154" s="356" t="str">
        <f t="shared" ref="O1154:O1217" si="204">IF(D1154=D1155,"",R1154)</f>
        <v/>
      </c>
      <c r="P1154" s="353" t="str">
        <f t="shared" ref="P1154:P1217" si="205">IF(K1154=K1155,"",S1154)</f>
        <v/>
      </c>
      <c r="Q1154" s="356">
        <f t="shared" ref="Q1154:Q1217" si="206">IF(A1154=A1153,Q1153+ 1,1)</f>
        <v>1</v>
      </c>
      <c r="R1154" s="356">
        <f t="shared" ref="R1154:R1217" si="207">IF(D1154=D1153,R1153+ 1,1)</f>
        <v>766</v>
      </c>
      <c r="S1154" s="356">
        <f t="shared" ref="S1154:S1217" si="208">IF(K1154=K1153,S1153+ 1,1)</f>
        <v>766</v>
      </c>
    </row>
    <row r="1155" spans="1:19" ht="12.75" customHeight="1" thickBot="1" x14ac:dyDescent="0.25">
      <c r="A1155" s="31" t="s">
        <v>99</v>
      </c>
      <c r="B1155" s="31" t="s">
        <v>924</v>
      </c>
      <c r="C1155" s="31" t="s">
        <v>673</v>
      </c>
      <c r="F1155" s="31" t="s">
        <v>16</v>
      </c>
      <c r="G1155" s="354">
        <v>45460.526504629626</v>
      </c>
      <c r="H1155" s="354">
        <v>45460.526504629626</v>
      </c>
      <c r="I1155" s="19" t="str">
        <f t="shared" si="198"/>
        <v>J</v>
      </c>
      <c r="J1155" s="19" t="str">
        <f t="shared" si="199"/>
        <v>N</v>
      </c>
      <c r="K1155" s="19" t="str">
        <f t="shared" si="200"/>
        <v>zzzz</v>
      </c>
      <c r="L1155" s="19" t="str">
        <f t="shared" si="201"/>
        <v>SB</v>
      </c>
      <c r="M1155" s="19" t="str">
        <f t="shared" si="202"/>
        <v>-</v>
      </c>
      <c r="N1155" s="355" t="str">
        <f t="shared" si="203"/>
        <v/>
      </c>
      <c r="O1155" s="355" t="str">
        <f t="shared" si="204"/>
        <v/>
      </c>
      <c r="P1155" s="19" t="str">
        <f t="shared" si="205"/>
        <v/>
      </c>
      <c r="Q1155" s="355">
        <f t="shared" si="206"/>
        <v>2</v>
      </c>
      <c r="R1155" s="355">
        <f t="shared" si="207"/>
        <v>767</v>
      </c>
      <c r="S1155" s="355">
        <f t="shared" si="208"/>
        <v>767</v>
      </c>
    </row>
    <row r="1156" spans="1:19" ht="12.75" customHeight="1" thickBot="1" x14ac:dyDescent="0.25">
      <c r="A1156" s="341" t="s">
        <v>99</v>
      </c>
      <c r="B1156" s="341" t="s">
        <v>924</v>
      </c>
      <c r="C1156" s="341" t="s">
        <v>673</v>
      </c>
      <c r="F1156" s="341" t="s">
        <v>9</v>
      </c>
      <c r="G1156" s="354">
        <v>45309.497824074075</v>
      </c>
      <c r="H1156" s="354">
        <v>45632.614201388889</v>
      </c>
      <c r="I1156" s="19" t="str">
        <f t="shared" si="198"/>
        <v>J</v>
      </c>
      <c r="J1156" s="19" t="str">
        <f t="shared" si="199"/>
        <v>N</v>
      </c>
      <c r="K1156" s="19" t="str">
        <f t="shared" si="200"/>
        <v>zzzz</v>
      </c>
      <c r="L1156" s="19" t="str">
        <f t="shared" si="201"/>
        <v>SB</v>
      </c>
      <c r="M1156" s="19" t="str">
        <f t="shared" si="202"/>
        <v>-</v>
      </c>
      <c r="N1156" s="355" t="str">
        <f t="shared" si="203"/>
        <v/>
      </c>
      <c r="O1156" s="355" t="str">
        <f t="shared" si="204"/>
        <v/>
      </c>
      <c r="P1156" s="19" t="str">
        <f t="shared" si="205"/>
        <v/>
      </c>
      <c r="Q1156" s="355">
        <f t="shared" si="206"/>
        <v>3</v>
      </c>
      <c r="R1156" s="355">
        <f t="shared" si="207"/>
        <v>768</v>
      </c>
      <c r="S1156" s="355">
        <f t="shared" si="208"/>
        <v>768</v>
      </c>
    </row>
    <row r="1157" spans="1:19" ht="12.75" customHeight="1" thickBot="1" x14ac:dyDescent="0.25">
      <c r="A1157" s="31" t="s">
        <v>99</v>
      </c>
      <c r="B1157" s="31" t="s">
        <v>924</v>
      </c>
      <c r="C1157" s="31" t="s">
        <v>673</v>
      </c>
      <c r="F1157" s="31" t="s">
        <v>10</v>
      </c>
      <c r="G1157" s="354">
        <v>43285.407997685186</v>
      </c>
      <c r="H1157" s="354">
        <v>45453.636469907404</v>
      </c>
      <c r="I1157" s="19" t="str">
        <f t="shared" si="198"/>
        <v>J</v>
      </c>
      <c r="J1157" s="19" t="str">
        <f t="shared" si="199"/>
        <v>N</v>
      </c>
      <c r="K1157" s="19" t="str">
        <f t="shared" si="200"/>
        <v>zzzz</v>
      </c>
      <c r="L1157" s="19" t="str">
        <f t="shared" si="201"/>
        <v>SB</v>
      </c>
      <c r="M1157" s="19" t="str">
        <f t="shared" si="202"/>
        <v>-</v>
      </c>
      <c r="N1157" s="355" t="str">
        <f t="shared" si="203"/>
        <v/>
      </c>
      <c r="O1157" s="355" t="str">
        <f t="shared" si="204"/>
        <v/>
      </c>
      <c r="P1157" s="19" t="str">
        <f t="shared" si="205"/>
        <v/>
      </c>
      <c r="Q1157" s="355">
        <f t="shared" si="206"/>
        <v>4</v>
      </c>
      <c r="R1157" s="355">
        <f t="shared" si="207"/>
        <v>769</v>
      </c>
      <c r="S1157" s="355">
        <f t="shared" si="208"/>
        <v>769</v>
      </c>
    </row>
    <row r="1158" spans="1:19" ht="12.75" customHeight="1" thickBot="1" x14ac:dyDescent="0.25">
      <c r="A1158" s="341" t="s">
        <v>99</v>
      </c>
      <c r="B1158" s="341" t="s">
        <v>924</v>
      </c>
      <c r="C1158" s="341" t="s">
        <v>673</v>
      </c>
      <c r="F1158" s="341" t="s">
        <v>11</v>
      </c>
      <c r="G1158" s="354">
        <v>45799.584618055553</v>
      </c>
      <c r="H1158" s="354">
        <v>45820.336782407408</v>
      </c>
      <c r="I1158" s="19" t="str">
        <f t="shared" si="198"/>
        <v>J</v>
      </c>
      <c r="J1158" s="19" t="str">
        <f t="shared" si="199"/>
        <v>N</v>
      </c>
      <c r="K1158" s="19" t="str">
        <f t="shared" si="200"/>
        <v>zzzz</v>
      </c>
      <c r="L1158" s="19" t="str">
        <f t="shared" si="201"/>
        <v>SB</v>
      </c>
      <c r="M1158" s="353" t="str">
        <f t="shared" si="202"/>
        <v>-</v>
      </c>
      <c r="N1158" s="356" t="str">
        <f t="shared" si="203"/>
        <v/>
      </c>
      <c r="O1158" s="356" t="str">
        <f t="shared" si="204"/>
        <v/>
      </c>
      <c r="P1158" s="353" t="str">
        <f t="shared" si="205"/>
        <v/>
      </c>
      <c r="Q1158" s="356">
        <f t="shared" si="206"/>
        <v>5</v>
      </c>
      <c r="R1158" s="356">
        <f t="shared" si="207"/>
        <v>770</v>
      </c>
      <c r="S1158" s="356">
        <f t="shared" si="208"/>
        <v>770</v>
      </c>
    </row>
    <row r="1159" spans="1:19" ht="12.75" customHeight="1" thickBot="1" x14ac:dyDescent="0.25">
      <c r="A1159" s="31" t="s">
        <v>99</v>
      </c>
      <c r="B1159" s="31" t="s">
        <v>924</v>
      </c>
      <c r="C1159" s="31" t="s">
        <v>673</v>
      </c>
      <c r="F1159" s="31" t="s">
        <v>15</v>
      </c>
      <c r="G1159" s="354">
        <v>44523</v>
      </c>
      <c r="H1159" s="354">
        <v>44603.428912037038</v>
      </c>
      <c r="I1159" s="19" t="str">
        <f t="shared" si="198"/>
        <v>J</v>
      </c>
      <c r="J1159" s="19" t="str">
        <f t="shared" si="199"/>
        <v>N</v>
      </c>
      <c r="K1159" s="19" t="str">
        <f t="shared" si="200"/>
        <v>zzzz</v>
      </c>
      <c r="L1159" s="19" t="str">
        <f t="shared" si="201"/>
        <v>SB</v>
      </c>
      <c r="M1159" s="19" t="str">
        <f t="shared" si="202"/>
        <v>-</v>
      </c>
      <c r="N1159" s="355" t="str">
        <f t="shared" si="203"/>
        <v/>
      </c>
      <c r="O1159" s="355" t="str">
        <f t="shared" si="204"/>
        <v/>
      </c>
      <c r="P1159" s="19" t="str">
        <f t="shared" si="205"/>
        <v/>
      </c>
      <c r="Q1159" s="355">
        <f t="shared" si="206"/>
        <v>6</v>
      </c>
      <c r="R1159" s="355">
        <f t="shared" si="207"/>
        <v>771</v>
      </c>
      <c r="S1159" s="355">
        <f t="shared" si="208"/>
        <v>771</v>
      </c>
    </row>
    <row r="1160" spans="1:19" ht="12.75" customHeight="1" thickBot="1" x14ac:dyDescent="0.25">
      <c r="A1160" s="31" t="s">
        <v>99</v>
      </c>
      <c r="B1160" s="31" t="s">
        <v>924</v>
      </c>
      <c r="C1160" s="31" t="s">
        <v>673</v>
      </c>
      <c r="F1160" s="31" t="s">
        <v>12</v>
      </c>
      <c r="G1160" s="354">
        <v>45798.415821759256</v>
      </c>
      <c r="H1160" s="354">
        <v>45798.416203703702</v>
      </c>
      <c r="I1160" s="19" t="str">
        <f t="shared" si="198"/>
        <v>J</v>
      </c>
      <c r="J1160" s="19" t="str">
        <f t="shared" si="199"/>
        <v>N</v>
      </c>
      <c r="K1160" s="19" t="str">
        <f t="shared" si="200"/>
        <v>zzzz</v>
      </c>
      <c r="L1160" s="19" t="str">
        <f t="shared" si="201"/>
        <v>SB</v>
      </c>
      <c r="M1160" s="19" t="str">
        <f t="shared" si="202"/>
        <v>-</v>
      </c>
      <c r="N1160" s="355" t="str">
        <f t="shared" si="203"/>
        <v/>
      </c>
      <c r="O1160" s="355" t="str">
        <f t="shared" si="204"/>
        <v/>
      </c>
      <c r="P1160" s="19" t="str">
        <f t="shared" si="205"/>
        <v/>
      </c>
      <c r="Q1160" s="355">
        <f t="shared" si="206"/>
        <v>7</v>
      </c>
      <c r="R1160" s="355">
        <f t="shared" si="207"/>
        <v>772</v>
      </c>
      <c r="S1160" s="355">
        <f t="shared" si="208"/>
        <v>772</v>
      </c>
    </row>
    <row r="1161" spans="1:19" ht="12.75" customHeight="1" thickBot="1" x14ac:dyDescent="0.25">
      <c r="A1161" s="31" t="s">
        <v>99</v>
      </c>
      <c r="B1161" s="31" t="s">
        <v>924</v>
      </c>
      <c r="C1161" s="31" t="s">
        <v>673</v>
      </c>
      <c r="F1161" s="31" t="s">
        <v>13</v>
      </c>
      <c r="G1161" s="354">
        <v>44720.605266203704</v>
      </c>
      <c r="H1161" s="354">
        <v>45503.713645833333</v>
      </c>
      <c r="I1161" s="19" t="str">
        <f t="shared" si="198"/>
        <v>J</v>
      </c>
      <c r="J1161" s="19" t="str">
        <f t="shared" si="199"/>
        <v>N</v>
      </c>
      <c r="K1161" s="19" t="str">
        <f t="shared" si="200"/>
        <v>zzzz</v>
      </c>
      <c r="L1161" s="19" t="str">
        <f t="shared" si="201"/>
        <v>SB</v>
      </c>
      <c r="M1161" s="19" t="str">
        <f t="shared" si="202"/>
        <v>-</v>
      </c>
      <c r="N1161" s="355">
        <f t="shared" si="203"/>
        <v>8</v>
      </c>
      <c r="O1161" s="355" t="str">
        <f t="shared" si="204"/>
        <v/>
      </c>
      <c r="P1161" s="19" t="str">
        <f t="shared" si="205"/>
        <v/>
      </c>
      <c r="Q1161" s="355">
        <f t="shared" si="206"/>
        <v>8</v>
      </c>
      <c r="R1161" s="355">
        <f t="shared" si="207"/>
        <v>773</v>
      </c>
      <c r="S1161" s="355">
        <f t="shared" si="208"/>
        <v>773</v>
      </c>
    </row>
    <row r="1162" spans="1:19" ht="12.75" customHeight="1" thickBot="1" x14ac:dyDescent="0.25">
      <c r="A1162" s="341" t="s">
        <v>314</v>
      </c>
      <c r="B1162" s="341" t="s">
        <v>891</v>
      </c>
      <c r="C1162" s="341" t="s">
        <v>673</v>
      </c>
      <c r="F1162" s="341" t="s">
        <v>6</v>
      </c>
      <c r="G1162" s="354">
        <v>45314.479641203703</v>
      </c>
      <c r="H1162" s="354">
        <v>45314.479641203703</v>
      </c>
      <c r="I1162" s="19" t="str">
        <f t="shared" si="198"/>
        <v>J</v>
      </c>
      <c r="J1162" s="19" t="str">
        <f t="shared" si="199"/>
        <v>N</v>
      </c>
      <c r="K1162" s="19" t="str">
        <f t="shared" si="200"/>
        <v>zzzz</v>
      </c>
      <c r="L1162" s="19" t="str">
        <f t="shared" si="201"/>
        <v>SB</v>
      </c>
      <c r="M1162" s="19" t="str">
        <f t="shared" si="202"/>
        <v>-</v>
      </c>
      <c r="N1162" s="355" t="str">
        <f t="shared" si="203"/>
        <v/>
      </c>
      <c r="O1162" s="355" t="str">
        <f t="shared" si="204"/>
        <v/>
      </c>
      <c r="P1162" s="19" t="str">
        <f t="shared" si="205"/>
        <v/>
      </c>
      <c r="Q1162" s="355">
        <f t="shared" si="206"/>
        <v>1</v>
      </c>
      <c r="R1162" s="355">
        <f t="shared" si="207"/>
        <v>774</v>
      </c>
      <c r="S1162" s="355">
        <f t="shared" si="208"/>
        <v>774</v>
      </c>
    </row>
    <row r="1163" spans="1:19" ht="12.75" customHeight="1" thickBot="1" x14ac:dyDescent="0.25">
      <c r="A1163" s="341" t="s">
        <v>314</v>
      </c>
      <c r="B1163" s="341" t="s">
        <v>891</v>
      </c>
      <c r="C1163" s="341" t="s">
        <v>673</v>
      </c>
      <c r="F1163" s="341" t="s">
        <v>16</v>
      </c>
      <c r="G1163" s="354">
        <v>44601.443530092591</v>
      </c>
      <c r="H1163" s="354">
        <v>44601.443530092591</v>
      </c>
      <c r="I1163" s="19" t="str">
        <f t="shared" si="198"/>
        <v>J</v>
      </c>
      <c r="J1163" s="19" t="str">
        <f t="shared" si="199"/>
        <v>N</v>
      </c>
      <c r="K1163" s="19" t="str">
        <f t="shared" si="200"/>
        <v>zzzz</v>
      </c>
      <c r="L1163" s="19" t="str">
        <f t="shared" si="201"/>
        <v>SB</v>
      </c>
      <c r="M1163" s="353" t="str">
        <f t="shared" si="202"/>
        <v>-</v>
      </c>
      <c r="N1163" s="356" t="str">
        <f t="shared" si="203"/>
        <v/>
      </c>
      <c r="O1163" s="356" t="str">
        <f t="shared" si="204"/>
        <v/>
      </c>
      <c r="P1163" s="353" t="str">
        <f t="shared" si="205"/>
        <v/>
      </c>
      <c r="Q1163" s="356">
        <f t="shared" si="206"/>
        <v>2</v>
      </c>
      <c r="R1163" s="356">
        <f t="shared" si="207"/>
        <v>775</v>
      </c>
      <c r="S1163" s="356">
        <f t="shared" si="208"/>
        <v>775</v>
      </c>
    </row>
    <row r="1164" spans="1:19" ht="12.75" customHeight="1" thickBot="1" x14ac:dyDescent="0.25">
      <c r="A1164" s="341" t="s">
        <v>314</v>
      </c>
      <c r="B1164" s="341" t="s">
        <v>891</v>
      </c>
      <c r="C1164" s="341" t="s">
        <v>673</v>
      </c>
      <c r="F1164" s="341" t="s">
        <v>9</v>
      </c>
      <c r="G1164" s="354">
        <v>45309.49900462963</v>
      </c>
      <c r="H1164" s="354">
        <v>45632.61513888889</v>
      </c>
      <c r="I1164" s="19" t="str">
        <f t="shared" si="198"/>
        <v>J</v>
      </c>
      <c r="J1164" s="19" t="str">
        <f t="shared" si="199"/>
        <v>N</v>
      </c>
      <c r="K1164" s="19" t="str">
        <f t="shared" si="200"/>
        <v>zzzz</v>
      </c>
      <c r="L1164" s="19" t="str">
        <f t="shared" si="201"/>
        <v>SB</v>
      </c>
      <c r="M1164" s="19" t="str">
        <f t="shared" si="202"/>
        <v>-</v>
      </c>
      <c r="N1164" s="355" t="str">
        <f t="shared" si="203"/>
        <v/>
      </c>
      <c r="O1164" s="355" t="str">
        <f t="shared" si="204"/>
        <v/>
      </c>
      <c r="P1164" s="19" t="str">
        <f t="shared" si="205"/>
        <v/>
      </c>
      <c r="Q1164" s="355">
        <f t="shared" si="206"/>
        <v>3</v>
      </c>
      <c r="R1164" s="355">
        <f t="shared" si="207"/>
        <v>776</v>
      </c>
      <c r="S1164" s="355">
        <f t="shared" si="208"/>
        <v>776</v>
      </c>
    </row>
    <row r="1165" spans="1:19" ht="12.75" customHeight="1" thickBot="1" x14ac:dyDescent="0.25">
      <c r="A1165" s="31" t="s">
        <v>314</v>
      </c>
      <c r="B1165" s="31" t="s">
        <v>891</v>
      </c>
      <c r="C1165" s="31" t="s">
        <v>673</v>
      </c>
      <c r="F1165" s="31" t="s">
        <v>11</v>
      </c>
      <c r="G1165" s="354">
        <v>45803.576469907406</v>
      </c>
      <c r="H1165" s="354">
        <v>45803.576469907406</v>
      </c>
      <c r="I1165" s="19" t="str">
        <f t="shared" si="198"/>
        <v>J</v>
      </c>
      <c r="J1165" s="19" t="str">
        <f t="shared" si="199"/>
        <v>N</v>
      </c>
      <c r="K1165" s="19" t="str">
        <f t="shared" si="200"/>
        <v>zzzz</v>
      </c>
      <c r="L1165" s="19" t="str">
        <f t="shared" si="201"/>
        <v>SB</v>
      </c>
      <c r="M1165" s="19" t="str">
        <f t="shared" si="202"/>
        <v>-</v>
      </c>
      <c r="N1165" s="355" t="str">
        <f t="shared" si="203"/>
        <v/>
      </c>
      <c r="O1165" s="355" t="str">
        <f t="shared" si="204"/>
        <v/>
      </c>
      <c r="P1165" s="19" t="str">
        <f t="shared" si="205"/>
        <v/>
      </c>
      <c r="Q1165" s="355">
        <f t="shared" si="206"/>
        <v>4</v>
      </c>
      <c r="R1165" s="355">
        <f t="shared" si="207"/>
        <v>777</v>
      </c>
      <c r="S1165" s="355">
        <f t="shared" si="208"/>
        <v>777</v>
      </c>
    </row>
    <row r="1166" spans="1:19" ht="12.75" customHeight="1" thickBot="1" x14ac:dyDescent="0.25">
      <c r="A1166" s="31" t="s">
        <v>314</v>
      </c>
      <c r="B1166" s="31" t="s">
        <v>891</v>
      </c>
      <c r="C1166" s="31" t="s">
        <v>673</v>
      </c>
      <c r="F1166" s="31" t="s">
        <v>12</v>
      </c>
      <c r="G1166" s="354">
        <v>45812.683333333334</v>
      </c>
      <c r="H1166" s="354">
        <v>45812.683333333334</v>
      </c>
      <c r="I1166" s="19" t="str">
        <f t="shared" si="198"/>
        <v>J</v>
      </c>
      <c r="J1166" s="19" t="str">
        <f t="shared" si="199"/>
        <v>N</v>
      </c>
      <c r="K1166" s="19" t="str">
        <f t="shared" si="200"/>
        <v>zzzz</v>
      </c>
      <c r="L1166" s="19" t="str">
        <f t="shared" si="201"/>
        <v>SB</v>
      </c>
      <c r="M1166" s="19" t="str">
        <f t="shared" si="202"/>
        <v>-</v>
      </c>
      <c r="N1166" s="355">
        <f t="shared" si="203"/>
        <v>5</v>
      </c>
      <c r="O1166" s="355" t="str">
        <f t="shared" si="204"/>
        <v/>
      </c>
      <c r="P1166" s="19" t="str">
        <f t="shared" si="205"/>
        <v/>
      </c>
      <c r="Q1166" s="355">
        <f t="shared" si="206"/>
        <v>5</v>
      </c>
      <c r="R1166" s="355">
        <f t="shared" si="207"/>
        <v>778</v>
      </c>
      <c r="S1166" s="355">
        <f t="shared" si="208"/>
        <v>778</v>
      </c>
    </row>
    <row r="1167" spans="1:19" ht="12.75" customHeight="1" thickBot="1" x14ac:dyDescent="0.25">
      <c r="A1167" s="31" t="s">
        <v>100</v>
      </c>
      <c r="B1167" s="31" t="s">
        <v>923</v>
      </c>
      <c r="C1167" s="31" t="s">
        <v>673</v>
      </c>
      <c r="F1167" s="31" t="s">
        <v>6</v>
      </c>
      <c r="G1167" s="354">
        <v>45314.480034722219</v>
      </c>
      <c r="H1167" s="354">
        <v>45314.480034722219</v>
      </c>
      <c r="I1167" s="19" t="str">
        <f t="shared" si="198"/>
        <v>J</v>
      </c>
      <c r="J1167" s="19" t="str">
        <f t="shared" si="199"/>
        <v>N</v>
      </c>
      <c r="K1167" s="19" t="str">
        <f t="shared" si="200"/>
        <v>zzzz</v>
      </c>
      <c r="L1167" s="19" t="str">
        <f t="shared" si="201"/>
        <v>SB</v>
      </c>
      <c r="M1167" s="19" t="str">
        <f t="shared" si="202"/>
        <v>-</v>
      </c>
      <c r="N1167" s="355" t="str">
        <f t="shared" si="203"/>
        <v/>
      </c>
      <c r="O1167" s="355" t="str">
        <f t="shared" si="204"/>
        <v/>
      </c>
      <c r="P1167" s="19" t="str">
        <f t="shared" si="205"/>
        <v/>
      </c>
      <c r="Q1167" s="355">
        <f t="shared" si="206"/>
        <v>1</v>
      </c>
      <c r="R1167" s="355">
        <f t="shared" si="207"/>
        <v>779</v>
      </c>
      <c r="S1167" s="355">
        <f t="shared" si="208"/>
        <v>779</v>
      </c>
    </row>
    <row r="1168" spans="1:19" ht="12.75" customHeight="1" thickBot="1" x14ac:dyDescent="0.25">
      <c r="A1168" s="341" t="s">
        <v>100</v>
      </c>
      <c r="B1168" s="341" t="s">
        <v>923</v>
      </c>
      <c r="C1168" s="341" t="s">
        <v>673</v>
      </c>
      <c r="F1168" s="341" t="s">
        <v>9</v>
      </c>
      <c r="G1168" s="354">
        <v>45309.500798611109</v>
      </c>
      <c r="H1168" s="354">
        <v>45632.615844907406</v>
      </c>
      <c r="I1168" s="19" t="str">
        <f t="shared" si="198"/>
        <v>J</v>
      </c>
      <c r="J1168" s="19" t="str">
        <f t="shared" si="199"/>
        <v>N</v>
      </c>
      <c r="K1168" s="19" t="str">
        <f t="shared" si="200"/>
        <v>zzzz</v>
      </c>
      <c r="L1168" s="19" t="str">
        <f t="shared" si="201"/>
        <v>SB</v>
      </c>
      <c r="M1168" s="19" t="str">
        <f t="shared" si="202"/>
        <v>-</v>
      </c>
      <c r="N1168" s="355" t="str">
        <f t="shared" si="203"/>
        <v/>
      </c>
      <c r="O1168" s="355" t="str">
        <f t="shared" si="204"/>
        <v/>
      </c>
      <c r="P1168" s="19" t="str">
        <f t="shared" si="205"/>
        <v/>
      </c>
      <c r="Q1168" s="355">
        <f t="shared" si="206"/>
        <v>2</v>
      </c>
      <c r="R1168" s="355">
        <f t="shared" si="207"/>
        <v>780</v>
      </c>
      <c r="S1168" s="355">
        <f t="shared" si="208"/>
        <v>780</v>
      </c>
    </row>
    <row r="1169" spans="1:19" ht="12.75" customHeight="1" thickBot="1" x14ac:dyDescent="0.25">
      <c r="A1169" s="341" t="s">
        <v>100</v>
      </c>
      <c r="B1169" s="341" t="s">
        <v>619</v>
      </c>
      <c r="C1169" s="341" t="s">
        <v>673</v>
      </c>
      <c r="F1169" s="341" t="s">
        <v>10</v>
      </c>
      <c r="G1169" s="354">
        <v>43270.613368055558</v>
      </c>
      <c r="H1169" s="354">
        <v>45453.664039351854</v>
      </c>
      <c r="I1169" s="19" t="str">
        <f t="shared" si="198"/>
        <v>J</v>
      </c>
      <c r="J1169" s="19" t="str">
        <f t="shared" si="199"/>
        <v>N</v>
      </c>
      <c r="K1169" s="19" t="str">
        <f t="shared" si="200"/>
        <v>zzzz</v>
      </c>
      <c r="L1169" s="19" t="str">
        <f t="shared" si="201"/>
        <v>SB</v>
      </c>
      <c r="M1169" s="353" t="str">
        <f t="shared" si="202"/>
        <v>-</v>
      </c>
      <c r="N1169" s="356" t="str">
        <f t="shared" si="203"/>
        <v/>
      </c>
      <c r="O1169" s="356" t="str">
        <f t="shared" si="204"/>
        <v/>
      </c>
      <c r="P1169" s="353" t="str">
        <f t="shared" si="205"/>
        <v/>
      </c>
      <c r="Q1169" s="356">
        <f t="shared" si="206"/>
        <v>3</v>
      </c>
      <c r="R1169" s="356">
        <f t="shared" si="207"/>
        <v>781</v>
      </c>
      <c r="S1169" s="356">
        <f t="shared" si="208"/>
        <v>781</v>
      </c>
    </row>
    <row r="1170" spans="1:19" ht="12.75" customHeight="1" thickBot="1" x14ac:dyDescent="0.25">
      <c r="A1170" s="31" t="s">
        <v>100</v>
      </c>
      <c r="B1170" s="31" t="s">
        <v>923</v>
      </c>
      <c r="C1170" s="31" t="s">
        <v>673</v>
      </c>
      <c r="F1170" s="31" t="s">
        <v>11</v>
      </c>
      <c r="G1170" s="354">
        <v>45799.585266203707</v>
      </c>
      <c r="H1170" s="354">
        <v>45799.585266203707</v>
      </c>
      <c r="I1170" s="19" t="str">
        <f t="shared" si="198"/>
        <v>J</v>
      </c>
      <c r="J1170" s="19" t="str">
        <f t="shared" si="199"/>
        <v>N</v>
      </c>
      <c r="K1170" s="19" t="str">
        <f t="shared" si="200"/>
        <v>zzzz</v>
      </c>
      <c r="L1170" s="19" t="str">
        <f t="shared" si="201"/>
        <v>SB</v>
      </c>
      <c r="M1170" s="19" t="str">
        <f t="shared" si="202"/>
        <v>-</v>
      </c>
      <c r="N1170" s="355" t="str">
        <f t="shared" si="203"/>
        <v/>
      </c>
      <c r="O1170" s="355" t="str">
        <f t="shared" si="204"/>
        <v/>
      </c>
      <c r="P1170" s="19" t="str">
        <f t="shared" si="205"/>
        <v/>
      </c>
      <c r="Q1170" s="355">
        <f t="shared" si="206"/>
        <v>4</v>
      </c>
      <c r="R1170" s="355">
        <f t="shared" si="207"/>
        <v>782</v>
      </c>
      <c r="S1170" s="355">
        <f t="shared" si="208"/>
        <v>782</v>
      </c>
    </row>
    <row r="1171" spans="1:19" ht="12.75" customHeight="1" thickBot="1" x14ac:dyDescent="0.25">
      <c r="A1171" s="31" t="s">
        <v>100</v>
      </c>
      <c r="B1171" s="31" t="s">
        <v>923</v>
      </c>
      <c r="C1171" s="31" t="s">
        <v>673</v>
      </c>
      <c r="F1171" s="31" t="s">
        <v>15</v>
      </c>
      <c r="G1171" s="354">
        <v>44523</v>
      </c>
      <c r="H1171" s="354">
        <v>44603.428043981483</v>
      </c>
      <c r="I1171" s="19" t="str">
        <f t="shared" si="198"/>
        <v>J</v>
      </c>
      <c r="J1171" s="19" t="str">
        <f t="shared" si="199"/>
        <v>N</v>
      </c>
      <c r="K1171" s="19" t="str">
        <f t="shared" si="200"/>
        <v>zzzz</v>
      </c>
      <c r="L1171" s="19" t="str">
        <f t="shared" si="201"/>
        <v>SB</v>
      </c>
      <c r="M1171" s="19" t="str">
        <f t="shared" si="202"/>
        <v>-</v>
      </c>
      <c r="N1171" s="355" t="str">
        <f t="shared" si="203"/>
        <v/>
      </c>
      <c r="O1171" s="355" t="str">
        <f t="shared" si="204"/>
        <v/>
      </c>
      <c r="P1171" s="19" t="str">
        <f t="shared" si="205"/>
        <v/>
      </c>
      <c r="Q1171" s="355">
        <f t="shared" si="206"/>
        <v>5</v>
      </c>
      <c r="R1171" s="355">
        <f t="shared" si="207"/>
        <v>783</v>
      </c>
      <c r="S1171" s="355">
        <f t="shared" si="208"/>
        <v>783</v>
      </c>
    </row>
    <row r="1172" spans="1:19" ht="12.75" customHeight="1" thickBot="1" x14ac:dyDescent="0.25">
      <c r="A1172" s="31" t="s">
        <v>100</v>
      </c>
      <c r="B1172" s="31" t="s">
        <v>923</v>
      </c>
      <c r="C1172" s="31" t="s">
        <v>673</v>
      </c>
      <c r="F1172" s="31" t="s">
        <v>12</v>
      </c>
      <c r="G1172" s="354">
        <v>42854.418888888889</v>
      </c>
      <c r="H1172" s="354">
        <v>44777.371689814812</v>
      </c>
      <c r="I1172" s="19" t="str">
        <f t="shared" si="198"/>
        <v>J</v>
      </c>
      <c r="J1172" s="19" t="str">
        <f t="shared" si="199"/>
        <v>N</v>
      </c>
      <c r="K1172" s="19" t="str">
        <f t="shared" si="200"/>
        <v>zzzz</v>
      </c>
      <c r="L1172" s="19" t="str">
        <f t="shared" si="201"/>
        <v>SB</v>
      </c>
      <c r="M1172" s="19" t="str">
        <f t="shared" si="202"/>
        <v>-</v>
      </c>
      <c r="N1172" s="355" t="str">
        <f t="shared" si="203"/>
        <v/>
      </c>
      <c r="O1172" s="355" t="str">
        <f t="shared" si="204"/>
        <v/>
      </c>
      <c r="P1172" s="19" t="str">
        <f t="shared" si="205"/>
        <v/>
      </c>
      <c r="Q1172" s="355">
        <f t="shared" si="206"/>
        <v>6</v>
      </c>
      <c r="R1172" s="355">
        <f t="shared" si="207"/>
        <v>784</v>
      </c>
      <c r="S1172" s="355">
        <f t="shared" si="208"/>
        <v>784</v>
      </c>
    </row>
    <row r="1173" spans="1:19" ht="12.75" customHeight="1" thickBot="1" x14ac:dyDescent="0.25">
      <c r="A1173" s="31" t="s">
        <v>100</v>
      </c>
      <c r="B1173" s="31" t="s">
        <v>2160</v>
      </c>
      <c r="C1173" s="31" t="s">
        <v>673</v>
      </c>
      <c r="F1173" s="31" t="s">
        <v>13</v>
      </c>
      <c r="G1173" s="354">
        <v>44720.605729166666</v>
      </c>
      <c r="H1173" s="354">
        <v>45538.650324074071</v>
      </c>
      <c r="I1173" s="19" t="str">
        <f t="shared" si="198"/>
        <v>J</v>
      </c>
      <c r="J1173" s="19" t="str">
        <f t="shared" si="199"/>
        <v>N</v>
      </c>
      <c r="K1173" s="19" t="str">
        <f t="shared" si="200"/>
        <v>zzzz</v>
      </c>
      <c r="L1173" s="19" t="str">
        <f t="shared" si="201"/>
        <v>SB</v>
      </c>
      <c r="M1173" s="19" t="str">
        <f t="shared" si="202"/>
        <v>-</v>
      </c>
      <c r="N1173" s="355">
        <f t="shared" si="203"/>
        <v>7</v>
      </c>
      <c r="O1173" s="355" t="str">
        <f t="shared" si="204"/>
        <v/>
      </c>
      <c r="P1173" s="19" t="str">
        <f t="shared" si="205"/>
        <v/>
      </c>
      <c r="Q1173" s="355">
        <f t="shared" si="206"/>
        <v>7</v>
      </c>
      <c r="R1173" s="355">
        <f t="shared" si="207"/>
        <v>785</v>
      </c>
      <c r="S1173" s="355">
        <f t="shared" si="208"/>
        <v>785</v>
      </c>
    </row>
    <row r="1174" spans="1:19" ht="12.75" customHeight="1" thickBot="1" x14ac:dyDescent="0.25">
      <c r="A1174" s="31" t="s">
        <v>1046</v>
      </c>
      <c r="B1174" s="31" t="s">
        <v>1047</v>
      </c>
      <c r="C1174" s="31" t="s">
        <v>673</v>
      </c>
      <c r="E1174" s="341">
        <v>43</v>
      </c>
      <c r="F1174" s="31" t="s">
        <v>6</v>
      </c>
      <c r="G1174" s="354">
        <v>45314.481273148151</v>
      </c>
      <c r="H1174" s="354">
        <v>45470.361122685186</v>
      </c>
      <c r="I1174" s="19" t="str">
        <f t="shared" si="198"/>
        <v>J</v>
      </c>
      <c r="J1174" s="19" t="str">
        <f t="shared" si="199"/>
        <v>N</v>
      </c>
      <c r="K1174" s="19" t="str">
        <f t="shared" si="200"/>
        <v>zzzz</v>
      </c>
      <c r="L1174" s="19" t="str">
        <f t="shared" si="201"/>
        <v>SL</v>
      </c>
      <c r="M1174" s="19" t="str">
        <f t="shared" si="202"/>
        <v>-</v>
      </c>
      <c r="N1174" s="355" t="str">
        <f t="shared" si="203"/>
        <v/>
      </c>
      <c r="O1174" s="355" t="str">
        <f t="shared" si="204"/>
        <v/>
      </c>
      <c r="P1174" s="19" t="str">
        <f t="shared" si="205"/>
        <v/>
      </c>
      <c r="Q1174" s="355">
        <f t="shared" si="206"/>
        <v>1</v>
      </c>
      <c r="R1174" s="355">
        <f t="shared" si="207"/>
        <v>786</v>
      </c>
      <c r="S1174" s="355">
        <f t="shared" si="208"/>
        <v>786</v>
      </c>
    </row>
    <row r="1175" spans="1:19" ht="12.75" customHeight="1" thickBot="1" x14ac:dyDescent="0.25">
      <c r="A1175" s="31" t="s">
        <v>1046</v>
      </c>
      <c r="B1175" s="31" t="s">
        <v>1047</v>
      </c>
      <c r="C1175" s="31" t="s">
        <v>673</v>
      </c>
      <c r="F1175" s="31" t="s">
        <v>16</v>
      </c>
      <c r="G1175" s="354">
        <v>45460.527025462965</v>
      </c>
      <c r="H1175" s="354">
        <v>45624.461481481485</v>
      </c>
      <c r="I1175" s="19" t="str">
        <f t="shared" si="198"/>
        <v>J</v>
      </c>
      <c r="J1175" s="19" t="str">
        <f t="shared" si="199"/>
        <v>N</v>
      </c>
      <c r="K1175" s="19" t="str">
        <f t="shared" si="200"/>
        <v>zzzz</v>
      </c>
      <c r="L1175" s="19" t="str">
        <f t="shared" si="201"/>
        <v>SL</v>
      </c>
      <c r="M1175" s="19" t="str">
        <f t="shared" si="202"/>
        <v>-</v>
      </c>
      <c r="N1175" s="355" t="str">
        <f t="shared" si="203"/>
        <v/>
      </c>
      <c r="O1175" s="355" t="str">
        <f t="shared" si="204"/>
        <v/>
      </c>
      <c r="P1175" s="19" t="str">
        <f t="shared" si="205"/>
        <v/>
      </c>
      <c r="Q1175" s="355">
        <f t="shared" si="206"/>
        <v>2</v>
      </c>
      <c r="R1175" s="355">
        <f t="shared" si="207"/>
        <v>787</v>
      </c>
      <c r="S1175" s="355">
        <f t="shared" si="208"/>
        <v>787</v>
      </c>
    </row>
    <row r="1176" spans="1:19" ht="12.75" customHeight="1" thickBot="1" x14ac:dyDescent="0.25">
      <c r="A1176" s="31" t="s">
        <v>1046</v>
      </c>
      <c r="B1176" s="31" t="s">
        <v>1047</v>
      </c>
      <c r="C1176" s="31" t="s">
        <v>673</v>
      </c>
      <c r="E1176" s="341">
        <v>44</v>
      </c>
      <c r="F1176" s="31" t="s">
        <v>9</v>
      </c>
      <c r="G1176" s="354">
        <v>44977.664675925924</v>
      </c>
      <c r="H1176" s="354">
        <v>45453.467719907407</v>
      </c>
      <c r="I1176" s="19" t="str">
        <f t="shared" si="198"/>
        <v>J</v>
      </c>
      <c r="J1176" s="19" t="str">
        <f t="shared" si="199"/>
        <v>N</v>
      </c>
      <c r="K1176" s="19" t="str">
        <f t="shared" si="200"/>
        <v>zzzz</v>
      </c>
      <c r="L1176" s="19" t="str">
        <f t="shared" si="201"/>
        <v>SL</v>
      </c>
      <c r="M1176" s="19" t="str">
        <f t="shared" si="202"/>
        <v>-</v>
      </c>
      <c r="N1176" s="355" t="str">
        <f t="shared" si="203"/>
        <v/>
      </c>
      <c r="O1176" s="355" t="str">
        <f t="shared" si="204"/>
        <v/>
      </c>
      <c r="P1176" s="19" t="str">
        <f t="shared" si="205"/>
        <v/>
      </c>
      <c r="Q1176" s="355">
        <f t="shared" si="206"/>
        <v>3</v>
      </c>
      <c r="R1176" s="355">
        <f t="shared" si="207"/>
        <v>788</v>
      </c>
      <c r="S1176" s="355">
        <f t="shared" si="208"/>
        <v>788</v>
      </c>
    </row>
    <row r="1177" spans="1:19" ht="12.75" customHeight="1" thickBot="1" x14ac:dyDescent="0.25">
      <c r="A1177" s="31" t="s">
        <v>1046</v>
      </c>
      <c r="B1177" s="31" t="s">
        <v>1047</v>
      </c>
      <c r="C1177" s="31" t="s">
        <v>673</v>
      </c>
      <c r="F1177" s="31" t="s">
        <v>15</v>
      </c>
      <c r="G1177" s="354">
        <v>44523</v>
      </c>
      <c r="H1177" s="354">
        <v>44777.523252314815</v>
      </c>
      <c r="I1177" s="19" t="str">
        <f t="shared" si="198"/>
        <v>J</v>
      </c>
      <c r="J1177" s="19" t="str">
        <f t="shared" si="199"/>
        <v>N</v>
      </c>
      <c r="K1177" s="19" t="str">
        <f t="shared" si="200"/>
        <v>zzzz</v>
      </c>
      <c r="L1177" s="19" t="str">
        <f t="shared" si="201"/>
        <v>SL</v>
      </c>
      <c r="M1177" s="19" t="str">
        <f t="shared" si="202"/>
        <v>-</v>
      </c>
      <c r="N1177" s="355" t="str">
        <f t="shared" si="203"/>
        <v/>
      </c>
      <c r="O1177" s="355" t="str">
        <f t="shared" si="204"/>
        <v/>
      </c>
      <c r="P1177" s="19" t="str">
        <f t="shared" si="205"/>
        <v/>
      </c>
      <c r="Q1177" s="355">
        <f t="shared" si="206"/>
        <v>4</v>
      </c>
      <c r="R1177" s="355">
        <f t="shared" si="207"/>
        <v>789</v>
      </c>
      <c r="S1177" s="355">
        <f t="shared" si="208"/>
        <v>789</v>
      </c>
    </row>
    <row r="1178" spans="1:19" ht="12.75" customHeight="1" thickBot="1" x14ac:dyDescent="0.25">
      <c r="A1178" s="31" t="s">
        <v>1046</v>
      </c>
      <c r="B1178" s="31" t="s">
        <v>1047</v>
      </c>
      <c r="C1178" s="31" t="s">
        <v>673</v>
      </c>
      <c r="F1178" s="31" t="s">
        <v>12</v>
      </c>
      <c r="G1178" s="354">
        <v>44837.59002314815</v>
      </c>
      <c r="H1178" s="354">
        <v>44837.59002314815</v>
      </c>
      <c r="I1178" s="19" t="str">
        <f t="shared" si="198"/>
        <v>J</v>
      </c>
      <c r="J1178" s="19" t="str">
        <f t="shared" si="199"/>
        <v>N</v>
      </c>
      <c r="K1178" s="19" t="str">
        <f t="shared" si="200"/>
        <v>zzzz</v>
      </c>
      <c r="L1178" s="19" t="str">
        <f t="shared" si="201"/>
        <v>SL</v>
      </c>
      <c r="M1178" s="19" t="str">
        <f t="shared" si="202"/>
        <v>-</v>
      </c>
      <c r="N1178" s="355">
        <f t="shared" si="203"/>
        <v>5</v>
      </c>
      <c r="O1178" s="355" t="str">
        <f t="shared" si="204"/>
        <v/>
      </c>
      <c r="P1178" s="19" t="str">
        <f t="shared" si="205"/>
        <v/>
      </c>
      <c r="Q1178" s="355">
        <f t="shared" si="206"/>
        <v>5</v>
      </c>
      <c r="R1178" s="355">
        <f t="shared" si="207"/>
        <v>790</v>
      </c>
      <c r="S1178" s="355">
        <f t="shared" si="208"/>
        <v>790</v>
      </c>
    </row>
    <row r="1179" spans="1:19" ht="12.75" customHeight="1" thickBot="1" x14ac:dyDescent="0.25">
      <c r="A1179" s="341" t="s">
        <v>1042</v>
      </c>
      <c r="B1179" s="341" t="s">
        <v>1045</v>
      </c>
      <c r="C1179" s="341" t="s">
        <v>673</v>
      </c>
      <c r="F1179" s="341" t="s">
        <v>6</v>
      </c>
      <c r="G1179" s="354">
        <v>45314.481469907405</v>
      </c>
      <c r="H1179" s="354">
        <v>45314.481469907405</v>
      </c>
      <c r="I1179" s="19" t="str">
        <f t="shared" si="198"/>
        <v>J</v>
      </c>
      <c r="J1179" s="19" t="str">
        <f t="shared" si="199"/>
        <v>N</v>
      </c>
      <c r="K1179" s="19" t="str">
        <f t="shared" si="200"/>
        <v>zzzz</v>
      </c>
      <c r="L1179" s="19" t="str">
        <f t="shared" si="201"/>
        <v>SL</v>
      </c>
      <c r="M1179" s="19" t="str">
        <f t="shared" si="202"/>
        <v>-</v>
      </c>
      <c r="N1179" s="355" t="str">
        <f t="shared" si="203"/>
        <v/>
      </c>
      <c r="O1179" s="355" t="str">
        <f t="shared" si="204"/>
        <v/>
      </c>
      <c r="P1179" s="19" t="str">
        <f t="shared" si="205"/>
        <v/>
      </c>
      <c r="Q1179" s="355">
        <f t="shared" si="206"/>
        <v>1</v>
      </c>
      <c r="R1179" s="355">
        <f t="shared" si="207"/>
        <v>791</v>
      </c>
      <c r="S1179" s="355">
        <f t="shared" si="208"/>
        <v>791</v>
      </c>
    </row>
    <row r="1180" spans="1:19" ht="12.75" customHeight="1" thickBot="1" x14ac:dyDescent="0.25">
      <c r="A1180" s="341" t="s">
        <v>1042</v>
      </c>
      <c r="B1180" s="341" t="s">
        <v>1045</v>
      </c>
      <c r="C1180" s="341" t="s">
        <v>673</v>
      </c>
      <c r="F1180" s="341" t="s">
        <v>9</v>
      </c>
      <c r="G1180" s="354">
        <v>45309.611597222225</v>
      </c>
      <c r="H1180" s="354">
        <v>45632.619247685187</v>
      </c>
      <c r="I1180" s="19" t="str">
        <f t="shared" si="198"/>
        <v>J</v>
      </c>
      <c r="J1180" s="19" t="str">
        <f t="shared" si="199"/>
        <v>N</v>
      </c>
      <c r="K1180" s="19" t="str">
        <f t="shared" si="200"/>
        <v>zzzz</v>
      </c>
      <c r="L1180" s="19" t="str">
        <f t="shared" si="201"/>
        <v>SL</v>
      </c>
      <c r="M1180" s="353" t="str">
        <f t="shared" si="202"/>
        <v>-</v>
      </c>
      <c r="N1180" s="356" t="str">
        <f t="shared" si="203"/>
        <v/>
      </c>
      <c r="O1180" s="356" t="str">
        <f t="shared" si="204"/>
        <v/>
      </c>
      <c r="P1180" s="353" t="str">
        <f t="shared" si="205"/>
        <v/>
      </c>
      <c r="Q1180" s="356">
        <f t="shared" si="206"/>
        <v>2</v>
      </c>
      <c r="R1180" s="356">
        <f t="shared" si="207"/>
        <v>792</v>
      </c>
      <c r="S1180" s="356">
        <f t="shared" si="208"/>
        <v>792</v>
      </c>
    </row>
    <row r="1181" spans="1:19" ht="12.75" customHeight="1" thickBot="1" x14ac:dyDescent="0.25">
      <c r="A1181" s="341" t="s">
        <v>1042</v>
      </c>
      <c r="B1181" s="341" t="s">
        <v>1045</v>
      </c>
      <c r="C1181" s="341" t="s">
        <v>673</v>
      </c>
      <c r="F1181" s="341" t="s">
        <v>11</v>
      </c>
      <c r="G1181" s="354">
        <v>45677.644733796296</v>
      </c>
      <c r="H1181" s="354">
        <v>45677.644733796296</v>
      </c>
      <c r="I1181" s="19" t="str">
        <f t="shared" si="198"/>
        <v>J</v>
      </c>
      <c r="J1181" s="19" t="str">
        <f t="shared" si="199"/>
        <v>N</v>
      </c>
      <c r="K1181" s="19" t="str">
        <f t="shared" si="200"/>
        <v>zzzz</v>
      </c>
      <c r="L1181" s="19" t="str">
        <f t="shared" si="201"/>
        <v>SL</v>
      </c>
      <c r="M1181" s="19" t="str">
        <f t="shared" si="202"/>
        <v>-</v>
      </c>
      <c r="N1181" s="355" t="str">
        <f t="shared" si="203"/>
        <v/>
      </c>
      <c r="O1181" s="355" t="str">
        <f t="shared" si="204"/>
        <v/>
      </c>
      <c r="P1181" s="19" t="str">
        <f t="shared" si="205"/>
        <v/>
      </c>
      <c r="Q1181" s="355">
        <f t="shared" si="206"/>
        <v>3</v>
      </c>
      <c r="R1181" s="355">
        <f t="shared" si="207"/>
        <v>793</v>
      </c>
      <c r="S1181" s="355">
        <f t="shared" si="208"/>
        <v>793</v>
      </c>
    </row>
    <row r="1182" spans="1:19" ht="12.75" customHeight="1" thickBot="1" x14ac:dyDescent="0.25">
      <c r="A1182" s="31" t="s">
        <v>1042</v>
      </c>
      <c r="B1182" s="31" t="s">
        <v>1045</v>
      </c>
      <c r="C1182" s="31" t="s">
        <v>673</v>
      </c>
      <c r="F1182" s="31" t="s">
        <v>15</v>
      </c>
      <c r="G1182" s="354">
        <v>44648.482523148145</v>
      </c>
      <c r="H1182" s="354">
        <v>44648.482523148145</v>
      </c>
      <c r="I1182" s="19" t="str">
        <f t="shared" si="198"/>
        <v>J</v>
      </c>
      <c r="J1182" s="19" t="str">
        <f t="shared" si="199"/>
        <v>N</v>
      </c>
      <c r="K1182" s="19" t="str">
        <f t="shared" si="200"/>
        <v>zzzz</v>
      </c>
      <c r="L1182" s="19" t="str">
        <f t="shared" si="201"/>
        <v>SL</v>
      </c>
      <c r="M1182" s="19" t="str">
        <f t="shared" si="202"/>
        <v>-</v>
      </c>
      <c r="N1182" s="355" t="str">
        <f t="shared" si="203"/>
        <v/>
      </c>
      <c r="O1182" s="355" t="str">
        <f t="shared" si="204"/>
        <v/>
      </c>
      <c r="P1182" s="19" t="str">
        <f t="shared" si="205"/>
        <v/>
      </c>
      <c r="Q1182" s="355">
        <f t="shared" si="206"/>
        <v>4</v>
      </c>
      <c r="R1182" s="355">
        <f t="shared" si="207"/>
        <v>794</v>
      </c>
      <c r="S1182" s="355">
        <f t="shared" si="208"/>
        <v>794</v>
      </c>
    </row>
    <row r="1183" spans="1:19" ht="12.75" customHeight="1" thickBot="1" x14ac:dyDescent="0.25">
      <c r="A1183" s="341" t="s">
        <v>1042</v>
      </c>
      <c r="B1183" s="341" t="s">
        <v>1045</v>
      </c>
      <c r="C1183" s="341" t="s">
        <v>673</v>
      </c>
      <c r="F1183" s="341" t="s">
        <v>12</v>
      </c>
      <c r="G1183" s="354">
        <v>45812.684537037036</v>
      </c>
      <c r="H1183" s="354">
        <v>45812.684537037036</v>
      </c>
      <c r="I1183" s="19" t="str">
        <f t="shared" si="198"/>
        <v>J</v>
      </c>
      <c r="J1183" s="19" t="str">
        <f t="shared" si="199"/>
        <v>N</v>
      </c>
      <c r="K1183" s="19" t="str">
        <f t="shared" si="200"/>
        <v>zzzz</v>
      </c>
      <c r="L1183" s="19" t="str">
        <f t="shared" si="201"/>
        <v>SL</v>
      </c>
      <c r="M1183" s="19" t="str">
        <f t="shared" si="202"/>
        <v>-</v>
      </c>
      <c r="N1183" s="355">
        <f t="shared" si="203"/>
        <v>5</v>
      </c>
      <c r="O1183" s="355" t="str">
        <f t="shared" si="204"/>
        <v/>
      </c>
      <c r="P1183" s="19" t="str">
        <f t="shared" si="205"/>
        <v/>
      </c>
      <c r="Q1183" s="355">
        <f t="shared" si="206"/>
        <v>5</v>
      </c>
      <c r="R1183" s="355">
        <f t="shared" si="207"/>
        <v>795</v>
      </c>
      <c r="S1183" s="355">
        <f t="shared" si="208"/>
        <v>795</v>
      </c>
    </row>
    <row r="1184" spans="1:19" ht="12.75" customHeight="1" thickBot="1" x14ac:dyDescent="0.25">
      <c r="A1184" s="31" t="s">
        <v>1155</v>
      </c>
      <c r="B1184" s="31" t="s">
        <v>1787</v>
      </c>
      <c r="C1184" s="31" t="s">
        <v>673</v>
      </c>
      <c r="F1184" s="31" t="s">
        <v>6</v>
      </c>
      <c r="G1184" s="354">
        <v>45314.48164351852</v>
      </c>
      <c r="H1184" s="354">
        <v>45314.48164351852</v>
      </c>
      <c r="I1184" s="19" t="str">
        <f t="shared" si="198"/>
        <v>J</v>
      </c>
      <c r="J1184" s="19" t="str">
        <f t="shared" si="199"/>
        <v>N</v>
      </c>
      <c r="K1184" s="19" t="str">
        <f t="shared" si="200"/>
        <v>zzzz</v>
      </c>
      <c r="L1184" s="19" t="str">
        <f t="shared" si="201"/>
        <v>SL</v>
      </c>
      <c r="M1184" s="19" t="str">
        <f t="shared" si="202"/>
        <v>-</v>
      </c>
      <c r="N1184" s="355" t="str">
        <f t="shared" si="203"/>
        <v/>
      </c>
      <c r="O1184" s="355" t="str">
        <f t="shared" si="204"/>
        <v/>
      </c>
      <c r="P1184" s="19" t="str">
        <f t="shared" si="205"/>
        <v/>
      </c>
      <c r="Q1184" s="355">
        <f t="shared" si="206"/>
        <v>1</v>
      </c>
      <c r="R1184" s="355">
        <f t="shared" si="207"/>
        <v>796</v>
      </c>
      <c r="S1184" s="355">
        <f t="shared" si="208"/>
        <v>796</v>
      </c>
    </row>
    <row r="1185" spans="1:19" ht="12.75" customHeight="1" thickBot="1" x14ac:dyDescent="0.25">
      <c r="A1185" s="31" t="s">
        <v>1155</v>
      </c>
      <c r="B1185" s="31" t="s">
        <v>1787</v>
      </c>
      <c r="C1185" s="31" t="s">
        <v>673</v>
      </c>
      <c r="F1185" s="31" t="s">
        <v>16</v>
      </c>
      <c r="G1185" s="354">
        <v>45460.527337962965</v>
      </c>
      <c r="H1185" s="354">
        <v>45460.527337962965</v>
      </c>
      <c r="I1185" s="19" t="str">
        <f t="shared" si="198"/>
        <v>J</v>
      </c>
      <c r="J1185" s="19" t="str">
        <f t="shared" si="199"/>
        <v>N</v>
      </c>
      <c r="K1185" s="19" t="str">
        <f t="shared" si="200"/>
        <v>zzzz</v>
      </c>
      <c r="L1185" s="19" t="str">
        <f t="shared" si="201"/>
        <v>SL</v>
      </c>
      <c r="M1185" s="19" t="str">
        <f t="shared" si="202"/>
        <v>-</v>
      </c>
      <c r="N1185" s="355" t="str">
        <f t="shared" si="203"/>
        <v/>
      </c>
      <c r="O1185" s="355" t="str">
        <f t="shared" si="204"/>
        <v/>
      </c>
      <c r="P1185" s="19" t="str">
        <f t="shared" si="205"/>
        <v/>
      </c>
      <c r="Q1185" s="355">
        <f t="shared" si="206"/>
        <v>2</v>
      </c>
      <c r="R1185" s="355">
        <f t="shared" si="207"/>
        <v>797</v>
      </c>
      <c r="S1185" s="355">
        <f t="shared" si="208"/>
        <v>797</v>
      </c>
    </row>
    <row r="1186" spans="1:19" ht="12.75" customHeight="1" thickBot="1" x14ac:dyDescent="0.25">
      <c r="A1186" s="31" t="s">
        <v>1155</v>
      </c>
      <c r="B1186" s="31" t="s">
        <v>1787</v>
      </c>
      <c r="C1186" s="31" t="s">
        <v>673</v>
      </c>
      <c r="F1186" s="31" t="s">
        <v>9</v>
      </c>
      <c r="G1186" s="354">
        <v>45309.611793981479</v>
      </c>
      <c r="H1186" s="354">
        <v>45632.619386574072</v>
      </c>
      <c r="I1186" s="19" t="str">
        <f t="shared" si="198"/>
        <v>J</v>
      </c>
      <c r="J1186" s="19" t="str">
        <f t="shared" si="199"/>
        <v>N</v>
      </c>
      <c r="K1186" s="19" t="str">
        <f t="shared" si="200"/>
        <v>zzzz</v>
      </c>
      <c r="L1186" s="19" t="str">
        <f t="shared" si="201"/>
        <v>SL</v>
      </c>
      <c r="M1186" s="19" t="str">
        <f t="shared" si="202"/>
        <v>-</v>
      </c>
      <c r="N1186" s="355" t="str">
        <f t="shared" si="203"/>
        <v/>
      </c>
      <c r="O1186" s="355" t="str">
        <f t="shared" si="204"/>
        <v/>
      </c>
      <c r="P1186" s="19" t="str">
        <f t="shared" si="205"/>
        <v/>
      </c>
      <c r="Q1186" s="355">
        <f t="shared" si="206"/>
        <v>3</v>
      </c>
      <c r="R1186" s="355">
        <f t="shared" si="207"/>
        <v>798</v>
      </c>
      <c r="S1186" s="355">
        <f t="shared" si="208"/>
        <v>798</v>
      </c>
    </row>
    <row r="1187" spans="1:19" ht="12.75" customHeight="1" thickBot="1" x14ac:dyDescent="0.25">
      <c r="A1187" s="31" t="s">
        <v>1155</v>
      </c>
      <c r="B1187" s="31" t="s">
        <v>1787</v>
      </c>
      <c r="C1187" s="31" t="s">
        <v>673</v>
      </c>
      <c r="F1187" s="31" t="s">
        <v>11</v>
      </c>
      <c r="G1187" s="354">
        <v>45803.580254629633</v>
      </c>
      <c r="H1187" s="354">
        <v>45803.580254629633</v>
      </c>
      <c r="I1187" s="19" t="str">
        <f t="shared" si="198"/>
        <v>J</v>
      </c>
      <c r="J1187" s="19" t="str">
        <f t="shared" si="199"/>
        <v>N</v>
      </c>
      <c r="K1187" s="19" t="str">
        <f t="shared" si="200"/>
        <v>zzzz</v>
      </c>
      <c r="L1187" s="19" t="str">
        <f t="shared" si="201"/>
        <v>SL</v>
      </c>
      <c r="M1187" s="19" t="str">
        <f t="shared" si="202"/>
        <v>-</v>
      </c>
      <c r="N1187" s="355" t="str">
        <f t="shared" si="203"/>
        <v/>
      </c>
      <c r="O1187" s="355" t="str">
        <f t="shared" si="204"/>
        <v/>
      </c>
      <c r="P1187" s="19" t="str">
        <f t="shared" si="205"/>
        <v/>
      </c>
      <c r="Q1187" s="355">
        <f t="shared" si="206"/>
        <v>4</v>
      </c>
      <c r="R1187" s="355">
        <f t="shared" si="207"/>
        <v>799</v>
      </c>
      <c r="S1187" s="355">
        <f t="shared" si="208"/>
        <v>799</v>
      </c>
    </row>
    <row r="1188" spans="1:19" ht="12.75" customHeight="1" thickBot="1" x14ac:dyDescent="0.25">
      <c r="A1188" s="31" t="s">
        <v>1155</v>
      </c>
      <c r="B1188" s="31" t="s">
        <v>1787</v>
      </c>
      <c r="C1188" s="31" t="s">
        <v>673</v>
      </c>
      <c r="E1188" s="358"/>
      <c r="F1188" s="31" t="s">
        <v>15</v>
      </c>
      <c r="G1188" s="354">
        <v>45377.358923611115</v>
      </c>
      <c r="H1188" s="354">
        <v>45660.405104166668</v>
      </c>
      <c r="I1188" s="19" t="str">
        <f t="shared" si="198"/>
        <v>J</v>
      </c>
      <c r="J1188" s="19" t="str">
        <f t="shared" si="199"/>
        <v>N</v>
      </c>
      <c r="K1188" s="19" t="str">
        <f t="shared" si="200"/>
        <v>zzzz</v>
      </c>
      <c r="L1188" s="19" t="str">
        <f t="shared" si="201"/>
        <v>SL</v>
      </c>
      <c r="M1188" s="19" t="str">
        <f t="shared" si="202"/>
        <v>-</v>
      </c>
      <c r="N1188" s="355" t="str">
        <f t="shared" si="203"/>
        <v/>
      </c>
      <c r="O1188" s="355" t="str">
        <f t="shared" si="204"/>
        <v/>
      </c>
      <c r="P1188" s="19" t="str">
        <f t="shared" si="205"/>
        <v/>
      </c>
      <c r="Q1188" s="355">
        <f t="shared" si="206"/>
        <v>5</v>
      </c>
      <c r="R1188" s="355">
        <f t="shared" si="207"/>
        <v>800</v>
      </c>
      <c r="S1188" s="355">
        <f t="shared" si="208"/>
        <v>800</v>
      </c>
    </row>
    <row r="1189" spans="1:19" ht="12.75" customHeight="1" thickBot="1" x14ac:dyDescent="0.25">
      <c r="A1189" s="31" t="s">
        <v>1155</v>
      </c>
      <c r="B1189" s="31" t="s">
        <v>1787</v>
      </c>
      <c r="C1189" s="31" t="s">
        <v>673</v>
      </c>
      <c r="F1189" s="31" t="s">
        <v>12</v>
      </c>
      <c r="G1189" s="354">
        <v>45812.684664351851</v>
      </c>
      <c r="H1189" s="354">
        <v>45812.684664351851</v>
      </c>
      <c r="I1189" s="19" t="str">
        <f t="shared" si="198"/>
        <v>J</v>
      </c>
      <c r="J1189" s="19" t="str">
        <f t="shared" si="199"/>
        <v>N</v>
      </c>
      <c r="K1189" s="19" t="str">
        <f t="shared" si="200"/>
        <v>zzzz</v>
      </c>
      <c r="L1189" s="19" t="str">
        <f t="shared" si="201"/>
        <v>SL</v>
      </c>
      <c r="M1189" s="19" t="str">
        <f t="shared" si="202"/>
        <v>-</v>
      </c>
      <c r="N1189" s="355">
        <f t="shared" si="203"/>
        <v>6</v>
      </c>
      <c r="O1189" s="355" t="str">
        <f t="shared" si="204"/>
        <v/>
      </c>
      <c r="P1189" s="19" t="str">
        <f t="shared" si="205"/>
        <v/>
      </c>
      <c r="Q1189" s="355">
        <f t="shared" si="206"/>
        <v>6</v>
      </c>
      <c r="R1189" s="355">
        <f t="shared" si="207"/>
        <v>801</v>
      </c>
      <c r="S1189" s="355">
        <f t="shared" si="208"/>
        <v>801</v>
      </c>
    </row>
    <row r="1190" spans="1:19" ht="12.75" customHeight="1" thickBot="1" x14ac:dyDescent="0.25">
      <c r="A1190" s="31" t="s">
        <v>1097</v>
      </c>
      <c r="B1190" s="31" t="s">
        <v>1926</v>
      </c>
      <c r="C1190" s="31" t="s">
        <v>673</v>
      </c>
      <c r="F1190" s="31" t="s">
        <v>6</v>
      </c>
      <c r="G1190" s="354">
        <v>45314.481932870367</v>
      </c>
      <c r="H1190" s="354">
        <v>45377.406215277777</v>
      </c>
      <c r="I1190" s="19" t="str">
        <f t="shared" si="198"/>
        <v>J</v>
      </c>
      <c r="J1190" s="19" t="str">
        <f t="shared" si="199"/>
        <v>N</v>
      </c>
      <c r="K1190" s="19" t="str">
        <f t="shared" si="200"/>
        <v>zzzz</v>
      </c>
      <c r="L1190" s="19" t="str">
        <f t="shared" si="201"/>
        <v>SL</v>
      </c>
      <c r="M1190" s="19" t="str">
        <f t="shared" si="202"/>
        <v>-</v>
      </c>
      <c r="N1190" s="355" t="str">
        <f t="shared" si="203"/>
        <v/>
      </c>
      <c r="O1190" s="355" t="str">
        <f t="shared" si="204"/>
        <v/>
      </c>
      <c r="P1190" s="19" t="str">
        <f t="shared" si="205"/>
        <v/>
      </c>
      <c r="Q1190" s="355">
        <f t="shared" si="206"/>
        <v>1</v>
      </c>
      <c r="R1190" s="355">
        <f t="shared" si="207"/>
        <v>802</v>
      </c>
      <c r="S1190" s="355">
        <f t="shared" si="208"/>
        <v>802</v>
      </c>
    </row>
    <row r="1191" spans="1:19" ht="12.75" customHeight="1" thickBot="1" x14ac:dyDescent="0.25">
      <c r="A1191" s="31" t="s">
        <v>1097</v>
      </c>
      <c r="B1191" s="31" t="s">
        <v>889</v>
      </c>
      <c r="C1191" s="31" t="s">
        <v>673</v>
      </c>
      <c r="F1191" s="31" t="s">
        <v>8</v>
      </c>
      <c r="G1191" s="354">
        <v>45531.621504629627</v>
      </c>
      <c r="H1191" s="354">
        <v>45531.621504629627</v>
      </c>
      <c r="I1191" s="19" t="str">
        <f t="shared" si="198"/>
        <v>J</v>
      </c>
      <c r="J1191" s="19" t="str">
        <f t="shared" si="199"/>
        <v>N</v>
      </c>
      <c r="K1191" s="19" t="str">
        <f t="shared" si="200"/>
        <v>zzzz</v>
      </c>
      <c r="L1191" s="19" t="str">
        <f t="shared" si="201"/>
        <v>SL</v>
      </c>
      <c r="M1191" s="19" t="str">
        <f t="shared" si="202"/>
        <v>-</v>
      </c>
      <c r="N1191" s="355" t="str">
        <f t="shared" si="203"/>
        <v/>
      </c>
      <c r="O1191" s="355" t="str">
        <f t="shared" si="204"/>
        <v/>
      </c>
      <c r="P1191" s="19" t="str">
        <f t="shared" si="205"/>
        <v/>
      </c>
      <c r="Q1191" s="355">
        <f t="shared" si="206"/>
        <v>2</v>
      </c>
      <c r="R1191" s="355">
        <f t="shared" si="207"/>
        <v>803</v>
      </c>
      <c r="S1191" s="355">
        <f t="shared" si="208"/>
        <v>803</v>
      </c>
    </row>
    <row r="1192" spans="1:19" ht="12.75" customHeight="1" thickBot="1" x14ac:dyDescent="0.25">
      <c r="A1192" s="31" t="s">
        <v>1097</v>
      </c>
      <c r="B1192" s="31" t="s">
        <v>1926</v>
      </c>
      <c r="C1192" s="31" t="s">
        <v>673</v>
      </c>
      <c r="F1192" s="31" t="s">
        <v>16</v>
      </c>
      <c r="G1192" s="354">
        <v>44377.476400462961</v>
      </c>
      <c r="H1192" s="354">
        <v>45596.593252314815</v>
      </c>
      <c r="I1192" s="19" t="str">
        <f t="shared" si="198"/>
        <v>J</v>
      </c>
      <c r="J1192" s="19" t="str">
        <f t="shared" si="199"/>
        <v>N</v>
      </c>
      <c r="K1192" s="19" t="str">
        <f t="shared" si="200"/>
        <v>zzzz</v>
      </c>
      <c r="L1192" s="19" t="str">
        <f t="shared" si="201"/>
        <v>SL</v>
      </c>
      <c r="M1192" s="19" t="str">
        <f t="shared" si="202"/>
        <v>-</v>
      </c>
      <c r="N1192" s="355" t="str">
        <f t="shared" si="203"/>
        <v/>
      </c>
      <c r="O1192" s="355" t="str">
        <f t="shared" si="204"/>
        <v/>
      </c>
      <c r="P1192" s="19" t="str">
        <f t="shared" si="205"/>
        <v/>
      </c>
      <c r="Q1192" s="355">
        <f t="shared" si="206"/>
        <v>3</v>
      </c>
      <c r="R1192" s="355">
        <f t="shared" si="207"/>
        <v>804</v>
      </c>
      <c r="S1192" s="355">
        <f t="shared" si="208"/>
        <v>804</v>
      </c>
    </row>
    <row r="1193" spans="1:19" ht="12.75" customHeight="1" thickBot="1" x14ac:dyDescent="0.25">
      <c r="A1193" s="341" t="s">
        <v>1097</v>
      </c>
      <c r="B1193" s="341" t="s">
        <v>1926</v>
      </c>
      <c r="C1193" s="341" t="s">
        <v>673</v>
      </c>
      <c r="F1193" s="341" t="s">
        <v>9</v>
      </c>
      <c r="G1193" s="354">
        <v>45309.611967592595</v>
      </c>
      <c r="H1193" s="354">
        <v>45632.619490740741</v>
      </c>
      <c r="I1193" s="19" t="str">
        <f t="shared" si="198"/>
        <v>J</v>
      </c>
      <c r="J1193" s="19" t="str">
        <f t="shared" si="199"/>
        <v>N</v>
      </c>
      <c r="K1193" s="19" t="str">
        <f t="shared" si="200"/>
        <v>zzzz</v>
      </c>
      <c r="L1193" s="19" t="str">
        <f t="shared" si="201"/>
        <v>SL</v>
      </c>
      <c r="M1193" s="19" t="str">
        <f t="shared" si="202"/>
        <v>-</v>
      </c>
      <c r="N1193" s="355" t="str">
        <f t="shared" si="203"/>
        <v/>
      </c>
      <c r="O1193" s="355" t="str">
        <f t="shared" si="204"/>
        <v/>
      </c>
      <c r="P1193" s="19" t="str">
        <f t="shared" si="205"/>
        <v/>
      </c>
      <c r="Q1193" s="355">
        <f t="shared" si="206"/>
        <v>4</v>
      </c>
      <c r="R1193" s="355">
        <f t="shared" si="207"/>
        <v>805</v>
      </c>
      <c r="S1193" s="355">
        <f t="shared" si="208"/>
        <v>805</v>
      </c>
    </row>
    <row r="1194" spans="1:19" ht="12.75" customHeight="1" thickBot="1" x14ac:dyDescent="0.25">
      <c r="A1194" s="31" t="s">
        <v>1097</v>
      </c>
      <c r="B1194" s="31" t="s">
        <v>1926</v>
      </c>
      <c r="C1194" s="31" t="s">
        <v>673</v>
      </c>
      <c r="F1194" s="31" t="s">
        <v>11</v>
      </c>
      <c r="G1194" s="354">
        <v>45693.577685185184</v>
      </c>
      <c r="H1194" s="354">
        <v>45693.577685185184</v>
      </c>
      <c r="I1194" s="19" t="str">
        <f t="shared" si="198"/>
        <v>J</v>
      </c>
      <c r="J1194" s="19" t="str">
        <f t="shared" si="199"/>
        <v>N</v>
      </c>
      <c r="K1194" s="19" t="str">
        <f t="shared" si="200"/>
        <v>zzzz</v>
      </c>
      <c r="L1194" s="19" t="str">
        <f t="shared" si="201"/>
        <v>SL</v>
      </c>
      <c r="M1194" s="19" t="str">
        <f t="shared" si="202"/>
        <v>-</v>
      </c>
      <c r="N1194" s="355" t="str">
        <f t="shared" si="203"/>
        <v/>
      </c>
      <c r="O1194" s="355" t="str">
        <f t="shared" si="204"/>
        <v/>
      </c>
      <c r="P1194" s="19" t="str">
        <f t="shared" si="205"/>
        <v/>
      </c>
      <c r="Q1194" s="355">
        <f t="shared" si="206"/>
        <v>5</v>
      </c>
      <c r="R1194" s="355">
        <f t="shared" si="207"/>
        <v>806</v>
      </c>
      <c r="S1194" s="355">
        <f t="shared" si="208"/>
        <v>806</v>
      </c>
    </row>
    <row r="1195" spans="1:19" ht="12.75" customHeight="1" thickBot="1" x14ac:dyDescent="0.25">
      <c r="A1195" s="341" t="s">
        <v>1097</v>
      </c>
      <c r="B1195" s="341" t="s">
        <v>1926</v>
      </c>
      <c r="C1195" s="341" t="s">
        <v>673</v>
      </c>
      <c r="F1195" s="341" t="s">
        <v>15</v>
      </c>
      <c r="G1195" s="354">
        <v>44736.591585648152</v>
      </c>
      <c r="H1195" s="354">
        <v>45604.656805555554</v>
      </c>
      <c r="I1195" s="19" t="str">
        <f t="shared" si="198"/>
        <v>J</v>
      </c>
      <c r="J1195" s="19" t="str">
        <f t="shared" si="199"/>
        <v>N</v>
      </c>
      <c r="K1195" s="19" t="str">
        <f t="shared" si="200"/>
        <v>zzzz</v>
      </c>
      <c r="L1195" s="19" t="str">
        <f t="shared" si="201"/>
        <v>SL</v>
      </c>
      <c r="M1195" s="353" t="str">
        <f t="shared" si="202"/>
        <v>-</v>
      </c>
      <c r="N1195" s="356" t="str">
        <f t="shared" si="203"/>
        <v/>
      </c>
      <c r="O1195" s="356" t="str">
        <f t="shared" si="204"/>
        <v/>
      </c>
      <c r="P1195" s="353" t="str">
        <f t="shared" si="205"/>
        <v/>
      </c>
      <c r="Q1195" s="356">
        <f t="shared" si="206"/>
        <v>6</v>
      </c>
      <c r="R1195" s="356">
        <f t="shared" si="207"/>
        <v>807</v>
      </c>
      <c r="S1195" s="356">
        <f t="shared" si="208"/>
        <v>807</v>
      </c>
    </row>
    <row r="1196" spans="1:19" ht="12.75" customHeight="1" thickBot="1" x14ac:dyDescent="0.25">
      <c r="A1196" s="31" t="s">
        <v>1097</v>
      </c>
      <c r="B1196" s="31" t="s">
        <v>1926</v>
      </c>
      <c r="C1196" s="31" t="s">
        <v>673</v>
      </c>
      <c r="F1196" s="31" t="s">
        <v>12</v>
      </c>
      <c r="G1196" s="354">
        <v>45812.68476851852</v>
      </c>
      <c r="H1196" s="354">
        <v>45812.68476851852</v>
      </c>
      <c r="I1196" s="19" t="str">
        <f t="shared" si="198"/>
        <v>J</v>
      </c>
      <c r="J1196" s="19" t="str">
        <f t="shared" si="199"/>
        <v>N</v>
      </c>
      <c r="K1196" s="19" t="str">
        <f t="shared" si="200"/>
        <v>zzzz</v>
      </c>
      <c r="L1196" s="19" t="str">
        <f t="shared" si="201"/>
        <v>SL</v>
      </c>
      <c r="M1196" s="19" t="str">
        <f t="shared" si="202"/>
        <v>-</v>
      </c>
      <c r="N1196" s="355">
        <f t="shared" si="203"/>
        <v>7</v>
      </c>
      <c r="O1196" s="355" t="str">
        <f t="shared" si="204"/>
        <v/>
      </c>
      <c r="P1196" s="19" t="str">
        <f t="shared" si="205"/>
        <v/>
      </c>
      <c r="Q1196" s="355">
        <f t="shared" si="206"/>
        <v>7</v>
      </c>
      <c r="R1196" s="355">
        <f t="shared" si="207"/>
        <v>808</v>
      </c>
      <c r="S1196" s="355">
        <f t="shared" si="208"/>
        <v>808</v>
      </c>
    </row>
    <row r="1197" spans="1:19" ht="12.75" customHeight="1" thickBot="1" x14ac:dyDescent="0.25">
      <c r="A1197" s="31" t="s">
        <v>1083</v>
      </c>
      <c r="B1197" s="31" t="s">
        <v>1084</v>
      </c>
      <c r="C1197" s="31" t="s">
        <v>673</v>
      </c>
      <c r="F1197" s="31" t="s">
        <v>6</v>
      </c>
      <c r="G1197" s="354">
        <v>45314.483171296299</v>
      </c>
      <c r="H1197" s="354">
        <v>45377.406840277778</v>
      </c>
      <c r="I1197" s="19" t="str">
        <f t="shared" si="198"/>
        <v>J</v>
      </c>
      <c r="J1197" s="19" t="str">
        <f t="shared" si="199"/>
        <v>N</v>
      </c>
      <c r="K1197" s="19" t="str">
        <f t="shared" si="200"/>
        <v>zzzz</v>
      </c>
      <c r="L1197" s="19" t="str">
        <f t="shared" si="201"/>
        <v>SV</v>
      </c>
      <c r="M1197" s="19" t="str">
        <f t="shared" si="202"/>
        <v>-</v>
      </c>
      <c r="N1197" s="355" t="str">
        <f t="shared" si="203"/>
        <v/>
      </c>
      <c r="O1197" s="355" t="str">
        <f t="shared" si="204"/>
        <v/>
      </c>
      <c r="P1197" s="19" t="str">
        <f t="shared" si="205"/>
        <v/>
      </c>
      <c r="Q1197" s="355">
        <f t="shared" si="206"/>
        <v>1</v>
      </c>
      <c r="R1197" s="355">
        <f t="shared" si="207"/>
        <v>809</v>
      </c>
      <c r="S1197" s="355">
        <f t="shared" si="208"/>
        <v>809</v>
      </c>
    </row>
    <row r="1198" spans="1:19" ht="12.75" customHeight="1" thickBot="1" x14ac:dyDescent="0.25">
      <c r="A1198" s="341" t="s">
        <v>1083</v>
      </c>
      <c r="B1198" s="341" t="s">
        <v>1084</v>
      </c>
      <c r="C1198" s="341" t="s">
        <v>673</v>
      </c>
      <c r="F1198" s="341" t="s">
        <v>16</v>
      </c>
      <c r="G1198" s="354">
        <v>44601.455995370372</v>
      </c>
      <c r="H1198" s="354">
        <v>45596.594386574077</v>
      </c>
      <c r="I1198" s="19" t="str">
        <f t="shared" si="198"/>
        <v>J</v>
      </c>
      <c r="J1198" s="19" t="str">
        <f t="shared" si="199"/>
        <v>N</v>
      </c>
      <c r="K1198" s="19" t="str">
        <f t="shared" si="200"/>
        <v>zzzz</v>
      </c>
      <c r="L1198" s="19" t="str">
        <f t="shared" si="201"/>
        <v>SV</v>
      </c>
      <c r="M1198" s="353" t="str">
        <f t="shared" si="202"/>
        <v>-</v>
      </c>
      <c r="N1198" s="356" t="str">
        <f t="shared" si="203"/>
        <v/>
      </c>
      <c r="O1198" s="356" t="str">
        <f t="shared" si="204"/>
        <v/>
      </c>
      <c r="P1198" s="353" t="str">
        <f t="shared" si="205"/>
        <v/>
      </c>
      <c r="Q1198" s="356">
        <f t="shared" si="206"/>
        <v>2</v>
      </c>
      <c r="R1198" s="356">
        <f t="shared" si="207"/>
        <v>810</v>
      </c>
      <c r="S1198" s="356">
        <f t="shared" si="208"/>
        <v>810</v>
      </c>
    </row>
    <row r="1199" spans="1:19" ht="12.75" customHeight="1" thickBot="1" x14ac:dyDescent="0.25">
      <c r="A1199" s="31" t="s">
        <v>1083</v>
      </c>
      <c r="B1199" s="31" t="s">
        <v>1084</v>
      </c>
      <c r="C1199" s="31" t="s">
        <v>673</v>
      </c>
      <c r="F1199" s="31" t="s">
        <v>9</v>
      </c>
      <c r="G1199" s="354">
        <v>45309.613622685189</v>
      </c>
      <c r="H1199" s="354">
        <v>45632.621249999997</v>
      </c>
      <c r="I1199" s="19" t="str">
        <f t="shared" si="198"/>
        <v>J</v>
      </c>
      <c r="J1199" s="19" t="str">
        <f t="shared" si="199"/>
        <v>N</v>
      </c>
      <c r="K1199" s="19" t="str">
        <f t="shared" si="200"/>
        <v>zzzz</v>
      </c>
      <c r="L1199" s="19" t="str">
        <f t="shared" si="201"/>
        <v>SV</v>
      </c>
      <c r="M1199" s="19" t="str">
        <f t="shared" si="202"/>
        <v>-</v>
      </c>
      <c r="N1199" s="355" t="str">
        <f t="shared" si="203"/>
        <v/>
      </c>
      <c r="O1199" s="355" t="str">
        <f t="shared" si="204"/>
        <v/>
      </c>
      <c r="P1199" s="19" t="str">
        <f t="shared" si="205"/>
        <v/>
      </c>
      <c r="Q1199" s="355">
        <f t="shared" si="206"/>
        <v>3</v>
      </c>
      <c r="R1199" s="355">
        <f t="shared" si="207"/>
        <v>811</v>
      </c>
      <c r="S1199" s="355">
        <f t="shared" si="208"/>
        <v>811</v>
      </c>
    </row>
    <row r="1200" spans="1:19" ht="12.75" customHeight="1" thickBot="1" x14ac:dyDescent="0.25">
      <c r="A1200" s="31" t="s">
        <v>1083</v>
      </c>
      <c r="B1200" s="31" t="s">
        <v>1084</v>
      </c>
      <c r="C1200" s="31" t="s">
        <v>673</v>
      </c>
      <c r="F1200" s="31" t="s">
        <v>11</v>
      </c>
      <c r="G1200" s="354">
        <v>45693.576203703706</v>
      </c>
      <c r="H1200" s="354">
        <v>45693.576203703706</v>
      </c>
      <c r="I1200" s="19" t="str">
        <f t="shared" si="198"/>
        <v>J</v>
      </c>
      <c r="J1200" s="19" t="str">
        <f t="shared" si="199"/>
        <v>N</v>
      </c>
      <c r="K1200" s="19" t="str">
        <f t="shared" si="200"/>
        <v>zzzz</v>
      </c>
      <c r="L1200" s="19" t="str">
        <f t="shared" si="201"/>
        <v>SV</v>
      </c>
      <c r="M1200" s="19" t="str">
        <f t="shared" si="202"/>
        <v>-</v>
      </c>
      <c r="N1200" s="355" t="str">
        <f t="shared" si="203"/>
        <v/>
      </c>
      <c r="O1200" s="355" t="str">
        <f t="shared" si="204"/>
        <v/>
      </c>
      <c r="P1200" s="19" t="str">
        <f t="shared" si="205"/>
        <v/>
      </c>
      <c r="Q1200" s="355">
        <f t="shared" si="206"/>
        <v>4</v>
      </c>
      <c r="R1200" s="355">
        <f t="shared" si="207"/>
        <v>812</v>
      </c>
      <c r="S1200" s="355">
        <f t="shared" si="208"/>
        <v>812</v>
      </c>
    </row>
    <row r="1201" spans="1:19" ht="12.75" customHeight="1" thickBot="1" x14ac:dyDescent="0.25">
      <c r="A1201" s="31" t="s">
        <v>1083</v>
      </c>
      <c r="B1201" s="31" t="s">
        <v>1084</v>
      </c>
      <c r="C1201" s="31" t="s">
        <v>673</v>
      </c>
      <c r="F1201" s="31" t="s">
        <v>15</v>
      </c>
      <c r="G1201" s="354">
        <v>44736.592870370368</v>
      </c>
      <c r="H1201" s="354">
        <v>45604.65834490741</v>
      </c>
      <c r="I1201" s="19" t="str">
        <f t="shared" si="198"/>
        <v>J</v>
      </c>
      <c r="J1201" s="19" t="str">
        <f t="shared" si="199"/>
        <v>N</v>
      </c>
      <c r="K1201" s="19" t="str">
        <f t="shared" si="200"/>
        <v>zzzz</v>
      </c>
      <c r="L1201" s="19" t="str">
        <f t="shared" si="201"/>
        <v>SV</v>
      </c>
      <c r="M1201" s="19" t="str">
        <f t="shared" si="202"/>
        <v>-</v>
      </c>
      <c r="N1201" s="355" t="str">
        <f t="shared" si="203"/>
        <v/>
      </c>
      <c r="O1201" s="355" t="str">
        <f t="shared" si="204"/>
        <v/>
      </c>
      <c r="P1201" s="19" t="str">
        <f t="shared" si="205"/>
        <v/>
      </c>
      <c r="Q1201" s="355">
        <f t="shared" si="206"/>
        <v>5</v>
      </c>
      <c r="R1201" s="355">
        <f t="shared" si="207"/>
        <v>813</v>
      </c>
      <c r="S1201" s="355">
        <f t="shared" si="208"/>
        <v>813</v>
      </c>
    </row>
    <row r="1202" spans="1:19" ht="12.75" customHeight="1" thickBot="1" x14ac:dyDescent="0.25">
      <c r="A1202" s="31" t="s">
        <v>1083</v>
      </c>
      <c r="B1202" s="31" t="s">
        <v>1084</v>
      </c>
      <c r="C1202" s="31" t="s">
        <v>673</v>
      </c>
      <c r="F1202" s="31" t="s">
        <v>12</v>
      </c>
      <c r="G1202" s="354">
        <v>45812.685578703706</v>
      </c>
      <c r="H1202" s="354">
        <v>45812.685578703706</v>
      </c>
      <c r="I1202" s="19" t="str">
        <f t="shared" si="198"/>
        <v>J</v>
      </c>
      <c r="J1202" s="19" t="str">
        <f t="shared" si="199"/>
        <v>N</v>
      </c>
      <c r="K1202" s="19" t="str">
        <f t="shared" si="200"/>
        <v>zzzz</v>
      </c>
      <c r="L1202" s="19" t="str">
        <f t="shared" si="201"/>
        <v>SV</v>
      </c>
      <c r="M1202" s="19" t="str">
        <f t="shared" si="202"/>
        <v>-</v>
      </c>
      <c r="N1202" s="355">
        <f t="shared" si="203"/>
        <v>6</v>
      </c>
      <c r="O1202" s="355" t="str">
        <f t="shared" si="204"/>
        <v/>
      </c>
      <c r="P1202" s="19" t="str">
        <f t="shared" si="205"/>
        <v/>
      </c>
      <c r="Q1202" s="355">
        <f t="shared" si="206"/>
        <v>6</v>
      </c>
      <c r="R1202" s="355">
        <f t="shared" si="207"/>
        <v>814</v>
      </c>
      <c r="S1202" s="355">
        <f t="shared" si="208"/>
        <v>814</v>
      </c>
    </row>
    <row r="1203" spans="1:19" ht="12.75" customHeight="1" thickBot="1" x14ac:dyDescent="0.25">
      <c r="A1203" s="31" t="s">
        <v>26</v>
      </c>
      <c r="B1203" s="31" t="s">
        <v>845</v>
      </c>
      <c r="C1203" s="31" t="s">
        <v>673</v>
      </c>
      <c r="F1203" s="31" t="s">
        <v>6</v>
      </c>
      <c r="G1203" s="354">
        <v>43494.4299537037</v>
      </c>
      <c r="H1203" s="354">
        <v>44581.388738425929</v>
      </c>
      <c r="I1203" s="19" t="str">
        <f t="shared" si="198"/>
        <v>J</v>
      </c>
      <c r="J1203" s="19" t="str">
        <f t="shared" si="199"/>
        <v>N</v>
      </c>
      <c r="K1203" s="19" t="str">
        <f t="shared" si="200"/>
        <v>zzzz</v>
      </c>
      <c r="L1203" s="19" t="str">
        <f t="shared" si="201"/>
        <v>TC</v>
      </c>
      <c r="M1203" s="19" t="str">
        <f t="shared" si="202"/>
        <v>-</v>
      </c>
      <c r="N1203" s="355" t="str">
        <f t="shared" si="203"/>
        <v/>
      </c>
      <c r="O1203" s="355" t="str">
        <f t="shared" si="204"/>
        <v/>
      </c>
      <c r="P1203" s="19" t="str">
        <f t="shared" si="205"/>
        <v/>
      </c>
      <c r="Q1203" s="355">
        <f t="shared" si="206"/>
        <v>1</v>
      </c>
      <c r="R1203" s="355">
        <f t="shared" si="207"/>
        <v>815</v>
      </c>
      <c r="S1203" s="355">
        <f t="shared" si="208"/>
        <v>815</v>
      </c>
    </row>
    <row r="1204" spans="1:19" ht="12.75" customHeight="1" thickBot="1" x14ac:dyDescent="0.25">
      <c r="A1204" s="31" t="s">
        <v>26</v>
      </c>
      <c r="B1204" s="31" t="s">
        <v>845</v>
      </c>
      <c r="C1204" s="31" t="s">
        <v>673</v>
      </c>
      <c r="F1204" s="31" t="s">
        <v>8</v>
      </c>
      <c r="G1204" s="354">
        <v>43392.553194444445</v>
      </c>
      <c r="H1204" s="354">
        <v>44916.587002314816</v>
      </c>
      <c r="I1204" s="19" t="str">
        <f t="shared" si="198"/>
        <v>J</v>
      </c>
      <c r="J1204" s="19" t="str">
        <f t="shared" si="199"/>
        <v>N</v>
      </c>
      <c r="K1204" s="19" t="str">
        <f t="shared" si="200"/>
        <v>zzzz</v>
      </c>
      <c r="L1204" s="19" t="str">
        <f t="shared" si="201"/>
        <v>TC</v>
      </c>
      <c r="M1204" s="19" t="str">
        <f t="shared" si="202"/>
        <v>-</v>
      </c>
      <c r="N1204" s="355" t="str">
        <f t="shared" si="203"/>
        <v/>
      </c>
      <c r="O1204" s="355" t="str">
        <f t="shared" si="204"/>
        <v/>
      </c>
      <c r="P1204" s="19" t="str">
        <f t="shared" si="205"/>
        <v/>
      </c>
      <c r="Q1204" s="355">
        <f t="shared" si="206"/>
        <v>2</v>
      </c>
      <c r="R1204" s="355">
        <f t="shared" si="207"/>
        <v>816</v>
      </c>
      <c r="S1204" s="355">
        <f t="shared" si="208"/>
        <v>816</v>
      </c>
    </row>
    <row r="1205" spans="1:19" ht="12.75" customHeight="1" thickBot="1" x14ac:dyDescent="0.25">
      <c r="A1205" s="341" t="s">
        <v>26</v>
      </c>
      <c r="B1205" s="341" t="s">
        <v>845</v>
      </c>
      <c r="C1205" s="341" t="s">
        <v>673</v>
      </c>
      <c r="E1205" s="341">
        <v>24</v>
      </c>
      <c r="F1205" s="341" t="s">
        <v>16</v>
      </c>
      <c r="G1205" s="354">
        <v>44083.435995370368</v>
      </c>
      <c r="H1205" s="354">
        <v>45623.688263888886</v>
      </c>
      <c r="I1205" s="19" t="str">
        <f t="shared" si="198"/>
        <v>J</v>
      </c>
      <c r="J1205" s="19" t="str">
        <f t="shared" si="199"/>
        <v>N</v>
      </c>
      <c r="K1205" s="19" t="str">
        <f t="shared" si="200"/>
        <v>zzzz</v>
      </c>
      <c r="L1205" s="19" t="str">
        <f t="shared" si="201"/>
        <v>TC</v>
      </c>
      <c r="M1205" s="353" t="str">
        <f t="shared" si="202"/>
        <v>-</v>
      </c>
      <c r="N1205" s="356" t="str">
        <f t="shared" si="203"/>
        <v/>
      </c>
      <c r="O1205" s="356" t="str">
        <f t="shared" si="204"/>
        <v/>
      </c>
      <c r="P1205" s="353" t="str">
        <f t="shared" si="205"/>
        <v/>
      </c>
      <c r="Q1205" s="356">
        <f t="shared" si="206"/>
        <v>3</v>
      </c>
      <c r="R1205" s="356">
        <f t="shared" si="207"/>
        <v>817</v>
      </c>
      <c r="S1205" s="356">
        <f t="shared" si="208"/>
        <v>817</v>
      </c>
    </row>
    <row r="1206" spans="1:19" ht="12.75" customHeight="1" thickBot="1" x14ac:dyDescent="0.25">
      <c r="A1206" s="341" t="s">
        <v>26</v>
      </c>
      <c r="B1206" s="341" t="s">
        <v>845</v>
      </c>
      <c r="C1206" s="341" t="s">
        <v>673</v>
      </c>
      <c r="F1206" s="341" t="s">
        <v>9</v>
      </c>
      <c r="G1206" s="354">
        <v>43346.590497685182</v>
      </c>
      <c r="H1206" s="354">
        <v>45693.553298611114</v>
      </c>
      <c r="I1206" s="19" t="str">
        <f t="shared" si="198"/>
        <v>J</v>
      </c>
      <c r="J1206" s="19" t="str">
        <f t="shared" si="199"/>
        <v>N</v>
      </c>
      <c r="K1206" s="19" t="str">
        <f t="shared" si="200"/>
        <v>zzzz</v>
      </c>
      <c r="L1206" s="19" t="str">
        <f t="shared" si="201"/>
        <v>TC</v>
      </c>
      <c r="M1206" s="353" t="str">
        <f t="shared" si="202"/>
        <v>-</v>
      </c>
      <c r="N1206" s="356" t="str">
        <f t="shared" si="203"/>
        <v/>
      </c>
      <c r="O1206" s="356" t="str">
        <f t="shared" si="204"/>
        <v/>
      </c>
      <c r="P1206" s="353" t="str">
        <f t="shared" si="205"/>
        <v/>
      </c>
      <c r="Q1206" s="356">
        <f t="shared" si="206"/>
        <v>4</v>
      </c>
      <c r="R1206" s="356">
        <f t="shared" si="207"/>
        <v>818</v>
      </c>
      <c r="S1206" s="356">
        <f t="shared" si="208"/>
        <v>818</v>
      </c>
    </row>
    <row r="1207" spans="1:19" ht="12.75" customHeight="1" thickBot="1" x14ac:dyDescent="0.25">
      <c r="A1207" s="341" t="s">
        <v>26</v>
      </c>
      <c r="B1207" s="341" t="s">
        <v>845</v>
      </c>
      <c r="C1207" s="341" t="s">
        <v>673</v>
      </c>
      <c r="F1207" s="341" t="s">
        <v>11</v>
      </c>
      <c r="G1207" s="354">
        <v>45803.489768518521</v>
      </c>
      <c r="H1207" s="354">
        <v>45803.489768518521</v>
      </c>
      <c r="I1207" s="19" t="str">
        <f t="shared" si="198"/>
        <v>J</v>
      </c>
      <c r="J1207" s="19" t="str">
        <f t="shared" si="199"/>
        <v>N</v>
      </c>
      <c r="K1207" s="19" t="str">
        <f t="shared" si="200"/>
        <v>zzzz</v>
      </c>
      <c r="L1207" s="19" t="str">
        <f t="shared" si="201"/>
        <v>TC</v>
      </c>
      <c r="M1207" s="19" t="str">
        <f t="shared" si="202"/>
        <v>-</v>
      </c>
      <c r="N1207" s="355" t="str">
        <f t="shared" si="203"/>
        <v/>
      </c>
      <c r="O1207" s="355" t="str">
        <f t="shared" si="204"/>
        <v/>
      </c>
      <c r="P1207" s="19" t="str">
        <f t="shared" si="205"/>
        <v/>
      </c>
      <c r="Q1207" s="355">
        <f t="shared" si="206"/>
        <v>5</v>
      </c>
      <c r="R1207" s="355">
        <f t="shared" si="207"/>
        <v>819</v>
      </c>
      <c r="S1207" s="355">
        <f t="shared" si="208"/>
        <v>819</v>
      </c>
    </row>
    <row r="1208" spans="1:19" ht="12.75" customHeight="1" thickBot="1" x14ac:dyDescent="0.25">
      <c r="A1208" s="31" t="s">
        <v>26</v>
      </c>
      <c r="B1208" s="31" t="s">
        <v>845</v>
      </c>
      <c r="C1208" s="31" t="s">
        <v>673</v>
      </c>
      <c r="E1208" s="341">
        <v>37</v>
      </c>
      <c r="F1208" s="31" t="s">
        <v>15</v>
      </c>
      <c r="G1208" s="354">
        <v>42957.561122685183</v>
      </c>
      <c r="H1208" s="354">
        <v>44978.614374999997</v>
      </c>
      <c r="I1208" s="19" t="str">
        <f t="shared" si="198"/>
        <v>J</v>
      </c>
      <c r="J1208" s="19" t="str">
        <f t="shared" si="199"/>
        <v>N</v>
      </c>
      <c r="K1208" s="19" t="str">
        <f t="shared" si="200"/>
        <v>zzzz</v>
      </c>
      <c r="L1208" s="19" t="str">
        <f t="shared" si="201"/>
        <v>TC</v>
      </c>
      <c r="M1208" s="19" t="str">
        <f t="shared" si="202"/>
        <v>-</v>
      </c>
      <c r="N1208" s="355" t="str">
        <f t="shared" si="203"/>
        <v/>
      </c>
      <c r="O1208" s="355" t="str">
        <f t="shared" si="204"/>
        <v/>
      </c>
      <c r="P1208" s="19" t="str">
        <f t="shared" si="205"/>
        <v/>
      </c>
      <c r="Q1208" s="355">
        <f t="shared" si="206"/>
        <v>6</v>
      </c>
      <c r="R1208" s="355">
        <f t="shared" si="207"/>
        <v>820</v>
      </c>
      <c r="S1208" s="355">
        <f t="shared" si="208"/>
        <v>820</v>
      </c>
    </row>
    <row r="1209" spans="1:19" ht="12.75" customHeight="1" thickBot="1" x14ac:dyDescent="0.25">
      <c r="A1209" s="31" t="s">
        <v>26</v>
      </c>
      <c r="B1209" s="31" t="s">
        <v>845</v>
      </c>
      <c r="C1209" s="31" t="s">
        <v>673</v>
      </c>
      <c r="F1209" s="31" t="s">
        <v>12</v>
      </c>
      <c r="G1209" s="354">
        <v>45804.544282407405</v>
      </c>
      <c r="H1209" s="354">
        <v>45804.544282407405</v>
      </c>
      <c r="I1209" s="19" t="str">
        <f t="shared" si="198"/>
        <v>J</v>
      </c>
      <c r="J1209" s="19" t="str">
        <f t="shared" si="199"/>
        <v>N</v>
      </c>
      <c r="K1209" s="19" t="str">
        <f t="shared" si="200"/>
        <v>zzzz</v>
      </c>
      <c r="L1209" s="19" t="str">
        <f t="shared" si="201"/>
        <v>TC</v>
      </c>
      <c r="M1209" s="19" t="str">
        <f t="shared" si="202"/>
        <v>-</v>
      </c>
      <c r="N1209" s="355" t="str">
        <f t="shared" si="203"/>
        <v/>
      </c>
      <c r="O1209" s="355" t="str">
        <f t="shared" si="204"/>
        <v/>
      </c>
      <c r="P1209" s="19" t="str">
        <f t="shared" si="205"/>
        <v/>
      </c>
      <c r="Q1209" s="355">
        <f t="shared" si="206"/>
        <v>7</v>
      </c>
      <c r="R1209" s="355">
        <f t="shared" si="207"/>
        <v>821</v>
      </c>
      <c r="S1209" s="355">
        <f t="shared" si="208"/>
        <v>821</v>
      </c>
    </row>
    <row r="1210" spans="1:19" ht="12.75" customHeight="1" thickBot="1" x14ac:dyDescent="0.25">
      <c r="A1210" s="31" t="s">
        <v>26</v>
      </c>
      <c r="B1210" s="31" t="s">
        <v>845</v>
      </c>
      <c r="C1210" s="31" t="s">
        <v>673</v>
      </c>
      <c r="F1210" s="31" t="s">
        <v>13</v>
      </c>
      <c r="G1210" s="354">
        <v>42395.689826388887</v>
      </c>
      <c r="H1210" s="354">
        <v>44705.450844907406</v>
      </c>
      <c r="I1210" s="19" t="str">
        <f t="shared" si="198"/>
        <v>J</v>
      </c>
      <c r="J1210" s="19" t="str">
        <f t="shared" si="199"/>
        <v>N</v>
      </c>
      <c r="K1210" s="19" t="str">
        <f t="shared" si="200"/>
        <v>zzzz</v>
      </c>
      <c r="L1210" s="19" t="str">
        <f t="shared" si="201"/>
        <v>TC</v>
      </c>
      <c r="M1210" s="19" t="str">
        <f t="shared" si="202"/>
        <v>-</v>
      </c>
      <c r="N1210" s="355">
        <f t="shared" si="203"/>
        <v>8</v>
      </c>
      <c r="O1210" s="355" t="str">
        <f t="shared" si="204"/>
        <v/>
      </c>
      <c r="P1210" s="19" t="str">
        <f t="shared" si="205"/>
        <v/>
      </c>
      <c r="Q1210" s="355">
        <f t="shared" si="206"/>
        <v>8</v>
      </c>
      <c r="R1210" s="355">
        <f t="shared" si="207"/>
        <v>822</v>
      </c>
      <c r="S1210" s="355">
        <f t="shared" si="208"/>
        <v>822</v>
      </c>
    </row>
    <row r="1211" spans="1:19" ht="12.75" customHeight="1" thickBot="1" x14ac:dyDescent="0.25">
      <c r="A1211" s="31" t="s">
        <v>477</v>
      </c>
      <c r="B1211" s="31" t="s">
        <v>794</v>
      </c>
      <c r="C1211" s="31" t="s">
        <v>673</v>
      </c>
      <c r="F1211" s="31" t="s">
        <v>6</v>
      </c>
      <c r="G1211" s="354">
        <v>45314.483541666668</v>
      </c>
      <c r="H1211" s="354">
        <v>45314.483541666668</v>
      </c>
      <c r="I1211" s="19" t="str">
        <f t="shared" si="198"/>
        <v>J</v>
      </c>
      <c r="J1211" s="19" t="str">
        <f t="shared" si="199"/>
        <v>N</v>
      </c>
      <c r="K1211" s="19" t="str">
        <f t="shared" si="200"/>
        <v>zzzz</v>
      </c>
      <c r="L1211" s="19" t="str">
        <f t="shared" si="201"/>
        <v>TK</v>
      </c>
      <c r="M1211" s="19" t="str">
        <f t="shared" si="202"/>
        <v>-</v>
      </c>
      <c r="N1211" s="355" t="str">
        <f t="shared" si="203"/>
        <v/>
      </c>
      <c r="O1211" s="355" t="str">
        <f t="shared" si="204"/>
        <v/>
      </c>
      <c r="P1211" s="19" t="str">
        <f t="shared" si="205"/>
        <v/>
      </c>
      <c r="Q1211" s="355">
        <f t="shared" si="206"/>
        <v>1</v>
      </c>
      <c r="R1211" s="355">
        <f t="shared" si="207"/>
        <v>823</v>
      </c>
      <c r="S1211" s="355">
        <f t="shared" si="208"/>
        <v>823</v>
      </c>
    </row>
    <row r="1212" spans="1:19" ht="12.75" customHeight="1" thickBot="1" x14ac:dyDescent="0.25">
      <c r="A1212" s="31" t="s">
        <v>477</v>
      </c>
      <c r="B1212" s="31" t="s">
        <v>794</v>
      </c>
      <c r="C1212" s="31" t="s">
        <v>673</v>
      </c>
      <c r="E1212" s="358"/>
      <c r="F1212" s="31" t="s">
        <v>7</v>
      </c>
      <c r="G1212" s="354">
        <v>44596.541030092594</v>
      </c>
      <c r="H1212" s="354">
        <v>45468.566481481481</v>
      </c>
      <c r="I1212" s="19" t="str">
        <f t="shared" si="198"/>
        <v>J</v>
      </c>
      <c r="J1212" s="19" t="str">
        <f t="shared" si="199"/>
        <v>N</v>
      </c>
      <c r="K1212" s="19" t="str">
        <f t="shared" si="200"/>
        <v>zzzz</v>
      </c>
      <c r="L1212" s="19" t="str">
        <f t="shared" si="201"/>
        <v>TK</v>
      </c>
      <c r="M1212" s="19" t="str">
        <f t="shared" si="202"/>
        <v>-</v>
      </c>
      <c r="N1212" s="355" t="str">
        <f t="shared" si="203"/>
        <v/>
      </c>
      <c r="O1212" s="355" t="str">
        <f t="shared" si="204"/>
        <v/>
      </c>
      <c r="P1212" s="19" t="str">
        <f t="shared" si="205"/>
        <v/>
      </c>
      <c r="Q1212" s="355">
        <f t="shared" si="206"/>
        <v>2</v>
      </c>
      <c r="R1212" s="355">
        <f t="shared" si="207"/>
        <v>824</v>
      </c>
      <c r="S1212" s="355">
        <f t="shared" si="208"/>
        <v>824</v>
      </c>
    </row>
    <row r="1213" spans="1:19" ht="12.75" customHeight="1" thickBot="1" x14ac:dyDescent="0.25">
      <c r="A1213" s="31" t="s">
        <v>477</v>
      </c>
      <c r="B1213" s="31" t="s">
        <v>794</v>
      </c>
      <c r="C1213" s="31" t="s">
        <v>673</v>
      </c>
      <c r="F1213" s="31" t="s">
        <v>9</v>
      </c>
      <c r="G1213" s="354">
        <v>45309.613807870373</v>
      </c>
      <c r="H1213" s="354">
        <v>45632.622743055559</v>
      </c>
      <c r="I1213" s="19" t="str">
        <f t="shared" si="198"/>
        <v>J</v>
      </c>
      <c r="J1213" s="19" t="str">
        <f t="shared" si="199"/>
        <v>N</v>
      </c>
      <c r="K1213" s="19" t="str">
        <f t="shared" si="200"/>
        <v>zzzz</v>
      </c>
      <c r="L1213" s="19" t="str">
        <f t="shared" si="201"/>
        <v>TK</v>
      </c>
      <c r="M1213" s="19" t="str">
        <f t="shared" si="202"/>
        <v>-</v>
      </c>
      <c r="N1213" s="355" t="str">
        <f t="shared" si="203"/>
        <v/>
      </c>
      <c r="O1213" s="355" t="str">
        <f t="shared" si="204"/>
        <v/>
      </c>
      <c r="P1213" s="19" t="str">
        <f t="shared" si="205"/>
        <v/>
      </c>
      <c r="Q1213" s="355">
        <f t="shared" si="206"/>
        <v>3</v>
      </c>
      <c r="R1213" s="355">
        <f t="shared" si="207"/>
        <v>825</v>
      </c>
      <c r="S1213" s="355">
        <f t="shared" si="208"/>
        <v>825</v>
      </c>
    </row>
    <row r="1214" spans="1:19" ht="12.75" customHeight="1" thickBot="1" x14ac:dyDescent="0.25">
      <c r="A1214" s="31" t="s">
        <v>477</v>
      </c>
      <c r="B1214" s="31" t="s">
        <v>794</v>
      </c>
      <c r="C1214" s="31" t="s">
        <v>673</v>
      </c>
      <c r="F1214" s="31" t="s">
        <v>11</v>
      </c>
      <c r="G1214" s="354">
        <v>45672.605532407404</v>
      </c>
      <c r="H1214" s="354">
        <v>45672.605532407404</v>
      </c>
      <c r="I1214" s="19" t="str">
        <f t="shared" si="198"/>
        <v>J</v>
      </c>
      <c r="J1214" s="19" t="str">
        <f t="shared" si="199"/>
        <v>N</v>
      </c>
      <c r="K1214" s="19" t="str">
        <f t="shared" si="200"/>
        <v>zzzz</v>
      </c>
      <c r="L1214" s="19" t="str">
        <f t="shared" si="201"/>
        <v>TK</v>
      </c>
      <c r="M1214" s="19" t="str">
        <f t="shared" si="202"/>
        <v>-</v>
      </c>
      <c r="N1214" s="355" t="str">
        <f t="shared" si="203"/>
        <v/>
      </c>
      <c r="O1214" s="355" t="str">
        <f t="shared" si="204"/>
        <v/>
      </c>
      <c r="P1214" s="19" t="str">
        <f t="shared" si="205"/>
        <v/>
      </c>
      <c r="Q1214" s="355">
        <f t="shared" si="206"/>
        <v>4</v>
      </c>
      <c r="R1214" s="355">
        <f t="shared" si="207"/>
        <v>826</v>
      </c>
      <c r="S1214" s="355">
        <f t="shared" si="208"/>
        <v>826</v>
      </c>
    </row>
    <row r="1215" spans="1:19" ht="12.75" customHeight="1" thickBot="1" x14ac:dyDescent="0.25">
      <c r="A1215" s="31" t="s">
        <v>477</v>
      </c>
      <c r="B1215" s="31" t="s">
        <v>794</v>
      </c>
      <c r="C1215" s="31" t="s">
        <v>673</v>
      </c>
      <c r="F1215" s="31" t="s">
        <v>15</v>
      </c>
      <c r="G1215" s="354">
        <v>44523</v>
      </c>
      <c r="H1215" s="354">
        <v>45660.405590277776</v>
      </c>
      <c r="I1215" s="19" t="str">
        <f t="shared" si="198"/>
        <v>J</v>
      </c>
      <c r="J1215" s="19" t="str">
        <f t="shared" si="199"/>
        <v>N</v>
      </c>
      <c r="K1215" s="19" t="str">
        <f t="shared" si="200"/>
        <v>zzzz</v>
      </c>
      <c r="L1215" s="19" t="str">
        <f t="shared" si="201"/>
        <v>TK</v>
      </c>
      <c r="M1215" s="19" t="str">
        <f t="shared" si="202"/>
        <v>-</v>
      </c>
      <c r="N1215" s="355" t="str">
        <f t="shared" si="203"/>
        <v/>
      </c>
      <c r="O1215" s="355" t="str">
        <f t="shared" si="204"/>
        <v/>
      </c>
      <c r="P1215" s="19" t="str">
        <f t="shared" si="205"/>
        <v/>
      </c>
      <c r="Q1215" s="355">
        <f t="shared" si="206"/>
        <v>5</v>
      </c>
      <c r="R1215" s="355">
        <f t="shared" si="207"/>
        <v>827</v>
      </c>
      <c r="S1215" s="355">
        <f t="shared" si="208"/>
        <v>827</v>
      </c>
    </row>
    <row r="1216" spans="1:19" ht="12.75" customHeight="1" thickBot="1" x14ac:dyDescent="0.25">
      <c r="A1216" s="31" t="s">
        <v>477</v>
      </c>
      <c r="B1216" s="31" t="s">
        <v>794</v>
      </c>
      <c r="C1216" s="31" t="s">
        <v>673</v>
      </c>
      <c r="F1216" s="31" t="s">
        <v>12</v>
      </c>
      <c r="G1216" s="354">
        <v>44873.647824074076</v>
      </c>
      <c r="H1216" s="354">
        <v>44873.647824074076</v>
      </c>
      <c r="I1216" s="19" t="str">
        <f t="shared" si="198"/>
        <v>J</v>
      </c>
      <c r="J1216" s="19" t="str">
        <f t="shared" si="199"/>
        <v>N</v>
      </c>
      <c r="K1216" s="19" t="str">
        <f t="shared" si="200"/>
        <v>zzzz</v>
      </c>
      <c r="L1216" s="19" t="str">
        <f t="shared" si="201"/>
        <v>TK</v>
      </c>
      <c r="M1216" s="19" t="str">
        <f t="shared" si="202"/>
        <v>-</v>
      </c>
      <c r="N1216" s="355" t="str">
        <f t="shared" si="203"/>
        <v/>
      </c>
      <c r="O1216" s="355" t="str">
        <f t="shared" si="204"/>
        <v/>
      </c>
      <c r="P1216" s="19" t="str">
        <f t="shared" si="205"/>
        <v/>
      </c>
      <c r="Q1216" s="355">
        <f t="shared" si="206"/>
        <v>6</v>
      </c>
      <c r="R1216" s="355">
        <f t="shared" si="207"/>
        <v>828</v>
      </c>
      <c r="S1216" s="355">
        <f t="shared" si="208"/>
        <v>828</v>
      </c>
    </row>
    <row r="1217" spans="1:19" ht="12.75" customHeight="1" thickBot="1" x14ac:dyDescent="0.25">
      <c r="A1217" s="31" t="s">
        <v>477</v>
      </c>
      <c r="B1217" s="31" t="s">
        <v>794</v>
      </c>
      <c r="C1217" s="31" t="s">
        <v>673</v>
      </c>
      <c r="F1217" s="31" t="s">
        <v>13</v>
      </c>
      <c r="G1217" s="354">
        <v>43809.461747685185</v>
      </c>
      <c r="H1217" s="354">
        <v>44712.445763888885</v>
      </c>
      <c r="I1217" s="19" t="str">
        <f t="shared" si="198"/>
        <v>J</v>
      </c>
      <c r="J1217" s="19" t="str">
        <f t="shared" si="199"/>
        <v>N</v>
      </c>
      <c r="K1217" s="19" t="str">
        <f t="shared" si="200"/>
        <v>zzzz</v>
      </c>
      <c r="L1217" s="19" t="str">
        <f t="shared" si="201"/>
        <v>TK</v>
      </c>
      <c r="M1217" s="19" t="str">
        <f t="shared" si="202"/>
        <v>-</v>
      </c>
      <c r="N1217" s="355">
        <f t="shared" si="203"/>
        <v>7</v>
      </c>
      <c r="O1217" s="355" t="str">
        <f t="shared" si="204"/>
        <v/>
      </c>
      <c r="P1217" s="19" t="str">
        <f t="shared" si="205"/>
        <v/>
      </c>
      <c r="Q1217" s="355">
        <f t="shared" si="206"/>
        <v>7</v>
      </c>
      <c r="R1217" s="355">
        <f t="shared" si="207"/>
        <v>829</v>
      </c>
      <c r="S1217" s="355">
        <f t="shared" si="208"/>
        <v>829</v>
      </c>
    </row>
    <row r="1218" spans="1:19" ht="12.75" customHeight="1" thickBot="1" x14ac:dyDescent="0.25">
      <c r="A1218" s="31" t="s">
        <v>239</v>
      </c>
      <c r="B1218" s="31" t="s">
        <v>795</v>
      </c>
      <c r="C1218" s="31" t="s">
        <v>673</v>
      </c>
      <c r="F1218" s="31" t="s">
        <v>6</v>
      </c>
      <c r="G1218" s="354">
        <v>45314.483726851853</v>
      </c>
      <c r="H1218" s="354">
        <v>45314.483726851853</v>
      </c>
      <c r="I1218" s="19" t="str">
        <f t="shared" ref="I1218:I1281" si="209">IF((LEN(A1218)&gt;2),"J","N")</f>
        <v>J</v>
      </c>
      <c r="J1218" s="19" t="str">
        <f t="shared" ref="J1218:J1281" si="210">IF((D1218&gt;0),"J","N")</f>
        <v>N</v>
      </c>
      <c r="K1218" s="19" t="str">
        <f t="shared" ref="K1218:K1281" si="211">IF((D1218&gt;0),(MID(D1218,1,2)),"zzzz")</f>
        <v>zzzz</v>
      </c>
      <c r="L1218" s="19" t="str">
        <f t="shared" ref="L1218:L1281" si="212">MID(A1218,1,2)</f>
        <v>TK</v>
      </c>
      <c r="M1218" s="19" t="str">
        <f t="shared" ref="M1218:M1281" si="213">MID(A1218,3,1)</f>
        <v>-</v>
      </c>
      <c r="N1218" s="355" t="str">
        <f t="shared" ref="N1218:N1281" si="214">IF(A1218=A1219,"",Q1218)</f>
        <v/>
      </c>
      <c r="O1218" s="355" t="str">
        <f t="shared" ref="O1218:O1281" si="215">IF(D1218=D1219,"",R1218)</f>
        <v/>
      </c>
      <c r="P1218" s="19" t="str">
        <f t="shared" ref="P1218:P1281" si="216">IF(K1218=K1219,"",S1218)</f>
        <v/>
      </c>
      <c r="Q1218" s="355">
        <f t="shared" ref="Q1218:Q1281" si="217">IF(A1218=A1217,Q1217+ 1,1)</f>
        <v>1</v>
      </c>
      <c r="R1218" s="355">
        <f t="shared" ref="R1218:R1281" si="218">IF(D1218=D1217,R1217+ 1,1)</f>
        <v>830</v>
      </c>
      <c r="S1218" s="355">
        <f t="shared" ref="S1218:S1281" si="219">IF(K1218=K1217,S1217+ 1,1)</f>
        <v>830</v>
      </c>
    </row>
    <row r="1219" spans="1:19" ht="12.75" customHeight="1" thickBot="1" x14ac:dyDescent="0.25">
      <c r="A1219" s="341" t="s">
        <v>239</v>
      </c>
      <c r="B1219" s="341" t="s">
        <v>795</v>
      </c>
      <c r="C1219" s="341" t="s">
        <v>673</v>
      </c>
      <c r="F1219" s="341" t="s">
        <v>7</v>
      </c>
      <c r="G1219" s="354">
        <v>45468.566377314812</v>
      </c>
      <c r="H1219" s="354">
        <v>45468.566377314812</v>
      </c>
      <c r="I1219" s="19" t="str">
        <f t="shared" si="209"/>
        <v>J</v>
      </c>
      <c r="J1219" s="19" t="str">
        <f t="shared" si="210"/>
        <v>N</v>
      </c>
      <c r="K1219" s="19" t="str">
        <f t="shared" si="211"/>
        <v>zzzz</v>
      </c>
      <c r="L1219" s="19" t="str">
        <f t="shared" si="212"/>
        <v>TK</v>
      </c>
      <c r="M1219" s="19" t="str">
        <f t="shared" si="213"/>
        <v>-</v>
      </c>
      <c r="N1219" s="355" t="str">
        <f t="shared" si="214"/>
        <v/>
      </c>
      <c r="O1219" s="355" t="str">
        <f t="shared" si="215"/>
        <v/>
      </c>
      <c r="P1219" s="19" t="str">
        <f t="shared" si="216"/>
        <v/>
      </c>
      <c r="Q1219" s="355">
        <f t="shared" si="217"/>
        <v>2</v>
      </c>
      <c r="R1219" s="355">
        <f t="shared" si="218"/>
        <v>831</v>
      </c>
      <c r="S1219" s="355">
        <f t="shared" si="219"/>
        <v>831</v>
      </c>
    </row>
    <row r="1220" spans="1:19" ht="12.75" customHeight="1" thickBot="1" x14ac:dyDescent="0.25">
      <c r="A1220" s="31" t="s">
        <v>239</v>
      </c>
      <c r="B1220" s="31" t="s">
        <v>795</v>
      </c>
      <c r="C1220" s="31" t="s">
        <v>673</v>
      </c>
      <c r="F1220" s="31" t="s">
        <v>16</v>
      </c>
      <c r="G1220" s="354">
        <v>44286.388645833336</v>
      </c>
      <c r="H1220" s="354">
        <v>45425.549872685187</v>
      </c>
      <c r="I1220" s="19" t="str">
        <f t="shared" si="209"/>
        <v>J</v>
      </c>
      <c r="J1220" s="19" t="str">
        <f t="shared" si="210"/>
        <v>N</v>
      </c>
      <c r="K1220" s="19" t="str">
        <f t="shared" si="211"/>
        <v>zzzz</v>
      </c>
      <c r="L1220" s="19" t="str">
        <f t="shared" si="212"/>
        <v>TK</v>
      </c>
      <c r="M1220" s="19" t="str">
        <f t="shared" si="213"/>
        <v>-</v>
      </c>
      <c r="N1220" s="355" t="str">
        <f t="shared" si="214"/>
        <v/>
      </c>
      <c r="O1220" s="355" t="str">
        <f t="shared" si="215"/>
        <v/>
      </c>
      <c r="P1220" s="19" t="str">
        <f t="shared" si="216"/>
        <v/>
      </c>
      <c r="Q1220" s="355">
        <f t="shared" si="217"/>
        <v>3</v>
      </c>
      <c r="R1220" s="355">
        <f t="shared" si="218"/>
        <v>832</v>
      </c>
      <c r="S1220" s="355">
        <f t="shared" si="219"/>
        <v>832</v>
      </c>
    </row>
    <row r="1221" spans="1:19" ht="12.75" customHeight="1" thickBot="1" x14ac:dyDescent="0.25">
      <c r="A1221" s="31" t="s">
        <v>239</v>
      </c>
      <c r="B1221" s="31" t="s">
        <v>795</v>
      </c>
      <c r="C1221" s="31" t="s">
        <v>673</v>
      </c>
      <c r="F1221" s="31" t="s">
        <v>9</v>
      </c>
      <c r="G1221" s="354">
        <v>45309.613969907405</v>
      </c>
      <c r="H1221" s="354">
        <v>45632.622881944444</v>
      </c>
      <c r="I1221" s="19" t="str">
        <f t="shared" si="209"/>
        <v>J</v>
      </c>
      <c r="J1221" s="19" t="str">
        <f t="shared" si="210"/>
        <v>N</v>
      </c>
      <c r="K1221" s="19" t="str">
        <f t="shared" si="211"/>
        <v>zzzz</v>
      </c>
      <c r="L1221" s="19" t="str">
        <f t="shared" si="212"/>
        <v>TK</v>
      </c>
      <c r="M1221" s="19" t="str">
        <f t="shared" si="213"/>
        <v>-</v>
      </c>
      <c r="N1221" s="355" t="str">
        <f t="shared" si="214"/>
        <v/>
      </c>
      <c r="O1221" s="355" t="str">
        <f t="shared" si="215"/>
        <v/>
      </c>
      <c r="P1221" s="19" t="str">
        <f t="shared" si="216"/>
        <v/>
      </c>
      <c r="Q1221" s="355">
        <f t="shared" si="217"/>
        <v>4</v>
      </c>
      <c r="R1221" s="355">
        <f t="shared" si="218"/>
        <v>833</v>
      </c>
      <c r="S1221" s="355">
        <f t="shared" si="219"/>
        <v>833</v>
      </c>
    </row>
    <row r="1222" spans="1:19" ht="12.75" customHeight="1" thickBot="1" x14ac:dyDescent="0.25">
      <c r="A1222" s="31" t="s">
        <v>239</v>
      </c>
      <c r="B1222" s="31" t="s">
        <v>795</v>
      </c>
      <c r="C1222" s="31" t="s">
        <v>673</v>
      </c>
      <c r="F1222" s="31" t="s">
        <v>11</v>
      </c>
      <c r="G1222" s="354">
        <v>45672.605370370373</v>
      </c>
      <c r="H1222" s="354">
        <v>45672.605370370373</v>
      </c>
      <c r="I1222" s="19" t="str">
        <f t="shared" si="209"/>
        <v>J</v>
      </c>
      <c r="J1222" s="19" t="str">
        <f t="shared" si="210"/>
        <v>N</v>
      </c>
      <c r="K1222" s="19" t="str">
        <f t="shared" si="211"/>
        <v>zzzz</v>
      </c>
      <c r="L1222" s="19" t="str">
        <f t="shared" si="212"/>
        <v>TK</v>
      </c>
      <c r="M1222" s="19" t="str">
        <f t="shared" si="213"/>
        <v>-</v>
      </c>
      <c r="N1222" s="355" t="str">
        <f t="shared" si="214"/>
        <v/>
      </c>
      <c r="O1222" s="355" t="str">
        <f t="shared" si="215"/>
        <v/>
      </c>
      <c r="P1222" s="19" t="str">
        <f t="shared" si="216"/>
        <v/>
      </c>
      <c r="Q1222" s="355">
        <f t="shared" si="217"/>
        <v>5</v>
      </c>
      <c r="R1222" s="355">
        <f t="shared" si="218"/>
        <v>834</v>
      </c>
      <c r="S1222" s="355">
        <f t="shared" si="219"/>
        <v>834</v>
      </c>
    </row>
    <row r="1223" spans="1:19" ht="12.75" customHeight="1" thickBot="1" x14ac:dyDescent="0.25">
      <c r="A1223" s="341" t="s">
        <v>239</v>
      </c>
      <c r="B1223" s="341" t="s">
        <v>795</v>
      </c>
      <c r="C1223" s="341" t="s">
        <v>673</v>
      </c>
      <c r="F1223" s="341" t="s">
        <v>15</v>
      </c>
      <c r="G1223" s="354">
        <v>44523</v>
      </c>
      <c r="H1223" s="354">
        <v>45660.405682870369</v>
      </c>
      <c r="I1223" s="19" t="str">
        <f t="shared" si="209"/>
        <v>J</v>
      </c>
      <c r="J1223" s="19" t="str">
        <f t="shared" si="210"/>
        <v>N</v>
      </c>
      <c r="K1223" s="19" t="str">
        <f t="shared" si="211"/>
        <v>zzzz</v>
      </c>
      <c r="L1223" s="19" t="str">
        <f t="shared" si="212"/>
        <v>TK</v>
      </c>
      <c r="M1223" s="353" t="str">
        <f t="shared" si="213"/>
        <v>-</v>
      </c>
      <c r="N1223" s="356" t="str">
        <f t="shared" si="214"/>
        <v/>
      </c>
      <c r="O1223" s="356" t="str">
        <f t="shared" si="215"/>
        <v/>
      </c>
      <c r="P1223" s="353" t="str">
        <f t="shared" si="216"/>
        <v/>
      </c>
      <c r="Q1223" s="356">
        <f t="shared" si="217"/>
        <v>6</v>
      </c>
      <c r="R1223" s="356">
        <f t="shared" si="218"/>
        <v>835</v>
      </c>
      <c r="S1223" s="356">
        <f t="shared" si="219"/>
        <v>835</v>
      </c>
    </row>
    <row r="1224" spans="1:19" ht="12.75" customHeight="1" thickBot="1" x14ac:dyDescent="0.25">
      <c r="A1224" s="31" t="s">
        <v>239</v>
      </c>
      <c r="B1224" s="31" t="s">
        <v>795</v>
      </c>
      <c r="C1224" s="31" t="s">
        <v>673</v>
      </c>
      <c r="F1224" s="31" t="s">
        <v>12</v>
      </c>
      <c r="G1224" s="354">
        <v>44873.647627314815</v>
      </c>
      <c r="H1224" s="354">
        <v>44873.647627314815</v>
      </c>
      <c r="I1224" s="19" t="str">
        <f t="shared" si="209"/>
        <v>J</v>
      </c>
      <c r="J1224" s="19" t="str">
        <f t="shared" si="210"/>
        <v>N</v>
      </c>
      <c r="K1224" s="19" t="str">
        <f t="shared" si="211"/>
        <v>zzzz</v>
      </c>
      <c r="L1224" s="19" t="str">
        <f t="shared" si="212"/>
        <v>TK</v>
      </c>
      <c r="M1224" s="19" t="str">
        <f t="shared" si="213"/>
        <v>-</v>
      </c>
      <c r="N1224" s="355">
        <f t="shared" si="214"/>
        <v>7</v>
      </c>
      <c r="O1224" s="355" t="str">
        <f t="shared" si="215"/>
        <v/>
      </c>
      <c r="P1224" s="19" t="str">
        <f t="shared" si="216"/>
        <v/>
      </c>
      <c r="Q1224" s="355">
        <f t="shared" si="217"/>
        <v>7</v>
      </c>
      <c r="R1224" s="355">
        <f t="shared" si="218"/>
        <v>836</v>
      </c>
      <c r="S1224" s="355">
        <f t="shared" si="219"/>
        <v>836</v>
      </c>
    </row>
    <row r="1225" spans="1:19" ht="12.75" customHeight="1" thickBot="1" x14ac:dyDescent="0.25">
      <c r="A1225" s="341" t="s">
        <v>1262</v>
      </c>
      <c r="B1225" s="341" t="s">
        <v>1755</v>
      </c>
      <c r="C1225" s="341" t="s">
        <v>673</v>
      </c>
      <c r="F1225" s="341" t="s">
        <v>6</v>
      </c>
      <c r="G1225" s="354">
        <v>45314.483900462961</v>
      </c>
      <c r="H1225" s="354">
        <v>45314.483900462961</v>
      </c>
      <c r="I1225" s="19" t="str">
        <f t="shared" si="209"/>
        <v>J</v>
      </c>
      <c r="J1225" s="19" t="str">
        <f t="shared" si="210"/>
        <v>N</v>
      </c>
      <c r="K1225" s="19" t="str">
        <f t="shared" si="211"/>
        <v>zzzz</v>
      </c>
      <c r="L1225" s="19" t="str">
        <f t="shared" si="212"/>
        <v>TL</v>
      </c>
      <c r="M1225" s="353" t="str">
        <f t="shared" si="213"/>
        <v>-</v>
      </c>
      <c r="N1225" s="356" t="str">
        <f t="shared" si="214"/>
        <v/>
      </c>
      <c r="O1225" s="356" t="str">
        <f t="shared" si="215"/>
        <v/>
      </c>
      <c r="P1225" s="353" t="str">
        <f t="shared" si="216"/>
        <v/>
      </c>
      <c r="Q1225" s="356">
        <f t="shared" si="217"/>
        <v>1</v>
      </c>
      <c r="R1225" s="356">
        <f t="shared" si="218"/>
        <v>837</v>
      </c>
      <c r="S1225" s="356">
        <f t="shared" si="219"/>
        <v>837</v>
      </c>
    </row>
    <row r="1226" spans="1:19" ht="12.75" customHeight="1" thickBot="1" x14ac:dyDescent="0.25">
      <c r="A1226" s="341" t="s">
        <v>1262</v>
      </c>
      <c r="B1226" s="341" t="s">
        <v>1755</v>
      </c>
      <c r="C1226" s="341" t="s">
        <v>673</v>
      </c>
      <c r="F1226" s="341" t="s">
        <v>9</v>
      </c>
      <c r="G1226" s="354">
        <v>45309.614166666666</v>
      </c>
      <c r="H1226" s="354">
        <v>45632.623020833336</v>
      </c>
      <c r="I1226" s="19" t="str">
        <f t="shared" si="209"/>
        <v>J</v>
      </c>
      <c r="J1226" s="19" t="str">
        <f t="shared" si="210"/>
        <v>N</v>
      </c>
      <c r="K1226" s="19" t="str">
        <f t="shared" si="211"/>
        <v>zzzz</v>
      </c>
      <c r="L1226" s="19" t="str">
        <f t="shared" si="212"/>
        <v>TL</v>
      </c>
      <c r="M1226" s="353" t="str">
        <f t="shared" si="213"/>
        <v>-</v>
      </c>
      <c r="N1226" s="356" t="str">
        <f t="shared" si="214"/>
        <v/>
      </c>
      <c r="O1226" s="356" t="str">
        <f t="shared" si="215"/>
        <v/>
      </c>
      <c r="P1226" s="353" t="str">
        <f t="shared" si="216"/>
        <v/>
      </c>
      <c r="Q1226" s="356">
        <f t="shared" si="217"/>
        <v>2</v>
      </c>
      <c r="R1226" s="356">
        <f t="shared" si="218"/>
        <v>838</v>
      </c>
      <c r="S1226" s="356">
        <f t="shared" si="219"/>
        <v>838</v>
      </c>
    </row>
    <row r="1227" spans="1:19" ht="12.75" customHeight="1" thickBot="1" x14ac:dyDescent="0.25">
      <c r="A1227" s="341" t="s">
        <v>1262</v>
      </c>
      <c r="B1227" s="341" t="s">
        <v>1755</v>
      </c>
      <c r="C1227" s="341" t="s">
        <v>673</v>
      </c>
      <c r="F1227" s="341" t="s">
        <v>11</v>
      </c>
      <c r="G1227" s="354">
        <v>45015.582858796297</v>
      </c>
      <c r="H1227" s="354">
        <v>45820.318819444445</v>
      </c>
      <c r="I1227" s="19" t="str">
        <f t="shared" si="209"/>
        <v>J</v>
      </c>
      <c r="J1227" s="19" t="str">
        <f t="shared" si="210"/>
        <v>N</v>
      </c>
      <c r="K1227" s="19" t="str">
        <f t="shared" si="211"/>
        <v>zzzz</v>
      </c>
      <c r="L1227" s="19" t="str">
        <f t="shared" si="212"/>
        <v>TL</v>
      </c>
      <c r="M1227" s="19" t="str">
        <f t="shared" si="213"/>
        <v>-</v>
      </c>
      <c r="N1227" s="355" t="str">
        <f t="shared" si="214"/>
        <v/>
      </c>
      <c r="O1227" s="355" t="str">
        <f t="shared" si="215"/>
        <v/>
      </c>
      <c r="P1227" s="19" t="str">
        <f t="shared" si="216"/>
        <v/>
      </c>
      <c r="Q1227" s="355">
        <f t="shared" si="217"/>
        <v>3</v>
      </c>
      <c r="R1227" s="355">
        <f t="shared" si="218"/>
        <v>839</v>
      </c>
      <c r="S1227" s="355">
        <f t="shared" si="219"/>
        <v>839</v>
      </c>
    </row>
    <row r="1228" spans="1:19" ht="12.75" customHeight="1" thickBot="1" x14ac:dyDescent="0.25">
      <c r="A1228" s="31" t="s">
        <v>1262</v>
      </c>
      <c r="B1228" s="31" t="s">
        <v>1755</v>
      </c>
      <c r="C1228" s="31" t="s">
        <v>673</v>
      </c>
      <c r="F1228" s="31" t="s">
        <v>15</v>
      </c>
      <c r="G1228" s="354">
        <v>45377.360081018516</v>
      </c>
      <c r="H1228" s="354">
        <v>45660.405810185184</v>
      </c>
      <c r="I1228" s="19" t="str">
        <f t="shared" si="209"/>
        <v>J</v>
      </c>
      <c r="J1228" s="19" t="str">
        <f t="shared" si="210"/>
        <v>N</v>
      </c>
      <c r="K1228" s="19" t="str">
        <f t="shared" si="211"/>
        <v>zzzz</v>
      </c>
      <c r="L1228" s="19" t="str">
        <f t="shared" si="212"/>
        <v>TL</v>
      </c>
      <c r="M1228" s="19" t="str">
        <f t="shared" si="213"/>
        <v>-</v>
      </c>
      <c r="N1228" s="355" t="str">
        <f t="shared" si="214"/>
        <v/>
      </c>
      <c r="O1228" s="355" t="str">
        <f t="shared" si="215"/>
        <v/>
      </c>
      <c r="P1228" s="19" t="str">
        <f t="shared" si="216"/>
        <v/>
      </c>
      <c r="Q1228" s="355">
        <f t="shared" si="217"/>
        <v>4</v>
      </c>
      <c r="R1228" s="355">
        <f t="shared" si="218"/>
        <v>840</v>
      </c>
      <c r="S1228" s="355">
        <f t="shared" si="219"/>
        <v>840</v>
      </c>
    </row>
    <row r="1229" spans="1:19" ht="12.75" customHeight="1" thickBot="1" x14ac:dyDescent="0.25">
      <c r="A1229" s="341" t="s">
        <v>1262</v>
      </c>
      <c r="B1229" s="341" t="s">
        <v>1755</v>
      </c>
      <c r="C1229" s="341" t="s">
        <v>673</v>
      </c>
      <c r="F1229" s="341" t="s">
        <v>12</v>
      </c>
      <c r="G1229" s="354">
        <v>45812.686076388891</v>
      </c>
      <c r="H1229" s="354">
        <v>45812.686076388891</v>
      </c>
      <c r="I1229" s="19" t="str">
        <f t="shared" si="209"/>
        <v>J</v>
      </c>
      <c r="J1229" s="19" t="str">
        <f t="shared" si="210"/>
        <v>N</v>
      </c>
      <c r="K1229" s="19" t="str">
        <f t="shared" si="211"/>
        <v>zzzz</v>
      </c>
      <c r="L1229" s="19" t="str">
        <f t="shared" si="212"/>
        <v>TL</v>
      </c>
      <c r="M1229" s="19" t="str">
        <f t="shared" si="213"/>
        <v>-</v>
      </c>
      <c r="N1229" s="355">
        <f t="shared" si="214"/>
        <v>5</v>
      </c>
      <c r="O1229" s="355" t="str">
        <f t="shared" si="215"/>
        <v/>
      </c>
      <c r="P1229" s="19" t="str">
        <f t="shared" si="216"/>
        <v/>
      </c>
      <c r="Q1229" s="355">
        <f t="shared" si="217"/>
        <v>5</v>
      </c>
      <c r="R1229" s="355">
        <f t="shared" si="218"/>
        <v>841</v>
      </c>
      <c r="S1229" s="355">
        <f t="shared" si="219"/>
        <v>841</v>
      </c>
    </row>
    <row r="1230" spans="1:19" ht="12.75" customHeight="1" thickBot="1" x14ac:dyDescent="0.25">
      <c r="A1230" s="341" t="s">
        <v>1756</v>
      </c>
      <c r="B1230" s="341" t="s">
        <v>1757</v>
      </c>
      <c r="C1230" s="341" t="s">
        <v>673</v>
      </c>
      <c r="F1230" s="341" t="s">
        <v>6</v>
      </c>
      <c r="G1230" s="354">
        <v>45314.484097222223</v>
      </c>
      <c r="H1230" s="354">
        <v>45314.484097222223</v>
      </c>
      <c r="I1230" s="19" t="str">
        <f t="shared" si="209"/>
        <v>J</v>
      </c>
      <c r="J1230" s="19" t="str">
        <f t="shared" si="210"/>
        <v>N</v>
      </c>
      <c r="K1230" s="19" t="str">
        <f t="shared" si="211"/>
        <v>zzzz</v>
      </c>
      <c r="L1230" s="19" t="str">
        <f t="shared" si="212"/>
        <v>TL</v>
      </c>
      <c r="M1230" s="353" t="str">
        <f t="shared" si="213"/>
        <v>-</v>
      </c>
      <c r="N1230" s="356" t="str">
        <f t="shared" si="214"/>
        <v/>
      </c>
      <c r="O1230" s="356" t="str">
        <f t="shared" si="215"/>
        <v/>
      </c>
      <c r="P1230" s="353" t="str">
        <f t="shared" si="216"/>
        <v/>
      </c>
      <c r="Q1230" s="356">
        <f t="shared" si="217"/>
        <v>1</v>
      </c>
      <c r="R1230" s="356">
        <f t="shared" si="218"/>
        <v>842</v>
      </c>
      <c r="S1230" s="356">
        <f t="shared" si="219"/>
        <v>842</v>
      </c>
    </row>
    <row r="1231" spans="1:19" ht="12.75" customHeight="1" thickBot="1" x14ac:dyDescent="0.25">
      <c r="A1231" s="341" t="s">
        <v>1756</v>
      </c>
      <c r="B1231" s="341" t="s">
        <v>1757</v>
      </c>
      <c r="C1231" s="341" t="s">
        <v>673</v>
      </c>
      <c r="F1231" s="341" t="s">
        <v>16</v>
      </c>
      <c r="G1231" s="354">
        <v>44593.39534722222</v>
      </c>
      <c r="H1231" s="354">
        <v>45419.544166666667</v>
      </c>
      <c r="I1231" s="19" t="str">
        <f t="shared" si="209"/>
        <v>J</v>
      </c>
      <c r="J1231" s="19" t="str">
        <f t="shared" si="210"/>
        <v>N</v>
      </c>
      <c r="K1231" s="19" t="str">
        <f t="shared" si="211"/>
        <v>zzzz</v>
      </c>
      <c r="L1231" s="19" t="str">
        <f t="shared" si="212"/>
        <v>TL</v>
      </c>
      <c r="M1231" s="353" t="str">
        <f t="shared" si="213"/>
        <v>-</v>
      </c>
      <c r="N1231" s="356" t="str">
        <f t="shared" si="214"/>
        <v/>
      </c>
      <c r="O1231" s="356" t="str">
        <f t="shared" si="215"/>
        <v/>
      </c>
      <c r="P1231" s="353" t="str">
        <f t="shared" si="216"/>
        <v/>
      </c>
      <c r="Q1231" s="356">
        <f t="shared" si="217"/>
        <v>2</v>
      </c>
      <c r="R1231" s="356">
        <f t="shared" si="218"/>
        <v>843</v>
      </c>
      <c r="S1231" s="356">
        <f t="shared" si="219"/>
        <v>843</v>
      </c>
    </row>
    <row r="1232" spans="1:19" ht="12.75" customHeight="1" thickBot="1" x14ac:dyDescent="0.25">
      <c r="A1232" s="31" t="s">
        <v>1756</v>
      </c>
      <c r="B1232" s="31" t="s">
        <v>1757</v>
      </c>
      <c r="C1232" s="31" t="s">
        <v>673</v>
      </c>
      <c r="F1232" s="31" t="s">
        <v>9</v>
      </c>
      <c r="G1232" s="354">
        <v>45309.614386574074</v>
      </c>
      <c r="H1232" s="354">
        <v>45632.623124999998</v>
      </c>
      <c r="I1232" s="19" t="str">
        <f t="shared" si="209"/>
        <v>J</v>
      </c>
      <c r="J1232" s="19" t="str">
        <f t="shared" si="210"/>
        <v>N</v>
      </c>
      <c r="K1232" s="19" t="str">
        <f t="shared" si="211"/>
        <v>zzzz</v>
      </c>
      <c r="L1232" s="19" t="str">
        <f t="shared" si="212"/>
        <v>TL</v>
      </c>
      <c r="M1232" s="19" t="str">
        <f t="shared" si="213"/>
        <v>-</v>
      </c>
      <c r="N1232" s="355" t="str">
        <f t="shared" si="214"/>
        <v/>
      </c>
      <c r="O1232" s="355" t="str">
        <f t="shared" si="215"/>
        <v/>
      </c>
      <c r="P1232" s="19" t="str">
        <f t="shared" si="216"/>
        <v/>
      </c>
      <c r="Q1232" s="355">
        <f t="shared" si="217"/>
        <v>3</v>
      </c>
      <c r="R1232" s="355">
        <f t="shared" si="218"/>
        <v>844</v>
      </c>
      <c r="S1232" s="355">
        <f t="shared" si="219"/>
        <v>844</v>
      </c>
    </row>
    <row r="1233" spans="1:19" ht="12.75" customHeight="1" thickBot="1" x14ac:dyDescent="0.25">
      <c r="A1233" s="341" t="s">
        <v>1756</v>
      </c>
      <c r="B1233" s="341" t="s">
        <v>1757</v>
      </c>
      <c r="C1233" s="341" t="s">
        <v>673</v>
      </c>
      <c r="F1233" s="341" t="s">
        <v>11</v>
      </c>
      <c r="G1233" s="354">
        <v>45803.491585648146</v>
      </c>
      <c r="H1233" s="354">
        <v>45803.491585648146</v>
      </c>
      <c r="I1233" s="19" t="str">
        <f t="shared" si="209"/>
        <v>J</v>
      </c>
      <c r="J1233" s="19" t="str">
        <f t="shared" si="210"/>
        <v>N</v>
      </c>
      <c r="K1233" s="19" t="str">
        <f t="shared" si="211"/>
        <v>zzzz</v>
      </c>
      <c r="L1233" s="19" t="str">
        <f t="shared" si="212"/>
        <v>TL</v>
      </c>
      <c r="M1233" s="353" t="str">
        <f t="shared" si="213"/>
        <v>-</v>
      </c>
      <c r="N1233" s="356" t="str">
        <f t="shared" si="214"/>
        <v/>
      </c>
      <c r="O1233" s="356" t="str">
        <f t="shared" si="215"/>
        <v/>
      </c>
      <c r="P1233" s="353" t="str">
        <f t="shared" si="216"/>
        <v/>
      </c>
      <c r="Q1233" s="356">
        <f t="shared" si="217"/>
        <v>4</v>
      </c>
      <c r="R1233" s="356">
        <f t="shared" si="218"/>
        <v>845</v>
      </c>
      <c r="S1233" s="356">
        <f t="shared" si="219"/>
        <v>845</v>
      </c>
    </row>
    <row r="1234" spans="1:19" ht="12.75" customHeight="1" thickBot="1" x14ac:dyDescent="0.25">
      <c r="A1234" s="31" t="s">
        <v>1756</v>
      </c>
      <c r="B1234" s="31" t="s">
        <v>1757</v>
      </c>
      <c r="C1234" s="31" t="s">
        <v>673</v>
      </c>
      <c r="F1234" s="31" t="s">
        <v>15</v>
      </c>
      <c r="G1234" s="354">
        <v>45320.622002314813</v>
      </c>
      <c r="H1234" s="354">
        <v>45660.407175925924</v>
      </c>
      <c r="I1234" s="19" t="str">
        <f t="shared" si="209"/>
        <v>J</v>
      </c>
      <c r="J1234" s="19" t="str">
        <f t="shared" si="210"/>
        <v>N</v>
      </c>
      <c r="K1234" s="19" t="str">
        <f t="shared" si="211"/>
        <v>zzzz</v>
      </c>
      <c r="L1234" s="19" t="str">
        <f t="shared" si="212"/>
        <v>TL</v>
      </c>
      <c r="M1234" s="19" t="str">
        <f t="shared" si="213"/>
        <v>-</v>
      </c>
      <c r="N1234" s="355" t="str">
        <f t="shared" si="214"/>
        <v/>
      </c>
      <c r="O1234" s="355" t="str">
        <f t="shared" si="215"/>
        <v/>
      </c>
      <c r="P1234" s="19" t="str">
        <f t="shared" si="216"/>
        <v/>
      </c>
      <c r="Q1234" s="355">
        <f t="shared" si="217"/>
        <v>5</v>
      </c>
      <c r="R1234" s="355">
        <f t="shared" si="218"/>
        <v>846</v>
      </c>
      <c r="S1234" s="355">
        <f t="shared" si="219"/>
        <v>846</v>
      </c>
    </row>
    <row r="1235" spans="1:19" ht="12.6" customHeight="1" thickBot="1" x14ac:dyDescent="0.25">
      <c r="A1235" s="341" t="s">
        <v>1756</v>
      </c>
      <c r="B1235" s="341" t="s">
        <v>1757</v>
      </c>
      <c r="C1235" s="341" t="s">
        <v>673</v>
      </c>
      <c r="E1235" s="341">
        <v>14</v>
      </c>
      <c r="F1235" s="341" t="s">
        <v>12</v>
      </c>
      <c r="G1235" s="354">
        <v>45812.686168981483</v>
      </c>
      <c r="H1235" s="354">
        <v>46008.554930555554</v>
      </c>
      <c r="I1235" s="19" t="str">
        <f t="shared" si="209"/>
        <v>J</v>
      </c>
      <c r="J1235" s="19" t="str">
        <f t="shared" si="210"/>
        <v>N</v>
      </c>
      <c r="K1235" s="19" t="str">
        <f t="shared" si="211"/>
        <v>zzzz</v>
      </c>
      <c r="L1235" s="19" t="str">
        <f t="shared" si="212"/>
        <v>TL</v>
      </c>
      <c r="M1235" s="353" t="str">
        <f t="shared" si="213"/>
        <v>-</v>
      </c>
      <c r="N1235" s="356">
        <f t="shared" si="214"/>
        <v>6</v>
      </c>
      <c r="O1235" s="356" t="str">
        <f t="shared" si="215"/>
        <v/>
      </c>
      <c r="P1235" s="353" t="str">
        <f t="shared" si="216"/>
        <v/>
      </c>
      <c r="Q1235" s="356">
        <f t="shared" si="217"/>
        <v>6</v>
      </c>
      <c r="R1235" s="356">
        <f t="shared" si="218"/>
        <v>847</v>
      </c>
      <c r="S1235" s="356">
        <f t="shared" si="219"/>
        <v>847</v>
      </c>
    </row>
    <row r="1236" spans="1:19" ht="12.75" customHeight="1" thickBot="1" x14ac:dyDescent="0.25">
      <c r="A1236" s="31" t="s">
        <v>1758</v>
      </c>
      <c r="B1236" s="31" t="s">
        <v>1759</v>
      </c>
      <c r="C1236" s="31" t="s">
        <v>673</v>
      </c>
      <c r="F1236" s="31" t="s">
        <v>6</v>
      </c>
      <c r="G1236" s="354">
        <v>45314.484270833331</v>
      </c>
      <c r="H1236" s="354">
        <v>45314.484270833331</v>
      </c>
      <c r="I1236" s="19" t="str">
        <f t="shared" si="209"/>
        <v>J</v>
      </c>
      <c r="J1236" s="19" t="str">
        <f t="shared" si="210"/>
        <v>N</v>
      </c>
      <c r="K1236" s="19" t="str">
        <f t="shared" si="211"/>
        <v>zzzz</v>
      </c>
      <c r="L1236" s="19" t="str">
        <f t="shared" si="212"/>
        <v>TL</v>
      </c>
      <c r="M1236" s="19" t="str">
        <f t="shared" si="213"/>
        <v>-</v>
      </c>
      <c r="N1236" s="355" t="str">
        <f t="shared" si="214"/>
        <v/>
      </c>
      <c r="O1236" s="355" t="str">
        <f t="shared" si="215"/>
        <v/>
      </c>
      <c r="P1236" s="19" t="str">
        <f t="shared" si="216"/>
        <v/>
      </c>
      <c r="Q1236" s="355">
        <f t="shared" si="217"/>
        <v>1</v>
      </c>
      <c r="R1236" s="355">
        <f t="shared" si="218"/>
        <v>848</v>
      </c>
      <c r="S1236" s="355">
        <f t="shared" si="219"/>
        <v>848</v>
      </c>
    </row>
    <row r="1237" spans="1:19" ht="12.75" customHeight="1" thickBot="1" x14ac:dyDescent="0.25">
      <c r="A1237" s="31" t="s">
        <v>1758</v>
      </c>
      <c r="B1237" s="31" t="s">
        <v>1759</v>
      </c>
      <c r="C1237" s="31" t="s">
        <v>673</v>
      </c>
      <c r="E1237" s="358"/>
      <c r="F1237" s="31" t="s">
        <v>16</v>
      </c>
      <c r="G1237" s="354">
        <v>45460.528171296297</v>
      </c>
      <c r="H1237" s="354">
        <v>45460.528171296297</v>
      </c>
      <c r="I1237" s="19" t="str">
        <f t="shared" si="209"/>
        <v>J</v>
      </c>
      <c r="J1237" s="19" t="str">
        <f t="shared" si="210"/>
        <v>N</v>
      </c>
      <c r="K1237" s="19" t="str">
        <f t="shared" si="211"/>
        <v>zzzz</v>
      </c>
      <c r="L1237" s="19" t="str">
        <f t="shared" si="212"/>
        <v>TL</v>
      </c>
      <c r="M1237" s="19" t="str">
        <f t="shared" si="213"/>
        <v>-</v>
      </c>
      <c r="N1237" s="355" t="str">
        <f t="shared" si="214"/>
        <v/>
      </c>
      <c r="O1237" s="355" t="str">
        <f t="shared" si="215"/>
        <v/>
      </c>
      <c r="P1237" s="19" t="str">
        <f t="shared" si="216"/>
        <v/>
      </c>
      <c r="Q1237" s="355">
        <f t="shared" si="217"/>
        <v>2</v>
      </c>
      <c r="R1237" s="355">
        <f t="shared" si="218"/>
        <v>849</v>
      </c>
      <c r="S1237" s="355">
        <f t="shared" si="219"/>
        <v>849</v>
      </c>
    </row>
    <row r="1238" spans="1:19" ht="12.75" customHeight="1" thickBot="1" x14ac:dyDescent="0.25">
      <c r="A1238" s="341" t="s">
        <v>1758</v>
      </c>
      <c r="B1238" s="341" t="s">
        <v>1759</v>
      </c>
      <c r="C1238" s="341" t="s">
        <v>673</v>
      </c>
      <c r="F1238" s="341" t="s">
        <v>9</v>
      </c>
      <c r="G1238" s="354">
        <v>45309.614583333336</v>
      </c>
      <c r="H1238" s="354">
        <v>45632.623263888891</v>
      </c>
      <c r="I1238" s="19" t="str">
        <f t="shared" si="209"/>
        <v>J</v>
      </c>
      <c r="J1238" s="19" t="str">
        <f t="shared" si="210"/>
        <v>N</v>
      </c>
      <c r="K1238" s="19" t="str">
        <f t="shared" si="211"/>
        <v>zzzz</v>
      </c>
      <c r="L1238" s="19" t="str">
        <f t="shared" si="212"/>
        <v>TL</v>
      </c>
      <c r="M1238" s="19" t="str">
        <f t="shared" si="213"/>
        <v>-</v>
      </c>
      <c r="N1238" s="355" t="str">
        <f t="shared" si="214"/>
        <v/>
      </c>
      <c r="O1238" s="355" t="str">
        <f t="shared" si="215"/>
        <v/>
      </c>
      <c r="P1238" s="19" t="str">
        <f t="shared" si="216"/>
        <v/>
      </c>
      <c r="Q1238" s="355">
        <f t="shared" si="217"/>
        <v>3</v>
      </c>
      <c r="R1238" s="355">
        <f t="shared" si="218"/>
        <v>850</v>
      </c>
      <c r="S1238" s="355">
        <f t="shared" si="219"/>
        <v>850</v>
      </c>
    </row>
    <row r="1239" spans="1:19" ht="12.75" customHeight="1" thickBot="1" x14ac:dyDescent="0.25">
      <c r="A1239" s="31" t="s">
        <v>1758</v>
      </c>
      <c r="B1239" s="31" t="s">
        <v>1759</v>
      </c>
      <c r="C1239" s="31" t="s">
        <v>673</v>
      </c>
      <c r="F1239" s="31" t="s">
        <v>11</v>
      </c>
      <c r="G1239" s="354">
        <v>45803.492962962962</v>
      </c>
      <c r="H1239" s="354">
        <v>45803.492962962962</v>
      </c>
      <c r="I1239" s="19" t="str">
        <f t="shared" si="209"/>
        <v>J</v>
      </c>
      <c r="J1239" s="19" t="str">
        <f t="shared" si="210"/>
        <v>N</v>
      </c>
      <c r="K1239" s="19" t="str">
        <f t="shared" si="211"/>
        <v>zzzz</v>
      </c>
      <c r="L1239" s="19" t="str">
        <f t="shared" si="212"/>
        <v>TL</v>
      </c>
      <c r="M1239" s="19" t="str">
        <f t="shared" si="213"/>
        <v>-</v>
      </c>
      <c r="N1239" s="355" t="str">
        <f t="shared" si="214"/>
        <v/>
      </c>
      <c r="O1239" s="355" t="str">
        <f t="shared" si="215"/>
        <v/>
      </c>
      <c r="P1239" s="19" t="str">
        <f t="shared" si="216"/>
        <v/>
      </c>
      <c r="Q1239" s="355">
        <f t="shared" si="217"/>
        <v>4</v>
      </c>
      <c r="R1239" s="355">
        <f t="shared" si="218"/>
        <v>851</v>
      </c>
      <c r="S1239" s="355">
        <f t="shared" si="219"/>
        <v>851</v>
      </c>
    </row>
    <row r="1240" spans="1:19" ht="12.75" customHeight="1" thickBot="1" x14ac:dyDescent="0.25">
      <c r="A1240" s="31" t="s">
        <v>1758</v>
      </c>
      <c r="B1240" s="31" t="s">
        <v>1759</v>
      </c>
      <c r="C1240" s="31" t="s">
        <v>673</v>
      </c>
      <c r="F1240" s="31" t="s">
        <v>15</v>
      </c>
      <c r="G1240" s="354">
        <v>45320.622662037036</v>
      </c>
      <c r="H1240" s="354">
        <v>45660.407268518517</v>
      </c>
      <c r="I1240" s="19" t="str">
        <f t="shared" si="209"/>
        <v>J</v>
      </c>
      <c r="J1240" s="19" t="str">
        <f t="shared" si="210"/>
        <v>N</v>
      </c>
      <c r="K1240" s="19" t="str">
        <f t="shared" si="211"/>
        <v>zzzz</v>
      </c>
      <c r="L1240" s="19" t="str">
        <f t="shared" si="212"/>
        <v>TL</v>
      </c>
      <c r="M1240" s="19" t="str">
        <f t="shared" si="213"/>
        <v>-</v>
      </c>
      <c r="N1240" s="355" t="str">
        <f t="shared" si="214"/>
        <v/>
      </c>
      <c r="O1240" s="355" t="str">
        <f t="shared" si="215"/>
        <v/>
      </c>
      <c r="P1240" s="19" t="str">
        <f t="shared" si="216"/>
        <v/>
      </c>
      <c r="Q1240" s="355">
        <f t="shared" si="217"/>
        <v>5</v>
      </c>
      <c r="R1240" s="355">
        <f t="shared" si="218"/>
        <v>852</v>
      </c>
      <c r="S1240" s="355">
        <f t="shared" si="219"/>
        <v>852</v>
      </c>
    </row>
    <row r="1241" spans="1:19" ht="12.75" customHeight="1" thickBot="1" x14ac:dyDescent="0.25">
      <c r="A1241" s="341" t="s">
        <v>1758</v>
      </c>
      <c r="B1241" s="341" t="s">
        <v>1759</v>
      </c>
      <c r="C1241" s="341" t="s">
        <v>673</v>
      </c>
      <c r="F1241" s="341" t="s">
        <v>12</v>
      </c>
      <c r="G1241" s="354">
        <v>39722.416087962964</v>
      </c>
      <c r="H1241" s="354">
        <v>45230.412199074075</v>
      </c>
      <c r="I1241" s="19" t="str">
        <f t="shared" si="209"/>
        <v>J</v>
      </c>
      <c r="J1241" s="19" t="str">
        <f t="shared" si="210"/>
        <v>N</v>
      </c>
      <c r="K1241" s="19" t="str">
        <f t="shared" si="211"/>
        <v>zzzz</v>
      </c>
      <c r="L1241" s="19" t="str">
        <f t="shared" si="212"/>
        <v>TL</v>
      </c>
      <c r="M1241" s="19" t="str">
        <f t="shared" si="213"/>
        <v>-</v>
      </c>
      <c r="N1241" s="355">
        <f t="shared" si="214"/>
        <v>6</v>
      </c>
      <c r="O1241" s="355" t="str">
        <f t="shared" si="215"/>
        <v/>
      </c>
      <c r="P1241" s="19" t="str">
        <f t="shared" si="216"/>
        <v/>
      </c>
      <c r="Q1241" s="355">
        <f t="shared" si="217"/>
        <v>6</v>
      </c>
      <c r="R1241" s="355">
        <f t="shared" si="218"/>
        <v>853</v>
      </c>
      <c r="S1241" s="355">
        <f t="shared" si="219"/>
        <v>853</v>
      </c>
    </row>
    <row r="1242" spans="1:19" ht="12.75" customHeight="1" thickBot="1" x14ac:dyDescent="0.25">
      <c r="A1242" s="31" t="s">
        <v>846</v>
      </c>
      <c r="B1242" s="31" t="s">
        <v>847</v>
      </c>
      <c r="C1242" s="31" t="s">
        <v>673</v>
      </c>
      <c r="F1242" s="31" t="s">
        <v>6</v>
      </c>
      <c r="G1242" s="354">
        <v>45314.484479166669</v>
      </c>
      <c r="H1242" s="354">
        <v>45314.484479166669</v>
      </c>
      <c r="I1242" s="19" t="str">
        <f t="shared" si="209"/>
        <v>J</v>
      </c>
      <c r="J1242" s="19" t="str">
        <f t="shared" si="210"/>
        <v>N</v>
      </c>
      <c r="K1242" s="19" t="str">
        <f t="shared" si="211"/>
        <v>zzzz</v>
      </c>
      <c r="L1242" s="19" t="str">
        <f t="shared" si="212"/>
        <v>TL</v>
      </c>
      <c r="M1242" s="19" t="str">
        <f t="shared" si="213"/>
        <v>-</v>
      </c>
      <c r="N1242" s="355" t="str">
        <f t="shared" si="214"/>
        <v/>
      </c>
      <c r="O1242" s="355" t="str">
        <f t="shared" si="215"/>
        <v/>
      </c>
      <c r="P1242" s="19" t="str">
        <f t="shared" si="216"/>
        <v/>
      </c>
      <c r="Q1242" s="355">
        <f t="shared" si="217"/>
        <v>1</v>
      </c>
      <c r="R1242" s="355">
        <f t="shared" si="218"/>
        <v>854</v>
      </c>
      <c r="S1242" s="355">
        <f t="shared" si="219"/>
        <v>854</v>
      </c>
    </row>
    <row r="1243" spans="1:19" ht="12.75" customHeight="1" thickBot="1" x14ac:dyDescent="0.25">
      <c r="A1243" s="341" t="s">
        <v>846</v>
      </c>
      <c r="B1243" s="341" t="s">
        <v>847</v>
      </c>
      <c r="C1243" s="341" t="s">
        <v>673</v>
      </c>
      <c r="F1243" s="341" t="s">
        <v>9</v>
      </c>
      <c r="G1243" s="354">
        <v>45309.614791666667</v>
      </c>
      <c r="H1243" s="354">
        <v>45632.623379629629</v>
      </c>
      <c r="I1243" s="19" t="str">
        <f t="shared" si="209"/>
        <v>J</v>
      </c>
      <c r="J1243" s="19" t="str">
        <f t="shared" si="210"/>
        <v>N</v>
      </c>
      <c r="K1243" s="19" t="str">
        <f t="shared" si="211"/>
        <v>zzzz</v>
      </c>
      <c r="L1243" s="19" t="str">
        <f t="shared" si="212"/>
        <v>TL</v>
      </c>
      <c r="M1243" s="19" t="str">
        <f t="shared" si="213"/>
        <v>-</v>
      </c>
      <c r="N1243" s="355" t="str">
        <f t="shared" si="214"/>
        <v/>
      </c>
      <c r="O1243" s="355" t="str">
        <f t="shared" si="215"/>
        <v/>
      </c>
      <c r="P1243" s="19" t="str">
        <f t="shared" si="216"/>
        <v/>
      </c>
      <c r="Q1243" s="355">
        <f t="shared" si="217"/>
        <v>2</v>
      </c>
      <c r="R1243" s="355">
        <f t="shared" si="218"/>
        <v>855</v>
      </c>
      <c r="S1243" s="355">
        <f t="shared" si="219"/>
        <v>855</v>
      </c>
    </row>
    <row r="1244" spans="1:19" ht="12.75" customHeight="1" thickBot="1" x14ac:dyDescent="0.25">
      <c r="A1244" s="31" t="s">
        <v>846</v>
      </c>
      <c r="B1244" s="31" t="s">
        <v>847</v>
      </c>
      <c r="C1244" s="31" t="s">
        <v>673</v>
      </c>
      <c r="F1244" s="31" t="s">
        <v>11</v>
      </c>
      <c r="G1244" s="354">
        <v>45803.490532407406</v>
      </c>
      <c r="H1244" s="354">
        <v>45803.490532407406</v>
      </c>
      <c r="I1244" s="19" t="str">
        <f t="shared" si="209"/>
        <v>J</v>
      </c>
      <c r="J1244" s="19" t="str">
        <f t="shared" si="210"/>
        <v>N</v>
      </c>
      <c r="K1244" s="19" t="str">
        <f t="shared" si="211"/>
        <v>zzzz</v>
      </c>
      <c r="L1244" s="19" t="str">
        <f t="shared" si="212"/>
        <v>TL</v>
      </c>
      <c r="M1244" s="19" t="str">
        <f t="shared" si="213"/>
        <v>-</v>
      </c>
      <c r="N1244" s="355" t="str">
        <f t="shared" si="214"/>
        <v/>
      </c>
      <c r="O1244" s="355" t="str">
        <f t="shared" si="215"/>
        <v/>
      </c>
      <c r="P1244" s="19" t="str">
        <f t="shared" si="216"/>
        <v/>
      </c>
      <c r="Q1244" s="355">
        <f t="shared" si="217"/>
        <v>3</v>
      </c>
      <c r="R1244" s="355">
        <f t="shared" si="218"/>
        <v>856</v>
      </c>
      <c r="S1244" s="355">
        <f t="shared" si="219"/>
        <v>856</v>
      </c>
    </row>
    <row r="1245" spans="1:19" ht="12.75" customHeight="1" thickBot="1" x14ac:dyDescent="0.25">
      <c r="A1245" s="341" t="s">
        <v>846</v>
      </c>
      <c r="B1245" s="341" t="s">
        <v>847</v>
      </c>
      <c r="C1245" s="341" t="s">
        <v>673</v>
      </c>
      <c r="F1245" s="341" t="s">
        <v>15</v>
      </c>
      <c r="G1245" s="354">
        <v>44209.438113425924</v>
      </c>
      <c r="H1245" s="354">
        <v>44603.365706018521</v>
      </c>
      <c r="I1245" s="19" t="str">
        <f t="shared" si="209"/>
        <v>J</v>
      </c>
      <c r="J1245" s="19" t="str">
        <f t="shared" si="210"/>
        <v>N</v>
      </c>
      <c r="K1245" s="19" t="str">
        <f t="shared" si="211"/>
        <v>zzzz</v>
      </c>
      <c r="L1245" s="19" t="str">
        <f t="shared" si="212"/>
        <v>TL</v>
      </c>
      <c r="M1245" s="353" t="str">
        <f t="shared" si="213"/>
        <v>-</v>
      </c>
      <c r="N1245" s="356" t="str">
        <f t="shared" si="214"/>
        <v/>
      </c>
      <c r="O1245" s="356" t="str">
        <f t="shared" si="215"/>
        <v/>
      </c>
      <c r="P1245" s="353" t="str">
        <f t="shared" si="216"/>
        <v/>
      </c>
      <c r="Q1245" s="356">
        <f t="shared" si="217"/>
        <v>4</v>
      </c>
      <c r="R1245" s="356">
        <f t="shared" si="218"/>
        <v>857</v>
      </c>
      <c r="S1245" s="356">
        <f t="shared" si="219"/>
        <v>857</v>
      </c>
    </row>
    <row r="1246" spans="1:19" ht="12.75" customHeight="1" thickBot="1" x14ac:dyDescent="0.25">
      <c r="A1246" s="341" t="s">
        <v>846</v>
      </c>
      <c r="B1246" s="341" t="s">
        <v>847</v>
      </c>
      <c r="C1246" s="341" t="s">
        <v>673</v>
      </c>
      <c r="F1246" s="341" t="s">
        <v>12</v>
      </c>
      <c r="G1246" s="354">
        <v>45812.686296296299</v>
      </c>
      <c r="H1246" s="354">
        <v>45812.686296296299</v>
      </c>
      <c r="I1246" s="19" t="str">
        <f t="shared" si="209"/>
        <v>J</v>
      </c>
      <c r="J1246" s="19" t="str">
        <f t="shared" si="210"/>
        <v>N</v>
      </c>
      <c r="K1246" s="19" t="str">
        <f t="shared" si="211"/>
        <v>zzzz</v>
      </c>
      <c r="L1246" s="19" t="str">
        <f t="shared" si="212"/>
        <v>TL</v>
      </c>
      <c r="M1246" s="353" t="str">
        <f t="shared" si="213"/>
        <v>-</v>
      </c>
      <c r="N1246" s="356">
        <f t="shared" si="214"/>
        <v>5</v>
      </c>
      <c r="O1246" s="356" t="str">
        <f t="shared" si="215"/>
        <v/>
      </c>
      <c r="P1246" s="353" t="str">
        <f t="shared" si="216"/>
        <v/>
      </c>
      <c r="Q1246" s="356">
        <f t="shared" si="217"/>
        <v>5</v>
      </c>
      <c r="R1246" s="356">
        <f t="shared" si="218"/>
        <v>858</v>
      </c>
      <c r="S1246" s="356">
        <f t="shared" si="219"/>
        <v>858</v>
      </c>
    </row>
    <row r="1247" spans="1:19" ht="12.75" customHeight="1" thickBot="1" x14ac:dyDescent="0.25">
      <c r="A1247" s="31" t="s">
        <v>1762</v>
      </c>
      <c r="B1247" s="31" t="s">
        <v>1763</v>
      </c>
      <c r="C1247" s="31" t="s">
        <v>673</v>
      </c>
      <c r="F1247" s="31" t="s">
        <v>6</v>
      </c>
      <c r="G1247" s="354">
        <v>45314.484733796293</v>
      </c>
      <c r="H1247" s="354">
        <v>45314.484733796293</v>
      </c>
      <c r="I1247" s="19" t="str">
        <f t="shared" si="209"/>
        <v>J</v>
      </c>
      <c r="J1247" s="19" t="str">
        <f t="shared" si="210"/>
        <v>N</v>
      </c>
      <c r="K1247" s="19" t="str">
        <f t="shared" si="211"/>
        <v>zzzz</v>
      </c>
      <c r="L1247" s="19" t="str">
        <f t="shared" si="212"/>
        <v>TL</v>
      </c>
      <c r="M1247" s="19" t="str">
        <f t="shared" si="213"/>
        <v>-</v>
      </c>
      <c r="N1247" s="355" t="str">
        <f t="shared" si="214"/>
        <v/>
      </c>
      <c r="O1247" s="355" t="str">
        <f t="shared" si="215"/>
        <v/>
      </c>
      <c r="P1247" s="19" t="str">
        <f t="shared" si="216"/>
        <v/>
      </c>
      <c r="Q1247" s="355">
        <f t="shared" si="217"/>
        <v>1</v>
      </c>
      <c r="R1247" s="355">
        <f t="shared" si="218"/>
        <v>859</v>
      </c>
      <c r="S1247" s="355">
        <f t="shared" si="219"/>
        <v>859</v>
      </c>
    </row>
    <row r="1248" spans="1:19" ht="12.75" customHeight="1" thickBot="1" x14ac:dyDescent="0.25">
      <c r="A1248" s="341" t="s">
        <v>1762</v>
      </c>
      <c r="B1248" s="341" t="s">
        <v>1763</v>
      </c>
      <c r="C1248" s="341" t="s">
        <v>673</v>
      </c>
      <c r="F1248" s="341" t="s">
        <v>16</v>
      </c>
      <c r="G1248" s="354">
        <v>45016.313101851854</v>
      </c>
      <c r="H1248" s="354">
        <v>45623.672546296293</v>
      </c>
      <c r="I1248" s="19" t="str">
        <f t="shared" si="209"/>
        <v>J</v>
      </c>
      <c r="J1248" s="19" t="str">
        <f t="shared" si="210"/>
        <v>N</v>
      </c>
      <c r="K1248" s="19" t="str">
        <f t="shared" si="211"/>
        <v>zzzz</v>
      </c>
      <c r="L1248" s="19" t="str">
        <f t="shared" si="212"/>
        <v>TL</v>
      </c>
      <c r="M1248" s="353" t="str">
        <f t="shared" si="213"/>
        <v>-</v>
      </c>
      <c r="N1248" s="356" t="str">
        <f t="shared" si="214"/>
        <v/>
      </c>
      <c r="O1248" s="356" t="str">
        <f t="shared" si="215"/>
        <v/>
      </c>
      <c r="P1248" s="353" t="str">
        <f t="shared" si="216"/>
        <v/>
      </c>
      <c r="Q1248" s="356">
        <f t="shared" si="217"/>
        <v>2</v>
      </c>
      <c r="R1248" s="356">
        <f t="shared" si="218"/>
        <v>860</v>
      </c>
      <c r="S1248" s="356">
        <f t="shared" si="219"/>
        <v>860</v>
      </c>
    </row>
    <row r="1249" spans="1:19" ht="12.75" customHeight="1" thickBot="1" x14ac:dyDescent="0.25">
      <c r="A1249" s="341" t="s">
        <v>1762</v>
      </c>
      <c r="B1249" s="341" t="s">
        <v>1763</v>
      </c>
      <c r="C1249" s="341" t="s">
        <v>673</v>
      </c>
      <c r="F1249" s="341" t="s">
        <v>9</v>
      </c>
      <c r="G1249" s="354">
        <v>45309.614953703705</v>
      </c>
      <c r="H1249" s="354">
        <v>45632.623553240737</v>
      </c>
      <c r="I1249" s="19" t="str">
        <f t="shared" si="209"/>
        <v>J</v>
      </c>
      <c r="J1249" s="19" t="str">
        <f t="shared" si="210"/>
        <v>N</v>
      </c>
      <c r="K1249" s="19" t="str">
        <f t="shared" si="211"/>
        <v>zzzz</v>
      </c>
      <c r="L1249" s="19" t="str">
        <f t="shared" si="212"/>
        <v>TL</v>
      </c>
      <c r="M1249" s="353" t="str">
        <f t="shared" si="213"/>
        <v>-</v>
      </c>
      <c r="N1249" s="356" t="str">
        <f t="shared" si="214"/>
        <v/>
      </c>
      <c r="O1249" s="356" t="str">
        <f t="shared" si="215"/>
        <v/>
      </c>
      <c r="P1249" s="353" t="str">
        <f t="shared" si="216"/>
        <v/>
      </c>
      <c r="Q1249" s="356">
        <f t="shared" si="217"/>
        <v>3</v>
      </c>
      <c r="R1249" s="356">
        <f t="shared" si="218"/>
        <v>861</v>
      </c>
      <c r="S1249" s="356">
        <f t="shared" si="219"/>
        <v>861</v>
      </c>
    </row>
    <row r="1250" spans="1:19" ht="12.75" customHeight="1" thickBot="1" x14ac:dyDescent="0.25">
      <c r="A1250" s="341" t="s">
        <v>1762</v>
      </c>
      <c r="B1250" s="341" t="s">
        <v>1763</v>
      </c>
      <c r="C1250" s="341" t="s">
        <v>673</v>
      </c>
      <c r="F1250" s="341" t="s">
        <v>11</v>
      </c>
      <c r="G1250" s="354">
        <v>45803.491018518522</v>
      </c>
      <c r="H1250" s="354">
        <v>45803.491018518522</v>
      </c>
      <c r="I1250" s="19" t="str">
        <f t="shared" si="209"/>
        <v>J</v>
      </c>
      <c r="J1250" s="19" t="str">
        <f t="shared" si="210"/>
        <v>N</v>
      </c>
      <c r="K1250" s="19" t="str">
        <f t="shared" si="211"/>
        <v>zzzz</v>
      </c>
      <c r="L1250" s="19" t="str">
        <f t="shared" si="212"/>
        <v>TL</v>
      </c>
      <c r="M1250" s="353" t="str">
        <f t="shared" si="213"/>
        <v>-</v>
      </c>
      <c r="N1250" s="356" t="str">
        <f t="shared" si="214"/>
        <v/>
      </c>
      <c r="O1250" s="356" t="str">
        <f t="shared" si="215"/>
        <v/>
      </c>
      <c r="P1250" s="353" t="str">
        <f t="shared" si="216"/>
        <v/>
      </c>
      <c r="Q1250" s="356">
        <f t="shared" si="217"/>
        <v>4</v>
      </c>
      <c r="R1250" s="356">
        <f t="shared" si="218"/>
        <v>862</v>
      </c>
      <c r="S1250" s="356">
        <f t="shared" si="219"/>
        <v>862</v>
      </c>
    </row>
    <row r="1251" spans="1:19" ht="12.75" customHeight="1" thickBot="1" x14ac:dyDescent="0.25">
      <c r="A1251" s="341" t="s">
        <v>1762</v>
      </c>
      <c r="B1251" s="341" t="s">
        <v>1763</v>
      </c>
      <c r="C1251" s="341" t="s">
        <v>673</v>
      </c>
      <c r="F1251" s="341" t="s">
        <v>15</v>
      </c>
      <c r="G1251" s="354">
        <v>44487.367858796293</v>
      </c>
      <c r="H1251" s="354">
        <v>45660.407430555555</v>
      </c>
      <c r="I1251" s="19" t="str">
        <f t="shared" si="209"/>
        <v>J</v>
      </c>
      <c r="J1251" s="19" t="str">
        <f t="shared" si="210"/>
        <v>N</v>
      </c>
      <c r="K1251" s="19" t="str">
        <f t="shared" si="211"/>
        <v>zzzz</v>
      </c>
      <c r="L1251" s="19" t="str">
        <f t="shared" si="212"/>
        <v>TL</v>
      </c>
      <c r="M1251" s="353" t="str">
        <f t="shared" si="213"/>
        <v>-</v>
      </c>
      <c r="N1251" s="356" t="str">
        <f t="shared" si="214"/>
        <v/>
      </c>
      <c r="O1251" s="356" t="str">
        <f t="shared" si="215"/>
        <v/>
      </c>
      <c r="P1251" s="353" t="str">
        <f t="shared" si="216"/>
        <v/>
      </c>
      <c r="Q1251" s="356">
        <f t="shared" si="217"/>
        <v>5</v>
      </c>
      <c r="R1251" s="356">
        <f t="shared" si="218"/>
        <v>863</v>
      </c>
      <c r="S1251" s="356">
        <f t="shared" si="219"/>
        <v>863</v>
      </c>
    </row>
    <row r="1252" spans="1:19" ht="12.75" customHeight="1" thickBot="1" x14ac:dyDescent="0.25">
      <c r="A1252" s="341" t="s">
        <v>1762</v>
      </c>
      <c r="B1252" s="341" t="s">
        <v>1763</v>
      </c>
      <c r="C1252" s="341" t="s">
        <v>673</v>
      </c>
      <c r="F1252" s="341" t="s">
        <v>12</v>
      </c>
      <c r="G1252" s="354">
        <v>43455.536874999998</v>
      </c>
      <c r="H1252" s="354">
        <v>45230.411504629628</v>
      </c>
      <c r="I1252" s="19" t="str">
        <f t="shared" si="209"/>
        <v>J</v>
      </c>
      <c r="J1252" s="19" t="str">
        <f t="shared" si="210"/>
        <v>N</v>
      </c>
      <c r="K1252" s="19" t="str">
        <f t="shared" si="211"/>
        <v>zzzz</v>
      </c>
      <c r="L1252" s="19" t="str">
        <f t="shared" si="212"/>
        <v>TL</v>
      </c>
      <c r="M1252" s="353" t="str">
        <f t="shared" si="213"/>
        <v>-</v>
      </c>
      <c r="N1252" s="356">
        <f t="shared" si="214"/>
        <v>6</v>
      </c>
      <c r="O1252" s="356" t="str">
        <f t="shared" si="215"/>
        <v/>
      </c>
      <c r="P1252" s="353" t="str">
        <f t="shared" si="216"/>
        <v/>
      </c>
      <c r="Q1252" s="356">
        <f t="shared" si="217"/>
        <v>6</v>
      </c>
      <c r="R1252" s="356">
        <f t="shared" si="218"/>
        <v>864</v>
      </c>
      <c r="S1252" s="356">
        <f t="shared" si="219"/>
        <v>864</v>
      </c>
    </row>
    <row r="1253" spans="1:19" ht="12.75" customHeight="1" thickBot="1" x14ac:dyDescent="0.25">
      <c r="A1253" s="31" t="s">
        <v>41</v>
      </c>
      <c r="B1253" s="31" t="s">
        <v>896</v>
      </c>
      <c r="C1253" s="31" t="s">
        <v>673</v>
      </c>
      <c r="F1253" s="31" t="s">
        <v>6</v>
      </c>
      <c r="G1253" s="354">
        <v>39681.382511574076</v>
      </c>
      <c r="H1253" s="354">
        <v>45314.392858796295</v>
      </c>
      <c r="I1253" s="19" t="str">
        <f t="shared" si="209"/>
        <v>J</v>
      </c>
      <c r="J1253" s="19" t="str">
        <f t="shared" si="210"/>
        <v>N</v>
      </c>
      <c r="K1253" s="19" t="str">
        <f t="shared" si="211"/>
        <v>zzzz</v>
      </c>
      <c r="L1253" s="19" t="str">
        <f t="shared" si="212"/>
        <v>TO</v>
      </c>
      <c r="M1253" s="19" t="str">
        <f t="shared" si="213"/>
        <v>-</v>
      </c>
      <c r="N1253" s="355" t="str">
        <f t="shared" si="214"/>
        <v/>
      </c>
      <c r="O1253" s="355" t="str">
        <f t="shared" si="215"/>
        <v/>
      </c>
      <c r="P1253" s="19" t="str">
        <f t="shared" si="216"/>
        <v/>
      </c>
      <c r="Q1253" s="355">
        <f t="shared" si="217"/>
        <v>1</v>
      </c>
      <c r="R1253" s="355">
        <f t="shared" si="218"/>
        <v>865</v>
      </c>
      <c r="S1253" s="355">
        <f t="shared" si="219"/>
        <v>865</v>
      </c>
    </row>
    <row r="1254" spans="1:19" ht="12.75" customHeight="1" thickBot="1" x14ac:dyDescent="0.25">
      <c r="A1254" s="31" t="s">
        <v>41</v>
      </c>
      <c r="B1254" s="31" t="s">
        <v>896</v>
      </c>
      <c r="C1254" s="31" t="s">
        <v>673</v>
      </c>
      <c r="F1254" s="31" t="s">
        <v>9</v>
      </c>
      <c r="G1254" s="354">
        <v>44147.415520833332</v>
      </c>
      <c r="H1254" s="354">
        <v>45632.623645833337</v>
      </c>
      <c r="I1254" s="19" t="str">
        <f t="shared" si="209"/>
        <v>J</v>
      </c>
      <c r="J1254" s="19" t="str">
        <f t="shared" si="210"/>
        <v>N</v>
      </c>
      <c r="K1254" s="19" t="str">
        <f t="shared" si="211"/>
        <v>zzzz</v>
      </c>
      <c r="L1254" s="19" t="str">
        <f t="shared" si="212"/>
        <v>TO</v>
      </c>
      <c r="M1254" s="19" t="str">
        <f t="shared" si="213"/>
        <v>-</v>
      </c>
      <c r="N1254" s="355" t="str">
        <f t="shared" si="214"/>
        <v/>
      </c>
      <c r="O1254" s="355" t="str">
        <f t="shared" si="215"/>
        <v/>
      </c>
      <c r="P1254" s="19" t="str">
        <f t="shared" si="216"/>
        <v/>
      </c>
      <c r="Q1254" s="355">
        <f t="shared" si="217"/>
        <v>2</v>
      </c>
      <c r="R1254" s="355">
        <f t="shared" si="218"/>
        <v>866</v>
      </c>
      <c r="S1254" s="355">
        <f t="shared" si="219"/>
        <v>866</v>
      </c>
    </row>
    <row r="1255" spans="1:19" ht="12.75" customHeight="1" thickBot="1" x14ac:dyDescent="0.25">
      <c r="A1255" s="31" t="s">
        <v>41</v>
      </c>
      <c r="B1255" s="31" t="s">
        <v>896</v>
      </c>
      <c r="C1255" s="31" t="s">
        <v>673</v>
      </c>
      <c r="F1255" s="31" t="s">
        <v>11</v>
      </c>
      <c r="G1255" s="354">
        <v>45617.334594907406</v>
      </c>
      <c r="H1255" s="354">
        <v>45617.335011574076</v>
      </c>
      <c r="I1255" s="19" t="str">
        <f t="shared" si="209"/>
        <v>J</v>
      </c>
      <c r="J1255" s="19" t="str">
        <f t="shared" si="210"/>
        <v>N</v>
      </c>
      <c r="K1255" s="19" t="str">
        <f t="shared" si="211"/>
        <v>zzzz</v>
      </c>
      <c r="L1255" s="19" t="str">
        <f t="shared" si="212"/>
        <v>TO</v>
      </c>
      <c r="M1255" s="19" t="str">
        <f t="shared" si="213"/>
        <v>-</v>
      </c>
      <c r="N1255" s="355" t="str">
        <f t="shared" si="214"/>
        <v/>
      </c>
      <c r="O1255" s="355" t="str">
        <f t="shared" si="215"/>
        <v/>
      </c>
      <c r="P1255" s="19" t="str">
        <f t="shared" si="216"/>
        <v/>
      </c>
      <c r="Q1255" s="355">
        <f t="shared" si="217"/>
        <v>3</v>
      </c>
      <c r="R1255" s="355">
        <f t="shared" si="218"/>
        <v>867</v>
      </c>
      <c r="S1255" s="355">
        <f t="shared" si="219"/>
        <v>867</v>
      </c>
    </row>
    <row r="1256" spans="1:19" ht="12.75" customHeight="1" thickBot="1" x14ac:dyDescent="0.25">
      <c r="A1256" s="31" t="s">
        <v>41</v>
      </c>
      <c r="B1256" s="31" t="s">
        <v>896</v>
      </c>
      <c r="C1256" s="31" t="s">
        <v>673</v>
      </c>
      <c r="F1256" s="31" t="s">
        <v>15</v>
      </c>
      <c r="G1256" s="354">
        <v>44523</v>
      </c>
      <c r="H1256" s="354">
        <v>44603.365347222221</v>
      </c>
      <c r="I1256" s="19" t="str">
        <f t="shared" si="209"/>
        <v>J</v>
      </c>
      <c r="J1256" s="19" t="str">
        <f t="shared" si="210"/>
        <v>N</v>
      </c>
      <c r="K1256" s="19" t="str">
        <f t="shared" si="211"/>
        <v>zzzz</v>
      </c>
      <c r="L1256" s="19" t="str">
        <f t="shared" si="212"/>
        <v>TO</v>
      </c>
      <c r="M1256" s="19" t="str">
        <f t="shared" si="213"/>
        <v>-</v>
      </c>
      <c r="N1256" s="355" t="str">
        <f t="shared" si="214"/>
        <v/>
      </c>
      <c r="O1256" s="355" t="str">
        <f t="shared" si="215"/>
        <v/>
      </c>
      <c r="P1256" s="19" t="str">
        <f t="shared" si="216"/>
        <v/>
      </c>
      <c r="Q1256" s="355">
        <f t="shared" si="217"/>
        <v>4</v>
      </c>
      <c r="R1256" s="355">
        <f t="shared" si="218"/>
        <v>868</v>
      </c>
      <c r="S1256" s="355">
        <f t="shared" si="219"/>
        <v>868</v>
      </c>
    </row>
    <row r="1257" spans="1:19" ht="12.75" customHeight="1" thickBot="1" x14ac:dyDescent="0.25">
      <c r="A1257" s="31" t="s">
        <v>41</v>
      </c>
      <c r="B1257" s="31" t="s">
        <v>896</v>
      </c>
      <c r="C1257" s="31" t="s">
        <v>673</v>
      </c>
      <c r="F1257" s="31" t="s">
        <v>12</v>
      </c>
      <c r="G1257" s="354">
        <v>37340.319930555554</v>
      </c>
      <c r="H1257" s="354">
        <v>44875.431875000002</v>
      </c>
      <c r="I1257" s="19" t="str">
        <f t="shared" si="209"/>
        <v>J</v>
      </c>
      <c r="J1257" s="19" t="str">
        <f t="shared" si="210"/>
        <v>N</v>
      </c>
      <c r="K1257" s="19" t="str">
        <f t="shared" si="211"/>
        <v>zzzz</v>
      </c>
      <c r="L1257" s="19" t="str">
        <f t="shared" si="212"/>
        <v>TO</v>
      </c>
      <c r="M1257" s="19" t="str">
        <f t="shared" si="213"/>
        <v>-</v>
      </c>
      <c r="N1257" s="355">
        <f t="shared" si="214"/>
        <v>5</v>
      </c>
      <c r="O1257" s="355" t="str">
        <f t="shared" si="215"/>
        <v/>
      </c>
      <c r="P1257" s="19" t="str">
        <f t="shared" si="216"/>
        <v/>
      </c>
      <c r="Q1257" s="355">
        <f t="shared" si="217"/>
        <v>5</v>
      </c>
      <c r="R1257" s="355">
        <f t="shared" si="218"/>
        <v>869</v>
      </c>
      <c r="S1257" s="355">
        <f t="shared" si="219"/>
        <v>869</v>
      </c>
    </row>
    <row r="1258" spans="1:19" ht="12.75" customHeight="1" thickBot="1" x14ac:dyDescent="0.25">
      <c r="A1258" s="31" t="s">
        <v>77</v>
      </c>
      <c r="B1258" s="31" t="s">
        <v>631</v>
      </c>
      <c r="C1258" s="31" t="s">
        <v>673</v>
      </c>
      <c r="F1258" s="31" t="s">
        <v>6</v>
      </c>
      <c r="G1258" s="354">
        <v>42432.623888888891</v>
      </c>
      <c r="H1258" s="354">
        <v>44131.455891203703</v>
      </c>
      <c r="I1258" s="19" t="str">
        <f t="shared" si="209"/>
        <v>J</v>
      </c>
      <c r="J1258" s="19" t="str">
        <f t="shared" si="210"/>
        <v>N</v>
      </c>
      <c r="K1258" s="19" t="str">
        <f t="shared" si="211"/>
        <v>zzzz</v>
      </c>
      <c r="L1258" s="19" t="str">
        <f t="shared" si="212"/>
        <v>TS</v>
      </c>
      <c r="M1258" s="19" t="str">
        <f t="shared" si="213"/>
        <v>-</v>
      </c>
      <c r="N1258" s="355" t="str">
        <f t="shared" si="214"/>
        <v/>
      </c>
      <c r="O1258" s="355" t="str">
        <f t="shared" si="215"/>
        <v/>
      </c>
      <c r="P1258" s="19" t="str">
        <f t="shared" si="216"/>
        <v/>
      </c>
      <c r="Q1258" s="355">
        <f t="shared" si="217"/>
        <v>1</v>
      </c>
      <c r="R1258" s="355">
        <f t="shared" si="218"/>
        <v>870</v>
      </c>
      <c r="S1258" s="355">
        <f t="shared" si="219"/>
        <v>870</v>
      </c>
    </row>
    <row r="1259" spans="1:19" ht="12.75" customHeight="1" thickBot="1" x14ac:dyDescent="0.25">
      <c r="A1259" s="31" t="s">
        <v>77</v>
      </c>
      <c r="B1259" s="31" t="s">
        <v>631</v>
      </c>
      <c r="C1259" s="31" t="s">
        <v>673</v>
      </c>
      <c r="F1259" s="31" t="s">
        <v>8</v>
      </c>
      <c r="G1259" s="354">
        <v>44525.499259259261</v>
      </c>
      <c r="H1259" s="354">
        <v>45565.490995370368</v>
      </c>
      <c r="I1259" s="19" t="str">
        <f t="shared" si="209"/>
        <v>J</v>
      </c>
      <c r="J1259" s="19" t="str">
        <f t="shared" si="210"/>
        <v>N</v>
      </c>
      <c r="K1259" s="19" t="str">
        <f t="shared" si="211"/>
        <v>zzzz</v>
      </c>
      <c r="L1259" s="19" t="str">
        <f t="shared" si="212"/>
        <v>TS</v>
      </c>
      <c r="M1259" s="19" t="str">
        <f t="shared" si="213"/>
        <v>-</v>
      </c>
      <c r="N1259" s="355" t="str">
        <f t="shared" si="214"/>
        <v/>
      </c>
      <c r="O1259" s="355" t="str">
        <f t="shared" si="215"/>
        <v/>
      </c>
      <c r="P1259" s="19" t="str">
        <f t="shared" si="216"/>
        <v/>
      </c>
      <c r="Q1259" s="355">
        <f t="shared" si="217"/>
        <v>2</v>
      </c>
      <c r="R1259" s="355">
        <f t="shared" si="218"/>
        <v>871</v>
      </c>
      <c r="S1259" s="355">
        <f t="shared" si="219"/>
        <v>871</v>
      </c>
    </row>
    <row r="1260" spans="1:19" ht="12.75" customHeight="1" thickBot="1" x14ac:dyDescent="0.25">
      <c r="A1260" s="31" t="s">
        <v>77</v>
      </c>
      <c r="B1260" s="31" t="s">
        <v>631</v>
      </c>
      <c r="C1260" s="31" t="s">
        <v>673</v>
      </c>
      <c r="F1260" s="31" t="s">
        <v>9</v>
      </c>
      <c r="G1260" s="354">
        <v>44147.415520833332</v>
      </c>
      <c r="H1260" s="354">
        <v>45632.626400462963</v>
      </c>
      <c r="I1260" s="19" t="str">
        <f t="shared" si="209"/>
        <v>J</v>
      </c>
      <c r="J1260" s="19" t="str">
        <f t="shared" si="210"/>
        <v>N</v>
      </c>
      <c r="K1260" s="19" t="str">
        <f t="shared" si="211"/>
        <v>zzzz</v>
      </c>
      <c r="L1260" s="19" t="str">
        <f t="shared" si="212"/>
        <v>TS</v>
      </c>
      <c r="M1260" s="19" t="str">
        <f t="shared" si="213"/>
        <v>-</v>
      </c>
      <c r="N1260" s="355" t="str">
        <f t="shared" si="214"/>
        <v/>
      </c>
      <c r="O1260" s="355" t="str">
        <f t="shared" si="215"/>
        <v/>
      </c>
      <c r="P1260" s="19" t="str">
        <f t="shared" si="216"/>
        <v/>
      </c>
      <c r="Q1260" s="355">
        <f t="shared" si="217"/>
        <v>3</v>
      </c>
      <c r="R1260" s="355">
        <f t="shared" si="218"/>
        <v>872</v>
      </c>
      <c r="S1260" s="355">
        <f t="shared" si="219"/>
        <v>872</v>
      </c>
    </row>
    <row r="1261" spans="1:19" ht="12.75" customHeight="1" thickBot="1" x14ac:dyDescent="0.25">
      <c r="A1261" s="31" t="s">
        <v>77</v>
      </c>
      <c r="B1261" s="31" t="s">
        <v>631</v>
      </c>
      <c r="C1261" s="31" t="s">
        <v>673</v>
      </c>
      <c r="F1261" s="31" t="s">
        <v>11</v>
      </c>
      <c r="G1261" s="354">
        <v>42870</v>
      </c>
      <c r="H1261" s="354">
        <v>45258.53297453704</v>
      </c>
      <c r="I1261" s="19" t="str">
        <f t="shared" si="209"/>
        <v>J</v>
      </c>
      <c r="J1261" s="19" t="str">
        <f t="shared" si="210"/>
        <v>N</v>
      </c>
      <c r="K1261" s="19" t="str">
        <f t="shared" si="211"/>
        <v>zzzz</v>
      </c>
      <c r="L1261" s="19" t="str">
        <f t="shared" si="212"/>
        <v>TS</v>
      </c>
      <c r="M1261" s="19" t="str">
        <f t="shared" si="213"/>
        <v>-</v>
      </c>
      <c r="N1261" s="355" t="str">
        <f t="shared" si="214"/>
        <v/>
      </c>
      <c r="O1261" s="355" t="str">
        <f t="shared" si="215"/>
        <v/>
      </c>
      <c r="P1261" s="19" t="str">
        <f t="shared" si="216"/>
        <v/>
      </c>
      <c r="Q1261" s="355">
        <f t="shared" si="217"/>
        <v>4</v>
      </c>
      <c r="R1261" s="355">
        <f t="shared" si="218"/>
        <v>873</v>
      </c>
      <c r="S1261" s="355">
        <f t="shared" si="219"/>
        <v>873</v>
      </c>
    </row>
    <row r="1262" spans="1:19" ht="12.75" customHeight="1" thickBot="1" x14ac:dyDescent="0.25">
      <c r="A1262" s="341" t="s">
        <v>77</v>
      </c>
      <c r="B1262" s="341" t="s">
        <v>631</v>
      </c>
      <c r="C1262" s="341" t="s">
        <v>673</v>
      </c>
      <c r="F1262" s="341" t="s">
        <v>15</v>
      </c>
      <c r="G1262" s="354">
        <v>44210.504872685182</v>
      </c>
      <c r="H1262" s="354">
        <v>45660.40792824074</v>
      </c>
      <c r="I1262" s="19" t="str">
        <f t="shared" si="209"/>
        <v>J</v>
      </c>
      <c r="J1262" s="19" t="str">
        <f t="shared" si="210"/>
        <v>N</v>
      </c>
      <c r="K1262" s="19" t="str">
        <f t="shared" si="211"/>
        <v>zzzz</v>
      </c>
      <c r="L1262" s="19" t="str">
        <f t="shared" si="212"/>
        <v>TS</v>
      </c>
      <c r="M1262" s="353" t="str">
        <f t="shared" si="213"/>
        <v>-</v>
      </c>
      <c r="N1262" s="356" t="str">
        <f t="shared" si="214"/>
        <v/>
      </c>
      <c r="O1262" s="356" t="str">
        <f t="shared" si="215"/>
        <v/>
      </c>
      <c r="P1262" s="353" t="str">
        <f t="shared" si="216"/>
        <v/>
      </c>
      <c r="Q1262" s="356">
        <f t="shared" si="217"/>
        <v>5</v>
      </c>
      <c r="R1262" s="356">
        <f t="shared" si="218"/>
        <v>874</v>
      </c>
      <c r="S1262" s="356">
        <f t="shared" si="219"/>
        <v>874</v>
      </c>
    </row>
    <row r="1263" spans="1:19" ht="12.75" customHeight="1" thickBot="1" x14ac:dyDescent="0.25">
      <c r="A1263" s="341" t="s">
        <v>77</v>
      </c>
      <c r="B1263" s="341" t="s">
        <v>631</v>
      </c>
      <c r="C1263" s="341" t="s">
        <v>673</v>
      </c>
      <c r="F1263" s="341" t="s">
        <v>12</v>
      </c>
      <c r="G1263" s="354">
        <v>43901.440671296295</v>
      </c>
      <c r="H1263" s="354">
        <v>45036.377766203703</v>
      </c>
      <c r="I1263" s="19" t="str">
        <f t="shared" si="209"/>
        <v>J</v>
      </c>
      <c r="J1263" s="19" t="str">
        <f t="shared" si="210"/>
        <v>N</v>
      </c>
      <c r="K1263" s="19" t="str">
        <f t="shared" si="211"/>
        <v>zzzz</v>
      </c>
      <c r="L1263" s="19" t="str">
        <f t="shared" si="212"/>
        <v>TS</v>
      </c>
      <c r="M1263" s="19" t="str">
        <f t="shared" si="213"/>
        <v>-</v>
      </c>
      <c r="N1263" s="355" t="str">
        <f t="shared" si="214"/>
        <v/>
      </c>
      <c r="O1263" s="355" t="str">
        <f t="shared" si="215"/>
        <v/>
      </c>
      <c r="P1263" s="19" t="str">
        <f t="shared" si="216"/>
        <v/>
      </c>
      <c r="Q1263" s="355">
        <f t="shared" si="217"/>
        <v>6</v>
      </c>
      <c r="R1263" s="355">
        <f t="shared" si="218"/>
        <v>875</v>
      </c>
      <c r="S1263" s="355">
        <f t="shared" si="219"/>
        <v>875</v>
      </c>
    </row>
    <row r="1264" spans="1:19" ht="12.75" customHeight="1" thickBot="1" x14ac:dyDescent="0.25">
      <c r="A1264" s="341" t="s">
        <v>77</v>
      </c>
      <c r="B1264" s="341" t="s">
        <v>631</v>
      </c>
      <c r="C1264" s="341" t="s">
        <v>673</v>
      </c>
      <c r="F1264" s="341" t="s">
        <v>13</v>
      </c>
      <c r="G1264" s="354">
        <v>43565.457025462965</v>
      </c>
      <c r="H1264" s="354">
        <v>45503.720023148147</v>
      </c>
      <c r="I1264" s="19" t="str">
        <f t="shared" si="209"/>
        <v>J</v>
      </c>
      <c r="J1264" s="19" t="str">
        <f t="shared" si="210"/>
        <v>N</v>
      </c>
      <c r="K1264" s="19" t="str">
        <f t="shared" si="211"/>
        <v>zzzz</v>
      </c>
      <c r="L1264" s="19" t="str">
        <f t="shared" si="212"/>
        <v>TS</v>
      </c>
      <c r="M1264" s="353" t="str">
        <f t="shared" si="213"/>
        <v>-</v>
      </c>
      <c r="N1264" s="356">
        <f t="shared" si="214"/>
        <v>7</v>
      </c>
      <c r="O1264" s="356" t="str">
        <f t="shared" si="215"/>
        <v/>
      </c>
      <c r="P1264" s="353" t="str">
        <f t="shared" si="216"/>
        <v/>
      </c>
      <c r="Q1264" s="356">
        <f t="shared" si="217"/>
        <v>7</v>
      </c>
      <c r="R1264" s="356">
        <f t="shared" si="218"/>
        <v>876</v>
      </c>
      <c r="S1264" s="356">
        <f t="shared" si="219"/>
        <v>876</v>
      </c>
    </row>
    <row r="1265" spans="1:19" ht="12.75" customHeight="1" thickBot="1" x14ac:dyDescent="0.25">
      <c r="A1265" s="341" t="s">
        <v>382</v>
      </c>
      <c r="B1265" s="341" t="s">
        <v>632</v>
      </c>
      <c r="C1265" s="341" t="s">
        <v>673</v>
      </c>
      <c r="F1265" s="341" t="s">
        <v>6</v>
      </c>
      <c r="G1265" s="354">
        <v>42425.622314814813</v>
      </c>
      <c r="H1265" s="354">
        <v>45363.442615740743</v>
      </c>
      <c r="I1265" s="19" t="str">
        <f t="shared" si="209"/>
        <v>J</v>
      </c>
      <c r="J1265" s="19" t="str">
        <f t="shared" si="210"/>
        <v>N</v>
      </c>
      <c r="K1265" s="19" t="str">
        <f t="shared" si="211"/>
        <v>zzzz</v>
      </c>
      <c r="L1265" s="19" t="str">
        <f t="shared" si="212"/>
        <v>TS</v>
      </c>
      <c r="M1265" s="353" t="str">
        <f t="shared" si="213"/>
        <v>-</v>
      </c>
      <c r="N1265" s="356" t="str">
        <f t="shared" si="214"/>
        <v/>
      </c>
      <c r="O1265" s="356" t="str">
        <f t="shared" si="215"/>
        <v/>
      </c>
      <c r="P1265" s="353" t="str">
        <f t="shared" si="216"/>
        <v/>
      </c>
      <c r="Q1265" s="356">
        <f t="shared" si="217"/>
        <v>1</v>
      </c>
      <c r="R1265" s="356">
        <f t="shared" si="218"/>
        <v>877</v>
      </c>
      <c r="S1265" s="356">
        <f t="shared" si="219"/>
        <v>877</v>
      </c>
    </row>
    <row r="1266" spans="1:19" ht="12.75" customHeight="1" thickBot="1" x14ac:dyDescent="0.25">
      <c r="A1266" s="31" t="s">
        <v>382</v>
      </c>
      <c r="B1266" s="31" t="s">
        <v>633</v>
      </c>
      <c r="C1266" s="31" t="s">
        <v>673</v>
      </c>
      <c r="E1266" s="341">
        <v>23</v>
      </c>
      <c r="F1266" s="31" t="s">
        <v>7</v>
      </c>
      <c r="G1266" s="354">
        <v>43336.384699074071</v>
      </c>
      <c r="H1266" s="354">
        <v>45210.397291666668</v>
      </c>
      <c r="I1266" s="19" t="str">
        <f t="shared" si="209"/>
        <v>J</v>
      </c>
      <c r="J1266" s="19" t="str">
        <f t="shared" si="210"/>
        <v>N</v>
      </c>
      <c r="K1266" s="19" t="str">
        <f t="shared" si="211"/>
        <v>zzzz</v>
      </c>
      <c r="L1266" s="19" t="str">
        <f t="shared" si="212"/>
        <v>TS</v>
      </c>
      <c r="M1266" s="19" t="str">
        <f t="shared" si="213"/>
        <v>-</v>
      </c>
      <c r="N1266" s="355" t="str">
        <f t="shared" si="214"/>
        <v/>
      </c>
      <c r="O1266" s="355" t="str">
        <f t="shared" si="215"/>
        <v/>
      </c>
      <c r="P1266" s="19" t="str">
        <f t="shared" si="216"/>
        <v/>
      </c>
      <c r="Q1266" s="355">
        <f t="shared" si="217"/>
        <v>2</v>
      </c>
      <c r="R1266" s="355">
        <f t="shared" si="218"/>
        <v>878</v>
      </c>
      <c r="S1266" s="355">
        <f t="shared" si="219"/>
        <v>878</v>
      </c>
    </row>
    <row r="1267" spans="1:19" ht="12.75" customHeight="1" thickBot="1" x14ac:dyDescent="0.25">
      <c r="A1267" s="31" t="s">
        <v>382</v>
      </c>
      <c r="B1267" s="31" t="s">
        <v>632</v>
      </c>
      <c r="C1267" s="31" t="s">
        <v>673</v>
      </c>
      <c r="F1267" s="31" t="s">
        <v>16</v>
      </c>
      <c r="G1267" s="354">
        <v>44601.480185185188</v>
      </c>
      <c r="H1267" s="354">
        <v>44601.480185185188</v>
      </c>
      <c r="I1267" s="19" t="str">
        <f t="shared" si="209"/>
        <v>J</v>
      </c>
      <c r="J1267" s="19" t="str">
        <f t="shared" si="210"/>
        <v>N</v>
      </c>
      <c r="K1267" s="19" t="str">
        <f t="shared" si="211"/>
        <v>zzzz</v>
      </c>
      <c r="L1267" s="19" t="str">
        <f t="shared" si="212"/>
        <v>TS</v>
      </c>
      <c r="M1267" s="19" t="str">
        <f t="shared" si="213"/>
        <v>-</v>
      </c>
      <c r="N1267" s="355" t="str">
        <f t="shared" si="214"/>
        <v/>
      </c>
      <c r="O1267" s="355" t="str">
        <f t="shared" si="215"/>
        <v/>
      </c>
      <c r="P1267" s="19" t="str">
        <f t="shared" si="216"/>
        <v/>
      </c>
      <c r="Q1267" s="355">
        <f t="shared" si="217"/>
        <v>3</v>
      </c>
      <c r="R1267" s="355">
        <f t="shared" si="218"/>
        <v>879</v>
      </c>
      <c r="S1267" s="355">
        <f t="shared" si="219"/>
        <v>879</v>
      </c>
    </row>
    <row r="1268" spans="1:19" ht="12.75" customHeight="1" thickBot="1" x14ac:dyDescent="0.25">
      <c r="A1268" s="31" t="s">
        <v>382</v>
      </c>
      <c r="B1268" s="31" t="s">
        <v>632</v>
      </c>
      <c r="C1268" s="31" t="s">
        <v>673</v>
      </c>
      <c r="F1268" s="31" t="s">
        <v>9</v>
      </c>
      <c r="G1268" s="354">
        <v>43117.538819444446</v>
      </c>
      <c r="H1268" s="354">
        <v>45632.623784722222</v>
      </c>
      <c r="I1268" s="19" t="str">
        <f t="shared" si="209"/>
        <v>J</v>
      </c>
      <c r="J1268" s="19" t="str">
        <f t="shared" si="210"/>
        <v>N</v>
      </c>
      <c r="K1268" s="19" t="str">
        <f t="shared" si="211"/>
        <v>zzzz</v>
      </c>
      <c r="L1268" s="19" t="str">
        <f t="shared" si="212"/>
        <v>TS</v>
      </c>
      <c r="M1268" s="19" t="str">
        <f t="shared" si="213"/>
        <v>-</v>
      </c>
      <c r="N1268" s="355" t="str">
        <f t="shared" si="214"/>
        <v/>
      </c>
      <c r="O1268" s="355" t="str">
        <f t="shared" si="215"/>
        <v/>
      </c>
      <c r="P1268" s="19" t="str">
        <f t="shared" si="216"/>
        <v/>
      </c>
      <c r="Q1268" s="355">
        <f t="shared" si="217"/>
        <v>4</v>
      </c>
      <c r="R1268" s="355">
        <f t="shared" si="218"/>
        <v>880</v>
      </c>
      <c r="S1268" s="355">
        <f t="shared" si="219"/>
        <v>880</v>
      </c>
    </row>
    <row r="1269" spans="1:19" ht="12.75" customHeight="1" thickBot="1" x14ac:dyDescent="0.25">
      <c r="A1269" s="31" t="s">
        <v>382</v>
      </c>
      <c r="B1269" s="31" t="s">
        <v>634</v>
      </c>
      <c r="C1269" s="31" t="s">
        <v>673</v>
      </c>
      <c r="F1269" s="31" t="s">
        <v>10</v>
      </c>
      <c r="G1269" s="354">
        <v>43270.625150462962</v>
      </c>
      <c r="H1269" s="354">
        <v>45453.664201388892</v>
      </c>
      <c r="I1269" s="19" t="str">
        <f t="shared" si="209"/>
        <v>J</v>
      </c>
      <c r="J1269" s="19" t="str">
        <f t="shared" si="210"/>
        <v>N</v>
      </c>
      <c r="K1269" s="19" t="str">
        <f t="shared" si="211"/>
        <v>zzzz</v>
      </c>
      <c r="L1269" s="19" t="str">
        <f t="shared" si="212"/>
        <v>TS</v>
      </c>
      <c r="M1269" s="19" t="str">
        <f t="shared" si="213"/>
        <v>-</v>
      </c>
      <c r="N1269" s="355" t="str">
        <f t="shared" si="214"/>
        <v/>
      </c>
      <c r="O1269" s="355" t="str">
        <f t="shared" si="215"/>
        <v/>
      </c>
      <c r="P1269" s="19" t="str">
        <f t="shared" si="216"/>
        <v/>
      </c>
      <c r="Q1269" s="355">
        <f t="shared" si="217"/>
        <v>5</v>
      </c>
      <c r="R1269" s="355">
        <f t="shared" si="218"/>
        <v>881</v>
      </c>
      <c r="S1269" s="355">
        <f t="shared" si="219"/>
        <v>881</v>
      </c>
    </row>
    <row r="1270" spans="1:19" ht="12.75" customHeight="1" thickBot="1" x14ac:dyDescent="0.25">
      <c r="A1270" s="31" t="s">
        <v>382</v>
      </c>
      <c r="B1270" s="31" t="s">
        <v>632</v>
      </c>
      <c r="C1270" s="31" t="s">
        <v>673</v>
      </c>
      <c r="F1270" s="31" t="s">
        <v>11</v>
      </c>
      <c r="G1270" s="354">
        <v>42982.460092592592</v>
      </c>
      <c r="H1270" s="354">
        <v>45258.534560185188</v>
      </c>
      <c r="I1270" s="19" t="str">
        <f t="shared" si="209"/>
        <v>J</v>
      </c>
      <c r="J1270" s="19" t="str">
        <f t="shared" si="210"/>
        <v>N</v>
      </c>
      <c r="K1270" s="19" t="str">
        <f t="shared" si="211"/>
        <v>zzzz</v>
      </c>
      <c r="L1270" s="19" t="str">
        <f t="shared" si="212"/>
        <v>TS</v>
      </c>
      <c r="M1270" s="19" t="str">
        <f t="shared" si="213"/>
        <v>-</v>
      </c>
      <c r="N1270" s="355" t="str">
        <f t="shared" si="214"/>
        <v/>
      </c>
      <c r="O1270" s="355" t="str">
        <f t="shared" si="215"/>
        <v/>
      </c>
      <c r="P1270" s="19" t="str">
        <f t="shared" si="216"/>
        <v/>
      </c>
      <c r="Q1270" s="355">
        <f t="shared" si="217"/>
        <v>6</v>
      </c>
      <c r="R1270" s="355">
        <f t="shared" si="218"/>
        <v>882</v>
      </c>
      <c r="S1270" s="355">
        <f t="shared" si="219"/>
        <v>882</v>
      </c>
    </row>
    <row r="1271" spans="1:19" ht="12.75" customHeight="1" thickBot="1" x14ac:dyDescent="0.25">
      <c r="A1271" s="31" t="s">
        <v>382</v>
      </c>
      <c r="B1271" s="31" t="s">
        <v>632</v>
      </c>
      <c r="C1271" s="31" t="s">
        <v>673</v>
      </c>
      <c r="F1271" s="31" t="s">
        <v>15</v>
      </c>
      <c r="G1271" s="354">
        <v>44523</v>
      </c>
      <c r="H1271" s="354">
        <v>44603.364942129629</v>
      </c>
      <c r="I1271" s="19" t="str">
        <f t="shared" si="209"/>
        <v>J</v>
      </c>
      <c r="J1271" s="19" t="str">
        <f t="shared" si="210"/>
        <v>N</v>
      </c>
      <c r="K1271" s="19" t="str">
        <f t="shared" si="211"/>
        <v>zzzz</v>
      </c>
      <c r="L1271" s="19" t="str">
        <f t="shared" si="212"/>
        <v>TS</v>
      </c>
      <c r="M1271" s="19" t="str">
        <f t="shared" si="213"/>
        <v>-</v>
      </c>
      <c r="N1271" s="355" t="str">
        <f t="shared" si="214"/>
        <v/>
      </c>
      <c r="O1271" s="355" t="str">
        <f t="shared" si="215"/>
        <v/>
      </c>
      <c r="P1271" s="19" t="str">
        <f t="shared" si="216"/>
        <v/>
      </c>
      <c r="Q1271" s="355">
        <f t="shared" si="217"/>
        <v>7</v>
      </c>
      <c r="R1271" s="355">
        <f t="shared" si="218"/>
        <v>883</v>
      </c>
      <c r="S1271" s="355">
        <f t="shared" si="219"/>
        <v>883</v>
      </c>
    </row>
    <row r="1272" spans="1:19" ht="12.75" customHeight="1" thickBot="1" x14ac:dyDescent="0.25">
      <c r="A1272" s="31" t="s">
        <v>382</v>
      </c>
      <c r="B1272" s="31" t="s">
        <v>632</v>
      </c>
      <c r="C1272" s="31" t="s">
        <v>673</v>
      </c>
      <c r="F1272" s="31" t="s">
        <v>12</v>
      </c>
      <c r="G1272" s="354">
        <v>42854.423993055556</v>
      </c>
      <c r="H1272" s="354">
        <v>43013.559976851851</v>
      </c>
      <c r="I1272" s="19" t="str">
        <f t="shared" si="209"/>
        <v>J</v>
      </c>
      <c r="J1272" s="19" t="str">
        <f t="shared" si="210"/>
        <v>N</v>
      </c>
      <c r="K1272" s="19" t="str">
        <f t="shared" si="211"/>
        <v>zzzz</v>
      </c>
      <c r="L1272" s="19" t="str">
        <f t="shared" si="212"/>
        <v>TS</v>
      </c>
      <c r="M1272" s="19" t="str">
        <f t="shared" si="213"/>
        <v>-</v>
      </c>
      <c r="N1272" s="355" t="str">
        <f t="shared" si="214"/>
        <v/>
      </c>
      <c r="O1272" s="355" t="str">
        <f t="shared" si="215"/>
        <v/>
      </c>
      <c r="P1272" s="19" t="str">
        <f t="shared" si="216"/>
        <v/>
      </c>
      <c r="Q1272" s="355">
        <f t="shared" si="217"/>
        <v>8</v>
      </c>
      <c r="R1272" s="355">
        <f t="shared" si="218"/>
        <v>884</v>
      </c>
      <c r="S1272" s="355">
        <f t="shared" si="219"/>
        <v>884</v>
      </c>
    </row>
    <row r="1273" spans="1:19" ht="12.6" customHeight="1" thickBot="1" x14ac:dyDescent="0.25">
      <c r="A1273" s="31" t="s">
        <v>382</v>
      </c>
      <c r="B1273" s="31" t="s">
        <v>632</v>
      </c>
      <c r="C1273" s="31" t="s">
        <v>673</v>
      </c>
      <c r="F1273" s="31" t="s">
        <v>13</v>
      </c>
      <c r="G1273" s="354">
        <v>43809.465104166666</v>
      </c>
      <c r="H1273" s="354">
        <v>44357.682847222219</v>
      </c>
      <c r="I1273" s="19" t="str">
        <f t="shared" si="209"/>
        <v>J</v>
      </c>
      <c r="J1273" s="19" t="str">
        <f t="shared" si="210"/>
        <v>N</v>
      </c>
      <c r="K1273" s="19" t="str">
        <f t="shared" si="211"/>
        <v>zzzz</v>
      </c>
      <c r="L1273" s="19" t="str">
        <f t="shared" si="212"/>
        <v>TS</v>
      </c>
      <c r="M1273" s="19" t="str">
        <f t="shared" si="213"/>
        <v>-</v>
      </c>
      <c r="N1273" s="355">
        <f t="shared" si="214"/>
        <v>9</v>
      </c>
      <c r="O1273" s="355" t="str">
        <f t="shared" si="215"/>
        <v/>
      </c>
      <c r="P1273" s="19" t="str">
        <f t="shared" si="216"/>
        <v/>
      </c>
      <c r="Q1273" s="355">
        <f t="shared" si="217"/>
        <v>9</v>
      </c>
      <c r="R1273" s="355">
        <f t="shared" si="218"/>
        <v>885</v>
      </c>
      <c r="S1273" s="355">
        <f t="shared" si="219"/>
        <v>885</v>
      </c>
    </row>
    <row r="1274" spans="1:19" ht="13.5" thickBot="1" x14ac:dyDescent="0.25">
      <c r="A1274" s="341" t="s">
        <v>160</v>
      </c>
      <c r="B1274" s="341" t="s">
        <v>635</v>
      </c>
      <c r="C1274" s="341" t="s">
        <v>673</v>
      </c>
      <c r="F1274" s="341" t="s">
        <v>6</v>
      </c>
      <c r="G1274" s="354">
        <v>45314.484930555554</v>
      </c>
      <c r="H1274" s="354">
        <v>45314.484930555554</v>
      </c>
      <c r="I1274" s="19" t="str">
        <f t="shared" si="209"/>
        <v>J</v>
      </c>
      <c r="J1274" s="19" t="str">
        <f t="shared" si="210"/>
        <v>N</v>
      </c>
      <c r="K1274" s="19" t="str">
        <f t="shared" si="211"/>
        <v>zzzz</v>
      </c>
      <c r="L1274" s="19" t="str">
        <f t="shared" si="212"/>
        <v>TS</v>
      </c>
      <c r="M1274" s="19" t="str">
        <f t="shared" si="213"/>
        <v>-</v>
      </c>
      <c r="N1274" s="355" t="str">
        <f t="shared" si="214"/>
        <v/>
      </c>
      <c r="O1274" s="355" t="str">
        <f t="shared" si="215"/>
        <v/>
      </c>
      <c r="P1274" s="19" t="str">
        <f t="shared" si="216"/>
        <v/>
      </c>
      <c r="Q1274" s="355">
        <f t="shared" si="217"/>
        <v>1</v>
      </c>
      <c r="R1274" s="355">
        <f t="shared" si="218"/>
        <v>886</v>
      </c>
      <c r="S1274" s="355">
        <f t="shared" si="219"/>
        <v>886</v>
      </c>
    </row>
    <row r="1275" spans="1:19" ht="12.75" customHeight="1" thickBot="1" x14ac:dyDescent="0.25">
      <c r="A1275" s="341" t="s">
        <v>160</v>
      </c>
      <c r="B1275" s="341" t="s">
        <v>635</v>
      </c>
      <c r="C1275" s="341" t="s">
        <v>673</v>
      </c>
      <c r="E1275" s="341">
        <v>38</v>
      </c>
      <c r="F1275" s="341" t="s">
        <v>8</v>
      </c>
      <c r="G1275" s="354">
        <v>42394.482754629629</v>
      </c>
      <c r="H1275" s="354">
        <v>45565.553194444445</v>
      </c>
      <c r="I1275" s="19" t="str">
        <f t="shared" si="209"/>
        <v>J</v>
      </c>
      <c r="J1275" s="19" t="str">
        <f t="shared" si="210"/>
        <v>N</v>
      </c>
      <c r="K1275" s="19" t="str">
        <f t="shared" si="211"/>
        <v>zzzz</v>
      </c>
      <c r="L1275" s="19" t="str">
        <f t="shared" si="212"/>
        <v>TS</v>
      </c>
      <c r="M1275" s="19" t="str">
        <f t="shared" si="213"/>
        <v>-</v>
      </c>
      <c r="N1275" s="355" t="str">
        <f t="shared" si="214"/>
        <v/>
      </c>
      <c r="O1275" s="355" t="str">
        <f t="shared" si="215"/>
        <v/>
      </c>
      <c r="P1275" s="19" t="str">
        <f t="shared" si="216"/>
        <v/>
      </c>
      <c r="Q1275" s="355">
        <f t="shared" si="217"/>
        <v>2</v>
      </c>
      <c r="R1275" s="355">
        <f t="shared" si="218"/>
        <v>887</v>
      </c>
      <c r="S1275" s="355">
        <f t="shared" si="219"/>
        <v>887</v>
      </c>
    </row>
    <row r="1276" spans="1:19" ht="12.75" customHeight="1" thickBot="1" x14ac:dyDescent="0.25">
      <c r="A1276" s="341" t="s">
        <v>160</v>
      </c>
      <c r="B1276" s="341" t="s">
        <v>635</v>
      </c>
      <c r="C1276" s="341" t="s">
        <v>673</v>
      </c>
      <c r="E1276" s="341">
        <v>60</v>
      </c>
      <c r="F1276" s="341" t="s">
        <v>16</v>
      </c>
      <c r="G1276" s="354">
        <v>44601.481481481482</v>
      </c>
      <c r="H1276" s="354">
        <v>45623.542511574073</v>
      </c>
      <c r="I1276" s="19" t="str">
        <f t="shared" si="209"/>
        <v>J</v>
      </c>
      <c r="J1276" s="19" t="str">
        <f t="shared" si="210"/>
        <v>N</v>
      </c>
      <c r="K1276" s="19" t="str">
        <f t="shared" si="211"/>
        <v>zzzz</v>
      </c>
      <c r="L1276" s="19" t="str">
        <f t="shared" si="212"/>
        <v>TS</v>
      </c>
      <c r="M1276" s="353" t="str">
        <f t="shared" si="213"/>
        <v>-</v>
      </c>
      <c r="N1276" s="356" t="str">
        <f t="shared" si="214"/>
        <v/>
      </c>
      <c r="O1276" s="356" t="str">
        <f t="shared" si="215"/>
        <v/>
      </c>
      <c r="P1276" s="353" t="str">
        <f t="shared" si="216"/>
        <v/>
      </c>
      <c r="Q1276" s="356">
        <f t="shared" si="217"/>
        <v>3</v>
      </c>
      <c r="R1276" s="356">
        <f t="shared" si="218"/>
        <v>888</v>
      </c>
      <c r="S1276" s="356">
        <f t="shared" si="219"/>
        <v>888</v>
      </c>
    </row>
    <row r="1277" spans="1:19" ht="13.5" thickBot="1" x14ac:dyDescent="0.25">
      <c r="A1277" s="341" t="s">
        <v>160</v>
      </c>
      <c r="B1277" s="341" t="s">
        <v>635</v>
      </c>
      <c r="C1277" s="341" t="s">
        <v>673</v>
      </c>
      <c r="F1277" s="341" t="s">
        <v>9</v>
      </c>
      <c r="G1277" s="354">
        <v>43117.5390625</v>
      </c>
      <c r="H1277" s="354">
        <v>45632.624120370368</v>
      </c>
      <c r="I1277" s="19" t="str">
        <f t="shared" si="209"/>
        <v>J</v>
      </c>
      <c r="J1277" s="19" t="str">
        <f t="shared" si="210"/>
        <v>N</v>
      </c>
      <c r="K1277" s="19" t="str">
        <f t="shared" si="211"/>
        <v>zzzz</v>
      </c>
      <c r="L1277" s="19" t="str">
        <f t="shared" si="212"/>
        <v>TS</v>
      </c>
      <c r="M1277" s="353" t="str">
        <f t="shared" si="213"/>
        <v>-</v>
      </c>
      <c r="N1277" s="356" t="str">
        <f t="shared" si="214"/>
        <v/>
      </c>
      <c r="O1277" s="356" t="str">
        <f t="shared" si="215"/>
        <v/>
      </c>
      <c r="P1277" s="353" t="str">
        <f t="shared" si="216"/>
        <v/>
      </c>
      <c r="Q1277" s="356">
        <f t="shared" si="217"/>
        <v>4</v>
      </c>
      <c r="R1277" s="356">
        <f t="shared" si="218"/>
        <v>889</v>
      </c>
      <c r="S1277" s="356">
        <f t="shared" si="219"/>
        <v>889</v>
      </c>
    </row>
    <row r="1278" spans="1:19" ht="12.75" customHeight="1" thickBot="1" x14ac:dyDescent="0.25">
      <c r="A1278" s="31" t="s">
        <v>160</v>
      </c>
      <c r="B1278" s="31" t="s">
        <v>1171</v>
      </c>
      <c r="C1278" s="31" t="s">
        <v>673</v>
      </c>
      <c r="F1278" s="31" t="s">
        <v>10</v>
      </c>
      <c r="G1278" s="354">
        <v>40878.519606481481</v>
      </c>
      <c r="H1278" s="354">
        <v>45453.634085648147</v>
      </c>
      <c r="I1278" s="19" t="str">
        <f t="shared" si="209"/>
        <v>J</v>
      </c>
      <c r="J1278" s="19" t="str">
        <f t="shared" si="210"/>
        <v>N</v>
      </c>
      <c r="K1278" s="19" t="str">
        <f t="shared" si="211"/>
        <v>zzzz</v>
      </c>
      <c r="L1278" s="19" t="str">
        <f t="shared" si="212"/>
        <v>TS</v>
      </c>
      <c r="M1278" s="19" t="str">
        <f t="shared" si="213"/>
        <v>-</v>
      </c>
      <c r="N1278" s="355" t="str">
        <f t="shared" si="214"/>
        <v/>
      </c>
      <c r="O1278" s="355" t="str">
        <f t="shared" si="215"/>
        <v/>
      </c>
      <c r="P1278" s="19" t="str">
        <f t="shared" si="216"/>
        <v/>
      </c>
      <c r="Q1278" s="355">
        <f t="shared" si="217"/>
        <v>5</v>
      </c>
      <c r="R1278" s="355">
        <f t="shared" si="218"/>
        <v>890</v>
      </c>
      <c r="S1278" s="355">
        <f t="shared" si="219"/>
        <v>890</v>
      </c>
    </row>
    <row r="1279" spans="1:19" ht="13.5" thickBot="1" x14ac:dyDescent="0.25">
      <c r="A1279" s="31" t="s">
        <v>160</v>
      </c>
      <c r="B1279" s="31" t="s">
        <v>635</v>
      </c>
      <c r="C1279" s="31" t="s">
        <v>673</v>
      </c>
      <c r="F1279" s="31" t="s">
        <v>11</v>
      </c>
      <c r="G1279" s="354">
        <v>39171.421840277777</v>
      </c>
      <c r="H1279" s="354">
        <v>45258.534722222219</v>
      </c>
      <c r="I1279" s="19" t="str">
        <f t="shared" si="209"/>
        <v>J</v>
      </c>
      <c r="J1279" s="19" t="str">
        <f t="shared" si="210"/>
        <v>N</v>
      </c>
      <c r="K1279" s="19" t="str">
        <f t="shared" si="211"/>
        <v>zzzz</v>
      </c>
      <c r="L1279" s="19" t="str">
        <f t="shared" si="212"/>
        <v>TS</v>
      </c>
      <c r="M1279" s="19" t="str">
        <f t="shared" si="213"/>
        <v>-</v>
      </c>
      <c r="N1279" s="355" t="str">
        <f t="shared" si="214"/>
        <v/>
      </c>
      <c r="O1279" s="355" t="str">
        <f t="shared" si="215"/>
        <v/>
      </c>
      <c r="P1279" s="19" t="str">
        <f t="shared" si="216"/>
        <v/>
      </c>
      <c r="Q1279" s="355">
        <f t="shared" si="217"/>
        <v>6</v>
      </c>
      <c r="R1279" s="355">
        <f t="shared" si="218"/>
        <v>891</v>
      </c>
      <c r="S1279" s="355">
        <f t="shared" si="219"/>
        <v>891</v>
      </c>
    </row>
    <row r="1280" spans="1:19" ht="12.75" customHeight="1" thickBot="1" x14ac:dyDescent="0.25">
      <c r="A1280" s="341" t="s">
        <v>160</v>
      </c>
      <c r="B1280" s="341" t="s">
        <v>635</v>
      </c>
      <c r="C1280" s="341" t="s">
        <v>673</v>
      </c>
      <c r="E1280" s="341">
        <v>89</v>
      </c>
      <c r="F1280" s="341" t="s">
        <v>15</v>
      </c>
      <c r="G1280" s="354">
        <v>42118.403356481482</v>
      </c>
      <c r="H1280" s="354">
        <v>44978.625115740739</v>
      </c>
      <c r="I1280" s="19" t="str">
        <f t="shared" si="209"/>
        <v>J</v>
      </c>
      <c r="J1280" s="19" t="str">
        <f t="shared" si="210"/>
        <v>N</v>
      </c>
      <c r="K1280" s="19" t="str">
        <f t="shared" si="211"/>
        <v>zzzz</v>
      </c>
      <c r="L1280" s="19" t="str">
        <f t="shared" si="212"/>
        <v>TS</v>
      </c>
      <c r="M1280" s="19" t="str">
        <f t="shared" si="213"/>
        <v>-</v>
      </c>
      <c r="N1280" s="355" t="str">
        <f t="shared" si="214"/>
        <v/>
      </c>
      <c r="O1280" s="355" t="str">
        <f t="shared" si="215"/>
        <v/>
      </c>
      <c r="P1280" s="19" t="str">
        <f t="shared" si="216"/>
        <v/>
      </c>
      <c r="Q1280" s="355">
        <f t="shared" si="217"/>
        <v>7</v>
      </c>
      <c r="R1280" s="355">
        <f t="shared" si="218"/>
        <v>892</v>
      </c>
      <c r="S1280" s="355">
        <f t="shared" si="219"/>
        <v>892</v>
      </c>
    </row>
    <row r="1281" spans="1:19" ht="13.5" thickBot="1" x14ac:dyDescent="0.25">
      <c r="A1281" s="31" t="s">
        <v>160</v>
      </c>
      <c r="B1281" s="31" t="s">
        <v>635</v>
      </c>
      <c r="C1281" s="31" t="s">
        <v>673</v>
      </c>
      <c r="F1281" s="31" t="s">
        <v>12</v>
      </c>
      <c r="G1281" s="354">
        <v>42591.58697916667</v>
      </c>
      <c r="H1281" s="354">
        <v>44777.503067129626</v>
      </c>
      <c r="I1281" s="19" t="str">
        <f t="shared" si="209"/>
        <v>J</v>
      </c>
      <c r="J1281" s="19" t="str">
        <f t="shared" si="210"/>
        <v>N</v>
      </c>
      <c r="K1281" s="19" t="str">
        <f t="shared" si="211"/>
        <v>zzzz</v>
      </c>
      <c r="L1281" s="19" t="str">
        <f t="shared" si="212"/>
        <v>TS</v>
      </c>
      <c r="M1281" s="19" t="str">
        <f t="shared" si="213"/>
        <v>-</v>
      </c>
      <c r="N1281" s="355" t="str">
        <f t="shared" si="214"/>
        <v/>
      </c>
      <c r="O1281" s="355" t="str">
        <f t="shared" si="215"/>
        <v/>
      </c>
      <c r="P1281" s="19" t="str">
        <f t="shared" si="216"/>
        <v/>
      </c>
      <c r="Q1281" s="355">
        <f t="shared" si="217"/>
        <v>8</v>
      </c>
      <c r="R1281" s="355">
        <f t="shared" si="218"/>
        <v>893</v>
      </c>
      <c r="S1281" s="355">
        <f t="shared" si="219"/>
        <v>893</v>
      </c>
    </row>
    <row r="1282" spans="1:19" ht="12.75" customHeight="1" thickBot="1" x14ac:dyDescent="0.25">
      <c r="A1282" s="341" t="s">
        <v>160</v>
      </c>
      <c r="B1282" s="341" t="s">
        <v>635</v>
      </c>
      <c r="C1282" s="341" t="s">
        <v>673</v>
      </c>
      <c r="F1282" s="341" t="s">
        <v>13</v>
      </c>
      <c r="G1282" s="354">
        <v>43390.47446759259</v>
      </c>
      <c r="H1282" s="354">
        <v>44357.683298611111</v>
      </c>
      <c r="I1282" s="19" t="str">
        <f t="shared" ref="I1282:I1345" si="220">IF((LEN(A1282)&gt;2),"J","N")</f>
        <v>J</v>
      </c>
      <c r="J1282" s="19" t="str">
        <f t="shared" ref="J1282:J1345" si="221">IF((D1282&gt;0),"J","N")</f>
        <v>N</v>
      </c>
      <c r="K1282" s="19" t="str">
        <f t="shared" ref="K1282:K1345" si="222">IF((D1282&gt;0),(MID(D1282,1,2)),"zzzz")</f>
        <v>zzzz</v>
      </c>
      <c r="L1282" s="19" t="str">
        <f t="shared" ref="L1282:L1345" si="223">MID(A1282,1,2)</f>
        <v>TS</v>
      </c>
      <c r="M1282" s="353" t="str">
        <f t="shared" ref="M1282:M1345" si="224">MID(A1282,3,1)</f>
        <v>-</v>
      </c>
      <c r="N1282" s="356">
        <f t="shared" ref="N1282:N1345" si="225">IF(A1282=A1283,"",Q1282)</f>
        <v>9</v>
      </c>
      <c r="O1282" s="356" t="str">
        <f t="shared" ref="O1282:O1345" si="226">IF(D1282=D1283,"",R1282)</f>
        <v/>
      </c>
      <c r="P1282" s="353" t="str">
        <f t="shared" ref="P1282:P1345" si="227">IF(K1282=K1283,"",S1282)</f>
        <v/>
      </c>
      <c r="Q1282" s="356">
        <f t="shared" ref="Q1282:Q1345" si="228">IF(A1282=A1281,Q1281+ 1,1)</f>
        <v>9</v>
      </c>
      <c r="R1282" s="356">
        <f t="shared" ref="R1282:R1345" si="229">IF(D1282=D1281,R1281+ 1,1)</f>
        <v>894</v>
      </c>
      <c r="S1282" s="356">
        <f t="shared" ref="S1282:S1345" si="230">IF(K1282=K1281,S1281+ 1,1)</f>
        <v>894</v>
      </c>
    </row>
    <row r="1283" spans="1:19" ht="12.75" customHeight="1" thickBot="1" x14ac:dyDescent="0.25">
      <c r="A1283" s="341" t="s">
        <v>376</v>
      </c>
      <c r="B1283" s="341" t="s">
        <v>865</v>
      </c>
      <c r="C1283" s="341" t="s">
        <v>673</v>
      </c>
      <c r="F1283" s="341" t="s">
        <v>6</v>
      </c>
      <c r="G1283" s="354">
        <v>45314.485127314816</v>
      </c>
      <c r="H1283" s="354">
        <v>45314.485127314816</v>
      </c>
      <c r="I1283" s="19" t="str">
        <f t="shared" si="220"/>
        <v>J</v>
      </c>
      <c r="J1283" s="19" t="str">
        <f t="shared" si="221"/>
        <v>N</v>
      </c>
      <c r="K1283" s="19" t="str">
        <f t="shared" si="222"/>
        <v>zzzz</v>
      </c>
      <c r="L1283" s="19" t="str">
        <f t="shared" si="223"/>
        <v>TS</v>
      </c>
      <c r="M1283" s="353" t="str">
        <f t="shared" si="224"/>
        <v>-</v>
      </c>
      <c r="N1283" s="356" t="str">
        <f t="shared" si="225"/>
        <v/>
      </c>
      <c r="O1283" s="356" t="str">
        <f t="shared" si="226"/>
        <v/>
      </c>
      <c r="P1283" s="353" t="str">
        <f t="shared" si="227"/>
        <v/>
      </c>
      <c r="Q1283" s="356">
        <f t="shared" si="228"/>
        <v>1</v>
      </c>
      <c r="R1283" s="356">
        <f t="shared" si="229"/>
        <v>895</v>
      </c>
      <c r="S1283" s="356">
        <f t="shared" si="230"/>
        <v>895</v>
      </c>
    </row>
    <row r="1284" spans="1:19" ht="12.75" customHeight="1" thickBot="1" x14ac:dyDescent="0.25">
      <c r="A1284" s="341" t="s">
        <v>376</v>
      </c>
      <c r="B1284" s="341" t="s">
        <v>865</v>
      </c>
      <c r="C1284" s="341" t="s">
        <v>673</v>
      </c>
      <c r="F1284" s="341" t="s">
        <v>9</v>
      </c>
      <c r="G1284" s="354">
        <v>45309.615127314813</v>
      </c>
      <c r="H1284" s="354">
        <v>45632.624224537038</v>
      </c>
      <c r="I1284" s="19" t="str">
        <f t="shared" si="220"/>
        <v>J</v>
      </c>
      <c r="J1284" s="19" t="str">
        <f t="shared" si="221"/>
        <v>N</v>
      </c>
      <c r="K1284" s="19" t="str">
        <f t="shared" si="222"/>
        <v>zzzz</v>
      </c>
      <c r="L1284" s="19" t="str">
        <f t="shared" si="223"/>
        <v>TS</v>
      </c>
      <c r="M1284" s="19" t="str">
        <f t="shared" si="224"/>
        <v>-</v>
      </c>
      <c r="N1284" s="355" t="str">
        <f t="shared" si="225"/>
        <v/>
      </c>
      <c r="O1284" s="355" t="str">
        <f t="shared" si="226"/>
        <v/>
      </c>
      <c r="P1284" s="19" t="str">
        <f t="shared" si="227"/>
        <v/>
      </c>
      <c r="Q1284" s="355">
        <f t="shared" si="228"/>
        <v>2</v>
      </c>
      <c r="R1284" s="355">
        <f t="shared" si="229"/>
        <v>896</v>
      </c>
      <c r="S1284" s="355">
        <f t="shared" si="230"/>
        <v>896</v>
      </c>
    </row>
    <row r="1285" spans="1:19" ht="12.75" customHeight="1" thickBot="1" x14ac:dyDescent="0.25">
      <c r="A1285" s="31" t="s">
        <v>376</v>
      </c>
      <c r="B1285" s="31" t="s">
        <v>865</v>
      </c>
      <c r="C1285" s="31" t="s">
        <v>673</v>
      </c>
      <c r="F1285" s="31" t="s">
        <v>11</v>
      </c>
      <c r="G1285" s="354">
        <v>44889.462488425925</v>
      </c>
      <c r="H1285" s="354">
        <v>45258.534837962965</v>
      </c>
      <c r="I1285" s="19" t="str">
        <f t="shared" si="220"/>
        <v>J</v>
      </c>
      <c r="J1285" s="19" t="str">
        <f t="shared" si="221"/>
        <v>N</v>
      </c>
      <c r="K1285" s="19" t="str">
        <f t="shared" si="222"/>
        <v>zzzz</v>
      </c>
      <c r="L1285" s="19" t="str">
        <f t="shared" si="223"/>
        <v>TS</v>
      </c>
      <c r="M1285" s="19" t="str">
        <f t="shared" si="224"/>
        <v>-</v>
      </c>
      <c r="N1285" s="355" t="str">
        <f t="shared" si="225"/>
        <v/>
      </c>
      <c r="O1285" s="355" t="str">
        <f t="shared" si="226"/>
        <v/>
      </c>
      <c r="P1285" s="19" t="str">
        <f t="shared" si="227"/>
        <v/>
      </c>
      <c r="Q1285" s="355">
        <f t="shared" si="228"/>
        <v>3</v>
      </c>
      <c r="R1285" s="355">
        <f t="shared" si="229"/>
        <v>897</v>
      </c>
      <c r="S1285" s="355">
        <f t="shared" si="230"/>
        <v>897</v>
      </c>
    </row>
    <row r="1286" spans="1:19" ht="12.75" customHeight="1" thickBot="1" x14ac:dyDescent="0.25">
      <c r="A1286" s="341" t="s">
        <v>376</v>
      </c>
      <c r="B1286" s="341" t="s">
        <v>865</v>
      </c>
      <c r="C1286" s="341" t="s">
        <v>673</v>
      </c>
      <c r="F1286" s="341" t="s">
        <v>15</v>
      </c>
      <c r="G1286" s="354">
        <v>40654.384791666664</v>
      </c>
      <c r="H1286" s="354">
        <v>44603.364571759259</v>
      </c>
      <c r="I1286" s="19" t="str">
        <f t="shared" si="220"/>
        <v>J</v>
      </c>
      <c r="J1286" s="19" t="str">
        <f t="shared" si="221"/>
        <v>N</v>
      </c>
      <c r="K1286" s="19" t="str">
        <f t="shared" si="222"/>
        <v>zzzz</v>
      </c>
      <c r="L1286" s="19" t="str">
        <f t="shared" si="223"/>
        <v>TS</v>
      </c>
      <c r="M1286" s="19" t="str">
        <f t="shared" si="224"/>
        <v>-</v>
      </c>
      <c r="N1286" s="355" t="str">
        <f t="shared" si="225"/>
        <v/>
      </c>
      <c r="O1286" s="355" t="str">
        <f t="shared" si="226"/>
        <v/>
      </c>
      <c r="P1286" s="19" t="str">
        <f t="shared" si="227"/>
        <v/>
      </c>
      <c r="Q1286" s="355">
        <f t="shared" si="228"/>
        <v>4</v>
      </c>
      <c r="R1286" s="355">
        <f t="shared" si="229"/>
        <v>898</v>
      </c>
      <c r="S1286" s="355">
        <f t="shared" si="230"/>
        <v>898</v>
      </c>
    </row>
    <row r="1287" spans="1:19" ht="12.75" customHeight="1" thickBot="1" x14ac:dyDescent="0.25">
      <c r="A1287" s="31" t="s">
        <v>376</v>
      </c>
      <c r="B1287" s="31" t="s">
        <v>865</v>
      </c>
      <c r="C1287" s="31" t="s">
        <v>673</v>
      </c>
      <c r="F1287" s="31" t="s">
        <v>12</v>
      </c>
      <c r="G1287" s="354">
        <v>45812.686400462961</v>
      </c>
      <c r="H1287" s="354">
        <v>45812.686400462961</v>
      </c>
      <c r="I1287" s="19" t="str">
        <f t="shared" si="220"/>
        <v>J</v>
      </c>
      <c r="J1287" s="19" t="str">
        <f t="shared" si="221"/>
        <v>N</v>
      </c>
      <c r="K1287" s="19" t="str">
        <f t="shared" si="222"/>
        <v>zzzz</v>
      </c>
      <c r="L1287" s="19" t="str">
        <f t="shared" si="223"/>
        <v>TS</v>
      </c>
      <c r="M1287" s="19" t="str">
        <f t="shared" si="224"/>
        <v>-</v>
      </c>
      <c r="N1287" s="355" t="str">
        <f t="shared" si="225"/>
        <v/>
      </c>
      <c r="O1287" s="355" t="str">
        <f t="shared" si="226"/>
        <v/>
      </c>
      <c r="P1287" s="19" t="str">
        <f t="shared" si="227"/>
        <v/>
      </c>
      <c r="Q1287" s="355">
        <f t="shared" si="228"/>
        <v>5</v>
      </c>
      <c r="R1287" s="355">
        <f t="shared" si="229"/>
        <v>899</v>
      </c>
      <c r="S1287" s="355">
        <f t="shared" si="230"/>
        <v>899</v>
      </c>
    </row>
    <row r="1288" spans="1:19" ht="12.75" customHeight="1" thickBot="1" x14ac:dyDescent="0.25">
      <c r="A1288" s="31" t="s">
        <v>376</v>
      </c>
      <c r="B1288" s="31" t="s">
        <v>865</v>
      </c>
      <c r="C1288" s="31" t="s">
        <v>673</v>
      </c>
      <c r="F1288" s="31" t="s">
        <v>13</v>
      </c>
      <c r="G1288" s="354">
        <v>42415.566469907404</v>
      </c>
      <c r="H1288" s="354">
        <v>44357.683599537035</v>
      </c>
      <c r="I1288" s="19" t="str">
        <f t="shared" si="220"/>
        <v>J</v>
      </c>
      <c r="J1288" s="19" t="str">
        <f t="shared" si="221"/>
        <v>N</v>
      </c>
      <c r="K1288" s="19" t="str">
        <f t="shared" si="222"/>
        <v>zzzz</v>
      </c>
      <c r="L1288" s="19" t="str">
        <f t="shared" si="223"/>
        <v>TS</v>
      </c>
      <c r="M1288" s="19" t="str">
        <f t="shared" si="224"/>
        <v>-</v>
      </c>
      <c r="N1288" s="355">
        <f t="shared" si="225"/>
        <v>6</v>
      </c>
      <c r="O1288" s="355" t="str">
        <f t="shared" si="226"/>
        <v/>
      </c>
      <c r="P1288" s="19" t="str">
        <f t="shared" si="227"/>
        <v/>
      </c>
      <c r="Q1288" s="355">
        <f t="shared" si="228"/>
        <v>6</v>
      </c>
      <c r="R1288" s="355">
        <f t="shared" si="229"/>
        <v>900</v>
      </c>
      <c r="S1288" s="355">
        <f t="shared" si="230"/>
        <v>900</v>
      </c>
    </row>
    <row r="1289" spans="1:19" ht="12.75" customHeight="1" thickBot="1" x14ac:dyDescent="0.25">
      <c r="A1289" s="31" t="s">
        <v>162</v>
      </c>
      <c r="B1289" s="31" t="s">
        <v>934</v>
      </c>
      <c r="C1289" s="31" t="s">
        <v>673</v>
      </c>
      <c r="E1289" s="341">
        <v>51</v>
      </c>
      <c r="F1289" s="31" t="s">
        <v>6</v>
      </c>
      <c r="G1289" s="354">
        <v>39406.630150462966</v>
      </c>
      <c r="H1289" s="354">
        <v>45470.362916666665</v>
      </c>
      <c r="I1289" s="19" t="str">
        <f t="shared" si="220"/>
        <v>J</v>
      </c>
      <c r="J1289" s="19" t="str">
        <f t="shared" si="221"/>
        <v>N</v>
      </c>
      <c r="K1289" s="19" t="str">
        <f t="shared" si="222"/>
        <v>zzzz</v>
      </c>
      <c r="L1289" s="19" t="str">
        <f t="shared" si="223"/>
        <v>TS</v>
      </c>
      <c r="M1289" s="19" t="str">
        <f t="shared" si="224"/>
        <v>-</v>
      </c>
      <c r="N1289" s="355" t="str">
        <f t="shared" si="225"/>
        <v/>
      </c>
      <c r="O1289" s="355" t="str">
        <f t="shared" si="226"/>
        <v/>
      </c>
      <c r="P1289" s="19" t="str">
        <f t="shared" si="227"/>
        <v/>
      </c>
      <c r="Q1289" s="355">
        <f t="shared" si="228"/>
        <v>1</v>
      </c>
      <c r="R1289" s="355">
        <f t="shared" si="229"/>
        <v>901</v>
      </c>
      <c r="S1289" s="355">
        <f t="shared" si="230"/>
        <v>901</v>
      </c>
    </row>
    <row r="1290" spans="1:19" ht="12.75" customHeight="1" thickBot="1" x14ac:dyDescent="0.25">
      <c r="A1290" s="341" t="s">
        <v>162</v>
      </c>
      <c r="B1290" s="341" t="s">
        <v>934</v>
      </c>
      <c r="C1290" s="341" t="s">
        <v>673</v>
      </c>
      <c r="E1290" s="341">
        <v>53</v>
      </c>
      <c r="F1290" s="341" t="s">
        <v>9</v>
      </c>
      <c r="G1290" s="354">
        <v>44147.415520833332</v>
      </c>
      <c r="H1290" s="354">
        <v>45453.468333333331</v>
      </c>
      <c r="I1290" s="19" t="str">
        <f t="shared" si="220"/>
        <v>J</v>
      </c>
      <c r="J1290" s="19" t="str">
        <f t="shared" si="221"/>
        <v>N</v>
      </c>
      <c r="K1290" s="19" t="str">
        <f t="shared" si="222"/>
        <v>zzzz</v>
      </c>
      <c r="L1290" s="19" t="str">
        <f t="shared" si="223"/>
        <v>TS</v>
      </c>
      <c r="M1290" s="353" t="str">
        <f t="shared" si="224"/>
        <v>-</v>
      </c>
      <c r="N1290" s="356" t="str">
        <f t="shared" si="225"/>
        <v/>
      </c>
      <c r="O1290" s="356" t="str">
        <f t="shared" si="226"/>
        <v/>
      </c>
      <c r="P1290" s="353" t="str">
        <f t="shared" si="227"/>
        <v/>
      </c>
      <c r="Q1290" s="356">
        <f t="shared" si="228"/>
        <v>2</v>
      </c>
      <c r="R1290" s="356">
        <f t="shared" si="229"/>
        <v>902</v>
      </c>
      <c r="S1290" s="356">
        <f t="shared" si="230"/>
        <v>902</v>
      </c>
    </row>
    <row r="1291" spans="1:19" ht="12.75" customHeight="1" thickBot="1" x14ac:dyDescent="0.25">
      <c r="A1291" s="31" t="s">
        <v>162</v>
      </c>
      <c r="B1291" s="31" t="s">
        <v>636</v>
      </c>
      <c r="C1291" s="31" t="s">
        <v>673</v>
      </c>
      <c r="F1291" s="31" t="s">
        <v>10</v>
      </c>
      <c r="G1291" s="354">
        <v>43888.473611111112</v>
      </c>
      <c r="H1291" s="354">
        <v>45453.633009259262</v>
      </c>
      <c r="I1291" s="19" t="str">
        <f t="shared" si="220"/>
        <v>J</v>
      </c>
      <c r="J1291" s="19" t="str">
        <f t="shared" si="221"/>
        <v>N</v>
      </c>
      <c r="K1291" s="19" t="str">
        <f t="shared" si="222"/>
        <v>zzzz</v>
      </c>
      <c r="L1291" s="19" t="str">
        <f t="shared" si="223"/>
        <v>TS</v>
      </c>
      <c r="M1291" s="19" t="str">
        <f t="shared" si="224"/>
        <v>-</v>
      </c>
      <c r="N1291" s="355" t="str">
        <f t="shared" si="225"/>
        <v/>
      </c>
      <c r="O1291" s="355" t="str">
        <f t="shared" si="226"/>
        <v/>
      </c>
      <c r="P1291" s="19" t="str">
        <f t="shared" si="227"/>
        <v/>
      </c>
      <c r="Q1291" s="355">
        <f t="shared" si="228"/>
        <v>3</v>
      </c>
      <c r="R1291" s="355">
        <f t="shared" si="229"/>
        <v>903</v>
      </c>
      <c r="S1291" s="355">
        <f t="shared" si="230"/>
        <v>903</v>
      </c>
    </row>
    <row r="1292" spans="1:19" ht="12.75" customHeight="1" thickBot="1" x14ac:dyDescent="0.25">
      <c r="A1292" s="31" t="s">
        <v>162</v>
      </c>
      <c r="B1292" s="31" t="s">
        <v>934</v>
      </c>
      <c r="C1292" s="31" t="s">
        <v>673</v>
      </c>
      <c r="F1292" s="31" t="s">
        <v>11</v>
      </c>
      <c r="G1292" s="354">
        <v>45677.61445601852</v>
      </c>
      <c r="H1292" s="354">
        <v>45677.61445601852</v>
      </c>
      <c r="I1292" s="19" t="str">
        <f t="shared" si="220"/>
        <v>J</v>
      </c>
      <c r="J1292" s="19" t="str">
        <f t="shared" si="221"/>
        <v>N</v>
      </c>
      <c r="K1292" s="19" t="str">
        <f t="shared" si="222"/>
        <v>zzzz</v>
      </c>
      <c r="L1292" s="19" t="str">
        <f t="shared" si="223"/>
        <v>TS</v>
      </c>
      <c r="M1292" s="19" t="str">
        <f t="shared" si="224"/>
        <v>-</v>
      </c>
      <c r="N1292" s="355" t="str">
        <f t="shared" si="225"/>
        <v/>
      </c>
      <c r="O1292" s="355" t="str">
        <f t="shared" si="226"/>
        <v/>
      </c>
      <c r="P1292" s="19" t="str">
        <f t="shared" si="227"/>
        <v/>
      </c>
      <c r="Q1292" s="355">
        <f t="shared" si="228"/>
        <v>4</v>
      </c>
      <c r="R1292" s="355">
        <f t="shared" si="229"/>
        <v>904</v>
      </c>
      <c r="S1292" s="355">
        <f t="shared" si="230"/>
        <v>904</v>
      </c>
    </row>
    <row r="1293" spans="1:19" ht="12.75" customHeight="1" thickBot="1" x14ac:dyDescent="0.25">
      <c r="A1293" s="31" t="s">
        <v>162</v>
      </c>
      <c r="B1293" s="31" t="s">
        <v>934</v>
      </c>
      <c r="C1293" s="31" t="s">
        <v>673</v>
      </c>
      <c r="E1293" s="341">
        <v>90</v>
      </c>
      <c r="F1293" s="31" t="s">
        <v>15</v>
      </c>
      <c r="G1293" s="354">
        <v>42118.407731481479</v>
      </c>
      <c r="H1293" s="354">
        <v>44978.625219907408</v>
      </c>
      <c r="I1293" s="19" t="str">
        <f t="shared" si="220"/>
        <v>J</v>
      </c>
      <c r="J1293" s="19" t="str">
        <f t="shared" si="221"/>
        <v>N</v>
      </c>
      <c r="K1293" s="19" t="str">
        <f t="shared" si="222"/>
        <v>zzzz</v>
      </c>
      <c r="L1293" s="19" t="str">
        <f t="shared" si="223"/>
        <v>TS</v>
      </c>
      <c r="M1293" s="19" t="str">
        <f t="shared" si="224"/>
        <v>-</v>
      </c>
      <c r="N1293" s="355" t="str">
        <f t="shared" si="225"/>
        <v/>
      </c>
      <c r="O1293" s="355" t="str">
        <f t="shared" si="226"/>
        <v/>
      </c>
      <c r="P1293" s="19" t="str">
        <f t="shared" si="227"/>
        <v/>
      </c>
      <c r="Q1293" s="355">
        <f t="shared" si="228"/>
        <v>5</v>
      </c>
      <c r="R1293" s="355">
        <f t="shared" si="229"/>
        <v>905</v>
      </c>
      <c r="S1293" s="355">
        <f t="shared" si="230"/>
        <v>905</v>
      </c>
    </row>
    <row r="1294" spans="1:19" ht="12.75" customHeight="1" thickBot="1" x14ac:dyDescent="0.25">
      <c r="A1294" s="31" t="s">
        <v>162</v>
      </c>
      <c r="B1294" s="31" t="s">
        <v>934</v>
      </c>
      <c r="C1294" s="31" t="s">
        <v>673</v>
      </c>
      <c r="F1294" s="31" t="s">
        <v>12</v>
      </c>
      <c r="G1294" s="354">
        <v>42598.434479166666</v>
      </c>
      <c r="H1294" s="354">
        <v>44777.503229166665</v>
      </c>
      <c r="I1294" s="19" t="str">
        <f t="shared" si="220"/>
        <v>J</v>
      </c>
      <c r="J1294" s="19" t="str">
        <f t="shared" si="221"/>
        <v>N</v>
      </c>
      <c r="K1294" s="19" t="str">
        <f t="shared" si="222"/>
        <v>zzzz</v>
      </c>
      <c r="L1294" s="19" t="str">
        <f t="shared" si="223"/>
        <v>TS</v>
      </c>
      <c r="M1294" s="19" t="str">
        <f t="shared" si="224"/>
        <v>-</v>
      </c>
      <c r="N1294" s="355" t="str">
        <f t="shared" si="225"/>
        <v/>
      </c>
      <c r="O1294" s="355" t="str">
        <f t="shared" si="226"/>
        <v/>
      </c>
      <c r="P1294" s="19" t="str">
        <f t="shared" si="227"/>
        <v/>
      </c>
      <c r="Q1294" s="355">
        <f t="shared" si="228"/>
        <v>6</v>
      </c>
      <c r="R1294" s="355">
        <f t="shared" si="229"/>
        <v>906</v>
      </c>
      <c r="S1294" s="355">
        <f t="shared" si="230"/>
        <v>906</v>
      </c>
    </row>
    <row r="1295" spans="1:19" ht="12.75" customHeight="1" thickBot="1" x14ac:dyDescent="0.25">
      <c r="A1295" s="31" t="s">
        <v>162</v>
      </c>
      <c r="B1295" s="31" t="s">
        <v>637</v>
      </c>
      <c r="C1295" s="31" t="s">
        <v>673</v>
      </c>
      <c r="F1295" s="31" t="s">
        <v>13</v>
      </c>
      <c r="G1295" s="354">
        <v>44357.684236111112</v>
      </c>
      <c r="H1295" s="354">
        <v>44357.684236111112</v>
      </c>
      <c r="I1295" s="19" t="str">
        <f t="shared" si="220"/>
        <v>J</v>
      </c>
      <c r="J1295" s="19" t="str">
        <f t="shared" si="221"/>
        <v>N</v>
      </c>
      <c r="K1295" s="19" t="str">
        <f t="shared" si="222"/>
        <v>zzzz</v>
      </c>
      <c r="L1295" s="19" t="str">
        <f t="shared" si="223"/>
        <v>TS</v>
      </c>
      <c r="M1295" s="19" t="str">
        <f t="shared" si="224"/>
        <v>-</v>
      </c>
      <c r="N1295" s="355">
        <f t="shared" si="225"/>
        <v>7</v>
      </c>
      <c r="O1295" s="355" t="str">
        <f t="shared" si="226"/>
        <v/>
      </c>
      <c r="P1295" s="19" t="str">
        <f t="shared" si="227"/>
        <v/>
      </c>
      <c r="Q1295" s="355">
        <f t="shared" si="228"/>
        <v>7</v>
      </c>
      <c r="R1295" s="355">
        <f t="shared" si="229"/>
        <v>907</v>
      </c>
      <c r="S1295" s="355">
        <f t="shared" si="230"/>
        <v>907</v>
      </c>
    </row>
    <row r="1296" spans="1:19" ht="12.6" customHeight="1" thickBot="1" x14ac:dyDescent="0.25">
      <c r="A1296" s="31" t="s">
        <v>130</v>
      </c>
      <c r="B1296" s="31" t="s">
        <v>749</v>
      </c>
      <c r="C1296" s="31" t="s">
        <v>673</v>
      </c>
      <c r="F1296" s="31" t="s">
        <v>6</v>
      </c>
      <c r="G1296" s="354">
        <v>45314.485312500001</v>
      </c>
      <c r="H1296" s="354">
        <v>45314.485312500001</v>
      </c>
      <c r="I1296" s="19" t="str">
        <f t="shared" si="220"/>
        <v>J</v>
      </c>
      <c r="J1296" s="19" t="str">
        <f t="shared" si="221"/>
        <v>N</v>
      </c>
      <c r="K1296" s="19" t="str">
        <f t="shared" si="222"/>
        <v>zzzz</v>
      </c>
      <c r="L1296" s="19" t="str">
        <f t="shared" si="223"/>
        <v>TS</v>
      </c>
      <c r="M1296" s="19" t="str">
        <f t="shared" si="224"/>
        <v>-</v>
      </c>
      <c r="N1296" s="355" t="str">
        <f t="shared" si="225"/>
        <v/>
      </c>
      <c r="O1296" s="355" t="str">
        <f t="shared" si="226"/>
        <v/>
      </c>
      <c r="P1296" s="19" t="str">
        <f t="shared" si="227"/>
        <v/>
      </c>
      <c r="Q1296" s="355">
        <f t="shared" si="228"/>
        <v>1</v>
      </c>
      <c r="R1296" s="355">
        <f t="shared" si="229"/>
        <v>908</v>
      </c>
      <c r="S1296" s="355">
        <f t="shared" si="230"/>
        <v>908</v>
      </c>
    </row>
    <row r="1297" spans="1:19" ht="12.75" customHeight="1" thickBot="1" x14ac:dyDescent="0.25">
      <c r="A1297" s="341" t="s">
        <v>130</v>
      </c>
      <c r="B1297" s="341" t="s">
        <v>749</v>
      </c>
      <c r="C1297" s="341" t="s">
        <v>673</v>
      </c>
      <c r="F1297" s="341" t="s">
        <v>7</v>
      </c>
      <c r="G1297" s="354">
        <v>45618.37427083333</v>
      </c>
      <c r="H1297" s="354">
        <v>45618.375763888886</v>
      </c>
      <c r="I1297" s="19" t="str">
        <f t="shared" si="220"/>
        <v>J</v>
      </c>
      <c r="J1297" s="19" t="str">
        <f t="shared" si="221"/>
        <v>N</v>
      </c>
      <c r="K1297" s="19" t="str">
        <f t="shared" si="222"/>
        <v>zzzz</v>
      </c>
      <c r="L1297" s="19" t="str">
        <f t="shared" si="223"/>
        <v>TS</v>
      </c>
      <c r="M1297" s="19" t="str">
        <f t="shared" si="224"/>
        <v>-</v>
      </c>
      <c r="N1297" s="355" t="str">
        <f t="shared" si="225"/>
        <v/>
      </c>
      <c r="O1297" s="355" t="str">
        <f t="shared" si="226"/>
        <v/>
      </c>
      <c r="P1297" s="19" t="str">
        <f t="shared" si="227"/>
        <v/>
      </c>
      <c r="Q1297" s="355">
        <f t="shared" si="228"/>
        <v>2</v>
      </c>
      <c r="R1297" s="355">
        <f t="shared" si="229"/>
        <v>909</v>
      </c>
      <c r="S1297" s="355">
        <f t="shared" si="230"/>
        <v>909</v>
      </c>
    </row>
    <row r="1298" spans="1:19" ht="12.75" customHeight="1" thickBot="1" x14ac:dyDescent="0.25">
      <c r="A1298" s="341" t="s">
        <v>130</v>
      </c>
      <c r="B1298" s="341" t="s">
        <v>749</v>
      </c>
      <c r="C1298" s="341" t="s">
        <v>673</v>
      </c>
      <c r="F1298" s="341" t="s">
        <v>9</v>
      </c>
      <c r="G1298" s="354">
        <v>45309.615324074075</v>
      </c>
      <c r="H1298" s="354">
        <v>45632.624374999999</v>
      </c>
      <c r="I1298" s="19" t="str">
        <f t="shared" si="220"/>
        <v>J</v>
      </c>
      <c r="J1298" s="19" t="str">
        <f t="shared" si="221"/>
        <v>N</v>
      </c>
      <c r="K1298" s="19" t="str">
        <f t="shared" si="222"/>
        <v>zzzz</v>
      </c>
      <c r="L1298" s="19" t="str">
        <f t="shared" si="223"/>
        <v>TS</v>
      </c>
      <c r="M1298" s="19" t="str">
        <f t="shared" si="224"/>
        <v>-</v>
      </c>
      <c r="N1298" s="355" t="str">
        <f t="shared" si="225"/>
        <v/>
      </c>
      <c r="O1298" s="355" t="str">
        <f t="shared" si="226"/>
        <v/>
      </c>
      <c r="P1298" s="19" t="str">
        <f t="shared" si="227"/>
        <v/>
      </c>
      <c r="Q1298" s="355">
        <f t="shared" si="228"/>
        <v>3</v>
      </c>
      <c r="R1298" s="355">
        <f t="shared" si="229"/>
        <v>910</v>
      </c>
      <c r="S1298" s="355">
        <f t="shared" si="230"/>
        <v>910</v>
      </c>
    </row>
    <row r="1299" spans="1:19" ht="12.75" customHeight="1" thickBot="1" x14ac:dyDescent="0.25">
      <c r="A1299" s="341" t="s">
        <v>130</v>
      </c>
      <c r="B1299" s="341" t="s">
        <v>749</v>
      </c>
      <c r="C1299" s="341" t="s">
        <v>673</v>
      </c>
      <c r="F1299" s="341" t="s">
        <v>11</v>
      </c>
      <c r="G1299" s="354">
        <v>45677.61855324074</v>
      </c>
      <c r="H1299" s="354">
        <v>45677.61923611111</v>
      </c>
      <c r="I1299" s="19" t="str">
        <f t="shared" si="220"/>
        <v>J</v>
      </c>
      <c r="J1299" s="19" t="str">
        <f t="shared" si="221"/>
        <v>N</v>
      </c>
      <c r="K1299" s="19" t="str">
        <f t="shared" si="222"/>
        <v>zzzz</v>
      </c>
      <c r="L1299" s="19" t="str">
        <f t="shared" si="223"/>
        <v>TS</v>
      </c>
      <c r="M1299" s="353" t="str">
        <f t="shared" si="224"/>
        <v>-</v>
      </c>
      <c r="N1299" s="356" t="str">
        <f t="shared" si="225"/>
        <v/>
      </c>
      <c r="O1299" s="356" t="str">
        <f t="shared" si="226"/>
        <v/>
      </c>
      <c r="P1299" s="353" t="str">
        <f t="shared" si="227"/>
        <v/>
      </c>
      <c r="Q1299" s="356">
        <f t="shared" si="228"/>
        <v>4</v>
      </c>
      <c r="R1299" s="356">
        <f t="shared" si="229"/>
        <v>911</v>
      </c>
      <c r="S1299" s="356">
        <f t="shared" si="230"/>
        <v>911</v>
      </c>
    </row>
    <row r="1300" spans="1:19" ht="12.75" customHeight="1" thickBot="1" x14ac:dyDescent="0.25">
      <c r="A1300" s="341" t="s">
        <v>130</v>
      </c>
      <c r="B1300" s="341" t="s">
        <v>749</v>
      </c>
      <c r="C1300" s="341" t="s">
        <v>673</v>
      </c>
      <c r="F1300" s="341" t="s">
        <v>15</v>
      </c>
      <c r="G1300" s="354">
        <v>44523</v>
      </c>
      <c r="H1300" s="354">
        <v>44603.364108796297</v>
      </c>
      <c r="I1300" s="19" t="str">
        <f t="shared" si="220"/>
        <v>J</v>
      </c>
      <c r="J1300" s="19" t="str">
        <f t="shared" si="221"/>
        <v>N</v>
      </c>
      <c r="K1300" s="19" t="str">
        <f t="shared" si="222"/>
        <v>zzzz</v>
      </c>
      <c r="L1300" s="19" t="str">
        <f t="shared" si="223"/>
        <v>TS</v>
      </c>
      <c r="M1300" s="353" t="str">
        <f t="shared" si="224"/>
        <v>-</v>
      </c>
      <c r="N1300" s="356" t="str">
        <f t="shared" si="225"/>
        <v/>
      </c>
      <c r="O1300" s="356" t="str">
        <f t="shared" si="226"/>
        <v/>
      </c>
      <c r="P1300" s="353" t="str">
        <f t="shared" si="227"/>
        <v/>
      </c>
      <c r="Q1300" s="356">
        <f t="shared" si="228"/>
        <v>5</v>
      </c>
      <c r="R1300" s="356">
        <f t="shared" si="229"/>
        <v>912</v>
      </c>
      <c r="S1300" s="356">
        <f t="shared" si="230"/>
        <v>912</v>
      </c>
    </row>
    <row r="1301" spans="1:19" ht="12.75" customHeight="1" thickBot="1" x14ac:dyDescent="0.25">
      <c r="A1301" s="341" t="s">
        <v>130</v>
      </c>
      <c r="B1301" s="341" t="s">
        <v>749</v>
      </c>
      <c r="C1301" s="341" t="s">
        <v>673</v>
      </c>
      <c r="E1301" s="341">
        <v>2</v>
      </c>
      <c r="F1301" s="341" t="s">
        <v>12</v>
      </c>
      <c r="G1301" s="354">
        <v>37330.553680555553</v>
      </c>
      <c r="H1301" s="354">
        <v>44746.461840277778</v>
      </c>
      <c r="I1301" s="19" t="str">
        <f t="shared" si="220"/>
        <v>J</v>
      </c>
      <c r="J1301" s="19" t="str">
        <f t="shared" si="221"/>
        <v>N</v>
      </c>
      <c r="K1301" s="19" t="str">
        <f t="shared" si="222"/>
        <v>zzzz</v>
      </c>
      <c r="L1301" s="19" t="str">
        <f t="shared" si="223"/>
        <v>TS</v>
      </c>
      <c r="M1301" s="353" t="str">
        <f t="shared" si="224"/>
        <v>-</v>
      </c>
      <c r="N1301" s="356" t="str">
        <f t="shared" si="225"/>
        <v/>
      </c>
      <c r="O1301" s="356" t="str">
        <f t="shared" si="226"/>
        <v/>
      </c>
      <c r="P1301" s="353" t="str">
        <f t="shared" si="227"/>
        <v/>
      </c>
      <c r="Q1301" s="356">
        <f t="shared" si="228"/>
        <v>6</v>
      </c>
      <c r="R1301" s="356">
        <f t="shared" si="229"/>
        <v>913</v>
      </c>
      <c r="S1301" s="356">
        <f t="shared" si="230"/>
        <v>913</v>
      </c>
    </row>
    <row r="1302" spans="1:19" ht="12.75" customHeight="1" thickBot="1" x14ac:dyDescent="0.25">
      <c r="A1302" s="341" t="s">
        <v>130</v>
      </c>
      <c r="B1302" s="341" t="s">
        <v>749</v>
      </c>
      <c r="C1302" s="341" t="s">
        <v>673</v>
      </c>
      <c r="F1302" s="341" t="s">
        <v>13</v>
      </c>
      <c r="G1302" s="354">
        <v>41242.536666666667</v>
      </c>
      <c r="H1302" s="354">
        <v>44357.684675925928</v>
      </c>
      <c r="I1302" s="19" t="str">
        <f t="shared" si="220"/>
        <v>J</v>
      </c>
      <c r="J1302" s="19" t="str">
        <f t="shared" si="221"/>
        <v>N</v>
      </c>
      <c r="K1302" s="19" t="str">
        <f t="shared" si="222"/>
        <v>zzzz</v>
      </c>
      <c r="L1302" s="19" t="str">
        <f t="shared" si="223"/>
        <v>TS</v>
      </c>
      <c r="M1302" s="19" t="str">
        <f t="shared" si="224"/>
        <v>-</v>
      </c>
      <c r="N1302" s="355">
        <f t="shared" si="225"/>
        <v>7</v>
      </c>
      <c r="O1302" s="355" t="str">
        <f t="shared" si="226"/>
        <v/>
      </c>
      <c r="P1302" s="19" t="str">
        <f t="shared" si="227"/>
        <v/>
      </c>
      <c r="Q1302" s="355">
        <f t="shared" si="228"/>
        <v>7</v>
      </c>
      <c r="R1302" s="355">
        <f t="shared" si="229"/>
        <v>914</v>
      </c>
      <c r="S1302" s="355">
        <f t="shared" si="230"/>
        <v>914</v>
      </c>
    </row>
    <row r="1303" spans="1:19" ht="12.75" customHeight="1" thickBot="1" x14ac:dyDescent="0.25">
      <c r="A1303" s="341" t="s">
        <v>986</v>
      </c>
      <c r="B1303" s="341" t="s">
        <v>987</v>
      </c>
      <c r="C1303" s="341" t="s">
        <v>673</v>
      </c>
      <c r="F1303" s="341" t="s">
        <v>6</v>
      </c>
      <c r="G1303" s="354">
        <v>45314.485497685186</v>
      </c>
      <c r="H1303" s="354">
        <v>45314.485497685186</v>
      </c>
      <c r="I1303" s="19" t="str">
        <f t="shared" si="220"/>
        <v>J</v>
      </c>
      <c r="J1303" s="19" t="str">
        <f t="shared" si="221"/>
        <v>N</v>
      </c>
      <c r="K1303" s="19" t="str">
        <f t="shared" si="222"/>
        <v>zzzz</v>
      </c>
      <c r="L1303" s="19" t="str">
        <f t="shared" si="223"/>
        <v>TS</v>
      </c>
      <c r="M1303" s="19" t="str">
        <f t="shared" si="224"/>
        <v>-</v>
      </c>
      <c r="N1303" s="355" t="str">
        <f t="shared" si="225"/>
        <v/>
      </c>
      <c r="O1303" s="355" t="str">
        <f t="shared" si="226"/>
        <v/>
      </c>
      <c r="P1303" s="19" t="str">
        <f t="shared" si="227"/>
        <v/>
      </c>
      <c r="Q1303" s="355">
        <f t="shared" si="228"/>
        <v>1</v>
      </c>
      <c r="R1303" s="355">
        <f t="shared" si="229"/>
        <v>915</v>
      </c>
      <c r="S1303" s="355">
        <f t="shared" si="230"/>
        <v>915</v>
      </c>
    </row>
    <row r="1304" spans="1:19" ht="12.75" customHeight="1" thickBot="1" x14ac:dyDescent="0.25">
      <c r="A1304" s="31" t="s">
        <v>986</v>
      </c>
      <c r="B1304" s="31" t="s">
        <v>987</v>
      </c>
      <c r="C1304" s="31" t="s">
        <v>673</v>
      </c>
      <c r="F1304" s="31" t="s">
        <v>9</v>
      </c>
      <c r="G1304" s="354">
        <v>45309.615497685183</v>
      </c>
      <c r="H1304" s="354">
        <v>45632.624502314815</v>
      </c>
      <c r="I1304" s="19" t="str">
        <f t="shared" si="220"/>
        <v>J</v>
      </c>
      <c r="J1304" s="19" t="str">
        <f t="shared" si="221"/>
        <v>N</v>
      </c>
      <c r="K1304" s="19" t="str">
        <f t="shared" si="222"/>
        <v>zzzz</v>
      </c>
      <c r="L1304" s="19" t="str">
        <f t="shared" si="223"/>
        <v>TS</v>
      </c>
      <c r="M1304" s="19" t="str">
        <f t="shared" si="224"/>
        <v>-</v>
      </c>
      <c r="N1304" s="355" t="str">
        <f t="shared" si="225"/>
        <v/>
      </c>
      <c r="O1304" s="355" t="str">
        <f t="shared" si="226"/>
        <v/>
      </c>
      <c r="P1304" s="19" t="str">
        <f t="shared" si="227"/>
        <v/>
      </c>
      <c r="Q1304" s="355">
        <f t="shared" si="228"/>
        <v>2</v>
      </c>
      <c r="R1304" s="355">
        <f t="shared" si="229"/>
        <v>916</v>
      </c>
      <c r="S1304" s="355">
        <f t="shared" si="230"/>
        <v>916</v>
      </c>
    </row>
    <row r="1305" spans="1:19" ht="12.75" customHeight="1" thickBot="1" x14ac:dyDescent="0.25">
      <c r="A1305" s="31" t="s">
        <v>986</v>
      </c>
      <c r="B1305" s="31" t="s">
        <v>987</v>
      </c>
      <c r="C1305" s="31" t="s">
        <v>673</v>
      </c>
      <c r="F1305" s="31" t="s">
        <v>11</v>
      </c>
      <c r="G1305" s="354">
        <v>45803.587175925924</v>
      </c>
      <c r="H1305" s="354">
        <v>45803.587175925924</v>
      </c>
      <c r="I1305" s="19" t="str">
        <f t="shared" si="220"/>
        <v>J</v>
      </c>
      <c r="J1305" s="19" t="str">
        <f t="shared" si="221"/>
        <v>N</v>
      </c>
      <c r="K1305" s="19" t="str">
        <f t="shared" si="222"/>
        <v>zzzz</v>
      </c>
      <c r="L1305" s="19" t="str">
        <f t="shared" si="223"/>
        <v>TS</v>
      </c>
      <c r="M1305" s="19" t="str">
        <f t="shared" si="224"/>
        <v>-</v>
      </c>
      <c r="N1305" s="355" t="str">
        <f t="shared" si="225"/>
        <v/>
      </c>
      <c r="O1305" s="355" t="str">
        <f t="shared" si="226"/>
        <v/>
      </c>
      <c r="P1305" s="19" t="str">
        <f t="shared" si="227"/>
        <v/>
      </c>
      <c r="Q1305" s="355">
        <f t="shared" si="228"/>
        <v>3</v>
      </c>
      <c r="R1305" s="355">
        <f t="shared" si="229"/>
        <v>917</v>
      </c>
      <c r="S1305" s="355">
        <f t="shared" si="230"/>
        <v>917</v>
      </c>
    </row>
    <row r="1306" spans="1:19" ht="12.75" customHeight="1" thickBot="1" x14ac:dyDescent="0.25">
      <c r="A1306" s="341" t="s">
        <v>986</v>
      </c>
      <c r="B1306" s="341" t="s">
        <v>987</v>
      </c>
      <c r="C1306" s="341" t="s">
        <v>673</v>
      </c>
      <c r="E1306" s="341">
        <v>92</v>
      </c>
      <c r="F1306" s="341" t="s">
        <v>15</v>
      </c>
      <c r="G1306" s="354">
        <v>44523.428854166668</v>
      </c>
      <c r="H1306" s="354">
        <v>44978.625763888886</v>
      </c>
      <c r="I1306" s="19" t="str">
        <f t="shared" si="220"/>
        <v>J</v>
      </c>
      <c r="J1306" s="19" t="str">
        <f t="shared" si="221"/>
        <v>N</v>
      </c>
      <c r="K1306" s="19" t="str">
        <f t="shared" si="222"/>
        <v>zzzz</v>
      </c>
      <c r="L1306" s="19" t="str">
        <f t="shared" si="223"/>
        <v>TS</v>
      </c>
      <c r="M1306" s="353" t="str">
        <f t="shared" si="224"/>
        <v>-</v>
      </c>
      <c r="N1306" s="356" t="str">
        <f t="shared" si="225"/>
        <v/>
      </c>
      <c r="O1306" s="356" t="str">
        <f t="shared" si="226"/>
        <v/>
      </c>
      <c r="P1306" s="353" t="str">
        <f t="shared" si="227"/>
        <v/>
      </c>
      <c r="Q1306" s="356">
        <f t="shared" si="228"/>
        <v>4</v>
      </c>
      <c r="R1306" s="356">
        <f t="shared" si="229"/>
        <v>918</v>
      </c>
      <c r="S1306" s="356">
        <f t="shared" si="230"/>
        <v>918</v>
      </c>
    </row>
    <row r="1307" spans="1:19" ht="12.75" customHeight="1" thickBot="1" x14ac:dyDescent="0.25">
      <c r="A1307" s="31" t="s">
        <v>986</v>
      </c>
      <c r="B1307" s="31" t="s">
        <v>987</v>
      </c>
      <c r="C1307" s="31" t="s">
        <v>673</v>
      </c>
      <c r="F1307" s="31" t="s">
        <v>12</v>
      </c>
      <c r="G1307" s="354">
        <v>45812.68650462963</v>
      </c>
      <c r="H1307" s="354">
        <v>45812.68650462963</v>
      </c>
      <c r="I1307" s="19" t="str">
        <f t="shared" si="220"/>
        <v>J</v>
      </c>
      <c r="J1307" s="19" t="str">
        <f t="shared" si="221"/>
        <v>N</v>
      </c>
      <c r="K1307" s="19" t="str">
        <f t="shared" si="222"/>
        <v>zzzz</v>
      </c>
      <c r="L1307" s="19" t="str">
        <f t="shared" si="223"/>
        <v>TS</v>
      </c>
      <c r="M1307" s="19" t="str">
        <f t="shared" si="224"/>
        <v>-</v>
      </c>
      <c r="N1307" s="355">
        <f t="shared" si="225"/>
        <v>5</v>
      </c>
      <c r="O1307" s="355" t="str">
        <f t="shared" si="226"/>
        <v/>
      </c>
      <c r="P1307" s="19" t="str">
        <f t="shared" si="227"/>
        <v/>
      </c>
      <c r="Q1307" s="355">
        <f t="shared" si="228"/>
        <v>5</v>
      </c>
      <c r="R1307" s="355">
        <f t="shared" si="229"/>
        <v>919</v>
      </c>
      <c r="S1307" s="355">
        <f t="shared" si="230"/>
        <v>919</v>
      </c>
    </row>
    <row r="1308" spans="1:19" ht="12.75" customHeight="1" thickBot="1" x14ac:dyDescent="0.25">
      <c r="A1308" s="31" t="s">
        <v>88</v>
      </c>
      <c r="B1308" s="31" t="s">
        <v>885</v>
      </c>
      <c r="C1308" s="31" t="s">
        <v>673</v>
      </c>
      <c r="F1308" s="31" t="s">
        <v>6</v>
      </c>
      <c r="G1308" s="354">
        <v>45314.48574074074</v>
      </c>
      <c r="H1308" s="354">
        <v>45314.48574074074</v>
      </c>
      <c r="I1308" s="19" t="str">
        <f t="shared" si="220"/>
        <v>J</v>
      </c>
      <c r="J1308" s="19" t="str">
        <f t="shared" si="221"/>
        <v>N</v>
      </c>
      <c r="K1308" s="19" t="str">
        <f t="shared" si="222"/>
        <v>zzzz</v>
      </c>
      <c r="L1308" s="19" t="str">
        <f t="shared" si="223"/>
        <v>TS</v>
      </c>
      <c r="M1308" s="19" t="str">
        <f t="shared" si="224"/>
        <v>-</v>
      </c>
      <c r="N1308" s="355" t="str">
        <f t="shared" si="225"/>
        <v/>
      </c>
      <c r="O1308" s="355" t="str">
        <f t="shared" si="226"/>
        <v/>
      </c>
      <c r="P1308" s="19" t="str">
        <f t="shared" si="227"/>
        <v/>
      </c>
      <c r="Q1308" s="355">
        <f t="shared" si="228"/>
        <v>1</v>
      </c>
      <c r="R1308" s="355">
        <f t="shared" si="229"/>
        <v>920</v>
      </c>
      <c r="S1308" s="355">
        <f t="shared" si="230"/>
        <v>920</v>
      </c>
    </row>
    <row r="1309" spans="1:19" ht="12.75" customHeight="1" thickBot="1" x14ac:dyDescent="0.25">
      <c r="A1309" s="31" t="s">
        <v>88</v>
      </c>
      <c r="B1309" s="31" t="s">
        <v>885</v>
      </c>
      <c r="C1309" s="31" t="s">
        <v>673</v>
      </c>
      <c r="F1309" s="31" t="s">
        <v>7</v>
      </c>
      <c r="G1309" s="354">
        <v>44056.321157407408</v>
      </c>
      <c r="H1309" s="354">
        <v>44902.555081018516</v>
      </c>
      <c r="I1309" s="19" t="str">
        <f t="shared" si="220"/>
        <v>J</v>
      </c>
      <c r="J1309" s="19" t="str">
        <f t="shared" si="221"/>
        <v>N</v>
      </c>
      <c r="K1309" s="19" t="str">
        <f t="shared" si="222"/>
        <v>zzzz</v>
      </c>
      <c r="L1309" s="19" t="str">
        <f t="shared" si="223"/>
        <v>TS</v>
      </c>
      <c r="M1309" s="19" t="str">
        <f t="shared" si="224"/>
        <v>-</v>
      </c>
      <c r="N1309" s="355" t="str">
        <f t="shared" si="225"/>
        <v/>
      </c>
      <c r="O1309" s="355" t="str">
        <f t="shared" si="226"/>
        <v/>
      </c>
      <c r="P1309" s="19" t="str">
        <f t="shared" si="227"/>
        <v/>
      </c>
      <c r="Q1309" s="355">
        <f t="shared" si="228"/>
        <v>2</v>
      </c>
      <c r="R1309" s="355">
        <f t="shared" si="229"/>
        <v>921</v>
      </c>
      <c r="S1309" s="355">
        <f t="shared" si="230"/>
        <v>921</v>
      </c>
    </row>
    <row r="1310" spans="1:19" ht="12.75" customHeight="1" thickBot="1" x14ac:dyDescent="0.25">
      <c r="A1310" s="341" t="s">
        <v>88</v>
      </c>
      <c r="B1310" s="341" t="s">
        <v>885</v>
      </c>
      <c r="C1310" s="341" t="s">
        <v>673</v>
      </c>
      <c r="F1310" s="341" t="s">
        <v>9</v>
      </c>
      <c r="G1310" s="354">
        <v>45309.615682870368</v>
      </c>
      <c r="H1310" s="354">
        <v>45632.624722222223</v>
      </c>
      <c r="I1310" s="19" t="str">
        <f t="shared" si="220"/>
        <v>J</v>
      </c>
      <c r="J1310" s="19" t="str">
        <f t="shared" si="221"/>
        <v>N</v>
      </c>
      <c r="K1310" s="19" t="str">
        <f t="shared" si="222"/>
        <v>zzzz</v>
      </c>
      <c r="L1310" s="19" t="str">
        <f t="shared" si="223"/>
        <v>TS</v>
      </c>
      <c r="M1310" s="353" t="str">
        <f t="shared" si="224"/>
        <v>-</v>
      </c>
      <c r="N1310" s="356" t="str">
        <f t="shared" si="225"/>
        <v/>
      </c>
      <c r="O1310" s="356" t="str">
        <f t="shared" si="226"/>
        <v/>
      </c>
      <c r="P1310" s="353" t="str">
        <f t="shared" si="227"/>
        <v/>
      </c>
      <c r="Q1310" s="356">
        <f t="shared" si="228"/>
        <v>3</v>
      </c>
      <c r="R1310" s="356">
        <f t="shared" si="229"/>
        <v>922</v>
      </c>
      <c r="S1310" s="356">
        <f t="shared" si="230"/>
        <v>922</v>
      </c>
    </row>
    <row r="1311" spans="1:19" ht="12.75" customHeight="1" thickBot="1" x14ac:dyDescent="0.25">
      <c r="A1311" s="31" t="s">
        <v>88</v>
      </c>
      <c r="B1311" s="31" t="s">
        <v>885</v>
      </c>
      <c r="C1311" s="31" t="s">
        <v>673</v>
      </c>
      <c r="F1311" s="31" t="s">
        <v>11</v>
      </c>
      <c r="G1311" s="354">
        <v>35953.585601851853</v>
      </c>
      <c r="H1311" s="354">
        <v>45258.534930555557</v>
      </c>
      <c r="I1311" s="19" t="str">
        <f t="shared" si="220"/>
        <v>J</v>
      </c>
      <c r="J1311" s="19" t="str">
        <f t="shared" si="221"/>
        <v>N</v>
      </c>
      <c r="K1311" s="19" t="str">
        <f t="shared" si="222"/>
        <v>zzzz</v>
      </c>
      <c r="L1311" s="19" t="str">
        <f t="shared" si="223"/>
        <v>TS</v>
      </c>
      <c r="M1311" s="19" t="str">
        <f t="shared" si="224"/>
        <v>-</v>
      </c>
      <c r="N1311" s="355" t="str">
        <f t="shared" si="225"/>
        <v/>
      </c>
      <c r="O1311" s="355" t="str">
        <f t="shared" si="226"/>
        <v/>
      </c>
      <c r="P1311" s="19" t="str">
        <f t="shared" si="227"/>
        <v/>
      </c>
      <c r="Q1311" s="355">
        <f t="shared" si="228"/>
        <v>4</v>
      </c>
      <c r="R1311" s="355">
        <f t="shared" si="229"/>
        <v>923</v>
      </c>
      <c r="S1311" s="355">
        <f t="shared" si="230"/>
        <v>923</v>
      </c>
    </row>
    <row r="1312" spans="1:19" ht="12.75" customHeight="1" thickBot="1" x14ac:dyDescent="0.25">
      <c r="A1312" s="341" t="s">
        <v>88</v>
      </c>
      <c r="B1312" s="341" t="s">
        <v>885</v>
      </c>
      <c r="C1312" s="341" t="s">
        <v>673</v>
      </c>
      <c r="E1312" s="341">
        <v>87</v>
      </c>
      <c r="F1312" s="341" t="s">
        <v>15</v>
      </c>
      <c r="G1312" s="354">
        <v>44523</v>
      </c>
      <c r="H1312" s="354">
        <v>44978.624849537038</v>
      </c>
      <c r="I1312" s="19" t="str">
        <f t="shared" si="220"/>
        <v>J</v>
      </c>
      <c r="J1312" s="19" t="str">
        <f t="shared" si="221"/>
        <v>N</v>
      </c>
      <c r="K1312" s="19" t="str">
        <f t="shared" si="222"/>
        <v>zzzz</v>
      </c>
      <c r="L1312" s="19" t="str">
        <f t="shared" si="223"/>
        <v>TS</v>
      </c>
      <c r="M1312" s="19" t="str">
        <f t="shared" si="224"/>
        <v>-</v>
      </c>
      <c r="N1312" s="355" t="str">
        <f t="shared" si="225"/>
        <v/>
      </c>
      <c r="O1312" s="355" t="str">
        <f t="shared" si="226"/>
        <v/>
      </c>
      <c r="P1312" s="19" t="str">
        <f t="shared" si="227"/>
        <v/>
      </c>
      <c r="Q1312" s="355">
        <f t="shared" si="228"/>
        <v>5</v>
      </c>
      <c r="R1312" s="355">
        <f t="shared" si="229"/>
        <v>924</v>
      </c>
      <c r="S1312" s="355">
        <f t="shared" si="230"/>
        <v>924</v>
      </c>
    </row>
    <row r="1313" spans="1:19" ht="12.75" customHeight="1" thickBot="1" x14ac:dyDescent="0.25">
      <c r="A1313" s="31" t="s">
        <v>88</v>
      </c>
      <c r="B1313" s="31" t="s">
        <v>885</v>
      </c>
      <c r="C1313" s="31" t="s">
        <v>673</v>
      </c>
      <c r="F1313" s="31" t="s">
        <v>12</v>
      </c>
      <c r="G1313" s="354">
        <v>42299.713506944441</v>
      </c>
      <c r="H1313" s="354">
        <v>44777.503391203703</v>
      </c>
      <c r="I1313" s="19" t="str">
        <f t="shared" si="220"/>
        <v>J</v>
      </c>
      <c r="J1313" s="19" t="str">
        <f t="shared" si="221"/>
        <v>N</v>
      </c>
      <c r="K1313" s="19" t="str">
        <f t="shared" si="222"/>
        <v>zzzz</v>
      </c>
      <c r="L1313" s="19" t="str">
        <f t="shared" si="223"/>
        <v>TS</v>
      </c>
      <c r="M1313" s="19" t="str">
        <f t="shared" si="224"/>
        <v>-</v>
      </c>
      <c r="N1313" s="355" t="str">
        <f t="shared" si="225"/>
        <v/>
      </c>
      <c r="O1313" s="355" t="str">
        <f t="shared" si="226"/>
        <v/>
      </c>
      <c r="P1313" s="19" t="str">
        <f t="shared" si="227"/>
        <v/>
      </c>
      <c r="Q1313" s="355">
        <f t="shared" si="228"/>
        <v>6</v>
      </c>
      <c r="R1313" s="355">
        <f t="shared" si="229"/>
        <v>925</v>
      </c>
      <c r="S1313" s="355">
        <f t="shared" si="230"/>
        <v>925</v>
      </c>
    </row>
    <row r="1314" spans="1:19" ht="12.75" customHeight="1" thickBot="1" x14ac:dyDescent="0.25">
      <c r="A1314" s="31" t="s">
        <v>88</v>
      </c>
      <c r="B1314" s="31" t="s">
        <v>885</v>
      </c>
      <c r="C1314" s="31" t="s">
        <v>673</v>
      </c>
      <c r="E1314" s="341">
        <v>6</v>
      </c>
      <c r="F1314" s="31" t="s">
        <v>13</v>
      </c>
      <c r="G1314" s="354">
        <v>44357.690555555557</v>
      </c>
      <c r="H1314" s="354">
        <v>45792.505185185182</v>
      </c>
      <c r="I1314" s="19" t="str">
        <f t="shared" si="220"/>
        <v>J</v>
      </c>
      <c r="J1314" s="19" t="str">
        <f t="shared" si="221"/>
        <v>N</v>
      </c>
      <c r="K1314" s="19" t="str">
        <f t="shared" si="222"/>
        <v>zzzz</v>
      </c>
      <c r="L1314" s="19" t="str">
        <f t="shared" si="223"/>
        <v>TS</v>
      </c>
      <c r="M1314" s="19" t="str">
        <f t="shared" si="224"/>
        <v>-</v>
      </c>
      <c r="N1314" s="355">
        <f t="shared" si="225"/>
        <v>7</v>
      </c>
      <c r="O1314" s="355" t="str">
        <f t="shared" si="226"/>
        <v/>
      </c>
      <c r="P1314" s="19" t="str">
        <f t="shared" si="227"/>
        <v/>
      </c>
      <c r="Q1314" s="355">
        <f t="shared" si="228"/>
        <v>7</v>
      </c>
      <c r="R1314" s="355">
        <f t="shared" si="229"/>
        <v>926</v>
      </c>
      <c r="S1314" s="355">
        <f t="shared" si="230"/>
        <v>926</v>
      </c>
    </row>
    <row r="1315" spans="1:19" ht="12.75" customHeight="1" thickBot="1" x14ac:dyDescent="0.25">
      <c r="A1315" s="31" t="s">
        <v>280</v>
      </c>
      <c r="B1315" s="31" t="s">
        <v>639</v>
      </c>
      <c r="C1315" s="31" t="s">
        <v>673</v>
      </c>
      <c r="E1315" s="341">
        <v>52</v>
      </c>
      <c r="F1315" s="31" t="s">
        <v>6</v>
      </c>
      <c r="G1315" s="354">
        <v>42485.335335648146</v>
      </c>
      <c r="H1315" s="354">
        <v>45470.363078703704</v>
      </c>
      <c r="I1315" s="19" t="str">
        <f t="shared" si="220"/>
        <v>J</v>
      </c>
      <c r="J1315" s="19" t="str">
        <f t="shared" si="221"/>
        <v>N</v>
      </c>
      <c r="K1315" s="19" t="str">
        <f t="shared" si="222"/>
        <v>zzzz</v>
      </c>
      <c r="L1315" s="19" t="str">
        <f t="shared" si="223"/>
        <v>TS</v>
      </c>
      <c r="M1315" s="19" t="str">
        <f t="shared" si="224"/>
        <v>-</v>
      </c>
      <c r="N1315" s="355" t="str">
        <f t="shared" si="225"/>
        <v/>
      </c>
      <c r="O1315" s="355" t="str">
        <f t="shared" si="226"/>
        <v/>
      </c>
      <c r="P1315" s="19" t="str">
        <f t="shared" si="227"/>
        <v/>
      </c>
      <c r="Q1315" s="355">
        <f t="shared" si="228"/>
        <v>1</v>
      </c>
      <c r="R1315" s="355">
        <f t="shared" si="229"/>
        <v>927</v>
      </c>
      <c r="S1315" s="355">
        <f t="shared" si="230"/>
        <v>927</v>
      </c>
    </row>
    <row r="1316" spans="1:19" ht="12.75" customHeight="1" thickBot="1" x14ac:dyDescent="0.25">
      <c r="A1316" s="31" t="s">
        <v>280</v>
      </c>
      <c r="B1316" s="31" t="s">
        <v>638</v>
      </c>
      <c r="C1316" s="31" t="s">
        <v>673</v>
      </c>
      <c r="E1316" s="341">
        <v>11</v>
      </c>
      <c r="F1316" s="31" t="s">
        <v>7</v>
      </c>
      <c r="G1316" s="354">
        <v>44154.293402777781</v>
      </c>
      <c r="H1316" s="354">
        <v>44902.543194444443</v>
      </c>
      <c r="I1316" s="19" t="str">
        <f t="shared" si="220"/>
        <v>J</v>
      </c>
      <c r="J1316" s="19" t="str">
        <f t="shared" si="221"/>
        <v>N</v>
      </c>
      <c r="K1316" s="19" t="str">
        <f t="shared" si="222"/>
        <v>zzzz</v>
      </c>
      <c r="L1316" s="19" t="str">
        <f t="shared" si="223"/>
        <v>TS</v>
      </c>
      <c r="M1316" s="19" t="str">
        <f t="shared" si="224"/>
        <v>-</v>
      </c>
      <c r="N1316" s="355" t="str">
        <f t="shared" si="225"/>
        <v/>
      </c>
      <c r="O1316" s="355" t="str">
        <f t="shared" si="226"/>
        <v/>
      </c>
      <c r="P1316" s="19" t="str">
        <f t="shared" si="227"/>
        <v/>
      </c>
      <c r="Q1316" s="355">
        <f t="shared" si="228"/>
        <v>2</v>
      </c>
      <c r="R1316" s="355">
        <f t="shared" si="229"/>
        <v>928</v>
      </c>
      <c r="S1316" s="355">
        <f t="shared" si="230"/>
        <v>928</v>
      </c>
    </row>
    <row r="1317" spans="1:19" ht="12.75" customHeight="1" thickBot="1" x14ac:dyDescent="0.25">
      <c r="A1317" s="341" t="s">
        <v>280</v>
      </c>
      <c r="B1317" s="341" t="s">
        <v>639</v>
      </c>
      <c r="C1317" s="341" t="s">
        <v>673</v>
      </c>
      <c r="E1317" s="341">
        <v>37</v>
      </c>
      <c r="F1317" s="341" t="s">
        <v>8</v>
      </c>
      <c r="G1317" s="354">
        <v>44120.400648148148</v>
      </c>
      <c r="H1317" s="354">
        <v>45565.546678240738</v>
      </c>
      <c r="I1317" s="19" t="str">
        <f t="shared" si="220"/>
        <v>J</v>
      </c>
      <c r="J1317" s="19" t="str">
        <f t="shared" si="221"/>
        <v>N</v>
      </c>
      <c r="K1317" s="19" t="str">
        <f t="shared" si="222"/>
        <v>zzzz</v>
      </c>
      <c r="L1317" s="19" t="str">
        <f t="shared" si="223"/>
        <v>TS</v>
      </c>
      <c r="M1317" s="353" t="str">
        <f t="shared" si="224"/>
        <v>-</v>
      </c>
      <c r="N1317" s="356" t="str">
        <f t="shared" si="225"/>
        <v/>
      </c>
      <c r="O1317" s="356" t="str">
        <f t="shared" si="226"/>
        <v/>
      </c>
      <c r="P1317" s="353" t="str">
        <f t="shared" si="227"/>
        <v/>
      </c>
      <c r="Q1317" s="356">
        <f t="shared" si="228"/>
        <v>3</v>
      </c>
      <c r="R1317" s="356">
        <f t="shared" si="229"/>
        <v>929</v>
      </c>
      <c r="S1317" s="356">
        <f t="shared" si="230"/>
        <v>929</v>
      </c>
    </row>
    <row r="1318" spans="1:19" ht="12.75" customHeight="1" thickBot="1" x14ac:dyDescent="0.25">
      <c r="A1318" s="341" t="s">
        <v>280</v>
      </c>
      <c r="B1318" s="341" t="s">
        <v>639</v>
      </c>
      <c r="C1318" s="341" t="s">
        <v>673</v>
      </c>
      <c r="E1318" s="341">
        <v>61</v>
      </c>
      <c r="F1318" s="341" t="s">
        <v>16</v>
      </c>
      <c r="G1318" s="354">
        <v>40638.569120370368</v>
      </c>
      <c r="H1318" s="354">
        <v>45623.523773148147</v>
      </c>
      <c r="I1318" s="19" t="str">
        <f t="shared" si="220"/>
        <v>J</v>
      </c>
      <c r="J1318" s="19" t="str">
        <f t="shared" si="221"/>
        <v>N</v>
      </c>
      <c r="K1318" s="19" t="str">
        <f t="shared" si="222"/>
        <v>zzzz</v>
      </c>
      <c r="L1318" s="19" t="str">
        <f t="shared" si="223"/>
        <v>TS</v>
      </c>
      <c r="M1318" s="353" t="str">
        <f t="shared" si="224"/>
        <v>-</v>
      </c>
      <c r="N1318" s="356" t="str">
        <f t="shared" si="225"/>
        <v/>
      </c>
      <c r="O1318" s="356" t="str">
        <f t="shared" si="226"/>
        <v/>
      </c>
      <c r="P1318" s="353" t="str">
        <f t="shared" si="227"/>
        <v/>
      </c>
      <c r="Q1318" s="356">
        <f t="shared" si="228"/>
        <v>4</v>
      </c>
      <c r="R1318" s="356">
        <f t="shared" si="229"/>
        <v>930</v>
      </c>
      <c r="S1318" s="356">
        <f t="shared" si="230"/>
        <v>930</v>
      </c>
    </row>
    <row r="1319" spans="1:19" ht="12.75" customHeight="1" thickBot="1" x14ac:dyDescent="0.25">
      <c r="A1319" s="31" t="s">
        <v>280</v>
      </c>
      <c r="B1319" s="31" t="s">
        <v>639</v>
      </c>
      <c r="C1319" s="31" t="s">
        <v>673</v>
      </c>
      <c r="E1319" s="341">
        <v>54</v>
      </c>
      <c r="F1319" s="31" t="s">
        <v>9</v>
      </c>
      <c r="G1319" s="354">
        <v>42772.605416666665</v>
      </c>
      <c r="H1319" s="354">
        <v>45453.468726851854</v>
      </c>
      <c r="I1319" s="19" t="str">
        <f t="shared" si="220"/>
        <v>J</v>
      </c>
      <c r="J1319" s="19" t="str">
        <f t="shared" si="221"/>
        <v>N</v>
      </c>
      <c r="K1319" s="19" t="str">
        <f t="shared" si="222"/>
        <v>zzzz</v>
      </c>
      <c r="L1319" s="19" t="str">
        <f t="shared" si="223"/>
        <v>TS</v>
      </c>
      <c r="M1319" s="19" t="str">
        <f t="shared" si="224"/>
        <v>-</v>
      </c>
      <c r="N1319" s="355" t="str">
        <f t="shared" si="225"/>
        <v/>
      </c>
      <c r="O1319" s="355" t="str">
        <f t="shared" si="226"/>
        <v/>
      </c>
      <c r="P1319" s="19" t="str">
        <f t="shared" si="227"/>
        <v/>
      </c>
      <c r="Q1319" s="355">
        <f t="shared" si="228"/>
        <v>5</v>
      </c>
      <c r="R1319" s="355">
        <f t="shared" si="229"/>
        <v>931</v>
      </c>
      <c r="S1319" s="355">
        <f t="shared" si="230"/>
        <v>931</v>
      </c>
    </row>
    <row r="1320" spans="1:19" ht="12.75" customHeight="1" thickBot="1" x14ac:dyDescent="0.25">
      <c r="A1320" s="341" t="s">
        <v>280</v>
      </c>
      <c r="B1320" s="341" t="s">
        <v>640</v>
      </c>
      <c r="C1320" s="341" t="s">
        <v>673</v>
      </c>
      <c r="F1320" s="341" t="s">
        <v>10</v>
      </c>
      <c r="G1320" s="354">
        <v>40722.551828703705</v>
      </c>
      <c r="H1320" s="354">
        <v>45453.663229166668</v>
      </c>
      <c r="I1320" s="19" t="str">
        <f t="shared" si="220"/>
        <v>J</v>
      </c>
      <c r="J1320" s="19" t="str">
        <f t="shared" si="221"/>
        <v>N</v>
      </c>
      <c r="K1320" s="19" t="str">
        <f t="shared" si="222"/>
        <v>zzzz</v>
      </c>
      <c r="L1320" s="19" t="str">
        <f t="shared" si="223"/>
        <v>TS</v>
      </c>
      <c r="M1320" s="19" t="str">
        <f t="shared" si="224"/>
        <v>-</v>
      </c>
      <c r="N1320" s="355" t="str">
        <f t="shared" si="225"/>
        <v/>
      </c>
      <c r="O1320" s="355" t="str">
        <f t="shared" si="226"/>
        <v/>
      </c>
      <c r="P1320" s="19" t="str">
        <f t="shared" si="227"/>
        <v/>
      </c>
      <c r="Q1320" s="355">
        <f t="shared" si="228"/>
        <v>6</v>
      </c>
      <c r="R1320" s="355">
        <f t="shared" si="229"/>
        <v>932</v>
      </c>
      <c r="S1320" s="355">
        <f t="shared" si="230"/>
        <v>932</v>
      </c>
    </row>
    <row r="1321" spans="1:19" ht="12.75" customHeight="1" thickBot="1" x14ac:dyDescent="0.25">
      <c r="A1321" s="341" t="s">
        <v>280</v>
      </c>
      <c r="B1321" s="341" t="s">
        <v>639</v>
      </c>
      <c r="C1321" s="341" t="s">
        <v>673</v>
      </c>
      <c r="F1321" s="341" t="s">
        <v>11</v>
      </c>
      <c r="G1321" s="354">
        <v>40455.573217592595</v>
      </c>
      <c r="H1321" s="354">
        <v>45258.53502314815</v>
      </c>
      <c r="I1321" s="19" t="str">
        <f t="shared" si="220"/>
        <v>J</v>
      </c>
      <c r="J1321" s="19" t="str">
        <f t="shared" si="221"/>
        <v>N</v>
      </c>
      <c r="K1321" s="19" t="str">
        <f t="shared" si="222"/>
        <v>zzzz</v>
      </c>
      <c r="L1321" s="19" t="str">
        <f t="shared" si="223"/>
        <v>TS</v>
      </c>
      <c r="M1321" s="353" t="str">
        <f t="shared" si="224"/>
        <v>-</v>
      </c>
      <c r="N1321" s="356" t="str">
        <f t="shared" si="225"/>
        <v/>
      </c>
      <c r="O1321" s="356" t="str">
        <f t="shared" si="226"/>
        <v/>
      </c>
      <c r="P1321" s="353" t="str">
        <f t="shared" si="227"/>
        <v/>
      </c>
      <c r="Q1321" s="356">
        <f t="shared" si="228"/>
        <v>7</v>
      </c>
      <c r="R1321" s="356">
        <f t="shared" si="229"/>
        <v>933</v>
      </c>
      <c r="S1321" s="356">
        <f t="shared" si="230"/>
        <v>933</v>
      </c>
    </row>
    <row r="1322" spans="1:19" ht="12.75" customHeight="1" thickBot="1" x14ac:dyDescent="0.25">
      <c r="A1322" s="341" t="s">
        <v>280</v>
      </c>
      <c r="B1322" s="341" t="s">
        <v>639</v>
      </c>
      <c r="C1322" s="341" t="s">
        <v>673</v>
      </c>
      <c r="E1322" s="341">
        <v>93</v>
      </c>
      <c r="F1322" s="341" t="s">
        <v>15</v>
      </c>
      <c r="G1322" s="354">
        <v>43761.556250000001</v>
      </c>
      <c r="H1322" s="354">
        <v>44978.625856481478</v>
      </c>
      <c r="I1322" s="19" t="str">
        <f t="shared" si="220"/>
        <v>J</v>
      </c>
      <c r="J1322" s="19" t="str">
        <f t="shared" si="221"/>
        <v>N</v>
      </c>
      <c r="K1322" s="19" t="str">
        <f t="shared" si="222"/>
        <v>zzzz</v>
      </c>
      <c r="L1322" s="19" t="str">
        <f t="shared" si="223"/>
        <v>TS</v>
      </c>
      <c r="M1322" s="353" t="str">
        <f t="shared" si="224"/>
        <v>-</v>
      </c>
      <c r="N1322" s="356" t="str">
        <f t="shared" si="225"/>
        <v/>
      </c>
      <c r="O1322" s="356" t="str">
        <f t="shared" si="226"/>
        <v/>
      </c>
      <c r="P1322" s="353" t="str">
        <f t="shared" si="227"/>
        <v/>
      </c>
      <c r="Q1322" s="356">
        <f t="shared" si="228"/>
        <v>8</v>
      </c>
      <c r="R1322" s="356">
        <f t="shared" si="229"/>
        <v>934</v>
      </c>
      <c r="S1322" s="356">
        <f t="shared" si="230"/>
        <v>934</v>
      </c>
    </row>
    <row r="1323" spans="1:19" ht="12.75" customHeight="1" thickBot="1" x14ac:dyDescent="0.25">
      <c r="A1323" s="341" t="s">
        <v>280</v>
      </c>
      <c r="B1323" s="341" t="s">
        <v>639</v>
      </c>
      <c r="C1323" s="341" t="s">
        <v>673</v>
      </c>
      <c r="E1323" s="341">
        <v>4</v>
      </c>
      <c r="F1323" s="341" t="s">
        <v>12</v>
      </c>
      <c r="G1323" s="354">
        <v>40442.302175925928</v>
      </c>
      <c r="H1323" s="354">
        <v>45076.591041666667</v>
      </c>
      <c r="I1323" s="19" t="str">
        <f t="shared" si="220"/>
        <v>J</v>
      </c>
      <c r="J1323" s="19" t="str">
        <f t="shared" si="221"/>
        <v>N</v>
      </c>
      <c r="K1323" s="19" t="str">
        <f t="shared" si="222"/>
        <v>zzzz</v>
      </c>
      <c r="L1323" s="19" t="str">
        <f t="shared" si="223"/>
        <v>TS</v>
      </c>
      <c r="M1323" s="353" t="str">
        <f t="shared" si="224"/>
        <v>-</v>
      </c>
      <c r="N1323" s="356" t="str">
        <f t="shared" si="225"/>
        <v/>
      </c>
      <c r="O1323" s="356" t="str">
        <f t="shared" si="226"/>
        <v/>
      </c>
      <c r="P1323" s="353" t="str">
        <f t="shared" si="227"/>
        <v/>
      </c>
      <c r="Q1323" s="356">
        <f t="shared" si="228"/>
        <v>9</v>
      </c>
      <c r="R1323" s="356">
        <f t="shared" si="229"/>
        <v>935</v>
      </c>
      <c r="S1323" s="356">
        <f t="shared" si="230"/>
        <v>935</v>
      </c>
    </row>
    <row r="1324" spans="1:19" ht="12.75" customHeight="1" thickBot="1" x14ac:dyDescent="0.25">
      <c r="A1324" s="341" t="s">
        <v>280</v>
      </c>
      <c r="B1324" s="341" t="s">
        <v>639</v>
      </c>
      <c r="C1324" s="341" t="s">
        <v>673</v>
      </c>
      <c r="F1324" s="341" t="s">
        <v>13</v>
      </c>
      <c r="G1324" s="354">
        <v>44357.686053240737</v>
      </c>
      <c r="H1324" s="354">
        <v>45538.656504629631</v>
      </c>
      <c r="I1324" s="19" t="str">
        <f t="shared" si="220"/>
        <v>J</v>
      </c>
      <c r="J1324" s="19" t="str">
        <f t="shared" si="221"/>
        <v>N</v>
      </c>
      <c r="K1324" s="19" t="str">
        <f t="shared" si="222"/>
        <v>zzzz</v>
      </c>
      <c r="L1324" s="19" t="str">
        <f t="shared" si="223"/>
        <v>TS</v>
      </c>
      <c r="M1324" s="353" t="str">
        <f t="shared" si="224"/>
        <v>-</v>
      </c>
      <c r="N1324" s="356">
        <f t="shared" si="225"/>
        <v>10</v>
      </c>
      <c r="O1324" s="356" t="str">
        <f t="shared" si="226"/>
        <v/>
      </c>
      <c r="P1324" s="353" t="str">
        <f t="shared" si="227"/>
        <v/>
      </c>
      <c r="Q1324" s="356">
        <f t="shared" si="228"/>
        <v>10</v>
      </c>
      <c r="R1324" s="356">
        <f t="shared" si="229"/>
        <v>936</v>
      </c>
      <c r="S1324" s="356">
        <f t="shared" si="230"/>
        <v>936</v>
      </c>
    </row>
    <row r="1325" spans="1:19" ht="12.75" customHeight="1" thickBot="1" x14ac:dyDescent="0.25">
      <c r="A1325" s="341" t="s">
        <v>82</v>
      </c>
      <c r="B1325" s="341" t="s">
        <v>641</v>
      </c>
      <c r="C1325" s="341" t="s">
        <v>673</v>
      </c>
      <c r="E1325" s="341">
        <v>50</v>
      </c>
      <c r="F1325" s="341" t="s">
        <v>6</v>
      </c>
      <c r="G1325" s="354">
        <v>45177.589606481481</v>
      </c>
      <c r="H1325" s="354">
        <v>45470.362696759257</v>
      </c>
      <c r="I1325" s="19" t="str">
        <f t="shared" si="220"/>
        <v>J</v>
      </c>
      <c r="J1325" s="19" t="str">
        <f t="shared" si="221"/>
        <v>N</v>
      </c>
      <c r="K1325" s="19" t="str">
        <f t="shared" si="222"/>
        <v>zzzz</v>
      </c>
      <c r="L1325" s="19" t="str">
        <f t="shared" si="223"/>
        <v>TS</v>
      </c>
      <c r="M1325" s="353" t="str">
        <f t="shared" si="224"/>
        <v>-</v>
      </c>
      <c r="N1325" s="356" t="str">
        <f t="shared" si="225"/>
        <v/>
      </c>
      <c r="O1325" s="356" t="str">
        <f t="shared" si="226"/>
        <v/>
      </c>
      <c r="P1325" s="353" t="str">
        <f t="shared" si="227"/>
        <v/>
      </c>
      <c r="Q1325" s="356">
        <f t="shared" si="228"/>
        <v>1</v>
      </c>
      <c r="R1325" s="356">
        <f t="shared" si="229"/>
        <v>937</v>
      </c>
      <c r="S1325" s="356">
        <f t="shared" si="230"/>
        <v>937</v>
      </c>
    </row>
    <row r="1326" spans="1:19" ht="12.75" customHeight="1" thickBot="1" x14ac:dyDescent="0.25">
      <c r="A1326" s="31" t="s">
        <v>82</v>
      </c>
      <c r="B1326" s="31" t="s">
        <v>642</v>
      </c>
      <c r="C1326" s="31" t="s">
        <v>673</v>
      </c>
      <c r="E1326" s="341">
        <v>24</v>
      </c>
      <c r="F1326" s="31" t="s">
        <v>7</v>
      </c>
      <c r="G1326" s="354">
        <v>44683.402789351851</v>
      </c>
      <c r="H1326" s="354">
        <v>45210.397546296299</v>
      </c>
      <c r="I1326" s="19" t="str">
        <f t="shared" si="220"/>
        <v>J</v>
      </c>
      <c r="J1326" s="19" t="str">
        <f t="shared" si="221"/>
        <v>N</v>
      </c>
      <c r="K1326" s="19" t="str">
        <f t="shared" si="222"/>
        <v>zzzz</v>
      </c>
      <c r="L1326" s="19" t="str">
        <f t="shared" si="223"/>
        <v>TS</v>
      </c>
      <c r="M1326" s="19" t="str">
        <f t="shared" si="224"/>
        <v>-</v>
      </c>
      <c r="N1326" s="355" t="str">
        <f t="shared" si="225"/>
        <v/>
      </c>
      <c r="O1326" s="355" t="str">
        <f t="shared" si="226"/>
        <v/>
      </c>
      <c r="P1326" s="19" t="str">
        <f t="shared" si="227"/>
        <v/>
      </c>
      <c r="Q1326" s="355">
        <f t="shared" si="228"/>
        <v>2</v>
      </c>
      <c r="R1326" s="355">
        <f t="shared" si="229"/>
        <v>938</v>
      </c>
      <c r="S1326" s="355">
        <f t="shared" si="230"/>
        <v>938</v>
      </c>
    </row>
    <row r="1327" spans="1:19" ht="12.75" customHeight="1" thickBot="1" x14ac:dyDescent="0.25">
      <c r="A1327" s="31" t="s">
        <v>82</v>
      </c>
      <c r="B1327" s="31" t="s">
        <v>641</v>
      </c>
      <c r="C1327" s="31" t="s">
        <v>673</v>
      </c>
      <c r="E1327" s="341">
        <v>36</v>
      </c>
      <c r="F1327" s="31" t="s">
        <v>8</v>
      </c>
      <c r="G1327" s="354">
        <v>42908.457361111112</v>
      </c>
      <c r="H1327" s="354">
        <v>45565.550868055558</v>
      </c>
      <c r="I1327" s="19" t="str">
        <f t="shared" si="220"/>
        <v>J</v>
      </c>
      <c r="J1327" s="19" t="str">
        <f t="shared" si="221"/>
        <v>N</v>
      </c>
      <c r="K1327" s="19" t="str">
        <f t="shared" si="222"/>
        <v>zzzz</v>
      </c>
      <c r="L1327" s="19" t="str">
        <f t="shared" si="223"/>
        <v>TS</v>
      </c>
      <c r="M1327" s="19" t="str">
        <f t="shared" si="224"/>
        <v>-</v>
      </c>
      <c r="N1327" s="355" t="str">
        <f t="shared" si="225"/>
        <v/>
      </c>
      <c r="O1327" s="355" t="str">
        <f t="shared" si="226"/>
        <v/>
      </c>
      <c r="P1327" s="19" t="str">
        <f t="shared" si="227"/>
        <v/>
      </c>
      <c r="Q1327" s="355">
        <f t="shared" si="228"/>
        <v>3</v>
      </c>
      <c r="R1327" s="355">
        <f t="shared" si="229"/>
        <v>939</v>
      </c>
      <c r="S1327" s="355">
        <f t="shared" si="230"/>
        <v>939</v>
      </c>
    </row>
    <row r="1328" spans="1:19" ht="12.75" customHeight="1" thickBot="1" x14ac:dyDescent="0.25">
      <c r="A1328" s="341" t="s">
        <v>82</v>
      </c>
      <c r="B1328" s="341" t="s">
        <v>641</v>
      </c>
      <c r="C1328" s="341" t="s">
        <v>673</v>
      </c>
      <c r="E1328" s="341">
        <v>58</v>
      </c>
      <c r="F1328" s="341" t="s">
        <v>16</v>
      </c>
      <c r="G1328" s="354">
        <v>43991.577106481483</v>
      </c>
      <c r="H1328" s="354">
        <v>45623.48609953704</v>
      </c>
      <c r="I1328" s="19" t="str">
        <f t="shared" si="220"/>
        <v>J</v>
      </c>
      <c r="J1328" s="19" t="str">
        <f t="shared" si="221"/>
        <v>N</v>
      </c>
      <c r="K1328" s="19" t="str">
        <f t="shared" si="222"/>
        <v>zzzz</v>
      </c>
      <c r="L1328" s="19" t="str">
        <f t="shared" si="223"/>
        <v>TS</v>
      </c>
      <c r="M1328" s="353" t="str">
        <f t="shared" si="224"/>
        <v>-</v>
      </c>
      <c r="N1328" s="356" t="str">
        <f t="shared" si="225"/>
        <v/>
      </c>
      <c r="O1328" s="356" t="str">
        <f t="shared" si="226"/>
        <v/>
      </c>
      <c r="P1328" s="353" t="str">
        <f t="shared" si="227"/>
        <v/>
      </c>
      <c r="Q1328" s="356">
        <f t="shared" si="228"/>
        <v>4</v>
      </c>
      <c r="R1328" s="356">
        <f t="shared" si="229"/>
        <v>940</v>
      </c>
      <c r="S1328" s="356">
        <f t="shared" si="230"/>
        <v>940</v>
      </c>
    </row>
    <row r="1329" spans="1:19" ht="12.75" customHeight="1" thickBot="1" x14ac:dyDescent="0.25">
      <c r="A1329" s="341" t="s">
        <v>82</v>
      </c>
      <c r="B1329" s="341" t="s">
        <v>641</v>
      </c>
      <c r="C1329" s="341" t="s">
        <v>673</v>
      </c>
      <c r="E1329" s="341">
        <v>52</v>
      </c>
      <c r="F1329" s="341" t="s">
        <v>9</v>
      </c>
      <c r="G1329" s="354">
        <v>41333.600474537037</v>
      </c>
      <c r="H1329" s="354">
        <v>45453.468865740739</v>
      </c>
      <c r="I1329" s="19" t="str">
        <f t="shared" si="220"/>
        <v>J</v>
      </c>
      <c r="J1329" s="19" t="str">
        <f t="shared" si="221"/>
        <v>N</v>
      </c>
      <c r="K1329" s="19" t="str">
        <f t="shared" si="222"/>
        <v>zzzz</v>
      </c>
      <c r="L1329" s="19" t="str">
        <f t="shared" si="223"/>
        <v>TS</v>
      </c>
      <c r="M1329" s="353" t="str">
        <f t="shared" si="224"/>
        <v>-</v>
      </c>
      <c r="N1329" s="356" t="str">
        <f t="shared" si="225"/>
        <v/>
      </c>
      <c r="O1329" s="356" t="str">
        <f t="shared" si="226"/>
        <v/>
      </c>
      <c r="P1329" s="353" t="str">
        <f t="shared" si="227"/>
        <v/>
      </c>
      <c r="Q1329" s="356">
        <f t="shared" si="228"/>
        <v>5</v>
      </c>
      <c r="R1329" s="356">
        <f t="shared" si="229"/>
        <v>941</v>
      </c>
      <c r="S1329" s="356">
        <f t="shared" si="230"/>
        <v>941</v>
      </c>
    </row>
    <row r="1330" spans="1:19" ht="12.75" customHeight="1" thickBot="1" x14ac:dyDescent="0.25">
      <c r="A1330" s="31" t="s">
        <v>82</v>
      </c>
      <c r="B1330" s="31" t="s">
        <v>641</v>
      </c>
      <c r="C1330" s="31" t="s">
        <v>673</v>
      </c>
      <c r="F1330" s="31" t="s">
        <v>10</v>
      </c>
      <c r="G1330" s="354">
        <v>43899.398738425924</v>
      </c>
      <c r="H1330" s="354">
        <v>43899.398738425924</v>
      </c>
      <c r="I1330" s="19" t="str">
        <f t="shared" si="220"/>
        <v>J</v>
      </c>
      <c r="J1330" s="19" t="str">
        <f t="shared" si="221"/>
        <v>N</v>
      </c>
      <c r="K1330" s="19" t="str">
        <f t="shared" si="222"/>
        <v>zzzz</v>
      </c>
      <c r="L1330" s="19" t="str">
        <f t="shared" si="223"/>
        <v>TS</v>
      </c>
      <c r="M1330" s="19" t="str">
        <f t="shared" si="224"/>
        <v>-</v>
      </c>
      <c r="N1330" s="355" t="str">
        <f t="shared" si="225"/>
        <v/>
      </c>
      <c r="O1330" s="355" t="str">
        <f t="shared" si="226"/>
        <v/>
      </c>
      <c r="P1330" s="19" t="str">
        <f t="shared" si="227"/>
        <v/>
      </c>
      <c r="Q1330" s="355">
        <f t="shared" si="228"/>
        <v>6</v>
      </c>
      <c r="R1330" s="355">
        <f t="shared" si="229"/>
        <v>942</v>
      </c>
      <c r="S1330" s="355">
        <f t="shared" si="230"/>
        <v>942</v>
      </c>
    </row>
    <row r="1331" spans="1:19" ht="12.75" customHeight="1" thickBot="1" x14ac:dyDescent="0.25">
      <c r="A1331" s="341" t="s">
        <v>82</v>
      </c>
      <c r="B1331" s="341" t="s">
        <v>641</v>
      </c>
      <c r="C1331" s="341" t="s">
        <v>673</v>
      </c>
      <c r="F1331" s="341" t="s">
        <v>11</v>
      </c>
      <c r="G1331" s="354">
        <v>42870</v>
      </c>
      <c r="H1331" s="354">
        <v>45258.535150462965</v>
      </c>
      <c r="I1331" s="19" t="str">
        <f t="shared" si="220"/>
        <v>J</v>
      </c>
      <c r="J1331" s="19" t="str">
        <f t="shared" si="221"/>
        <v>N</v>
      </c>
      <c r="K1331" s="19" t="str">
        <f t="shared" si="222"/>
        <v>zzzz</v>
      </c>
      <c r="L1331" s="19" t="str">
        <f t="shared" si="223"/>
        <v>TS</v>
      </c>
      <c r="M1331" s="353" t="str">
        <f t="shared" si="224"/>
        <v>-</v>
      </c>
      <c r="N1331" s="356" t="str">
        <f t="shared" si="225"/>
        <v/>
      </c>
      <c r="O1331" s="356" t="str">
        <f t="shared" si="226"/>
        <v/>
      </c>
      <c r="P1331" s="353" t="str">
        <f t="shared" si="227"/>
        <v/>
      </c>
      <c r="Q1331" s="356">
        <f t="shared" si="228"/>
        <v>7</v>
      </c>
      <c r="R1331" s="356">
        <f t="shared" si="229"/>
        <v>943</v>
      </c>
      <c r="S1331" s="356">
        <f t="shared" si="230"/>
        <v>943</v>
      </c>
    </row>
    <row r="1332" spans="1:19" ht="12.75" customHeight="1" thickBot="1" x14ac:dyDescent="0.25">
      <c r="A1332" s="341" t="s">
        <v>82</v>
      </c>
      <c r="B1332" s="341" t="s">
        <v>641</v>
      </c>
      <c r="C1332" s="341" t="s">
        <v>673</v>
      </c>
      <c r="E1332" s="341">
        <v>86</v>
      </c>
      <c r="F1332" s="341" t="s">
        <v>15</v>
      </c>
      <c r="G1332" s="354">
        <v>41024.571585648147</v>
      </c>
      <c r="H1332" s="354">
        <v>44978.624710648146</v>
      </c>
      <c r="I1332" s="19" t="str">
        <f t="shared" si="220"/>
        <v>J</v>
      </c>
      <c r="J1332" s="19" t="str">
        <f t="shared" si="221"/>
        <v>N</v>
      </c>
      <c r="K1332" s="19" t="str">
        <f t="shared" si="222"/>
        <v>zzzz</v>
      </c>
      <c r="L1332" s="19" t="str">
        <f t="shared" si="223"/>
        <v>TS</v>
      </c>
      <c r="M1332" s="353" t="str">
        <f t="shared" si="224"/>
        <v>-</v>
      </c>
      <c r="N1332" s="356" t="str">
        <f t="shared" si="225"/>
        <v/>
      </c>
      <c r="O1332" s="356" t="str">
        <f t="shared" si="226"/>
        <v/>
      </c>
      <c r="P1332" s="353" t="str">
        <f t="shared" si="227"/>
        <v/>
      </c>
      <c r="Q1332" s="356">
        <f t="shared" si="228"/>
        <v>8</v>
      </c>
      <c r="R1332" s="356">
        <f t="shared" si="229"/>
        <v>944</v>
      </c>
      <c r="S1332" s="356">
        <f t="shared" si="230"/>
        <v>944</v>
      </c>
    </row>
    <row r="1333" spans="1:19" ht="12.75" customHeight="1" thickBot="1" x14ac:dyDescent="0.25">
      <c r="A1333" s="31" t="s">
        <v>82</v>
      </c>
      <c r="B1333" s="31" t="s">
        <v>641</v>
      </c>
      <c r="C1333" s="31" t="s">
        <v>673</v>
      </c>
      <c r="E1333" s="341">
        <v>19</v>
      </c>
      <c r="F1333" s="31" t="s">
        <v>12</v>
      </c>
      <c r="G1333" s="354">
        <v>40947.518819444442</v>
      </c>
      <c r="H1333" s="354">
        <v>45159.458472222221</v>
      </c>
      <c r="I1333" s="19" t="str">
        <f t="shared" si="220"/>
        <v>J</v>
      </c>
      <c r="J1333" s="19" t="str">
        <f t="shared" si="221"/>
        <v>N</v>
      </c>
      <c r="K1333" s="19" t="str">
        <f t="shared" si="222"/>
        <v>zzzz</v>
      </c>
      <c r="L1333" s="19" t="str">
        <f t="shared" si="223"/>
        <v>TS</v>
      </c>
      <c r="M1333" s="19" t="str">
        <f t="shared" si="224"/>
        <v>-</v>
      </c>
      <c r="N1333" s="355" t="str">
        <f t="shared" si="225"/>
        <v/>
      </c>
      <c r="O1333" s="355" t="str">
        <f t="shared" si="226"/>
        <v/>
      </c>
      <c r="P1333" s="19" t="str">
        <f t="shared" si="227"/>
        <v/>
      </c>
      <c r="Q1333" s="355">
        <f t="shared" si="228"/>
        <v>9</v>
      </c>
      <c r="R1333" s="355">
        <f t="shared" si="229"/>
        <v>945</v>
      </c>
      <c r="S1333" s="355">
        <f t="shared" si="230"/>
        <v>945</v>
      </c>
    </row>
    <row r="1334" spans="1:19" ht="12.75" customHeight="1" thickBot="1" x14ac:dyDescent="0.25">
      <c r="A1334" s="341" t="s">
        <v>82</v>
      </c>
      <c r="B1334" s="341" t="s">
        <v>641</v>
      </c>
      <c r="C1334" s="341" t="s">
        <v>673</v>
      </c>
      <c r="E1334" s="341">
        <v>9</v>
      </c>
      <c r="F1334" s="341" t="s">
        <v>13</v>
      </c>
      <c r="G1334" s="354">
        <v>44349.420115740744</v>
      </c>
      <c r="H1334" s="354">
        <v>45791.445717592593</v>
      </c>
      <c r="I1334" s="19" t="str">
        <f t="shared" si="220"/>
        <v>J</v>
      </c>
      <c r="J1334" s="19" t="str">
        <f t="shared" si="221"/>
        <v>N</v>
      </c>
      <c r="K1334" s="19" t="str">
        <f t="shared" si="222"/>
        <v>zzzz</v>
      </c>
      <c r="L1334" s="19" t="str">
        <f t="shared" si="223"/>
        <v>TS</v>
      </c>
      <c r="M1334" s="353" t="str">
        <f t="shared" si="224"/>
        <v>-</v>
      </c>
      <c r="N1334" s="356">
        <f t="shared" si="225"/>
        <v>10</v>
      </c>
      <c r="O1334" s="356" t="str">
        <f t="shared" si="226"/>
        <v/>
      </c>
      <c r="P1334" s="353" t="str">
        <f t="shared" si="227"/>
        <v/>
      </c>
      <c r="Q1334" s="356">
        <f t="shared" si="228"/>
        <v>10</v>
      </c>
      <c r="R1334" s="356">
        <f t="shared" si="229"/>
        <v>946</v>
      </c>
      <c r="S1334" s="356">
        <f t="shared" si="230"/>
        <v>946</v>
      </c>
    </row>
    <row r="1335" spans="1:19" ht="12.75" customHeight="1" thickBot="1" x14ac:dyDescent="0.25">
      <c r="A1335" s="31" t="s">
        <v>301</v>
      </c>
      <c r="B1335" s="31" t="s">
        <v>643</v>
      </c>
      <c r="C1335" s="31" t="s">
        <v>673</v>
      </c>
      <c r="E1335" s="358">
        <v>54</v>
      </c>
      <c r="F1335" s="31" t="s">
        <v>6</v>
      </c>
      <c r="G1335" s="354">
        <v>42887.411643518521</v>
      </c>
      <c r="H1335" s="354">
        <v>45470.363541666666</v>
      </c>
      <c r="I1335" s="19" t="str">
        <f t="shared" si="220"/>
        <v>J</v>
      </c>
      <c r="J1335" s="19" t="str">
        <f t="shared" si="221"/>
        <v>N</v>
      </c>
      <c r="K1335" s="19" t="str">
        <f t="shared" si="222"/>
        <v>zzzz</v>
      </c>
      <c r="L1335" s="19" t="str">
        <f t="shared" si="223"/>
        <v>TS</v>
      </c>
      <c r="M1335" s="19" t="str">
        <f t="shared" si="224"/>
        <v>-</v>
      </c>
      <c r="N1335" s="355" t="str">
        <f t="shared" si="225"/>
        <v/>
      </c>
      <c r="O1335" s="355" t="str">
        <f t="shared" si="226"/>
        <v/>
      </c>
      <c r="P1335" s="19" t="str">
        <f t="shared" si="227"/>
        <v/>
      </c>
      <c r="Q1335" s="355">
        <f t="shared" si="228"/>
        <v>1</v>
      </c>
      <c r="R1335" s="355">
        <f t="shared" si="229"/>
        <v>947</v>
      </c>
      <c r="S1335" s="355">
        <f t="shared" si="230"/>
        <v>947</v>
      </c>
    </row>
    <row r="1336" spans="1:19" ht="12.75" customHeight="1" thickBot="1" x14ac:dyDescent="0.25">
      <c r="A1336" s="341" t="s">
        <v>301</v>
      </c>
      <c r="B1336" s="341" t="s">
        <v>643</v>
      </c>
      <c r="C1336" s="341" t="s">
        <v>673</v>
      </c>
      <c r="F1336" s="341" t="s">
        <v>7</v>
      </c>
      <c r="G1336" s="354">
        <v>44880.472442129627</v>
      </c>
      <c r="H1336" s="354">
        <v>44880.472442129627</v>
      </c>
      <c r="I1336" s="19" t="str">
        <f t="shared" si="220"/>
        <v>J</v>
      </c>
      <c r="J1336" s="19" t="str">
        <f t="shared" si="221"/>
        <v>N</v>
      </c>
      <c r="K1336" s="19" t="str">
        <f t="shared" si="222"/>
        <v>zzzz</v>
      </c>
      <c r="L1336" s="19" t="str">
        <f t="shared" si="223"/>
        <v>TS</v>
      </c>
      <c r="M1336" s="353" t="str">
        <f t="shared" si="224"/>
        <v>-</v>
      </c>
      <c r="N1336" s="356" t="str">
        <f t="shared" si="225"/>
        <v/>
      </c>
      <c r="O1336" s="356" t="str">
        <f t="shared" si="226"/>
        <v/>
      </c>
      <c r="P1336" s="353" t="str">
        <f t="shared" si="227"/>
        <v/>
      </c>
      <c r="Q1336" s="356">
        <f t="shared" si="228"/>
        <v>2</v>
      </c>
      <c r="R1336" s="356">
        <f t="shared" si="229"/>
        <v>948</v>
      </c>
      <c r="S1336" s="356">
        <f t="shared" si="230"/>
        <v>948</v>
      </c>
    </row>
    <row r="1337" spans="1:19" ht="12.75" customHeight="1" thickBot="1" x14ac:dyDescent="0.25">
      <c r="A1337" s="31" t="s">
        <v>301</v>
      </c>
      <c r="B1337" s="31" t="s">
        <v>643</v>
      </c>
      <c r="C1337" s="31" t="s">
        <v>673</v>
      </c>
      <c r="E1337" s="341">
        <v>40</v>
      </c>
      <c r="F1337" s="31" t="s">
        <v>8</v>
      </c>
      <c r="G1337" s="354">
        <v>42853.46912037037</v>
      </c>
      <c r="H1337" s="354">
        <v>45589.397939814815</v>
      </c>
      <c r="I1337" s="19" t="str">
        <f t="shared" si="220"/>
        <v>J</v>
      </c>
      <c r="J1337" s="19" t="str">
        <f t="shared" si="221"/>
        <v>N</v>
      </c>
      <c r="K1337" s="19" t="str">
        <f t="shared" si="222"/>
        <v>zzzz</v>
      </c>
      <c r="L1337" s="19" t="str">
        <f t="shared" si="223"/>
        <v>TS</v>
      </c>
      <c r="M1337" s="19" t="str">
        <f t="shared" si="224"/>
        <v>-</v>
      </c>
      <c r="N1337" s="355" t="str">
        <f t="shared" si="225"/>
        <v/>
      </c>
      <c r="O1337" s="355" t="str">
        <f t="shared" si="226"/>
        <v/>
      </c>
      <c r="P1337" s="19" t="str">
        <f t="shared" si="227"/>
        <v/>
      </c>
      <c r="Q1337" s="355">
        <f t="shared" si="228"/>
        <v>3</v>
      </c>
      <c r="R1337" s="355">
        <f t="shared" si="229"/>
        <v>949</v>
      </c>
      <c r="S1337" s="355">
        <f t="shared" si="230"/>
        <v>949</v>
      </c>
    </row>
    <row r="1338" spans="1:19" ht="12.75" customHeight="1" thickBot="1" x14ac:dyDescent="0.25">
      <c r="A1338" s="341" t="s">
        <v>301</v>
      </c>
      <c r="B1338" s="341" t="s">
        <v>643</v>
      </c>
      <c r="C1338" s="341" t="s">
        <v>673</v>
      </c>
      <c r="E1338" s="341">
        <v>59</v>
      </c>
      <c r="F1338" s="341" t="s">
        <v>16</v>
      </c>
      <c r="G1338" s="354">
        <v>40883.391967592594</v>
      </c>
      <c r="H1338" s="354">
        <v>45603.591435185182</v>
      </c>
      <c r="I1338" s="19" t="str">
        <f t="shared" si="220"/>
        <v>J</v>
      </c>
      <c r="J1338" s="19" t="str">
        <f t="shared" si="221"/>
        <v>N</v>
      </c>
      <c r="K1338" s="19" t="str">
        <f t="shared" si="222"/>
        <v>zzzz</v>
      </c>
      <c r="L1338" s="19" t="str">
        <f t="shared" si="223"/>
        <v>TS</v>
      </c>
      <c r="M1338" s="19" t="str">
        <f t="shared" si="224"/>
        <v>-</v>
      </c>
      <c r="N1338" s="355" t="str">
        <f t="shared" si="225"/>
        <v/>
      </c>
      <c r="O1338" s="355" t="str">
        <f t="shared" si="226"/>
        <v/>
      </c>
      <c r="P1338" s="19" t="str">
        <f t="shared" si="227"/>
        <v/>
      </c>
      <c r="Q1338" s="355">
        <f t="shared" si="228"/>
        <v>4</v>
      </c>
      <c r="R1338" s="355">
        <f t="shared" si="229"/>
        <v>950</v>
      </c>
      <c r="S1338" s="355">
        <f t="shared" si="230"/>
        <v>950</v>
      </c>
    </row>
    <row r="1339" spans="1:19" ht="12.75" customHeight="1" thickBot="1" x14ac:dyDescent="0.25">
      <c r="A1339" s="31" t="s">
        <v>301</v>
      </c>
      <c r="B1339" s="31" t="s">
        <v>643</v>
      </c>
      <c r="C1339" s="31" t="s">
        <v>673</v>
      </c>
      <c r="E1339" s="341">
        <v>56</v>
      </c>
      <c r="F1339" s="31" t="s">
        <v>9</v>
      </c>
      <c r="G1339" s="354">
        <v>43117.563391203701</v>
      </c>
      <c r="H1339" s="354">
        <v>45453.468981481485</v>
      </c>
      <c r="I1339" s="19" t="str">
        <f t="shared" si="220"/>
        <v>J</v>
      </c>
      <c r="J1339" s="19" t="str">
        <f t="shared" si="221"/>
        <v>N</v>
      </c>
      <c r="K1339" s="19" t="str">
        <f t="shared" si="222"/>
        <v>zzzz</v>
      </c>
      <c r="L1339" s="19" t="str">
        <f t="shared" si="223"/>
        <v>TS</v>
      </c>
      <c r="M1339" s="19" t="str">
        <f t="shared" si="224"/>
        <v>-</v>
      </c>
      <c r="N1339" s="355" t="str">
        <f t="shared" si="225"/>
        <v/>
      </c>
      <c r="O1339" s="355" t="str">
        <f t="shared" si="226"/>
        <v/>
      </c>
      <c r="P1339" s="19" t="str">
        <f t="shared" si="227"/>
        <v/>
      </c>
      <c r="Q1339" s="355">
        <f t="shared" si="228"/>
        <v>5</v>
      </c>
      <c r="R1339" s="355">
        <f t="shared" si="229"/>
        <v>951</v>
      </c>
      <c r="S1339" s="355">
        <f t="shared" si="230"/>
        <v>951</v>
      </c>
    </row>
    <row r="1340" spans="1:19" ht="12.75" customHeight="1" thickBot="1" x14ac:dyDescent="0.25">
      <c r="A1340" s="341" t="s">
        <v>301</v>
      </c>
      <c r="B1340" s="341" t="s">
        <v>643</v>
      </c>
      <c r="C1340" s="341" t="s">
        <v>673</v>
      </c>
      <c r="F1340" s="341" t="s">
        <v>10</v>
      </c>
      <c r="G1340" s="354">
        <v>43270.482430555552</v>
      </c>
      <c r="H1340" s="354">
        <v>45453.635821759257</v>
      </c>
      <c r="I1340" s="19" t="str">
        <f t="shared" si="220"/>
        <v>J</v>
      </c>
      <c r="J1340" s="19" t="str">
        <f t="shared" si="221"/>
        <v>N</v>
      </c>
      <c r="K1340" s="19" t="str">
        <f t="shared" si="222"/>
        <v>zzzz</v>
      </c>
      <c r="L1340" s="19" t="str">
        <f t="shared" si="223"/>
        <v>TS</v>
      </c>
      <c r="M1340" s="353" t="str">
        <f t="shared" si="224"/>
        <v>-</v>
      </c>
      <c r="N1340" s="356" t="str">
        <f t="shared" si="225"/>
        <v/>
      </c>
      <c r="O1340" s="356" t="str">
        <f t="shared" si="226"/>
        <v/>
      </c>
      <c r="P1340" s="353" t="str">
        <f t="shared" si="227"/>
        <v/>
      </c>
      <c r="Q1340" s="356">
        <f t="shared" si="228"/>
        <v>6</v>
      </c>
      <c r="R1340" s="356">
        <f t="shared" si="229"/>
        <v>952</v>
      </c>
      <c r="S1340" s="356">
        <f t="shared" si="230"/>
        <v>952</v>
      </c>
    </row>
    <row r="1341" spans="1:19" ht="12.75" customHeight="1" thickBot="1" x14ac:dyDescent="0.25">
      <c r="A1341" s="341" t="s">
        <v>301</v>
      </c>
      <c r="B1341" s="341" t="s">
        <v>643</v>
      </c>
      <c r="C1341" s="341" t="s">
        <v>673</v>
      </c>
      <c r="F1341" s="341" t="s">
        <v>11</v>
      </c>
      <c r="G1341" s="354">
        <v>42870</v>
      </c>
      <c r="H1341" s="354">
        <v>45258.535358796296</v>
      </c>
      <c r="I1341" s="19" t="str">
        <f t="shared" si="220"/>
        <v>J</v>
      </c>
      <c r="J1341" s="19" t="str">
        <f t="shared" si="221"/>
        <v>N</v>
      </c>
      <c r="K1341" s="19" t="str">
        <f t="shared" si="222"/>
        <v>zzzz</v>
      </c>
      <c r="L1341" s="19" t="str">
        <f t="shared" si="223"/>
        <v>TS</v>
      </c>
      <c r="M1341" s="353" t="str">
        <f t="shared" si="224"/>
        <v>-</v>
      </c>
      <c r="N1341" s="356" t="str">
        <f t="shared" si="225"/>
        <v/>
      </c>
      <c r="O1341" s="356" t="str">
        <f t="shared" si="226"/>
        <v/>
      </c>
      <c r="P1341" s="353" t="str">
        <f t="shared" si="227"/>
        <v/>
      </c>
      <c r="Q1341" s="356">
        <f t="shared" si="228"/>
        <v>7</v>
      </c>
      <c r="R1341" s="356">
        <f t="shared" si="229"/>
        <v>953</v>
      </c>
      <c r="S1341" s="356">
        <f t="shared" si="230"/>
        <v>953</v>
      </c>
    </row>
    <row r="1342" spans="1:19" ht="12.75" customHeight="1" thickBot="1" x14ac:dyDescent="0.25">
      <c r="A1342" s="31" t="s">
        <v>301</v>
      </c>
      <c r="B1342" s="31" t="s">
        <v>643</v>
      </c>
      <c r="C1342" s="31" t="s">
        <v>673</v>
      </c>
      <c r="E1342" s="341">
        <v>88</v>
      </c>
      <c r="F1342" s="31" t="s">
        <v>15</v>
      </c>
      <c r="G1342" s="354">
        <v>42945.071134259262</v>
      </c>
      <c r="H1342" s="354">
        <v>44978.625011574077</v>
      </c>
      <c r="I1342" s="19" t="str">
        <f t="shared" si="220"/>
        <v>J</v>
      </c>
      <c r="J1342" s="19" t="str">
        <f t="shared" si="221"/>
        <v>N</v>
      </c>
      <c r="K1342" s="19" t="str">
        <f t="shared" si="222"/>
        <v>zzzz</v>
      </c>
      <c r="L1342" s="19" t="str">
        <f t="shared" si="223"/>
        <v>TS</v>
      </c>
      <c r="M1342" s="19" t="str">
        <f t="shared" si="224"/>
        <v>-</v>
      </c>
      <c r="N1342" s="355" t="str">
        <f t="shared" si="225"/>
        <v/>
      </c>
      <c r="O1342" s="355" t="str">
        <f t="shared" si="226"/>
        <v/>
      </c>
      <c r="P1342" s="19" t="str">
        <f t="shared" si="227"/>
        <v/>
      </c>
      <c r="Q1342" s="355">
        <f t="shared" si="228"/>
        <v>8</v>
      </c>
      <c r="R1342" s="355">
        <f t="shared" si="229"/>
        <v>954</v>
      </c>
      <c r="S1342" s="355">
        <f t="shared" si="230"/>
        <v>954</v>
      </c>
    </row>
    <row r="1343" spans="1:19" ht="12.75" customHeight="1" thickBot="1" x14ac:dyDescent="0.25">
      <c r="A1343" s="341" t="s">
        <v>301</v>
      </c>
      <c r="B1343" s="341" t="s">
        <v>643</v>
      </c>
      <c r="C1343" s="341" t="s">
        <v>673</v>
      </c>
      <c r="F1343" s="341" t="s">
        <v>12</v>
      </c>
      <c r="G1343" s="354">
        <v>42854.425613425927</v>
      </c>
      <c r="H1343" s="354">
        <v>42854.425613425927</v>
      </c>
      <c r="I1343" s="19" t="str">
        <f t="shared" si="220"/>
        <v>J</v>
      </c>
      <c r="J1343" s="19" t="str">
        <f t="shared" si="221"/>
        <v>N</v>
      </c>
      <c r="K1343" s="19" t="str">
        <f t="shared" si="222"/>
        <v>zzzz</v>
      </c>
      <c r="L1343" s="19" t="str">
        <f t="shared" si="223"/>
        <v>TS</v>
      </c>
      <c r="M1343" s="19" t="str">
        <f t="shared" si="224"/>
        <v>-</v>
      </c>
      <c r="N1343" s="355" t="str">
        <f t="shared" si="225"/>
        <v/>
      </c>
      <c r="O1343" s="355" t="str">
        <f t="shared" si="226"/>
        <v/>
      </c>
      <c r="P1343" s="19" t="str">
        <f t="shared" si="227"/>
        <v/>
      </c>
      <c r="Q1343" s="355">
        <f t="shared" si="228"/>
        <v>9</v>
      </c>
      <c r="R1343" s="355">
        <f t="shared" si="229"/>
        <v>955</v>
      </c>
      <c r="S1343" s="355">
        <f t="shared" si="230"/>
        <v>955</v>
      </c>
    </row>
    <row r="1344" spans="1:19" ht="12.75" customHeight="1" thickBot="1" x14ac:dyDescent="0.25">
      <c r="A1344" s="31" t="s">
        <v>301</v>
      </c>
      <c r="B1344" s="31" t="s">
        <v>643</v>
      </c>
      <c r="C1344" s="31" t="s">
        <v>673</v>
      </c>
      <c r="F1344" s="31" t="s">
        <v>13</v>
      </c>
      <c r="G1344" s="354">
        <v>44356.465196759258</v>
      </c>
      <c r="H1344" s="354">
        <v>44711.7187962963</v>
      </c>
      <c r="I1344" s="19" t="str">
        <f t="shared" si="220"/>
        <v>J</v>
      </c>
      <c r="J1344" s="19" t="str">
        <f t="shared" si="221"/>
        <v>N</v>
      </c>
      <c r="K1344" s="19" t="str">
        <f t="shared" si="222"/>
        <v>zzzz</v>
      </c>
      <c r="L1344" s="19" t="str">
        <f t="shared" si="223"/>
        <v>TS</v>
      </c>
      <c r="M1344" s="19" t="str">
        <f t="shared" si="224"/>
        <v>-</v>
      </c>
      <c r="N1344" s="355">
        <f t="shared" si="225"/>
        <v>10</v>
      </c>
      <c r="O1344" s="355" t="str">
        <f t="shared" si="226"/>
        <v/>
      </c>
      <c r="P1344" s="19" t="str">
        <f t="shared" si="227"/>
        <v/>
      </c>
      <c r="Q1344" s="355">
        <f t="shared" si="228"/>
        <v>10</v>
      </c>
      <c r="R1344" s="355">
        <f t="shared" si="229"/>
        <v>956</v>
      </c>
      <c r="S1344" s="355">
        <f t="shared" si="230"/>
        <v>956</v>
      </c>
    </row>
    <row r="1345" spans="1:19" ht="12.75" customHeight="1" thickBot="1" x14ac:dyDescent="0.25">
      <c r="A1345" s="31" t="s">
        <v>303</v>
      </c>
      <c r="B1345" s="31" t="s">
        <v>852</v>
      </c>
      <c r="C1345" s="31" t="s">
        <v>673</v>
      </c>
      <c r="F1345" s="31" t="s">
        <v>6</v>
      </c>
      <c r="G1345" s="354">
        <v>45314.485937500001</v>
      </c>
      <c r="H1345" s="354">
        <v>45314.485937500001</v>
      </c>
      <c r="I1345" s="19" t="str">
        <f t="shared" si="220"/>
        <v>J</v>
      </c>
      <c r="J1345" s="19" t="str">
        <f t="shared" si="221"/>
        <v>N</v>
      </c>
      <c r="K1345" s="19" t="str">
        <f t="shared" si="222"/>
        <v>zzzz</v>
      </c>
      <c r="L1345" s="19" t="str">
        <f t="shared" si="223"/>
        <v>TS</v>
      </c>
      <c r="M1345" s="19" t="str">
        <f t="shared" si="224"/>
        <v>-</v>
      </c>
      <c r="N1345" s="355" t="str">
        <f t="shared" si="225"/>
        <v/>
      </c>
      <c r="O1345" s="355" t="str">
        <f t="shared" si="226"/>
        <v/>
      </c>
      <c r="P1345" s="19" t="str">
        <f t="shared" si="227"/>
        <v/>
      </c>
      <c r="Q1345" s="355">
        <f t="shared" si="228"/>
        <v>1</v>
      </c>
      <c r="R1345" s="355">
        <f t="shared" si="229"/>
        <v>957</v>
      </c>
      <c r="S1345" s="355">
        <f t="shared" si="230"/>
        <v>957</v>
      </c>
    </row>
    <row r="1346" spans="1:19" ht="12.75" customHeight="1" thickBot="1" x14ac:dyDescent="0.25">
      <c r="A1346" s="341" t="s">
        <v>303</v>
      </c>
      <c r="B1346" s="341" t="s">
        <v>852</v>
      </c>
      <c r="C1346" s="341" t="s">
        <v>673</v>
      </c>
      <c r="F1346" s="341" t="s">
        <v>8</v>
      </c>
      <c r="G1346" s="354">
        <v>44890.641446759262</v>
      </c>
      <c r="H1346" s="354">
        <v>45565.52952546296</v>
      </c>
      <c r="I1346" s="19" t="str">
        <f t="shared" ref="I1346:I1409" si="231">IF((LEN(A1346)&gt;2),"J","N")</f>
        <v>J</v>
      </c>
      <c r="J1346" s="19" t="str">
        <f t="shared" ref="J1346:J1409" si="232">IF((D1346&gt;0),"J","N")</f>
        <v>N</v>
      </c>
      <c r="K1346" s="19" t="str">
        <f t="shared" ref="K1346:K1409" si="233">IF((D1346&gt;0),(MID(D1346,1,2)),"zzzz")</f>
        <v>zzzz</v>
      </c>
      <c r="L1346" s="19" t="str">
        <f t="shared" ref="L1346:L1409" si="234">MID(A1346,1,2)</f>
        <v>TS</v>
      </c>
      <c r="M1346" s="353" t="str">
        <f t="shared" ref="M1346:M1409" si="235">MID(A1346,3,1)</f>
        <v>-</v>
      </c>
      <c r="N1346" s="356" t="str">
        <f t="shared" ref="N1346:N1409" si="236">IF(A1346=A1347,"",Q1346)</f>
        <v/>
      </c>
      <c r="O1346" s="356" t="str">
        <f t="shared" ref="O1346:O1409" si="237">IF(D1346=D1347,"",R1346)</f>
        <v/>
      </c>
      <c r="P1346" s="353" t="str">
        <f t="shared" ref="P1346:P1409" si="238">IF(K1346=K1347,"",S1346)</f>
        <v/>
      </c>
      <c r="Q1346" s="356">
        <f t="shared" ref="Q1346:Q1409" si="239">IF(A1346=A1345,Q1345+ 1,1)</f>
        <v>2</v>
      </c>
      <c r="R1346" s="356">
        <f t="shared" ref="R1346:R1409" si="240">IF(D1346=D1345,R1345+ 1,1)</f>
        <v>958</v>
      </c>
      <c r="S1346" s="356">
        <f t="shared" ref="S1346:S1409" si="241">IF(K1346=K1345,S1345+ 1,1)</f>
        <v>958</v>
      </c>
    </row>
    <row r="1347" spans="1:19" ht="12.75" customHeight="1" thickBot="1" x14ac:dyDescent="0.25">
      <c r="A1347" s="341" t="s">
        <v>303</v>
      </c>
      <c r="B1347" s="341" t="s">
        <v>852</v>
      </c>
      <c r="C1347" s="341" t="s">
        <v>673</v>
      </c>
      <c r="E1347" s="341">
        <v>62</v>
      </c>
      <c r="F1347" s="341" t="s">
        <v>16</v>
      </c>
      <c r="G1347" s="354">
        <v>45460.528993055559</v>
      </c>
      <c r="H1347" s="354">
        <v>45603.586053240739</v>
      </c>
      <c r="I1347" s="19" t="str">
        <f t="shared" si="231"/>
        <v>J</v>
      </c>
      <c r="J1347" s="19" t="str">
        <f t="shared" si="232"/>
        <v>N</v>
      </c>
      <c r="K1347" s="19" t="str">
        <f t="shared" si="233"/>
        <v>zzzz</v>
      </c>
      <c r="L1347" s="19" t="str">
        <f t="shared" si="234"/>
        <v>TS</v>
      </c>
      <c r="M1347" s="19" t="str">
        <f t="shared" si="235"/>
        <v>-</v>
      </c>
      <c r="N1347" s="355" t="str">
        <f t="shared" si="236"/>
        <v/>
      </c>
      <c r="O1347" s="355" t="str">
        <f t="shared" si="237"/>
        <v/>
      </c>
      <c r="P1347" s="19" t="str">
        <f t="shared" si="238"/>
        <v/>
      </c>
      <c r="Q1347" s="355">
        <f t="shared" si="239"/>
        <v>3</v>
      </c>
      <c r="R1347" s="355">
        <f t="shared" si="240"/>
        <v>959</v>
      </c>
      <c r="S1347" s="355">
        <f t="shared" si="241"/>
        <v>959</v>
      </c>
    </row>
    <row r="1348" spans="1:19" ht="12.75" customHeight="1" thickBot="1" x14ac:dyDescent="0.25">
      <c r="A1348" s="31" t="s">
        <v>303</v>
      </c>
      <c r="B1348" s="31" t="s">
        <v>852</v>
      </c>
      <c r="C1348" s="31" t="s">
        <v>673</v>
      </c>
      <c r="E1348" s="358"/>
      <c r="F1348" s="31" t="s">
        <v>9</v>
      </c>
      <c r="G1348" s="354">
        <v>45309.616342592592</v>
      </c>
      <c r="H1348" s="354">
        <v>45632.625092592592</v>
      </c>
      <c r="I1348" s="19" t="str">
        <f t="shared" si="231"/>
        <v>J</v>
      </c>
      <c r="J1348" s="19" t="str">
        <f t="shared" si="232"/>
        <v>N</v>
      </c>
      <c r="K1348" s="19" t="str">
        <f t="shared" si="233"/>
        <v>zzzz</v>
      </c>
      <c r="L1348" s="19" t="str">
        <f t="shared" si="234"/>
        <v>TS</v>
      </c>
      <c r="M1348" s="19" t="str">
        <f t="shared" si="235"/>
        <v>-</v>
      </c>
      <c r="N1348" s="355" t="str">
        <f t="shared" si="236"/>
        <v/>
      </c>
      <c r="O1348" s="355" t="str">
        <f t="shared" si="237"/>
        <v/>
      </c>
      <c r="P1348" s="19" t="str">
        <f t="shared" si="238"/>
        <v/>
      </c>
      <c r="Q1348" s="355">
        <f t="shared" si="239"/>
        <v>4</v>
      </c>
      <c r="R1348" s="355">
        <f t="shared" si="240"/>
        <v>960</v>
      </c>
      <c r="S1348" s="355">
        <f t="shared" si="241"/>
        <v>960</v>
      </c>
    </row>
    <row r="1349" spans="1:19" ht="12.75" customHeight="1" thickBot="1" x14ac:dyDescent="0.25">
      <c r="A1349" s="31" t="s">
        <v>303</v>
      </c>
      <c r="B1349" s="31" t="s">
        <v>852</v>
      </c>
      <c r="C1349" s="31" t="s">
        <v>673</v>
      </c>
      <c r="F1349" s="31" t="s">
        <v>11</v>
      </c>
      <c r="G1349" s="354">
        <v>42870</v>
      </c>
      <c r="H1349" s="354">
        <v>45258.535763888889</v>
      </c>
      <c r="I1349" s="19" t="str">
        <f t="shared" si="231"/>
        <v>J</v>
      </c>
      <c r="J1349" s="19" t="str">
        <f t="shared" si="232"/>
        <v>N</v>
      </c>
      <c r="K1349" s="19" t="str">
        <f t="shared" si="233"/>
        <v>zzzz</v>
      </c>
      <c r="L1349" s="19" t="str">
        <f t="shared" si="234"/>
        <v>TS</v>
      </c>
      <c r="M1349" s="19" t="str">
        <f t="shared" si="235"/>
        <v>-</v>
      </c>
      <c r="N1349" s="355" t="str">
        <f t="shared" si="236"/>
        <v/>
      </c>
      <c r="O1349" s="355" t="str">
        <f t="shared" si="237"/>
        <v/>
      </c>
      <c r="P1349" s="19" t="str">
        <f t="shared" si="238"/>
        <v/>
      </c>
      <c r="Q1349" s="355">
        <f t="shared" si="239"/>
        <v>5</v>
      </c>
      <c r="R1349" s="355">
        <f t="shared" si="240"/>
        <v>961</v>
      </c>
      <c r="S1349" s="355">
        <f t="shared" si="241"/>
        <v>961</v>
      </c>
    </row>
    <row r="1350" spans="1:19" ht="12.75" customHeight="1" thickBot="1" x14ac:dyDescent="0.25">
      <c r="A1350" s="341" t="s">
        <v>303</v>
      </c>
      <c r="B1350" s="341" t="s">
        <v>852</v>
      </c>
      <c r="C1350" s="341" t="s">
        <v>673</v>
      </c>
      <c r="E1350" s="341">
        <v>94</v>
      </c>
      <c r="F1350" s="341" t="s">
        <v>15</v>
      </c>
      <c r="G1350" s="354">
        <v>44523</v>
      </c>
      <c r="H1350" s="354">
        <v>44978.62599537037</v>
      </c>
      <c r="I1350" s="19" t="str">
        <f t="shared" si="231"/>
        <v>J</v>
      </c>
      <c r="J1350" s="19" t="str">
        <f t="shared" si="232"/>
        <v>N</v>
      </c>
      <c r="K1350" s="19" t="str">
        <f t="shared" si="233"/>
        <v>zzzz</v>
      </c>
      <c r="L1350" s="19" t="str">
        <f t="shared" si="234"/>
        <v>TS</v>
      </c>
      <c r="M1350" s="353" t="str">
        <f t="shared" si="235"/>
        <v>-</v>
      </c>
      <c r="N1350" s="356" t="str">
        <f t="shared" si="236"/>
        <v/>
      </c>
      <c r="O1350" s="356" t="str">
        <f t="shared" si="237"/>
        <v/>
      </c>
      <c r="P1350" s="353" t="str">
        <f t="shared" si="238"/>
        <v/>
      </c>
      <c r="Q1350" s="356">
        <f t="shared" si="239"/>
        <v>6</v>
      </c>
      <c r="R1350" s="356">
        <f t="shared" si="240"/>
        <v>962</v>
      </c>
      <c r="S1350" s="356">
        <f t="shared" si="241"/>
        <v>962</v>
      </c>
    </row>
    <row r="1351" spans="1:19" ht="12.75" customHeight="1" thickBot="1" x14ac:dyDescent="0.25">
      <c r="A1351" s="341" t="s">
        <v>303</v>
      </c>
      <c r="B1351" s="341" t="s">
        <v>852</v>
      </c>
      <c r="C1351" s="341" t="s">
        <v>673</v>
      </c>
      <c r="F1351" s="341" t="s">
        <v>12</v>
      </c>
      <c r="G1351" s="354">
        <v>44985.620972222219</v>
      </c>
      <c r="H1351" s="354">
        <v>44985.620972222219</v>
      </c>
      <c r="I1351" s="19" t="str">
        <f t="shared" si="231"/>
        <v>J</v>
      </c>
      <c r="J1351" s="19" t="str">
        <f t="shared" si="232"/>
        <v>N</v>
      </c>
      <c r="K1351" s="19" t="str">
        <f t="shared" si="233"/>
        <v>zzzz</v>
      </c>
      <c r="L1351" s="19" t="str">
        <f t="shared" si="234"/>
        <v>TS</v>
      </c>
      <c r="M1351" s="353" t="str">
        <f t="shared" si="235"/>
        <v>-</v>
      </c>
      <c r="N1351" s="356">
        <f t="shared" si="236"/>
        <v>7</v>
      </c>
      <c r="O1351" s="356" t="str">
        <f t="shared" si="237"/>
        <v/>
      </c>
      <c r="P1351" s="353" t="str">
        <f t="shared" si="238"/>
        <v/>
      </c>
      <c r="Q1351" s="356">
        <f t="shared" si="239"/>
        <v>7</v>
      </c>
      <c r="R1351" s="356">
        <f t="shared" si="240"/>
        <v>963</v>
      </c>
      <c r="S1351" s="356">
        <f t="shared" si="241"/>
        <v>963</v>
      </c>
    </row>
    <row r="1352" spans="1:19" ht="12.75" customHeight="1" thickBot="1" x14ac:dyDescent="0.25">
      <c r="A1352" s="31" t="s">
        <v>309</v>
      </c>
      <c r="B1352" s="31" t="s">
        <v>893</v>
      </c>
      <c r="C1352" s="31" t="s">
        <v>673</v>
      </c>
      <c r="E1352" s="341">
        <v>53</v>
      </c>
      <c r="F1352" s="31" t="s">
        <v>6</v>
      </c>
      <c r="G1352" s="354">
        <v>45314.486342592594</v>
      </c>
      <c r="H1352" s="354">
        <v>45470.363333333335</v>
      </c>
      <c r="I1352" s="19" t="str">
        <f t="shared" si="231"/>
        <v>J</v>
      </c>
      <c r="J1352" s="19" t="str">
        <f t="shared" si="232"/>
        <v>N</v>
      </c>
      <c r="K1352" s="19" t="str">
        <f t="shared" si="233"/>
        <v>zzzz</v>
      </c>
      <c r="L1352" s="19" t="str">
        <f t="shared" si="234"/>
        <v>TS</v>
      </c>
      <c r="M1352" s="19" t="str">
        <f t="shared" si="235"/>
        <v>-</v>
      </c>
      <c r="N1352" s="355" t="str">
        <f t="shared" si="236"/>
        <v/>
      </c>
      <c r="O1352" s="355" t="str">
        <f t="shared" si="237"/>
        <v/>
      </c>
      <c r="P1352" s="19" t="str">
        <f t="shared" si="238"/>
        <v/>
      </c>
      <c r="Q1352" s="355">
        <f t="shared" si="239"/>
        <v>1</v>
      </c>
      <c r="R1352" s="355">
        <f t="shared" si="240"/>
        <v>964</v>
      </c>
      <c r="S1352" s="355">
        <f t="shared" si="241"/>
        <v>964</v>
      </c>
    </row>
    <row r="1353" spans="1:19" ht="12.75" customHeight="1" thickBot="1" x14ac:dyDescent="0.25">
      <c r="A1353" s="31" t="s">
        <v>309</v>
      </c>
      <c r="B1353" s="31" t="s">
        <v>893</v>
      </c>
      <c r="C1353" s="31" t="s">
        <v>673</v>
      </c>
      <c r="E1353" s="341">
        <v>39</v>
      </c>
      <c r="F1353" s="31" t="s">
        <v>8</v>
      </c>
      <c r="G1353" s="354">
        <v>44525.501087962963</v>
      </c>
      <c r="H1353" s="354">
        <v>45565.546898148146</v>
      </c>
      <c r="I1353" s="19" t="str">
        <f t="shared" si="231"/>
        <v>J</v>
      </c>
      <c r="J1353" s="19" t="str">
        <f t="shared" si="232"/>
        <v>N</v>
      </c>
      <c r="K1353" s="19" t="str">
        <f t="shared" si="233"/>
        <v>zzzz</v>
      </c>
      <c r="L1353" s="19" t="str">
        <f t="shared" si="234"/>
        <v>TS</v>
      </c>
      <c r="M1353" s="19" t="str">
        <f t="shared" si="235"/>
        <v>-</v>
      </c>
      <c r="N1353" s="355" t="str">
        <f t="shared" si="236"/>
        <v/>
      </c>
      <c r="O1353" s="355" t="str">
        <f t="shared" si="237"/>
        <v/>
      </c>
      <c r="P1353" s="19" t="str">
        <f t="shared" si="238"/>
        <v/>
      </c>
      <c r="Q1353" s="355">
        <f t="shared" si="239"/>
        <v>2</v>
      </c>
      <c r="R1353" s="355">
        <f t="shared" si="240"/>
        <v>965</v>
      </c>
      <c r="S1353" s="355">
        <f t="shared" si="241"/>
        <v>965</v>
      </c>
    </row>
    <row r="1354" spans="1:19" ht="12.75" customHeight="1" thickBot="1" x14ac:dyDescent="0.25">
      <c r="A1354" s="31" t="s">
        <v>309</v>
      </c>
      <c r="B1354" s="31" t="s">
        <v>893</v>
      </c>
      <c r="C1354" s="31" t="s">
        <v>673</v>
      </c>
      <c r="E1354" s="341">
        <v>55</v>
      </c>
      <c r="F1354" s="31" t="s">
        <v>9</v>
      </c>
      <c r="G1354" s="354">
        <v>43117.562268518515</v>
      </c>
      <c r="H1354" s="354">
        <v>45453.469421296293</v>
      </c>
      <c r="I1354" s="19" t="str">
        <f t="shared" si="231"/>
        <v>J</v>
      </c>
      <c r="J1354" s="19" t="str">
        <f t="shared" si="232"/>
        <v>N</v>
      </c>
      <c r="K1354" s="19" t="str">
        <f t="shared" si="233"/>
        <v>zzzz</v>
      </c>
      <c r="L1354" s="19" t="str">
        <f t="shared" si="234"/>
        <v>TS</v>
      </c>
      <c r="M1354" s="19" t="str">
        <f t="shared" si="235"/>
        <v>-</v>
      </c>
      <c r="N1354" s="355" t="str">
        <f t="shared" si="236"/>
        <v/>
      </c>
      <c r="O1354" s="355" t="str">
        <f t="shared" si="237"/>
        <v/>
      </c>
      <c r="P1354" s="19" t="str">
        <f t="shared" si="238"/>
        <v/>
      </c>
      <c r="Q1354" s="355">
        <f t="shared" si="239"/>
        <v>3</v>
      </c>
      <c r="R1354" s="355">
        <f t="shared" si="240"/>
        <v>966</v>
      </c>
      <c r="S1354" s="355">
        <f t="shared" si="241"/>
        <v>966</v>
      </c>
    </row>
    <row r="1355" spans="1:19" ht="12.75" customHeight="1" thickBot="1" x14ac:dyDescent="0.25">
      <c r="A1355" s="31" t="s">
        <v>309</v>
      </c>
      <c r="B1355" s="31" t="s">
        <v>644</v>
      </c>
      <c r="C1355" s="31" t="s">
        <v>673</v>
      </c>
      <c r="F1355" s="31" t="s">
        <v>10</v>
      </c>
      <c r="G1355" s="354">
        <v>43838.585532407407</v>
      </c>
      <c r="H1355" s="354">
        <v>43838.585532407407</v>
      </c>
      <c r="I1355" s="19" t="str">
        <f t="shared" si="231"/>
        <v>J</v>
      </c>
      <c r="J1355" s="19" t="str">
        <f t="shared" si="232"/>
        <v>N</v>
      </c>
      <c r="K1355" s="19" t="str">
        <f t="shared" si="233"/>
        <v>zzzz</v>
      </c>
      <c r="L1355" s="19" t="str">
        <f t="shared" si="234"/>
        <v>TS</v>
      </c>
      <c r="M1355" s="19" t="str">
        <f t="shared" si="235"/>
        <v>-</v>
      </c>
      <c r="N1355" s="355" t="str">
        <f t="shared" si="236"/>
        <v/>
      </c>
      <c r="O1355" s="355" t="str">
        <f t="shared" si="237"/>
        <v/>
      </c>
      <c r="P1355" s="19" t="str">
        <f t="shared" si="238"/>
        <v/>
      </c>
      <c r="Q1355" s="355">
        <f t="shared" si="239"/>
        <v>4</v>
      </c>
      <c r="R1355" s="355">
        <f t="shared" si="240"/>
        <v>967</v>
      </c>
      <c r="S1355" s="355">
        <f t="shared" si="241"/>
        <v>967</v>
      </c>
    </row>
    <row r="1356" spans="1:19" ht="12.75" customHeight="1" thickBot="1" x14ac:dyDescent="0.25">
      <c r="A1356" s="31" t="s">
        <v>309</v>
      </c>
      <c r="B1356" s="31" t="s">
        <v>893</v>
      </c>
      <c r="C1356" s="31" t="s">
        <v>673</v>
      </c>
      <c r="F1356" s="31" t="s">
        <v>11</v>
      </c>
      <c r="G1356" s="354">
        <v>43182.332048611112</v>
      </c>
      <c r="H1356" s="354">
        <v>45820.339108796295</v>
      </c>
      <c r="I1356" s="19" t="str">
        <f t="shared" si="231"/>
        <v>J</v>
      </c>
      <c r="J1356" s="19" t="str">
        <f t="shared" si="232"/>
        <v>N</v>
      </c>
      <c r="K1356" s="19" t="str">
        <f t="shared" si="233"/>
        <v>zzzz</v>
      </c>
      <c r="L1356" s="19" t="str">
        <f t="shared" si="234"/>
        <v>TS</v>
      </c>
      <c r="M1356" s="19" t="str">
        <f t="shared" si="235"/>
        <v>-</v>
      </c>
      <c r="N1356" s="355" t="str">
        <f t="shared" si="236"/>
        <v/>
      </c>
      <c r="O1356" s="355" t="str">
        <f t="shared" si="237"/>
        <v/>
      </c>
      <c r="P1356" s="19" t="str">
        <f t="shared" si="238"/>
        <v/>
      </c>
      <c r="Q1356" s="355">
        <f t="shared" si="239"/>
        <v>5</v>
      </c>
      <c r="R1356" s="355">
        <f t="shared" si="240"/>
        <v>968</v>
      </c>
      <c r="S1356" s="355">
        <f t="shared" si="241"/>
        <v>968</v>
      </c>
    </row>
    <row r="1357" spans="1:19" ht="12.75" customHeight="1" thickBot="1" x14ac:dyDescent="0.25">
      <c r="A1357" s="31" t="s">
        <v>309</v>
      </c>
      <c r="B1357" s="31" t="s">
        <v>893</v>
      </c>
      <c r="C1357" s="31" t="s">
        <v>673</v>
      </c>
      <c r="E1357" s="341">
        <v>95</v>
      </c>
      <c r="F1357" s="31" t="s">
        <v>15</v>
      </c>
      <c r="G1357" s="354">
        <v>41535.410914351851</v>
      </c>
      <c r="H1357" s="354">
        <v>44978.626099537039</v>
      </c>
      <c r="I1357" s="19" t="str">
        <f t="shared" si="231"/>
        <v>J</v>
      </c>
      <c r="J1357" s="19" t="str">
        <f t="shared" si="232"/>
        <v>N</v>
      </c>
      <c r="K1357" s="19" t="str">
        <f t="shared" si="233"/>
        <v>zzzz</v>
      </c>
      <c r="L1357" s="19" t="str">
        <f t="shared" si="234"/>
        <v>TS</v>
      </c>
      <c r="M1357" s="19" t="str">
        <f t="shared" si="235"/>
        <v>-</v>
      </c>
      <c r="N1357" s="355" t="str">
        <f t="shared" si="236"/>
        <v/>
      </c>
      <c r="O1357" s="355" t="str">
        <f t="shared" si="237"/>
        <v/>
      </c>
      <c r="P1357" s="19" t="str">
        <f t="shared" si="238"/>
        <v/>
      </c>
      <c r="Q1357" s="355">
        <f t="shared" si="239"/>
        <v>6</v>
      </c>
      <c r="R1357" s="355">
        <f t="shared" si="240"/>
        <v>969</v>
      </c>
      <c r="S1357" s="355">
        <f t="shared" si="241"/>
        <v>969</v>
      </c>
    </row>
    <row r="1358" spans="1:19" ht="12.75" customHeight="1" thickBot="1" x14ac:dyDescent="0.25">
      <c r="A1358" s="31" t="s">
        <v>309</v>
      </c>
      <c r="B1358" s="31" t="s">
        <v>893</v>
      </c>
      <c r="C1358" s="31" t="s">
        <v>673</v>
      </c>
      <c r="F1358" s="31" t="s">
        <v>12</v>
      </c>
      <c r="G1358" s="354">
        <v>43606.627847222226</v>
      </c>
      <c r="H1358" s="354">
        <v>44777.503692129627</v>
      </c>
      <c r="I1358" s="19" t="str">
        <f t="shared" si="231"/>
        <v>J</v>
      </c>
      <c r="J1358" s="19" t="str">
        <f t="shared" si="232"/>
        <v>N</v>
      </c>
      <c r="K1358" s="19" t="str">
        <f t="shared" si="233"/>
        <v>zzzz</v>
      </c>
      <c r="L1358" s="19" t="str">
        <f t="shared" si="234"/>
        <v>TS</v>
      </c>
      <c r="M1358" s="19" t="str">
        <f t="shared" si="235"/>
        <v>-</v>
      </c>
      <c r="N1358" s="355" t="str">
        <f t="shared" si="236"/>
        <v/>
      </c>
      <c r="O1358" s="355" t="str">
        <f t="shared" si="237"/>
        <v/>
      </c>
      <c r="P1358" s="19" t="str">
        <f t="shared" si="238"/>
        <v/>
      </c>
      <c r="Q1358" s="355">
        <f t="shared" si="239"/>
        <v>7</v>
      </c>
      <c r="R1358" s="355">
        <f t="shared" si="240"/>
        <v>970</v>
      </c>
      <c r="S1358" s="355">
        <f t="shared" si="241"/>
        <v>970</v>
      </c>
    </row>
    <row r="1359" spans="1:19" ht="12.75" customHeight="1" thickBot="1" x14ac:dyDescent="0.25">
      <c r="A1359" s="31" t="s">
        <v>309</v>
      </c>
      <c r="B1359" s="31" t="s">
        <v>893</v>
      </c>
      <c r="C1359" s="31" t="s">
        <v>673</v>
      </c>
      <c r="F1359" s="31" t="s">
        <v>13</v>
      </c>
      <c r="G1359" s="354">
        <v>44357.68787037037</v>
      </c>
      <c r="H1359" s="354">
        <v>45538.657314814816</v>
      </c>
      <c r="I1359" s="19" t="str">
        <f t="shared" si="231"/>
        <v>J</v>
      </c>
      <c r="J1359" s="19" t="str">
        <f t="shared" si="232"/>
        <v>N</v>
      </c>
      <c r="K1359" s="19" t="str">
        <f t="shared" si="233"/>
        <v>zzzz</v>
      </c>
      <c r="L1359" s="19" t="str">
        <f t="shared" si="234"/>
        <v>TS</v>
      </c>
      <c r="M1359" s="19" t="str">
        <f t="shared" si="235"/>
        <v>-</v>
      </c>
      <c r="N1359" s="355">
        <f t="shared" si="236"/>
        <v>8</v>
      </c>
      <c r="O1359" s="355" t="str">
        <f t="shared" si="237"/>
        <v/>
      </c>
      <c r="P1359" s="19" t="str">
        <f t="shared" si="238"/>
        <v/>
      </c>
      <c r="Q1359" s="355">
        <f t="shared" si="239"/>
        <v>8</v>
      </c>
      <c r="R1359" s="355">
        <f t="shared" si="240"/>
        <v>971</v>
      </c>
      <c r="S1359" s="355">
        <f t="shared" si="241"/>
        <v>971</v>
      </c>
    </row>
    <row r="1360" spans="1:19" ht="12.75" customHeight="1" thickBot="1" x14ac:dyDescent="0.25">
      <c r="A1360" s="31" t="s">
        <v>316</v>
      </c>
      <c r="B1360" s="31" t="s">
        <v>956</v>
      </c>
      <c r="C1360" s="31" t="s">
        <v>673</v>
      </c>
      <c r="F1360" s="31" t="s">
        <v>6</v>
      </c>
      <c r="G1360" s="354">
        <v>45314.486527777779</v>
      </c>
      <c r="H1360" s="354">
        <v>45314.486527777779</v>
      </c>
      <c r="I1360" s="19" t="str">
        <f t="shared" si="231"/>
        <v>J</v>
      </c>
      <c r="J1360" s="19" t="str">
        <f t="shared" si="232"/>
        <v>N</v>
      </c>
      <c r="K1360" s="19" t="str">
        <f t="shared" si="233"/>
        <v>zzzz</v>
      </c>
      <c r="L1360" s="19" t="str">
        <f t="shared" si="234"/>
        <v>TS</v>
      </c>
      <c r="M1360" s="19" t="str">
        <f t="shared" si="235"/>
        <v>-</v>
      </c>
      <c r="N1360" s="355" t="str">
        <f t="shared" si="236"/>
        <v/>
      </c>
      <c r="O1360" s="355" t="str">
        <f t="shared" si="237"/>
        <v/>
      </c>
      <c r="P1360" s="19" t="str">
        <f t="shared" si="238"/>
        <v/>
      </c>
      <c r="Q1360" s="355">
        <f t="shared" si="239"/>
        <v>1</v>
      </c>
      <c r="R1360" s="355">
        <f t="shared" si="240"/>
        <v>972</v>
      </c>
      <c r="S1360" s="355">
        <f t="shared" si="241"/>
        <v>972</v>
      </c>
    </row>
    <row r="1361" spans="1:19" ht="12.75" customHeight="1" thickBot="1" x14ac:dyDescent="0.25">
      <c r="A1361" s="341" t="s">
        <v>316</v>
      </c>
      <c r="B1361" s="341" t="s">
        <v>956</v>
      </c>
      <c r="C1361" s="341" t="s">
        <v>673</v>
      </c>
      <c r="E1361" s="341">
        <v>63</v>
      </c>
      <c r="F1361" s="341" t="s">
        <v>16</v>
      </c>
      <c r="G1361" s="354">
        <v>44601.488888888889</v>
      </c>
      <c r="H1361" s="354">
        <v>45603.580659722225</v>
      </c>
      <c r="I1361" s="19" t="str">
        <f t="shared" si="231"/>
        <v>J</v>
      </c>
      <c r="J1361" s="19" t="str">
        <f t="shared" si="232"/>
        <v>N</v>
      </c>
      <c r="K1361" s="19" t="str">
        <f t="shared" si="233"/>
        <v>zzzz</v>
      </c>
      <c r="L1361" s="19" t="str">
        <f t="shared" si="234"/>
        <v>TS</v>
      </c>
      <c r="M1361" s="353" t="str">
        <f t="shared" si="235"/>
        <v>-</v>
      </c>
      <c r="N1361" s="356" t="str">
        <f t="shared" si="236"/>
        <v/>
      </c>
      <c r="O1361" s="356" t="str">
        <f t="shared" si="237"/>
        <v/>
      </c>
      <c r="P1361" s="353" t="str">
        <f t="shared" si="238"/>
        <v/>
      </c>
      <c r="Q1361" s="356">
        <f t="shared" si="239"/>
        <v>2</v>
      </c>
      <c r="R1361" s="356">
        <f t="shared" si="240"/>
        <v>973</v>
      </c>
      <c r="S1361" s="356">
        <f t="shared" si="241"/>
        <v>973</v>
      </c>
    </row>
    <row r="1362" spans="1:19" ht="12.75" customHeight="1" thickBot="1" x14ac:dyDescent="0.25">
      <c r="A1362" s="31" t="s">
        <v>316</v>
      </c>
      <c r="B1362" s="31" t="s">
        <v>956</v>
      </c>
      <c r="C1362" s="31" t="s">
        <v>673</v>
      </c>
      <c r="F1362" s="31" t="s">
        <v>9</v>
      </c>
      <c r="G1362" s="354">
        <v>45309.617442129631</v>
      </c>
      <c r="H1362" s="354">
        <v>45632.625821759262</v>
      </c>
      <c r="I1362" s="19" t="str">
        <f t="shared" si="231"/>
        <v>J</v>
      </c>
      <c r="J1362" s="19" t="str">
        <f t="shared" si="232"/>
        <v>N</v>
      </c>
      <c r="K1362" s="19" t="str">
        <f t="shared" si="233"/>
        <v>zzzz</v>
      </c>
      <c r="L1362" s="19" t="str">
        <f t="shared" si="234"/>
        <v>TS</v>
      </c>
      <c r="M1362" s="19" t="str">
        <f t="shared" si="235"/>
        <v>-</v>
      </c>
      <c r="N1362" s="355" t="str">
        <f t="shared" si="236"/>
        <v/>
      </c>
      <c r="O1362" s="355" t="str">
        <f t="shared" si="237"/>
        <v/>
      </c>
      <c r="P1362" s="19" t="str">
        <f t="shared" si="238"/>
        <v/>
      </c>
      <c r="Q1362" s="355">
        <f t="shared" si="239"/>
        <v>3</v>
      </c>
      <c r="R1362" s="355">
        <f t="shared" si="240"/>
        <v>974</v>
      </c>
      <c r="S1362" s="355">
        <f t="shared" si="241"/>
        <v>974</v>
      </c>
    </row>
    <row r="1363" spans="1:19" ht="12.75" customHeight="1" thickBot="1" x14ac:dyDescent="0.25">
      <c r="A1363" s="31" t="s">
        <v>316</v>
      </c>
      <c r="B1363" s="341" t="s">
        <v>645</v>
      </c>
      <c r="C1363" s="31" t="s">
        <v>673</v>
      </c>
      <c r="F1363" s="31" t="s">
        <v>10</v>
      </c>
      <c r="G1363" s="354">
        <v>43800.432870370372</v>
      </c>
      <c r="H1363" s="354">
        <v>45453.659826388888</v>
      </c>
      <c r="I1363" s="19" t="str">
        <f t="shared" si="231"/>
        <v>J</v>
      </c>
      <c r="J1363" s="19" t="str">
        <f t="shared" si="232"/>
        <v>N</v>
      </c>
      <c r="K1363" s="19" t="str">
        <f t="shared" si="233"/>
        <v>zzzz</v>
      </c>
      <c r="L1363" s="19" t="str">
        <f t="shared" si="234"/>
        <v>TS</v>
      </c>
      <c r="M1363" s="19" t="str">
        <f t="shared" si="235"/>
        <v>-</v>
      </c>
      <c r="N1363" s="355" t="str">
        <f t="shared" si="236"/>
        <v/>
      </c>
      <c r="O1363" s="355" t="str">
        <f t="shared" si="237"/>
        <v/>
      </c>
      <c r="P1363" s="19" t="str">
        <f t="shared" si="238"/>
        <v/>
      </c>
      <c r="Q1363" s="355">
        <f t="shared" si="239"/>
        <v>4</v>
      </c>
      <c r="R1363" s="355">
        <f t="shared" si="240"/>
        <v>975</v>
      </c>
      <c r="S1363" s="355">
        <f t="shared" si="241"/>
        <v>975</v>
      </c>
    </row>
    <row r="1364" spans="1:19" ht="12.75" customHeight="1" thickBot="1" x14ac:dyDescent="0.25">
      <c r="A1364" s="341" t="s">
        <v>316</v>
      </c>
      <c r="B1364" s="341" t="s">
        <v>956</v>
      </c>
      <c r="C1364" s="341" t="s">
        <v>673</v>
      </c>
      <c r="F1364" s="341" t="s">
        <v>11</v>
      </c>
      <c r="G1364" s="354">
        <v>43182.332291666666</v>
      </c>
      <c r="H1364" s="354">
        <v>45258.536377314813</v>
      </c>
      <c r="I1364" s="19" t="str">
        <f t="shared" si="231"/>
        <v>J</v>
      </c>
      <c r="J1364" s="19" t="str">
        <f t="shared" si="232"/>
        <v>N</v>
      </c>
      <c r="K1364" s="19" t="str">
        <f t="shared" si="233"/>
        <v>zzzz</v>
      </c>
      <c r="L1364" s="19" t="str">
        <f t="shared" si="234"/>
        <v>TS</v>
      </c>
      <c r="M1364" s="19" t="str">
        <f t="shared" si="235"/>
        <v>-</v>
      </c>
      <c r="N1364" s="355" t="str">
        <f t="shared" si="236"/>
        <v/>
      </c>
      <c r="O1364" s="355" t="str">
        <f t="shared" si="237"/>
        <v/>
      </c>
      <c r="P1364" s="19" t="str">
        <f t="shared" si="238"/>
        <v/>
      </c>
      <c r="Q1364" s="355">
        <f t="shared" si="239"/>
        <v>5</v>
      </c>
      <c r="R1364" s="355">
        <f t="shared" si="240"/>
        <v>976</v>
      </c>
      <c r="S1364" s="355">
        <f t="shared" si="241"/>
        <v>976</v>
      </c>
    </row>
    <row r="1365" spans="1:19" ht="12.75" customHeight="1" thickBot="1" x14ac:dyDescent="0.25">
      <c r="A1365" s="341" t="s">
        <v>316</v>
      </c>
      <c r="B1365" s="341" t="s">
        <v>956</v>
      </c>
      <c r="C1365" s="341" t="s">
        <v>673</v>
      </c>
      <c r="E1365" s="341">
        <v>96</v>
      </c>
      <c r="F1365" s="341" t="s">
        <v>15</v>
      </c>
      <c r="G1365" s="354">
        <v>41535.410740740743</v>
      </c>
      <c r="H1365" s="354">
        <v>44978.626215277778</v>
      </c>
      <c r="I1365" s="19" t="str">
        <f t="shared" si="231"/>
        <v>J</v>
      </c>
      <c r="J1365" s="19" t="str">
        <f t="shared" si="232"/>
        <v>N</v>
      </c>
      <c r="K1365" s="19" t="str">
        <f t="shared" si="233"/>
        <v>zzzz</v>
      </c>
      <c r="L1365" s="19" t="str">
        <f t="shared" si="234"/>
        <v>TS</v>
      </c>
      <c r="M1365" s="19" t="str">
        <f t="shared" si="235"/>
        <v>-</v>
      </c>
      <c r="N1365" s="355" t="str">
        <f t="shared" si="236"/>
        <v/>
      </c>
      <c r="O1365" s="355" t="str">
        <f t="shared" si="237"/>
        <v/>
      </c>
      <c r="P1365" s="19" t="str">
        <f t="shared" si="238"/>
        <v/>
      </c>
      <c r="Q1365" s="355">
        <f t="shared" si="239"/>
        <v>6</v>
      </c>
      <c r="R1365" s="355">
        <f t="shared" si="240"/>
        <v>977</v>
      </c>
      <c r="S1365" s="355">
        <f t="shared" si="241"/>
        <v>977</v>
      </c>
    </row>
    <row r="1366" spans="1:19" ht="12.75" customHeight="1" thickBot="1" x14ac:dyDescent="0.25">
      <c r="A1366" s="31" t="s">
        <v>316</v>
      </c>
      <c r="B1366" s="31" t="s">
        <v>956</v>
      </c>
      <c r="C1366" s="31" t="s">
        <v>673</v>
      </c>
      <c r="F1366" s="31" t="s">
        <v>12</v>
      </c>
      <c r="G1366" s="354">
        <v>42854.426874999997</v>
      </c>
      <c r="H1366" s="354">
        <v>44777.503900462965</v>
      </c>
      <c r="I1366" s="19" t="str">
        <f t="shared" si="231"/>
        <v>J</v>
      </c>
      <c r="J1366" s="19" t="str">
        <f t="shared" si="232"/>
        <v>N</v>
      </c>
      <c r="K1366" s="19" t="str">
        <f t="shared" si="233"/>
        <v>zzzz</v>
      </c>
      <c r="L1366" s="19" t="str">
        <f t="shared" si="234"/>
        <v>TS</v>
      </c>
      <c r="M1366" s="19" t="str">
        <f t="shared" si="235"/>
        <v>-</v>
      </c>
      <c r="N1366" s="355" t="str">
        <f t="shared" si="236"/>
        <v/>
      </c>
      <c r="O1366" s="355" t="str">
        <f t="shared" si="237"/>
        <v/>
      </c>
      <c r="P1366" s="19" t="str">
        <f t="shared" si="238"/>
        <v/>
      </c>
      <c r="Q1366" s="355">
        <f t="shared" si="239"/>
        <v>7</v>
      </c>
      <c r="R1366" s="355">
        <f t="shared" si="240"/>
        <v>978</v>
      </c>
      <c r="S1366" s="355">
        <f t="shared" si="241"/>
        <v>978</v>
      </c>
    </row>
    <row r="1367" spans="1:19" ht="12.75" customHeight="1" thickBot="1" x14ac:dyDescent="0.25">
      <c r="A1367" s="31" t="s">
        <v>316</v>
      </c>
      <c r="B1367" s="31" t="s">
        <v>956</v>
      </c>
      <c r="C1367" s="31" t="s">
        <v>673</v>
      </c>
      <c r="F1367" s="31" t="s">
        <v>13</v>
      </c>
      <c r="G1367" s="354">
        <v>44357.688402777778</v>
      </c>
      <c r="H1367" s="354">
        <v>45538.657627314817</v>
      </c>
      <c r="I1367" s="19" t="str">
        <f t="shared" si="231"/>
        <v>J</v>
      </c>
      <c r="J1367" s="19" t="str">
        <f t="shared" si="232"/>
        <v>N</v>
      </c>
      <c r="K1367" s="19" t="str">
        <f t="shared" si="233"/>
        <v>zzzz</v>
      </c>
      <c r="L1367" s="19" t="str">
        <f t="shared" si="234"/>
        <v>TS</v>
      </c>
      <c r="M1367" s="19" t="str">
        <f t="shared" si="235"/>
        <v>-</v>
      </c>
      <c r="N1367" s="355">
        <f t="shared" si="236"/>
        <v>8</v>
      </c>
      <c r="O1367" s="355" t="str">
        <f t="shared" si="237"/>
        <v/>
      </c>
      <c r="P1367" s="19" t="str">
        <f t="shared" si="238"/>
        <v/>
      </c>
      <c r="Q1367" s="355">
        <f t="shared" si="239"/>
        <v>8</v>
      </c>
      <c r="R1367" s="355">
        <f t="shared" si="240"/>
        <v>979</v>
      </c>
      <c r="S1367" s="355">
        <f t="shared" si="241"/>
        <v>979</v>
      </c>
    </row>
    <row r="1368" spans="1:19" ht="12.75" customHeight="1" thickBot="1" x14ac:dyDescent="0.25">
      <c r="A1368" s="31" t="s">
        <v>1108</v>
      </c>
      <c r="B1368" s="31" t="s">
        <v>1163</v>
      </c>
      <c r="C1368" s="31" t="s">
        <v>673</v>
      </c>
      <c r="F1368" s="31" t="s">
        <v>6</v>
      </c>
      <c r="G1368" s="354">
        <v>45314.48673611111</v>
      </c>
      <c r="H1368" s="354">
        <v>45314.48673611111</v>
      </c>
      <c r="I1368" s="19" t="str">
        <f t="shared" si="231"/>
        <v>J</v>
      </c>
      <c r="J1368" s="19" t="str">
        <f t="shared" si="232"/>
        <v>N</v>
      </c>
      <c r="K1368" s="19" t="str">
        <f t="shared" si="233"/>
        <v>zzzz</v>
      </c>
      <c r="L1368" s="19" t="str">
        <f t="shared" si="234"/>
        <v>TS</v>
      </c>
      <c r="M1368" s="19" t="str">
        <f t="shared" si="235"/>
        <v>-</v>
      </c>
      <c r="N1368" s="355" t="str">
        <f t="shared" si="236"/>
        <v/>
      </c>
      <c r="O1368" s="355" t="str">
        <f t="shared" si="237"/>
        <v/>
      </c>
      <c r="P1368" s="19" t="str">
        <f t="shared" si="238"/>
        <v/>
      </c>
      <c r="Q1368" s="355">
        <f t="shared" si="239"/>
        <v>1</v>
      </c>
      <c r="R1368" s="355">
        <f t="shared" si="240"/>
        <v>980</v>
      </c>
      <c r="S1368" s="355">
        <f t="shared" si="241"/>
        <v>980</v>
      </c>
    </row>
    <row r="1369" spans="1:19" ht="12.75" customHeight="1" thickBot="1" x14ac:dyDescent="0.25">
      <c r="A1369" s="31" t="s">
        <v>1108</v>
      </c>
      <c r="B1369" s="31" t="s">
        <v>1202</v>
      </c>
      <c r="C1369" s="31" t="s">
        <v>673</v>
      </c>
      <c r="E1369" s="341">
        <v>22</v>
      </c>
      <c r="F1369" s="31" t="s">
        <v>7</v>
      </c>
      <c r="G1369" s="354">
        <v>44984.56826388889</v>
      </c>
      <c r="H1369" s="354">
        <v>44984.56826388889</v>
      </c>
      <c r="I1369" s="19" t="str">
        <f t="shared" si="231"/>
        <v>J</v>
      </c>
      <c r="J1369" s="19" t="str">
        <f t="shared" si="232"/>
        <v>N</v>
      </c>
      <c r="K1369" s="19" t="str">
        <f t="shared" si="233"/>
        <v>zzzz</v>
      </c>
      <c r="L1369" s="19" t="str">
        <f t="shared" si="234"/>
        <v>TS</v>
      </c>
      <c r="M1369" s="19" t="str">
        <f t="shared" si="235"/>
        <v>-</v>
      </c>
      <c r="N1369" s="355" t="str">
        <f t="shared" si="236"/>
        <v/>
      </c>
      <c r="O1369" s="355" t="str">
        <f t="shared" si="237"/>
        <v/>
      </c>
      <c r="P1369" s="19" t="str">
        <f t="shared" si="238"/>
        <v/>
      </c>
      <c r="Q1369" s="355">
        <f t="shared" si="239"/>
        <v>2</v>
      </c>
      <c r="R1369" s="355">
        <f t="shared" si="240"/>
        <v>981</v>
      </c>
      <c r="S1369" s="355">
        <f t="shared" si="241"/>
        <v>981</v>
      </c>
    </row>
    <row r="1370" spans="1:19" ht="12.75" customHeight="1" thickBot="1" x14ac:dyDescent="0.25">
      <c r="A1370" s="31" t="s">
        <v>1108</v>
      </c>
      <c r="B1370" s="31" t="s">
        <v>1163</v>
      </c>
      <c r="C1370" s="31" t="s">
        <v>673</v>
      </c>
      <c r="F1370" s="31" t="s">
        <v>9</v>
      </c>
      <c r="G1370" s="354">
        <v>45309.617638888885</v>
      </c>
      <c r="H1370" s="354">
        <v>45632.625960648147</v>
      </c>
      <c r="I1370" s="19" t="str">
        <f t="shared" si="231"/>
        <v>J</v>
      </c>
      <c r="J1370" s="19" t="str">
        <f t="shared" si="232"/>
        <v>N</v>
      </c>
      <c r="K1370" s="19" t="str">
        <f t="shared" si="233"/>
        <v>zzzz</v>
      </c>
      <c r="L1370" s="19" t="str">
        <f t="shared" si="234"/>
        <v>TS</v>
      </c>
      <c r="M1370" s="19" t="str">
        <f t="shared" si="235"/>
        <v>-</v>
      </c>
      <c r="N1370" s="355" t="str">
        <f t="shared" si="236"/>
        <v/>
      </c>
      <c r="O1370" s="355" t="str">
        <f t="shared" si="237"/>
        <v/>
      </c>
      <c r="P1370" s="19" t="str">
        <f t="shared" si="238"/>
        <v/>
      </c>
      <c r="Q1370" s="355">
        <f t="shared" si="239"/>
        <v>3</v>
      </c>
      <c r="R1370" s="355">
        <f t="shared" si="240"/>
        <v>982</v>
      </c>
      <c r="S1370" s="355">
        <f t="shared" si="241"/>
        <v>982</v>
      </c>
    </row>
    <row r="1371" spans="1:19" ht="12.75" customHeight="1" thickBot="1" x14ac:dyDescent="0.25">
      <c r="A1371" s="31" t="s">
        <v>1108</v>
      </c>
      <c r="B1371" s="31" t="s">
        <v>1163</v>
      </c>
      <c r="C1371" s="31" t="s">
        <v>673</v>
      </c>
      <c r="F1371" s="31" t="s">
        <v>11</v>
      </c>
      <c r="G1371" s="354">
        <v>45677.619131944448</v>
      </c>
      <c r="H1371" s="354">
        <v>45677.619131944448</v>
      </c>
      <c r="I1371" s="19" t="str">
        <f t="shared" si="231"/>
        <v>J</v>
      </c>
      <c r="J1371" s="19" t="str">
        <f t="shared" si="232"/>
        <v>N</v>
      </c>
      <c r="K1371" s="19" t="str">
        <f t="shared" si="233"/>
        <v>zzzz</v>
      </c>
      <c r="L1371" s="19" t="str">
        <f t="shared" si="234"/>
        <v>TS</v>
      </c>
      <c r="M1371" s="19" t="str">
        <f t="shared" si="235"/>
        <v>-</v>
      </c>
      <c r="N1371" s="355" t="str">
        <f t="shared" si="236"/>
        <v/>
      </c>
      <c r="O1371" s="355" t="str">
        <f t="shared" si="237"/>
        <v/>
      </c>
      <c r="P1371" s="19" t="str">
        <f t="shared" si="238"/>
        <v/>
      </c>
      <c r="Q1371" s="355">
        <f t="shared" si="239"/>
        <v>4</v>
      </c>
      <c r="R1371" s="355">
        <f t="shared" si="240"/>
        <v>983</v>
      </c>
      <c r="S1371" s="355">
        <f t="shared" si="241"/>
        <v>983</v>
      </c>
    </row>
    <row r="1372" spans="1:19" ht="12.75" customHeight="1" thickBot="1" x14ac:dyDescent="0.25">
      <c r="A1372" s="31" t="s">
        <v>1108</v>
      </c>
      <c r="B1372" s="31" t="s">
        <v>1109</v>
      </c>
      <c r="C1372" s="31" t="s">
        <v>673</v>
      </c>
      <c r="F1372" s="31" t="s">
        <v>15</v>
      </c>
      <c r="G1372" s="354">
        <v>44736.593680555554</v>
      </c>
      <c r="H1372" s="354">
        <v>44736.593680555554</v>
      </c>
      <c r="I1372" s="19" t="str">
        <f t="shared" si="231"/>
        <v>J</v>
      </c>
      <c r="J1372" s="19" t="str">
        <f t="shared" si="232"/>
        <v>N</v>
      </c>
      <c r="K1372" s="19" t="str">
        <f t="shared" si="233"/>
        <v>zzzz</v>
      </c>
      <c r="L1372" s="19" t="str">
        <f t="shared" si="234"/>
        <v>TS</v>
      </c>
      <c r="M1372" s="19" t="str">
        <f t="shared" si="235"/>
        <v>-</v>
      </c>
      <c r="N1372" s="355" t="str">
        <f t="shared" si="236"/>
        <v/>
      </c>
      <c r="O1372" s="355" t="str">
        <f t="shared" si="237"/>
        <v/>
      </c>
      <c r="P1372" s="19" t="str">
        <f t="shared" si="238"/>
        <v/>
      </c>
      <c r="Q1372" s="355">
        <f t="shared" si="239"/>
        <v>5</v>
      </c>
      <c r="R1372" s="355">
        <f t="shared" si="240"/>
        <v>984</v>
      </c>
      <c r="S1372" s="355">
        <f t="shared" si="241"/>
        <v>984</v>
      </c>
    </row>
    <row r="1373" spans="1:19" ht="12.75" customHeight="1" thickBot="1" x14ac:dyDescent="0.25">
      <c r="A1373" s="341" t="s">
        <v>1108</v>
      </c>
      <c r="B1373" s="341" t="s">
        <v>1163</v>
      </c>
      <c r="C1373" s="341" t="s">
        <v>673</v>
      </c>
      <c r="F1373" s="341" t="s">
        <v>12</v>
      </c>
      <c r="G1373" s="354">
        <v>44907.564421296294</v>
      </c>
      <c r="H1373" s="354">
        <v>44907.564421296294</v>
      </c>
      <c r="I1373" s="19" t="str">
        <f t="shared" si="231"/>
        <v>J</v>
      </c>
      <c r="J1373" s="19" t="str">
        <f t="shared" si="232"/>
        <v>N</v>
      </c>
      <c r="K1373" s="19" t="str">
        <f t="shared" si="233"/>
        <v>zzzz</v>
      </c>
      <c r="L1373" s="19" t="str">
        <f t="shared" si="234"/>
        <v>TS</v>
      </c>
      <c r="M1373" s="353" t="str">
        <f t="shared" si="235"/>
        <v>-</v>
      </c>
      <c r="N1373" s="356">
        <f t="shared" si="236"/>
        <v>6</v>
      </c>
      <c r="O1373" s="356" t="str">
        <f t="shared" si="237"/>
        <v/>
      </c>
      <c r="P1373" s="353" t="str">
        <f t="shared" si="238"/>
        <v/>
      </c>
      <c r="Q1373" s="356">
        <f t="shared" si="239"/>
        <v>6</v>
      </c>
      <c r="R1373" s="356">
        <f t="shared" si="240"/>
        <v>985</v>
      </c>
      <c r="S1373" s="356">
        <f t="shared" si="241"/>
        <v>985</v>
      </c>
    </row>
    <row r="1374" spans="1:19" ht="12.75" customHeight="1" thickBot="1" x14ac:dyDescent="0.25">
      <c r="A1374" s="31" t="s">
        <v>117</v>
      </c>
      <c r="B1374" s="31" t="s">
        <v>646</v>
      </c>
      <c r="C1374" s="31" t="s">
        <v>673</v>
      </c>
      <c r="F1374" s="31" t="s">
        <v>6</v>
      </c>
      <c r="G1374" s="354">
        <v>45314.490659722222</v>
      </c>
      <c r="H1374" s="354">
        <v>45314.490659722222</v>
      </c>
      <c r="I1374" s="19" t="str">
        <f t="shared" si="231"/>
        <v>J</v>
      </c>
      <c r="J1374" s="19" t="str">
        <f t="shared" si="232"/>
        <v>N</v>
      </c>
      <c r="K1374" s="19" t="str">
        <f t="shared" si="233"/>
        <v>zzzz</v>
      </c>
      <c r="L1374" s="19" t="str">
        <f t="shared" si="234"/>
        <v>TS</v>
      </c>
      <c r="M1374" s="19" t="str">
        <f t="shared" si="235"/>
        <v>-</v>
      </c>
      <c r="N1374" s="355" t="str">
        <f t="shared" si="236"/>
        <v/>
      </c>
      <c r="O1374" s="355" t="str">
        <f t="shared" si="237"/>
        <v/>
      </c>
      <c r="P1374" s="19" t="str">
        <f t="shared" si="238"/>
        <v/>
      </c>
      <c r="Q1374" s="355">
        <f t="shared" si="239"/>
        <v>1</v>
      </c>
      <c r="R1374" s="355">
        <f t="shared" si="240"/>
        <v>986</v>
      </c>
      <c r="S1374" s="355">
        <f t="shared" si="241"/>
        <v>986</v>
      </c>
    </row>
    <row r="1375" spans="1:19" ht="12.75" customHeight="1" thickBot="1" x14ac:dyDescent="0.25">
      <c r="A1375" s="31" t="s">
        <v>117</v>
      </c>
      <c r="B1375" s="31" t="s">
        <v>646</v>
      </c>
      <c r="C1375" s="31" t="s">
        <v>673</v>
      </c>
      <c r="F1375" s="31" t="s">
        <v>9</v>
      </c>
      <c r="G1375" s="354">
        <v>45309.617835648147</v>
      </c>
      <c r="H1375" s="354">
        <v>45632.626076388886</v>
      </c>
      <c r="I1375" s="19" t="str">
        <f t="shared" si="231"/>
        <v>J</v>
      </c>
      <c r="J1375" s="19" t="str">
        <f t="shared" si="232"/>
        <v>N</v>
      </c>
      <c r="K1375" s="19" t="str">
        <f t="shared" si="233"/>
        <v>zzzz</v>
      </c>
      <c r="L1375" s="19" t="str">
        <f t="shared" si="234"/>
        <v>TS</v>
      </c>
      <c r="M1375" s="19" t="str">
        <f t="shared" si="235"/>
        <v>-</v>
      </c>
      <c r="N1375" s="355" t="str">
        <f t="shared" si="236"/>
        <v/>
      </c>
      <c r="O1375" s="355" t="str">
        <f t="shared" si="237"/>
        <v/>
      </c>
      <c r="P1375" s="19" t="str">
        <f t="shared" si="238"/>
        <v/>
      </c>
      <c r="Q1375" s="355">
        <f t="shared" si="239"/>
        <v>2</v>
      </c>
      <c r="R1375" s="355">
        <f t="shared" si="240"/>
        <v>987</v>
      </c>
      <c r="S1375" s="355">
        <f t="shared" si="241"/>
        <v>987</v>
      </c>
    </row>
    <row r="1376" spans="1:19" ht="12.75" customHeight="1" thickBot="1" x14ac:dyDescent="0.25">
      <c r="A1376" s="341" t="s">
        <v>117</v>
      </c>
      <c r="B1376" s="341" t="s">
        <v>646</v>
      </c>
      <c r="C1376" s="341" t="s">
        <v>673</v>
      </c>
      <c r="F1376" s="341" t="s">
        <v>11</v>
      </c>
      <c r="G1376" s="354">
        <v>45799.364583333336</v>
      </c>
      <c r="H1376" s="354">
        <v>45799.364583333336</v>
      </c>
      <c r="I1376" s="19" t="str">
        <f t="shared" si="231"/>
        <v>J</v>
      </c>
      <c r="J1376" s="19" t="str">
        <f t="shared" si="232"/>
        <v>N</v>
      </c>
      <c r="K1376" s="19" t="str">
        <f t="shared" si="233"/>
        <v>zzzz</v>
      </c>
      <c r="L1376" s="19" t="str">
        <f t="shared" si="234"/>
        <v>TS</v>
      </c>
      <c r="M1376" s="353" t="str">
        <f t="shared" si="235"/>
        <v>-</v>
      </c>
      <c r="N1376" s="356" t="str">
        <f t="shared" si="236"/>
        <v/>
      </c>
      <c r="O1376" s="356" t="str">
        <f t="shared" si="237"/>
        <v/>
      </c>
      <c r="P1376" s="353" t="str">
        <f t="shared" si="238"/>
        <v/>
      </c>
      <c r="Q1376" s="356">
        <f t="shared" si="239"/>
        <v>3</v>
      </c>
      <c r="R1376" s="356">
        <f t="shared" si="240"/>
        <v>988</v>
      </c>
      <c r="S1376" s="356">
        <f t="shared" si="241"/>
        <v>988</v>
      </c>
    </row>
    <row r="1377" spans="1:19" ht="12.75" customHeight="1" thickBot="1" x14ac:dyDescent="0.25">
      <c r="A1377" s="31" t="s">
        <v>117</v>
      </c>
      <c r="B1377" s="31" t="s">
        <v>646</v>
      </c>
      <c r="C1377" s="31" t="s">
        <v>673</v>
      </c>
      <c r="F1377" s="31" t="s">
        <v>15</v>
      </c>
      <c r="G1377" s="354">
        <v>44736.594027777777</v>
      </c>
      <c r="H1377" s="354">
        <v>44736.594027777777</v>
      </c>
      <c r="I1377" s="19" t="str">
        <f t="shared" si="231"/>
        <v>J</v>
      </c>
      <c r="J1377" s="19" t="str">
        <f t="shared" si="232"/>
        <v>N</v>
      </c>
      <c r="K1377" s="19" t="str">
        <f t="shared" si="233"/>
        <v>zzzz</v>
      </c>
      <c r="L1377" s="19" t="str">
        <f t="shared" si="234"/>
        <v>TS</v>
      </c>
      <c r="M1377" s="19" t="str">
        <f t="shared" si="235"/>
        <v>-</v>
      </c>
      <c r="N1377" s="355" t="str">
        <f t="shared" si="236"/>
        <v/>
      </c>
      <c r="O1377" s="355" t="str">
        <f t="shared" si="237"/>
        <v/>
      </c>
      <c r="P1377" s="19" t="str">
        <f t="shared" si="238"/>
        <v/>
      </c>
      <c r="Q1377" s="355">
        <f t="shared" si="239"/>
        <v>4</v>
      </c>
      <c r="R1377" s="355">
        <f t="shared" si="240"/>
        <v>989</v>
      </c>
      <c r="S1377" s="355">
        <f t="shared" si="241"/>
        <v>989</v>
      </c>
    </row>
    <row r="1378" spans="1:19" ht="12.75" customHeight="1" thickBot="1" x14ac:dyDescent="0.25">
      <c r="A1378" s="31" t="s">
        <v>117</v>
      </c>
      <c r="B1378" s="31" t="s">
        <v>646</v>
      </c>
      <c r="C1378" s="31" t="s">
        <v>673</v>
      </c>
      <c r="E1378" s="341">
        <v>1</v>
      </c>
      <c r="F1378" s="31" t="s">
        <v>12</v>
      </c>
      <c r="G1378" s="354">
        <v>40219.332812499997</v>
      </c>
      <c r="H1378" s="354">
        <v>43987.755381944444</v>
      </c>
      <c r="I1378" s="19" t="str">
        <f t="shared" si="231"/>
        <v>J</v>
      </c>
      <c r="J1378" s="19" t="str">
        <f t="shared" si="232"/>
        <v>N</v>
      </c>
      <c r="K1378" s="19" t="str">
        <f t="shared" si="233"/>
        <v>zzzz</v>
      </c>
      <c r="L1378" s="19" t="str">
        <f t="shared" si="234"/>
        <v>TS</v>
      </c>
      <c r="M1378" s="19" t="str">
        <f t="shared" si="235"/>
        <v>-</v>
      </c>
      <c r="N1378" s="355">
        <f t="shared" si="236"/>
        <v>5</v>
      </c>
      <c r="O1378" s="355" t="str">
        <f t="shared" si="237"/>
        <v/>
      </c>
      <c r="P1378" s="19" t="str">
        <f t="shared" si="238"/>
        <v/>
      </c>
      <c r="Q1378" s="355">
        <f t="shared" si="239"/>
        <v>5</v>
      </c>
      <c r="R1378" s="355">
        <f t="shared" si="240"/>
        <v>990</v>
      </c>
      <c r="S1378" s="355">
        <f t="shared" si="241"/>
        <v>990</v>
      </c>
    </row>
    <row r="1379" spans="1:19" ht="12.75" customHeight="1" thickBot="1" x14ac:dyDescent="0.25">
      <c r="A1379" s="31" t="s">
        <v>83</v>
      </c>
      <c r="B1379" s="31" t="s">
        <v>647</v>
      </c>
      <c r="C1379" s="31" t="s">
        <v>673</v>
      </c>
      <c r="F1379" s="31" t="s">
        <v>6</v>
      </c>
      <c r="G1379" s="354">
        <v>43783.333553240744</v>
      </c>
      <c r="H1379" s="354">
        <v>43783.333553240744</v>
      </c>
      <c r="I1379" s="19" t="str">
        <f t="shared" si="231"/>
        <v>J</v>
      </c>
      <c r="J1379" s="19" t="str">
        <f t="shared" si="232"/>
        <v>N</v>
      </c>
      <c r="K1379" s="19" t="str">
        <f t="shared" si="233"/>
        <v>zzzz</v>
      </c>
      <c r="L1379" s="19" t="str">
        <f t="shared" si="234"/>
        <v>TS</v>
      </c>
      <c r="M1379" s="19" t="str">
        <f t="shared" si="235"/>
        <v>-</v>
      </c>
      <c r="N1379" s="355" t="str">
        <f t="shared" si="236"/>
        <v/>
      </c>
      <c r="O1379" s="355" t="str">
        <f t="shared" si="237"/>
        <v/>
      </c>
      <c r="P1379" s="19" t="str">
        <f t="shared" si="238"/>
        <v/>
      </c>
      <c r="Q1379" s="355">
        <f t="shared" si="239"/>
        <v>1</v>
      </c>
      <c r="R1379" s="355">
        <f t="shared" si="240"/>
        <v>991</v>
      </c>
      <c r="S1379" s="355">
        <f t="shared" si="241"/>
        <v>991</v>
      </c>
    </row>
    <row r="1380" spans="1:19" ht="12.75" customHeight="1" thickBot="1" x14ac:dyDescent="0.25">
      <c r="A1380" s="31" t="s">
        <v>83</v>
      </c>
      <c r="B1380" s="31" t="s">
        <v>647</v>
      </c>
      <c r="C1380" s="31" t="s">
        <v>673</v>
      </c>
      <c r="F1380" s="31" t="s">
        <v>9</v>
      </c>
      <c r="G1380" s="354">
        <v>44147.415520833332</v>
      </c>
      <c r="H1380" s="354">
        <v>45588.664652777778</v>
      </c>
      <c r="I1380" s="19" t="str">
        <f t="shared" si="231"/>
        <v>J</v>
      </c>
      <c r="J1380" s="19" t="str">
        <f t="shared" si="232"/>
        <v>N</v>
      </c>
      <c r="K1380" s="19" t="str">
        <f t="shared" si="233"/>
        <v>zzzz</v>
      </c>
      <c r="L1380" s="19" t="str">
        <f t="shared" si="234"/>
        <v>TS</v>
      </c>
      <c r="M1380" s="19" t="str">
        <f t="shared" si="235"/>
        <v>-</v>
      </c>
      <c r="N1380" s="355" t="str">
        <f t="shared" si="236"/>
        <v/>
      </c>
      <c r="O1380" s="355" t="str">
        <f t="shared" si="237"/>
        <v/>
      </c>
      <c r="P1380" s="19" t="str">
        <f t="shared" si="238"/>
        <v/>
      </c>
      <c r="Q1380" s="355">
        <f t="shared" si="239"/>
        <v>2</v>
      </c>
      <c r="R1380" s="355">
        <f t="shared" si="240"/>
        <v>992</v>
      </c>
      <c r="S1380" s="355">
        <f t="shared" si="241"/>
        <v>992</v>
      </c>
    </row>
    <row r="1381" spans="1:19" ht="12.75" customHeight="1" thickBot="1" x14ac:dyDescent="0.25">
      <c r="A1381" s="341" t="s">
        <v>83</v>
      </c>
      <c r="B1381" s="341" t="s">
        <v>647</v>
      </c>
      <c r="C1381" s="341" t="s">
        <v>673</v>
      </c>
      <c r="F1381" s="341" t="s">
        <v>11</v>
      </c>
      <c r="G1381" s="354">
        <v>45677.620289351849</v>
      </c>
      <c r="H1381" s="354">
        <v>45677.620289351849</v>
      </c>
      <c r="I1381" s="19" t="str">
        <f t="shared" si="231"/>
        <v>J</v>
      </c>
      <c r="J1381" s="19" t="str">
        <f t="shared" si="232"/>
        <v>N</v>
      </c>
      <c r="K1381" s="19" t="str">
        <f t="shared" si="233"/>
        <v>zzzz</v>
      </c>
      <c r="L1381" s="19" t="str">
        <f t="shared" si="234"/>
        <v>TS</v>
      </c>
      <c r="M1381" s="353" t="str">
        <f t="shared" si="235"/>
        <v>-</v>
      </c>
      <c r="N1381" s="356" t="str">
        <f t="shared" si="236"/>
        <v/>
      </c>
      <c r="O1381" s="356" t="str">
        <f t="shared" si="237"/>
        <v/>
      </c>
      <c r="P1381" s="353" t="str">
        <f t="shared" si="238"/>
        <v/>
      </c>
      <c r="Q1381" s="356">
        <f t="shared" si="239"/>
        <v>3</v>
      </c>
      <c r="R1381" s="356">
        <f t="shared" si="240"/>
        <v>993</v>
      </c>
      <c r="S1381" s="356">
        <f t="shared" si="241"/>
        <v>993</v>
      </c>
    </row>
    <row r="1382" spans="1:19" ht="12.75" customHeight="1" thickBot="1" x14ac:dyDescent="0.25">
      <c r="A1382" s="341" t="s">
        <v>83</v>
      </c>
      <c r="B1382" s="341" t="s">
        <v>647</v>
      </c>
      <c r="C1382" s="341" t="s">
        <v>673</v>
      </c>
      <c r="F1382" s="341" t="s">
        <v>15</v>
      </c>
      <c r="G1382" s="354">
        <v>44523</v>
      </c>
      <c r="H1382" s="354">
        <v>44603.362962962965</v>
      </c>
      <c r="I1382" s="19" t="str">
        <f t="shared" si="231"/>
        <v>J</v>
      </c>
      <c r="J1382" s="19" t="str">
        <f t="shared" si="232"/>
        <v>N</v>
      </c>
      <c r="K1382" s="19" t="str">
        <f t="shared" si="233"/>
        <v>zzzz</v>
      </c>
      <c r="L1382" s="19" t="str">
        <f t="shared" si="234"/>
        <v>TS</v>
      </c>
      <c r="M1382" s="353" t="str">
        <f t="shared" si="235"/>
        <v>-</v>
      </c>
      <c r="N1382" s="356" t="str">
        <f t="shared" si="236"/>
        <v/>
      </c>
      <c r="O1382" s="356" t="str">
        <f t="shared" si="237"/>
        <v/>
      </c>
      <c r="P1382" s="353" t="str">
        <f t="shared" si="238"/>
        <v/>
      </c>
      <c r="Q1382" s="356">
        <f t="shared" si="239"/>
        <v>4</v>
      </c>
      <c r="R1382" s="356">
        <f t="shared" si="240"/>
        <v>994</v>
      </c>
      <c r="S1382" s="356">
        <f t="shared" si="241"/>
        <v>994</v>
      </c>
    </row>
    <row r="1383" spans="1:19" ht="12.75" customHeight="1" thickBot="1" x14ac:dyDescent="0.25">
      <c r="A1383" s="341" t="s">
        <v>83</v>
      </c>
      <c r="B1383" s="341" t="s">
        <v>647</v>
      </c>
      <c r="C1383" s="341" t="s">
        <v>673</v>
      </c>
      <c r="F1383" s="341" t="s">
        <v>12</v>
      </c>
      <c r="G1383" s="354">
        <v>40652.459861111114</v>
      </c>
      <c r="H1383" s="354">
        <v>45315.361689814818</v>
      </c>
      <c r="I1383" s="19" t="str">
        <f t="shared" si="231"/>
        <v>J</v>
      </c>
      <c r="J1383" s="19" t="str">
        <f t="shared" si="232"/>
        <v>N</v>
      </c>
      <c r="K1383" s="19" t="str">
        <f t="shared" si="233"/>
        <v>zzzz</v>
      </c>
      <c r="L1383" s="19" t="str">
        <f t="shared" si="234"/>
        <v>TS</v>
      </c>
      <c r="M1383" s="353" t="str">
        <f t="shared" si="235"/>
        <v>-</v>
      </c>
      <c r="N1383" s="356" t="str">
        <f t="shared" si="236"/>
        <v/>
      </c>
      <c r="O1383" s="356" t="str">
        <f t="shared" si="237"/>
        <v/>
      </c>
      <c r="P1383" s="353" t="str">
        <f t="shared" si="238"/>
        <v/>
      </c>
      <c r="Q1383" s="356">
        <f t="shared" si="239"/>
        <v>5</v>
      </c>
      <c r="R1383" s="356">
        <f t="shared" si="240"/>
        <v>995</v>
      </c>
      <c r="S1383" s="356">
        <f t="shared" si="241"/>
        <v>995</v>
      </c>
    </row>
    <row r="1384" spans="1:19" ht="12.75" customHeight="1" thickBot="1" x14ac:dyDescent="0.25">
      <c r="A1384" s="31" t="s">
        <v>83</v>
      </c>
      <c r="B1384" s="31" t="s">
        <v>647</v>
      </c>
      <c r="C1384" s="31" t="s">
        <v>673</v>
      </c>
      <c r="E1384" s="341">
        <v>10</v>
      </c>
      <c r="F1384" s="31" t="s">
        <v>13</v>
      </c>
      <c r="G1384" s="354">
        <v>44986.399652777778</v>
      </c>
      <c r="H1384" s="354">
        <v>44986.399652777778</v>
      </c>
      <c r="I1384" s="19" t="str">
        <f t="shared" si="231"/>
        <v>J</v>
      </c>
      <c r="J1384" s="19" t="str">
        <f t="shared" si="232"/>
        <v>N</v>
      </c>
      <c r="K1384" s="19" t="str">
        <f t="shared" si="233"/>
        <v>zzzz</v>
      </c>
      <c r="L1384" s="19" t="str">
        <f t="shared" si="234"/>
        <v>TS</v>
      </c>
      <c r="M1384" s="19" t="str">
        <f t="shared" si="235"/>
        <v>-</v>
      </c>
      <c r="N1384" s="355">
        <f t="shared" si="236"/>
        <v>6</v>
      </c>
      <c r="O1384" s="355" t="str">
        <f t="shared" si="237"/>
        <v/>
      </c>
      <c r="P1384" s="19" t="str">
        <f t="shared" si="238"/>
        <v/>
      </c>
      <c r="Q1384" s="355">
        <f t="shared" si="239"/>
        <v>6</v>
      </c>
      <c r="R1384" s="355">
        <f t="shared" si="240"/>
        <v>996</v>
      </c>
      <c r="S1384" s="355">
        <f t="shared" si="241"/>
        <v>996</v>
      </c>
    </row>
    <row r="1385" spans="1:19" ht="12.75" customHeight="1" thickBot="1" x14ac:dyDescent="0.25">
      <c r="A1385" s="31" t="s">
        <v>37</v>
      </c>
      <c r="B1385" s="31" t="s">
        <v>1705</v>
      </c>
      <c r="C1385" s="31" t="s">
        <v>673</v>
      </c>
      <c r="F1385" s="31" t="s">
        <v>6</v>
      </c>
      <c r="G1385" s="354">
        <v>45314.491562499999</v>
      </c>
      <c r="H1385" s="354">
        <v>45314.491562499999</v>
      </c>
      <c r="I1385" s="19" t="str">
        <f t="shared" si="231"/>
        <v>J</v>
      </c>
      <c r="J1385" s="19" t="str">
        <f t="shared" si="232"/>
        <v>N</v>
      </c>
      <c r="K1385" s="19" t="str">
        <f t="shared" si="233"/>
        <v>zzzz</v>
      </c>
      <c r="L1385" s="19" t="str">
        <f t="shared" si="234"/>
        <v>VD</v>
      </c>
      <c r="M1385" s="19" t="str">
        <f t="shared" si="235"/>
        <v>-</v>
      </c>
      <c r="N1385" s="355" t="str">
        <f t="shared" si="236"/>
        <v/>
      </c>
      <c r="O1385" s="355" t="str">
        <f t="shared" si="237"/>
        <v/>
      </c>
      <c r="P1385" s="19" t="str">
        <f t="shared" si="238"/>
        <v/>
      </c>
      <c r="Q1385" s="355">
        <f t="shared" si="239"/>
        <v>1</v>
      </c>
      <c r="R1385" s="355">
        <f t="shared" si="240"/>
        <v>997</v>
      </c>
      <c r="S1385" s="355">
        <f t="shared" si="241"/>
        <v>997</v>
      </c>
    </row>
    <row r="1386" spans="1:19" ht="12.75" customHeight="1" thickBot="1" x14ac:dyDescent="0.25">
      <c r="A1386" s="341" t="s">
        <v>37</v>
      </c>
      <c r="B1386" s="341" t="s">
        <v>1131</v>
      </c>
      <c r="C1386" s="341" t="s">
        <v>673</v>
      </c>
      <c r="F1386" s="341" t="s">
        <v>7</v>
      </c>
      <c r="G1386" s="354">
        <v>44750.581597222219</v>
      </c>
      <c r="H1386" s="354">
        <v>44767.453275462962</v>
      </c>
      <c r="I1386" s="19" t="str">
        <f t="shared" si="231"/>
        <v>J</v>
      </c>
      <c r="J1386" s="19" t="str">
        <f t="shared" si="232"/>
        <v>N</v>
      </c>
      <c r="K1386" s="19" t="str">
        <f t="shared" si="233"/>
        <v>zzzz</v>
      </c>
      <c r="L1386" s="19" t="str">
        <f t="shared" si="234"/>
        <v>VD</v>
      </c>
      <c r="M1386" s="19" t="str">
        <f t="shared" si="235"/>
        <v>-</v>
      </c>
      <c r="N1386" s="355" t="str">
        <f t="shared" si="236"/>
        <v/>
      </c>
      <c r="O1386" s="355" t="str">
        <f t="shared" si="237"/>
        <v/>
      </c>
      <c r="P1386" s="19" t="str">
        <f t="shared" si="238"/>
        <v/>
      </c>
      <c r="Q1386" s="355">
        <f t="shared" si="239"/>
        <v>2</v>
      </c>
      <c r="R1386" s="355">
        <f t="shared" si="240"/>
        <v>998</v>
      </c>
      <c r="S1386" s="355">
        <f t="shared" si="241"/>
        <v>998</v>
      </c>
    </row>
    <row r="1387" spans="1:19" ht="12.75" customHeight="1" thickBot="1" x14ac:dyDescent="0.25">
      <c r="A1387" s="31" t="s">
        <v>37</v>
      </c>
      <c r="B1387" s="31" t="s">
        <v>1705</v>
      </c>
      <c r="C1387" s="31" t="s">
        <v>673</v>
      </c>
      <c r="E1387" s="358"/>
      <c r="F1387" s="31" t="s">
        <v>9</v>
      </c>
      <c r="G1387" s="354">
        <v>45309.618425925924</v>
      </c>
      <c r="H1387" s="354">
        <v>45632.626921296294</v>
      </c>
      <c r="I1387" s="19" t="str">
        <f t="shared" si="231"/>
        <v>J</v>
      </c>
      <c r="J1387" s="19" t="str">
        <f t="shared" si="232"/>
        <v>N</v>
      </c>
      <c r="K1387" s="19" t="str">
        <f t="shared" si="233"/>
        <v>zzzz</v>
      </c>
      <c r="L1387" s="19" t="str">
        <f t="shared" si="234"/>
        <v>VD</v>
      </c>
      <c r="M1387" s="19" t="str">
        <f t="shared" si="235"/>
        <v>-</v>
      </c>
      <c r="N1387" s="355" t="str">
        <f t="shared" si="236"/>
        <v/>
      </c>
      <c r="O1387" s="355" t="str">
        <f t="shared" si="237"/>
        <v/>
      </c>
      <c r="P1387" s="19" t="str">
        <f t="shared" si="238"/>
        <v/>
      </c>
      <c r="Q1387" s="355">
        <f t="shared" si="239"/>
        <v>3</v>
      </c>
      <c r="R1387" s="355">
        <f t="shared" si="240"/>
        <v>999</v>
      </c>
      <c r="S1387" s="355">
        <f t="shared" si="241"/>
        <v>999</v>
      </c>
    </row>
    <row r="1388" spans="1:19" ht="12.75" customHeight="1" thickBot="1" x14ac:dyDescent="0.25">
      <c r="A1388" s="31" t="s">
        <v>37</v>
      </c>
      <c r="B1388" s="31" t="s">
        <v>650</v>
      </c>
      <c r="C1388" s="31" t="s">
        <v>673</v>
      </c>
      <c r="F1388" s="31" t="s">
        <v>10</v>
      </c>
      <c r="G1388" s="354">
        <v>40482.568622685183</v>
      </c>
      <c r="H1388" s="354">
        <v>45453.653506944444</v>
      </c>
      <c r="I1388" s="19" t="str">
        <f t="shared" si="231"/>
        <v>J</v>
      </c>
      <c r="J1388" s="19" t="str">
        <f t="shared" si="232"/>
        <v>N</v>
      </c>
      <c r="K1388" s="19" t="str">
        <f t="shared" si="233"/>
        <v>zzzz</v>
      </c>
      <c r="L1388" s="19" t="str">
        <f t="shared" si="234"/>
        <v>VD</v>
      </c>
      <c r="M1388" s="19" t="str">
        <f t="shared" si="235"/>
        <v>-</v>
      </c>
      <c r="N1388" s="355" t="str">
        <f t="shared" si="236"/>
        <v/>
      </c>
      <c r="O1388" s="355" t="str">
        <f t="shared" si="237"/>
        <v/>
      </c>
      <c r="P1388" s="19" t="str">
        <f t="shared" si="238"/>
        <v/>
      </c>
      <c r="Q1388" s="355">
        <f t="shared" si="239"/>
        <v>4</v>
      </c>
      <c r="R1388" s="355">
        <f t="shared" si="240"/>
        <v>1000</v>
      </c>
      <c r="S1388" s="355">
        <f t="shared" si="241"/>
        <v>1000</v>
      </c>
    </row>
    <row r="1389" spans="1:19" ht="12.75" customHeight="1" thickBot="1" x14ac:dyDescent="0.25">
      <c r="A1389" s="31" t="s">
        <v>37</v>
      </c>
      <c r="B1389" s="31" t="s">
        <v>1705</v>
      </c>
      <c r="C1389" s="31" t="s">
        <v>673</v>
      </c>
      <c r="F1389" s="31" t="s">
        <v>11</v>
      </c>
      <c r="G1389" s="354">
        <v>45803.472037037034</v>
      </c>
      <c r="H1389" s="354">
        <v>45803.472037037034</v>
      </c>
      <c r="I1389" s="19" t="str">
        <f t="shared" si="231"/>
        <v>J</v>
      </c>
      <c r="J1389" s="19" t="str">
        <f t="shared" si="232"/>
        <v>N</v>
      </c>
      <c r="K1389" s="19" t="str">
        <f t="shared" si="233"/>
        <v>zzzz</v>
      </c>
      <c r="L1389" s="19" t="str">
        <f t="shared" si="234"/>
        <v>VD</v>
      </c>
      <c r="M1389" s="19" t="str">
        <f t="shared" si="235"/>
        <v>-</v>
      </c>
      <c r="N1389" s="355" t="str">
        <f t="shared" si="236"/>
        <v/>
      </c>
      <c r="O1389" s="355" t="str">
        <f t="shared" si="237"/>
        <v/>
      </c>
      <c r="P1389" s="19" t="str">
        <f t="shared" si="238"/>
        <v/>
      </c>
      <c r="Q1389" s="355">
        <f t="shared" si="239"/>
        <v>5</v>
      </c>
      <c r="R1389" s="355">
        <f t="shared" si="240"/>
        <v>1001</v>
      </c>
      <c r="S1389" s="355">
        <f t="shared" si="241"/>
        <v>1001</v>
      </c>
    </row>
    <row r="1390" spans="1:19" ht="12.75" customHeight="1" thickBot="1" x14ac:dyDescent="0.25">
      <c r="A1390" s="341" t="s">
        <v>37</v>
      </c>
      <c r="B1390" s="341" t="s">
        <v>1705</v>
      </c>
      <c r="C1390" s="341" t="s">
        <v>673</v>
      </c>
      <c r="F1390" s="341" t="s">
        <v>15</v>
      </c>
      <c r="G1390" s="354">
        <v>44523</v>
      </c>
      <c r="H1390" s="354">
        <v>45660.40829861111</v>
      </c>
      <c r="I1390" s="19" t="str">
        <f t="shared" si="231"/>
        <v>J</v>
      </c>
      <c r="J1390" s="19" t="str">
        <f t="shared" si="232"/>
        <v>N</v>
      </c>
      <c r="K1390" s="19" t="str">
        <f t="shared" si="233"/>
        <v>zzzz</v>
      </c>
      <c r="L1390" s="19" t="str">
        <f t="shared" si="234"/>
        <v>VD</v>
      </c>
      <c r="M1390" s="19" t="str">
        <f t="shared" si="235"/>
        <v>-</v>
      </c>
      <c r="N1390" s="355" t="str">
        <f t="shared" si="236"/>
        <v/>
      </c>
      <c r="O1390" s="355" t="str">
        <f t="shared" si="237"/>
        <v/>
      </c>
      <c r="P1390" s="19" t="str">
        <f t="shared" si="238"/>
        <v/>
      </c>
      <c r="Q1390" s="355">
        <f t="shared" si="239"/>
        <v>6</v>
      </c>
      <c r="R1390" s="355">
        <f t="shared" si="240"/>
        <v>1002</v>
      </c>
      <c r="S1390" s="355">
        <f t="shared" si="241"/>
        <v>1002</v>
      </c>
    </row>
    <row r="1391" spans="1:19" ht="12.75" customHeight="1" thickBot="1" x14ac:dyDescent="0.25">
      <c r="A1391" s="31" t="s">
        <v>37</v>
      </c>
      <c r="B1391" s="31" t="s">
        <v>1705</v>
      </c>
      <c r="C1391" s="31" t="s">
        <v>673</v>
      </c>
      <c r="F1391" s="31" t="s">
        <v>12</v>
      </c>
      <c r="G1391" s="354">
        <v>45812.686863425923</v>
      </c>
      <c r="H1391" s="354">
        <v>45812.686863425923</v>
      </c>
      <c r="I1391" s="19" t="str">
        <f t="shared" si="231"/>
        <v>J</v>
      </c>
      <c r="J1391" s="19" t="str">
        <f t="shared" si="232"/>
        <v>N</v>
      </c>
      <c r="K1391" s="19" t="str">
        <f t="shared" si="233"/>
        <v>zzzz</v>
      </c>
      <c r="L1391" s="19" t="str">
        <f t="shared" si="234"/>
        <v>VD</v>
      </c>
      <c r="M1391" s="19" t="str">
        <f t="shared" si="235"/>
        <v>-</v>
      </c>
      <c r="N1391" s="355" t="str">
        <f t="shared" si="236"/>
        <v/>
      </c>
      <c r="O1391" s="355" t="str">
        <f t="shared" si="237"/>
        <v/>
      </c>
      <c r="P1391" s="19" t="str">
        <f t="shared" si="238"/>
        <v/>
      </c>
      <c r="Q1391" s="355">
        <f t="shared" si="239"/>
        <v>7</v>
      </c>
      <c r="R1391" s="355">
        <f t="shared" si="240"/>
        <v>1003</v>
      </c>
      <c r="S1391" s="355">
        <f t="shared" si="241"/>
        <v>1003</v>
      </c>
    </row>
    <row r="1392" spans="1:19" ht="12.75" customHeight="1" thickBot="1" x14ac:dyDescent="0.25">
      <c r="A1392" s="31" t="s">
        <v>37</v>
      </c>
      <c r="B1392" s="31" t="s">
        <v>1705</v>
      </c>
      <c r="C1392" s="31" t="s">
        <v>673</v>
      </c>
      <c r="F1392" s="31" t="s">
        <v>13</v>
      </c>
      <c r="G1392" s="354">
        <v>43776.413055555553</v>
      </c>
      <c r="H1392" s="354">
        <v>45538.65929398148</v>
      </c>
      <c r="I1392" s="19" t="str">
        <f t="shared" si="231"/>
        <v>J</v>
      </c>
      <c r="J1392" s="19" t="str">
        <f t="shared" si="232"/>
        <v>N</v>
      </c>
      <c r="K1392" s="19" t="str">
        <f t="shared" si="233"/>
        <v>zzzz</v>
      </c>
      <c r="L1392" s="19" t="str">
        <f t="shared" si="234"/>
        <v>VD</v>
      </c>
      <c r="M1392" s="19" t="str">
        <f t="shared" si="235"/>
        <v>-</v>
      </c>
      <c r="N1392" s="355">
        <f t="shared" si="236"/>
        <v>8</v>
      </c>
      <c r="O1392" s="355" t="str">
        <f t="shared" si="237"/>
        <v/>
      </c>
      <c r="P1392" s="19" t="str">
        <f t="shared" si="238"/>
        <v/>
      </c>
      <c r="Q1392" s="355">
        <f t="shared" si="239"/>
        <v>8</v>
      </c>
      <c r="R1392" s="355">
        <f t="shared" si="240"/>
        <v>1004</v>
      </c>
      <c r="S1392" s="355">
        <f t="shared" si="241"/>
        <v>1004</v>
      </c>
    </row>
    <row r="1393" spans="1:19" ht="12.75" customHeight="1" thickBot="1" x14ac:dyDescent="0.25">
      <c r="A1393" s="341" t="s">
        <v>147</v>
      </c>
      <c r="B1393" s="341" t="s">
        <v>747</v>
      </c>
      <c r="C1393" s="341" t="s">
        <v>673</v>
      </c>
      <c r="E1393" s="341">
        <v>33</v>
      </c>
      <c r="F1393" s="341" t="s">
        <v>6</v>
      </c>
      <c r="G1393" s="354">
        <v>42886.317060185182</v>
      </c>
      <c r="H1393" s="354">
        <v>45470.358900462961</v>
      </c>
      <c r="I1393" s="19" t="str">
        <f t="shared" si="231"/>
        <v>J</v>
      </c>
      <c r="J1393" s="19" t="str">
        <f t="shared" si="232"/>
        <v>N</v>
      </c>
      <c r="K1393" s="19" t="str">
        <f t="shared" si="233"/>
        <v>zzzz</v>
      </c>
      <c r="L1393" s="19" t="str">
        <f t="shared" si="234"/>
        <v>VK</v>
      </c>
      <c r="M1393" s="19" t="str">
        <f t="shared" si="235"/>
        <v>-</v>
      </c>
      <c r="N1393" s="355" t="str">
        <f t="shared" si="236"/>
        <v/>
      </c>
      <c r="O1393" s="355" t="str">
        <f t="shared" si="237"/>
        <v/>
      </c>
      <c r="P1393" s="19" t="str">
        <f t="shared" si="238"/>
        <v/>
      </c>
      <c r="Q1393" s="355">
        <f t="shared" si="239"/>
        <v>1</v>
      </c>
      <c r="R1393" s="355">
        <f t="shared" si="240"/>
        <v>1005</v>
      </c>
      <c r="S1393" s="355">
        <f t="shared" si="241"/>
        <v>1005</v>
      </c>
    </row>
    <row r="1394" spans="1:19" ht="12.75" customHeight="1" thickBot="1" x14ac:dyDescent="0.25">
      <c r="A1394" s="31" t="s">
        <v>147</v>
      </c>
      <c r="B1394" s="31" t="s">
        <v>747</v>
      </c>
      <c r="C1394" s="31" t="s">
        <v>673</v>
      </c>
      <c r="F1394" s="31" t="s">
        <v>16</v>
      </c>
      <c r="G1394" s="354">
        <v>44550.55023148148</v>
      </c>
      <c r="H1394" s="354">
        <v>45589.623449074075</v>
      </c>
      <c r="I1394" s="19" t="str">
        <f t="shared" si="231"/>
        <v>J</v>
      </c>
      <c r="J1394" s="19" t="str">
        <f t="shared" si="232"/>
        <v>N</v>
      </c>
      <c r="K1394" s="19" t="str">
        <f t="shared" si="233"/>
        <v>zzzz</v>
      </c>
      <c r="L1394" s="19" t="str">
        <f t="shared" si="234"/>
        <v>VK</v>
      </c>
      <c r="M1394" s="19" t="str">
        <f t="shared" si="235"/>
        <v>-</v>
      </c>
      <c r="N1394" s="355" t="str">
        <f t="shared" si="236"/>
        <v/>
      </c>
      <c r="O1394" s="355" t="str">
        <f t="shared" si="237"/>
        <v/>
      </c>
      <c r="P1394" s="19" t="str">
        <f t="shared" si="238"/>
        <v/>
      </c>
      <c r="Q1394" s="355">
        <f t="shared" si="239"/>
        <v>2</v>
      </c>
      <c r="R1394" s="355">
        <f t="shared" si="240"/>
        <v>1006</v>
      </c>
      <c r="S1394" s="355">
        <f t="shared" si="241"/>
        <v>1006</v>
      </c>
    </row>
    <row r="1395" spans="1:19" ht="12.75" customHeight="1" thickBot="1" x14ac:dyDescent="0.25">
      <c r="A1395" s="341" t="s">
        <v>147</v>
      </c>
      <c r="B1395" s="341" t="s">
        <v>747</v>
      </c>
      <c r="C1395" s="341" t="s">
        <v>673</v>
      </c>
      <c r="E1395" s="341">
        <v>34</v>
      </c>
      <c r="F1395" s="341" t="s">
        <v>9</v>
      </c>
      <c r="G1395" s="354">
        <v>44147.415520833332</v>
      </c>
      <c r="H1395" s="354">
        <v>45453.470497685186</v>
      </c>
      <c r="I1395" s="19" t="str">
        <f t="shared" si="231"/>
        <v>J</v>
      </c>
      <c r="J1395" s="19" t="str">
        <f t="shared" si="232"/>
        <v>N</v>
      </c>
      <c r="K1395" s="19" t="str">
        <f t="shared" si="233"/>
        <v>zzzz</v>
      </c>
      <c r="L1395" s="19" t="str">
        <f t="shared" si="234"/>
        <v>VK</v>
      </c>
      <c r="M1395" s="353" t="str">
        <f t="shared" si="235"/>
        <v>-</v>
      </c>
      <c r="N1395" s="356" t="str">
        <f t="shared" si="236"/>
        <v/>
      </c>
      <c r="O1395" s="356" t="str">
        <f t="shared" si="237"/>
        <v/>
      </c>
      <c r="P1395" s="353" t="str">
        <f t="shared" si="238"/>
        <v/>
      </c>
      <c r="Q1395" s="356">
        <f t="shared" si="239"/>
        <v>3</v>
      </c>
      <c r="R1395" s="356">
        <f t="shared" si="240"/>
        <v>1007</v>
      </c>
      <c r="S1395" s="356">
        <f t="shared" si="241"/>
        <v>1007</v>
      </c>
    </row>
    <row r="1396" spans="1:19" ht="12.75" customHeight="1" thickBot="1" x14ac:dyDescent="0.25">
      <c r="A1396" s="341" t="s">
        <v>147</v>
      </c>
      <c r="B1396" s="341" t="s">
        <v>747</v>
      </c>
      <c r="C1396" s="341" t="s">
        <v>673</v>
      </c>
      <c r="F1396" s="341" t="s">
        <v>11</v>
      </c>
      <c r="G1396" s="354">
        <v>45677.617083333331</v>
      </c>
      <c r="H1396" s="354">
        <v>45677.617083333331</v>
      </c>
      <c r="I1396" s="19" t="str">
        <f t="shared" si="231"/>
        <v>J</v>
      </c>
      <c r="J1396" s="19" t="str">
        <f t="shared" si="232"/>
        <v>N</v>
      </c>
      <c r="K1396" s="19" t="str">
        <f t="shared" si="233"/>
        <v>zzzz</v>
      </c>
      <c r="L1396" s="19" t="str">
        <f t="shared" si="234"/>
        <v>VK</v>
      </c>
      <c r="M1396" s="353" t="str">
        <f t="shared" si="235"/>
        <v>-</v>
      </c>
      <c r="N1396" s="356" t="str">
        <f t="shared" si="236"/>
        <v/>
      </c>
      <c r="O1396" s="356" t="str">
        <f t="shared" si="237"/>
        <v/>
      </c>
      <c r="P1396" s="353" t="str">
        <f t="shared" si="238"/>
        <v/>
      </c>
      <c r="Q1396" s="356">
        <f t="shared" si="239"/>
        <v>4</v>
      </c>
      <c r="R1396" s="356">
        <f t="shared" si="240"/>
        <v>1008</v>
      </c>
      <c r="S1396" s="356">
        <f t="shared" si="241"/>
        <v>1008</v>
      </c>
    </row>
    <row r="1397" spans="1:19" ht="12.75" customHeight="1" thickBot="1" x14ac:dyDescent="0.25">
      <c r="A1397" s="341" t="s">
        <v>147</v>
      </c>
      <c r="B1397" s="341" t="s">
        <v>747</v>
      </c>
      <c r="C1397" s="341" t="s">
        <v>673</v>
      </c>
      <c r="F1397" s="341" t="s">
        <v>15</v>
      </c>
      <c r="G1397" s="354">
        <v>44523</v>
      </c>
      <c r="H1397" s="354">
        <v>45660.408668981479</v>
      </c>
      <c r="I1397" s="19" t="str">
        <f t="shared" si="231"/>
        <v>J</v>
      </c>
      <c r="J1397" s="19" t="str">
        <f t="shared" si="232"/>
        <v>N</v>
      </c>
      <c r="K1397" s="19" t="str">
        <f t="shared" si="233"/>
        <v>zzzz</v>
      </c>
      <c r="L1397" s="19" t="str">
        <f t="shared" si="234"/>
        <v>VK</v>
      </c>
      <c r="M1397" s="353" t="str">
        <f t="shared" si="235"/>
        <v>-</v>
      </c>
      <c r="N1397" s="356" t="str">
        <f t="shared" si="236"/>
        <v/>
      </c>
      <c r="O1397" s="356" t="str">
        <f t="shared" si="237"/>
        <v/>
      </c>
      <c r="P1397" s="353" t="str">
        <f t="shared" si="238"/>
        <v/>
      </c>
      <c r="Q1397" s="356">
        <f t="shared" si="239"/>
        <v>5</v>
      </c>
      <c r="R1397" s="356">
        <f t="shared" si="240"/>
        <v>1009</v>
      </c>
      <c r="S1397" s="356">
        <f t="shared" si="241"/>
        <v>1009</v>
      </c>
    </row>
    <row r="1398" spans="1:19" ht="12.75" customHeight="1" thickBot="1" x14ac:dyDescent="0.25">
      <c r="A1398" s="31" t="s">
        <v>147</v>
      </c>
      <c r="B1398" s="31" t="s">
        <v>747</v>
      </c>
      <c r="C1398" s="31" t="s">
        <v>673</v>
      </c>
      <c r="F1398" s="31" t="s">
        <v>12</v>
      </c>
      <c r="G1398" s="354">
        <v>45812.687488425923</v>
      </c>
      <c r="H1398" s="354">
        <v>45812.687488425923</v>
      </c>
      <c r="I1398" s="19" t="str">
        <f t="shared" si="231"/>
        <v>J</v>
      </c>
      <c r="J1398" s="19" t="str">
        <f t="shared" si="232"/>
        <v>N</v>
      </c>
      <c r="K1398" s="19" t="str">
        <f t="shared" si="233"/>
        <v>zzzz</v>
      </c>
      <c r="L1398" s="19" t="str">
        <f t="shared" si="234"/>
        <v>VK</v>
      </c>
      <c r="M1398" s="19" t="str">
        <f t="shared" si="235"/>
        <v>-</v>
      </c>
      <c r="N1398" s="355">
        <f t="shared" si="236"/>
        <v>6</v>
      </c>
      <c r="O1398" s="355" t="str">
        <f t="shared" si="237"/>
        <v/>
      </c>
      <c r="P1398" s="19" t="str">
        <f t="shared" si="238"/>
        <v/>
      </c>
      <c r="Q1398" s="355">
        <f t="shared" si="239"/>
        <v>6</v>
      </c>
      <c r="R1398" s="355">
        <f t="shared" si="240"/>
        <v>1010</v>
      </c>
      <c r="S1398" s="355">
        <f t="shared" si="241"/>
        <v>1010</v>
      </c>
    </row>
    <row r="1399" spans="1:19" ht="12.75" customHeight="1" thickBot="1" x14ac:dyDescent="0.25">
      <c r="A1399" s="341" t="s">
        <v>1673</v>
      </c>
      <c r="B1399" s="341" t="s">
        <v>1674</v>
      </c>
      <c r="C1399" s="341" t="s">
        <v>673</v>
      </c>
      <c r="F1399" s="341" t="s">
        <v>6</v>
      </c>
      <c r="G1399" s="354">
        <v>45314.492604166669</v>
      </c>
      <c r="H1399" s="354">
        <v>45314.492604166669</v>
      </c>
      <c r="I1399" s="19" t="str">
        <f t="shared" si="231"/>
        <v>J</v>
      </c>
      <c r="J1399" s="19" t="str">
        <f t="shared" si="232"/>
        <v>N</v>
      </c>
      <c r="K1399" s="19" t="str">
        <f t="shared" si="233"/>
        <v>zzzz</v>
      </c>
      <c r="L1399" s="19" t="str">
        <f t="shared" si="234"/>
        <v>VK</v>
      </c>
      <c r="M1399" s="353" t="str">
        <f t="shared" si="235"/>
        <v>-</v>
      </c>
      <c r="N1399" s="356" t="str">
        <f t="shared" si="236"/>
        <v/>
      </c>
      <c r="O1399" s="356" t="str">
        <f t="shared" si="237"/>
        <v/>
      </c>
      <c r="P1399" s="353" t="str">
        <f t="shared" si="238"/>
        <v/>
      </c>
      <c r="Q1399" s="356">
        <f t="shared" si="239"/>
        <v>1</v>
      </c>
      <c r="R1399" s="356">
        <f t="shared" si="240"/>
        <v>1011</v>
      </c>
      <c r="S1399" s="356">
        <f t="shared" si="241"/>
        <v>1011</v>
      </c>
    </row>
    <row r="1400" spans="1:19" ht="12.75" customHeight="1" thickBot="1" x14ac:dyDescent="0.25">
      <c r="A1400" s="31" t="s">
        <v>1673</v>
      </c>
      <c r="B1400" s="31" t="s">
        <v>1272</v>
      </c>
      <c r="C1400" s="31" t="s">
        <v>673</v>
      </c>
      <c r="F1400" s="31" t="s">
        <v>7</v>
      </c>
      <c r="G1400" s="354">
        <v>44336.480891203704</v>
      </c>
      <c r="H1400" s="354">
        <v>45324.374942129631</v>
      </c>
      <c r="I1400" s="19" t="str">
        <f t="shared" si="231"/>
        <v>J</v>
      </c>
      <c r="J1400" s="19" t="str">
        <f t="shared" si="232"/>
        <v>N</v>
      </c>
      <c r="K1400" s="19" t="str">
        <f t="shared" si="233"/>
        <v>zzzz</v>
      </c>
      <c r="L1400" s="19" t="str">
        <f t="shared" si="234"/>
        <v>VK</v>
      </c>
      <c r="M1400" s="19" t="str">
        <f t="shared" si="235"/>
        <v>-</v>
      </c>
      <c r="N1400" s="355" t="str">
        <f t="shared" si="236"/>
        <v/>
      </c>
      <c r="O1400" s="355" t="str">
        <f t="shared" si="237"/>
        <v/>
      </c>
      <c r="P1400" s="19" t="str">
        <f t="shared" si="238"/>
        <v/>
      </c>
      <c r="Q1400" s="355">
        <f t="shared" si="239"/>
        <v>2</v>
      </c>
      <c r="R1400" s="355">
        <f t="shared" si="240"/>
        <v>1012</v>
      </c>
      <c r="S1400" s="355">
        <f t="shared" si="241"/>
        <v>1012</v>
      </c>
    </row>
    <row r="1401" spans="1:19" ht="12.75" customHeight="1" thickBot="1" x14ac:dyDescent="0.25">
      <c r="A1401" s="341" t="s">
        <v>1673</v>
      </c>
      <c r="B1401" s="341" t="s">
        <v>1674</v>
      </c>
      <c r="C1401" s="341" t="s">
        <v>673</v>
      </c>
      <c r="E1401" s="341">
        <v>21</v>
      </c>
      <c r="F1401" s="341" t="s">
        <v>8</v>
      </c>
      <c r="G1401" s="354">
        <v>45489.459479166668</v>
      </c>
      <c r="H1401" s="354">
        <v>45565.537754629629</v>
      </c>
      <c r="I1401" s="19" t="str">
        <f t="shared" si="231"/>
        <v>J</v>
      </c>
      <c r="J1401" s="19" t="str">
        <f t="shared" si="232"/>
        <v>N</v>
      </c>
      <c r="K1401" s="19" t="str">
        <f t="shared" si="233"/>
        <v>zzzz</v>
      </c>
      <c r="L1401" s="19" t="str">
        <f t="shared" si="234"/>
        <v>VK</v>
      </c>
      <c r="M1401" s="19" t="str">
        <f t="shared" si="235"/>
        <v>-</v>
      </c>
      <c r="N1401" s="355" t="str">
        <f t="shared" si="236"/>
        <v/>
      </c>
      <c r="O1401" s="355" t="str">
        <f t="shared" si="237"/>
        <v/>
      </c>
      <c r="P1401" s="19" t="str">
        <f t="shared" si="238"/>
        <v/>
      </c>
      <c r="Q1401" s="355">
        <f t="shared" si="239"/>
        <v>3</v>
      </c>
      <c r="R1401" s="355">
        <f t="shared" si="240"/>
        <v>1013</v>
      </c>
      <c r="S1401" s="355">
        <f t="shared" si="241"/>
        <v>1013</v>
      </c>
    </row>
    <row r="1402" spans="1:19" ht="12.75" customHeight="1" thickBot="1" x14ac:dyDescent="0.25">
      <c r="A1402" s="31" t="s">
        <v>1673</v>
      </c>
      <c r="B1402" s="31" t="s">
        <v>1674</v>
      </c>
      <c r="C1402" s="31" t="s">
        <v>673</v>
      </c>
      <c r="F1402" s="31" t="s">
        <v>16</v>
      </c>
      <c r="G1402" s="354">
        <v>44439.339212962965</v>
      </c>
      <c r="H1402" s="354">
        <v>45603.48165509259</v>
      </c>
      <c r="I1402" s="19" t="str">
        <f t="shared" si="231"/>
        <v>J</v>
      </c>
      <c r="J1402" s="19" t="str">
        <f t="shared" si="232"/>
        <v>N</v>
      </c>
      <c r="K1402" s="19" t="str">
        <f t="shared" si="233"/>
        <v>zzzz</v>
      </c>
      <c r="L1402" s="19" t="str">
        <f t="shared" si="234"/>
        <v>VK</v>
      </c>
      <c r="M1402" s="19" t="str">
        <f t="shared" si="235"/>
        <v>-</v>
      </c>
      <c r="N1402" s="355" t="str">
        <f t="shared" si="236"/>
        <v/>
      </c>
      <c r="O1402" s="355" t="str">
        <f t="shared" si="237"/>
        <v/>
      </c>
      <c r="P1402" s="19" t="str">
        <f t="shared" si="238"/>
        <v/>
      </c>
      <c r="Q1402" s="355">
        <f t="shared" si="239"/>
        <v>4</v>
      </c>
      <c r="R1402" s="355">
        <f t="shared" si="240"/>
        <v>1014</v>
      </c>
      <c r="S1402" s="355">
        <f t="shared" si="241"/>
        <v>1014</v>
      </c>
    </row>
    <row r="1403" spans="1:19" ht="12.75" customHeight="1" thickBot="1" x14ac:dyDescent="0.25">
      <c r="A1403" s="31" t="s">
        <v>1673</v>
      </c>
      <c r="B1403" s="31" t="s">
        <v>1674</v>
      </c>
      <c r="C1403" s="31" t="s">
        <v>673</v>
      </c>
      <c r="E1403" s="341">
        <v>31</v>
      </c>
      <c r="F1403" s="31" t="s">
        <v>9</v>
      </c>
      <c r="G1403" s="354">
        <v>45309.619143518517</v>
      </c>
      <c r="H1403" s="354">
        <v>45632.627638888887</v>
      </c>
      <c r="I1403" s="19" t="str">
        <f t="shared" si="231"/>
        <v>J</v>
      </c>
      <c r="J1403" s="19" t="str">
        <f t="shared" si="232"/>
        <v>N</v>
      </c>
      <c r="K1403" s="19" t="str">
        <f t="shared" si="233"/>
        <v>zzzz</v>
      </c>
      <c r="L1403" s="19" t="str">
        <f t="shared" si="234"/>
        <v>VK</v>
      </c>
      <c r="M1403" s="19" t="str">
        <f t="shared" si="235"/>
        <v>-</v>
      </c>
      <c r="N1403" s="355" t="str">
        <f t="shared" si="236"/>
        <v/>
      </c>
      <c r="O1403" s="355" t="str">
        <f t="shared" si="237"/>
        <v/>
      </c>
      <c r="P1403" s="19" t="str">
        <f t="shared" si="238"/>
        <v/>
      </c>
      <c r="Q1403" s="355">
        <f t="shared" si="239"/>
        <v>5</v>
      </c>
      <c r="R1403" s="355">
        <f t="shared" si="240"/>
        <v>1015</v>
      </c>
      <c r="S1403" s="355">
        <f t="shared" si="241"/>
        <v>1015</v>
      </c>
    </row>
    <row r="1404" spans="1:19" ht="12.75" customHeight="1" thickBot="1" x14ac:dyDescent="0.25">
      <c r="A1404" s="31" t="s">
        <v>1673</v>
      </c>
      <c r="B1404" s="31" t="s">
        <v>2099</v>
      </c>
      <c r="C1404" s="31" t="s">
        <v>673</v>
      </c>
      <c r="F1404" s="31" t="s">
        <v>10</v>
      </c>
      <c r="G1404" s="354">
        <v>45481.556990740741</v>
      </c>
      <c r="H1404" s="354">
        <v>45853.643182870372</v>
      </c>
      <c r="I1404" s="19" t="str">
        <f t="shared" si="231"/>
        <v>J</v>
      </c>
      <c r="J1404" s="19" t="str">
        <f t="shared" si="232"/>
        <v>N</v>
      </c>
      <c r="K1404" s="19" t="str">
        <f t="shared" si="233"/>
        <v>zzzz</v>
      </c>
      <c r="L1404" s="19" t="str">
        <f t="shared" si="234"/>
        <v>VK</v>
      </c>
      <c r="M1404" s="19" t="str">
        <f t="shared" si="235"/>
        <v>-</v>
      </c>
      <c r="N1404" s="355" t="str">
        <f t="shared" si="236"/>
        <v/>
      </c>
      <c r="O1404" s="355" t="str">
        <f t="shared" si="237"/>
        <v/>
      </c>
      <c r="P1404" s="19" t="str">
        <f t="shared" si="238"/>
        <v/>
      </c>
      <c r="Q1404" s="355">
        <f t="shared" si="239"/>
        <v>6</v>
      </c>
      <c r="R1404" s="355">
        <f t="shared" si="240"/>
        <v>1016</v>
      </c>
      <c r="S1404" s="355">
        <f t="shared" si="241"/>
        <v>1016</v>
      </c>
    </row>
    <row r="1405" spans="1:19" ht="12.75" customHeight="1" thickBot="1" x14ac:dyDescent="0.25">
      <c r="A1405" s="31" t="s">
        <v>1673</v>
      </c>
      <c r="B1405" s="31" t="s">
        <v>1674</v>
      </c>
      <c r="C1405" s="31" t="s">
        <v>673</v>
      </c>
      <c r="F1405" s="31" t="s">
        <v>11</v>
      </c>
      <c r="G1405" s="354">
        <v>45378.283333333333</v>
      </c>
      <c r="H1405" s="354">
        <v>45378.283333333333</v>
      </c>
      <c r="I1405" s="19" t="str">
        <f t="shared" si="231"/>
        <v>J</v>
      </c>
      <c r="J1405" s="19" t="str">
        <f t="shared" si="232"/>
        <v>N</v>
      </c>
      <c r="K1405" s="19" t="str">
        <f t="shared" si="233"/>
        <v>zzzz</v>
      </c>
      <c r="L1405" s="19" t="str">
        <f t="shared" si="234"/>
        <v>VK</v>
      </c>
      <c r="M1405" s="19" t="str">
        <f t="shared" si="235"/>
        <v>-</v>
      </c>
      <c r="N1405" s="355" t="str">
        <f t="shared" si="236"/>
        <v/>
      </c>
      <c r="O1405" s="355" t="str">
        <f t="shared" si="237"/>
        <v/>
      </c>
      <c r="P1405" s="19" t="str">
        <f t="shared" si="238"/>
        <v/>
      </c>
      <c r="Q1405" s="355">
        <f t="shared" si="239"/>
        <v>7</v>
      </c>
      <c r="R1405" s="355">
        <f t="shared" si="240"/>
        <v>1017</v>
      </c>
      <c r="S1405" s="355">
        <f t="shared" si="241"/>
        <v>1017</v>
      </c>
    </row>
    <row r="1406" spans="1:19" ht="12.75" customHeight="1" thickBot="1" x14ac:dyDescent="0.25">
      <c r="A1406" s="31" t="s">
        <v>1673</v>
      </c>
      <c r="B1406" s="31" t="s">
        <v>1674</v>
      </c>
      <c r="C1406" s="31" t="s">
        <v>673</v>
      </c>
      <c r="F1406" s="31" t="s">
        <v>15</v>
      </c>
      <c r="G1406" s="354">
        <v>44487.363726851851</v>
      </c>
      <c r="H1406" s="354">
        <v>45350.44699074074</v>
      </c>
      <c r="I1406" s="19" t="str">
        <f t="shared" si="231"/>
        <v>J</v>
      </c>
      <c r="J1406" s="19" t="str">
        <f t="shared" si="232"/>
        <v>N</v>
      </c>
      <c r="K1406" s="19" t="str">
        <f t="shared" si="233"/>
        <v>zzzz</v>
      </c>
      <c r="L1406" s="19" t="str">
        <f t="shared" si="234"/>
        <v>VK</v>
      </c>
      <c r="M1406" s="19" t="str">
        <f t="shared" si="235"/>
        <v>-</v>
      </c>
      <c r="N1406" s="355" t="str">
        <f t="shared" si="236"/>
        <v/>
      </c>
      <c r="O1406" s="355" t="str">
        <f t="shared" si="237"/>
        <v/>
      </c>
      <c r="P1406" s="19" t="str">
        <f t="shared" si="238"/>
        <v/>
      </c>
      <c r="Q1406" s="355">
        <f t="shared" si="239"/>
        <v>8</v>
      </c>
      <c r="R1406" s="355">
        <f t="shared" si="240"/>
        <v>1018</v>
      </c>
      <c r="S1406" s="355">
        <f t="shared" si="241"/>
        <v>1018</v>
      </c>
    </row>
    <row r="1407" spans="1:19" ht="12.75" customHeight="1" thickBot="1" x14ac:dyDescent="0.25">
      <c r="A1407" s="31" t="s">
        <v>1673</v>
      </c>
      <c r="B1407" s="31" t="s">
        <v>1674</v>
      </c>
      <c r="C1407" s="31" t="s">
        <v>673</v>
      </c>
      <c r="F1407" s="31" t="s">
        <v>12</v>
      </c>
      <c r="G1407" s="354">
        <v>43293.614641203705</v>
      </c>
      <c r="H1407" s="354">
        <v>45230.410740740743</v>
      </c>
      <c r="I1407" s="19" t="str">
        <f t="shared" si="231"/>
        <v>J</v>
      </c>
      <c r="J1407" s="19" t="str">
        <f t="shared" si="232"/>
        <v>N</v>
      </c>
      <c r="K1407" s="19" t="str">
        <f t="shared" si="233"/>
        <v>zzzz</v>
      </c>
      <c r="L1407" s="19" t="str">
        <f t="shared" si="234"/>
        <v>VK</v>
      </c>
      <c r="M1407" s="19" t="str">
        <f t="shared" si="235"/>
        <v>-</v>
      </c>
      <c r="N1407" s="355" t="str">
        <f t="shared" si="236"/>
        <v/>
      </c>
      <c r="O1407" s="355" t="str">
        <f t="shared" si="237"/>
        <v/>
      </c>
      <c r="P1407" s="19" t="str">
        <f t="shared" si="238"/>
        <v/>
      </c>
      <c r="Q1407" s="355">
        <f t="shared" si="239"/>
        <v>9</v>
      </c>
      <c r="R1407" s="355">
        <f t="shared" si="240"/>
        <v>1019</v>
      </c>
      <c r="S1407" s="355">
        <f t="shared" si="241"/>
        <v>1019</v>
      </c>
    </row>
    <row r="1408" spans="1:19" ht="12.75" customHeight="1" thickBot="1" x14ac:dyDescent="0.25">
      <c r="A1408" s="341" t="s">
        <v>1673</v>
      </c>
      <c r="B1408" s="341" t="s">
        <v>1674</v>
      </c>
      <c r="C1408" s="341" t="s">
        <v>673</v>
      </c>
      <c r="F1408" s="341" t="s">
        <v>13</v>
      </c>
      <c r="G1408" s="354">
        <v>42922.616620370369</v>
      </c>
      <c r="H1408" s="354">
        <v>45315.564004629632</v>
      </c>
      <c r="I1408" s="19" t="str">
        <f t="shared" si="231"/>
        <v>J</v>
      </c>
      <c r="J1408" s="19" t="str">
        <f t="shared" si="232"/>
        <v>N</v>
      </c>
      <c r="K1408" s="19" t="str">
        <f t="shared" si="233"/>
        <v>zzzz</v>
      </c>
      <c r="L1408" s="19" t="str">
        <f t="shared" si="234"/>
        <v>VK</v>
      </c>
      <c r="M1408" s="19" t="str">
        <f t="shared" si="235"/>
        <v>-</v>
      </c>
      <c r="N1408" s="355">
        <f t="shared" si="236"/>
        <v>10</v>
      </c>
      <c r="O1408" s="355" t="str">
        <f t="shared" si="237"/>
        <v/>
      </c>
      <c r="P1408" s="19" t="str">
        <f t="shared" si="238"/>
        <v/>
      </c>
      <c r="Q1408" s="355">
        <f t="shared" si="239"/>
        <v>10</v>
      </c>
      <c r="R1408" s="355">
        <f t="shared" si="240"/>
        <v>1020</v>
      </c>
      <c r="S1408" s="355">
        <f t="shared" si="241"/>
        <v>1020</v>
      </c>
    </row>
    <row r="1409" spans="1:19" ht="12.75" customHeight="1" thickBot="1" x14ac:dyDescent="0.25">
      <c r="A1409" s="31" t="s">
        <v>33</v>
      </c>
      <c r="B1409" s="31" t="s">
        <v>850</v>
      </c>
      <c r="C1409" s="31" t="s">
        <v>673</v>
      </c>
      <c r="F1409" s="31" t="s">
        <v>6</v>
      </c>
      <c r="G1409" s="354">
        <v>38306.572372685187</v>
      </c>
      <c r="H1409" s="354">
        <v>45363.443252314813</v>
      </c>
      <c r="I1409" s="19" t="str">
        <f t="shared" si="231"/>
        <v>J</v>
      </c>
      <c r="J1409" s="19" t="str">
        <f t="shared" si="232"/>
        <v>N</v>
      </c>
      <c r="K1409" s="19" t="str">
        <f t="shared" si="233"/>
        <v>zzzz</v>
      </c>
      <c r="L1409" s="19" t="str">
        <f t="shared" si="234"/>
        <v>VL</v>
      </c>
      <c r="M1409" s="19" t="str">
        <f t="shared" si="235"/>
        <v>-</v>
      </c>
      <c r="N1409" s="355" t="str">
        <f t="shared" si="236"/>
        <v/>
      </c>
      <c r="O1409" s="355" t="str">
        <f t="shared" si="237"/>
        <v/>
      </c>
      <c r="P1409" s="19" t="str">
        <f t="shared" si="238"/>
        <v/>
      </c>
      <c r="Q1409" s="355">
        <f t="shared" si="239"/>
        <v>1</v>
      </c>
      <c r="R1409" s="355">
        <f t="shared" si="240"/>
        <v>1021</v>
      </c>
      <c r="S1409" s="355">
        <f t="shared" si="241"/>
        <v>1021</v>
      </c>
    </row>
    <row r="1410" spans="1:19" ht="12.75" customHeight="1" thickBot="1" x14ac:dyDescent="0.25">
      <c r="A1410" s="31" t="s">
        <v>33</v>
      </c>
      <c r="B1410" s="31" t="s">
        <v>1199</v>
      </c>
      <c r="C1410" s="31" t="s">
        <v>673</v>
      </c>
      <c r="F1410" s="31" t="s">
        <v>7</v>
      </c>
      <c r="G1410" s="354">
        <v>43222.426377314812</v>
      </c>
      <c r="H1410" s="354">
        <v>44984.398055555554</v>
      </c>
      <c r="I1410" s="19" t="str">
        <f t="shared" ref="I1410:I1473" si="242">IF((LEN(A1410)&gt;2),"J","N")</f>
        <v>J</v>
      </c>
      <c r="J1410" s="19" t="str">
        <f t="shared" ref="J1410:J1473" si="243">IF((D1410&gt;0),"J","N")</f>
        <v>N</v>
      </c>
      <c r="K1410" s="19" t="str">
        <f t="shared" ref="K1410:K1473" si="244">IF((D1410&gt;0),(MID(D1410,1,2)),"zzzz")</f>
        <v>zzzz</v>
      </c>
      <c r="L1410" s="19" t="str">
        <f t="shared" ref="L1410:L1473" si="245">MID(A1410,1,2)</f>
        <v>VL</v>
      </c>
      <c r="M1410" s="19" t="str">
        <f t="shared" ref="M1410:M1473" si="246">MID(A1410,3,1)</f>
        <v>-</v>
      </c>
      <c r="N1410" s="355" t="str">
        <f t="shared" ref="N1410:N1473" si="247">IF(A1410=A1411,"",Q1410)</f>
        <v/>
      </c>
      <c r="O1410" s="355" t="str">
        <f t="shared" ref="O1410:O1473" si="248">IF(D1410=D1411,"",R1410)</f>
        <v/>
      </c>
      <c r="P1410" s="19" t="str">
        <f t="shared" ref="P1410:P1473" si="249">IF(K1410=K1411,"",S1410)</f>
        <v/>
      </c>
      <c r="Q1410" s="355">
        <f t="shared" ref="Q1410:Q1473" si="250">IF(A1410=A1409,Q1409+ 1,1)</f>
        <v>2</v>
      </c>
      <c r="R1410" s="355">
        <f t="shared" ref="R1410:R1473" si="251">IF(D1410=D1409,R1409+ 1,1)</f>
        <v>1022</v>
      </c>
      <c r="S1410" s="355">
        <f t="shared" ref="S1410:S1473" si="252">IF(K1410=K1409,S1409+ 1,1)</f>
        <v>1022</v>
      </c>
    </row>
    <row r="1411" spans="1:19" ht="12.75" customHeight="1" thickBot="1" x14ac:dyDescent="0.25">
      <c r="A1411" s="31" t="s">
        <v>33</v>
      </c>
      <c r="B1411" s="31" t="s">
        <v>850</v>
      </c>
      <c r="C1411" s="31" t="s">
        <v>673</v>
      </c>
      <c r="F1411" s="31" t="s">
        <v>8</v>
      </c>
      <c r="G1411" s="354">
        <v>42214.390243055554</v>
      </c>
      <c r="H1411" s="354">
        <v>44917.444699074076</v>
      </c>
      <c r="I1411" s="19" t="str">
        <f t="shared" si="242"/>
        <v>J</v>
      </c>
      <c r="J1411" s="19" t="str">
        <f t="shared" si="243"/>
        <v>N</v>
      </c>
      <c r="K1411" s="19" t="str">
        <f t="shared" si="244"/>
        <v>zzzz</v>
      </c>
      <c r="L1411" s="19" t="str">
        <f t="shared" si="245"/>
        <v>VL</v>
      </c>
      <c r="M1411" s="19" t="str">
        <f t="shared" si="246"/>
        <v>-</v>
      </c>
      <c r="N1411" s="355" t="str">
        <f t="shared" si="247"/>
        <v/>
      </c>
      <c r="O1411" s="355" t="str">
        <f t="shared" si="248"/>
        <v/>
      </c>
      <c r="P1411" s="19" t="str">
        <f t="shared" si="249"/>
        <v/>
      </c>
      <c r="Q1411" s="355">
        <f t="shared" si="250"/>
        <v>3</v>
      </c>
      <c r="R1411" s="355">
        <f t="shared" si="251"/>
        <v>1023</v>
      </c>
      <c r="S1411" s="355">
        <f t="shared" si="252"/>
        <v>1023</v>
      </c>
    </row>
    <row r="1412" spans="1:19" ht="12.75" customHeight="1" thickBot="1" x14ac:dyDescent="0.25">
      <c r="A1412" s="341" t="s">
        <v>33</v>
      </c>
      <c r="B1412" s="341" t="s">
        <v>850</v>
      </c>
      <c r="C1412" s="341" t="s">
        <v>673</v>
      </c>
      <c r="E1412" s="341">
        <v>20</v>
      </c>
      <c r="F1412" s="341" t="s">
        <v>16</v>
      </c>
      <c r="G1412" s="354">
        <v>43991.535243055558</v>
      </c>
      <c r="H1412" s="354">
        <v>45589.565671296295</v>
      </c>
      <c r="I1412" s="19" t="str">
        <f t="shared" si="242"/>
        <v>J</v>
      </c>
      <c r="J1412" s="19" t="str">
        <f t="shared" si="243"/>
        <v>N</v>
      </c>
      <c r="K1412" s="19" t="str">
        <f t="shared" si="244"/>
        <v>zzzz</v>
      </c>
      <c r="L1412" s="19" t="str">
        <f t="shared" si="245"/>
        <v>VL</v>
      </c>
      <c r="M1412" s="19" t="str">
        <f t="shared" si="246"/>
        <v>-</v>
      </c>
      <c r="N1412" s="355" t="str">
        <f t="shared" si="247"/>
        <v/>
      </c>
      <c r="O1412" s="355" t="str">
        <f t="shared" si="248"/>
        <v/>
      </c>
      <c r="P1412" s="19" t="str">
        <f t="shared" si="249"/>
        <v/>
      </c>
      <c r="Q1412" s="355">
        <f t="shared" si="250"/>
        <v>4</v>
      </c>
      <c r="R1412" s="355">
        <f t="shared" si="251"/>
        <v>1024</v>
      </c>
      <c r="S1412" s="355">
        <f t="shared" si="252"/>
        <v>1024</v>
      </c>
    </row>
    <row r="1413" spans="1:19" ht="12.75" customHeight="1" thickBot="1" x14ac:dyDescent="0.25">
      <c r="A1413" s="31" t="s">
        <v>33</v>
      </c>
      <c r="B1413" s="31" t="s">
        <v>850</v>
      </c>
      <c r="C1413" s="31" t="s">
        <v>673</v>
      </c>
      <c r="F1413" s="31" t="s">
        <v>9</v>
      </c>
      <c r="G1413" s="354">
        <v>39735.527349537035</v>
      </c>
      <c r="H1413" s="354">
        <v>45688.626574074071</v>
      </c>
      <c r="I1413" s="19" t="str">
        <f t="shared" si="242"/>
        <v>J</v>
      </c>
      <c r="J1413" s="19" t="str">
        <f t="shared" si="243"/>
        <v>N</v>
      </c>
      <c r="K1413" s="19" t="str">
        <f t="shared" si="244"/>
        <v>zzzz</v>
      </c>
      <c r="L1413" s="19" t="str">
        <f t="shared" si="245"/>
        <v>VL</v>
      </c>
      <c r="M1413" s="19" t="str">
        <f t="shared" si="246"/>
        <v>-</v>
      </c>
      <c r="N1413" s="355" t="str">
        <f t="shared" si="247"/>
        <v/>
      </c>
      <c r="O1413" s="355" t="str">
        <f t="shared" si="248"/>
        <v/>
      </c>
      <c r="P1413" s="19" t="str">
        <f t="shared" si="249"/>
        <v/>
      </c>
      <c r="Q1413" s="355">
        <f t="shared" si="250"/>
        <v>5</v>
      </c>
      <c r="R1413" s="355">
        <f t="shared" si="251"/>
        <v>1025</v>
      </c>
      <c r="S1413" s="355">
        <f t="shared" si="252"/>
        <v>1025</v>
      </c>
    </row>
    <row r="1414" spans="1:19" ht="12.75" customHeight="1" thickBot="1" x14ac:dyDescent="0.25">
      <c r="A1414" s="31" t="s">
        <v>33</v>
      </c>
      <c r="B1414" s="31" t="s">
        <v>545</v>
      </c>
      <c r="C1414" s="31" t="s">
        <v>673</v>
      </c>
      <c r="F1414" s="31" t="s">
        <v>10</v>
      </c>
      <c r="G1414" s="354">
        <v>40599.488981481481</v>
      </c>
      <c r="H1414" s="354">
        <v>44469.776956018519</v>
      </c>
      <c r="I1414" s="19" t="str">
        <f t="shared" si="242"/>
        <v>J</v>
      </c>
      <c r="J1414" s="19" t="str">
        <f t="shared" si="243"/>
        <v>N</v>
      </c>
      <c r="K1414" s="19" t="str">
        <f t="shared" si="244"/>
        <v>zzzz</v>
      </c>
      <c r="L1414" s="19" t="str">
        <f t="shared" si="245"/>
        <v>VL</v>
      </c>
      <c r="M1414" s="19" t="str">
        <f t="shared" si="246"/>
        <v>-</v>
      </c>
      <c r="N1414" s="355" t="str">
        <f t="shared" si="247"/>
        <v/>
      </c>
      <c r="O1414" s="355" t="str">
        <f t="shared" si="248"/>
        <v/>
      </c>
      <c r="P1414" s="19" t="str">
        <f t="shared" si="249"/>
        <v/>
      </c>
      <c r="Q1414" s="355">
        <f t="shared" si="250"/>
        <v>6</v>
      </c>
      <c r="R1414" s="355">
        <f t="shared" si="251"/>
        <v>1026</v>
      </c>
      <c r="S1414" s="355">
        <f t="shared" si="252"/>
        <v>1026</v>
      </c>
    </row>
    <row r="1415" spans="1:19" ht="12.75" customHeight="1" thickBot="1" x14ac:dyDescent="0.25">
      <c r="A1415" s="341" t="s">
        <v>33</v>
      </c>
      <c r="B1415" s="341" t="s">
        <v>1199</v>
      </c>
      <c r="C1415" s="341" t="s">
        <v>673</v>
      </c>
      <c r="F1415" s="341" t="s">
        <v>11</v>
      </c>
      <c r="G1415" s="354">
        <v>45803.49490740741</v>
      </c>
      <c r="H1415" s="354">
        <v>45803.49490740741</v>
      </c>
      <c r="I1415" s="19" t="str">
        <f t="shared" si="242"/>
        <v>J</v>
      </c>
      <c r="J1415" s="19" t="str">
        <f t="shared" si="243"/>
        <v>N</v>
      </c>
      <c r="K1415" s="19" t="str">
        <f t="shared" si="244"/>
        <v>zzzz</v>
      </c>
      <c r="L1415" s="19" t="str">
        <f t="shared" si="245"/>
        <v>VL</v>
      </c>
      <c r="M1415" s="353" t="str">
        <f t="shared" si="246"/>
        <v>-</v>
      </c>
      <c r="N1415" s="356" t="str">
        <f t="shared" si="247"/>
        <v/>
      </c>
      <c r="O1415" s="356" t="str">
        <f t="shared" si="248"/>
        <v/>
      </c>
      <c r="P1415" s="353" t="str">
        <f t="shared" si="249"/>
        <v/>
      </c>
      <c r="Q1415" s="356">
        <f t="shared" si="250"/>
        <v>7</v>
      </c>
      <c r="R1415" s="356">
        <f t="shared" si="251"/>
        <v>1027</v>
      </c>
      <c r="S1415" s="356">
        <f t="shared" si="252"/>
        <v>1027</v>
      </c>
    </row>
    <row r="1416" spans="1:19" ht="12.75" customHeight="1" thickBot="1" x14ac:dyDescent="0.25">
      <c r="A1416" s="341" t="s">
        <v>33</v>
      </c>
      <c r="B1416" s="341" t="s">
        <v>850</v>
      </c>
      <c r="C1416" s="341" t="s">
        <v>673</v>
      </c>
      <c r="E1416" s="341">
        <v>29</v>
      </c>
      <c r="F1416" s="341" t="s">
        <v>15</v>
      </c>
      <c r="G1416" s="354">
        <v>42228.540011574078</v>
      </c>
      <c r="H1416" s="354">
        <v>44978.612824074073</v>
      </c>
      <c r="I1416" s="19" t="str">
        <f t="shared" si="242"/>
        <v>J</v>
      </c>
      <c r="J1416" s="19" t="str">
        <f t="shared" si="243"/>
        <v>N</v>
      </c>
      <c r="K1416" s="19" t="str">
        <f t="shared" si="244"/>
        <v>zzzz</v>
      </c>
      <c r="L1416" s="19" t="str">
        <f t="shared" si="245"/>
        <v>VL</v>
      </c>
      <c r="M1416" s="353" t="str">
        <f t="shared" si="246"/>
        <v>-</v>
      </c>
      <c r="N1416" s="356" t="str">
        <f t="shared" si="247"/>
        <v/>
      </c>
      <c r="O1416" s="356" t="str">
        <f t="shared" si="248"/>
        <v/>
      </c>
      <c r="P1416" s="353" t="str">
        <f t="shared" si="249"/>
        <v/>
      </c>
      <c r="Q1416" s="356">
        <f t="shared" si="250"/>
        <v>8</v>
      </c>
      <c r="R1416" s="356">
        <f t="shared" si="251"/>
        <v>1028</v>
      </c>
      <c r="S1416" s="356">
        <f t="shared" si="252"/>
        <v>1028</v>
      </c>
    </row>
    <row r="1417" spans="1:19" ht="12.6" customHeight="1" thickBot="1" x14ac:dyDescent="0.25">
      <c r="A1417" s="31" t="s">
        <v>33</v>
      </c>
      <c r="B1417" s="31" t="s">
        <v>850</v>
      </c>
      <c r="C1417" s="31" t="s">
        <v>673</v>
      </c>
      <c r="F1417" s="31" t="s">
        <v>12</v>
      </c>
      <c r="G1417" s="354">
        <v>40000.381979166668</v>
      </c>
      <c r="H1417" s="354">
        <v>44875.433067129627</v>
      </c>
      <c r="I1417" s="19" t="str">
        <f t="shared" si="242"/>
        <v>J</v>
      </c>
      <c r="J1417" s="19" t="str">
        <f t="shared" si="243"/>
        <v>N</v>
      </c>
      <c r="K1417" s="19" t="str">
        <f t="shared" si="244"/>
        <v>zzzz</v>
      </c>
      <c r="L1417" s="19" t="str">
        <f t="shared" si="245"/>
        <v>VL</v>
      </c>
      <c r="M1417" s="19" t="str">
        <f t="shared" si="246"/>
        <v>-</v>
      </c>
      <c r="N1417" s="355" t="str">
        <f t="shared" si="247"/>
        <v/>
      </c>
      <c r="O1417" s="355" t="str">
        <f t="shared" si="248"/>
        <v/>
      </c>
      <c r="P1417" s="19" t="str">
        <f t="shared" si="249"/>
        <v/>
      </c>
      <c r="Q1417" s="355">
        <f t="shared" si="250"/>
        <v>9</v>
      </c>
      <c r="R1417" s="355">
        <f t="shared" si="251"/>
        <v>1029</v>
      </c>
      <c r="S1417" s="355">
        <f t="shared" si="252"/>
        <v>1029</v>
      </c>
    </row>
    <row r="1418" spans="1:19" ht="12.75" customHeight="1" thickBot="1" x14ac:dyDescent="0.25">
      <c r="A1418" s="31" t="s">
        <v>33</v>
      </c>
      <c r="B1418" s="31" t="s">
        <v>850</v>
      </c>
      <c r="C1418" s="31" t="s">
        <v>673</v>
      </c>
      <c r="F1418" s="31" t="s">
        <v>13</v>
      </c>
      <c r="G1418" s="354">
        <v>43809.434710648151</v>
      </c>
      <c r="H1418" s="354">
        <v>44705.453703703701</v>
      </c>
      <c r="I1418" s="19" t="str">
        <f t="shared" si="242"/>
        <v>J</v>
      </c>
      <c r="J1418" s="19" t="str">
        <f t="shared" si="243"/>
        <v>N</v>
      </c>
      <c r="K1418" s="19" t="str">
        <f t="shared" si="244"/>
        <v>zzzz</v>
      </c>
      <c r="L1418" s="19" t="str">
        <f t="shared" si="245"/>
        <v>VL</v>
      </c>
      <c r="M1418" s="19" t="str">
        <f t="shared" si="246"/>
        <v>-</v>
      </c>
      <c r="N1418" s="355">
        <f t="shared" si="247"/>
        <v>10</v>
      </c>
      <c r="O1418" s="355" t="str">
        <f t="shared" si="248"/>
        <v/>
      </c>
      <c r="P1418" s="19" t="str">
        <f t="shared" si="249"/>
        <v/>
      </c>
      <c r="Q1418" s="355">
        <f t="shared" si="250"/>
        <v>10</v>
      </c>
      <c r="R1418" s="355">
        <f t="shared" si="251"/>
        <v>1030</v>
      </c>
      <c r="S1418" s="355">
        <f t="shared" si="252"/>
        <v>1030</v>
      </c>
    </row>
    <row r="1419" spans="1:19" ht="12.75" customHeight="1" thickBot="1" x14ac:dyDescent="0.25">
      <c r="A1419" s="31" t="s">
        <v>334</v>
      </c>
      <c r="B1419" s="31" t="s">
        <v>973</v>
      </c>
      <c r="C1419" s="31" t="s">
        <v>673</v>
      </c>
      <c r="E1419" s="358"/>
      <c r="F1419" s="31" t="s">
        <v>6</v>
      </c>
      <c r="G1419" s="354">
        <v>45314.493668981479</v>
      </c>
      <c r="H1419" s="354">
        <v>45314.493668981479</v>
      </c>
      <c r="I1419" s="19" t="str">
        <f t="shared" si="242"/>
        <v>J</v>
      </c>
      <c r="J1419" s="19" t="str">
        <f t="shared" si="243"/>
        <v>N</v>
      </c>
      <c r="K1419" s="19" t="str">
        <f t="shared" si="244"/>
        <v>zzzz</v>
      </c>
      <c r="L1419" s="19" t="str">
        <f t="shared" si="245"/>
        <v>VZ</v>
      </c>
      <c r="M1419" s="19" t="str">
        <f t="shared" si="246"/>
        <v>-</v>
      </c>
      <c r="N1419" s="355" t="str">
        <f t="shared" si="247"/>
        <v/>
      </c>
      <c r="O1419" s="355" t="str">
        <f t="shared" si="248"/>
        <v/>
      </c>
      <c r="P1419" s="19" t="str">
        <f t="shared" si="249"/>
        <v/>
      </c>
      <c r="Q1419" s="355">
        <f t="shared" si="250"/>
        <v>1</v>
      </c>
      <c r="R1419" s="355">
        <f t="shared" si="251"/>
        <v>1031</v>
      </c>
      <c r="S1419" s="355">
        <f t="shared" si="252"/>
        <v>1031</v>
      </c>
    </row>
    <row r="1420" spans="1:19" ht="12.75" customHeight="1" thickBot="1" x14ac:dyDescent="0.25">
      <c r="A1420" s="31" t="s">
        <v>334</v>
      </c>
      <c r="B1420" s="31" t="s">
        <v>973</v>
      </c>
      <c r="C1420" s="31" t="s">
        <v>673</v>
      </c>
      <c r="F1420" s="31" t="s">
        <v>16</v>
      </c>
      <c r="G1420" s="354">
        <v>45460.532592592594</v>
      </c>
      <c r="H1420" s="354">
        <v>45460.532592592594</v>
      </c>
      <c r="I1420" s="19" t="str">
        <f t="shared" si="242"/>
        <v>J</v>
      </c>
      <c r="J1420" s="19" t="str">
        <f t="shared" si="243"/>
        <v>N</v>
      </c>
      <c r="K1420" s="19" t="str">
        <f t="shared" si="244"/>
        <v>zzzz</v>
      </c>
      <c r="L1420" s="19" t="str">
        <f t="shared" si="245"/>
        <v>VZ</v>
      </c>
      <c r="M1420" s="19" t="str">
        <f t="shared" si="246"/>
        <v>-</v>
      </c>
      <c r="N1420" s="355" t="str">
        <f t="shared" si="247"/>
        <v/>
      </c>
      <c r="O1420" s="355" t="str">
        <f t="shared" si="248"/>
        <v/>
      </c>
      <c r="P1420" s="19" t="str">
        <f t="shared" si="249"/>
        <v/>
      </c>
      <c r="Q1420" s="355">
        <f t="shared" si="250"/>
        <v>2</v>
      </c>
      <c r="R1420" s="355">
        <f t="shared" si="251"/>
        <v>1032</v>
      </c>
      <c r="S1420" s="355">
        <f t="shared" si="252"/>
        <v>1032</v>
      </c>
    </row>
    <row r="1421" spans="1:19" ht="12.75" customHeight="1" thickBot="1" x14ac:dyDescent="0.25">
      <c r="A1421" s="31" t="s">
        <v>334</v>
      </c>
      <c r="B1421" s="31" t="s">
        <v>973</v>
      </c>
      <c r="C1421" s="31" t="s">
        <v>673</v>
      </c>
      <c r="F1421" s="31" t="s">
        <v>9</v>
      </c>
      <c r="G1421" s="354">
        <v>45309.619837962964</v>
      </c>
      <c r="H1421" s="354">
        <v>45632.628900462965</v>
      </c>
      <c r="I1421" s="19" t="str">
        <f t="shared" si="242"/>
        <v>J</v>
      </c>
      <c r="J1421" s="19" t="str">
        <f t="shared" si="243"/>
        <v>N</v>
      </c>
      <c r="K1421" s="19" t="str">
        <f t="shared" si="244"/>
        <v>zzzz</v>
      </c>
      <c r="L1421" s="19" t="str">
        <f t="shared" si="245"/>
        <v>VZ</v>
      </c>
      <c r="M1421" s="19" t="str">
        <f t="shared" si="246"/>
        <v>-</v>
      </c>
      <c r="N1421" s="355" t="str">
        <f t="shared" si="247"/>
        <v/>
      </c>
      <c r="O1421" s="355" t="str">
        <f t="shared" si="248"/>
        <v/>
      </c>
      <c r="P1421" s="19" t="str">
        <f t="shared" si="249"/>
        <v/>
      </c>
      <c r="Q1421" s="355">
        <f t="shared" si="250"/>
        <v>3</v>
      </c>
      <c r="R1421" s="355">
        <f t="shared" si="251"/>
        <v>1033</v>
      </c>
      <c r="S1421" s="355">
        <f t="shared" si="252"/>
        <v>1033</v>
      </c>
    </row>
    <row r="1422" spans="1:19" ht="12.75" customHeight="1" thickBot="1" x14ac:dyDescent="0.25">
      <c r="A1422" s="31" t="s">
        <v>334</v>
      </c>
      <c r="B1422" s="31" t="s">
        <v>1169</v>
      </c>
      <c r="C1422" s="31" t="s">
        <v>673</v>
      </c>
      <c r="F1422" s="31" t="s">
        <v>10</v>
      </c>
      <c r="G1422" s="354">
        <v>44147.696157407408</v>
      </c>
      <c r="H1422" s="354">
        <v>45453.672349537039</v>
      </c>
      <c r="I1422" s="19" t="str">
        <f t="shared" si="242"/>
        <v>J</v>
      </c>
      <c r="J1422" s="19" t="str">
        <f t="shared" si="243"/>
        <v>N</v>
      </c>
      <c r="K1422" s="19" t="str">
        <f t="shared" si="244"/>
        <v>zzzz</v>
      </c>
      <c r="L1422" s="19" t="str">
        <f t="shared" si="245"/>
        <v>VZ</v>
      </c>
      <c r="M1422" s="19" t="str">
        <f t="shared" si="246"/>
        <v>-</v>
      </c>
      <c r="N1422" s="355" t="str">
        <f t="shared" si="247"/>
        <v/>
      </c>
      <c r="O1422" s="355" t="str">
        <f t="shared" si="248"/>
        <v/>
      </c>
      <c r="P1422" s="19" t="str">
        <f t="shared" si="249"/>
        <v/>
      </c>
      <c r="Q1422" s="355">
        <f t="shared" si="250"/>
        <v>4</v>
      </c>
      <c r="R1422" s="355">
        <f t="shared" si="251"/>
        <v>1034</v>
      </c>
      <c r="S1422" s="355">
        <f t="shared" si="252"/>
        <v>1034</v>
      </c>
    </row>
    <row r="1423" spans="1:19" ht="12.75" customHeight="1" thickBot="1" x14ac:dyDescent="0.25">
      <c r="A1423" s="31" t="s">
        <v>334</v>
      </c>
      <c r="B1423" s="31" t="s">
        <v>973</v>
      </c>
      <c r="C1423" s="31" t="s">
        <v>673</v>
      </c>
      <c r="F1423" s="31" t="s">
        <v>11</v>
      </c>
      <c r="G1423" s="354">
        <v>35656.627847222226</v>
      </c>
      <c r="H1423" s="354">
        <v>45258.573310185187</v>
      </c>
      <c r="I1423" s="19" t="str">
        <f t="shared" si="242"/>
        <v>J</v>
      </c>
      <c r="J1423" s="19" t="str">
        <f t="shared" si="243"/>
        <v>N</v>
      </c>
      <c r="K1423" s="19" t="str">
        <f t="shared" si="244"/>
        <v>zzzz</v>
      </c>
      <c r="L1423" s="19" t="str">
        <f t="shared" si="245"/>
        <v>VZ</v>
      </c>
      <c r="M1423" s="19" t="str">
        <f t="shared" si="246"/>
        <v>-</v>
      </c>
      <c r="N1423" s="355" t="str">
        <f t="shared" si="247"/>
        <v/>
      </c>
      <c r="O1423" s="355" t="str">
        <f t="shared" si="248"/>
        <v/>
      </c>
      <c r="P1423" s="19" t="str">
        <f t="shared" si="249"/>
        <v/>
      </c>
      <c r="Q1423" s="355">
        <f t="shared" si="250"/>
        <v>5</v>
      </c>
      <c r="R1423" s="355">
        <f t="shared" si="251"/>
        <v>1035</v>
      </c>
      <c r="S1423" s="355">
        <f t="shared" si="252"/>
        <v>1035</v>
      </c>
    </row>
    <row r="1424" spans="1:19" ht="12.75" customHeight="1" thickBot="1" x14ac:dyDescent="0.25">
      <c r="A1424" s="31" t="s">
        <v>334</v>
      </c>
      <c r="B1424" s="31" t="s">
        <v>973</v>
      </c>
      <c r="C1424" s="31" t="s">
        <v>673</v>
      </c>
      <c r="F1424" s="31" t="s">
        <v>15</v>
      </c>
      <c r="G1424" s="354">
        <v>44523</v>
      </c>
      <c r="H1424" s="354">
        <v>44648.491620370369</v>
      </c>
      <c r="I1424" s="19" t="str">
        <f t="shared" si="242"/>
        <v>J</v>
      </c>
      <c r="J1424" s="19" t="str">
        <f t="shared" si="243"/>
        <v>N</v>
      </c>
      <c r="K1424" s="19" t="str">
        <f t="shared" si="244"/>
        <v>zzzz</v>
      </c>
      <c r="L1424" s="19" t="str">
        <f t="shared" si="245"/>
        <v>VZ</v>
      </c>
      <c r="M1424" s="31" t="str">
        <f t="shared" si="246"/>
        <v>-</v>
      </c>
      <c r="N1424" s="355" t="str">
        <f t="shared" si="247"/>
        <v/>
      </c>
      <c r="O1424" s="355" t="str">
        <f t="shared" si="248"/>
        <v/>
      </c>
      <c r="P1424" s="31" t="str">
        <f t="shared" si="249"/>
        <v/>
      </c>
      <c r="Q1424" s="620">
        <f t="shared" si="250"/>
        <v>6</v>
      </c>
      <c r="R1424" s="620">
        <f t="shared" si="251"/>
        <v>1036</v>
      </c>
      <c r="S1424" s="620">
        <f t="shared" si="252"/>
        <v>1036</v>
      </c>
    </row>
    <row r="1425" spans="1:19" ht="12.75" customHeight="1" thickBot="1" x14ac:dyDescent="0.25">
      <c r="A1425" s="31" t="s">
        <v>334</v>
      </c>
      <c r="B1425" s="31" t="s">
        <v>973</v>
      </c>
      <c r="C1425" s="31" t="s">
        <v>673</v>
      </c>
      <c r="F1425" s="31" t="s">
        <v>12</v>
      </c>
      <c r="G1425" s="354">
        <v>45812.687974537039</v>
      </c>
      <c r="H1425" s="354">
        <v>45812.687974537039</v>
      </c>
      <c r="I1425" s="19" t="str">
        <f t="shared" si="242"/>
        <v>J</v>
      </c>
      <c r="J1425" s="19" t="str">
        <f t="shared" si="243"/>
        <v>N</v>
      </c>
      <c r="K1425" s="19" t="str">
        <f t="shared" si="244"/>
        <v>zzzz</v>
      </c>
      <c r="L1425" s="19" t="str">
        <f t="shared" si="245"/>
        <v>VZ</v>
      </c>
      <c r="M1425" s="31" t="str">
        <f t="shared" si="246"/>
        <v>-</v>
      </c>
      <c r="N1425" s="355">
        <f t="shared" si="247"/>
        <v>7</v>
      </c>
      <c r="O1425" s="355" t="str">
        <f t="shared" si="248"/>
        <v/>
      </c>
      <c r="P1425" s="31" t="str">
        <f t="shared" si="249"/>
        <v/>
      </c>
      <c r="Q1425" s="620">
        <f t="shared" si="250"/>
        <v>7</v>
      </c>
      <c r="R1425" s="620">
        <f t="shared" si="251"/>
        <v>1037</v>
      </c>
      <c r="S1425" s="620">
        <f t="shared" si="252"/>
        <v>1037</v>
      </c>
    </row>
    <row r="1426" spans="1:19" ht="12.75" customHeight="1" thickBot="1" x14ac:dyDescent="0.25">
      <c r="A1426" s="341" t="s">
        <v>994</v>
      </c>
      <c r="B1426" s="341" t="s">
        <v>995</v>
      </c>
      <c r="C1426" s="341" t="s">
        <v>673</v>
      </c>
      <c r="F1426" s="341" t="s">
        <v>6</v>
      </c>
      <c r="G1426" s="354">
        <v>45314.494513888887</v>
      </c>
      <c r="H1426" s="354">
        <v>45314.494513888887</v>
      </c>
      <c r="I1426" s="19" t="str">
        <f t="shared" si="242"/>
        <v>J</v>
      </c>
      <c r="J1426" s="19" t="str">
        <f t="shared" si="243"/>
        <v>N</v>
      </c>
      <c r="K1426" s="19" t="str">
        <f t="shared" si="244"/>
        <v>zzzz</v>
      </c>
      <c r="L1426" s="19" t="str">
        <f t="shared" si="245"/>
        <v>WO</v>
      </c>
      <c r="M1426" s="341" t="str">
        <f t="shared" si="246"/>
        <v>-</v>
      </c>
      <c r="N1426" s="356" t="str">
        <f t="shared" si="247"/>
        <v/>
      </c>
      <c r="O1426" s="356" t="str">
        <f t="shared" si="248"/>
        <v/>
      </c>
      <c r="P1426" s="341" t="str">
        <f t="shared" si="249"/>
        <v/>
      </c>
      <c r="Q1426" s="359">
        <f t="shared" si="250"/>
        <v>1</v>
      </c>
      <c r="R1426" s="359">
        <f t="shared" si="251"/>
        <v>1038</v>
      </c>
      <c r="S1426" s="359">
        <f t="shared" si="252"/>
        <v>1038</v>
      </c>
    </row>
    <row r="1427" spans="1:19" ht="12.75" customHeight="1" thickBot="1" x14ac:dyDescent="0.25">
      <c r="A1427" s="341" t="s">
        <v>994</v>
      </c>
      <c r="B1427" s="341" t="s">
        <v>995</v>
      </c>
      <c r="C1427" s="341" t="s">
        <v>673</v>
      </c>
      <c r="F1427" s="341" t="s">
        <v>9</v>
      </c>
      <c r="G1427" s="354">
        <v>45309.620520833334</v>
      </c>
      <c r="H1427" s="354">
        <v>45632.629629629628</v>
      </c>
      <c r="I1427" s="19" t="str">
        <f t="shared" si="242"/>
        <v>J</v>
      </c>
      <c r="J1427" s="19" t="str">
        <f t="shared" si="243"/>
        <v>N</v>
      </c>
      <c r="K1427" s="19" t="str">
        <f t="shared" si="244"/>
        <v>zzzz</v>
      </c>
      <c r="L1427" s="19" t="str">
        <f t="shared" si="245"/>
        <v>WO</v>
      </c>
      <c r="M1427" s="31" t="str">
        <f t="shared" si="246"/>
        <v>-</v>
      </c>
      <c r="N1427" s="355" t="str">
        <f t="shared" si="247"/>
        <v/>
      </c>
      <c r="O1427" s="355" t="str">
        <f t="shared" si="248"/>
        <v/>
      </c>
      <c r="P1427" s="31" t="str">
        <f t="shared" si="249"/>
        <v/>
      </c>
      <c r="Q1427" s="620">
        <f t="shared" si="250"/>
        <v>2</v>
      </c>
      <c r="R1427" s="620">
        <f t="shared" si="251"/>
        <v>1039</v>
      </c>
      <c r="S1427" s="620">
        <f t="shared" si="252"/>
        <v>1039</v>
      </c>
    </row>
    <row r="1428" spans="1:19" ht="12.75" customHeight="1" thickBot="1" x14ac:dyDescent="0.25">
      <c r="A1428" s="31" t="s">
        <v>994</v>
      </c>
      <c r="B1428" s="31" t="s">
        <v>995</v>
      </c>
      <c r="C1428" s="31" t="s">
        <v>673</v>
      </c>
      <c r="F1428" s="31" t="s">
        <v>11</v>
      </c>
      <c r="G1428" s="354">
        <v>45803.589398148149</v>
      </c>
      <c r="H1428" s="354">
        <v>45803.589398148149</v>
      </c>
      <c r="I1428" s="19" t="str">
        <f t="shared" si="242"/>
        <v>J</v>
      </c>
      <c r="J1428" s="19" t="str">
        <f t="shared" si="243"/>
        <v>N</v>
      </c>
      <c r="K1428" s="19" t="str">
        <f t="shared" si="244"/>
        <v>zzzz</v>
      </c>
      <c r="L1428" s="19" t="str">
        <f t="shared" si="245"/>
        <v>WO</v>
      </c>
      <c r="M1428" s="31" t="str">
        <f t="shared" si="246"/>
        <v>-</v>
      </c>
      <c r="N1428" s="355" t="str">
        <f t="shared" si="247"/>
        <v/>
      </c>
      <c r="O1428" s="355" t="str">
        <f t="shared" si="248"/>
        <v/>
      </c>
      <c r="P1428" s="31" t="str">
        <f t="shared" si="249"/>
        <v/>
      </c>
      <c r="Q1428" s="620">
        <f t="shared" si="250"/>
        <v>3</v>
      </c>
      <c r="R1428" s="620">
        <f t="shared" si="251"/>
        <v>1040</v>
      </c>
      <c r="S1428" s="620">
        <f t="shared" si="252"/>
        <v>1040</v>
      </c>
    </row>
    <row r="1429" spans="1:19" ht="12.75" customHeight="1" thickBot="1" x14ac:dyDescent="0.25">
      <c r="A1429" s="31" t="s">
        <v>994</v>
      </c>
      <c r="B1429" s="31" t="s">
        <v>995</v>
      </c>
      <c r="C1429" s="31" t="s">
        <v>673</v>
      </c>
      <c r="E1429" s="341">
        <v>4</v>
      </c>
      <c r="F1429" s="31" t="s">
        <v>15</v>
      </c>
      <c r="G1429" s="354">
        <v>44529.455069444448</v>
      </c>
      <c r="H1429" s="354">
        <v>44978.608310185184</v>
      </c>
      <c r="I1429" s="19" t="str">
        <f t="shared" si="242"/>
        <v>J</v>
      </c>
      <c r="J1429" s="19" t="str">
        <f t="shared" si="243"/>
        <v>N</v>
      </c>
      <c r="K1429" s="19" t="str">
        <f t="shared" si="244"/>
        <v>zzzz</v>
      </c>
      <c r="L1429" s="19" t="str">
        <f t="shared" si="245"/>
        <v>WO</v>
      </c>
      <c r="M1429" s="31" t="str">
        <f t="shared" si="246"/>
        <v>-</v>
      </c>
      <c r="N1429" s="355" t="str">
        <f t="shared" si="247"/>
        <v/>
      </c>
      <c r="O1429" s="355" t="str">
        <f t="shared" si="248"/>
        <v/>
      </c>
      <c r="P1429" s="31" t="str">
        <f t="shared" si="249"/>
        <v/>
      </c>
      <c r="Q1429" s="620">
        <f t="shared" si="250"/>
        <v>4</v>
      </c>
      <c r="R1429" s="620">
        <f t="shared" si="251"/>
        <v>1041</v>
      </c>
      <c r="S1429" s="620">
        <f t="shared" si="252"/>
        <v>1041</v>
      </c>
    </row>
    <row r="1430" spans="1:19" ht="12.75" customHeight="1" thickBot="1" x14ac:dyDescent="0.25">
      <c r="A1430" s="341" t="s">
        <v>994</v>
      </c>
      <c r="B1430" s="341" t="s">
        <v>995</v>
      </c>
      <c r="C1430" s="341" t="s">
        <v>673</v>
      </c>
      <c r="F1430" s="341" t="s">
        <v>12</v>
      </c>
      <c r="G1430" s="354">
        <v>45812.688784722224</v>
      </c>
      <c r="H1430" s="354">
        <v>45812.688784722224</v>
      </c>
      <c r="I1430" s="19" t="str">
        <f t="shared" si="242"/>
        <v>J</v>
      </c>
      <c r="J1430" s="19" t="str">
        <f t="shared" si="243"/>
        <v>N</v>
      </c>
      <c r="K1430" s="19" t="str">
        <f t="shared" si="244"/>
        <v>zzzz</v>
      </c>
      <c r="L1430" s="19" t="str">
        <f t="shared" si="245"/>
        <v>WO</v>
      </c>
      <c r="M1430" s="341" t="str">
        <f t="shared" si="246"/>
        <v>-</v>
      </c>
      <c r="N1430" s="356">
        <f t="shared" si="247"/>
        <v>5</v>
      </c>
      <c r="O1430" s="356" t="str">
        <f t="shared" si="248"/>
        <v/>
      </c>
      <c r="P1430" s="341" t="str">
        <f t="shared" si="249"/>
        <v/>
      </c>
      <c r="Q1430" s="359">
        <f t="shared" si="250"/>
        <v>5</v>
      </c>
      <c r="R1430" s="359">
        <f t="shared" si="251"/>
        <v>1042</v>
      </c>
      <c r="S1430" s="359">
        <f t="shared" si="252"/>
        <v>1042</v>
      </c>
    </row>
    <row r="1431" spans="1:19" ht="12.75" customHeight="1" thickBot="1" x14ac:dyDescent="0.25">
      <c r="A1431" s="31" t="s">
        <v>284</v>
      </c>
      <c r="B1431" s="31" t="s">
        <v>957</v>
      </c>
      <c r="C1431" s="31" t="s">
        <v>673</v>
      </c>
      <c r="E1431" s="341">
        <v>2</v>
      </c>
      <c r="F1431" s="31" t="s">
        <v>6</v>
      </c>
      <c r="G1431" s="354">
        <v>43035.566053240742</v>
      </c>
      <c r="H1431" s="354">
        <v>45470.351435185185</v>
      </c>
      <c r="I1431" s="19" t="str">
        <f t="shared" si="242"/>
        <v>J</v>
      </c>
      <c r="J1431" s="19" t="str">
        <f t="shared" si="243"/>
        <v>N</v>
      </c>
      <c r="K1431" s="19" t="str">
        <f t="shared" si="244"/>
        <v>zzzz</v>
      </c>
      <c r="L1431" s="19" t="str">
        <f t="shared" si="245"/>
        <v>WO</v>
      </c>
      <c r="M1431" s="31" t="str">
        <f t="shared" si="246"/>
        <v>-</v>
      </c>
      <c r="N1431" s="355" t="str">
        <f t="shared" si="247"/>
        <v/>
      </c>
      <c r="O1431" s="355" t="str">
        <f t="shared" si="248"/>
        <v/>
      </c>
      <c r="P1431" s="31" t="str">
        <f t="shared" si="249"/>
        <v/>
      </c>
      <c r="Q1431" s="620">
        <f t="shared" si="250"/>
        <v>1</v>
      </c>
      <c r="R1431" s="620">
        <f t="shared" si="251"/>
        <v>1043</v>
      </c>
      <c r="S1431" s="620">
        <f t="shared" si="252"/>
        <v>1043</v>
      </c>
    </row>
    <row r="1432" spans="1:19" ht="12.75" customHeight="1" thickBot="1" x14ac:dyDescent="0.25">
      <c r="A1432" s="31" t="s">
        <v>284</v>
      </c>
      <c r="B1432" s="31" t="s">
        <v>663</v>
      </c>
      <c r="C1432" s="31" t="s">
        <v>673</v>
      </c>
      <c r="E1432" s="341">
        <v>6</v>
      </c>
      <c r="F1432" s="31" t="s">
        <v>7</v>
      </c>
      <c r="G1432" s="354">
        <v>44428.43167824074</v>
      </c>
      <c r="H1432" s="354">
        <v>44902.558541666665</v>
      </c>
      <c r="I1432" s="19" t="str">
        <f t="shared" si="242"/>
        <v>J</v>
      </c>
      <c r="J1432" s="19" t="str">
        <f t="shared" si="243"/>
        <v>N</v>
      </c>
      <c r="K1432" s="19" t="str">
        <f t="shared" si="244"/>
        <v>zzzz</v>
      </c>
      <c r="L1432" s="19" t="str">
        <f t="shared" si="245"/>
        <v>WO</v>
      </c>
      <c r="M1432" s="31" t="str">
        <f t="shared" si="246"/>
        <v>-</v>
      </c>
      <c r="N1432" s="355" t="str">
        <f t="shared" si="247"/>
        <v/>
      </c>
      <c r="O1432" s="355" t="str">
        <f t="shared" si="248"/>
        <v/>
      </c>
      <c r="P1432" s="31" t="str">
        <f t="shared" si="249"/>
        <v/>
      </c>
      <c r="Q1432" s="620">
        <f t="shared" si="250"/>
        <v>2</v>
      </c>
      <c r="R1432" s="620">
        <f t="shared" si="251"/>
        <v>1044</v>
      </c>
      <c r="S1432" s="620">
        <f t="shared" si="252"/>
        <v>1044</v>
      </c>
    </row>
    <row r="1433" spans="1:19" ht="12.75" customHeight="1" thickBot="1" x14ac:dyDescent="0.25">
      <c r="A1433" s="31" t="s">
        <v>284</v>
      </c>
      <c r="B1433" s="31" t="s">
        <v>957</v>
      </c>
      <c r="C1433" s="31" t="s">
        <v>673</v>
      </c>
      <c r="E1433" s="341">
        <v>2</v>
      </c>
      <c r="F1433" s="31" t="s">
        <v>8</v>
      </c>
      <c r="G1433" s="354">
        <v>44890.640532407408</v>
      </c>
      <c r="H1433" s="354">
        <v>45565.496874999997</v>
      </c>
      <c r="I1433" s="19" t="str">
        <f t="shared" si="242"/>
        <v>J</v>
      </c>
      <c r="J1433" s="19" t="str">
        <f t="shared" si="243"/>
        <v>N</v>
      </c>
      <c r="K1433" s="19" t="str">
        <f t="shared" si="244"/>
        <v>zzzz</v>
      </c>
      <c r="L1433" s="19" t="str">
        <f t="shared" si="245"/>
        <v>WO</v>
      </c>
      <c r="M1433" s="31" t="str">
        <f t="shared" si="246"/>
        <v>-</v>
      </c>
      <c r="N1433" s="355" t="str">
        <f t="shared" si="247"/>
        <v/>
      </c>
      <c r="O1433" s="355" t="str">
        <f t="shared" si="248"/>
        <v/>
      </c>
      <c r="P1433" s="31" t="str">
        <f t="shared" si="249"/>
        <v/>
      </c>
      <c r="Q1433" s="620">
        <f t="shared" si="250"/>
        <v>3</v>
      </c>
      <c r="R1433" s="620">
        <f t="shared" si="251"/>
        <v>1045</v>
      </c>
      <c r="S1433" s="620">
        <f t="shared" si="252"/>
        <v>1045</v>
      </c>
    </row>
    <row r="1434" spans="1:19" ht="12.75" customHeight="1" thickBot="1" x14ac:dyDescent="0.25">
      <c r="A1434" s="31" t="s">
        <v>284</v>
      </c>
      <c r="B1434" s="31" t="s">
        <v>957</v>
      </c>
      <c r="C1434" s="31" t="s">
        <v>673</v>
      </c>
      <c r="E1434" s="341">
        <v>2</v>
      </c>
      <c r="F1434" s="31" t="s">
        <v>16</v>
      </c>
      <c r="G1434" s="354">
        <v>40641.610289351855</v>
      </c>
      <c r="H1434" s="354">
        <v>45461.567141203705</v>
      </c>
      <c r="I1434" s="19" t="str">
        <f t="shared" si="242"/>
        <v>J</v>
      </c>
      <c r="J1434" s="19" t="str">
        <f t="shared" si="243"/>
        <v>N</v>
      </c>
      <c r="K1434" s="19" t="str">
        <f t="shared" si="244"/>
        <v>zzzz</v>
      </c>
      <c r="L1434" s="19" t="str">
        <f t="shared" si="245"/>
        <v>WO</v>
      </c>
      <c r="M1434" s="31" t="str">
        <f t="shared" si="246"/>
        <v>-</v>
      </c>
      <c r="N1434" s="355" t="str">
        <f t="shared" si="247"/>
        <v/>
      </c>
      <c r="O1434" s="355" t="str">
        <f t="shared" si="248"/>
        <v/>
      </c>
      <c r="P1434" s="31" t="str">
        <f t="shared" si="249"/>
        <v/>
      </c>
      <c r="Q1434" s="620">
        <f t="shared" si="250"/>
        <v>4</v>
      </c>
      <c r="R1434" s="620">
        <f t="shared" si="251"/>
        <v>1046</v>
      </c>
      <c r="S1434" s="620">
        <f t="shared" si="252"/>
        <v>1046</v>
      </c>
    </row>
    <row r="1435" spans="1:19" ht="12.75" customHeight="1" thickBot="1" x14ac:dyDescent="0.25">
      <c r="A1435" s="31" t="s">
        <v>284</v>
      </c>
      <c r="B1435" s="31" t="s">
        <v>957</v>
      </c>
      <c r="C1435" s="31" t="s">
        <v>673</v>
      </c>
      <c r="E1435" s="341">
        <v>2</v>
      </c>
      <c r="F1435" s="31" t="s">
        <v>9</v>
      </c>
      <c r="G1435" s="354">
        <v>42772.608229166668</v>
      </c>
      <c r="H1435" s="354">
        <v>45453.471851851849</v>
      </c>
      <c r="I1435" s="19" t="str">
        <f t="shared" si="242"/>
        <v>J</v>
      </c>
      <c r="J1435" s="19" t="str">
        <f t="shared" si="243"/>
        <v>N</v>
      </c>
      <c r="K1435" s="19" t="str">
        <f t="shared" si="244"/>
        <v>zzzz</v>
      </c>
      <c r="L1435" s="19" t="str">
        <f t="shared" si="245"/>
        <v>WO</v>
      </c>
      <c r="M1435" s="31" t="str">
        <f t="shared" si="246"/>
        <v>-</v>
      </c>
      <c r="N1435" s="355" t="str">
        <f t="shared" si="247"/>
        <v/>
      </c>
      <c r="O1435" s="355" t="str">
        <f t="shared" si="248"/>
        <v/>
      </c>
      <c r="P1435" s="31" t="str">
        <f t="shared" si="249"/>
        <v/>
      </c>
      <c r="Q1435" s="620">
        <f t="shared" si="250"/>
        <v>5</v>
      </c>
      <c r="R1435" s="620">
        <f t="shared" si="251"/>
        <v>1047</v>
      </c>
      <c r="S1435" s="620">
        <f t="shared" si="252"/>
        <v>1047</v>
      </c>
    </row>
    <row r="1436" spans="1:19" ht="12.75" customHeight="1" thickBot="1" x14ac:dyDescent="0.25">
      <c r="A1436" s="31" t="s">
        <v>284</v>
      </c>
      <c r="B1436" s="31" t="s">
        <v>664</v>
      </c>
      <c r="C1436" s="31" t="s">
        <v>673</v>
      </c>
      <c r="F1436" s="31" t="s">
        <v>10</v>
      </c>
      <c r="G1436" s="354">
        <v>40732.56627314815</v>
      </c>
      <c r="H1436" s="354">
        <v>45453.663564814815</v>
      </c>
      <c r="I1436" s="19" t="str">
        <f t="shared" si="242"/>
        <v>J</v>
      </c>
      <c r="J1436" s="19" t="str">
        <f t="shared" si="243"/>
        <v>N</v>
      </c>
      <c r="K1436" s="19" t="str">
        <f t="shared" si="244"/>
        <v>zzzz</v>
      </c>
      <c r="L1436" s="19" t="str">
        <f t="shared" si="245"/>
        <v>WO</v>
      </c>
      <c r="M1436" s="31" t="str">
        <f t="shared" si="246"/>
        <v>-</v>
      </c>
      <c r="N1436" s="355" t="str">
        <f t="shared" si="247"/>
        <v/>
      </c>
      <c r="O1436" s="355" t="str">
        <f t="shared" si="248"/>
        <v/>
      </c>
      <c r="P1436" s="31" t="str">
        <f t="shared" si="249"/>
        <v/>
      </c>
      <c r="Q1436" s="620">
        <f t="shared" si="250"/>
        <v>6</v>
      </c>
      <c r="R1436" s="620">
        <f t="shared" si="251"/>
        <v>1048</v>
      </c>
      <c r="S1436" s="620">
        <f t="shared" si="252"/>
        <v>1048</v>
      </c>
    </row>
    <row r="1437" spans="1:19" ht="12.75" customHeight="1" thickBot="1" x14ac:dyDescent="0.25">
      <c r="A1437" s="341" t="s">
        <v>284</v>
      </c>
      <c r="B1437" s="341" t="s">
        <v>957</v>
      </c>
      <c r="C1437" s="341" t="s">
        <v>673</v>
      </c>
      <c r="F1437" s="341" t="s">
        <v>11</v>
      </c>
      <c r="G1437" s="354">
        <v>44664.628576388888</v>
      </c>
      <c r="H1437" s="354">
        <v>45258.646527777775</v>
      </c>
      <c r="I1437" s="19" t="str">
        <f t="shared" si="242"/>
        <v>J</v>
      </c>
      <c r="J1437" s="19" t="str">
        <f t="shared" si="243"/>
        <v>N</v>
      </c>
      <c r="K1437" s="19" t="str">
        <f t="shared" si="244"/>
        <v>zzzz</v>
      </c>
      <c r="L1437" s="19" t="str">
        <f t="shared" si="245"/>
        <v>WO</v>
      </c>
      <c r="M1437" s="31" t="str">
        <f t="shared" si="246"/>
        <v>-</v>
      </c>
      <c r="N1437" s="355" t="str">
        <f t="shared" si="247"/>
        <v/>
      </c>
      <c r="O1437" s="355" t="str">
        <f t="shared" si="248"/>
        <v/>
      </c>
      <c r="P1437" s="31" t="str">
        <f t="shared" si="249"/>
        <v/>
      </c>
      <c r="Q1437" s="620">
        <f t="shared" si="250"/>
        <v>7</v>
      </c>
      <c r="R1437" s="620">
        <f t="shared" si="251"/>
        <v>1049</v>
      </c>
      <c r="S1437" s="620">
        <f t="shared" si="252"/>
        <v>1049</v>
      </c>
    </row>
    <row r="1438" spans="1:19" ht="12.75" customHeight="1" thickBot="1" x14ac:dyDescent="0.25">
      <c r="A1438" s="341" t="s">
        <v>284</v>
      </c>
      <c r="B1438" s="341" t="s">
        <v>957</v>
      </c>
      <c r="C1438" s="341" t="s">
        <v>673</v>
      </c>
      <c r="E1438" s="341">
        <v>5</v>
      </c>
      <c r="F1438" s="341" t="s">
        <v>15</v>
      </c>
      <c r="G1438" s="354">
        <v>43761.56355324074</v>
      </c>
      <c r="H1438" s="354">
        <v>44978.608391203707</v>
      </c>
      <c r="I1438" s="19" t="str">
        <f t="shared" si="242"/>
        <v>J</v>
      </c>
      <c r="J1438" s="19" t="str">
        <f t="shared" si="243"/>
        <v>N</v>
      </c>
      <c r="K1438" s="19" t="str">
        <f t="shared" si="244"/>
        <v>zzzz</v>
      </c>
      <c r="L1438" s="19" t="str">
        <f t="shared" si="245"/>
        <v>WO</v>
      </c>
      <c r="M1438" s="341" t="str">
        <f t="shared" si="246"/>
        <v>-</v>
      </c>
      <c r="N1438" s="356" t="str">
        <f t="shared" si="247"/>
        <v/>
      </c>
      <c r="O1438" s="356" t="str">
        <f t="shared" si="248"/>
        <v/>
      </c>
      <c r="P1438" s="341" t="str">
        <f t="shared" si="249"/>
        <v/>
      </c>
      <c r="Q1438" s="359">
        <f t="shared" si="250"/>
        <v>8</v>
      </c>
      <c r="R1438" s="359">
        <f t="shared" si="251"/>
        <v>1050</v>
      </c>
      <c r="S1438" s="359">
        <f t="shared" si="252"/>
        <v>1050</v>
      </c>
    </row>
    <row r="1439" spans="1:19" ht="12.75" customHeight="1" thickBot="1" x14ac:dyDescent="0.25">
      <c r="A1439" s="31" t="s">
        <v>284</v>
      </c>
      <c r="B1439" s="31" t="s">
        <v>957</v>
      </c>
      <c r="C1439" s="31" t="s">
        <v>673</v>
      </c>
      <c r="F1439" s="31" t="s">
        <v>12</v>
      </c>
      <c r="G1439" s="354">
        <v>44644.559942129628</v>
      </c>
      <c r="H1439" s="354">
        <v>44777.505196759259</v>
      </c>
      <c r="I1439" s="19" t="str">
        <f t="shared" si="242"/>
        <v>J</v>
      </c>
      <c r="J1439" s="19" t="str">
        <f t="shared" si="243"/>
        <v>N</v>
      </c>
      <c r="K1439" s="19" t="str">
        <f t="shared" si="244"/>
        <v>zzzz</v>
      </c>
      <c r="L1439" s="19" t="str">
        <f t="shared" si="245"/>
        <v>WO</v>
      </c>
      <c r="M1439" s="31" t="str">
        <f t="shared" si="246"/>
        <v>-</v>
      </c>
      <c r="N1439" s="355" t="str">
        <f t="shared" si="247"/>
        <v/>
      </c>
      <c r="O1439" s="355" t="str">
        <f t="shared" si="248"/>
        <v/>
      </c>
      <c r="P1439" s="31" t="str">
        <f t="shared" si="249"/>
        <v/>
      </c>
      <c r="Q1439" s="620">
        <f t="shared" si="250"/>
        <v>9</v>
      </c>
      <c r="R1439" s="620">
        <f t="shared" si="251"/>
        <v>1051</v>
      </c>
      <c r="S1439" s="620">
        <f t="shared" si="252"/>
        <v>1051</v>
      </c>
    </row>
    <row r="1440" spans="1:19" ht="12.75" customHeight="1" thickBot="1" x14ac:dyDescent="0.25">
      <c r="A1440" s="31" t="s">
        <v>284</v>
      </c>
      <c r="B1440" s="31" t="s">
        <v>957</v>
      </c>
      <c r="C1440" s="31" t="s">
        <v>673</v>
      </c>
      <c r="F1440" s="31" t="s">
        <v>13</v>
      </c>
      <c r="G1440" s="354">
        <v>44347.635243055556</v>
      </c>
      <c r="H1440" s="354">
        <v>45538.665185185186</v>
      </c>
      <c r="I1440" s="19" t="str">
        <f t="shared" si="242"/>
        <v>J</v>
      </c>
      <c r="J1440" s="19" t="str">
        <f t="shared" si="243"/>
        <v>N</v>
      </c>
      <c r="K1440" s="19" t="str">
        <f t="shared" si="244"/>
        <v>zzzz</v>
      </c>
      <c r="L1440" s="19" t="str">
        <f t="shared" si="245"/>
        <v>WO</v>
      </c>
      <c r="M1440" s="31" t="str">
        <f t="shared" si="246"/>
        <v>-</v>
      </c>
      <c r="N1440" s="355">
        <f t="shared" si="247"/>
        <v>10</v>
      </c>
      <c r="O1440" s="355" t="str">
        <f t="shared" si="248"/>
        <v/>
      </c>
      <c r="P1440" s="31" t="str">
        <f t="shared" si="249"/>
        <v/>
      </c>
      <c r="Q1440" s="620">
        <f t="shared" si="250"/>
        <v>10</v>
      </c>
      <c r="R1440" s="620">
        <f t="shared" si="251"/>
        <v>1052</v>
      </c>
      <c r="S1440" s="620">
        <f t="shared" si="252"/>
        <v>1052</v>
      </c>
    </row>
    <row r="1441" spans="1:19" ht="12.75" customHeight="1" thickBot="1" x14ac:dyDescent="0.25">
      <c r="A1441" s="341" t="s">
        <v>269</v>
      </c>
      <c r="B1441" s="341" t="s">
        <v>1095</v>
      </c>
      <c r="C1441" s="341" t="s">
        <v>673</v>
      </c>
      <c r="E1441" s="341">
        <v>39</v>
      </c>
      <c r="F1441" s="341" t="s">
        <v>6</v>
      </c>
      <c r="G1441" s="354">
        <v>43201.637094907404</v>
      </c>
      <c r="H1441" s="354">
        <v>45470.360034722224</v>
      </c>
      <c r="I1441" s="19" t="str">
        <f t="shared" si="242"/>
        <v>J</v>
      </c>
      <c r="J1441" s="19" t="str">
        <f t="shared" si="243"/>
        <v>N</v>
      </c>
      <c r="K1441" s="19" t="str">
        <f t="shared" si="244"/>
        <v>zzzz</v>
      </c>
      <c r="L1441" s="19" t="str">
        <f t="shared" si="245"/>
        <v>WT</v>
      </c>
      <c r="M1441" s="341" t="str">
        <f t="shared" si="246"/>
        <v>-</v>
      </c>
      <c r="N1441" s="356" t="str">
        <f t="shared" si="247"/>
        <v/>
      </c>
      <c r="O1441" s="356" t="str">
        <f t="shared" si="248"/>
        <v/>
      </c>
      <c r="P1441" s="341" t="str">
        <f t="shared" si="249"/>
        <v/>
      </c>
      <c r="Q1441" s="359">
        <f t="shared" si="250"/>
        <v>1</v>
      </c>
      <c r="R1441" s="359">
        <f t="shared" si="251"/>
        <v>1053</v>
      </c>
      <c r="S1441" s="359">
        <f t="shared" si="252"/>
        <v>1053</v>
      </c>
    </row>
    <row r="1442" spans="1:19" ht="12.75" customHeight="1" thickBot="1" x14ac:dyDescent="0.25">
      <c r="A1442" s="341" t="s">
        <v>269</v>
      </c>
      <c r="B1442" s="341" t="s">
        <v>1095</v>
      </c>
      <c r="C1442" s="341" t="s">
        <v>673</v>
      </c>
      <c r="E1442" s="341">
        <v>28</v>
      </c>
      <c r="F1442" s="341" t="s">
        <v>8</v>
      </c>
      <c r="G1442" s="354">
        <v>43773.64502314815</v>
      </c>
      <c r="H1442" s="354">
        <v>45565.540312500001</v>
      </c>
      <c r="I1442" s="19" t="str">
        <f t="shared" si="242"/>
        <v>J</v>
      </c>
      <c r="J1442" s="19" t="str">
        <f t="shared" si="243"/>
        <v>N</v>
      </c>
      <c r="K1442" s="19" t="str">
        <f t="shared" si="244"/>
        <v>zzzz</v>
      </c>
      <c r="L1442" s="19" t="str">
        <f t="shared" si="245"/>
        <v>WT</v>
      </c>
      <c r="M1442" s="341" t="str">
        <f t="shared" si="246"/>
        <v>-</v>
      </c>
      <c r="N1442" s="356" t="str">
        <f t="shared" si="247"/>
        <v/>
      </c>
      <c r="O1442" s="356" t="str">
        <f t="shared" si="248"/>
        <v/>
      </c>
      <c r="P1442" s="341" t="str">
        <f t="shared" si="249"/>
        <v/>
      </c>
      <c r="Q1442" s="359">
        <f t="shared" si="250"/>
        <v>2</v>
      </c>
      <c r="R1442" s="359">
        <f t="shared" si="251"/>
        <v>1054</v>
      </c>
      <c r="S1442" s="359">
        <f t="shared" si="252"/>
        <v>1054</v>
      </c>
    </row>
    <row r="1443" spans="1:19" ht="12.75" customHeight="1" thickBot="1" x14ac:dyDescent="0.25">
      <c r="A1443" s="341" t="s">
        <v>269</v>
      </c>
      <c r="B1443" s="341" t="s">
        <v>1095</v>
      </c>
      <c r="C1443" s="341" t="s">
        <v>673</v>
      </c>
      <c r="E1443" s="341">
        <v>43</v>
      </c>
      <c r="F1443" s="341" t="s">
        <v>16</v>
      </c>
      <c r="G1443" s="354">
        <v>44187.547546296293</v>
      </c>
      <c r="H1443" s="354">
        <v>45461.659108796295</v>
      </c>
      <c r="I1443" s="19" t="str">
        <f t="shared" si="242"/>
        <v>J</v>
      </c>
      <c r="J1443" s="19" t="str">
        <f t="shared" si="243"/>
        <v>N</v>
      </c>
      <c r="K1443" s="19" t="str">
        <f t="shared" si="244"/>
        <v>zzzz</v>
      </c>
      <c r="L1443" s="19" t="str">
        <f t="shared" si="245"/>
        <v>WT</v>
      </c>
      <c r="M1443" s="341" t="str">
        <f t="shared" si="246"/>
        <v>-</v>
      </c>
      <c r="N1443" s="356" t="str">
        <f t="shared" si="247"/>
        <v/>
      </c>
      <c r="O1443" s="356" t="str">
        <f t="shared" si="248"/>
        <v/>
      </c>
      <c r="P1443" s="341" t="str">
        <f t="shared" si="249"/>
        <v/>
      </c>
      <c r="Q1443" s="359">
        <f t="shared" si="250"/>
        <v>3</v>
      </c>
      <c r="R1443" s="359">
        <f t="shared" si="251"/>
        <v>1055</v>
      </c>
      <c r="S1443" s="359">
        <f t="shared" si="252"/>
        <v>1055</v>
      </c>
    </row>
    <row r="1444" spans="1:19" ht="12.75" customHeight="1" thickBot="1" x14ac:dyDescent="0.25">
      <c r="A1444" s="31" t="s">
        <v>269</v>
      </c>
      <c r="B1444" s="31" t="s">
        <v>1095</v>
      </c>
      <c r="C1444" s="31" t="s">
        <v>673</v>
      </c>
      <c r="E1444" s="341">
        <v>40</v>
      </c>
      <c r="F1444" s="31" t="s">
        <v>9</v>
      </c>
      <c r="G1444" s="354">
        <v>39301.458275462966</v>
      </c>
      <c r="H1444" s="354">
        <v>45453.54314814815</v>
      </c>
      <c r="I1444" s="19" t="str">
        <f t="shared" si="242"/>
        <v>J</v>
      </c>
      <c r="J1444" s="19" t="str">
        <f t="shared" si="243"/>
        <v>N</v>
      </c>
      <c r="K1444" s="19" t="str">
        <f t="shared" si="244"/>
        <v>zzzz</v>
      </c>
      <c r="L1444" s="19" t="str">
        <f t="shared" si="245"/>
        <v>WT</v>
      </c>
      <c r="M1444" s="31" t="str">
        <f t="shared" si="246"/>
        <v>-</v>
      </c>
      <c r="N1444" s="355" t="str">
        <f t="shared" si="247"/>
        <v/>
      </c>
      <c r="O1444" s="355" t="str">
        <f t="shared" si="248"/>
        <v/>
      </c>
      <c r="P1444" s="31" t="str">
        <f t="shared" si="249"/>
        <v/>
      </c>
      <c r="Q1444" s="620">
        <f t="shared" si="250"/>
        <v>4</v>
      </c>
      <c r="R1444" s="620">
        <f t="shared" si="251"/>
        <v>1056</v>
      </c>
      <c r="S1444" s="620">
        <f t="shared" si="252"/>
        <v>1056</v>
      </c>
    </row>
    <row r="1445" spans="1:19" ht="12.75" customHeight="1" thickBot="1" x14ac:dyDescent="0.25">
      <c r="A1445" s="341" t="s">
        <v>269</v>
      </c>
      <c r="B1445" s="341" t="s">
        <v>669</v>
      </c>
      <c r="C1445" s="341" t="s">
        <v>673</v>
      </c>
      <c r="F1445" s="341" t="s">
        <v>10</v>
      </c>
      <c r="G1445" s="354">
        <v>37032.501840277779</v>
      </c>
      <c r="H1445" s="354">
        <v>45453.648923611108</v>
      </c>
      <c r="I1445" s="19" t="str">
        <f t="shared" si="242"/>
        <v>J</v>
      </c>
      <c r="J1445" s="19" t="str">
        <f t="shared" si="243"/>
        <v>N</v>
      </c>
      <c r="K1445" s="19" t="str">
        <f t="shared" si="244"/>
        <v>zzzz</v>
      </c>
      <c r="L1445" s="19" t="str">
        <f t="shared" si="245"/>
        <v>WT</v>
      </c>
      <c r="M1445" s="341" t="str">
        <f t="shared" si="246"/>
        <v>-</v>
      </c>
      <c r="N1445" s="356" t="str">
        <f t="shared" si="247"/>
        <v/>
      </c>
      <c r="O1445" s="356" t="str">
        <f t="shared" si="248"/>
        <v/>
      </c>
      <c r="P1445" s="341" t="str">
        <f t="shared" si="249"/>
        <v/>
      </c>
      <c r="Q1445" s="359">
        <f t="shared" si="250"/>
        <v>5</v>
      </c>
      <c r="R1445" s="359">
        <f t="shared" si="251"/>
        <v>1057</v>
      </c>
      <c r="S1445" s="359">
        <f t="shared" si="252"/>
        <v>1057</v>
      </c>
    </row>
    <row r="1446" spans="1:19" ht="12.75" customHeight="1" thickBot="1" x14ac:dyDescent="0.25">
      <c r="A1446" s="341" t="s">
        <v>269</v>
      </c>
      <c r="B1446" s="341" t="s">
        <v>1095</v>
      </c>
      <c r="C1446" s="341" t="s">
        <v>673</v>
      </c>
      <c r="F1446" s="341" t="s">
        <v>11</v>
      </c>
      <c r="G1446" s="354">
        <v>42870</v>
      </c>
      <c r="H1446" s="354">
        <v>45820.350486111114</v>
      </c>
      <c r="I1446" s="19" t="str">
        <f t="shared" si="242"/>
        <v>J</v>
      </c>
      <c r="J1446" s="19" t="str">
        <f t="shared" si="243"/>
        <v>N</v>
      </c>
      <c r="K1446" s="19" t="str">
        <f t="shared" si="244"/>
        <v>zzzz</v>
      </c>
      <c r="L1446" s="19" t="str">
        <f t="shared" si="245"/>
        <v>WT</v>
      </c>
      <c r="M1446" s="341" t="str">
        <f t="shared" si="246"/>
        <v>-</v>
      </c>
      <c r="N1446" s="356" t="str">
        <f t="shared" si="247"/>
        <v/>
      </c>
      <c r="O1446" s="356" t="str">
        <f t="shared" si="248"/>
        <v/>
      </c>
      <c r="P1446" s="341" t="str">
        <f t="shared" si="249"/>
        <v/>
      </c>
      <c r="Q1446" s="359">
        <f t="shared" si="250"/>
        <v>6</v>
      </c>
      <c r="R1446" s="359">
        <f t="shared" si="251"/>
        <v>1058</v>
      </c>
      <c r="S1446" s="359">
        <f t="shared" si="252"/>
        <v>1058</v>
      </c>
    </row>
    <row r="1447" spans="1:19" ht="12.75" customHeight="1" thickBot="1" x14ac:dyDescent="0.25">
      <c r="A1447" s="341" t="s">
        <v>269</v>
      </c>
      <c r="B1447" s="341" t="s">
        <v>1095</v>
      </c>
      <c r="C1447" s="341" t="s">
        <v>673</v>
      </c>
      <c r="E1447" s="341">
        <v>69</v>
      </c>
      <c r="F1447" s="341" t="s">
        <v>15</v>
      </c>
      <c r="G1447" s="354">
        <v>40290.622129629628</v>
      </c>
      <c r="H1447" s="354">
        <v>44978.621215277781</v>
      </c>
      <c r="I1447" s="19" t="str">
        <f t="shared" si="242"/>
        <v>J</v>
      </c>
      <c r="J1447" s="19" t="str">
        <f t="shared" si="243"/>
        <v>N</v>
      </c>
      <c r="K1447" s="19" t="str">
        <f t="shared" si="244"/>
        <v>zzzz</v>
      </c>
      <c r="L1447" s="19" t="str">
        <f t="shared" si="245"/>
        <v>WT</v>
      </c>
      <c r="M1447" s="341" t="str">
        <f t="shared" si="246"/>
        <v>-</v>
      </c>
      <c r="N1447" s="356" t="str">
        <f t="shared" si="247"/>
        <v/>
      </c>
      <c r="O1447" s="356" t="str">
        <f t="shared" si="248"/>
        <v/>
      </c>
      <c r="P1447" s="341" t="str">
        <f t="shared" si="249"/>
        <v/>
      </c>
      <c r="Q1447" s="359">
        <f t="shared" si="250"/>
        <v>7</v>
      </c>
      <c r="R1447" s="359">
        <f t="shared" si="251"/>
        <v>1059</v>
      </c>
      <c r="S1447" s="359">
        <f t="shared" si="252"/>
        <v>1059</v>
      </c>
    </row>
    <row r="1448" spans="1:19" ht="12.75" customHeight="1" thickBot="1" x14ac:dyDescent="0.25">
      <c r="A1448" s="341" t="s">
        <v>269</v>
      </c>
      <c r="B1448" s="341" t="s">
        <v>1095</v>
      </c>
      <c r="C1448" s="341" t="s">
        <v>673</v>
      </c>
      <c r="F1448" s="341" t="s">
        <v>12</v>
      </c>
      <c r="G1448" s="354">
        <v>41016.59884259259</v>
      </c>
      <c r="H1448" s="354">
        <v>44777.505659722221</v>
      </c>
      <c r="I1448" s="19" t="str">
        <f t="shared" si="242"/>
        <v>J</v>
      </c>
      <c r="J1448" s="19" t="str">
        <f t="shared" si="243"/>
        <v>N</v>
      </c>
      <c r="K1448" s="19" t="str">
        <f t="shared" si="244"/>
        <v>zzzz</v>
      </c>
      <c r="L1448" s="19" t="str">
        <f t="shared" si="245"/>
        <v>WT</v>
      </c>
      <c r="M1448" s="341" t="str">
        <f t="shared" si="246"/>
        <v>-</v>
      </c>
      <c r="N1448" s="356" t="str">
        <f t="shared" si="247"/>
        <v/>
      </c>
      <c r="O1448" s="356" t="str">
        <f t="shared" si="248"/>
        <v/>
      </c>
      <c r="P1448" s="341" t="str">
        <f t="shared" si="249"/>
        <v/>
      </c>
      <c r="Q1448" s="359">
        <f t="shared" si="250"/>
        <v>8</v>
      </c>
      <c r="R1448" s="359">
        <f t="shared" si="251"/>
        <v>1060</v>
      </c>
      <c r="S1448" s="359">
        <f t="shared" si="252"/>
        <v>1060</v>
      </c>
    </row>
    <row r="1449" spans="1:19" ht="12.75" customHeight="1" thickBot="1" x14ac:dyDescent="0.25">
      <c r="A1449" s="31" t="s">
        <v>269</v>
      </c>
      <c r="B1449" s="31" t="s">
        <v>2163</v>
      </c>
      <c r="C1449" s="31" t="s">
        <v>673</v>
      </c>
      <c r="F1449" s="31" t="s">
        <v>13</v>
      </c>
      <c r="G1449" s="354">
        <v>43248.592569444445</v>
      </c>
      <c r="H1449" s="354">
        <v>45538.66846064815</v>
      </c>
      <c r="I1449" s="19" t="str">
        <f t="shared" si="242"/>
        <v>J</v>
      </c>
      <c r="J1449" s="19" t="str">
        <f t="shared" si="243"/>
        <v>N</v>
      </c>
      <c r="K1449" s="19" t="str">
        <f t="shared" si="244"/>
        <v>zzzz</v>
      </c>
      <c r="L1449" s="19" t="str">
        <f t="shared" si="245"/>
        <v>WT</v>
      </c>
      <c r="M1449" s="31" t="str">
        <f t="shared" si="246"/>
        <v>-</v>
      </c>
      <c r="N1449" s="355">
        <f t="shared" si="247"/>
        <v>9</v>
      </c>
      <c r="O1449" s="355" t="str">
        <f t="shared" si="248"/>
        <v/>
      </c>
      <c r="P1449" s="31" t="str">
        <f t="shared" si="249"/>
        <v/>
      </c>
      <c r="Q1449" s="620">
        <f t="shared" si="250"/>
        <v>9</v>
      </c>
      <c r="R1449" s="620">
        <f t="shared" si="251"/>
        <v>1061</v>
      </c>
      <c r="S1449" s="620">
        <f t="shared" si="252"/>
        <v>1061</v>
      </c>
    </row>
    <row r="1450" spans="1:19" ht="12.75" customHeight="1" thickBot="1" x14ac:dyDescent="0.25">
      <c r="A1450" s="31" t="s">
        <v>990</v>
      </c>
      <c r="B1450" s="31" t="s">
        <v>991</v>
      </c>
      <c r="C1450" s="31" t="s">
        <v>673</v>
      </c>
      <c r="F1450" s="31" t="s">
        <v>6</v>
      </c>
      <c r="G1450" s="354">
        <v>45314.496701388889</v>
      </c>
      <c r="H1450" s="354">
        <v>45314.496701388889</v>
      </c>
      <c r="I1450" s="19" t="str">
        <f t="shared" si="242"/>
        <v>J</v>
      </c>
      <c r="J1450" s="19" t="str">
        <f t="shared" si="243"/>
        <v>N</v>
      </c>
      <c r="K1450" s="19" t="str">
        <f t="shared" si="244"/>
        <v>zzzz</v>
      </c>
      <c r="L1450" s="19" t="str">
        <f t="shared" si="245"/>
        <v>WT</v>
      </c>
      <c r="M1450" s="31" t="str">
        <f t="shared" si="246"/>
        <v>-</v>
      </c>
      <c r="N1450" s="355" t="str">
        <f t="shared" si="247"/>
        <v/>
      </c>
      <c r="O1450" s="355" t="str">
        <f t="shared" si="248"/>
        <v/>
      </c>
      <c r="P1450" s="31" t="str">
        <f t="shared" si="249"/>
        <v/>
      </c>
      <c r="Q1450" s="620">
        <f t="shared" si="250"/>
        <v>1</v>
      </c>
      <c r="R1450" s="620">
        <f t="shared" si="251"/>
        <v>1062</v>
      </c>
      <c r="S1450" s="620">
        <f t="shared" si="252"/>
        <v>1062</v>
      </c>
    </row>
    <row r="1451" spans="1:19" ht="12.75" customHeight="1" thickBot="1" x14ac:dyDescent="0.25">
      <c r="A1451" s="31" t="s">
        <v>990</v>
      </c>
      <c r="B1451" s="31" t="s">
        <v>991</v>
      </c>
      <c r="C1451" s="31" t="s">
        <v>673</v>
      </c>
      <c r="F1451" s="31" t="s">
        <v>9</v>
      </c>
      <c r="G1451" s="354">
        <v>45309.622106481482</v>
      </c>
      <c r="H1451" s="354">
        <v>45632.630520833336</v>
      </c>
      <c r="I1451" s="19" t="str">
        <f t="shared" si="242"/>
        <v>J</v>
      </c>
      <c r="J1451" s="19" t="str">
        <f t="shared" si="243"/>
        <v>N</v>
      </c>
      <c r="K1451" s="19" t="str">
        <f t="shared" si="244"/>
        <v>zzzz</v>
      </c>
      <c r="L1451" s="19" t="str">
        <f t="shared" si="245"/>
        <v>WT</v>
      </c>
      <c r="M1451" s="31" t="str">
        <f t="shared" si="246"/>
        <v>-</v>
      </c>
      <c r="N1451" s="355" t="str">
        <f t="shared" si="247"/>
        <v/>
      </c>
      <c r="O1451" s="355" t="str">
        <f t="shared" si="248"/>
        <v/>
      </c>
      <c r="P1451" s="31" t="str">
        <f t="shared" si="249"/>
        <v/>
      </c>
      <c r="Q1451" s="620">
        <f t="shared" si="250"/>
        <v>2</v>
      </c>
      <c r="R1451" s="620">
        <f t="shared" si="251"/>
        <v>1063</v>
      </c>
      <c r="S1451" s="620">
        <f t="shared" si="252"/>
        <v>1063</v>
      </c>
    </row>
    <row r="1452" spans="1:19" ht="12.75" customHeight="1" thickBot="1" x14ac:dyDescent="0.25">
      <c r="A1452" s="341" t="s">
        <v>990</v>
      </c>
      <c r="B1452" s="341" t="s">
        <v>991</v>
      </c>
      <c r="C1452" s="341" t="s">
        <v>673</v>
      </c>
      <c r="F1452" s="341" t="s">
        <v>11</v>
      </c>
      <c r="G1452" s="354">
        <v>45803.588240740741</v>
      </c>
      <c r="H1452" s="354">
        <v>45820.351493055554</v>
      </c>
      <c r="I1452" s="19" t="str">
        <f t="shared" si="242"/>
        <v>J</v>
      </c>
      <c r="J1452" s="19" t="str">
        <f t="shared" si="243"/>
        <v>N</v>
      </c>
      <c r="K1452" s="19" t="str">
        <f t="shared" si="244"/>
        <v>zzzz</v>
      </c>
      <c r="L1452" s="19" t="str">
        <f t="shared" si="245"/>
        <v>WT</v>
      </c>
      <c r="M1452" s="341" t="str">
        <f t="shared" si="246"/>
        <v>-</v>
      </c>
      <c r="N1452" s="356" t="str">
        <f t="shared" si="247"/>
        <v/>
      </c>
      <c r="O1452" s="356" t="str">
        <f t="shared" si="248"/>
        <v/>
      </c>
      <c r="P1452" s="341" t="str">
        <f t="shared" si="249"/>
        <v/>
      </c>
      <c r="Q1452" s="359">
        <f t="shared" si="250"/>
        <v>3</v>
      </c>
      <c r="R1452" s="359">
        <f t="shared" si="251"/>
        <v>1064</v>
      </c>
      <c r="S1452" s="359">
        <f t="shared" si="252"/>
        <v>1064</v>
      </c>
    </row>
    <row r="1453" spans="1:19" ht="12.75" customHeight="1" thickBot="1" x14ac:dyDescent="0.25">
      <c r="A1453" s="341" t="s">
        <v>990</v>
      </c>
      <c r="B1453" s="341" t="s">
        <v>991</v>
      </c>
      <c r="C1453" s="341" t="s">
        <v>673</v>
      </c>
      <c r="E1453" s="341">
        <v>73</v>
      </c>
      <c r="F1453" s="341" t="s">
        <v>15</v>
      </c>
      <c r="G1453" s="354">
        <v>44529.436157407406</v>
      </c>
      <c r="H1453" s="354">
        <v>44978.621944444443</v>
      </c>
      <c r="I1453" s="19" t="str">
        <f t="shared" si="242"/>
        <v>J</v>
      </c>
      <c r="J1453" s="19" t="str">
        <f t="shared" si="243"/>
        <v>N</v>
      </c>
      <c r="K1453" s="19" t="str">
        <f t="shared" si="244"/>
        <v>zzzz</v>
      </c>
      <c r="L1453" s="19" t="str">
        <f t="shared" si="245"/>
        <v>WT</v>
      </c>
      <c r="M1453" s="341" t="str">
        <f t="shared" si="246"/>
        <v>-</v>
      </c>
      <c r="N1453" s="356" t="str">
        <f t="shared" si="247"/>
        <v/>
      </c>
      <c r="O1453" s="356" t="str">
        <f t="shared" si="248"/>
        <v/>
      </c>
      <c r="P1453" s="341" t="str">
        <f t="shared" si="249"/>
        <v/>
      </c>
      <c r="Q1453" s="359">
        <f t="shared" si="250"/>
        <v>4</v>
      </c>
      <c r="R1453" s="359">
        <f t="shared" si="251"/>
        <v>1065</v>
      </c>
      <c r="S1453" s="359">
        <f t="shared" si="252"/>
        <v>1065</v>
      </c>
    </row>
    <row r="1454" spans="1:19" ht="12.75" customHeight="1" thickBot="1" x14ac:dyDescent="0.25">
      <c r="A1454" s="31" t="s">
        <v>990</v>
      </c>
      <c r="B1454" s="31" t="s">
        <v>991</v>
      </c>
      <c r="C1454" s="31" t="s">
        <v>673</v>
      </c>
      <c r="E1454" s="358"/>
      <c r="F1454" s="31" t="s">
        <v>12</v>
      </c>
      <c r="G1454" s="354">
        <v>45812.689699074072</v>
      </c>
      <c r="H1454" s="354">
        <v>45812.689699074072</v>
      </c>
      <c r="I1454" s="19" t="str">
        <f t="shared" si="242"/>
        <v>J</v>
      </c>
      <c r="J1454" s="19" t="str">
        <f t="shared" si="243"/>
        <v>N</v>
      </c>
      <c r="K1454" s="19" t="str">
        <f t="shared" si="244"/>
        <v>zzzz</v>
      </c>
      <c r="L1454" s="19" t="str">
        <f t="shared" si="245"/>
        <v>WT</v>
      </c>
      <c r="M1454" s="31" t="str">
        <f t="shared" si="246"/>
        <v>-</v>
      </c>
      <c r="N1454" s="355">
        <f t="shared" si="247"/>
        <v>5</v>
      </c>
      <c r="O1454" s="355" t="str">
        <f t="shared" si="248"/>
        <v/>
      </c>
      <c r="P1454" s="31" t="str">
        <f t="shared" si="249"/>
        <v/>
      </c>
      <c r="Q1454" s="620">
        <f t="shared" si="250"/>
        <v>5</v>
      </c>
      <c r="R1454" s="620">
        <f t="shared" si="251"/>
        <v>1066</v>
      </c>
      <c r="S1454" s="620">
        <f t="shared" si="252"/>
        <v>1066</v>
      </c>
    </row>
    <row r="1455" spans="1:19" ht="12.75" customHeight="1" thickBot="1" x14ac:dyDescent="0.25">
      <c r="A1455" s="341" t="s">
        <v>1088</v>
      </c>
      <c r="B1455" s="341" t="s">
        <v>1089</v>
      </c>
      <c r="C1455" s="341" t="s">
        <v>673</v>
      </c>
      <c r="F1455" s="341" t="s">
        <v>6</v>
      </c>
      <c r="G1455" s="354">
        <v>45314.496990740743</v>
      </c>
      <c r="H1455" s="354">
        <v>45314.496990740743</v>
      </c>
      <c r="I1455" s="19" t="str">
        <f t="shared" si="242"/>
        <v>J</v>
      </c>
      <c r="J1455" s="19" t="str">
        <f t="shared" si="243"/>
        <v>N</v>
      </c>
      <c r="K1455" s="19" t="str">
        <f t="shared" si="244"/>
        <v>zzzz</v>
      </c>
      <c r="L1455" s="19" t="str">
        <f t="shared" si="245"/>
        <v>WT</v>
      </c>
      <c r="M1455" s="341" t="str">
        <f t="shared" si="246"/>
        <v>-</v>
      </c>
      <c r="N1455" s="356" t="str">
        <f t="shared" si="247"/>
        <v/>
      </c>
      <c r="O1455" s="356" t="str">
        <f t="shared" si="248"/>
        <v/>
      </c>
      <c r="P1455" s="341" t="str">
        <f t="shared" si="249"/>
        <v/>
      </c>
      <c r="Q1455" s="359">
        <f t="shared" si="250"/>
        <v>1</v>
      </c>
      <c r="R1455" s="359">
        <f t="shared" si="251"/>
        <v>1067</v>
      </c>
      <c r="S1455" s="359">
        <f t="shared" si="252"/>
        <v>1067</v>
      </c>
    </row>
    <row r="1456" spans="1:19" ht="12.75" customHeight="1" thickBot="1" x14ac:dyDescent="0.25">
      <c r="A1456" s="341" t="s">
        <v>1088</v>
      </c>
      <c r="B1456" s="341" t="s">
        <v>1089</v>
      </c>
      <c r="C1456" s="341" t="s">
        <v>673</v>
      </c>
      <c r="F1456" s="341" t="s">
        <v>16</v>
      </c>
      <c r="G1456" s="354">
        <v>45460.533217592594</v>
      </c>
      <c r="H1456" s="354">
        <v>45582.58935185185</v>
      </c>
      <c r="I1456" s="19" t="str">
        <f t="shared" si="242"/>
        <v>J</v>
      </c>
      <c r="J1456" s="19" t="str">
        <f t="shared" si="243"/>
        <v>N</v>
      </c>
      <c r="K1456" s="19" t="str">
        <f t="shared" si="244"/>
        <v>zzzz</v>
      </c>
      <c r="L1456" s="19" t="str">
        <f t="shared" si="245"/>
        <v>WT</v>
      </c>
      <c r="M1456" s="341" t="str">
        <f t="shared" si="246"/>
        <v>-</v>
      </c>
      <c r="N1456" s="356" t="str">
        <f t="shared" si="247"/>
        <v/>
      </c>
      <c r="O1456" s="356" t="str">
        <f t="shared" si="248"/>
        <v/>
      </c>
      <c r="P1456" s="341" t="str">
        <f t="shared" si="249"/>
        <v/>
      </c>
      <c r="Q1456" s="359">
        <f t="shared" si="250"/>
        <v>2</v>
      </c>
      <c r="R1456" s="359">
        <f t="shared" si="251"/>
        <v>1068</v>
      </c>
      <c r="S1456" s="359">
        <f t="shared" si="252"/>
        <v>1068</v>
      </c>
    </row>
    <row r="1457" spans="1:19" ht="12.75" customHeight="1" thickBot="1" x14ac:dyDescent="0.25">
      <c r="A1457" s="31" t="s">
        <v>1088</v>
      </c>
      <c r="B1457" s="31" t="s">
        <v>1089</v>
      </c>
      <c r="C1457" s="31" t="s">
        <v>673</v>
      </c>
      <c r="F1457" s="31" t="s">
        <v>9</v>
      </c>
      <c r="G1457" s="354">
        <v>45309.622291666667</v>
      </c>
      <c r="H1457" s="354">
        <v>45632.630624999998</v>
      </c>
      <c r="I1457" s="19" t="str">
        <f t="shared" si="242"/>
        <v>J</v>
      </c>
      <c r="J1457" s="19" t="str">
        <f t="shared" si="243"/>
        <v>N</v>
      </c>
      <c r="K1457" s="19" t="str">
        <f t="shared" si="244"/>
        <v>zzzz</v>
      </c>
      <c r="L1457" s="19" t="str">
        <f t="shared" si="245"/>
        <v>WT</v>
      </c>
      <c r="M1457" s="31" t="str">
        <f t="shared" si="246"/>
        <v>-</v>
      </c>
      <c r="N1457" s="355" t="str">
        <f t="shared" si="247"/>
        <v/>
      </c>
      <c r="O1457" s="355" t="str">
        <f t="shared" si="248"/>
        <v/>
      </c>
      <c r="P1457" s="31" t="str">
        <f t="shared" si="249"/>
        <v/>
      </c>
      <c r="Q1457" s="620">
        <f t="shared" si="250"/>
        <v>3</v>
      </c>
      <c r="R1457" s="620">
        <f t="shared" si="251"/>
        <v>1069</v>
      </c>
      <c r="S1457" s="620">
        <f t="shared" si="252"/>
        <v>1069</v>
      </c>
    </row>
    <row r="1458" spans="1:19" ht="12.75" customHeight="1" thickBot="1" x14ac:dyDescent="0.25">
      <c r="A1458" s="31" t="s">
        <v>1088</v>
      </c>
      <c r="B1458" s="31" t="s">
        <v>1168</v>
      </c>
      <c r="C1458" s="31" t="s">
        <v>673</v>
      </c>
      <c r="F1458" s="31" t="s">
        <v>10</v>
      </c>
      <c r="G1458" s="354">
        <v>40982.436666666668</v>
      </c>
      <c r="H1458" s="354">
        <v>45453.64303240741</v>
      </c>
      <c r="I1458" s="19" t="str">
        <f t="shared" si="242"/>
        <v>J</v>
      </c>
      <c r="J1458" s="19" t="str">
        <f t="shared" si="243"/>
        <v>N</v>
      </c>
      <c r="K1458" s="19" t="str">
        <f t="shared" si="244"/>
        <v>zzzz</v>
      </c>
      <c r="L1458" s="19" t="str">
        <f t="shared" si="245"/>
        <v>WT</v>
      </c>
      <c r="M1458" s="31" t="str">
        <f t="shared" si="246"/>
        <v>-</v>
      </c>
      <c r="N1458" s="355" t="str">
        <f t="shared" si="247"/>
        <v/>
      </c>
      <c r="O1458" s="355" t="str">
        <f t="shared" si="248"/>
        <v/>
      </c>
      <c r="P1458" s="31" t="str">
        <f t="shared" si="249"/>
        <v/>
      </c>
      <c r="Q1458" s="620">
        <f t="shared" si="250"/>
        <v>4</v>
      </c>
      <c r="R1458" s="620">
        <f t="shared" si="251"/>
        <v>1070</v>
      </c>
      <c r="S1458" s="620">
        <f t="shared" si="252"/>
        <v>1070</v>
      </c>
    </row>
    <row r="1459" spans="1:19" ht="12.75" customHeight="1" thickBot="1" x14ac:dyDescent="0.25">
      <c r="A1459" s="31" t="s">
        <v>1088</v>
      </c>
      <c r="B1459" s="31" t="s">
        <v>1089</v>
      </c>
      <c r="C1459" s="31" t="s">
        <v>673</v>
      </c>
      <c r="F1459" s="31" t="s">
        <v>11</v>
      </c>
      <c r="G1459" s="354">
        <v>45677.654016203705</v>
      </c>
      <c r="H1459" s="354">
        <v>45677.654016203705</v>
      </c>
      <c r="I1459" s="19" t="str">
        <f t="shared" si="242"/>
        <v>J</v>
      </c>
      <c r="J1459" s="19" t="str">
        <f t="shared" si="243"/>
        <v>N</v>
      </c>
      <c r="K1459" s="19" t="str">
        <f t="shared" si="244"/>
        <v>zzzz</v>
      </c>
      <c r="L1459" s="19" t="str">
        <f t="shared" si="245"/>
        <v>WT</v>
      </c>
      <c r="M1459" s="31" t="str">
        <f t="shared" si="246"/>
        <v>-</v>
      </c>
      <c r="N1459" s="355" t="str">
        <f t="shared" si="247"/>
        <v/>
      </c>
      <c r="O1459" s="355" t="str">
        <f t="shared" si="248"/>
        <v/>
      </c>
      <c r="P1459" s="31" t="str">
        <f t="shared" si="249"/>
        <v/>
      </c>
      <c r="Q1459" s="620">
        <f t="shared" si="250"/>
        <v>5</v>
      </c>
      <c r="R1459" s="620">
        <f t="shared" si="251"/>
        <v>1071</v>
      </c>
      <c r="S1459" s="620">
        <f t="shared" si="252"/>
        <v>1071</v>
      </c>
    </row>
    <row r="1460" spans="1:19" ht="12.75" customHeight="1" thickBot="1" x14ac:dyDescent="0.25">
      <c r="A1460" s="31" t="s">
        <v>1088</v>
      </c>
      <c r="B1460" s="31" t="s">
        <v>1089</v>
      </c>
      <c r="C1460" s="31" t="s">
        <v>673</v>
      </c>
      <c r="F1460" s="31" t="s">
        <v>15</v>
      </c>
      <c r="G1460" s="354">
        <v>44736.595671296294</v>
      </c>
      <c r="H1460" s="354">
        <v>44736.595671296294</v>
      </c>
      <c r="I1460" s="19" t="str">
        <f t="shared" si="242"/>
        <v>J</v>
      </c>
      <c r="J1460" s="19" t="str">
        <f t="shared" si="243"/>
        <v>N</v>
      </c>
      <c r="K1460" s="19" t="str">
        <f t="shared" si="244"/>
        <v>zzzz</v>
      </c>
      <c r="L1460" s="19" t="str">
        <f t="shared" si="245"/>
        <v>WT</v>
      </c>
      <c r="M1460" s="31" t="str">
        <f t="shared" si="246"/>
        <v>-</v>
      </c>
      <c r="N1460" s="355" t="str">
        <f t="shared" si="247"/>
        <v/>
      </c>
      <c r="O1460" s="355" t="str">
        <f t="shared" si="248"/>
        <v/>
      </c>
      <c r="P1460" s="31" t="str">
        <f t="shared" si="249"/>
        <v/>
      </c>
      <c r="Q1460" s="620">
        <f t="shared" si="250"/>
        <v>6</v>
      </c>
      <c r="R1460" s="620">
        <f t="shared" si="251"/>
        <v>1072</v>
      </c>
      <c r="S1460" s="620">
        <f t="shared" si="252"/>
        <v>1072</v>
      </c>
    </row>
    <row r="1461" spans="1:19" ht="12.75" customHeight="1" thickBot="1" x14ac:dyDescent="0.25">
      <c r="A1461" s="341" t="s">
        <v>1088</v>
      </c>
      <c r="B1461" s="341" t="s">
        <v>1089</v>
      </c>
      <c r="C1461" s="341" t="s">
        <v>673</v>
      </c>
      <c r="F1461" s="341" t="s">
        <v>12</v>
      </c>
      <c r="G1461" s="354">
        <v>45623.460196759261</v>
      </c>
      <c r="H1461" s="354">
        <v>45623.460196759261</v>
      </c>
      <c r="I1461" s="19" t="str">
        <f t="shared" si="242"/>
        <v>J</v>
      </c>
      <c r="J1461" s="19" t="str">
        <f t="shared" si="243"/>
        <v>N</v>
      </c>
      <c r="K1461" s="19" t="str">
        <f t="shared" si="244"/>
        <v>zzzz</v>
      </c>
      <c r="L1461" s="19" t="str">
        <f t="shared" si="245"/>
        <v>WT</v>
      </c>
      <c r="M1461" s="31" t="str">
        <f t="shared" si="246"/>
        <v>-</v>
      </c>
      <c r="N1461" s="355">
        <f t="shared" si="247"/>
        <v>7</v>
      </c>
      <c r="O1461" s="355" t="str">
        <f t="shared" si="248"/>
        <v/>
      </c>
      <c r="P1461" s="31" t="str">
        <f t="shared" si="249"/>
        <v/>
      </c>
      <c r="Q1461" s="620">
        <f t="shared" si="250"/>
        <v>7</v>
      </c>
      <c r="R1461" s="620">
        <f t="shared" si="251"/>
        <v>1073</v>
      </c>
      <c r="S1461" s="620">
        <f t="shared" si="252"/>
        <v>1073</v>
      </c>
    </row>
    <row r="1462" spans="1:19" ht="12.75" customHeight="1" thickBot="1" x14ac:dyDescent="0.25">
      <c r="A1462" s="31" t="s">
        <v>2353</v>
      </c>
      <c r="B1462" s="31" t="s">
        <v>2354</v>
      </c>
      <c r="C1462" s="31" t="s">
        <v>673</v>
      </c>
      <c r="F1462" s="31" t="s">
        <v>9</v>
      </c>
      <c r="G1462" s="354">
        <v>45917.454930555556</v>
      </c>
      <c r="H1462" s="354">
        <v>45917.454930555556</v>
      </c>
      <c r="I1462" s="19" t="str">
        <f t="shared" si="242"/>
        <v>J</v>
      </c>
      <c r="J1462" s="19" t="str">
        <f t="shared" si="243"/>
        <v>N</v>
      </c>
      <c r="K1462" s="19" t="str">
        <f t="shared" si="244"/>
        <v>zzzz</v>
      </c>
      <c r="L1462" s="19" t="str">
        <f t="shared" si="245"/>
        <v>BM</v>
      </c>
      <c r="M1462" s="31" t="str">
        <f t="shared" si="246"/>
        <v>A</v>
      </c>
      <c r="N1462" s="620" t="str">
        <f t="shared" si="247"/>
        <v/>
      </c>
      <c r="O1462" s="620" t="str">
        <f t="shared" si="248"/>
        <v/>
      </c>
      <c r="P1462" s="31" t="str">
        <f t="shared" si="249"/>
        <v/>
      </c>
      <c r="Q1462" s="620">
        <f t="shared" si="250"/>
        <v>1</v>
      </c>
      <c r="R1462" s="620">
        <f t="shared" si="251"/>
        <v>1074</v>
      </c>
      <c r="S1462" s="620">
        <f t="shared" si="252"/>
        <v>1074</v>
      </c>
    </row>
    <row r="1463" spans="1:19" ht="12.75" customHeight="1" thickBot="1" x14ac:dyDescent="0.25">
      <c r="A1463" s="341" t="s">
        <v>2353</v>
      </c>
      <c r="B1463" s="341" t="s">
        <v>2354</v>
      </c>
      <c r="C1463" s="341" t="s">
        <v>673</v>
      </c>
      <c r="F1463" s="341" t="s">
        <v>15</v>
      </c>
      <c r="G1463" s="354">
        <v>45917.277326388888</v>
      </c>
      <c r="H1463" s="354">
        <v>45917.277326388888</v>
      </c>
      <c r="I1463" s="19" t="str">
        <f t="shared" si="242"/>
        <v>J</v>
      </c>
      <c r="J1463" s="19" t="str">
        <f t="shared" si="243"/>
        <v>N</v>
      </c>
      <c r="K1463" s="19" t="str">
        <f t="shared" si="244"/>
        <v>zzzz</v>
      </c>
      <c r="L1463" s="19" t="str">
        <f t="shared" si="245"/>
        <v>BM</v>
      </c>
      <c r="M1463" s="31" t="str">
        <f t="shared" si="246"/>
        <v>A</v>
      </c>
      <c r="N1463" s="620">
        <f t="shared" si="247"/>
        <v>2</v>
      </c>
      <c r="O1463" s="620" t="str">
        <f t="shared" si="248"/>
        <v/>
      </c>
      <c r="P1463" s="31" t="str">
        <f t="shared" si="249"/>
        <v/>
      </c>
      <c r="Q1463" s="620">
        <f t="shared" si="250"/>
        <v>2</v>
      </c>
      <c r="R1463" s="620">
        <f t="shared" si="251"/>
        <v>1075</v>
      </c>
      <c r="S1463" s="620">
        <f t="shared" si="252"/>
        <v>1075</v>
      </c>
    </row>
    <row r="1464" spans="1:19" ht="12.75" customHeight="1" thickBot="1" x14ac:dyDescent="0.25">
      <c r="A1464" s="31" t="s">
        <v>1105</v>
      </c>
      <c r="B1464" s="31" t="s">
        <v>1106</v>
      </c>
      <c r="C1464" s="31" t="s">
        <v>673</v>
      </c>
      <c r="F1464" s="31" t="s">
        <v>6</v>
      </c>
      <c r="G1464" s="354">
        <v>45314.410567129627</v>
      </c>
      <c r="H1464" s="354">
        <v>45314.410567129627</v>
      </c>
      <c r="I1464" s="19" t="str">
        <f t="shared" si="242"/>
        <v>J</v>
      </c>
      <c r="J1464" s="19" t="str">
        <f t="shared" si="243"/>
        <v>N</v>
      </c>
      <c r="K1464" s="19" t="str">
        <f t="shared" si="244"/>
        <v>zzzz</v>
      </c>
      <c r="L1464" s="19" t="str">
        <f t="shared" si="245"/>
        <v>BM</v>
      </c>
      <c r="M1464" s="31" t="str">
        <f t="shared" si="246"/>
        <v>A</v>
      </c>
      <c r="N1464" s="620" t="str">
        <f t="shared" si="247"/>
        <v/>
      </c>
      <c r="O1464" s="620" t="str">
        <f t="shared" si="248"/>
        <v/>
      </c>
      <c r="P1464" s="31" t="str">
        <f t="shared" si="249"/>
        <v/>
      </c>
      <c r="Q1464" s="620">
        <f t="shared" si="250"/>
        <v>1</v>
      </c>
      <c r="R1464" s="620">
        <f t="shared" si="251"/>
        <v>1076</v>
      </c>
      <c r="S1464" s="620">
        <f t="shared" si="252"/>
        <v>1076</v>
      </c>
    </row>
    <row r="1465" spans="1:19" ht="12.75" customHeight="1" thickBot="1" x14ac:dyDescent="0.25">
      <c r="A1465" s="31" t="s">
        <v>1105</v>
      </c>
      <c r="B1465" s="31" t="s">
        <v>1106</v>
      </c>
      <c r="C1465" s="31" t="s">
        <v>673</v>
      </c>
      <c r="F1465" s="31" t="s">
        <v>9</v>
      </c>
      <c r="G1465" s="354">
        <v>45309.379629629628</v>
      </c>
      <c r="H1465" s="354">
        <v>45632.568738425929</v>
      </c>
      <c r="I1465" s="19" t="str">
        <f t="shared" si="242"/>
        <v>J</v>
      </c>
      <c r="J1465" s="19" t="str">
        <f t="shared" si="243"/>
        <v>N</v>
      </c>
      <c r="K1465" s="19" t="str">
        <f t="shared" si="244"/>
        <v>zzzz</v>
      </c>
      <c r="L1465" s="19" t="str">
        <f t="shared" si="245"/>
        <v>BM</v>
      </c>
      <c r="M1465" s="31" t="str">
        <f t="shared" si="246"/>
        <v>A</v>
      </c>
      <c r="N1465" s="620" t="str">
        <f t="shared" si="247"/>
        <v/>
      </c>
      <c r="O1465" s="620" t="str">
        <f t="shared" si="248"/>
        <v/>
      </c>
      <c r="P1465" s="31" t="str">
        <f t="shared" si="249"/>
        <v/>
      </c>
      <c r="Q1465" s="620">
        <f t="shared" si="250"/>
        <v>2</v>
      </c>
      <c r="R1465" s="620">
        <f t="shared" si="251"/>
        <v>1077</v>
      </c>
      <c r="S1465" s="620">
        <f t="shared" si="252"/>
        <v>1077</v>
      </c>
    </row>
    <row r="1466" spans="1:19" ht="12.75" customHeight="1" thickBot="1" x14ac:dyDescent="0.25">
      <c r="A1466" s="31" t="s">
        <v>1105</v>
      </c>
      <c r="B1466" s="31" t="s">
        <v>1106</v>
      </c>
      <c r="C1466" s="31" t="s">
        <v>673</v>
      </c>
      <c r="F1466" s="31" t="s">
        <v>11</v>
      </c>
      <c r="G1466" s="354">
        <v>45799.365995370368</v>
      </c>
      <c r="H1466" s="354">
        <v>45799.365995370368</v>
      </c>
      <c r="I1466" s="19" t="str">
        <f t="shared" si="242"/>
        <v>J</v>
      </c>
      <c r="J1466" s="19" t="str">
        <f t="shared" si="243"/>
        <v>N</v>
      </c>
      <c r="K1466" s="19" t="str">
        <f t="shared" si="244"/>
        <v>zzzz</v>
      </c>
      <c r="L1466" s="19" t="str">
        <f t="shared" si="245"/>
        <v>BM</v>
      </c>
      <c r="M1466" s="31" t="str">
        <f t="shared" si="246"/>
        <v>A</v>
      </c>
      <c r="N1466" s="620" t="str">
        <f t="shared" si="247"/>
        <v/>
      </c>
      <c r="O1466" s="620" t="str">
        <f t="shared" si="248"/>
        <v/>
      </c>
      <c r="P1466" s="31" t="str">
        <f t="shared" si="249"/>
        <v/>
      </c>
      <c r="Q1466" s="620">
        <f t="shared" si="250"/>
        <v>3</v>
      </c>
      <c r="R1466" s="620">
        <f t="shared" si="251"/>
        <v>1078</v>
      </c>
      <c r="S1466" s="620">
        <f t="shared" si="252"/>
        <v>1078</v>
      </c>
    </row>
    <row r="1467" spans="1:19" ht="12.75" customHeight="1" thickBot="1" x14ac:dyDescent="0.25">
      <c r="A1467" s="31" t="s">
        <v>1105</v>
      </c>
      <c r="B1467" s="31" t="s">
        <v>1106</v>
      </c>
      <c r="C1467" s="31" t="s">
        <v>673</v>
      </c>
      <c r="F1467" s="31" t="s">
        <v>15</v>
      </c>
      <c r="G1467" s="354">
        <v>44736.582812499997</v>
      </c>
      <c r="H1467" s="354">
        <v>44736.582812499997</v>
      </c>
      <c r="I1467" s="19" t="str">
        <f t="shared" si="242"/>
        <v>J</v>
      </c>
      <c r="J1467" s="19" t="str">
        <f t="shared" si="243"/>
        <v>N</v>
      </c>
      <c r="K1467" s="19" t="str">
        <f t="shared" si="244"/>
        <v>zzzz</v>
      </c>
      <c r="L1467" s="19" t="str">
        <f t="shared" si="245"/>
        <v>BM</v>
      </c>
      <c r="M1467" s="31" t="str">
        <f t="shared" si="246"/>
        <v>A</v>
      </c>
      <c r="N1467" s="620">
        <f t="shared" si="247"/>
        <v>4</v>
      </c>
      <c r="O1467" s="620" t="str">
        <f t="shared" si="248"/>
        <v/>
      </c>
      <c r="P1467" s="31" t="str">
        <f t="shared" si="249"/>
        <v/>
      </c>
      <c r="Q1467" s="620">
        <f t="shared" si="250"/>
        <v>4</v>
      </c>
      <c r="R1467" s="620">
        <f t="shared" si="251"/>
        <v>1079</v>
      </c>
      <c r="S1467" s="620">
        <f t="shared" si="252"/>
        <v>1079</v>
      </c>
    </row>
    <row r="1468" spans="1:19" ht="12.75" customHeight="1" thickBot="1" x14ac:dyDescent="0.25">
      <c r="A1468" s="31" t="s">
        <v>210</v>
      </c>
      <c r="B1468" s="31" t="s">
        <v>502</v>
      </c>
      <c r="C1468" s="31" t="s">
        <v>673</v>
      </c>
      <c r="F1468" s="31" t="s">
        <v>6</v>
      </c>
      <c r="G1468" s="354">
        <v>45314.410763888889</v>
      </c>
      <c r="H1468" s="354">
        <v>45314.410763888889</v>
      </c>
      <c r="I1468" s="19" t="str">
        <f t="shared" si="242"/>
        <v>J</v>
      </c>
      <c r="J1468" s="19" t="str">
        <f t="shared" si="243"/>
        <v>N</v>
      </c>
      <c r="K1468" s="19" t="str">
        <f t="shared" si="244"/>
        <v>zzzz</v>
      </c>
      <c r="L1468" s="19" t="str">
        <f t="shared" si="245"/>
        <v>BM</v>
      </c>
      <c r="M1468" s="31" t="str">
        <f t="shared" si="246"/>
        <v>A</v>
      </c>
      <c r="N1468" s="620" t="str">
        <f t="shared" si="247"/>
        <v/>
      </c>
      <c r="O1468" s="620" t="str">
        <f t="shared" si="248"/>
        <v/>
      </c>
      <c r="P1468" s="31" t="str">
        <f t="shared" si="249"/>
        <v/>
      </c>
      <c r="Q1468" s="620">
        <f t="shared" si="250"/>
        <v>1</v>
      </c>
      <c r="R1468" s="620">
        <f t="shared" si="251"/>
        <v>1080</v>
      </c>
      <c r="S1468" s="620">
        <f t="shared" si="252"/>
        <v>1080</v>
      </c>
    </row>
    <row r="1469" spans="1:19" ht="12.75" customHeight="1" thickBot="1" x14ac:dyDescent="0.25">
      <c r="A1469" s="31" t="s">
        <v>210</v>
      </c>
      <c r="B1469" s="31" t="s">
        <v>502</v>
      </c>
      <c r="C1469" s="31" t="s">
        <v>673</v>
      </c>
      <c r="F1469" s="31" t="s">
        <v>9</v>
      </c>
      <c r="G1469" s="354">
        <v>45309.379826388889</v>
      </c>
      <c r="H1469" s="354">
        <v>45632.568854166668</v>
      </c>
      <c r="I1469" s="19" t="str">
        <f t="shared" si="242"/>
        <v>J</v>
      </c>
      <c r="J1469" s="19" t="str">
        <f t="shared" si="243"/>
        <v>N</v>
      </c>
      <c r="K1469" s="19" t="str">
        <f t="shared" si="244"/>
        <v>zzzz</v>
      </c>
      <c r="L1469" s="19" t="str">
        <f t="shared" si="245"/>
        <v>BM</v>
      </c>
      <c r="M1469" s="31" t="str">
        <f t="shared" si="246"/>
        <v>A</v>
      </c>
      <c r="N1469" s="620" t="str">
        <f t="shared" si="247"/>
        <v/>
      </c>
      <c r="O1469" s="620" t="str">
        <f t="shared" si="248"/>
        <v/>
      </c>
      <c r="P1469" s="31" t="str">
        <f t="shared" si="249"/>
        <v/>
      </c>
      <c r="Q1469" s="620">
        <f t="shared" si="250"/>
        <v>2</v>
      </c>
      <c r="R1469" s="620">
        <f t="shared" si="251"/>
        <v>1081</v>
      </c>
      <c r="S1469" s="620">
        <f t="shared" si="252"/>
        <v>1081</v>
      </c>
    </row>
    <row r="1470" spans="1:19" ht="12.75" customHeight="1" thickBot="1" x14ac:dyDescent="0.25">
      <c r="A1470" s="31" t="s">
        <v>210</v>
      </c>
      <c r="B1470" s="31" t="s">
        <v>502</v>
      </c>
      <c r="C1470" s="31" t="s">
        <v>673</v>
      </c>
      <c r="F1470" s="31" t="s">
        <v>11</v>
      </c>
      <c r="G1470" s="354">
        <v>45803.430196759262</v>
      </c>
      <c r="H1470" s="354">
        <v>45803.430196759262</v>
      </c>
      <c r="I1470" s="19" t="str">
        <f t="shared" si="242"/>
        <v>J</v>
      </c>
      <c r="J1470" s="19" t="str">
        <f t="shared" si="243"/>
        <v>N</v>
      </c>
      <c r="K1470" s="19" t="str">
        <f t="shared" si="244"/>
        <v>zzzz</v>
      </c>
      <c r="L1470" s="19" t="str">
        <f t="shared" si="245"/>
        <v>BM</v>
      </c>
      <c r="M1470" s="31" t="str">
        <f t="shared" si="246"/>
        <v>A</v>
      </c>
      <c r="N1470" s="620" t="str">
        <f t="shared" si="247"/>
        <v/>
      </c>
      <c r="O1470" s="620" t="str">
        <f t="shared" si="248"/>
        <v/>
      </c>
      <c r="P1470" s="31" t="str">
        <f t="shared" si="249"/>
        <v/>
      </c>
      <c r="Q1470" s="620">
        <f t="shared" si="250"/>
        <v>3</v>
      </c>
      <c r="R1470" s="620">
        <f t="shared" si="251"/>
        <v>1082</v>
      </c>
      <c r="S1470" s="620">
        <f t="shared" si="252"/>
        <v>1082</v>
      </c>
    </row>
    <row r="1471" spans="1:19" ht="12.75" customHeight="1" thickBot="1" x14ac:dyDescent="0.25">
      <c r="A1471" s="31" t="s">
        <v>210</v>
      </c>
      <c r="B1471" s="31" t="s">
        <v>502</v>
      </c>
      <c r="C1471" s="31" t="s">
        <v>673</v>
      </c>
      <c r="F1471" s="31" t="s">
        <v>15</v>
      </c>
      <c r="G1471" s="354">
        <v>44418.350127314814</v>
      </c>
      <c r="H1471" s="354">
        <v>45393.559467592589</v>
      </c>
      <c r="I1471" s="19" t="str">
        <f t="shared" si="242"/>
        <v>J</v>
      </c>
      <c r="J1471" s="19" t="str">
        <f t="shared" si="243"/>
        <v>N</v>
      </c>
      <c r="K1471" s="19" t="str">
        <f t="shared" si="244"/>
        <v>zzzz</v>
      </c>
      <c r="L1471" s="19" t="str">
        <f t="shared" si="245"/>
        <v>BM</v>
      </c>
      <c r="M1471" s="31" t="str">
        <f t="shared" si="246"/>
        <v>A</v>
      </c>
      <c r="N1471" s="620">
        <f t="shared" si="247"/>
        <v>4</v>
      </c>
      <c r="O1471" s="620" t="str">
        <f t="shared" si="248"/>
        <v/>
      </c>
      <c r="P1471" s="31" t="str">
        <f t="shared" si="249"/>
        <v/>
      </c>
      <c r="Q1471" s="620">
        <f t="shared" si="250"/>
        <v>4</v>
      </c>
      <c r="R1471" s="620">
        <f t="shared" si="251"/>
        <v>1083</v>
      </c>
      <c r="S1471" s="620">
        <f t="shared" si="252"/>
        <v>1083</v>
      </c>
    </row>
    <row r="1472" spans="1:19" ht="12.75" customHeight="1" thickBot="1" x14ac:dyDescent="0.25">
      <c r="A1472" s="31" t="s">
        <v>755</v>
      </c>
      <c r="B1472" s="31" t="s">
        <v>928</v>
      </c>
      <c r="C1472" s="31" t="s">
        <v>673</v>
      </c>
      <c r="F1472" s="31" t="s">
        <v>6</v>
      </c>
      <c r="G1472" s="354">
        <v>45314.41097222222</v>
      </c>
      <c r="H1472" s="354">
        <v>45314.41097222222</v>
      </c>
      <c r="I1472" s="19" t="str">
        <f t="shared" si="242"/>
        <v>J</v>
      </c>
      <c r="J1472" s="19" t="str">
        <f t="shared" si="243"/>
        <v>N</v>
      </c>
      <c r="K1472" s="19" t="str">
        <f t="shared" si="244"/>
        <v>zzzz</v>
      </c>
      <c r="L1472" s="19" t="str">
        <f t="shared" si="245"/>
        <v>BM</v>
      </c>
      <c r="M1472" s="31" t="str">
        <f t="shared" si="246"/>
        <v>A</v>
      </c>
      <c r="N1472" s="620" t="str">
        <f t="shared" si="247"/>
        <v/>
      </c>
      <c r="O1472" s="620" t="str">
        <f t="shared" si="248"/>
        <v/>
      </c>
      <c r="P1472" s="31" t="str">
        <f t="shared" si="249"/>
        <v/>
      </c>
      <c r="Q1472" s="620">
        <f t="shared" si="250"/>
        <v>1</v>
      </c>
      <c r="R1472" s="620">
        <f t="shared" si="251"/>
        <v>1084</v>
      </c>
      <c r="S1472" s="620">
        <f t="shared" si="252"/>
        <v>1084</v>
      </c>
    </row>
    <row r="1473" spans="1:19" ht="12.75" customHeight="1" thickBot="1" x14ac:dyDescent="0.25">
      <c r="A1473" s="31" t="s">
        <v>755</v>
      </c>
      <c r="B1473" s="31" t="s">
        <v>928</v>
      </c>
      <c r="C1473" s="31" t="s">
        <v>673</v>
      </c>
      <c r="F1473" s="31" t="s">
        <v>9</v>
      </c>
      <c r="G1473" s="354">
        <v>45309.38</v>
      </c>
      <c r="H1473" s="354">
        <v>45632.569004629629</v>
      </c>
      <c r="I1473" s="19" t="str">
        <f t="shared" si="242"/>
        <v>J</v>
      </c>
      <c r="J1473" s="19" t="str">
        <f t="shared" si="243"/>
        <v>N</v>
      </c>
      <c r="K1473" s="19" t="str">
        <f t="shared" si="244"/>
        <v>zzzz</v>
      </c>
      <c r="L1473" s="19" t="str">
        <f t="shared" si="245"/>
        <v>BM</v>
      </c>
      <c r="M1473" s="31" t="str">
        <f t="shared" si="246"/>
        <v>A</v>
      </c>
      <c r="N1473" s="620" t="str">
        <f t="shared" si="247"/>
        <v/>
      </c>
      <c r="O1473" s="620" t="str">
        <f t="shared" si="248"/>
        <v/>
      </c>
      <c r="P1473" s="31" t="str">
        <f t="shared" si="249"/>
        <v/>
      </c>
      <c r="Q1473" s="359">
        <f t="shared" si="250"/>
        <v>2</v>
      </c>
      <c r="R1473" s="620">
        <f t="shared" si="251"/>
        <v>1085</v>
      </c>
      <c r="S1473" s="620">
        <f t="shared" si="252"/>
        <v>1085</v>
      </c>
    </row>
    <row r="1474" spans="1:19" ht="12.75" customHeight="1" thickBot="1" x14ac:dyDescent="0.25">
      <c r="A1474" s="341" t="s">
        <v>755</v>
      </c>
      <c r="B1474" s="341" t="s">
        <v>928</v>
      </c>
      <c r="C1474" s="341" t="s">
        <v>673</v>
      </c>
      <c r="F1474" s="341" t="s">
        <v>11</v>
      </c>
      <c r="G1474" s="354">
        <v>45803.613252314812</v>
      </c>
      <c r="H1474" s="354">
        <v>45803.613252314812</v>
      </c>
      <c r="I1474" s="19" t="str">
        <f t="shared" ref="I1474:I1537" si="253">IF((LEN(A1474)&gt;2),"J","N")</f>
        <v>J</v>
      </c>
      <c r="J1474" s="19" t="str">
        <f t="shared" ref="J1474:J1537" si="254">IF((D1474&gt;0),"J","N")</f>
        <v>N</v>
      </c>
      <c r="K1474" s="19" t="str">
        <f t="shared" ref="K1474:K1537" si="255">IF((D1474&gt;0),(MID(D1474,1,2)),"zzzz")</f>
        <v>zzzz</v>
      </c>
      <c r="L1474" s="19" t="str">
        <f t="shared" ref="L1474:L1537" si="256">MID(A1474,1,2)</f>
        <v>BM</v>
      </c>
      <c r="M1474" s="341" t="str">
        <f t="shared" ref="M1474:M1537" si="257">MID(A1474,3,1)</f>
        <v>A</v>
      </c>
      <c r="N1474" s="359" t="str">
        <f t="shared" ref="N1474:N1537" si="258">IF(A1474=A1475,"",Q1474)</f>
        <v/>
      </c>
      <c r="O1474" s="359" t="str">
        <f t="shared" ref="O1474:O1537" si="259">IF(D1474=D1475,"",R1474)</f>
        <v/>
      </c>
      <c r="P1474" s="341" t="str">
        <f t="shared" ref="P1474:P1537" si="260">IF(K1474=K1475,"",S1474)</f>
        <v/>
      </c>
      <c r="Q1474" s="359">
        <f t="shared" ref="Q1474:Q1537" si="261">IF(A1474=A1473,Q1473+ 1,1)</f>
        <v>3</v>
      </c>
      <c r="R1474" s="359">
        <f t="shared" ref="R1474:R1537" si="262">IF(D1474=D1473,R1473+ 1,1)</f>
        <v>1086</v>
      </c>
      <c r="S1474" s="359">
        <f t="shared" ref="S1474:S1537" si="263">IF(K1474=K1473,S1473+ 1,1)</f>
        <v>1086</v>
      </c>
    </row>
    <row r="1475" spans="1:19" ht="12.75" customHeight="1" thickBot="1" x14ac:dyDescent="0.25">
      <c r="A1475" s="341" t="s">
        <v>755</v>
      </c>
      <c r="B1475" s="341" t="s">
        <v>928</v>
      </c>
      <c r="C1475" s="341" t="s">
        <v>673</v>
      </c>
      <c r="F1475" s="341" t="s">
        <v>15</v>
      </c>
      <c r="G1475" s="354">
        <v>44418.350370370368</v>
      </c>
      <c r="H1475" s="354">
        <v>45393.559583333335</v>
      </c>
      <c r="I1475" s="19" t="str">
        <f t="shared" si="253"/>
        <v>J</v>
      </c>
      <c r="J1475" s="19" t="str">
        <f t="shared" si="254"/>
        <v>N</v>
      </c>
      <c r="K1475" s="19" t="str">
        <f t="shared" si="255"/>
        <v>zzzz</v>
      </c>
      <c r="L1475" s="19" t="str">
        <f t="shared" si="256"/>
        <v>BM</v>
      </c>
      <c r="M1475" s="341" t="str">
        <f t="shared" si="257"/>
        <v>A</v>
      </c>
      <c r="N1475" s="359" t="str">
        <f t="shared" si="258"/>
        <v/>
      </c>
      <c r="O1475" s="359" t="str">
        <f t="shared" si="259"/>
        <v/>
      </c>
      <c r="P1475" s="341" t="str">
        <f t="shared" si="260"/>
        <v/>
      </c>
      <c r="Q1475" s="359">
        <f t="shared" si="261"/>
        <v>4</v>
      </c>
      <c r="R1475" s="359">
        <f t="shared" si="262"/>
        <v>1087</v>
      </c>
      <c r="S1475" s="359">
        <f t="shared" si="263"/>
        <v>1087</v>
      </c>
    </row>
    <row r="1476" spans="1:19" ht="12.75" customHeight="1" thickBot="1" x14ac:dyDescent="0.25">
      <c r="A1476" s="341" t="s">
        <v>755</v>
      </c>
      <c r="B1476" s="341" t="s">
        <v>928</v>
      </c>
      <c r="C1476" s="341" t="s">
        <v>673</v>
      </c>
      <c r="F1476" s="341" t="s">
        <v>12</v>
      </c>
      <c r="G1476" s="354">
        <v>45812.61037037037</v>
      </c>
      <c r="H1476" s="354">
        <v>45812.61037037037</v>
      </c>
      <c r="I1476" s="19" t="str">
        <f t="shared" si="253"/>
        <v>J</v>
      </c>
      <c r="J1476" s="19" t="str">
        <f t="shared" si="254"/>
        <v>N</v>
      </c>
      <c r="K1476" s="19" t="str">
        <f t="shared" si="255"/>
        <v>zzzz</v>
      </c>
      <c r="L1476" s="19" t="str">
        <f t="shared" si="256"/>
        <v>BM</v>
      </c>
      <c r="M1476" s="31" t="str">
        <f t="shared" si="257"/>
        <v>A</v>
      </c>
      <c r="N1476" s="620">
        <f t="shared" si="258"/>
        <v>5</v>
      </c>
      <c r="O1476" s="620" t="str">
        <f t="shared" si="259"/>
        <v/>
      </c>
      <c r="P1476" s="31" t="str">
        <f t="shared" si="260"/>
        <v/>
      </c>
      <c r="Q1476" s="620">
        <f t="shared" si="261"/>
        <v>5</v>
      </c>
      <c r="R1476" s="620">
        <f t="shared" si="262"/>
        <v>1088</v>
      </c>
      <c r="S1476" s="620">
        <f t="shared" si="263"/>
        <v>1088</v>
      </c>
    </row>
    <row r="1477" spans="1:19" ht="12.75" customHeight="1" thickBot="1" x14ac:dyDescent="0.25">
      <c r="A1477" s="341" t="s">
        <v>238</v>
      </c>
      <c r="B1477" s="341" t="s">
        <v>1497</v>
      </c>
      <c r="C1477" s="341" t="s">
        <v>673</v>
      </c>
      <c r="F1477" s="341" t="s">
        <v>6</v>
      </c>
      <c r="G1477" s="354">
        <v>45314.413171296299</v>
      </c>
      <c r="H1477" s="354">
        <v>45314.413171296299</v>
      </c>
      <c r="I1477" s="19" t="str">
        <f t="shared" si="253"/>
        <v>J</v>
      </c>
      <c r="J1477" s="19" t="str">
        <f t="shared" si="254"/>
        <v>N</v>
      </c>
      <c r="K1477" s="19" t="str">
        <f t="shared" si="255"/>
        <v>zzzz</v>
      </c>
      <c r="L1477" s="19" t="str">
        <f t="shared" si="256"/>
        <v>BP</v>
      </c>
      <c r="M1477" s="341" t="str">
        <f t="shared" si="257"/>
        <v>A</v>
      </c>
      <c r="N1477" s="359" t="str">
        <f t="shared" si="258"/>
        <v/>
      </c>
      <c r="O1477" s="359" t="str">
        <f t="shared" si="259"/>
        <v/>
      </c>
      <c r="P1477" s="341" t="str">
        <f t="shared" si="260"/>
        <v/>
      </c>
      <c r="Q1477" s="359">
        <f t="shared" si="261"/>
        <v>1</v>
      </c>
      <c r="R1477" s="359">
        <f t="shared" si="262"/>
        <v>1089</v>
      </c>
      <c r="S1477" s="359">
        <f t="shared" si="263"/>
        <v>1089</v>
      </c>
    </row>
    <row r="1478" spans="1:19" ht="12.75" customHeight="1" thickBot="1" x14ac:dyDescent="0.25">
      <c r="A1478" s="341" t="s">
        <v>238</v>
      </c>
      <c r="B1478" s="341" t="s">
        <v>1497</v>
      </c>
      <c r="C1478" s="341" t="s">
        <v>673</v>
      </c>
      <c r="F1478" s="341" t="s">
        <v>9</v>
      </c>
      <c r="G1478" s="354">
        <v>45309.384988425925</v>
      </c>
      <c r="H1478" s="354">
        <v>45632.570891203701</v>
      </c>
      <c r="I1478" s="19" t="str">
        <f t="shared" si="253"/>
        <v>J</v>
      </c>
      <c r="J1478" s="19" t="str">
        <f t="shared" si="254"/>
        <v>N</v>
      </c>
      <c r="K1478" s="19" t="str">
        <f t="shared" si="255"/>
        <v>zzzz</v>
      </c>
      <c r="L1478" s="19" t="str">
        <f t="shared" si="256"/>
        <v>BP</v>
      </c>
      <c r="M1478" s="341" t="str">
        <f t="shared" si="257"/>
        <v>A</v>
      </c>
      <c r="N1478" s="359" t="str">
        <f t="shared" si="258"/>
        <v/>
      </c>
      <c r="O1478" s="359" t="str">
        <f t="shared" si="259"/>
        <v/>
      </c>
      <c r="P1478" s="341" t="str">
        <f t="shared" si="260"/>
        <v/>
      </c>
      <c r="Q1478" s="359">
        <f t="shared" si="261"/>
        <v>2</v>
      </c>
      <c r="R1478" s="359">
        <f t="shared" si="262"/>
        <v>1090</v>
      </c>
      <c r="S1478" s="359">
        <f t="shared" si="263"/>
        <v>1090</v>
      </c>
    </row>
    <row r="1479" spans="1:19" ht="12.75" customHeight="1" thickBot="1" x14ac:dyDescent="0.25">
      <c r="A1479" s="31" t="s">
        <v>238</v>
      </c>
      <c r="B1479" s="31" t="s">
        <v>2285</v>
      </c>
      <c r="C1479" s="31" t="s">
        <v>673</v>
      </c>
      <c r="F1479" s="31" t="s">
        <v>11</v>
      </c>
      <c r="G1479" s="354">
        <v>45799.586863425924</v>
      </c>
      <c r="H1479" s="354">
        <v>45799.586863425924</v>
      </c>
      <c r="I1479" s="19" t="str">
        <f t="shared" si="253"/>
        <v>J</v>
      </c>
      <c r="J1479" s="19" t="str">
        <f t="shared" si="254"/>
        <v>N</v>
      </c>
      <c r="K1479" s="19" t="str">
        <f t="shared" si="255"/>
        <v>zzzz</v>
      </c>
      <c r="L1479" s="19" t="str">
        <f t="shared" si="256"/>
        <v>BP</v>
      </c>
      <c r="M1479" s="31" t="str">
        <f t="shared" si="257"/>
        <v>A</v>
      </c>
      <c r="N1479" s="620" t="str">
        <f t="shared" si="258"/>
        <v/>
      </c>
      <c r="O1479" s="620" t="str">
        <f t="shared" si="259"/>
        <v/>
      </c>
      <c r="P1479" s="31" t="str">
        <f t="shared" si="260"/>
        <v/>
      </c>
      <c r="Q1479" s="620">
        <f t="shared" si="261"/>
        <v>3</v>
      </c>
      <c r="R1479" s="620">
        <f t="shared" si="262"/>
        <v>1091</v>
      </c>
      <c r="S1479" s="620">
        <f t="shared" si="263"/>
        <v>1091</v>
      </c>
    </row>
    <row r="1480" spans="1:19" ht="12.75" customHeight="1" thickBot="1" x14ac:dyDescent="0.25">
      <c r="A1480" s="31" t="s">
        <v>238</v>
      </c>
      <c r="B1480" s="31" t="s">
        <v>1497</v>
      </c>
      <c r="C1480" s="31" t="s">
        <v>673</v>
      </c>
      <c r="F1480" s="31" t="s">
        <v>15</v>
      </c>
      <c r="G1480" s="354">
        <v>44210.43953703704</v>
      </c>
      <c r="H1480" s="354">
        <v>45756.405902777777</v>
      </c>
      <c r="I1480" s="19" t="str">
        <f t="shared" si="253"/>
        <v>J</v>
      </c>
      <c r="J1480" s="19" t="str">
        <f t="shared" si="254"/>
        <v>N</v>
      </c>
      <c r="K1480" s="19" t="str">
        <f t="shared" si="255"/>
        <v>zzzz</v>
      </c>
      <c r="L1480" s="19" t="str">
        <f t="shared" si="256"/>
        <v>BP</v>
      </c>
      <c r="M1480" s="31" t="str">
        <f t="shared" si="257"/>
        <v>A</v>
      </c>
      <c r="N1480" s="620" t="str">
        <f t="shared" si="258"/>
        <v/>
      </c>
      <c r="O1480" s="620" t="str">
        <f t="shared" si="259"/>
        <v/>
      </c>
      <c r="P1480" s="31" t="str">
        <f t="shared" si="260"/>
        <v/>
      </c>
      <c r="Q1480" s="620">
        <f t="shared" si="261"/>
        <v>4</v>
      </c>
      <c r="R1480" s="620">
        <f t="shared" si="262"/>
        <v>1092</v>
      </c>
      <c r="S1480" s="620">
        <f t="shared" si="263"/>
        <v>1092</v>
      </c>
    </row>
    <row r="1481" spans="1:19" ht="12.75" customHeight="1" thickBot="1" x14ac:dyDescent="0.25">
      <c r="A1481" s="341" t="s">
        <v>238</v>
      </c>
      <c r="B1481" s="341" t="s">
        <v>1497</v>
      </c>
      <c r="C1481" s="341" t="s">
        <v>673</v>
      </c>
      <c r="F1481" s="341" t="s">
        <v>12</v>
      </c>
      <c r="G1481" s="354">
        <v>45068.456736111111</v>
      </c>
      <c r="H1481" s="354">
        <v>45068.456736111111</v>
      </c>
      <c r="I1481" s="19" t="str">
        <f t="shared" si="253"/>
        <v>J</v>
      </c>
      <c r="J1481" s="19" t="str">
        <f t="shared" si="254"/>
        <v>N</v>
      </c>
      <c r="K1481" s="19" t="str">
        <f t="shared" si="255"/>
        <v>zzzz</v>
      </c>
      <c r="L1481" s="19" t="str">
        <f t="shared" si="256"/>
        <v>BP</v>
      </c>
      <c r="M1481" s="341" t="str">
        <f t="shared" si="257"/>
        <v>A</v>
      </c>
      <c r="N1481" s="359">
        <f t="shared" si="258"/>
        <v>5</v>
      </c>
      <c r="O1481" s="359" t="str">
        <f t="shared" si="259"/>
        <v/>
      </c>
      <c r="P1481" s="341" t="str">
        <f t="shared" si="260"/>
        <v/>
      </c>
      <c r="Q1481" s="359">
        <f t="shared" si="261"/>
        <v>5</v>
      </c>
      <c r="R1481" s="359">
        <f t="shared" si="262"/>
        <v>1093</v>
      </c>
      <c r="S1481" s="359">
        <f t="shared" si="263"/>
        <v>1093</v>
      </c>
    </row>
    <row r="1482" spans="1:19" ht="12.75" customHeight="1" thickBot="1" x14ac:dyDescent="0.25">
      <c r="A1482" s="31" t="s">
        <v>324</v>
      </c>
      <c r="B1482" s="31" t="s">
        <v>513</v>
      </c>
      <c r="C1482" s="31" t="s">
        <v>673</v>
      </c>
      <c r="F1482" s="31" t="s">
        <v>6</v>
      </c>
      <c r="G1482" s="354">
        <v>45314.415023148147</v>
      </c>
      <c r="H1482" s="354">
        <v>45314.415023148147</v>
      </c>
      <c r="I1482" s="19" t="str">
        <f t="shared" si="253"/>
        <v>J</v>
      </c>
      <c r="J1482" s="19" t="str">
        <f t="shared" si="254"/>
        <v>N</v>
      </c>
      <c r="K1482" s="19" t="str">
        <f t="shared" si="255"/>
        <v>zzzz</v>
      </c>
      <c r="L1482" s="19" t="str">
        <f t="shared" si="256"/>
        <v>BS</v>
      </c>
      <c r="M1482" s="31" t="str">
        <f t="shared" si="257"/>
        <v>A</v>
      </c>
      <c r="N1482" s="620" t="str">
        <f t="shared" si="258"/>
        <v/>
      </c>
      <c r="O1482" s="620" t="str">
        <f t="shared" si="259"/>
        <v/>
      </c>
      <c r="P1482" s="31" t="str">
        <f t="shared" si="260"/>
        <v/>
      </c>
      <c r="Q1482" s="620">
        <f t="shared" si="261"/>
        <v>1</v>
      </c>
      <c r="R1482" s="620">
        <f t="shared" si="262"/>
        <v>1094</v>
      </c>
      <c r="S1482" s="620">
        <f t="shared" si="263"/>
        <v>1094</v>
      </c>
    </row>
    <row r="1483" spans="1:19" ht="12.75" customHeight="1" thickBot="1" x14ac:dyDescent="0.25">
      <c r="A1483" s="31" t="s">
        <v>324</v>
      </c>
      <c r="B1483" s="31" t="s">
        <v>512</v>
      </c>
      <c r="C1483" s="31" t="s">
        <v>673</v>
      </c>
      <c r="F1483" s="31" t="s">
        <v>7</v>
      </c>
      <c r="G1483" s="354">
        <v>43222.413472222222</v>
      </c>
      <c r="H1483" s="354">
        <v>43223.548229166663</v>
      </c>
      <c r="I1483" s="19" t="str">
        <f t="shared" si="253"/>
        <v>J</v>
      </c>
      <c r="J1483" s="19" t="str">
        <f t="shared" si="254"/>
        <v>N</v>
      </c>
      <c r="K1483" s="19" t="str">
        <f t="shared" si="255"/>
        <v>zzzz</v>
      </c>
      <c r="L1483" s="19" t="str">
        <f t="shared" si="256"/>
        <v>BS</v>
      </c>
      <c r="M1483" s="31" t="str">
        <f t="shared" si="257"/>
        <v>A</v>
      </c>
      <c r="N1483" s="620" t="str">
        <f t="shared" si="258"/>
        <v/>
      </c>
      <c r="O1483" s="620" t="str">
        <f t="shared" si="259"/>
        <v/>
      </c>
      <c r="P1483" s="31" t="str">
        <f t="shared" si="260"/>
        <v/>
      </c>
      <c r="Q1483" s="620">
        <f t="shared" si="261"/>
        <v>2</v>
      </c>
      <c r="R1483" s="620">
        <f t="shared" si="262"/>
        <v>1095</v>
      </c>
      <c r="S1483" s="620">
        <f t="shared" si="263"/>
        <v>1095</v>
      </c>
    </row>
    <row r="1484" spans="1:19" ht="12.75" customHeight="1" thickBot="1" x14ac:dyDescent="0.25">
      <c r="A1484" s="31" t="s">
        <v>324</v>
      </c>
      <c r="B1484" s="31" t="s">
        <v>513</v>
      </c>
      <c r="C1484" s="31" t="s">
        <v>673</v>
      </c>
      <c r="F1484" s="31" t="s">
        <v>9</v>
      </c>
      <c r="G1484" s="354">
        <v>42914.456365740742</v>
      </c>
      <c r="H1484" s="354">
        <v>45453.571655092594</v>
      </c>
      <c r="I1484" s="19" t="str">
        <f t="shared" si="253"/>
        <v>J</v>
      </c>
      <c r="J1484" s="19" t="str">
        <f t="shared" si="254"/>
        <v>N</v>
      </c>
      <c r="K1484" s="19" t="str">
        <f t="shared" si="255"/>
        <v>zzzz</v>
      </c>
      <c r="L1484" s="19" t="str">
        <f t="shared" si="256"/>
        <v>BS</v>
      </c>
      <c r="M1484" s="31" t="str">
        <f t="shared" si="257"/>
        <v>A</v>
      </c>
      <c r="N1484" s="620" t="str">
        <f t="shared" si="258"/>
        <v/>
      </c>
      <c r="O1484" s="620" t="str">
        <f t="shared" si="259"/>
        <v/>
      </c>
      <c r="P1484" s="31" t="str">
        <f t="shared" si="260"/>
        <v/>
      </c>
      <c r="Q1484" s="620">
        <f t="shared" si="261"/>
        <v>3</v>
      </c>
      <c r="R1484" s="620">
        <f t="shared" si="262"/>
        <v>1096</v>
      </c>
      <c r="S1484" s="620">
        <f t="shared" si="263"/>
        <v>1096</v>
      </c>
    </row>
    <row r="1485" spans="1:19" ht="13.5" thickBot="1" x14ac:dyDescent="0.25">
      <c r="A1485" s="341" t="s">
        <v>324</v>
      </c>
      <c r="B1485" s="341" t="s">
        <v>513</v>
      </c>
      <c r="C1485" s="341" t="s">
        <v>673</v>
      </c>
      <c r="F1485" s="341" t="s">
        <v>15</v>
      </c>
      <c r="G1485" s="354">
        <v>40316.530763888892</v>
      </c>
      <c r="H1485" s="354">
        <v>44449.475046296298</v>
      </c>
      <c r="I1485" s="19" t="str">
        <f t="shared" si="253"/>
        <v>J</v>
      </c>
      <c r="J1485" s="19" t="str">
        <f t="shared" si="254"/>
        <v>N</v>
      </c>
      <c r="K1485" s="19" t="str">
        <f t="shared" si="255"/>
        <v>zzzz</v>
      </c>
      <c r="L1485" s="19" t="str">
        <f t="shared" si="256"/>
        <v>BS</v>
      </c>
      <c r="M1485" s="341" t="str">
        <f t="shared" si="257"/>
        <v>A</v>
      </c>
      <c r="N1485" s="359" t="str">
        <f t="shared" si="258"/>
        <v/>
      </c>
      <c r="O1485" s="359" t="str">
        <f t="shared" si="259"/>
        <v/>
      </c>
      <c r="P1485" s="341" t="str">
        <f t="shared" si="260"/>
        <v/>
      </c>
      <c r="Q1485" s="359">
        <f t="shared" si="261"/>
        <v>4</v>
      </c>
      <c r="R1485" s="359">
        <f t="shared" si="262"/>
        <v>1097</v>
      </c>
      <c r="S1485" s="359">
        <f t="shared" si="263"/>
        <v>1097</v>
      </c>
    </row>
    <row r="1486" spans="1:19" ht="12.75" customHeight="1" thickBot="1" x14ac:dyDescent="0.25">
      <c r="A1486" s="341" t="s">
        <v>324</v>
      </c>
      <c r="B1486" s="341" t="s">
        <v>513</v>
      </c>
      <c r="C1486" s="341" t="s">
        <v>673</v>
      </c>
      <c r="F1486" s="341" t="s">
        <v>13</v>
      </c>
      <c r="G1486" s="354">
        <v>43654.660104166665</v>
      </c>
      <c r="H1486" s="354">
        <v>45538.67</v>
      </c>
      <c r="I1486" s="19" t="str">
        <f t="shared" si="253"/>
        <v>J</v>
      </c>
      <c r="J1486" s="19" t="str">
        <f t="shared" si="254"/>
        <v>N</v>
      </c>
      <c r="K1486" s="19" t="str">
        <f t="shared" si="255"/>
        <v>zzzz</v>
      </c>
      <c r="L1486" s="19" t="str">
        <f t="shared" si="256"/>
        <v>BS</v>
      </c>
      <c r="M1486" s="31" t="str">
        <f t="shared" si="257"/>
        <v>A</v>
      </c>
      <c r="N1486" s="620">
        <f t="shared" si="258"/>
        <v>5</v>
      </c>
      <c r="O1486" s="620" t="str">
        <f t="shared" si="259"/>
        <v/>
      </c>
      <c r="P1486" s="31" t="str">
        <f t="shared" si="260"/>
        <v/>
      </c>
      <c r="Q1486" s="620">
        <f t="shared" si="261"/>
        <v>5</v>
      </c>
      <c r="R1486" s="620">
        <f t="shared" si="262"/>
        <v>1098</v>
      </c>
      <c r="S1486" s="620">
        <f t="shared" si="263"/>
        <v>1098</v>
      </c>
    </row>
    <row r="1487" spans="1:19" ht="12.75" customHeight="1" thickBot="1" x14ac:dyDescent="0.25">
      <c r="A1487" s="31" t="s">
        <v>764</v>
      </c>
      <c r="B1487" s="31" t="s">
        <v>1079</v>
      </c>
      <c r="C1487" s="31" t="s">
        <v>673</v>
      </c>
      <c r="F1487" s="31" t="s">
        <v>6</v>
      </c>
      <c r="G1487" s="354">
        <v>45314.443506944444</v>
      </c>
      <c r="H1487" s="354">
        <v>45314.443506944444</v>
      </c>
      <c r="I1487" s="19" t="str">
        <f t="shared" si="253"/>
        <v>J</v>
      </c>
      <c r="J1487" s="19" t="str">
        <f t="shared" si="254"/>
        <v>N</v>
      </c>
      <c r="K1487" s="19" t="str">
        <f t="shared" si="255"/>
        <v>zzzz</v>
      </c>
      <c r="L1487" s="19" t="str">
        <f t="shared" si="256"/>
        <v>DP</v>
      </c>
      <c r="M1487" s="31" t="str">
        <f t="shared" si="257"/>
        <v>A</v>
      </c>
      <c r="N1487" s="620" t="str">
        <f t="shared" si="258"/>
        <v/>
      </c>
      <c r="O1487" s="620" t="str">
        <f t="shared" si="259"/>
        <v/>
      </c>
      <c r="P1487" s="31" t="str">
        <f t="shared" si="260"/>
        <v/>
      </c>
      <c r="Q1487" s="620">
        <f t="shared" si="261"/>
        <v>1</v>
      </c>
      <c r="R1487" s="620">
        <f t="shared" si="262"/>
        <v>1099</v>
      </c>
      <c r="S1487" s="620">
        <f t="shared" si="263"/>
        <v>1099</v>
      </c>
    </row>
    <row r="1488" spans="1:19" ht="12.75" customHeight="1" thickBot="1" x14ac:dyDescent="0.25">
      <c r="A1488" s="341" t="s">
        <v>764</v>
      </c>
      <c r="B1488" s="341" t="s">
        <v>1079</v>
      </c>
      <c r="C1488" s="341" t="s">
        <v>673</v>
      </c>
      <c r="F1488" s="341" t="s">
        <v>9</v>
      </c>
      <c r="G1488" s="354">
        <v>45309.450706018521</v>
      </c>
      <c r="H1488" s="354">
        <v>45632.581944444442</v>
      </c>
      <c r="I1488" s="19" t="str">
        <f t="shared" si="253"/>
        <v>J</v>
      </c>
      <c r="J1488" s="19" t="str">
        <f t="shared" si="254"/>
        <v>N</v>
      </c>
      <c r="K1488" s="19" t="str">
        <f t="shared" si="255"/>
        <v>zzzz</v>
      </c>
      <c r="L1488" s="19" t="str">
        <f t="shared" si="256"/>
        <v>DP</v>
      </c>
      <c r="M1488" s="31" t="str">
        <f t="shared" si="257"/>
        <v>A</v>
      </c>
      <c r="N1488" s="620" t="str">
        <f t="shared" si="258"/>
        <v/>
      </c>
      <c r="O1488" s="620" t="str">
        <f t="shared" si="259"/>
        <v/>
      </c>
      <c r="P1488" s="31" t="str">
        <f t="shared" si="260"/>
        <v/>
      </c>
      <c r="Q1488" s="620">
        <f t="shared" si="261"/>
        <v>2</v>
      </c>
      <c r="R1488" s="620">
        <f t="shared" si="262"/>
        <v>1100</v>
      </c>
      <c r="S1488" s="620">
        <f t="shared" si="263"/>
        <v>1100</v>
      </c>
    </row>
    <row r="1489" spans="1:19" ht="12.75" customHeight="1" thickBot="1" x14ac:dyDescent="0.25">
      <c r="A1489" s="341" t="s">
        <v>764</v>
      </c>
      <c r="B1489" s="341" t="s">
        <v>525</v>
      </c>
      <c r="C1489" s="341" t="s">
        <v>673</v>
      </c>
      <c r="F1489" s="341" t="s">
        <v>10</v>
      </c>
      <c r="G1489" s="354">
        <v>35656.64640046296</v>
      </c>
      <c r="H1489" s="354">
        <v>45453.643854166665</v>
      </c>
      <c r="I1489" s="19" t="str">
        <f t="shared" si="253"/>
        <v>J</v>
      </c>
      <c r="J1489" s="19" t="str">
        <f t="shared" si="254"/>
        <v>N</v>
      </c>
      <c r="K1489" s="19" t="str">
        <f t="shared" si="255"/>
        <v>zzzz</v>
      </c>
      <c r="L1489" s="19" t="str">
        <f t="shared" si="256"/>
        <v>DP</v>
      </c>
      <c r="M1489" s="341" t="str">
        <f t="shared" si="257"/>
        <v>A</v>
      </c>
      <c r="N1489" s="359" t="str">
        <f t="shared" si="258"/>
        <v/>
      </c>
      <c r="O1489" s="359" t="str">
        <f t="shared" si="259"/>
        <v/>
      </c>
      <c r="P1489" s="341" t="str">
        <f t="shared" si="260"/>
        <v/>
      </c>
      <c r="Q1489" s="359">
        <f t="shared" si="261"/>
        <v>3</v>
      </c>
      <c r="R1489" s="359">
        <f t="shared" si="262"/>
        <v>1101</v>
      </c>
      <c r="S1489" s="359">
        <f t="shared" si="263"/>
        <v>1101</v>
      </c>
    </row>
    <row r="1490" spans="1:19" ht="12.75" customHeight="1" thickBot="1" x14ac:dyDescent="0.25">
      <c r="A1490" s="31" t="s">
        <v>764</v>
      </c>
      <c r="B1490" s="31" t="s">
        <v>1079</v>
      </c>
      <c r="C1490" s="31" t="s">
        <v>673</v>
      </c>
      <c r="F1490" s="31" t="s">
        <v>11</v>
      </c>
      <c r="G1490" s="354">
        <v>42870</v>
      </c>
      <c r="H1490" s="354">
        <v>45616.36996527778</v>
      </c>
      <c r="I1490" s="19" t="str">
        <f t="shared" si="253"/>
        <v>J</v>
      </c>
      <c r="J1490" s="19" t="str">
        <f t="shared" si="254"/>
        <v>N</v>
      </c>
      <c r="K1490" s="19" t="str">
        <f t="shared" si="255"/>
        <v>zzzz</v>
      </c>
      <c r="L1490" s="19" t="str">
        <f t="shared" si="256"/>
        <v>DP</v>
      </c>
      <c r="M1490" s="31" t="str">
        <f t="shared" si="257"/>
        <v>A</v>
      </c>
      <c r="N1490" s="620" t="str">
        <f t="shared" si="258"/>
        <v/>
      </c>
      <c r="O1490" s="620" t="str">
        <f t="shared" si="259"/>
        <v/>
      </c>
      <c r="P1490" s="31" t="str">
        <f t="shared" si="260"/>
        <v/>
      </c>
      <c r="Q1490" s="620">
        <f t="shared" si="261"/>
        <v>4</v>
      </c>
      <c r="R1490" s="620">
        <f t="shared" si="262"/>
        <v>1102</v>
      </c>
      <c r="S1490" s="620">
        <f t="shared" si="263"/>
        <v>1102</v>
      </c>
    </row>
    <row r="1491" spans="1:19" ht="12.75" customHeight="1" thickBot="1" x14ac:dyDescent="0.25">
      <c r="A1491" s="31" t="s">
        <v>764</v>
      </c>
      <c r="B1491" s="31" t="s">
        <v>1079</v>
      </c>
      <c r="C1491" s="31" t="s">
        <v>673</v>
      </c>
      <c r="F1491" s="31" t="s">
        <v>15</v>
      </c>
      <c r="G1491" s="354">
        <v>38105.440127314818</v>
      </c>
      <c r="H1491" s="354">
        <v>44645.660671296297</v>
      </c>
      <c r="I1491" s="19" t="str">
        <f t="shared" si="253"/>
        <v>J</v>
      </c>
      <c r="J1491" s="19" t="str">
        <f t="shared" si="254"/>
        <v>N</v>
      </c>
      <c r="K1491" s="19" t="str">
        <f t="shared" si="255"/>
        <v>zzzz</v>
      </c>
      <c r="L1491" s="19" t="str">
        <f t="shared" si="256"/>
        <v>DP</v>
      </c>
      <c r="M1491" s="31" t="str">
        <f t="shared" si="257"/>
        <v>A</v>
      </c>
      <c r="N1491" s="620" t="str">
        <f t="shared" si="258"/>
        <v/>
      </c>
      <c r="O1491" s="620" t="str">
        <f t="shared" si="259"/>
        <v/>
      </c>
      <c r="P1491" s="31" t="str">
        <f t="shared" si="260"/>
        <v/>
      </c>
      <c r="Q1491" s="620">
        <f t="shared" si="261"/>
        <v>5</v>
      </c>
      <c r="R1491" s="620">
        <f t="shared" si="262"/>
        <v>1103</v>
      </c>
      <c r="S1491" s="620">
        <f t="shared" si="263"/>
        <v>1103</v>
      </c>
    </row>
    <row r="1492" spans="1:19" ht="12.75" customHeight="1" thickBot="1" x14ac:dyDescent="0.25">
      <c r="A1492" s="341" t="s">
        <v>764</v>
      </c>
      <c r="B1492" s="341" t="s">
        <v>1079</v>
      </c>
      <c r="C1492" s="341" t="s">
        <v>673</v>
      </c>
      <c r="F1492" s="341" t="s">
        <v>12</v>
      </c>
      <c r="G1492" s="354">
        <v>45812.643379629626</v>
      </c>
      <c r="H1492" s="354">
        <v>45812.643379629626</v>
      </c>
      <c r="I1492" s="19" t="str">
        <f t="shared" si="253"/>
        <v>J</v>
      </c>
      <c r="J1492" s="19" t="str">
        <f t="shared" si="254"/>
        <v>N</v>
      </c>
      <c r="K1492" s="19" t="str">
        <f t="shared" si="255"/>
        <v>zzzz</v>
      </c>
      <c r="L1492" s="19" t="str">
        <f t="shared" si="256"/>
        <v>DP</v>
      </c>
      <c r="M1492" s="31" t="str">
        <f t="shared" si="257"/>
        <v>A</v>
      </c>
      <c r="N1492" s="620">
        <f t="shared" si="258"/>
        <v>6</v>
      </c>
      <c r="O1492" s="620" t="str">
        <f t="shared" si="259"/>
        <v/>
      </c>
      <c r="P1492" s="31" t="str">
        <f t="shared" si="260"/>
        <v/>
      </c>
      <c r="Q1492" s="620">
        <f t="shared" si="261"/>
        <v>6</v>
      </c>
      <c r="R1492" s="620">
        <f t="shared" si="262"/>
        <v>1104</v>
      </c>
      <c r="S1492" s="620">
        <f t="shared" si="263"/>
        <v>1104</v>
      </c>
    </row>
    <row r="1493" spans="1:19" ht="12.75" customHeight="1" thickBot="1" x14ac:dyDescent="0.25">
      <c r="A1493" s="341" t="s">
        <v>174</v>
      </c>
      <c r="B1493" s="341" t="s">
        <v>740</v>
      </c>
      <c r="C1493" s="341" t="s">
        <v>673</v>
      </c>
      <c r="F1493" s="341" t="s">
        <v>6</v>
      </c>
      <c r="G1493" s="354">
        <v>45314.446377314816</v>
      </c>
      <c r="H1493" s="354">
        <v>45314.446377314816</v>
      </c>
      <c r="I1493" s="19" t="str">
        <f t="shared" si="253"/>
        <v>J</v>
      </c>
      <c r="J1493" s="19" t="str">
        <f t="shared" si="254"/>
        <v>N</v>
      </c>
      <c r="K1493" s="19" t="str">
        <f t="shared" si="255"/>
        <v>zzzz</v>
      </c>
      <c r="L1493" s="19" t="str">
        <f t="shared" si="256"/>
        <v>GS</v>
      </c>
      <c r="M1493" s="341" t="str">
        <f t="shared" si="257"/>
        <v>A</v>
      </c>
      <c r="N1493" s="359" t="str">
        <f t="shared" si="258"/>
        <v/>
      </c>
      <c r="O1493" s="359" t="str">
        <f t="shared" si="259"/>
        <v/>
      </c>
      <c r="P1493" s="341" t="str">
        <f t="shared" si="260"/>
        <v/>
      </c>
      <c r="Q1493" s="359">
        <f t="shared" si="261"/>
        <v>1</v>
      </c>
      <c r="R1493" s="359">
        <f t="shared" si="262"/>
        <v>1105</v>
      </c>
      <c r="S1493" s="359">
        <f t="shared" si="263"/>
        <v>1105</v>
      </c>
    </row>
    <row r="1494" spans="1:19" ht="12.75" customHeight="1" thickBot="1" x14ac:dyDescent="0.25">
      <c r="A1494" s="341" t="s">
        <v>174</v>
      </c>
      <c r="B1494" s="341" t="s">
        <v>740</v>
      </c>
      <c r="C1494" s="341" t="s">
        <v>673</v>
      </c>
      <c r="F1494" s="341" t="s">
        <v>9</v>
      </c>
      <c r="G1494" s="354">
        <v>45309.453576388885</v>
      </c>
      <c r="H1494" s="354">
        <v>45632.58488425926</v>
      </c>
      <c r="I1494" s="19" t="str">
        <f t="shared" si="253"/>
        <v>J</v>
      </c>
      <c r="J1494" s="19" t="str">
        <f t="shared" si="254"/>
        <v>N</v>
      </c>
      <c r="K1494" s="19" t="str">
        <f t="shared" si="255"/>
        <v>zzzz</v>
      </c>
      <c r="L1494" s="19" t="str">
        <f t="shared" si="256"/>
        <v>GS</v>
      </c>
      <c r="M1494" s="31" t="str">
        <f t="shared" si="257"/>
        <v>A</v>
      </c>
      <c r="N1494" s="620" t="str">
        <f t="shared" si="258"/>
        <v/>
      </c>
      <c r="O1494" s="620" t="str">
        <f t="shared" si="259"/>
        <v/>
      </c>
      <c r="P1494" s="31" t="str">
        <f t="shared" si="260"/>
        <v/>
      </c>
      <c r="Q1494" s="620">
        <f t="shared" si="261"/>
        <v>2</v>
      </c>
      <c r="R1494" s="620">
        <f t="shared" si="262"/>
        <v>1106</v>
      </c>
      <c r="S1494" s="620">
        <f t="shared" si="263"/>
        <v>1106</v>
      </c>
    </row>
    <row r="1495" spans="1:19" ht="12.75" customHeight="1" thickBot="1" x14ac:dyDescent="0.25">
      <c r="A1495" s="31" t="s">
        <v>174</v>
      </c>
      <c r="B1495" s="31" t="s">
        <v>740</v>
      </c>
      <c r="C1495" s="31" t="s">
        <v>673</v>
      </c>
      <c r="F1495" s="31" t="s">
        <v>11</v>
      </c>
      <c r="G1495" s="354">
        <v>45677.607106481482</v>
      </c>
      <c r="H1495" s="354">
        <v>45677.607106481482</v>
      </c>
      <c r="I1495" s="19" t="str">
        <f t="shared" si="253"/>
        <v>J</v>
      </c>
      <c r="J1495" s="19" t="str">
        <f t="shared" si="254"/>
        <v>N</v>
      </c>
      <c r="K1495" s="19" t="str">
        <f t="shared" si="255"/>
        <v>zzzz</v>
      </c>
      <c r="L1495" s="19" t="str">
        <f t="shared" si="256"/>
        <v>GS</v>
      </c>
      <c r="M1495" s="31" t="str">
        <f t="shared" si="257"/>
        <v>A</v>
      </c>
      <c r="N1495" s="620" t="str">
        <f t="shared" si="258"/>
        <v/>
      </c>
      <c r="O1495" s="620" t="str">
        <f t="shared" si="259"/>
        <v/>
      </c>
      <c r="P1495" s="31" t="str">
        <f t="shared" si="260"/>
        <v/>
      </c>
      <c r="Q1495" s="620">
        <f t="shared" si="261"/>
        <v>3</v>
      </c>
      <c r="R1495" s="620">
        <f t="shared" si="262"/>
        <v>1107</v>
      </c>
      <c r="S1495" s="620">
        <f t="shared" si="263"/>
        <v>1107</v>
      </c>
    </row>
    <row r="1496" spans="1:19" ht="12.75" customHeight="1" thickBot="1" x14ac:dyDescent="0.25">
      <c r="A1496" s="341" t="s">
        <v>174</v>
      </c>
      <c r="B1496" s="341" t="s">
        <v>740</v>
      </c>
      <c r="C1496" s="341" t="s">
        <v>673</v>
      </c>
      <c r="F1496" s="341" t="s">
        <v>15</v>
      </c>
      <c r="G1496" s="354">
        <v>40246.519965277781</v>
      </c>
      <c r="H1496" s="354">
        <v>45660.38994212963</v>
      </c>
      <c r="I1496" s="19" t="str">
        <f t="shared" si="253"/>
        <v>J</v>
      </c>
      <c r="J1496" s="19" t="str">
        <f t="shared" si="254"/>
        <v>N</v>
      </c>
      <c r="K1496" s="19" t="str">
        <f t="shared" si="255"/>
        <v>zzzz</v>
      </c>
      <c r="L1496" s="19" t="str">
        <f t="shared" si="256"/>
        <v>GS</v>
      </c>
      <c r="M1496" s="31" t="str">
        <f t="shared" si="257"/>
        <v>A</v>
      </c>
      <c r="N1496" s="620" t="str">
        <f t="shared" si="258"/>
        <v/>
      </c>
      <c r="O1496" s="620" t="str">
        <f t="shared" si="259"/>
        <v/>
      </c>
      <c r="P1496" s="31" t="str">
        <f t="shared" si="260"/>
        <v/>
      </c>
      <c r="Q1496" s="620">
        <f t="shared" si="261"/>
        <v>4</v>
      </c>
      <c r="R1496" s="620">
        <f t="shared" si="262"/>
        <v>1108</v>
      </c>
      <c r="S1496" s="620">
        <f t="shared" si="263"/>
        <v>1108</v>
      </c>
    </row>
    <row r="1497" spans="1:19" ht="12.75" customHeight="1" thickBot="1" x14ac:dyDescent="0.25">
      <c r="A1497" s="31" t="s">
        <v>174</v>
      </c>
      <c r="B1497" s="31" t="s">
        <v>740</v>
      </c>
      <c r="C1497" s="31" t="s">
        <v>673</v>
      </c>
      <c r="F1497" s="31" t="s">
        <v>12</v>
      </c>
      <c r="G1497" s="354">
        <v>45812.647939814815</v>
      </c>
      <c r="H1497" s="354">
        <v>45812.647939814815</v>
      </c>
      <c r="I1497" s="19" t="str">
        <f t="shared" si="253"/>
        <v>J</v>
      </c>
      <c r="J1497" s="19" t="str">
        <f t="shared" si="254"/>
        <v>N</v>
      </c>
      <c r="K1497" s="19" t="str">
        <f t="shared" si="255"/>
        <v>zzzz</v>
      </c>
      <c r="L1497" s="19" t="str">
        <f t="shared" si="256"/>
        <v>GS</v>
      </c>
      <c r="M1497" s="31" t="str">
        <f t="shared" si="257"/>
        <v>A</v>
      </c>
      <c r="N1497" s="620">
        <f t="shared" si="258"/>
        <v>5</v>
      </c>
      <c r="O1497" s="620" t="str">
        <f t="shared" si="259"/>
        <v/>
      </c>
      <c r="P1497" s="31" t="str">
        <f t="shared" si="260"/>
        <v/>
      </c>
      <c r="Q1497" s="620">
        <f t="shared" si="261"/>
        <v>5</v>
      </c>
      <c r="R1497" s="620">
        <f t="shared" si="262"/>
        <v>1109</v>
      </c>
      <c r="S1497" s="620">
        <f t="shared" si="263"/>
        <v>1109</v>
      </c>
    </row>
    <row r="1498" spans="1:19" ht="12.75" customHeight="1" thickBot="1" x14ac:dyDescent="0.25">
      <c r="A1498" s="341" t="s">
        <v>177</v>
      </c>
      <c r="B1498" s="341" t="s">
        <v>938</v>
      </c>
      <c r="C1498" s="341" t="s">
        <v>673</v>
      </c>
      <c r="F1498" s="341" t="s">
        <v>6</v>
      </c>
      <c r="G1498" s="354">
        <v>45314.446585648147</v>
      </c>
      <c r="H1498" s="354">
        <v>45314.446585648147</v>
      </c>
      <c r="I1498" s="19" t="str">
        <f t="shared" si="253"/>
        <v>J</v>
      </c>
      <c r="J1498" s="19" t="str">
        <f t="shared" si="254"/>
        <v>N</v>
      </c>
      <c r="K1498" s="19" t="str">
        <f t="shared" si="255"/>
        <v>zzzz</v>
      </c>
      <c r="L1498" s="19" t="str">
        <f t="shared" si="256"/>
        <v>GS</v>
      </c>
      <c r="M1498" s="31" t="str">
        <f t="shared" si="257"/>
        <v>A</v>
      </c>
      <c r="N1498" s="620" t="str">
        <f t="shared" si="258"/>
        <v/>
      </c>
      <c r="O1498" s="620" t="str">
        <f t="shared" si="259"/>
        <v/>
      </c>
      <c r="P1498" s="31" t="str">
        <f t="shared" si="260"/>
        <v/>
      </c>
      <c r="Q1498" s="620">
        <f t="shared" si="261"/>
        <v>1</v>
      </c>
      <c r="R1498" s="620">
        <f t="shared" si="262"/>
        <v>1110</v>
      </c>
      <c r="S1498" s="620">
        <f t="shared" si="263"/>
        <v>1110</v>
      </c>
    </row>
    <row r="1499" spans="1:19" ht="12.75" customHeight="1" thickBot="1" x14ac:dyDescent="0.25">
      <c r="A1499" s="31" t="s">
        <v>177</v>
      </c>
      <c r="B1499" s="31" t="s">
        <v>938</v>
      </c>
      <c r="C1499" s="31" t="s">
        <v>673</v>
      </c>
      <c r="F1499" s="31" t="s">
        <v>9</v>
      </c>
      <c r="G1499" s="354">
        <v>45309.453750000001</v>
      </c>
      <c r="H1499" s="354">
        <v>45632.585011574076</v>
      </c>
      <c r="I1499" s="19" t="str">
        <f t="shared" si="253"/>
        <v>J</v>
      </c>
      <c r="J1499" s="19" t="str">
        <f t="shared" si="254"/>
        <v>N</v>
      </c>
      <c r="K1499" s="19" t="str">
        <f t="shared" si="255"/>
        <v>zzzz</v>
      </c>
      <c r="L1499" s="19" t="str">
        <f t="shared" si="256"/>
        <v>GS</v>
      </c>
      <c r="M1499" s="31" t="str">
        <f t="shared" si="257"/>
        <v>A</v>
      </c>
      <c r="N1499" s="620" t="str">
        <f t="shared" si="258"/>
        <v/>
      </c>
      <c r="O1499" s="620" t="str">
        <f t="shared" si="259"/>
        <v/>
      </c>
      <c r="P1499" s="31" t="str">
        <f t="shared" si="260"/>
        <v/>
      </c>
      <c r="Q1499" s="620">
        <f t="shared" si="261"/>
        <v>2</v>
      </c>
      <c r="R1499" s="620">
        <f t="shared" si="262"/>
        <v>1111</v>
      </c>
      <c r="S1499" s="620">
        <f t="shared" si="263"/>
        <v>1111</v>
      </c>
    </row>
    <row r="1500" spans="1:19" ht="12.75" customHeight="1" thickBot="1" x14ac:dyDescent="0.25">
      <c r="A1500" s="31" t="s">
        <v>177</v>
      </c>
      <c r="B1500" s="31" t="s">
        <v>938</v>
      </c>
      <c r="C1500" s="31" t="s">
        <v>673</v>
      </c>
      <c r="F1500" s="31" t="s">
        <v>11</v>
      </c>
      <c r="G1500" s="354">
        <v>42870</v>
      </c>
      <c r="H1500" s="354">
        <v>44761.441030092596</v>
      </c>
      <c r="I1500" s="19" t="str">
        <f t="shared" si="253"/>
        <v>J</v>
      </c>
      <c r="J1500" s="19" t="str">
        <f t="shared" si="254"/>
        <v>N</v>
      </c>
      <c r="K1500" s="19" t="str">
        <f t="shared" si="255"/>
        <v>zzzz</v>
      </c>
      <c r="L1500" s="19" t="str">
        <f t="shared" si="256"/>
        <v>GS</v>
      </c>
      <c r="M1500" s="31" t="str">
        <f t="shared" si="257"/>
        <v>A</v>
      </c>
      <c r="N1500" s="620" t="str">
        <f t="shared" si="258"/>
        <v/>
      </c>
      <c r="O1500" s="620" t="str">
        <f t="shared" si="259"/>
        <v/>
      </c>
      <c r="P1500" s="31" t="str">
        <f t="shared" si="260"/>
        <v/>
      </c>
      <c r="Q1500" s="620">
        <f t="shared" si="261"/>
        <v>3</v>
      </c>
      <c r="R1500" s="620">
        <f t="shared" si="262"/>
        <v>1112</v>
      </c>
      <c r="S1500" s="620">
        <f t="shared" si="263"/>
        <v>1112</v>
      </c>
    </row>
    <row r="1501" spans="1:19" ht="12.75" customHeight="1" thickBot="1" x14ac:dyDescent="0.25">
      <c r="A1501" s="31" t="s">
        <v>177</v>
      </c>
      <c r="B1501" s="31" t="s">
        <v>938</v>
      </c>
      <c r="C1501" s="31" t="s">
        <v>673</v>
      </c>
      <c r="E1501" s="358"/>
      <c r="F1501" s="31" t="s">
        <v>15</v>
      </c>
      <c r="G1501" s="354">
        <v>43027.384085648147</v>
      </c>
      <c r="H1501" s="354">
        <v>45660.390127314815</v>
      </c>
      <c r="I1501" s="19" t="str">
        <f t="shared" si="253"/>
        <v>J</v>
      </c>
      <c r="J1501" s="19" t="str">
        <f t="shared" si="254"/>
        <v>N</v>
      </c>
      <c r="K1501" s="19" t="str">
        <f t="shared" si="255"/>
        <v>zzzz</v>
      </c>
      <c r="L1501" s="19" t="str">
        <f t="shared" si="256"/>
        <v>GS</v>
      </c>
      <c r="M1501" s="31" t="str">
        <f t="shared" si="257"/>
        <v>A</v>
      </c>
      <c r="N1501" s="620" t="str">
        <f t="shared" si="258"/>
        <v/>
      </c>
      <c r="O1501" s="620" t="str">
        <f t="shared" si="259"/>
        <v/>
      </c>
      <c r="P1501" s="31" t="str">
        <f t="shared" si="260"/>
        <v/>
      </c>
      <c r="Q1501" s="620">
        <f t="shared" si="261"/>
        <v>4</v>
      </c>
      <c r="R1501" s="620">
        <f t="shared" si="262"/>
        <v>1113</v>
      </c>
      <c r="S1501" s="620">
        <f t="shared" si="263"/>
        <v>1113</v>
      </c>
    </row>
    <row r="1502" spans="1:19" ht="12.75" customHeight="1" thickBot="1" x14ac:dyDescent="0.25">
      <c r="A1502" s="341" t="s">
        <v>177</v>
      </c>
      <c r="B1502" s="341" t="s">
        <v>938</v>
      </c>
      <c r="C1502" s="341" t="s">
        <v>673</v>
      </c>
      <c r="F1502" s="341" t="s">
        <v>12</v>
      </c>
      <c r="G1502" s="354">
        <v>45812.648101851853</v>
      </c>
      <c r="H1502" s="354">
        <v>45812.648101851853</v>
      </c>
      <c r="I1502" s="19" t="str">
        <f t="shared" si="253"/>
        <v>J</v>
      </c>
      <c r="J1502" s="19" t="str">
        <f t="shared" si="254"/>
        <v>N</v>
      </c>
      <c r="K1502" s="19" t="str">
        <f t="shared" si="255"/>
        <v>zzzz</v>
      </c>
      <c r="L1502" s="19" t="str">
        <f t="shared" si="256"/>
        <v>GS</v>
      </c>
      <c r="M1502" s="341" t="str">
        <f t="shared" si="257"/>
        <v>A</v>
      </c>
      <c r="N1502" s="359">
        <f t="shared" si="258"/>
        <v>5</v>
      </c>
      <c r="O1502" s="359" t="str">
        <f t="shared" si="259"/>
        <v/>
      </c>
      <c r="P1502" s="341" t="str">
        <f t="shared" si="260"/>
        <v/>
      </c>
      <c r="Q1502" s="359">
        <f t="shared" si="261"/>
        <v>5</v>
      </c>
      <c r="R1502" s="359">
        <f t="shared" si="262"/>
        <v>1114</v>
      </c>
      <c r="S1502" s="359">
        <f t="shared" si="263"/>
        <v>1114</v>
      </c>
    </row>
    <row r="1503" spans="1:19" ht="12.75" customHeight="1" thickBot="1" x14ac:dyDescent="0.25">
      <c r="A1503" s="31" t="s">
        <v>207</v>
      </c>
      <c r="B1503" s="31" t="s">
        <v>914</v>
      </c>
      <c r="C1503" s="31" t="s">
        <v>673</v>
      </c>
      <c r="F1503" s="31" t="s">
        <v>6</v>
      </c>
      <c r="G1503" s="354">
        <v>45314.450879629629</v>
      </c>
      <c r="H1503" s="354">
        <v>45314.450879629629</v>
      </c>
      <c r="I1503" s="19" t="str">
        <f t="shared" si="253"/>
        <v>J</v>
      </c>
      <c r="J1503" s="19" t="str">
        <f t="shared" si="254"/>
        <v>N</v>
      </c>
      <c r="K1503" s="19" t="str">
        <f t="shared" si="255"/>
        <v>zzzz</v>
      </c>
      <c r="L1503" s="19" t="str">
        <f t="shared" si="256"/>
        <v>HV</v>
      </c>
      <c r="M1503" s="31" t="str">
        <f t="shared" si="257"/>
        <v>A</v>
      </c>
      <c r="N1503" s="620" t="str">
        <f t="shared" si="258"/>
        <v/>
      </c>
      <c r="O1503" s="620" t="str">
        <f t="shared" si="259"/>
        <v/>
      </c>
      <c r="P1503" s="31" t="str">
        <f t="shared" si="260"/>
        <v/>
      </c>
      <c r="Q1503" s="620">
        <f t="shared" si="261"/>
        <v>1</v>
      </c>
      <c r="R1503" s="620">
        <f t="shared" si="262"/>
        <v>1115</v>
      </c>
      <c r="S1503" s="620">
        <f t="shared" si="263"/>
        <v>1115</v>
      </c>
    </row>
    <row r="1504" spans="1:19" ht="12.75" customHeight="1" thickBot="1" x14ac:dyDescent="0.25">
      <c r="A1504" s="31" t="s">
        <v>207</v>
      </c>
      <c r="B1504" s="31" t="s">
        <v>914</v>
      </c>
      <c r="C1504" s="31" t="s">
        <v>673</v>
      </c>
      <c r="F1504" s="31" t="s">
        <v>9</v>
      </c>
      <c r="G1504" s="354">
        <v>45309.457442129627</v>
      </c>
      <c r="H1504" s="354">
        <v>45632.592002314814</v>
      </c>
      <c r="I1504" s="19" t="str">
        <f t="shared" si="253"/>
        <v>J</v>
      </c>
      <c r="J1504" s="19" t="str">
        <f t="shared" si="254"/>
        <v>N</v>
      </c>
      <c r="K1504" s="19" t="str">
        <f t="shared" si="255"/>
        <v>zzzz</v>
      </c>
      <c r="L1504" s="19" t="str">
        <f t="shared" si="256"/>
        <v>HV</v>
      </c>
      <c r="M1504" s="31" t="str">
        <f t="shared" si="257"/>
        <v>A</v>
      </c>
      <c r="N1504" s="620" t="str">
        <f t="shared" si="258"/>
        <v/>
      </c>
      <c r="O1504" s="620" t="str">
        <f t="shared" si="259"/>
        <v/>
      </c>
      <c r="P1504" s="31" t="str">
        <f t="shared" si="260"/>
        <v/>
      </c>
      <c r="Q1504" s="620">
        <f t="shared" si="261"/>
        <v>2</v>
      </c>
      <c r="R1504" s="620">
        <f t="shared" si="262"/>
        <v>1116</v>
      </c>
      <c r="S1504" s="620">
        <f t="shared" si="263"/>
        <v>1116</v>
      </c>
    </row>
    <row r="1505" spans="1:19" ht="12.75" customHeight="1" thickBot="1" x14ac:dyDescent="0.25">
      <c r="A1505" s="341" t="s">
        <v>207</v>
      </c>
      <c r="B1505" s="341" t="s">
        <v>563</v>
      </c>
      <c r="C1505" s="341" t="s">
        <v>673</v>
      </c>
      <c r="F1505" s="341" t="s">
        <v>10</v>
      </c>
      <c r="G1505" s="354">
        <v>40599.567430555559</v>
      </c>
      <c r="H1505" s="354">
        <v>45453.660057870373</v>
      </c>
      <c r="I1505" s="19" t="str">
        <f t="shared" si="253"/>
        <v>J</v>
      </c>
      <c r="J1505" s="19" t="str">
        <f t="shared" si="254"/>
        <v>N</v>
      </c>
      <c r="K1505" s="19" t="str">
        <f t="shared" si="255"/>
        <v>zzzz</v>
      </c>
      <c r="L1505" s="19" t="str">
        <f t="shared" si="256"/>
        <v>HV</v>
      </c>
      <c r="M1505" s="341" t="str">
        <f t="shared" si="257"/>
        <v>A</v>
      </c>
      <c r="N1505" s="359" t="str">
        <f t="shared" si="258"/>
        <v/>
      </c>
      <c r="O1505" s="359" t="str">
        <f t="shared" si="259"/>
        <v/>
      </c>
      <c r="P1505" s="341" t="str">
        <f t="shared" si="260"/>
        <v/>
      </c>
      <c r="Q1505" s="359">
        <f t="shared" si="261"/>
        <v>3</v>
      </c>
      <c r="R1505" s="359">
        <f t="shared" si="262"/>
        <v>1117</v>
      </c>
      <c r="S1505" s="359">
        <f t="shared" si="263"/>
        <v>1117</v>
      </c>
    </row>
    <row r="1506" spans="1:19" ht="12.75" customHeight="1" thickBot="1" x14ac:dyDescent="0.25">
      <c r="A1506" s="341" t="s">
        <v>207</v>
      </c>
      <c r="B1506" s="341" t="s">
        <v>914</v>
      </c>
      <c r="C1506" s="341" t="s">
        <v>673</v>
      </c>
      <c r="F1506" s="341" t="s">
        <v>11</v>
      </c>
      <c r="G1506" s="354">
        <v>45803.427870370368</v>
      </c>
      <c r="H1506" s="354">
        <v>45803.427870370368</v>
      </c>
      <c r="I1506" s="19" t="str">
        <f t="shared" si="253"/>
        <v>J</v>
      </c>
      <c r="J1506" s="19" t="str">
        <f t="shared" si="254"/>
        <v>N</v>
      </c>
      <c r="K1506" s="19" t="str">
        <f t="shared" si="255"/>
        <v>zzzz</v>
      </c>
      <c r="L1506" s="19" t="str">
        <f t="shared" si="256"/>
        <v>HV</v>
      </c>
      <c r="M1506" s="341" t="str">
        <f t="shared" si="257"/>
        <v>A</v>
      </c>
      <c r="N1506" s="359" t="str">
        <f t="shared" si="258"/>
        <v/>
      </c>
      <c r="O1506" s="359" t="str">
        <f t="shared" si="259"/>
        <v/>
      </c>
      <c r="P1506" s="341" t="str">
        <f t="shared" si="260"/>
        <v/>
      </c>
      <c r="Q1506" s="359">
        <f t="shared" si="261"/>
        <v>4</v>
      </c>
      <c r="R1506" s="359">
        <f t="shared" si="262"/>
        <v>1118</v>
      </c>
      <c r="S1506" s="359">
        <f t="shared" si="263"/>
        <v>1118</v>
      </c>
    </row>
    <row r="1507" spans="1:19" ht="12.75" customHeight="1" thickBot="1" x14ac:dyDescent="0.25">
      <c r="A1507" s="31" t="s">
        <v>207</v>
      </c>
      <c r="B1507" s="31" t="s">
        <v>914</v>
      </c>
      <c r="C1507" s="31" t="s">
        <v>673</v>
      </c>
      <c r="F1507" s="31" t="s">
        <v>15</v>
      </c>
      <c r="G1507" s="354">
        <v>44523</v>
      </c>
      <c r="H1507" s="354">
        <v>44525.577418981484</v>
      </c>
      <c r="I1507" s="19" t="str">
        <f t="shared" si="253"/>
        <v>J</v>
      </c>
      <c r="J1507" s="19" t="str">
        <f t="shared" si="254"/>
        <v>N</v>
      </c>
      <c r="K1507" s="19" t="str">
        <f t="shared" si="255"/>
        <v>zzzz</v>
      </c>
      <c r="L1507" s="19" t="str">
        <f t="shared" si="256"/>
        <v>HV</v>
      </c>
      <c r="M1507" s="31" t="str">
        <f t="shared" si="257"/>
        <v>A</v>
      </c>
      <c r="N1507" s="620" t="str">
        <f t="shared" si="258"/>
        <v/>
      </c>
      <c r="O1507" s="620" t="str">
        <f t="shared" si="259"/>
        <v/>
      </c>
      <c r="P1507" s="31" t="str">
        <f t="shared" si="260"/>
        <v/>
      </c>
      <c r="Q1507" s="620">
        <f t="shared" si="261"/>
        <v>5</v>
      </c>
      <c r="R1507" s="620">
        <f t="shared" si="262"/>
        <v>1119</v>
      </c>
      <c r="S1507" s="620">
        <f t="shared" si="263"/>
        <v>1119</v>
      </c>
    </row>
    <row r="1508" spans="1:19" ht="12.75" customHeight="1" thickBot="1" x14ac:dyDescent="0.25">
      <c r="A1508" s="341" t="s">
        <v>207</v>
      </c>
      <c r="B1508" s="341" t="s">
        <v>914</v>
      </c>
      <c r="C1508" s="341" t="s">
        <v>673</v>
      </c>
      <c r="F1508" s="341" t="s">
        <v>12</v>
      </c>
      <c r="G1508" s="354">
        <v>45812.650150462963</v>
      </c>
      <c r="H1508" s="354">
        <v>45812.650150462963</v>
      </c>
      <c r="I1508" s="19" t="str">
        <f t="shared" si="253"/>
        <v>J</v>
      </c>
      <c r="J1508" s="19" t="str">
        <f t="shared" si="254"/>
        <v>N</v>
      </c>
      <c r="K1508" s="19" t="str">
        <f t="shared" si="255"/>
        <v>zzzz</v>
      </c>
      <c r="L1508" s="19" t="str">
        <f t="shared" si="256"/>
        <v>HV</v>
      </c>
      <c r="M1508" s="341" t="str">
        <f t="shared" si="257"/>
        <v>A</v>
      </c>
      <c r="N1508" s="359">
        <f t="shared" si="258"/>
        <v>6</v>
      </c>
      <c r="O1508" s="359" t="str">
        <f t="shared" si="259"/>
        <v/>
      </c>
      <c r="P1508" s="341" t="str">
        <f t="shared" si="260"/>
        <v/>
      </c>
      <c r="Q1508" s="359">
        <f t="shared" si="261"/>
        <v>6</v>
      </c>
      <c r="R1508" s="359">
        <f t="shared" si="262"/>
        <v>1120</v>
      </c>
      <c r="S1508" s="359">
        <f t="shared" si="263"/>
        <v>1120</v>
      </c>
    </row>
    <row r="1509" spans="1:19" ht="12.75" customHeight="1" thickBot="1" x14ac:dyDescent="0.25">
      <c r="A1509" s="31" t="s">
        <v>340</v>
      </c>
      <c r="B1509" s="31" t="s">
        <v>780</v>
      </c>
      <c r="C1509" s="31" t="s">
        <v>673</v>
      </c>
      <c r="F1509" s="31" t="s">
        <v>6</v>
      </c>
      <c r="G1509" s="354">
        <v>45314.454618055555</v>
      </c>
      <c r="H1509" s="354">
        <v>45314.454618055555</v>
      </c>
      <c r="I1509" s="19" t="str">
        <f t="shared" si="253"/>
        <v>J</v>
      </c>
      <c r="J1509" s="19" t="str">
        <f t="shared" si="254"/>
        <v>N</v>
      </c>
      <c r="K1509" s="19" t="str">
        <f t="shared" si="255"/>
        <v>zzzz</v>
      </c>
      <c r="L1509" s="19" t="str">
        <f t="shared" si="256"/>
        <v>LI</v>
      </c>
      <c r="M1509" s="31" t="str">
        <f t="shared" si="257"/>
        <v>A</v>
      </c>
      <c r="N1509" s="620" t="str">
        <f t="shared" si="258"/>
        <v/>
      </c>
      <c r="O1509" s="620" t="str">
        <f t="shared" si="259"/>
        <v/>
      </c>
      <c r="P1509" s="31" t="str">
        <f t="shared" si="260"/>
        <v/>
      </c>
      <c r="Q1509" s="620">
        <f t="shared" si="261"/>
        <v>1</v>
      </c>
      <c r="R1509" s="620">
        <f t="shared" si="262"/>
        <v>1121</v>
      </c>
      <c r="S1509" s="620">
        <f t="shared" si="263"/>
        <v>1121</v>
      </c>
    </row>
    <row r="1510" spans="1:19" ht="12.75" customHeight="1" thickBot="1" x14ac:dyDescent="0.25">
      <c r="A1510" s="31" t="s">
        <v>340</v>
      </c>
      <c r="B1510" s="31" t="s">
        <v>780</v>
      </c>
      <c r="C1510" s="31" t="s">
        <v>673</v>
      </c>
      <c r="F1510" s="31" t="s">
        <v>9</v>
      </c>
      <c r="G1510" s="354">
        <v>45309.460023148145</v>
      </c>
      <c r="H1510" s="354">
        <v>45632.594780092593</v>
      </c>
      <c r="I1510" s="19" t="str">
        <f t="shared" si="253"/>
        <v>J</v>
      </c>
      <c r="J1510" s="19" t="str">
        <f t="shared" si="254"/>
        <v>N</v>
      </c>
      <c r="K1510" s="19" t="str">
        <f t="shared" si="255"/>
        <v>zzzz</v>
      </c>
      <c r="L1510" s="19" t="str">
        <f t="shared" si="256"/>
        <v>LI</v>
      </c>
      <c r="M1510" s="31" t="str">
        <f t="shared" si="257"/>
        <v>A</v>
      </c>
      <c r="N1510" s="620" t="str">
        <f t="shared" si="258"/>
        <v/>
      </c>
      <c r="O1510" s="620" t="str">
        <f t="shared" si="259"/>
        <v/>
      </c>
      <c r="P1510" s="31" t="str">
        <f t="shared" si="260"/>
        <v/>
      </c>
      <c r="Q1510" s="620">
        <f t="shared" si="261"/>
        <v>2</v>
      </c>
      <c r="R1510" s="620">
        <f t="shared" si="262"/>
        <v>1122</v>
      </c>
      <c r="S1510" s="620">
        <f t="shared" si="263"/>
        <v>1122</v>
      </c>
    </row>
    <row r="1511" spans="1:19" ht="12.75" customHeight="1" thickBot="1" x14ac:dyDescent="0.25">
      <c r="A1511" s="341" t="s">
        <v>340</v>
      </c>
      <c r="B1511" s="341" t="s">
        <v>574</v>
      </c>
      <c r="C1511" s="341" t="s">
        <v>673</v>
      </c>
      <c r="F1511" s="341" t="s">
        <v>10</v>
      </c>
      <c r="G1511" s="354">
        <v>43227.657546296294</v>
      </c>
      <c r="H1511" s="354">
        <v>45453.640057870369</v>
      </c>
      <c r="I1511" s="19" t="str">
        <f t="shared" si="253"/>
        <v>J</v>
      </c>
      <c r="J1511" s="19" t="str">
        <f t="shared" si="254"/>
        <v>N</v>
      </c>
      <c r="K1511" s="19" t="str">
        <f t="shared" si="255"/>
        <v>zzzz</v>
      </c>
      <c r="L1511" s="19" t="str">
        <f t="shared" si="256"/>
        <v>LI</v>
      </c>
      <c r="M1511" s="341" t="str">
        <f t="shared" si="257"/>
        <v>A</v>
      </c>
      <c r="N1511" s="359" t="str">
        <f t="shared" si="258"/>
        <v/>
      </c>
      <c r="O1511" s="359" t="str">
        <f t="shared" si="259"/>
        <v/>
      </c>
      <c r="P1511" s="341" t="str">
        <f t="shared" si="260"/>
        <v/>
      </c>
      <c r="Q1511" s="359">
        <f t="shared" si="261"/>
        <v>3</v>
      </c>
      <c r="R1511" s="359">
        <f t="shared" si="262"/>
        <v>1123</v>
      </c>
      <c r="S1511" s="359">
        <f t="shared" si="263"/>
        <v>1123</v>
      </c>
    </row>
    <row r="1512" spans="1:19" ht="12.75" customHeight="1" thickBot="1" x14ac:dyDescent="0.25">
      <c r="A1512" s="341" t="s">
        <v>340</v>
      </c>
      <c r="B1512" s="341" t="s">
        <v>780</v>
      </c>
      <c r="C1512" s="341" t="s">
        <v>673</v>
      </c>
      <c r="F1512" s="341" t="s">
        <v>11</v>
      </c>
      <c r="G1512" s="354">
        <v>45803.432847222219</v>
      </c>
      <c r="H1512" s="354">
        <v>45803.432847222219</v>
      </c>
      <c r="I1512" s="19" t="str">
        <f t="shared" si="253"/>
        <v>J</v>
      </c>
      <c r="J1512" s="19" t="str">
        <f t="shared" si="254"/>
        <v>N</v>
      </c>
      <c r="K1512" s="19" t="str">
        <f t="shared" si="255"/>
        <v>zzzz</v>
      </c>
      <c r="L1512" s="19" t="str">
        <f t="shared" si="256"/>
        <v>LI</v>
      </c>
      <c r="M1512" s="341" t="str">
        <f t="shared" si="257"/>
        <v>A</v>
      </c>
      <c r="N1512" s="359" t="str">
        <f t="shared" si="258"/>
        <v/>
      </c>
      <c r="O1512" s="359" t="str">
        <f t="shared" si="259"/>
        <v/>
      </c>
      <c r="P1512" s="341" t="str">
        <f t="shared" si="260"/>
        <v/>
      </c>
      <c r="Q1512" s="359">
        <f t="shared" si="261"/>
        <v>4</v>
      </c>
      <c r="R1512" s="359">
        <f t="shared" si="262"/>
        <v>1124</v>
      </c>
      <c r="S1512" s="359">
        <f t="shared" si="263"/>
        <v>1124</v>
      </c>
    </row>
    <row r="1513" spans="1:19" ht="12.75" customHeight="1" thickBot="1" x14ac:dyDescent="0.25">
      <c r="A1513" s="31" t="s">
        <v>340</v>
      </c>
      <c r="B1513" s="31" t="s">
        <v>780</v>
      </c>
      <c r="C1513" s="31" t="s">
        <v>673</v>
      </c>
      <c r="F1513" s="31" t="s">
        <v>15</v>
      </c>
      <c r="G1513" s="354">
        <v>44523</v>
      </c>
      <c r="H1513" s="354">
        <v>45660.393865740742</v>
      </c>
      <c r="I1513" s="19" t="str">
        <f t="shared" si="253"/>
        <v>J</v>
      </c>
      <c r="J1513" s="19" t="str">
        <f t="shared" si="254"/>
        <v>N</v>
      </c>
      <c r="K1513" s="19" t="str">
        <f t="shared" si="255"/>
        <v>zzzz</v>
      </c>
      <c r="L1513" s="19" t="str">
        <f t="shared" si="256"/>
        <v>LI</v>
      </c>
      <c r="M1513" s="31" t="str">
        <f t="shared" si="257"/>
        <v>A</v>
      </c>
      <c r="N1513" s="620" t="str">
        <f t="shared" si="258"/>
        <v/>
      </c>
      <c r="O1513" s="620" t="str">
        <f t="shared" si="259"/>
        <v/>
      </c>
      <c r="P1513" s="31" t="str">
        <f t="shared" si="260"/>
        <v/>
      </c>
      <c r="Q1513" s="620">
        <f t="shared" si="261"/>
        <v>5</v>
      </c>
      <c r="R1513" s="620">
        <f t="shared" si="262"/>
        <v>1125</v>
      </c>
      <c r="S1513" s="620">
        <f t="shared" si="263"/>
        <v>1125</v>
      </c>
    </row>
    <row r="1514" spans="1:19" ht="12.75" customHeight="1" thickBot="1" x14ac:dyDescent="0.25">
      <c r="A1514" s="341" t="s">
        <v>340</v>
      </c>
      <c r="B1514" s="341" t="s">
        <v>780</v>
      </c>
      <c r="C1514" s="341" t="s">
        <v>673</v>
      </c>
      <c r="F1514" s="341" t="s">
        <v>12</v>
      </c>
      <c r="G1514" s="354">
        <v>45812.652916666666</v>
      </c>
      <c r="H1514" s="354">
        <v>45812.652916666666</v>
      </c>
      <c r="I1514" s="19" t="str">
        <f t="shared" si="253"/>
        <v>J</v>
      </c>
      <c r="J1514" s="19" t="str">
        <f t="shared" si="254"/>
        <v>N</v>
      </c>
      <c r="K1514" s="19" t="str">
        <f t="shared" si="255"/>
        <v>zzzz</v>
      </c>
      <c r="L1514" s="19" t="str">
        <f t="shared" si="256"/>
        <v>LI</v>
      </c>
      <c r="M1514" s="341" t="str">
        <f t="shared" si="257"/>
        <v>A</v>
      </c>
      <c r="N1514" s="359">
        <f t="shared" si="258"/>
        <v>6</v>
      </c>
      <c r="O1514" s="359" t="str">
        <f t="shared" si="259"/>
        <v/>
      </c>
      <c r="P1514" s="341" t="str">
        <f t="shared" si="260"/>
        <v/>
      </c>
      <c r="Q1514" s="359">
        <f t="shared" si="261"/>
        <v>6</v>
      </c>
      <c r="R1514" s="359">
        <f t="shared" si="262"/>
        <v>1126</v>
      </c>
      <c r="S1514" s="359">
        <f t="shared" si="263"/>
        <v>1126</v>
      </c>
    </row>
    <row r="1515" spans="1:19" ht="12.75" customHeight="1" thickBot="1" x14ac:dyDescent="0.25">
      <c r="A1515" s="341" t="s">
        <v>241</v>
      </c>
      <c r="B1515" s="341" t="s">
        <v>577</v>
      </c>
      <c r="C1515" s="341" t="s">
        <v>673</v>
      </c>
      <c r="F1515" s="341" t="s">
        <v>6</v>
      </c>
      <c r="G1515" s="354">
        <v>35656.646597222221</v>
      </c>
      <c r="H1515" s="354">
        <v>45363.445173611108</v>
      </c>
      <c r="I1515" s="19" t="str">
        <f t="shared" si="253"/>
        <v>J</v>
      </c>
      <c r="J1515" s="19" t="str">
        <f t="shared" si="254"/>
        <v>N</v>
      </c>
      <c r="K1515" s="19" t="str">
        <f t="shared" si="255"/>
        <v>zzzz</v>
      </c>
      <c r="L1515" s="19" t="str">
        <f t="shared" si="256"/>
        <v>MS</v>
      </c>
      <c r="M1515" s="341" t="str">
        <f t="shared" si="257"/>
        <v>A</v>
      </c>
      <c r="N1515" s="359" t="str">
        <f t="shared" si="258"/>
        <v/>
      </c>
      <c r="O1515" s="359" t="str">
        <f t="shared" si="259"/>
        <v/>
      </c>
      <c r="P1515" s="341" t="str">
        <f t="shared" si="260"/>
        <v/>
      </c>
      <c r="Q1515" s="359">
        <f t="shared" si="261"/>
        <v>1</v>
      </c>
      <c r="R1515" s="359">
        <f t="shared" si="262"/>
        <v>1127</v>
      </c>
      <c r="S1515" s="359">
        <f t="shared" si="263"/>
        <v>1127</v>
      </c>
    </row>
    <row r="1516" spans="1:19" ht="12.75" customHeight="1" thickBot="1" x14ac:dyDescent="0.25">
      <c r="A1516" s="341" t="s">
        <v>241</v>
      </c>
      <c r="B1516" s="341" t="s">
        <v>578</v>
      </c>
      <c r="C1516" s="341" t="s">
        <v>673</v>
      </c>
      <c r="F1516" s="341" t="s">
        <v>7</v>
      </c>
      <c r="G1516" s="354">
        <v>35656.646597222221</v>
      </c>
      <c r="H1516" s="354">
        <v>41598.412465277775</v>
      </c>
      <c r="I1516" s="19" t="str">
        <f t="shared" si="253"/>
        <v>J</v>
      </c>
      <c r="J1516" s="19" t="str">
        <f t="shared" si="254"/>
        <v>N</v>
      </c>
      <c r="K1516" s="19" t="str">
        <f t="shared" si="255"/>
        <v>zzzz</v>
      </c>
      <c r="L1516" s="19" t="str">
        <f t="shared" si="256"/>
        <v>MS</v>
      </c>
      <c r="M1516" s="341" t="str">
        <f t="shared" si="257"/>
        <v>A</v>
      </c>
      <c r="N1516" s="359" t="str">
        <f t="shared" si="258"/>
        <v/>
      </c>
      <c r="O1516" s="359" t="str">
        <f t="shared" si="259"/>
        <v/>
      </c>
      <c r="P1516" s="341" t="str">
        <f t="shared" si="260"/>
        <v/>
      </c>
      <c r="Q1516" s="359">
        <f t="shared" si="261"/>
        <v>2</v>
      </c>
      <c r="R1516" s="359">
        <f t="shared" si="262"/>
        <v>1128</v>
      </c>
      <c r="S1516" s="359">
        <f t="shared" si="263"/>
        <v>1128</v>
      </c>
    </row>
    <row r="1517" spans="1:19" ht="12.75" customHeight="1" thickBot="1" x14ac:dyDescent="0.25">
      <c r="A1517" s="31" t="s">
        <v>241</v>
      </c>
      <c r="B1517" s="31" t="s">
        <v>577</v>
      </c>
      <c r="C1517" s="31" t="s">
        <v>673</v>
      </c>
      <c r="F1517" s="31" t="s">
        <v>8</v>
      </c>
      <c r="G1517" s="354">
        <v>42622</v>
      </c>
      <c r="H1517" s="354">
        <v>44917.434270833335</v>
      </c>
      <c r="I1517" s="19" t="str">
        <f t="shared" si="253"/>
        <v>J</v>
      </c>
      <c r="J1517" s="19" t="str">
        <f t="shared" si="254"/>
        <v>N</v>
      </c>
      <c r="K1517" s="19" t="str">
        <f t="shared" si="255"/>
        <v>zzzz</v>
      </c>
      <c r="L1517" s="19" t="str">
        <f t="shared" si="256"/>
        <v>MS</v>
      </c>
      <c r="M1517" s="31" t="str">
        <f t="shared" si="257"/>
        <v>A</v>
      </c>
      <c r="N1517" s="620" t="str">
        <f t="shared" si="258"/>
        <v/>
      </c>
      <c r="O1517" s="620" t="str">
        <f t="shared" si="259"/>
        <v/>
      </c>
      <c r="P1517" s="31" t="str">
        <f t="shared" si="260"/>
        <v/>
      </c>
      <c r="Q1517" s="620">
        <f t="shared" si="261"/>
        <v>3</v>
      </c>
      <c r="R1517" s="620">
        <f t="shared" si="262"/>
        <v>1129</v>
      </c>
      <c r="S1517" s="620">
        <f t="shared" si="263"/>
        <v>1129</v>
      </c>
    </row>
    <row r="1518" spans="1:19" ht="12.75" customHeight="1" thickBot="1" x14ac:dyDescent="0.25">
      <c r="A1518" s="31" t="s">
        <v>241</v>
      </c>
      <c r="B1518" s="31" t="s">
        <v>578</v>
      </c>
      <c r="C1518" s="31" t="s">
        <v>673</v>
      </c>
      <c r="F1518" s="31" t="s">
        <v>10</v>
      </c>
      <c r="G1518" s="354">
        <v>35656.646597222221</v>
      </c>
      <c r="H1518" s="354">
        <v>45453.644305555557</v>
      </c>
      <c r="I1518" s="19" t="str">
        <f t="shared" si="253"/>
        <v>J</v>
      </c>
      <c r="J1518" s="19" t="str">
        <f t="shared" si="254"/>
        <v>N</v>
      </c>
      <c r="K1518" s="19" t="str">
        <f t="shared" si="255"/>
        <v>zzzz</v>
      </c>
      <c r="L1518" s="19" t="str">
        <f t="shared" si="256"/>
        <v>MS</v>
      </c>
      <c r="M1518" s="31" t="str">
        <f t="shared" si="257"/>
        <v>A</v>
      </c>
      <c r="N1518" s="620" t="str">
        <f t="shared" si="258"/>
        <v/>
      </c>
      <c r="O1518" s="620" t="str">
        <f t="shared" si="259"/>
        <v/>
      </c>
      <c r="P1518" s="31" t="str">
        <f t="shared" si="260"/>
        <v/>
      </c>
      <c r="Q1518" s="620">
        <f t="shared" si="261"/>
        <v>4</v>
      </c>
      <c r="R1518" s="620">
        <f t="shared" si="262"/>
        <v>1130</v>
      </c>
      <c r="S1518" s="620">
        <f t="shared" si="263"/>
        <v>1130</v>
      </c>
    </row>
    <row r="1519" spans="1:19" ht="12.75" customHeight="1" thickBot="1" x14ac:dyDescent="0.25">
      <c r="A1519" s="341" t="s">
        <v>241</v>
      </c>
      <c r="B1519" s="341" t="s">
        <v>577</v>
      </c>
      <c r="C1519" s="341" t="s">
        <v>673</v>
      </c>
      <c r="F1519" s="341" t="s">
        <v>11</v>
      </c>
      <c r="G1519" s="354">
        <v>45677.644166666665</v>
      </c>
      <c r="H1519" s="354">
        <v>45677.644166666665</v>
      </c>
      <c r="I1519" s="19" t="str">
        <f t="shared" si="253"/>
        <v>J</v>
      </c>
      <c r="J1519" s="19" t="str">
        <f t="shared" si="254"/>
        <v>N</v>
      </c>
      <c r="K1519" s="19" t="str">
        <f t="shared" si="255"/>
        <v>zzzz</v>
      </c>
      <c r="L1519" s="19" t="str">
        <f t="shared" si="256"/>
        <v>MS</v>
      </c>
      <c r="M1519" s="341" t="str">
        <f t="shared" si="257"/>
        <v>A</v>
      </c>
      <c r="N1519" s="359" t="str">
        <f t="shared" si="258"/>
        <v/>
      </c>
      <c r="O1519" s="359" t="str">
        <f t="shared" si="259"/>
        <v/>
      </c>
      <c r="P1519" s="341" t="str">
        <f t="shared" si="260"/>
        <v/>
      </c>
      <c r="Q1519" s="359">
        <f t="shared" si="261"/>
        <v>5</v>
      </c>
      <c r="R1519" s="359">
        <f t="shared" si="262"/>
        <v>1131</v>
      </c>
      <c r="S1519" s="359">
        <f t="shared" si="263"/>
        <v>1131</v>
      </c>
    </row>
    <row r="1520" spans="1:19" ht="12.75" customHeight="1" thickBot="1" x14ac:dyDescent="0.25">
      <c r="A1520" s="341" t="s">
        <v>241</v>
      </c>
      <c r="B1520" s="341" t="s">
        <v>577</v>
      </c>
      <c r="C1520" s="341" t="s">
        <v>673</v>
      </c>
      <c r="F1520" s="341" t="s">
        <v>15</v>
      </c>
      <c r="G1520" s="354">
        <v>40122.470636574071</v>
      </c>
      <c r="H1520" s="354">
        <v>44512.381018518521</v>
      </c>
      <c r="I1520" s="19" t="str">
        <f t="shared" si="253"/>
        <v>J</v>
      </c>
      <c r="J1520" s="19" t="str">
        <f t="shared" si="254"/>
        <v>N</v>
      </c>
      <c r="K1520" s="19" t="str">
        <f t="shared" si="255"/>
        <v>zzzz</v>
      </c>
      <c r="L1520" s="19" t="str">
        <f t="shared" si="256"/>
        <v>MS</v>
      </c>
      <c r="M1520" s="31" t="str">
        <f t="shared" si="257"/>
        <v>A</v>
      </c>
      <c r="N1520" s="620" t="str">
        <f t="shared" si="258"/>
        <v/>
      </c>
      <c r="O1520" s="620" t="str">
        <f t="shared" si="259"/>
        <v/>
      </c>
      <c r="P1520" s="31" t="str">
        <f t="shared" si="260"/>
        <v/>
      </c>
      <c r="Q1520" s="620">
        <f t="shared" si="261"/>
        <v>6</v>
      </c>
      <c r="R1520" s="620">
        <f t="shared" si="262"/>
        <v>1132</v>
      </c>
      <c r="S1520" s="620">
        <f t="shared" si="263"/>
        <v>1132</v>
      </c>
    </row>
    <row r="1521" spans="1:19" ht="12.75" customHeight="1" thickBot="1" x14ac:dyDescent="0.25">
      <c r="A1521" s="341" t="s">
        <v>241</v>
      </c>
      <c r="B1521" s="341" t="s">
        <v>577</v>
      </c>
      <c r="C1521" s="341" t="s">
        <v>673</v>
      </c>
      <c r="F1521" s="341" t="s">
        <v>12</v>
      </c>
      <c r="G1521" s="354">
        <v>45812.670902777776</v>
      </c>
      <c r="H1521" s="354">
        <v>45812.670902777776</v>
      </c>
      <c r="I1521" s="19" t="str">
        <f t="shared" si="253"/>
        <v>J</v>
      </c>
      <c r="J1521" s="19" t="str">
        <f t="shared" si="254"/>
        <v>N</v>
      </c>
      <c r="K1521" s="19" t="str">
        <f t="shared" si="255"/>
        <v>zzzz</v>
      </c>
      <c r="L1521" s="19" t="str">
        <f t="shared" si="256"/>
        <v>MS</v>
      </c>
      <c r="M1521" s="341" t="str">
        <f t="shared" si="257"/>
        <v>A</v>
      </c>
      <c r="N1521" s="359" t="str">
        <f t="shared" si="258"/>
        <v/>
      </c>
      <c r="O1521" s="359" t="str">
        <f t="shared" si="259"/>
        <v/>
      </c>
      <c r="P1521" s="341" t="str">
        <f t="shared" si="260"/>
        <v/>
      </c>
      <c r="Q1521" s="359">
        <f t="shared" si="261"/>
        <v>7</v>
      </c>
      <c r="R1521" s="359">
        <f t="shared" si="262"/>
        <v>1133</v>
      </c>
      <c r="S1521" s="359">
        <f t="shared" si="263"/>
        <v>1133</v>
      </c>
    </row>
    <row r="1522" spans="1:19" ht="12.75" customHeight="1" thickBot="1" x14ac:dyDescent="0.25">
      <c r="A1522" s="31" t="s">
        <v>241</v>
      </c>
      <c r="B1522" s="31" t="s">
        <v>577</v>
      </c>
      <c r="C1522" s="31" t="s">
        <v>673</v>
      </c>
      <c r="F1522" s="31" t="s">
        <v>13</v>
      </c>
      <c r="G1522" s="354">
        <v>43006.581157407411</v>
      </c>
      <c r="H1522" s="354">
        <v>45538.630624999998</v>
      </c>
      <c r="I1522" s="19" t="str">
        <f t="shared" si="253"/>
        <v>J</v>
      </c>
      <c r="J1522" s="19" t="str">
        <f t="shared" si="254"/>
        <v>N</v>
      </c>
      <c r="K1522" s="19" t="str">
        <f t="shared" si="255"/>
        <v>zzzz</v>
      </c>
      <c r="L1522" s="19" t="str">
        <f t="shared" si="256"/>
        <v>MS</v>
      </c>
      <c r="M1522" s="31" t="str">
        <f t="shared" si="257"/>
        <v>A</v>
      </c>
      <c r="N1522" s="620">
        <f t="shared" si="258"/>
        <v>8</v>
      </c>
      <c r="O1522" s="620" t="str">
        <f t="shared" si="259"/>
        <v/>
      </c>
      <c r="P1522" s="31" t="str">
        <f t="shared" si="260"/>
        <v/>
      </c>
      <c r="Q1522" s="620">
        <f t="shared" si="261"/>
        <v>8</v>
      </c>
      <c r="R1522" s="620">
        <f t="shared" si="262"/>
        <v>1134</v>
      </c>
      <c r="S1522" s="620">
        <f t="shared" si="263"/>
        <v>1134</v>
      </c>
    </row>
    <row r="1523" spans="1:19" ht="12.75" customHeight="1" thickBot="1" x14ac:dyDescent="0.25">
      <c r="A1523" s="341" t="s">
        <v>110</v>
      </c>
      <c r="B1523" s="341" t="s">
        <v>761</v>
      </c>
      <c r="C1523" s="341" t="s">
        <v>673</v>
      </c>
      <c r="F1523" s="341" t="s">
        <v>6</v>
      </c>
      <c r="G1523" s="354">
        <v>45314.466782407406</v>
      </c>
      <c r="H1523" s="354">
        <v>45314.466782407406</v>
      </c>
      <c r="I1523" s="19" t="str">
        <f t="shared" si="253"/>
        <v>J</v>
      </c>
      <c r="J1523" s="19" t="str">
        <f t="shared" si="254"/>
        <v>N</v>
      </c>
      <c r="K1523" s="19" t="str">
        <f t="shared" si="255"/>
        <v>zzzz</v>
      </c>
      <c r="L1523" s="19" t="str">
        <f t="shared" si="256"/>
        <v>PB</v>
      </c>
      <c r="M1523" s="31" t="str">
        <f t="shared" si="257"/>
        <v>A</v>
      </c>
      <c r="N1523" s="620" t="str">
        <f t="shared" si="258"/>
        <v/>
      </c>
      <c r="O1523" s="620" t="str">
        <f t="shared" si="259"/>
        <v/>
      </c>
      <c r="P1523" s="31" t="str">
        <f t="shared" si="260"/>
        <v/>
      </c>
      <c r="Q1523" s="620">
        <f t="shared" si="261"/>
        <v>1</v>
      </c>
      <c r="R1523" s="620">
        <f t="shared" si="262"/>
        <v>1135</v>
      </c>
      <c r="S1523" s="620">
        <f t="shared" si="263"/>
        <v>1135</v>
      </c>
    </row>
    <row r="1524" spans="1:19" ht="12.75" customHeight="1" thickBot="1" x14ac:dyDescent="0.25">
      <c r="A1524" s="31" t="s">
        <v>110</v>
      </c>
      <c r="B1524" s="31" t="s">
        <v>761</v>
      </c>
      <c r="C1524" s="31" t="s">
        <v>673</v>
      </c>
      <c r="F1524" s="31" t="s">
        <v>9</v>
      </c>
      <c r="G1524" s="354">
        <v>45309.474224537036</v>
      </c>
      <c r="H1524" s="354">
        <v>45632.607523148145</v>
      </c>
      <c r="I1524" s="19" t="str">
        <f t="shared" si="253"/>
        <v>J</v>
      </c>
      <c r="J1524" s="19" t="str">
        <f t="shared" si="254"/>
        <v>N</v>
      </c>
      <c r="K1524" s="19" t="str">
        <f t="shared" si="255"/>
        <v>zzzz</v>
      </c>
      <c r="L1524" s="19" t="str">
        <f t="shared" si="256"/>
        <v>PB</v>
      </c>
      <c r="M1524" s="31" t="str">
        <f t="shared" si="257"/>
        <v>A</v>
      </c>
      <c r="N1524" s="620" t="str">
        <f t="shared" si="258"/>
        <v/>
      </c>
      <c r="O1524" s="620" t="str">
        <f t="shared" si="259"/>
        <v/>
      </c>
      <c r="P1524" s="31" t="str">
        <f t="shared" si="260"/>
        <v/>
      </c>
      <c r="Q1524" s="620">
        <f t="shared" si="261"/>
        <v>2</v>
      </c>
      <c r="R1524" s="620">
        <f t="shared" si="262"/>
        <v>1136</v>
      </c>
      <c r="S1524" s="620">
        <f t="shared" si="263"/>
        <v>1136</v>
      </c>
    </row>
    <row r="1525" spans="1:19" ht="12.75" customHeight="1" thickBot="1" x14ac:dyDescent="0.25">
      <c r="A1525" s="31" t="s">
        <v>110</v>
      </c>
      <c r="B1525" s="31" t="s">
        <v>594</v>
      </c>
      <c r="C1525" s="31" t="s">
        <v>673</v>
      </c>
      <c r="F1525" s="31" t="s">
        <v>10</v>
      </c>
      <c r="G1525" s="354">
        <v>36789.614062499997</v>
      </c>
      <c r="H1525" s="354">
        <v>45453.647835648146</v>
      </c>
      <c r="I1525" s="19" t="str">
        <f t="shared" si="253"/>
        <v>J</v>
      </c>
      <c r="J1525" s="19" t="str">
        <f t="shared" si="254"/>
        <v>N</v>
      </c>
      <c r="K1525" s="19" t="str">
        <f t="shared" si="255"/>
        <v>zzzz</v>
      </c>
      <c r="L1525" s="19" t="str">
        <f t="shared" si="256"/>
        <v>PB</v>
      </c>
      <c r="M1525" s="31" t="str">
        <f t="shared" si="257"/>
        <v>A</v>
      </c>
      <c r="N1525" s="620" t="str">
        <f t="shared" si="258"/>
        <v/>
      </c>
      <c r="O1525" s="620" t="str">
        <f t="shared" si="259"/>
        <v/>
      </c>
      <c r="P1525" s="31" t="str">
        <f t="shared" si="260"/>
        <v/>
      </c>
      <c r="Q1525" s="620">
        <f t="shared" si="261"/>
        <v>3</v>
      </c>
      <c r="R1525" s="620">
        <f t="shared" si="262"/>
        <v>1137</v>
      </c>
      <c r="S1525" s="620">
        <f t="shared" si="263"/>
        <v>1137</v>
      </c>
    </row>
    <row r="1526" spans="1:19" ht="12.75" customHeight="1" thickBot="1" x14ac:dyDescent="0.25">
      <c r="A1526" s="31" t="s">
        <v>110</v>
      </c>
      <c r="B1526" s="31" t="s">
        <v>761</v>
      </c>
      <c r="C1526" s="31" t="s">
        <v>673</v>
      </c>
      <c r="F1526" s="31" t="s">
        <v>15</v>
      </c>
      <c r="G1526" s="354">
        <v>40122.431562500002</v>
      </c>
      <c r="H1526" s="354">
        <v>44551.391423611109</v>
      </c>
      <c r="I1526" s="19" t="str">
        <f t="shared" si="253"/>
        <v>J</v>
      </c>
      <c r="J1526" s="19" t="str">
        <f t="shared" si="254"/>
        <v>N</v>
      </c>
      <c r="K1526" s="19" t="str">
        <f t="shared" si="255"/>
        <v>zzzz</v>
      </c>
      <c r="L1526" s="19" t="str">
        <f t="shared" si="256"/>
        <v>PB</v>
      </c>
      <c r="M1526" s="31" t="str">
        <f t="shared" si="257"/>
        <v>A</v>
      </c>
      <c r="N1526" s="620" t="str">
        <f t="shared" si="258"/>
        <v/>
      </c>
      <c r="O1526" s="620" t="str">
        <f t="shared" si="259"/>
        <v/>
      </c>
      <c r="P1526" s="31" t="str">
        <f t="shared" si="260"/>
        <v/>
      </c>
      <c r="Q1526" s="620">
        <f t="shared" si="261"/>
        <v>4</v>
      </c>
      <c r="R1526" s="620">
        <f t="shared" si="262"/>
        <v>1138</v>
      </c>
      <c r="S1526" s="620">
        <f t="shared" si="263"/>
        <v>1138</v>
      </c>
    </row>
    <row r="1527" spans="1:19" ht="12.75" customHeight="1" thickBot="1" x14ac:dyDescent="0.25">
      <c r="A1527" s="31" t="s">
        <v>110</v>
      </c>
      <c r="B1527" s="31" t="s">
        <v>761</v>
      </c>
      <c r="C1527" s="31" t="s">
        <v>673</v>
      </c>
      <c r="F1527" s="31" t="s">
        <v>12</v>
      </c>
      <c r="G1527" s="354">
        <v>45812.675150462965</v>
      </c>
      <c r="H1527" s="354">
        <v>45812.675150462965</v>
      </c>
      <c r="I1527" s="19" t="str">
        <f t="shared" si="253"/>
        <v>J</v>
      </c>
      <c r="J1527" s="19" t="str">
        <f t="shared" si="254"/>
        <v>N</v>
      </c>
      <c r="K1527" s="19" t="str">
        <f t="shared" si="255"/>
        <v>zzzz</v>
      </c>
      <c r="L1527" s="19" t="str">
        <f t="shared" si="256"/>
        <v>PB</v>
      </c>
      <c r="M1527" s="31" t="str">
        <f t="shared" si="257"/>
        <v>A</v>
      </c>
      <c r="N1527" s="620" t="str">
        <f t="shared" si="258"/>
        <v/>
      </c>
      <c r="O1527" s="620" t="str">
        <f t="shared" si="259"/>
        <v/>
      </c>
      <c r="P1527" s="31" t="str">
        <f t="shared" si="260"/>
        <v/>
      </c>
      <c r="Q1527" s="620">
        <f t="shared" si="261"/>
        <v>5</v>
      </c>
      <c r="R1527" s="620">
        <f t="shared" si="262"/>
        <v>1139</v>
      </c>
      <c r="S1527" s="620">
        <f t="shared" si="263"/>
        <v>1139</v>
      </c>
    </row>
    <row r="1528" spans="1:19" ht="12.75" customHeight="1" thickBot="1" x14ac:dyDescent="0.25">
      <c r="A1528" s="31" t="s">
        <v>110</v>
      </c>
      <c r="B1528" s="31" t="s">
        <v>761</v>
      </c>
      <c r="C1528" s="31" t="s">
        <v>673</v>
      </c>
      <c r="F1528" s="31" t="s">
        <v>13</v>
      </c>
      <c r="G1528" s="354">
        <v>37886.474606481483</v>
      </c>
      <c r="H1528" s="354">
        <v>45503.704351851855</v>
      </c>
      <c r="I1528" s="19" t="str">
        <f t="shared" si="253"/>
        <v>J</v>
      </c>
      <c r="J1528" s="19" t="str">
        <f t="shared" si="254"/>
        <v>N</v>
      </c>
      <c r="K1528" s="19" t="str">
        <f t="shared" si="255"/>
        <v>zzzz</v>
      </c>
      <c r="L1528" s="19" t="str">
        <f t="shared" si="256"/>
        <v>PB</v>
      </c>
      <c r="M1528" s="31" t="str">
        <f t="shared" si="257"/>
        <v>A</v>
      </c>
      <c r="N1528" s="620">
        <f t="shared" si="258"/>
        <v>6</v>
      </c>
      <c r="O1528" s="620" t="str">
        <f t="shared" si="259"/>
        <v/>
      </c>
      <c r="P1528" s="31" t="str">
        <f t="shared" si="260"/>
        <v/>
      </c>
      <c r="Q1528" s="620">
        <f t="shared" si="261"/>
        <v>6</v>
      </c>
      <c r="R1528" s="620">
        <f t="shared" si="262"/>
        <v>1140</v>
      </c>
      <c r="S1528" s="620">
        <f t="shared" si="263"/>
        <v>1140</v>
      </c>
    </row>
    <row r="1529" spans="1:19" ht="12.75" customHeight="1" thickBot="1" x14ac:dyDescent="0.25">
      <c r="A1529" s="31" t="s">
        <v>115</v>
      </c>
      <c r="B1529" s="31" t="s">
        <v>1475</v>
      </c>
      <c r="C1529" s="31" t="s">
        <v>673</v>
      </c>
      <c r="F1529" s="31" t="s">
        <v>6</v>
      </c>
      <c r="G1529" s="354">
        <v>43283.375856481478</v>
      </c>
      <c r="H1529" s="354">
        <v>45314.392488425925</v>
      </c>
      <c r="I1529" s="19" t="str">
        <f t="shared" si="253"/>
        <v>J</v>
      </c>
      <c r="J1529" s="19" t="str">
        <f t="shared" si="254"/>
        <v>N</v>
      </c>
      <c r="K1529" s="19" t="str">
        <f t="shared" si="255"/>
        <v>zzzz</v>
      </c>
      <c r="L1529" s="19" t="str">
        <f t="shared" si="256"/>
        <v>RI</v>
      </c>
      <c r="M1529" s="31" t="str">
        <f t="shared" si="257"/>
        <v>A</v>
      </c>
      <c r="N1529" s="620" t="str">
        <f t="shared" si="258"/>
        <v/>
      </c>
      <c r="O1529" s="620" t="str">
        <f t="shared" si="259"/>
        <v/>
      </c>
      <c r="P1529" s="31" t="str">
        <f t="shared" si="260"/>
        <v/>
      </c>
      <c r="Q1529" s="620">
        <f t="shared" si="261"/>
        <v>1</v>
      </c>
      <c r="R1529" s="620">
        <f t="shared" si="262"/>
        <v>1141</v>
      </c>
      <c r="S1529" s="620">
        <f t="shared" si="263"/>
        <v>1141</v>
      </c>
    </row>
    <row r="1530" spans="1:19" ht="12.75" customHeight="1" thickBot="1" x14ac:dyDescent="0.25">
      <c r="A1530" s="341" t="s">
        <v>115</v>
      </c>
      <c r="B1530" s="341" t="s">
        <v>1475</v>
      </c>
      <c r="C1530" s="341" t="s">
        <v>673</v>
      </c>
      <c r="F1530" s="341" t="s">
        <v>16</v>
      </c>
      <c r="G1530" s="354">
        <v>44277.403784722221</v>
      </c>
      <c r="H1530" s="354">
        <v>45811.577673611115</v>
      </c>
      <c r="I1530" s="19" t="str">
        <f t="shared" si="253"/>
        <v>J</v>
      </c>
      <c r="J1530" s="19" t="str">
        <f t="shared" si="254"/>
        <v>N</v>
      </c>
      <c r="K1530" s="19" t="str">
        <f t="shared" si="255"/>
        <v>zzzz</v>
      </c>
      <c r="L1530" s="19" t="str">
        <f t="shared" si="256"/>
        <v>RI</v>
      </c>
      <c r="M1530" s="31" t="str">
        <f t="shared" si="257"/>
        <v>A</v>
      </c>
      <c r="N1530" s="620" t="str">
        <f t="shared" si="258"/>
        <v/>
      </c>
      <c r="O1530" s="620" t="str">
        <f t="shared" si="259"/>
        <v/>
      </c>
      <c r="P1530" s="31" t="str">
        <f t="shared" si="260"/>
        <v/>
      </c>
      <c r="Q1530" s="620">
        <f t="shared" si="261"/>
        <v>2</v>
      </c>
      <c r="R1530" s="620">
        <f t="shared" si="262"/>
        <v>1142</v>
      </c>
      <c r="S1530" s="620">
        <f t="shared" si="263"/>
        <v>1142</v>
      </c>
    </row>
    <row r="1531" spans="1:19" ht="12.75" customHeight="1" thickBot="1" x14ac:dyDescent="0.25">
      <c r="A1531" s="31" t="s">
        <v>115</v>
      </c>
      <c r="B1531" s="31" t="s">
        <v>1475</v>
      </c>
      <c r="C1531" s="31" t="s">
        <v>673</v>
      </c>
      <c r="F1531" s="31" t="s">
        <v>9</v>
      </c>
      <c r="G1531" s="354">
        <v>42333.704027777778</v>
      </c>
      <c r="H1531" s="354">
        <v>45632.611192129632</v>
      </c>
      <c r="I1531" s="19" t="str">
        <f t="shared" si="253"/>
        <v>J</v>
      </c>
      <c r="J1531" s="19" t="str">
        <f t="shared" si="254"/>
        <v>N</v>
      </c>
      <c r="K1531" s="19" t="str">
        <f t="shared" si="255"/>
        <v>zzzz</v>
      </c>
      <c r="L1531" s="19" t="str">
        <f t="shared" si="256"/>
        <v>RI</v>
      </c>
      <c r="M1531" s="31" t="str">
        <f t="shared" si="257"/>
        <v>A</v>
      </c>
      <c r="N1531" s="620" t="str">
        <f t="shared" si="258"/>
        <v/>
      </c>
      <c r="O1531" s="620" t="str">
        <f t="shared" si="259"/>
        <v/>
      </c>
      <c r="P1531" s="31" t="str">
        <f t="shared" si="260"/>
        <v/>
      </c>
      <c r="Q1531" s="620">
        <f t="shared" si="261"/>
        <v>3</v>
      </c>
      <c r="R1531" s="620">
        <f t="shared" si="262"/>
        <v>1143</v>
      </c>
      <c r="S1531" s="620">
        <f t="shared" si="263"/>
        <v>1143</v>
      </c>
    </row>
    <row r="1532" spans="1:19" ht="12.75" customHeight="1" thickBot="1" x14ac:dyDescent="0.25">
      <c r="A1532" s="341" t="s">
        <v>115</v>
      </c>
      <c r="B1532" s="341" t="s">
        <v>1475</v>
      </c>
      <c r="C1532" s="341" t="s">
        <v>673</v>
      </c>
      <c r="F1532" s="341" t="s">
        <v>11</v>
      </c>
      <c r="G1532" s="354">
        <v>45799.581620370373</v>
      </c>
      <c r="H1532" s="354">
        <v>45799.581620370373</v>
      </c>
      <c r="I1532" s="19" t="str">
        <f t="shared" si="253"/>
        <v>J</v>
      </c>
      <c r="J1532" s="19" t="str">
        <f t="shared" si="254"/>
        <v>N</v>
      </c>
      <c r="K1532" s="19" t="str">
        <f t="shared" si="255"/>
        <v>zzzz</v>
      </c>
      <c r="L1532" s="19" t="str">
        <f t="shared" si="256"/>
        <v>RI</v>
      </c>
      <c r="M1532" s="341" t="str">
        <f t="shared" si="257"/>
        <v>A</v>
      </c>
      <c r="N1532" s="359" t="str">
        <f t="shared" si="258"/>
        <v/>
      </c>
      <c r="O1532" s="359" t="str">
        <f t="shared" si="259"/>
        <v/>
      </c>
      <c r="P1532" s="341" t="str">
        <f t="shared" si="260"/>
        <v/>
      </c>
      <c r="Q1532" s="359">
        <f t="shared" si="261"/>
        <v>4</v>
      </c>
      <c r="R1532" s="359">
        <f t="shared" si="262"/>
        <v>1144</v>
      </c>
      <c r="S1532" s="359">
        <f t="shared" si="263"/>
        <v>1144</v>
      </c>
    </row>
    <row r="1533" spans="1:19" ht="12.75" customHeight="1" thickBot="1" x14ac:dyDescent="0.25">
      <c r="A1533" s="31" t="s">
        <v>115</v>
      </c>
      <c r="B1533" s="31" t="s">
        <v>1475</v>
      </c>
      <c r="C1533" s="31" t="s">
        <v>673</v>
      </c>
      <c r="F1533" s="31" t="s">
        <v>15</v>
      </c>
      <c r="G1533" s="354">
        <v>44523</v>
      </c>
      <c r="H1533" s="354">
        <v>45660.403425925928</v>
      </c>
      <c r="I1533" s="19" t="str">
        <f t="shared" si="253"/>
        <v>J</v>
      </c>
      <c r="J1533" s="19" t="str">
        <f t="shared" si="254"/>
        <v>N</v>
      </c>
      <c r="K1533" s="19" t="str">
        <f t="shared" si="255"/>
        <v>zzzz</v>
      </c>
      <c r="L1533" s="19" t="str">
        <f t="shared" si="256"/>
        <v>RI</v>
      </c>
      <c r="M1533" s="31" t="str">
        <f t="shared" si="257"/>
        <v>A</v>
      </c>
      <c r="N1533" s="620" t="str">
        <f t="shared" si="258"/>
        <v/>
      </c>
      <c r="O1533" s="620" t="str">
        <f t="shared" si="259"/>
        <v/>
      </c>
      <c r="P1533" s="31" t="str">
        <f t="shared" si="260"/>
        <v/>
      </c>
      <c r="Q1533" s="620">
        <f t="shared" si="261"/>
        <v>5</v>
      </c>
      <c r="R1533" s="620">
        <f t="shared" si="262"/>
        <v>1145</v>
      </c>
      <c r="S1533" s="620">
        <f t="shared" si="263"/>
        <v>1145</v>
      </c>
    </row>
    <row r="1534" spans="1:19" ht="12.75" customHeight="1" thickBot="1" x14ac:dyDescent="0.25">
      <c r="A1534" s="31" t="s">
        <v>115</v>
      </c>
      <c r="B1534" s="31" t="s">
        <v>1475</v>
      </c>
      <c r="C1534" s="31" t="s">
        <v>673</v>
      </c>
      <c r="F1534" s="31" t="s">
        <v>12</v>
      </c>
      <c r="G1534" s="354">
        <v>45812.681898148148</v>
      </c>
      <c r="H1534" s="354">
        <v>45812.681898148148</v>
      </c>
      <c r="I1534" s="19" t="str">
        <f t="shared" si="253"/>
        <v>J</v>
      </c>
      <c r="J1534" s="19" t="str">
        <f t="shared" si="254"/>
        <v>N</v>
      </c>
      <c r="K1534" s="19" t="str">
        <f t="shared" si="255"/>
        <v>zzzz</v>
      </c>
      <c r="L1534" s="19" t="str">
        <f t="shared" si="256"/>
        <v>RI</v>
      </c>
      <c r="M1534" s="31" t="str">
        <f t="shared" si="257"/>
        <v>A</v>
      </c>
      <c r="N1534" s="620">
        <f t="shared" si="258"/>
        <v>6</v>
      </c>
      <c r="O1534" s="620" t="str">
        <f t="shared" si="259"/>
        <v/>
      </c>
      <c r="P1534" s="31" t="str">
        <f t="shared" si="260"/>
        <v/>
      </c>
      <c r="Q1534" s="620">
        <f t="shared" si="261"/>
        <v>6</v>
      </c>
      <c r="R1534" s="620">
        <f t="shared" si="262"/>
        <v>1146</v>
      </c>
      <c r="S1534" s="620">
        <f t="shared" si="263"/>
        <v>1146</v>
      </c>
    </row>
    <row r="1535" spans="1:19" ht="12.75" customHeight="1" thickBot="1" x14ac:dyDescent="0.25">
      <c r="A1535" s="31" t="s">
        <v>345</v>
      </c>
      <c r="B1535" s="31" t="s">
        <v>613</v>
      </c>
      <c r="C1535" s="31" t="s">
        <v>673</v>
      </c>
      <c r="F1535" s="31" t="s">
        <v>6</v>
      </c>
      <c r="G1535" s="354">
        <v>45314.478310185186</v>
      </c>
      <c r="H1535" s="354">
        <v>45314.478310185186</v>
      </c>
      <c r="I1535" s="19" t="str">
        <f t="shared" si="253"/>
        <v>J</v>
      </c>
      <c r="J1535" s="19" t="str">
        <f t="shared" si="254"/>
        <v>N</v>
      </c>
      <c r="K1535" s="19" t="str">
        <f t="shared" si="255"/>
        <v>zzzz</v>
      </c>
      <c r="L1535" s="19" t="str">
        <f t="shared" si="256"/>
        <v>SA</v>
      </c>
      <c r="M1535" s="31" t="str">
        <f t="shared" si="257"/>
        <v>A</v>
      </c>
      <c r="N1535" s="620" t="str">
        <f t="shared" si="258"/>
        <v/>
      </c>
      <c r="O1535" s="620" t="str">
        <f t="shared" si="259"/>
        <v/>
      </c>
      <c r="P1535" s="31" t="str">
        <f t="shared" si="260"/>
        <v/>
      </c>
      <c r="Q1535" s="620">
        <f t="shared" si="261"/>
        <v>1</v>
      </c>
      <c r="R1535" s="620">
        <f t="shared" si="262"/>
        <v>1147</v>
      </c>
      <c r="S1535" s="620">
        <f t="shared" si="263"/>
        <v>1147</v>
      </c>
    </row>
    <row r="1536" spans="1:19" ht="12.75" customHeight="1" thickBot="1" x14ac:dyDescent="0.25">
      <c r="A1536" s="341" t="s">
        <v>345</v>
      </c>
      <c r="B1536" s="341" t="s">
        <v>613</v>
      </c>
      <c r="C1536" s="341" t="s">
        <v>673</v>
      </c>
      <c r="F1536" s="341" t="s">
        <v>10</v>
      </c>
      <c r="G1536" s="354">
        <v>40482.568842592591</v>
      </c>
      <c r="H1536" s="354">
        <v>45453.653703703705</v>
      </c>
      <c r="I1536" s="19" t="str">
        <f t="shared" si="253"/>
        <v>J</v>
      </c>
      <c r="J1536" s="19" t="str">
        <f t="shared" si="254"/>
        <v>N</v>
      </c>
      <c r="K1536" s="19" t="str">
        <f t="shared" si="255"/>
        <v>zzzz</v>
      </c>
      <c r="L1536" s="19" t="str">
        <f t="shared" si="256"/>
        <v>SA</v>
      </c>
      <c r="M1536" s="341" t="str">
        <f t="shared" si="257"/>
        <v>A</v>
      </c>
      <c r="N1536" s="359" t="str">
        <f t="shared" si="258"/>
        <v/>
      </c>
      <c r="O1536" s="359" t="str">
        <f t="shared" si="259"/>
        <v/>
      </c>
      <c r="P1536" s="341" t="str">
        <f t="shared" si="260"/>
        <v/>
      </c>
      <c r="Q1536" s="359">
        <f t="shared" si="261"/>
        <v>2</v>
      </c>
      <c r="R1536" s="359">
        <f t="shared" si="262"/>
        <v>1148</v>
      </c>
      <c r="S1536" s="359">
        <f t="shared" si="263"/>
        <v>1148</v>
      </c>
    </row>
    <row r="1537" spans="1:19" ht="12.75" customHeight="1" thickBot="1" x14ac:dyDescent="0.25">
      <c r="A1537" s="31" t="s">
        <v>345</v>
      </c>
      <c r="B1537" s="31" t="s">
        <v>613</v>
      </c>
      <c r="C1537" s="31" t="s">
        <v>673</v>
      </c>
      <c r="F1537" s="31" t="s">
        <v>11</v>
      </c>
      <c r="G1537" s="354">
        <v>45803.455277777779</v>
      </c>
      <c r="H1537" s="354">
        <v>45803.455277777779</v>
      </c>
      <c r="I1537" s="19" t="str">
        <f t="shared" si="253"/>
        <v>J</v>
      </c>
      <c r="J1537" s="19" t="str">
        <f t="shared" si="254"/>
        <v>N</v>
      </c>
      <c r="K1537" s="19" t="str">
        <f t="shared" si="255"/>
        <v>zzzz</v>
      </c>
      <c r="L1537" s="19" t="str">
        <f t="shared" si="256"/>
        <v>SA</v>
      </c>
      <c r="M1537" s="31" t="str">
        <f t="shared" si="257"/>
        <v>A</v>
      </c>
      <c r="N1537" s="620" t="str">
        <f t="shared" si="258"/>
        <v/>
      </c>
      <c r="O1537" s="620" t="str">
        <f t="shared" si="259"/>
        <v/>
      </c>
      <c r="P1537" s="31" t="str">
        <f t="shared" si="260"/>
        <v/>
      </c>
      <c r="Q1537" s="620">
        <f t="shared" si="261"/>
        <v>3</v>
      </c>
      <c r="R1537" s="620">
        <f t="shared" si="262"/>
        <v>1149</v>
      </c>
      <c r="S1537" s="620">
        <f t="shared" si="263"/>
        <v>1149</v>
      </c>
    </row>
    <row r="1538" spans="1:19" ht="12.6" customHeight="1" thickBot="1" x14ac:dyDescent="0.25">
      <c r="A1538" s="341" t="s">
        <v>345</v>
      </c>
      <c r="B1538" s="341" t="s">
        <v>613</v>
      </c>
      <c r="C1538" s="341" t="s">
        <v>673</v>
      </c>
      <c r="F1538" s="341" t="s">
        <v>15</v>
      </c>
      <c r="G1538" s="354">
        <v>44209.435590277775</v>
      </c>
      <c r="H1538" s="354">
        <v>45660.404027777775</v>
      </c>
      <c r="I1538" s="19" t="str">
        <f t="shared" ref="I1538:I1601" si="264">IF((LEN(A1538)&gt;2),"J","N")</f>
        <v>J</v>
      </c>
      <c r="J1538" s="19" t="str">
        <f t="shared" ref="J1538:J1601" si="265">IF((D1538&gt;0),"J","N")</f>
        <v>N</v>
      </c>
      <c r="K1538" s="19" t="str">
        <f t="shared" ref="K1538:K1601" si="266">IF((D1538&gt;0),(MID(D1538,1,2)),"zzzz")</f>
        <v>zzzz</v>
      </c>
      <c r="L1538" s="19" t="str">
        <f t="shared" ref="L1538:L1601" si="267">MID(A1538,1,2)</f>
        <v>SA</v>
      </c>
      <c r="M1538" s="31" t="str">
        <f t="shared" ref="M1538:M1601" si="268">MID(A1538,3,1)</f>
        <v>A</v>
      </c>
      <c r="N1538" s="620" t="str">
        <f t="shared" ref="N1538:N1601" si="269">IF(A1538=A1539,"",Q1538)</f>
        <v/>
      </c>
      <c r="O1538" s="620" t="str">
        <f t="shared" ref="O1538:O1601" si="270">IF(D1538=D1539,"",R1538)</f>
        <v/>
      </c>
      <c r="P1538" s="31" t="str">
        <f t="shared" ref="P1538:P1601" si="271">IF(K1538=K1539,"",S1538)</f>
        <v/>
      </c>
      <c r="Q1538" s="620">
        <f t="shared" ref="Q1538:Q1601" si="272">IF(A1538=A1537,Q1537+ 1,1)</f>
        <v>4</v>
      </c>
      <c r="R1538" s="620">
        <f t="shared" ref="R1538:R1601" si="273">IF(D1538=D1537,R1537+ 1,1)</f>
        <v>1150</v>
      </c>
      <c r="S1538" s="620">
        <f t="shared" ref="S1538:S1601" si="274">IF(K1538=K1537,S1537+ 1,1)</f>
        <v>1150</v>
      </c>
    </row>
    <row r="1539" spans="1:19" ht="12.75" customHeight="1" thickBot="1" x14ac:dyDescent="0.25">
      <c r="A1539" s="31" t="s">
        <v>345</v>
      </c>
      <c r="B1539" s="31" t="s">
        <v>613</v>
      </c>
      <c r="C1539" s="31" t="s">
        <v>673</v>
      </c>
      <c r="F1539" s="31" t="s">
        <v>13</v>
      </c>
      <c r="G1539" s="354">
        <v>43006.581469907411</v>
      </c>
      <c r="H1539" s="354">
        <v>45503.710729166669</v>
      </c>
      <c r="I1539" s="19" t="str">
        <f t="shared" si="264"/>
        <v>J</v>
      </c>
      <c r="J1539" s="19" t="str">
        <f t="shared" si="265"/>
        <v>N</v>
      </c>
      <c r="K1539" s="19" t="str">
        <f t="shared" si="266"/>
        <v>zzzz</v>
      </c>
      <c r="L1539" s="19" t="str">
        <f t="shared" si="267"/>
        <v>SA</v>
      </c>
      <c r="M1539" s="31" t="str">
        <f t="shared" si="268"/>
        <v>A</v>
      </c>
      <c r="N1539" s="620">
        <f t="shared" si="269"/>
        <v>5</v>
      </c>
      <c r="O1539" s="620" t="str">
        <f t="shared" si="270"/>
        <v/>
      </c>
      <c r="P1539" s="31" t="str">
        <f t="shared" si="271"/>
        <v/>
      </c>
      <c r="Q1539" s="620">
        <f t="shared" si="272"/>
        <v>5</v>
      </c>
      <c r="R1539" s="620">
        <f t="shared" si="273"/>
        <v>1151</v>
      </c>
      <c r="S1539" s="620">
        <f t="shared" si="274"/>
        <v>1151</v>
      </c>
    </row>
    <row r="1540" spans="1:19" ht="12.75" customHeight="1" thickBot="1" x14ac:dyDescent="0.25">
      <c r="A1540" s="31" t="s">
        <v>106</v>
      </c>
      <c r="B1540" s="31" t="s">
        <v>615</v>
      </c>
      <c r="C1540" s="31" t="s">
        <v>673</v>
      </c>
      <c r="F1540" s="31" t="s">
        <v>6</v>
      </c>
      <c r="G1540" s="354">
        <v>38327.428784722222</v>
      </c>
      <c r="H1540" s="354">
        <v>42432.566921296297</v>
      </c>
      <c r="I1540" s="19" t="str">
        <f t="shared" si="264"/>
        <v>J</v>
      </c>
      <c r="J1540" s="19" t="str">
        <f t="shared" si="265"/>
        <v>N</v>
      </c>
      <c r="K1540" s="19" t="str">
        <f t="shared" si="266"/>
        <v>zzzz</v>
      </c>
      <c r="L1540" s="19" t="str">
        <f t="shared" si="267"/>
        <v>SB</v>
      </c>
      <c r="M1540" s="31" t="str">
        <f t="shared" si="268"/>
        <v>A</v>
      </c>
      <c r="N1540" s="620" t="str">
        <f t="shared" si="269"/>
        <v/>
      </c>
      <c r="O1540" s="620" t="str">
        <f t="shared" si="270"/>
        <v/>
      </c>
      <c r="P1540" s="31" t="str">
        <f t="shared" si="271"/>
        <v/>
      </c>
      <c r="Q1540" s="620">
        <f t="shared" si="272"/>
        <v>1</v>
      </c>
      <c r="R1540" s="620">
        <f t="shared" si="273"/>
        <v>1152</v>
      </c>
      <c r="S1540" s="620">
        <f t="shared" si="274"/>
        <v>1152</v>
      </c>
    </row>
    <row r="1541" spans="1:19" ht="12.75" customHeight="1" thickBot="1" x14ac:dyDescent="0.25">
      <c r="A1541" s="31" t="s">
        <v>106</v>
      </c>
      <c r="B1541" s="31" t="s">
        <v>615</v>
      </c>
      <c r="C1541" s="31" t="s">
        <v>673</v>
      </c>
      <c r="F1541" s="31" t="s">
        <v>9</v>
      </c>
      <c r="G1541" s="354">
        <v>44147.415520833332</v>
      </c>
      <c r="H1541" s="354">
        <v>45632.612951388888</v>
      </c>
      <c r="I1541" s="19" t="str">
        <f t="shared" si="264"/>
        <v>J</v>
      </c>
      <c r="J1541" s="19" t="str">
        <f t="shared" si="265"/>
        <v>N</v>
      </c>
      <c r="K1541" s="19" t="str">
        <f t="shared" si="266"/>
        <v>zzzz</v>
      </c>
      <c r="L1541" s="19" t="str">
        <f t="shared" si="267"/>
        <v>SB</v>
      </c>
      <c r="M1541" s="31" t="str">
        <f t="shared" si="268"/>
        <v>A</v>
      </c>
      <c r="N1541" s="620" t="str">
        <f t="shared" si="269"/>
        <v/>
      </c>
      <c r="O1541" s="620" t="str">
        <f t="shared" si="270"/>
        <v/>
      </c>
      <c r="P1541" s="31" t="str">
        <f t="shared" si="271"/>
        <v/>
      </c>
      <c r="Q1541" s="620">
        <f t="shared" si="272"/>
        <v>2</v>
      </c>
      <c r="R1541" s="620">
        <f t="shared" si="273"/>
        <v>1153</v>
      </c>
      <c r="S1541" s="620">
        <f t="shared" si="274"/>
        <v>1153</v>
      </c>
    </row>
    <row r="1542" spans="1:19" ht="12.75" customHeight="1" thickBot="1" x14ac:dyDescent="0.25">
      <c r="A1542" s="341" t="s">
        <v>106</v>
      </c>
      <c r="B1542" s="341" t="s">
        <v>616</v>
      </c>
      <c r="C1542" s="341" t="s">
        <v>673</v>
      </c>
      <c r="F1542" s="341" t="s">
        <v>10</v>
      </c>
      <c r="G1542" s="354">
        <v>40599.574004629627</v>
      </c>
      <c r="H1542" s="354">
        <v>45453.661793981482</v>
      </c>
      <c r="I1542" s="19" t="str">
        <f t="shared" si="264"/>
        <v>J</v>
      </c>
      <c r="J1542" s="19" t="str">
        <f t="shared" si="265"/>
        <v>N</v>
      </c>
      <c r="K1542" s="19" t="str">
        <f t="shared" si="266"/>
        <v>zzzz</v>
      </c>
      <c r="L1542" s="19" t="str">
        <f t="shared" si="267"/>
        <v>SB</v>
      </c>
      <c r="M1542" s="341" t="str">
        <f t="shared" si="268"/>
        <v>A</v>
      </c>
      <c r="N1542" s="359" t="str">
        <f t="shared" si="269"/>
        <v/>
      </c>
      <c r="O1542" s="359" t="str">
        <f t="shared" si="270"/>
        <v/>
      </c>
      <c r="P1542" s="341" t="str">
        <f t="shared" si="271"/>
        <v/>
      </c>
      <c r="Q1542" s="359">
        <f t="shared" si="272"/>
        <v>3</v>
      </c>
      <c r="R1542" s="359">
        <f t="shared" si="273"/>
        <v>1154</v>
      </c>
      <c r="S1542" s="359">
        <f t="shared" si="274"/>
        <v>1154</v>
      </c>
    </row>
    <row r="1543" spans="1:19" ht="12.75" customHeight="1" thickBot="1" x14ac:dyDescent="0.25">
      <c r="A1543" s="31" t="s">
        <v>106</v>
      </c>
      <c r="B1543" s="31" t="s">
        <v>615</v>
      </c>
      <c r="C1543" s="31" t="s">
        <v>673</v>
      </c>
      <c r="F1543" s="31" t="s">
        <v>11</v>
      </c>
      <c r="G1543" s="354">
        <v>45799.58326388889</v>
      </c>
      <c r="H1543" s="354">
        <v>45799.58326388889</v>
      </c>
      <c r="I1543" s="19" t="str">
        <f t="shared" si="264"/>
        <v>J</v>
      </c>
      <c r="J1543" s="19" t="str">
        <f t="shared" si="265"/>
        <v>N</v>
      </c>
      <c r="K1543" s="19" t="str">
        <f t="shared" si="266"/>
        <v>zzzz</v>
      </c>
      <c r="L1543" s="19" t="str">
        <f t="shared" si="267"/>
        <v>SB</v>
      </c>
      <c r="M1543" s="31" t="str">
        <f t="shared" si="268"/>
        <v>A</v>
      </c>
      <c r="N1543" s="620" t="str">
        <f t="shared" si="269"/>
        <v/>
      </c>
      <c r="O1543" s="620" t="str">
        <f t="shared" si="270"/>
        <v/>
      </c>
      <c r="P1543" s="31" t="str">
        <f t="shared" si="271"/>
        <v/>
      </c>
      <c r="Q1543" s="620">
        <f t="shared" si="272"/>
        <v>4</v>
      </c>
      <c r="R1543" s="620">
        <f t="shared" si="273"/>
        <v>1155</v>
      </c>
      <c r="S1543" s="620">
        <f t="shared" si="274"/>
        <v>1155</v>
      </c>
    </row>
    <row r="1544" spans="1:19" ht="12.75" customHeight="1" thickBot="1" x14ac:dyDescent="0.25">
      <c r="A1544" s="341" t="s">
        <v>106</v>
      </c>
      <c r="B1544" s="341" t="s">
        <v>615</v>
      </c>
      <c r="C1544" s="341" t="s">
        <v>673</v>
      </c>
      <c r="F1544" s="341" t="s">
        <v>12</v>
      </c>
      <c r="G1544" s="354">
        <v>45812.682372685187</v>
      </c>
      <c r="H1544" s="354">
        <v>45812.682372685187</v>
      </c>
      <c r="I1544" s="19" t="str">
        <f t="shared" si="264"/>
        <v>J</v>
      </c>
      <c r="J1544" s="19" t="str">
        <f t="shared" si="265"/>
        <v>N</v>
      </c>
      <c r="K1544" s="19" t="str">
        <f t="shared" si="266"/>
        <v>zzzz</v>
      </c>
      <c r="L1544" s="19" t="str">
        <f t="shared" si="267"/>
        <v>SB</v>
      </c>
      <c r="M1544" s="341" t="str">
        <f t="shared" si="268"/>
        <v>A</v>
      </c>
      <c r="N1544" s="359" t="str">
        <f t="shared" si="269"/>
        <v/>
      </c>
      <c r="O1544" s="359" t="str">
        <f t="shared" si="270"/>
        <v/>
      </c>
      <c r="P1544" s="341" t="str">
        <f t="shared" si="271"/>
        <v/>
      </c>
      <c r="Q1544" s="359">
        <f t="shared" si="272"/>
        <v>5</v>
      </c>
      <c r="R1544" s="359">
        <f t="shared" si="273"/>
        <v>1156</v>
      </c>
      <c r="S1544" s="359">
        <f t="shared" si="274"/>
        <v>1156</v>
      </c>
    </row>
    <row r="1545" spans="1:19" ht="12.75" customHeight="1" thickBot="1" x14ac:dyDescent="0.25">
      <c r="A1545" s="31" t="s">
        <v>106</v>
      </c>
      <c r="B1545" s="31" t="s">
        <v>615</v>
      </c>
      <c r="C1545" s="31" t="s">
        <v>673</v>
      </c>
      <c r="F1545" s="31" t="s">
        <v>13</v>
      </c>
      <c r="G1545" s="354">
        <v>42415.665208333332</v>
      </c>
      <c r="H1545" s="354">
        <v>45503.711215277777</v>
      </c>
      <c r="I1545" s="19" t="str">
        <f t="shared" si="264"/>
        <v>J</v>
      </c>
      <c r="J1545" s="19" t="str">
        <f t="shared" si="265"/>
        <v>N</v>
      </c>
      <c r="K1545" s="19" t="str">
        <f t="shared" si="266"/>
        <v>zzzz</v>
      </c>
      <c r="L1545" s="19" t="str">
        <f t="shared" si="267"/>
        <v>SB</v>
      </c>
      <c r="M1545" s="31" t="str">
        <f t="shared" si="268"/>
        <v>A</v>
      </c>
      <c r="N1545" s="620">
        <f t="shared" si="269"/>
        <v>6</v>
      </c>
      <c r="O1545" s="620" t="str">
        <f t="shared" si="270"/>
        <v/>
      </c>
      <c r="P1545" s="31" t="str">
        <f t="shared" si="271"/>
        <v/>
      </c>
      <c r="Q1545" s="620">
        <f t="shared" si="272"/>
        <v>6</v>
      </c>
      <c r="R1545" s="620">
        <f t="shared" si="273"/>
        <v>1157</v>
      </c>
      <c r="S1545" s="620">
        <f t="shared" si="274"/>
        <v>1157</v>
      </c>
    </row>
    <row r="1546" spans="1:19" ht="12.75" customHeight="1" thickBot="1" x14ac:dyDescent="0.25">
      <c r="A1546" s="31" t="s">
        <v>1043</v>
      </c>
      <c r="B1546" s="31" t="s">
        <v>1044</v>
      </c>
      <c r="C1546" s="31" t="s">
        <v>673</v>
      </c>
      <c r="F1546" s="31" t="s">
        <v>6</v>
      </c>
      <c r="G1546" s="354">
        <v>45314.481087962966</v>
      </c>
      <c r="H1546" s="354">
        <v>45314.481087962966</v>
      </c>
      <c r="I1546" s="19" t="str">
        <f t="shared" si="264"/>
        <v>J</v>
      </c>
      <c r="J1546" s="19" t="str">
        <f t="shared" si="265"/>
        <v>N</v>
      </c>
      <c r="K1546" s="19" t="str">
        <f t="shared" si="266"/>
        <v>zzzz</v>
      </c>
      <c r="L1546" s="19" t="str">
        <f t="shared" si="267"/>
        <v>SL</v>
      </c>
      <c r="M1546" s="31" t="str">
        <f t="shared" si="268"/>
        <v>A</v>
      </c>
      <c r="N1546" s="620" t="str">
        <f t="shared" si="269"/>
        <v/>
      </c>
      <c r="O1546" s="620" t="str">
        <f t="shared" si="270"/>
        <v/>
      </c>
      <c r="P1546" s="31" t="str">
        <f t="shared" si="271"/>
        <v/>
      </c>
      <c r="Q1546" s="620">
        <f t="shared" si="272"/>
        <v>1</v>
      </c>
      <c r="R1546" s="620">
        <f t="shared" si="273"/>
        <v>1158</v>
      </c>
      <c r="S1546" s="620">
        <f t="shared" si="274"/>
        <v>1158</v>
      </c>
    </row>
    <row r="1547" spans="1:19" ht="12.75" customHeight="1" thickBot="1" x14ac:dyDescent="0.25">
      <c r="A1547" s="341" t="s">
        <v>1043</v>
      </c>
      <c r="B1547" s="341" t="s">
        <v>1044</v>
      </c>
      <c r="C1547" s="341" t="s">
        <v>673</v>
      </c>
      <c r="F1547" s="341" t="s">
        <v>9</v>
      </c>
      <c r="G1547" s="354">
        <v>45309.502951388888</v>
      </c>
      <c r="H1547" s="354">
        <v>45632.618715277778</v>
      </c>
      <c r="I1547" s="19" t="str">
        <f t="shared" si="264"/>
        <v>J</v>
      </c>
      <c r="J1547" s="19" t="str">
        <f t="shared" si="265"/>
        <v>N</v>
      </c>
      <c r="K1547" s="19" t="str">
        <f t="shared" si="266"/>
        <v>zzzz</v>
      </c>
      <c r="L1547" s="19" t="str">
        <f t="shared" si="267"/>
        <v>SL</v>
      </c>
      <c r="M1547" s="341" t="str">
        <f t="shared" si="268"/>
        <v>A</v>
      </c>
      <c r="N1547" s="359" t="str">
        <f t="shared" si="269"/>
        <v/>
      </c>
      <c r="O1547" s="359" t="str">
        <f t="shared" si="270"/>
        <v/>
      </c>
      <c r="P1547" s="341" t="str">
        <f t="shared" si="271"/>
        <v/>
      </c>
      <c r="Q1547" s="359">
        <f t="shared" si="272"/>
        <v>2</v>
      </c>
      <c r="R1547" s="359">
        <f t="shared" si="273"/>
        <v>1159</v>
      </c>
      <c r="S1547" s="359">
        <f t="shared" si="274"/>
        <v>1159</v>
      </c>
    </row>
    <row r="1548" spans="1:19" ht="12.75" customHeight="1" thickBot="1" x14ac:dyDescent="0.25">
      <c r="A1548" s="31" t="s">
        <v>1043</v>
      </c>
      <c r="B1548" s="31" t="s">
        <v>1044</v>
      </c>
      <c r="C1548" s="31" t="s">
        <v>673</v>
      </c>
      <c r="F1548" s="31" t="s">
        <v>11</v>
      </c>
      <c r="G1548" s="354">
        <v>45677.645196759258</v>
      </c>
      <c r="H1548" s="354">
        <v>45677.645196759258</v>
      </c>
      <c r="I1548" s="19" t="str">
        <f t="shared" si="264"/>
        <v>J</v>
      </c>
      <c r="J1548" s="19" t="str">
        <f t="shared" si="265"/>
        <v>N</v>
      </c>
      <c r="K1548" s="19" t="str">
        <f t="shared" si="266"/>
        <v>zzzz</v>
      </c>
      <c r="L1548" s="19" t="str">
        <f t="shared" si="267"/>
        <v>SL</v>
      </c>
      <c r="M1548" s="31" t="str">
        <f t="shared" si="268"/>
        <v>A</v>
      </c>
      <c r="N1548" s="620" t="str">
        <f t="shared" si="269"/>
        <v/>
      </c>
      <c r="O1548" s="620" t="str">
        <f t="shared" si="270"/>
        <v/>
      </c>
      <c r="P1548" s="31" t="str">
        <f t="shared" si="271"/>
        <v/>
      </c>
      <c r="Q1548" s="620">
        <f t="shared" si="272"/>
        <v>3</v>
      </c>
      <c r="R1548" s="620">
        <f t="shared" si="273"/>
        <v>1160</v>
      </c>
      <c r="S1548" s="620">
        <f t="shared" si="274"/>
        <v>1160</v>
      </c>
    </row>
    <row r="1549" spans="1:19" ht="12.75" customHeight="1" thickBot="1" x14ac:dyDescent="0.25">
      <c r="A1549" s="31" t="s">
        <v>1043</v>
      </c>
      <c r="B1549" s="31" t="s">
        <v>1044</v>
      </c>
      <c r="C1549" s="31" t="s">
        <v>673</v>
      </c>
      <c r="F1549" s="31" t="s">
        <v>15</v>
      </c>
      <c r="G1549" s="354">
        <v>44648.483946759261</v>
      </c>
      <c r="H1549" s="354">
        <v>44648.483946759261</v>
      </c>
      <c r="I1549" s="19" t="str">
        <f t="shared" si="264"/>
        <v>J</v>
      </c>
      <c r="J1549" s="19" t="str">
        <f t="shared" si="265"/>
        <v>N</v>
      </c>
      <c r="K1549" s="19" t="str">
        <f t="shared" si="266"/>
        <v>zzzz</v>
      </c>
      <c r="L1549" s="19" t="str">
        <f t="shared" si="267"/>
        <v>SL</v>
      </c>
      <c r="M1549" s="31" t="str">
        <f t="shared" si="268"/>
        <v>A</v>
      </c>
      <c r="N1549" s="620" t="str">
        <f t="shared" si="269"/>
        <v/>
      </c>
      <c r="O1549" s="620" t="str">
        <f t="shared" si="270"/>
        <v/>
      </c>
      <c r="P1549" s="31" t="str">
        <f t="shared" si="271"/>
        <v/>
      </c>
      <c r="Q1549" s="620">
        <f t="shared" si="272"/>
        <v>4</v>
      </c>
      <c r="R1549" s="620">
        <f t="shared" si="273"/>
        <v>1161</v>
      </c>
      <c r="S1549" s="620">
        <f t="shared" si="274"/>
        <v>1161</v>
      </c>
    </row>
    <row r="1550" spans="1:19" ht="12.75" customHeight="1" thickBot="1" x14ac:dyDescent="0.25">
      <c r="A1550" s="31" t="s">
        <v>1043</v>
      </c>
      <c r="B1550" s="31" t="s">
        <v>1044</v>
      </c>
      <c r="C1550" s="31" t="s">
        <v>673</v>
      </c>
      <c r="F1550" s="31" t="s">
        <v>12</v>
      </c>
      <c r="G1550" s="354">
        <v>45812.684201388889</v>
      </c>
      <c r="H1550" s="354">
        <v>45812.684201388889</v>
      </c>
      <c r="I1550" s="19" t="str">
        <f t="shared" si="264"/>
        <v>J</v>
      </c>
      <c r="J1550" s="19" t="str">
        <f t="shared" si="265"/>
        <v>N</v>
      </c>
      <c r="K1550" s="19" t="str">
        <f t="shared" si="266"/>
        <v>zzzz</v>
      </c>
      <c r="L1550" s="19" t="str">
        <f t="shared" si="267"/>
        <v>SL</v>
      </c>
      <c r="M1550" s="31" t="str">
        <f t="shared" si="268"/>
        <v>A</v>
      </c>
      <c r="N1550" s="620">
        <f t="shared" si="269"/>
        <v>5</v>
      </c>
      <c r="O1550" s="620" t="str">
        <f t="shared" si="270"/>
        <v/>
      </c>
      <c r="P1550" s="31" t="str">
        <f t="shared" si="271"/>
        <v/>
      </c>
      <c r="Q1550" s="620">
        <f t="shared" si="272"/>
        <v>5</v>
      </c>
      <c r="R1550" s="620">
        <f t="shared" si="273"/>
        <v>1162</v>
      </c>
      <c r="S1550" s="620">
        <f t="shared" si="274"/>
        <v>1162</v>
      </c>
    </row>
    <row r="1551" spans="1:19" ht="12.75" customHeight="1" thickBot="1" x14ac:dyDescent="0.25">
      <c r="A1551" s="341" t="s">
        <v>107</v>
      </c>
      <c r="B1551" s="341" t="s">
        <v>1493</v>
      </c>
      <c r="C1551" s="341" t="s">
        <v>673</v>
      </c>
      <c r="F1551" s="341" t="s">
        <v>6</v>
      </c>
      <c r="G1551" s="354">
        <v>45314.482615740744</v>
      </c>
      <c r="H1551" s="354">
        <v>45314.482615740744</v>
      </c>
      <c r="I1551" s="19" t="str">
        <f t="shared" si="264"/>
        <v>J</v>
      </c>
      <c r="J1551" s="19" t="str">
        <f t="shared" si="265"/>
        <v>N</v>
      </c>
      <c r="K1551" s="19" t="str">
        <f t="shared" si="266"/>
        <v>zzzz</v>
      </c>
      <c r="L1551" s="19" t="str">
        <f t="shared" si="267"/>
        <v>SV</v>
      </c>
      <c r="M1551" s="341" t="str">
        <f t="shared" si="268"/>
        <v>A</v>
      </c>
      <c r="N1551" s="359" t="str">
        <f t="shared" si="269"/>
        <v/>
      </c>
      <c r="O1551" s="359" t="str">
        <f t="shared" si="270"/>
        <v/>
      </c>
      <c r="P1551" s="341" t="str">
        <f t="shared" si="271"/>
        <v/>
      </c>
      <c r="Q1551" s="359">
        <f t="shared" si="272"/>
        <v>1</v>
      </c>
      <c r="R1551" s="359">
        <f t="shared" si="273"/>
        <v>1163</v>
      </c>
      <c r="S1551" s="359">
        <f t="shared" si="274"/>
        <v>1163</v>
      </c>
    </row>
    <row r="1552" spans="1:19" ht="12.75" customHeight="1" thickBot="1" x14ac:dyDescent="0.25">
      <c r="A1552" s="31" t="s">
        <v>107</v>
      </c>
      <c r="B1552" s="31" t="s">
        <v>1493</v>
      </c>
      <c r="C1552" s="31" t="s">
        <v>673</v>
      </c>
      <c r="F1552" s="31" t="s">
        <v>9</v>
      </c>
      <c r="G1552" s="354">
        <v>45309.612349537034</v>
      </c>
      <c r="H1552" s="354">
        <v>45632.620185185187</v>
      </c>
      <c r="I1552" s="19" t="str">
        <f t="shared" si="264"/>
        <v>J</v>
      </c>
      <c r="J1552" s="19" t="str">
        <f t="shared" si="265"/>
        <v>N</v>
      </c>
      <c r="K1552" s="19" t="str">
        <f t="shared" si="266"/>
        <v>zzzz</v>
      </c>
      <c r="L1552" s="19" t="str">
        <f t="shared" si="267"/>
        <v>SV</v>
      </c>
      <c r="M1552" s="31" t="str">
        <f t="shared" si="268"/>
        <v>A</v>
      </c>
      <c r="N1552" s="620" t="str">
        <f t="shared" si="269"/>
        <v/>
      </c>
      <c r="O1552" s="620" t="str">
        <f t="shared" si="270"/>
        <v/>
      </c>
      <c r="P1552" s="31" t="str">
        <f t="shared" si="271"/>
        <v/>
      </c>
      <c r="Q1552" s="620">
        <f t="shared" si="272"/>
        <v>2</v>
      </c>
      <c r="R1552" s="620">
        <f t="shared" si="273"/>
        <v>1164</v>
      </c>
      <c r="S1552" s="620">
        <f t="shared" si="274"/>
        <v>1164</v>
      </c>
    </row>
    <row r="1553" spans="1:19" ht="12.75" customHeight="1" thickBot="1" x14ac:dyDescent="0.25">
      <c r="A1553" s="31" t="s">
        <v>107</v>
      </c>
      <c r="B1553" s="31" t="s">
        <v>1493</v>
      </c>
      <c r="C1553" s="31" t="s">
        <v>673</v>
      </c>
      <c r="F1553" s="31" t="s">
        <v>11</v>
      </c>
      <c r="G1553" s="354">
        <v>45799.5858912037</v>
      </c>
      <c r="H1553" s="354">
        <v>45799.5858912037</v>
      </c>
      <c r="I1553" s="19" t="str">
        <f t="shared" si="264"/>
        <v>J</v>
      </c>
      <c r="J1553" s="19" t="str">
        <f t="shared" si="265"/>
        <v>N</v>
      </c>
      <c r="K1553" s="19" t="str">
        <f t="shared" si="266"/>
        <v>zzzz</v>
      </c>
      <c r="L1553" s="19" t="str">
        <f t="shared" si="267"/>
        <v>SV</v>
      </c>
      <c r="M1553" s="31" t="str">
        <f t="shared" si="268"/>
        <v>A</v>
      </c>
      <c r="N1553" s="620" t="str">
        <f t="shared" si="269"/>
        <v/>
      </c>
      <c r="O1553" s="620" t="str">
        <f t="shared" si="270"/>
        <v/>
      </c>
      <c r="P1553" s="31" t="str">
        <f t="shared" si="271"/>
        <v/>
      </c>
      <c r="Q1553" s="620">
        <f t="shared" si="272"/>
        <v>3</v>
      </c>
      <c r="R1553" s="620">
        <f t="shared" si="273"/>
        <v>1165</v>
      </c>
      <c r="S1553" s="620">
        <f t="shared" si="274"/>
        <v>1165</v>
      </c>
    </row>
    <row r="1554" spans="1:19" ht="12.75" customHeight="1" thickBot="1" x14ac:dyDescent="0.25">
      <c r="A1554" s="341" t="s">
        <v>107</v>
      </c>
      <c r="B1554" s="341" t="s">
        <v>1493</v>
      </c>
      <c r="C1554" s="341" t="s">
        <v>673</v>
      </c>
      <c r="F1554" s="341" t="s">
        <v>15</v>
      </c>
      <c r="G1554" s="354">
        <v>44523</v>
      </c>
      <c r="H1554" s="354">
        <v>44603.367476851854</v>
      </c>
      <c r="I1554" s="19" t="str">
        <f t="shared" si="264"/>
        <v>J</v>
      </c>
      <c r="J1554" s="19" t="str">
        <f t="shared" si="265"/>
        <v>N</v>
      </c>
      <c r="K1554" s="19" t="str">
        <f t="shared" si="266"/>
        <v>zzzz</v>
      </c>
      <c r="L1554" s="19" t="str">
        <f t="shared" si="267"/>
        <v>SV</v>
      </c>
      <c r="M1554" s="341" t="str">
        <f t="shared" si="268"/>
        <v>A</v>
      </c>
      <c r="N1554" s="359" t="str">
        <f t="shared" si="269"/>
        <v/>
      </c>
      <c r="O1554" s="359" t="str">
        <f t="shared" si="270"/>
        <v/>
      </c>
      <c r="P1554" s="341" t="str">
        <f t="shared" si="271"/>
        <v/>
      </c>
      <c r="Q1554" s="359">
        <f t="shared" si="272"/>
        <v>4</v>
      </c>
      <c r="R1554" s="359">
        <f t="shared" si="273"/>
        <v>1166</v>
      </c>
      <c r="S1554" s="359">
        <f t="shared" si="274"/>
        <v>1166</v>
      </c>
    </row>
    <row r="1555" spans="1:19" ht="12.75" customHeight="1" thickBot="1" x14ac:dyDescent="0.25">
      <c r="A1555" s="31" t="s">
        <v>107</v>
      </c>
      <c r="B1555" s="31" t="s">
        <v>1493</v>
      </c>
      <c r="C1555" s="31" t="s">
        <v>673</v>
      </c>
      <c r="E1555" s="358"/>
      <c r="F1555" s="31" t="s">
        <v>12</v>
      </c>
      <c r="G1555" s="354">
        <v>45812.685185185182</v>
      </c>
      <c r="H1555" s="354">
        <v>45812.685185185182</v>
      </c>
      <c r="I1555" s="19" t="str">
        <f t="shared" si="264"/>
        <v>J</v>
      </c>
      <c r="J1555" s="19" t="str">
        <f t="shared" si="265"/>
        <v>N</v>
      </c>
      <c r="K1555" s="19" t="str">
        <f t="shared" si="266"/>
        <v>zzzz</v>
      </c>
      <c r="L1555" s="19" t="str">
        <f t="shared" si="267"/>
        <v>SV</v>
      </c>
      <c r="M1555" s="31" t="str">
        <f t="shared" si="268"/>
        <v>A</v>
      </c>
      <c r="N1555" s="620">
        <f t="shared" si="269"/>
        <v>5</v>
      </c>
      <c r="O1555" s="620" t="str">
        <f t="shared" si="270"/>
        <v/>
      </c>
      <c r="P1555" s="31" t="str">
        <f t="shared" si="271"/>
        <v/>
      </c>
      <c r="Q1555" s="620">
        <f t="shared" si="272"/>
        <v>5</v>
      </c>
      <c r="R1555" s="620">
        <f t="shared" si="273"/>
        <v>1167</v>
      </c>
      <c r="S1555" s="620">
        <f t="shared" si="274"/>
        <v>1167</v>
      </c>
    </row>
    <row r="1556" spans="1:19" ht="12.75" customHeight="1" thickBot="1" x14ac:dyDescent="0.25">
      <c r="A1556" s="31" t="s">
        <v>716</v>
      </c>
      <c r="B1556" s="31" t="s">
        <v>917</v>
      </c>
      <c r="C1556" s="31" t="s">
        <v>673</v>
      </c>
      <c r="F1556" s="31" t="s">
        <v>6</v>
      </c>
      <c r="G1556" s="354">
        <v>45314.482777777775</v>
      </c>
      <c r="H1556" s="354">
        <v>45314.482777777775</v>
      </c>
      <c r="I1556" s="19" t="str">
        <f t="shared" si="264"/>
        <v>J</v>
      </c>
      <c r="J1556" s="19" t="str">
        <f t="shared" si="265"/>
        <v>N</v>
      </c>
      <c r="K1556" s="19" t="str">
        <f t="shared" si="266"/>
        <v>zzzz</v>
      </c>
      <c r="L1556" s="19" t="str">
        <f t="shared" si="267"/>
        <v>SV</v>
      </c>
      <c r="M1556" s="31" t="str">
        <f t="shared" si="268"/>
        <v>A</v>
      </c>
      <c r="N1556" s="620" t="str">
        <f t="shared" si="269"/>
        <v/>
      </c>
      <c r="O1556" s="620" t="str">
        <f t="shared" si="270"/>
        <v/>
      </c>
      <c r="P1556" s="31" t="str">
        <f t="shared" si="271"/>
        <v/>
      </c>
      <c r="Q1556" s="620">
        <f t="shared" si="272"/>
        <v>1</v>
      </c>
      <c r="R1556" s="620">
        <f t="shared" si="273"/>
        <v>1168</v>
      </c>
      <c r="S1556" s="620">
        <f t="shared" si="274"/>
        <v>1168</v>
      </c>
    </row>
    <row r="1557" spans="1:19" ht="12.75" customHeight="1" thickBot="1" x14ac:dyDescent="0.25">
      <c r="A1557" s="31" t="s">
        <v>716</v>
      </c>
      <c r="B1557" s="31" t="s">
        <v>917</v>
      </c>
      <c r="C1557" s="31" t="s">
        <v>673</v>
      </c>
      <c r="F1557" s="31" t="s">
        <v>9</v>
      </c>
      <c r="G1557" s="354">
        <v>45309.613449074073</v>
      </c>
      <c r="H1557" s="354">
        <v>45632.620439814818</v>
      </c>
      <c r="I1557" s="19" t="str">
        <f t="shared" si="264"/>
        <v>J</v>
      </c>
      <c r="J1557" s="19" t="str">
        <f t="shared" si="265"/>
        <v>N</v>
      </c>
      <c r="K1557" s="19" t="str">
        <f t="shared" si="266"/>
        <v>zzzz</v>
      </c>
      <c r="L1557" s="19" t="str">
        <f t="shared" si="267"/>
        <v>SV</v>
      </c>
      <c r="M1557" s="31" t="str">
        <f t="shared" si="268"/>
        <v>A</v>
      </c>
      <c r="N1557" s="620" t="str">
        <f t="shared" si="269"/>
        <v/>
      </c>
      <c r="O1557" s="620" t="str">
        <f t="shared" si="270"/>
        <v/>
      </c>
      <c r="P1557" s="31" t="str">
        <f t="shared" si="271"/>
        <v/>
      </c>
      <c r="Q1557" s="620">
        <f t="shared" si="272"/>
        <v>2</v>
      </c>
      <c r="R1557" s="620">
        <f t="shared" si="273"/>
        <v>1169</v>
      </c>
      <c r="S1557" s="620">
        <f t="shared" si="274"/>
        <v>1169</v>
      </c>
    </row>
    <row r="1558" spans="1:19" ht="12.75" customHeight="1" thickBot="1" x14ac:dyDescent="0.25">
      <c r="A1558" s="341" t="s">
        <v>716</v>
      </c>
      <c r="B1558" s="341" t="s">
        <v>917</v>
      </c>
      <c r="C1558" s="341" t="s">
        <v>673</v>
      </c>
      <c r="F1558" s="341" t="s">
        <v>11</v>
      </c>
      <c r="G1558" s="354">
        <v>45693.56726851852</v>
      </c>
      <c r="H1558" s="354">
        <v>45693.56726851852</v>
      </c>
      <c r="I1558" s="19" t="str">
        <f t="shared" si="264"/>
        <v>J</v>
      </c>
      <c r="J1558" s="19" t="str">
        <f t="shared" si="265"/>
        <v>N</v>
      </c>
      <c r="K1558" s="19" t="str">
        <f t="shared" si="266"/>
        <v>zzzz</v>
      </c>
      <c r="L1558" s="19" t="str">
        <f t="shared" si="267"/>
        <v>SV</v>
      </c>
      <c r="M1558" s="31" t="str">
        <f t="shared" si="268"/>
        <v>A</v>
      </c>
      <c r="N1558" s="620" t="str">
        <f t="shared" si="269"/>
        <v/>
      </c>
      <c r="O1558" s="620" t="str">
        <f t="shared" si="270"/>
        <v/>
      </c>
      <c r="P1558" s="31" t="str">
        <f t="shared" si="271"/>
        <v/>
      </c>
      <c r="Q1558" s="620">
        <f t="shared" si="272"/>
        <v>3</v>
      </c>
      <c r="R1558" s="620">
        <f t="shared" si="273"/>
        <v>1170</v>
      </c>
      <c r="S1558" s="620">
        <f t="shared" si="274"/>
        <v>1170</v>
      </c>
    </row>
    <row r="1559" spans="1:19" ht="12.75" customHeight="1" thickBot="1" x14ac:dyDescent="0.25">
      <c r="A1559" s="341" t="s">
        <v>716</v>
      </c>
      <c r="B1559" s="341" t="s">
        <v>917</v>
      </c>
      <c r="C1559" s="341" t="s">
        <v>673</v>
      </c>
      <c r="F1559" s="341" t="s">
        <v>15</v>
      </c>
      <c r="G1559" s="354">
        <v>44523</v>
      </c>
      <c r="H1559" s="354">
        <v>44603.367372685185</v>
      </c>
      <c r="I1559" s="19" t="str">
        <f t="shared" si="264"/>
        <v>J</v>
      </c>
      <c r="J1559" s="19" t="str">
        <f t="shared" si="265"/>
        <v>N</v>
      </c>
      <c r="K1559" s="19" t="str">
        <f t="shared" si="266"/>
        <v>zzzz</v>
      </c>
      <c r="L1559" s="19" t="str">
        <f t="shared" si="267"/>
        <v>SV</v>
      </c>
      <c r="M1559" s="31" t="str">
        <f t="shared" si="268"/>
        <v>A</v>
      </c>
      <c r="N1559" s="620" t="str">
        <f t="shared" si="269"/>
        <v/>
      </c>
      <c r="O1559" s="620" t="str">
        <f t="shared" si="270"/>
        <v/>
      </c>
      <c r="P1559" s="31" t="str">
        <f t="shared" si="271"/>
        <v/>
      </c>
      <c r="Q1559" s="620">
        <f t="shared" si="272"/>
        <v>4</v>
      </c>
      <c r="R1559" s="620">
        <f t="shared" si="273"/>
        <v>1171</v>
      </c>
      <c r="S1559" s="620">
        <f t="shared" si="274"/>
        <v>1171</v>
      </c>
    </row>
    <row r="1560" spans="1:19" ht="12.75" customHeight="1" thickBot="1" x14ac:dyDescent="0.25">
      <c r="A1560" s="31" t="s">
        <v>716</v>
      </c>
      <c r="B1560" s="31" t="s">
        <v>917</v>
      </c>
      <c r="C1560" s="31" t="s">
        <v>673</v>
      </c>
      <c r="F1560" s="31" t="s">
        <v>12</v>
      </c>
      <c r="G1560" s="354">
        <v>45812.685312499998</v>
      </c>
      <c r="H1560" s="354">
        <v>45812.685312499998</v>
      </c>
      <c r="I1560" s="19" t="str">
        <f t="shared" si="264"/>
        <v>J</v>
      </c>
      <c r="J1560" s="19" t="str">
        <f t="shared" si="265"/>
        <v>N</v>
      </c>
      <c r="K1560" s="19" t="str">
        <f t="shared" si="266"/>
        <v>zzzz</v>
      </c>
      <c r="L1560" s="19" t="str">
        <f t="shared" si="267"/>
        <v>SV</v>
      </c>
      <c r="M1560" s="31" t="str">
        <f t="shared" si="268"/>
        <v>A</v>
      </c>
      <c r="N1560" s="620">
        <f t="shared" si="269"/>
        <v>5</v>
      </c>
      <c r="O1560" s="620" t="str">
        <f t="shared" si="270"/>
        <v/>
      </c>
      <c r="P1560" s="31" t="str">
        <f t="shared" si="271"/>
        <v/>
      </c>
      <c r="Q1560" s="620">
        <f t="shared" si="272"/>
        <v>5</v>
      </c>
      <c r="R1560" s="620">
        <f t="shared" si="273"/>
        <v>1172</v>
      </c>
      <c r="S1560" s="620">
        <f t="shared" si="274"/>
        <v>1172</v>
      </c>
    </row>
    <row r="1561" spans="1:19" ht="12.75" customHeight="1" thickBot="1" x14ac:dyDescent="0.25">
      <c r="A1561" s="31" t="s">
        <v>369</v>
      </c>
      <c r="B1561" s="31" t="s">
        <v>788</v>
      </c>
      <c r="C1561" s="31" t="s">
        <v>673</v>
      </c>
      <c r="F1561" s="31" t="s">
        <v>6</v>
      </c>
      <c r="G1561" s="354">
        <v>45314.491909722223</v>
      </c>
      <c r="H1561" s="354">
        <v>45314.491909722223</v>
      </c>
      <c r="I1561" s="19" t="str">
        <f t="shared" si="264"/>
        <v>J</v>
      </c>
      <c r="J1561" s="19" t="str">
        <f t="shared" si="265"/>
        <v>N</v>
      </c>
      <c r="K1561" s="19" t="str">
        <f t="shared" si="266"/>
        <v>zzzz</v>
      </c>
      <c r="L1561" s="19" t="str">
        <f t="shared" si="267"/>
        <v>VI</v>
      </c>
      <c r="M1561" s="31" t="str">
        <f t="shared" si="268"/>
        <v>A</v>
      </c>
      <c r="N1561" s="620" t="str">
        <f t="shared" si="269"/>
        <v/>
      </c>
      <c r="O1561" s="620" t="str">
        <f t="shared" si="270"/>
        <v/>
      </c>
      <c r="P1561" s="31" t="str">
        <f t="shared" si="271"/>
        <v/>
      </c>
      <c r="Q1561" s="620">
        <f t="shared" si="272"/>
        <v>1</v>
      </c>
      <c r="R1561" s="620">
        <f t="shared" si="273"/>
        <v>1173</v>
      </c>
      <c r="S1561" s="620">
        <f t="shared" si="274"/>
        <v>1173</v>
      </c>
    </row>
    <row r="1562" spans="1:19" ht="12.75" customHeight="1" thickBot="1" x14ac:dyDescent="0.25">
      <c r="A1562" s="341" t="s">
        <v>369</v>
      </c>
      <c r="B1562" s="341" t="s">
        <v>788</v>
      </c>
      <c r="C1562" s="341" t="s">
        <v>673</v>
      </c>
      <c r="F1562" s="341" t="s">
        <v>9</v>
      </c>
      <c r="G1562" s="354">
        <v>45309.618784722225</v>
      </c>
      <c r="H1562" s="354">
        <v>45632.627129629633</v>
      </c>
      <c r="I1562" s="19" t="str">
        <f t="shared" si="264"/>
        <v>J</v>
      </c>
      <c r="J1562" s="19" t="str">
        <f t="shared" si="265"/>
        <v>N</v>
      </c>
      <c r="K1562" s="19" t="str">
        <f t="shared" si="266"/>
        <v>zzzz</v>
      </c>
      <c r="L1562" s="19" t="str">
        <f t="shared" si="267"/>
        <v>VI</v>
      </c>
      <c r="M1562" s="341" t="str">
        <f t="shared" si="268"/>
        <v>A</v>
      </c>
      <c r="N1562" s="359" t="str">
        <f t="shared" si="269"/>
        <v/>
      </c>
      <c r="O1562" s="359" t="str">
        <f t="shared" si="270"/>
        <v/>
      </c>
      <c r="P1562" s="341" t="str">
        <f t="shared" si="271"/>
        <v/>
      </c>
      <c r="Q1562" s="359">
        <f t="shared" si="272"/>
        <v>2</v>
      </c>
      <c r="R1562" s="359">
        <f t="shared" si="273"/>
        <v>1174</v>
      </c>
      <c r="S1562" s="359">
        <f t="shared" si="274"/>
        <v>1174</v>
      </c>
    </row>
    <row r="1563" spans="1:19" ht="12.75" customHeight="1" thickBot="1" x14ac:dyDescent="0.25">
      <c r="A1563" s="341" t="s">
        <v>369</v>
      </c>
      <c r="B1563" s="341" t="s">
        <v>1055</v>
      </c>
      <c r="C1563" s="341" t="s">
        <v>673</v>
      </c>
      <c r="F1563" s="341" t="s">
        <v>10</v>
      </c>
      <c r="G1563" s="354">
        <v>44335.474548611113</v>
      </c>
      <c r="H1563" s="354">
        <v>45453.665682870371</v>
      </c>
      <c r="I1563" s="19" t="str">
        <f t="shared" si="264"/>
        <v>J</v>
      </c>
      <c r="J1563" s="19" t="str">
        <f t="shared" si="265"/>
        <v>N</v>
      </c>
      <c r="K1563" s="19" t="str">
        <f t="shared" si="266"/>
        <v>zzzz</v>
      </c>
      <c r="L1563" s="19" t="str">
        <f t="shared" si="267"/>
        <v>VI</v>
      </c>
      <c r="M1563" s="31" t="str">
        <f t="shared" si="268"/>
        <v>A</v>
      </c>
      <c r="N1563" s="620" t="str">
        <f t="shared" si="269"/>
        <v/>
      </c>
      <c r="O1563" s="620" t="str">
        <f t="shared" si="270"/>
        <v/>
      </c>
      <c r="P1563" s="31" t="str">
        <f t="shared" si="271"/>
        <v/>
      </c>
      <c r="Q1563" s="620">
        <f t="shared" si="272"/>
        <v>3</v>
      </c>
      <c r="R1563" s="620">
        <f t="shared" si="273"/>
        <v>1175</v>
      </c>
      <c r="S1563" s="620">
        <f t="shared" si="274"/>
        <v>1175</v>
      </c>
    </row>
    <row r="1564" spans="1:19" ht="12.75" customHeight="1" thickBot="1" x14ac:dyDescent="0.25">
      <c r="A1564" s="31" t="s">
        <v>369</v>
      </c>
      <c r="B1564" s="31" t="s">
        <v>788</v>
      </c>
      <c r="C1564" s="31" t="s">
        <v>673</v>
      </c>
      <c r="F1564" s="31" t="s">
        <v>11</v>
      </c>
      <c r="G1564" s="354">
        <v>39402.450752314813</v>
      </c>
      <c r="H1564" s="354">
        <v>44761.460138888891</v>
      </c>
      <c r="I1564" s="19" t="str">
        <f t="shared" si="264"/>
        <v>J</v>
      </c>
      <c r="J1564" s="19" t="str">
        <f t="shared" si="265"/>
        <v>N</v>
      </c>
      <c r="K1564" s="19" t="str">
        <f t="shared" si="266"/>
        <v>zzzz</v>
      </c>
      <c r="L1564" s="19" t="str">
        <f t="shared" si="267"/>
        <v>VI</v>
      </c>
      <c r="M1564" s="31" t="str">
        <f t="shared" si="268"/>
        <v>A</v>
      </c>
      <c r="N1564" s="620" t="str">
        <f t="shared" si="269"/>
        <v/>
      </c>
      <c r="O1564" s="620" t="str">
        <f t="shared" si="270"/>
        <v/>
      </c>
      <c r="P1564" s="31" t="str">
        <f t="shared" si="271"/>
        <v/>
      </c>
      <c r="Q1564" s="620">
        <f t="shared" si="272"/>
        <v>4</v>
      </c>
      <c r="R1564" s="620">
        <f t="shared" si="273"/>
        <v>1176</v>
      </c>
      <c r="S1564" s="620">
        <f t="shared" si="274"/>
        <v>1176</v>
      </c>
    </row>
    <row r="1565" spans="1:19" ht="12.75" customHeight="1" thickBot="1" x14ac:dyDescent="0.25">
      <c r="A1565" s="31" t="s">
        <v>369</v>
      </c>
      <c r="B1565" s="31" t="s">
        <v>788</v>
      </c>
      <c r="C1565" s="31" t="s">
        <v>673</v>
      </c>
      <c r="F1565" s="31" t="s">
        <v>15</v>
      </c>
      <c r="G1565" s="354">
        <v>44523</v>
      </c>
      <c r="H1565" s="354">
        <v>45660.408518518518</v>
      </c>
      <c r="I1565" s="19" t="str">
        <f t="shared" si="264"/>
        <v>J</v>
      </c>
      <c r="J1565" s="19" t="str">
        <f t="shared" si="265"/>
        <v>N</v>
      </c>
      <c r="K1565" s="19" t="str">
        <f t="shared" si="266"/>
        <v>zzzz</v>
      </c>
      <c r="L1565" s="19" t="str">
        <f t="shared" si="267"/>
        <v>VI</v>
      </c>
      <c r="M1565" s="31" t="str">
        <f t="shared" si="268"/>
        <v>A</v>
      </c>
      <c r="N1565" s="620" t="str">
        <f t="shared" si="269"/>
        <v/>
      </c>
      <c r="O1565" s="620" t="str">
        <f t="shared" si="270"/>
        <v/>
      </c>
      <c r="P1565" s="31" t="str">
        <f t="shared" si="271"/>
        <v/>
      </c>
      <c r="Q1565" s="620">
        <f t="shared" si="272"/>
        <v>5</v>
      </c>
      <c r="R1565" s="620">
        <f t="shared" si="273"/>
        <v>1177</v>
      </c>
      <c r="S1565" s="620">
        <f t="shared" si="274"/>
        <v>1177</v>
      </c>
    </row>
    <row r="1566" spans="1:19" ht="12.75" customHeight="1" thickBot="1" x14ac:dyDescent="0.25">
      <c r="A1566" s="31" t="s">
        <v>369</v>
      </c>
      <c r="B1566" s="31" t="s">
        <v>788</v>
      </c>
      <c r="C1566" s="31" t="s">
        <v>673</v>
      </c>
      <c r="F1566" s="31" t="s">
        <v>13</v>
      </c>
      <c r="G1566" s="354">
        <v>42352.559421296297</v>
      </c>
      <c r="H1566" s="354">
        <v>45538.660868055558</v>
      </c>
      <c r="I1566" s="19" t="str">
        <f t="shared" si="264"/>
        <v>J</v>
      </c>
      <c r="J1566" s="19" t="str">
        <f t="shared" si="265"/>
        <v>N</v>
      </c>
      <c r="K1566" s="19" t="str">
        <f t="shared" si="266"/>
        <v>zzzz</v>
      </c>
      <c r="L1566" s="19" t="str">
        <f t="shared" si="267"/>
        <v>VI</v>
      </c>
      <c r="M1566" s="31" t="str">
        <f t="shared" si="268"/>
        <v>A</v>
      </c>
      <c r="N1566" s="620">
        <f t="shared" si="269"/>
        <v>6</v>
      </c>
      <c r="O1566" s="620" t="str">
        <f t="shared" si="270"/>
        <v/>
      </c>
      <c r="P1566" s="31" t="str">
        <f t="shared" si="271"/>
        <v/>
      </c>
      <c r="Q1566" s="620">
        <f t="shared" si="272"/>
        <v>6</v>
      </c>
      <c r="R1566" s="620">
        <f t="shared" si="273"/>
        <v>1178</v>
      </c>
      <c r="S1566" s="620">
        <f t="shared" si="274"/>
        <v>1178</v>
      </c>
    </row>
    <row r="1567" spans="1:19" ht="12.75" customHeight="1" thickBot="1" x14ac:dyDescent="0.25">
      <c r="A1567" s="31" t="s">
        <v>1113</v>
      </c>
      <c r="B1567" s="31" t="s">
        <v>1114</v>
      </c>
      <c r="C1567" s="31" t="s">
        <v>673</v>
      </c>
      <c r="F1567" s="31" t="s">
        <v>6</v>
      </c>
      <c r="G1567" s="354">
        <v>45314.492951388886</v>
      </c>
      <c r="H1567" s="354">
        <v>45314.492951388886</v>
      </c>
      <c r="I1567" s="19" t="str">
        <f t="shared" si="264"/>
        <v>J</v>
      </c>
      <c r="J1567" s="19" t="str">
        <f t="shared" si="265"/>
        <v>N</v>
      </c>
      <c r="K1567" s="19" t="str">
        <f t="shared" si="266"/>
        <v>zzzz</v>
      </c>
      <c r="L1567" s="19" t="str">
        <f t="shared" si="267"/>
        <v>VN</v>
      </c>
      <c r="M1567" s="31" t="str">
        <f t="shared" si="268"/>
        <v>A</v>
      </c>
      <c r="N1567" s="620" t="str">
        <f t="shared" si="269"/>
        <v/>
      </c>
      <c r="O1567" s="620" t="str">
        <f t="shared" si="270"/>
        <v/>
      </c>
      <c r="P1567" s="31" t="str">
        <f t="shared" si="271"/>
        <v/>
      </c>
      <c r="Q1567" s="620">
        <f t="shared" si="272"/>
        <v>1</v>
      </c>
      <c r="R1567" s="620">
        <f t="shared" si="273"/>
        <v>1179</v>
      </c>
      <c r="S1567" s="620">
        <f t="shared" si="274"/>
        <v>1179</v>
      </c>
    </row>
    <row r="1568" spans="1:19" ht="12.75" customHeight="1" thickBot="1" x14ac:dyDescent="0.25">
      <c r="A1568" s="31" t="s">
        <v>1113</v>
      </c>
      <c r="B1568" s="31" t="s">
        <v>1114</v>
      </c>
      <c r="C1568" s="31" t="s">
        <v>673</v>
      </c>
      <c r="F1568" s="31" t="s">
        <v>9</v>
      </c>
      <c r="G1568" s="354">
        <v>45309.619328703702</v>
      </c>
      <c r="H1568" s="354">
        <v>45632.627881944441</v>
      </c>
      <c r="I1568" s="19" t="str">
        <f t="shared" si="264"/>
        <v>J</v>
      </c>
      <c r="J1568" s="19" t="str">
        <f t="shared" si="265"/>
        <v>N</v>
      </c>
      <c r="K1568" s="19" t="str">
        <f t="shared" si="266"/>
        <v>zzzz</v>
      </c>
      <c r="L1568" s="19" t="str">
        <f t="shared" si="267"/>
        <v>VN</v>
      </c>
      <c r="M1568" s="31" t="str">
        <f t="shared" si="268"/>
        <v>A</v>
      </c>
      <c r="N1568" s="620" t="str">
        <f t="shared" si="269"/>
        <v/>
      </c>
      <c r="O1568" s="620" t="str">
        <f t="shared" si="270"/>
        <v/>
      </c>
      <c r="P1568" s="31" t="str">
        <f t="shared" si="271"/>
        <v/>
      </c>
      <c r="Q1568" s="620">
        <f t="shared" si="272"/>
        <v>2</v>
      </c>
      <c r="R1568" s="620">
        <f t="shared" si="273"/>
        <v>1180</v>
      </c>
      <c r="S1568" s="620">
        <f t="shared" si="274"/>
        <v>1180</v>
      </c>
    </row>
    <row r="1569" spans="1:19" ht="13.5" thickBot="1" x14ac:dyDescent="0.25">
      <c r="A1569" s="31" t="s">
        <v>1113</v>
      </c>
      <c r="B1569" s="31" t="s">
        <v>1114</v>
      </c>
      <c r="C1569" s="31" t="s">
        <v>673</v>
      </c>
      <c r="F1569" s="31" t="s">
        <v>11</v>
      </c>
      <c r="G1569" s="354">
        <v>45799.596979166665</v>
      </c>
      <c r="H1569" s="354">
        <v>45799.596979166665</v>
      </c>
      <c r="I1569" s="19" t="str">
        <f t="shared" si="264"/>
        <v>J</v>
      </c>
      <c r="J1569" s="19" t="str">
        <f t="shared" si="265"/>
        <v>N</v>
      </c>
      <c r="K1569" s="19" t="str">
        <f t="shared" si="266"/>
        <v>zzzz</v>
      </c>
      <c r="L1569" s="19" t="str">
        <f t="shared" si="267"/>
        <v>VN</v>
      </c>
      <c r="M1569" s="31" t="str">
        <f t="shared" si="268"/>
        <v>A</v>
      </c>
      <c r="N1569" s="620" t="str">
        <f t="shared" si="269"/>
        <v/>
      </c>
      <c r="O1569" s="620" t="str">
        <f t="shared" si="270"/>
        <v/>
      </c>
      <c r="P1569" s="31" t="str">
        <f t="shared" si="271"/>
        <v/>
      </c>
      <c r="Q1569" s="620">
        <f t="shared" si="272"/>
        <v>3</v>
      </c>
      <c r="R1569" s="620">
        <f t="shared" si="273"/>
        <v>1181</v>
      </c>
      <c r="S1569" s="620">
        <f t="shared" si="274"/>
        <v>1181</v>
      </c>
    </row>
    <row r="1570" spans="1:19" ht="12.75" customHeight="1" thickBot="1" x14ac:dyDescent="0.25">
      <c r="A1570" s="341" t="s">
        <v>1113</v>
      </c>
      <c r="B1570" s="341" t="s">
        <v>1114</v>
      </c>
      <c r="C1570" s="341" t="s">
        <v>673</v>
      </c>
      <c r="F1570" s="341" t="s">
        <v>15</v>
      </c>
      <c r="G1570" s="354">
        <v>44736.594722222224</v>
      </c>
      <c r="H1570" s="354">
        <v>44736.594722222224</v>
      </c>
      <c r="I1570" s="19" t="str">
        <f t="shared" si="264"/>
        <v>J</v>
      </c>
      <c r="J1570" s="19" t="str">
        <f t="shared" si="265"/>
        <v>N</v>
      </c>
      <c r="K1570" s="19" t="str">
        <f t="shared" si="266"/>
        <v>zzzz</v>
      </c>
      <c r="L1570" s="19" t="str">
        <f t="shared" si="267"/>
        <v>VN</v>
      </c>
      <c r="M1570" s="341" t="str">
        <f t="shared" si="268"/>
        <v>A</v>
      </c>
      <c r="N1570" s="359" t="str">
        <f t="shared" si="269"/>
        <v/>
      </c>
      <c r="O1570" s="359" t="str">
        <f t="shared" si="270"/>
        <v/>
      </c>
      <c r="P1570" s="341" t="str">
        <f t="shared" si="271"/>
        <v/>
      </c>
      <c r="Q1570" s="359">
        <f t="shared" si="272"/>
        <v>4</v>
      </c>
      <c r="R1570" s="359">
        <f t="shared" si="273"/>
        <v>1182</v>
      </c>
      <c r="S1570" s="359">
        <f t="shared" si="274"/>
        <v>1182</v>
      </c>
    </row>
    <row r="1571" spans="1:19" ht="12.75" customHeight="1" thickBot="1" x14ac:dyDescent="0.25">
      <c r="A1571" s="341" t="s">
        <v>1113</v>
      </c>
      <c r="B1571" s="341" t="s">
        <v>1114</v>
      </c>
      <c r="C1571" s="341" t="s">
        <v>673</v>
      </c>
      <c r="F1571" s="341" t="s">
        <v>12</v>
      </c>
      <c r="G1571" s="354">
        <v>45812.687581018516</v>
      </c>
      <c r="H1571" s="354">
        <v>45812.687581018516</v>
      </c>
      <c r="I1571" s="19" t="str">
        <f t="shared" si="264"/>
        <v>J</v>
      </c>
      <c r="J1571" s="19" t="str">
        <f t="shared" si="265"/>
        <v>N</v>
      </c>
      <c r="K1571" s="19" t="str">
        <f t="shared" si="266"/>
        <v>zzzz</v>
      </c>
      <c r="L1571" s="19" t="str">
        <f t="shared" si="267"/>
        <v>VN</v>
      </c>
      <c r="M1571" s="341" t="str">
        <f t="shared" si="268"/>
        <v>A</v>
      </c>
      <c r="N1571" s="359">
        <f t="shared" si="269"/>
        <v>5</v>
      </c>
      <c r="O1571" s="359" t="str">
        <f t="shared" si="270"/>
        <v/>
      </c>
      <c r="P1571" s="341" t="str">
        <f t="shared" si="271"/>
        <v/>
      </c>
      <c r="Q1571" s="359">
        <f t="shared" si="272"/>
        <v>5</v>
      </c>
      <c r="R1571" s="359">
        <f t="shared" si="273"/>
        <v>1183</v>
      </c>
      <c r="S1571" s="359">
        <f t="shared" si="274"/>
        <v>1183</v>
      </c>
    </row>
    <row r="1572" spans="1:19" ht="12.75" customHeight="1" thickBot="1" x14ac:dyDescent="0.25">
      <c r="A1572" s="31" t="s">
        <v>332</v>
      </c>
      <c r="B1572" s="31" t="s">
        <v>2392</v>
      </c>
      <c r="C1572" s="31" t="s">
        <v>673</v>
      </c>
      <c r="F1572" s="31" t="s">
        <v>6</v>
      </c>
      <c r="G1572" s="354">
        <v>45314.493310185186</v>
      </c>
      <c r="H1572" s="354">
        <v>45314.493310185186</v>
      </c>
      <c r="I1572" s="19" t="str">
        <f t="shared" si="264"/>
        <v>J</v>
      </c>
      <c r="J1572" s="19" t="str">
        <f t="shared" si="265"/>
        <v>N</v>
      </c>
      <c r="K1572" s="19" t="str">
        <f t="shared" si="266"/>
        <v>zzzz</v>
      </c>
      <c r="L1572" s="19" t="str">
        <f t="shared" si="267"/>
        <v>VZ</v>
      </c>
      <c r="M1572" s="31" t="str">
        <f t="shared" si="268"/>
        <v>A</v>
      </c>
      <c r="N1572" s="620" t="str">
        <f t="shared" si="269"/>
        <v/>
      </c>
      <c r="O1572" s="620" t="str">
        <f t="shared" si="270"/>
        <v/>
      </c>
      <c r="P1572" s="31" t="str">
        <f t="shared" si="271"/>
        <v/>
      </c>
      <c r="Q1572" s="620">
        <f t="shared" si="272"/>
        <v>1</v>
      </c>
      <c r="R1572" s="620">
        <f t="shared" si="273"/>
        <v>1184</v>
      </c>
      <c r="S1572" s="620">
        <f t="shared" si="274"/>
        <v>1184</v>
      </c>
    </row>
    <row r="1573" spans="1:19" ht="12.75" customHeight="1" thickBot="1" x14ac:dyDescent="0.25">
      <c r="A1573" s="31" t="s">
        <v>332</v>
      </c>
      <c r="B1573" s="31" t="s">
        <v>2392</v>
      </c>
      <c r="C1573" s="31" t="s">
        <v>673</v>
      </c>
      <c r="F1573" s="31" t="s">
        <v>9</v>
      </c>
      <c r="G1573" s="354">
        <v>45309.619525462964</v>
      </c>
      <c r="H1573" s="354">
        <v>45632.628217592595</v>
      </c>
      <c r="I1573" s="19" t="str">
        <f t="shared" si="264"/>
        <v>J</v>
      </c>
      <c r="J1573" s="19" t="str">
        <f t="shared" si="265"/>
        <v>N</v>
      </c>
      <c r="K1573" s="19" t="str">
        <f t="shared" si="266"/>
        <v>zzzz</v>
      </c>
      <c r="L1573" s="19" t="str">
        <f t="shared" si="267"/>
        <v>VZ</v>
      </c>
      <c r="M1573" s="31" t="str">
        <f t="shared" si="268"/>
        <v>A</v>
      </c>
      <c r="N1573" s="620" t="str">
        <f t="shared" si="269"/>
        <v/>
      </c>
      <c r="O1573" s="620" t="str">
        <f t="shared" si="270"/>
        <v/>
      </c>
      <c r="P1573" s="31" t="str">
        <f t="shared" si="271"/>
        <v/>
      </c>
      <c r="Q1573" s="620">
        <f t="shared" si="272"/>
        <v>2</v>
      </c>
      <c r="R1573" s="620">
        <f t="shared" si="273"/>
        <v>1185</v>
      </c>
      <c r="S1573" s="620">
        <f t="shared" si="274"/>
        <v>1185</v>
      </c>
    </row>
    <row r="1574" spans="1:19" ht="12.75" customHeight="1" thickBot="1" x14ac:dyDescent="0.25">
      <c r="A1574" s="31" t="s">
        <v>332</v>
      </c>
      <c r="B1574" s="31" t="s">
        <v>2392</v>
      </c>
      <c r="C1574" s="31" t="s">
        <v>673</v>
      </c>
      <c r="F1574" s="31" t="s">
        <v>10</v>
      </c>
      <c r="G1574" s="354">
        <v>45953.43849537037</v>
      </c>
      <c r="H1574" s="354">
        <v>45953.43849537037</v>
      </c>
      <c r="I1574" s="19" t="str">
        <f t="shared" si="264"/>
        <v>J</v>
      </c>
      <c r="J1574" s="19" t="str">
        <f t="shared" si="265"/>
        <v>N</v>
      </c>
      <c r="K1574" s="19" t="str">
        <f t="shared" si="266"/>
        <v>zzzz</v>
      </c>
      <c r="L1574" s="19" t="str">
        <f t="shared" si="267"/>
        <v>VZ</v>
      </c>
      <c r="M1574" s="31" t="str">
        <f t="shared" si="268"/>
        <v>A</v>
      </c>
      <c r="N1574" s="620" t="str">
        <f t="shared" si="269"/>
        <v/>
      </c>
      <c r="O1574" s="620" t="str">
        <f t="shared" si="270"/>
        <v/>
      </c>
      <c r="P1574" s="31" t="str">
        <f t="shared" si="271"/>
        <v/>
      </c>
      <c r="Q1574" s="620">
        <f t="shared" si="272"/>
        <v>3</v>
      </c>
      <c r="R1574" s="620">
        <f t="shared" si="273"/>
        <v>1186</v>
      </c>
      <c r="S1574" s="620">
        <f t="shared" si="274"/>
        <v>1186</v>
      </c>
    </row>
    <row r="1575" spans="1:19" ht="12.75" customHeight="1" thickBot="1" x14ac:dyDescent="0.25">
      <c r="A1575" s="341" t="s">
        <v>332</v>
      </c>
      <c r="B1575" s="341" t="s">
        <v>2392</v>
      </c>
      <c r="C1575" s="341" t="s">
        <v>673</v>
      </c>
      <c r="F1575" s="341" t="s">
        <v>11</v>
      </c>
      <c r="G1575" s="354">
        <v>45824.573298611111</v>
      </c>
      <c r="H1575" s="354">
        <v>45824.573298611111</v>
      </c>
      <c r="I1575" s="19" t="str">
        <f t="shared" si="264"/>
        <v>J</v>
      </c>
      <c r="J1575" s="19" t="str">
        <f t="shared" si="265"/>
        <v>N</v>
      </c>
      <c r="K1575" s="19" t="str">
        <f t="shared" si="266"/>
        <v>zzzz</v>
      </c>
      <c r="L1575" s="19" t="str">
        <f t="shared" si="267"/>
        <v>VZ</v>
      </c>
      <c r="M1575" s="341" t="str">
        <f t="shared" si="268"/>
        <v>A</v>
      </c>
      <c r="N1575" s="359" t="str">
        <f t="shared" si="269"/>
        <v/>
      </c>
      <c r="O1575" s="359" t="str">
        <f t="shared" si="270"/>
        <v/>
      </c>
      <c r="P1575" s="341" t="str">
        <f t="shared" si="271"/>
        <v/>
      </c>
      <c r="Q1575" s="359">
        <f t="shared" si="272"/>
        <v>4</v>
      </c>
      <c r="R1575" s="359">
        <f t="shared" si="273"/>
        <v>1187</v>
      </c>
      <c r="S1575" s="359">
        <f t="shared" si="274"/>
        <v>1187</v>
      </c>
    </row>
    <row r="1576" spans="1:19" ht="12.75" customHeight="1" thickBot="1" x14ac:dyDescent="0.25">
      <c r="A1576" s="341" t="s">
        <v>332</v>
      </c>
      <c r="B1576" s="341" t="s">
        <v>2392</v>
      </c>
      <c r="C1576" s="341" t="s">
        <v>673</v>
      </c>
      <c r="F1576" s="341" t="s">
        <v>15</v>
      </c>
      <c r="G1576" s="354">
        <v>44523</v>
      </c>
      <c r="H1576" s="354">
        <v>44603.340428240743</v>
      </c>
      <c r="I1576" s="19" t="str">
        <f t="shared" si="264"/>
        <v>J</v>
      </c>
      <c r="J1576" s="19" t="str">
        <f t="shared" si="265"/>
        <v>N</v>
      </c>
      <c r="K1576" s="19" t="str">
        <f t="shared" si="266"/>
        <v>zzzz</v>
      </c>
      <c r="L1576" s="19" t="str">
        <f t="shared" si="267"/>
        <v>VZ</v>
      </c>
      <c r="M1576" s="341" t="str">
        <f t="shared" si="268"/>
        <v>A</v>
      </c>
      <c r="N1576" s="359" t="str">
        <f t="shared" si="269"/>
        <v/>
      </c>
      <c r="O1576" s="359" t="str">
        <f t="shared" si="270"/>
        <v/>
      </c>
      <c r="P1576" s="341" t="str">
        <f t="shared" si="271"/>
        <v/>
      </c>
      <c r="Q1576" s="359">
        <f t="shared" si="272"/>
        <v>5</v>
      </c>
      <c r="R1576" s="359">
        <f t="shared" si="273"/>
        <v>1188</v>
      </c>
      <c r="S1576" s="359">
        <f t="shared" si="274"/>
        <v>1188</v>
      </c>
    </row>
    <row r="1577" spans="1:19" ht="12.75" customHeight="1" thickBot="1" x14ac:dyDescent="0.25">
      <c r="A1577" s="341" t="s">
        <v>332</v>
      </c>
      <c r="B1577" s="341" t="s">
        <v>2392</v>
      </c>
      <c r="C1577" s="341" t="s">
        <v>673</v>
      </c>
      <c r="F1577" s="341" t="s">
        <v>12</v>
      </c>
      <c r="G1577" s="354">
        <v>45812.687673611108</v>
      </c>
      <c r="H1577" s="354">
        <v>45812.687673611108</v>
      </c>
      <c r="I1577" s="19" t="str">
        <f t="shared" si="264"/>
        <v>J</v>
      </c>
      <c r="J1577" s="19" t="str">
        <f t="shared" si="265"/>
        <v>N</v>
      </c>
      <c r="K1577" s="19" t="str">
        <f t="shared" si="266"/>
        <v>zzzz</v>
      </c>
      <c r="L1577" s="19" t="str">
        <f t="shared" si="267"/>
        <v>VZ</v>
      </c>
      <c r="M1577" s="341" t="str">
        <f t="shared" si="268"/>
        <v>A</v>
      </c>
      <c r="N1577" s="359">
        <f t="shared" si="269"/>
        <v>6</v>
      </c>
      <c r="O1577" s="359" t="str">
        <f t="shared" si="270"/>
        <v/>
      </c>
      <c r="P1577" s="341" t="str">
        <f t="shared" si="271"/>
        <v/>
      </c>
      <c r="Q1577" s="359">
        <f t="shared" si="272"/>
        <v>6</v>
      </c>
      <c r="R1577" s="359">
        <f t="shared" si="273"/>
        <v>1189</v>
      </c>
      <c r="S1577" s="359">
        <f t="shared" si="274"/>
        <v>1189</v>
      </c>
    </row>
    <row r="1578" spans="1:19" ht="12.75" customHeight="1" thickBot="1" x14ac:dyDescent="0.25">
      <c r="A1578" s="31" t="s">
        <v>336</v>
      </c>
      <c r="B1578" s="31" t="s">
        <v>1688</v>
      </c>
      <c r="C1578" s="31" t="s">
        <v>673</v>
      </c>
      <c r="F1578" s="31" t="s">
        <v>6</v>
      </c>
      <c r="G1578" s="354">
        <v>45314.493483796294</v>
      </c>
      <c r="H1578" s="354">
        <v>45314.493483796294</v>
      </c>
      <c r="I1578" s="19" t="str">
        <f t="shared" si="264"/>
        <v>J</v>
      </c>
      <c r="J1578" s="19" t="str">
        <f t="shared" si="265"/>
        <v>N</v>
      </c>
      <c r="K1578" s="19" t="str">
        <f t="shared" si="266"/>
        <v>zzzz</v>
      </c>
      <c r="L1578" s="19" t="str">
        <f t="shared" si="267"/>
        <v>VZ</v>
      </c>
      <c r="M1578" s="31" t="str">
        <f t="shared" si="268"/>
        <v>A</v>
      </c>
      <c r="N1578" s="620" t="str">
        <f t="shared" si="269"/>
        <v/>
      </c>
      <c r="O1578" s="620" t="str">
        <f t="shared" si="270"/>
        <v/>
      </c>
      <c r="P1578" s="31" t="str">
        <f t="shared" si="271"/>
        <v/>
      </c>
      <c r="Q1578" s="620">
        <f t="shared" si="272"/>
        <v>1</v>
      </c>
      <c r="R1578" s="620">
        <f t="shared" si="273"/>
        <v>1190</v>
      </c>
      <c r="S1578" s="620">
        <f t="shared" si="274"/>
        <v>1190</v>
      </c>
    </row>
    <row r="1579" spans="1:19" ht="12.75" customHeight="1" thickBot="1" x14ac:dyDescent="0.25">
      <c r="A1579" s="31" t="s">
        <v>336</v>
      </c>
      <c r="B1579" s="31" t="s">
        <v>1688</v>
      </c>
      <c r="C1579" s="31" t="s">
        <v>673</v>
      </c>
      <c r="F1579" s="31" t="s">
        <v>9</v>
      </c>
      <c r="G1579" s="354">
        <v>45309.619687500002</v>
      </c>
      <c r="H1579" s="354">
        <v>45632.628344907411</v>
      </c>
      <c r="I1579" s="19" t="str">
        <f t="shared" si="264"/>
        <v>J</v>
      </c>
      <c r="J1579" s="19" t="str">
        <f t="shared" si="265"/>
        <v>N</v>
      </c>
      <c r="K1579" s="19" t="str">
        <f t="shared" si="266"/>
        <v>zzzz</v>
      </c>
      <c r="L1579" s="19" t="str">
        <f t="shared" si="267"/>
        <v>VZ</v>
      </c>
      <c r="M1579" s="31" t="str">
        <f t="shared" si="268"/>
        <v>A</v>
      </c>
      <c r="N1579" s="620" t="str">
        <f t="shared" si="269"/>
        <v/>
      </c>
      <c r="O1579" s="620" t="str">
        <f t="shared" si="270"/>
        <v/>
      </c>
      <c r="P1579" s="31" t="str">
        <f t="shared" si="271"/>
        <v/>
      </c>
      <c r="Q1579" s="620">
        <f t="shared" si="272"/>
        <v>2</v>
      </c>
      <c r="R1579" s="620">
        <f t="shared" si="273"/>
        <v>1191</v>
      </c>
      <c r="S1579" s="620">
        <f t="shared" si="274"/>
        <v>1191</v>
      </c>
    </row>
    <row r="1580" spans="1:19" ht="12.75" customHeight="1" thickBot="1" x14ac:dyDescent="0.25">
      <c r="A1580" s="31" t="s">
        <v>336</v>
      </c>
      <c r="B1580" s="31" t="s">
        <v>1688</v>
      </c>
      <c r="C1580" s="31" t="s">
        <v>673</v>
      </c>
      <c r="F1580" s="31" t="s">
        <v>10</v>
      </c>
      <c r="G1580" s="354">
        <v>43866.422037037039</v>
      </c>
      <c r="H1580" s="354">
        <v>45453.669363425928</v>
      </c>
      <c r="I1580" s="19" t="str">
        <f t="shared" si="264"/>
        <v>J</v>
      </c>
      <c r="J1580" s="19" t="str">
        <f t="shared" si="265"/>
        <v>N</v>
      </c>
      <c r="K1580" s="19" t="str">
        <f t="shared" si="266"/>
        <v>zzzz</v>
      </c>
      <c r="L1580" s="19" t="str">
        <f t="shared" si="267"/>
        <v>VZ</v>
      </c>
      <c r="M1580" s="31" t="str">
        <f t="shared" si="268"/>
        <v>A</v>
      </c>
      <c r="N1580" s="620" t="str">
        <f t="shared" si="269"/>
        <v/>
      </c>
      <c r="O1580" s="620" t="str">
        <f t="shared" si="270"/>
        <v/>
      </c>
      <c r="P1580" s="31" t="str">
        <f t="shared" si="271"/>
        <v/>
      </c>
      <c r="Q1580" s="620">
        <f t="shared" si="272"/>
        <v>3</v>
      </c>
      <c r="R1580" s="620">
        <f t="shared" si="273"/>
        <v>1192</v>
      </c>
      <c r="S1580" s="620">
        <f t="shared" si="274"/>
        <v>1192</v>
      </c>
    </row>
    <row r="1581" spans="1:19" ht="12.75" customHeight="1" thickBot="1" x14ac:dyDescent="0.25">
      <c r="A1581" s="31" t="s">
        <v>336</v>
      </c>
      <c r="B1581" s="31" t="s">
        <v>1688</v>
      </c>
      <c r="C1581" s="31" t="s">
        <v>673</v>
      </c>
      <c r="F1581" s="31" t="s">
        <v>11</v>
      </c>
      <c r="G1581" s="354">
        <v>45803.465937499997</v>
      </c>
      <c r="H1581" s="354">
        <v>45803.465937499997</v>
      </c>
      <c r="I1581" s="19" t="str">
        <f t="shared" si="264"/>
        <v>J</v>
      </c>
      <c r="J1581" s="19" t="str">
        <f t="shared" si="265"/>
        <v>N</v>
      </c>
      <c r="K1581" s="19" t="str">
        <f t="shared" si="266"/>
        <v>zzzz</v>
      </c>
      <c r="L1581" s="19" t="str">
        <f t="shared" si="267"/>
        <v>VZ</v>
      </c>
      <c r="M1581" s="31" t="str">
        <f t="shared" si="268"/>
        <v>A</v>
      </c>
      <c r="N1581" s="620" t="str">
        <f t="shared" si="269"/>
        <v/>
      </c>
      <c r="O1581" s="620" t="str">
        <f t="shared" si="270"/>
        <v/>
      </c>
      <c r="P1581" s="31" t="str">
        <f t="shared" si="271"/>
        <v/>
      </c>
      <c r="Q1581" s="620">
        <f t="shared" si="272"/>
        <v>4</v>
      </c>
      <c r="R1581" s="620">
        <f t="shared" si="273"/>
        <v>1193</v>
      </c>
      <c r="S1581" s="620">
        <f t="shared" si="274"/>
        <v>1193</v>
      </c>
    </row>
    <row r="1582" spans="1:19" ht="12.75" customHeight="1" thickBot="1" x14ac:dyDescent="0.25">
      <c r="A1582" s="31" t="s">
        <v>336</v>
      </c>
      <c r="B1582" s="31" t="s">
        <v>1688</v>
      </c>
      <c r="C1582" s="31" t="s">
        <v>673</v>
      </c>
      <c r="F1582" s="31" t="s">
        <v>15</v>
      </c>
      <c r="G1582" s="354">
        <v>44523</v>
      </c>
      <c r="H1582" s="354">
        <v>44648.505057870374</v>
      </c>
      <c r="I1582" s="19" t="str">
        <f t="shared" si="264"/>
        <v>J</v>
      </c>
      <c r="J1582" s="19" t="str">
        <f t="shared" si="265"/>
        <v>N</v>
      </c>
      <c r="K1582" s="19" t="str">
        <f t="shared" si="266"/>
        <v>zzzz</v>
      </c>
      <c r="L1582" s="19" t="str">
        <f t="shared" si="267"/>
        <v>VZ</v>
      </c>
      <c r="M1582" s="31" t="str">
        <f t="shared" si="268"/>
        <v>A</v>
      </c>
      <c r="N1582" s="620" t="str">
        <f t="shared" si="269"/>
        <v/>
      </c>
      <c r="O1582" s="620" t="str">
        <f t="shared" si="270"/>
        <v/>
      </c>
      <c r="P1582" s="31" t="str">
        <f t="shared" si="271"/>
        <v/>
      </c>
      <c r="Q1582" s="620">
        <f t="shared" si="272"/>
        <v>5</v>
      </c>
      <c r="R1582" s="620">
        <f t="shared" si="273"/>
        <v>1194</v>
      </c>
      <c r="S1582" s="620">
        <f t="shared" si="274"/>
        <v>1194</v>
      </c>
    </row>
    <row r="1583" spans="1:19" ht="12.75" customHeight="1" thickBot="1" x14ac:dyDescent="0.25">
      <c r="A1583" s="341" t="s">
        <v>336</v>
      </c>
      <c r="B1583" s="341" t="s">
        <v>1688</v>
      </c>
      <c r="C1583" s="341" t="s">
        <v>673</v>
      </c>
      <c r="F1583" s="341" t="s">
        <v>12</v>
      </c>
      <c r="G1583" s="354">
        <v>43441.33189814815</v>
      </c>
      <c r="H1583" s="354">
        <v>44760.383611111109</v>
      </c>
      <c r="I1583" s="19" t="str">
        <f t="shared" si="264"/>
        <v>J</v>
      </c>
      <c r="J1583" s="19" t="str">
        <f t="shared" si="265"/>
        <v>N</v>
      </c>
      <c r="K1583" s="19" t="str">
        <f t="shared" si="266"/>
        <v>zzzz</v>
      </c>
      <c r="L1583" s="19" t="str">
        <f t="shared" si="267"/>
        <v>VZ</v>
      </c>
      <c r="M1583" s="31" t="str">
        <f t="shared" si="268"/>
        <v>A</v>
      </c>
      <c r="N1583" s="620">
        <f t="shared" si="269"/>
        <v>6</v>
      </c>
      <c r="O1583" s="620" t="str">
        <f t="shared" si="270"/>
        <v/>
      </c>
      <c r="P1583" s="31" t="str">
        <f t="shared" si="271"/>
        <v/>
      </c>
      <c r="Q1583" s="620">
        <f t="shared" si="272"/>
        <v>6</v>
      </c>
      <c r="R1583" s="620">
        <f t="shared" si="273"/>
        <v>1195</v>
      </c>
      <c r="S1583" s="620">
        <f t="shared" si="274"/>
        <v>1195</v>
      </c>
    </row>
    <row r="1584" spans="1:19" ht="12.75" customHeight="1" thickBot="1" x14ac:dyDescent="0.25">
      <c r="A1584" s="31" t="s">
        <v>719</v>
      </c>
      <c r="B1584" s="31" t="s">
        <v>916</v>
      </c>
      <c r="C1584" s="31" t="s">
        <v>673</v>
      </c>
      <c r="F1584" s="31" t="s">
        <v>6</v>
      </c>
      <c r="G1584" s="354">
        <v>45006.409849537034</v>
      </c>
      <c r="H1584" s="354">
        <v>45006.409849537034</v>
      </c>
      <c r="I1584" s="19" t="str">
        <f t="shared" si="264"/>
        <v>J</v>
      </c>
      <c r="J1584" s="19" t="str">
        <f t="shared" si="265"/>
        <v>N</v>
      </c>
      <c r="K1584" s="19" t="str">
        <f t="shared" si="266"/>
        <v>zzzz</v>
      </c>
      <c r="L1584" s="19" t="str">
        <f t="shared" si="267"/>
        <v>WK</v>
      </c>
      <c r="M1584" s="31" t="str">
        <f t="shared" si="268"/>
        <v>A</v>
      </c>
      <c r="N1584" s="620" t="str">
        <f t="shared" si="269"/>
        <v/>
      </c>
      <c r="O1584" s="620" t="str">
        <f t="shared" si="270"/>
        <v/>
      </c>
      <c r="P1584" s="31" t="str">
        <f t="shared" si="271"/>
        <v/>
      </c>
      <c r="Q1584" s="620">
        <f t="shared" si="272"/>
        <v>1</v>
      </c>
      <c r="R1584" s="620">
        <f t="shared" si="273"/>
        <v>1196</v>
      </c>
      <c r="S1584" s="620">
        <f t="shared" si="274"/>
        <v>1196</v>
      </c>
    </row>
    <row r="1585" spans="1:19" ht="12.75" customHeight="1" thickBot="1" x14ac:dyDescent="0.25">
      <c r="A1585" s="31" t="s">
        <v>719</v>
      </c>
      <c r="B1585" s="31" t="s">
        <v>916</v>
      </c>
      <c r="C1585" s="31" t="s">
        <v>673</v>
      </c>
      <c r="F1585" s="31" t="s">
        <v>9</v>
      </c>
      <c r="G1585" s="354">
        <v>45007.654814814814</v>
      </c>
      <c r="H1585" s="354">
        <v>45632.629236111112</v>
      </c>
      <c r="I1585" s="19" t="str">
        <f t="shared" si="264"/>
        <v>J</v>
      </c>
      <c r="J1585" s="19" t="str">
        <f t="shared" si="265"/>
        <v>N</v>
      </c>
      <c r="K1585" s="19" t="str">
        <f t="shared" si="266"/>
        <v>zzzz</v>
      </c>
      <c r="L1585" s="19" t="str">
        <f t="shared" si="267"/>
        <v>WK</v>
      </c>
      <c r="M1585" s="31" t="str">
        <f t="shared" si="268"/>
        <v>A</v>
      </c>
      <c r="N1585" s="620" t="str">
        <f t="shared" si="269"/>
        <v/>
      </c>
      <c r="O1585" s="620" t="str">
        <f t="shared" si="270"/>
        <v/>
      </c>
      <c r="P1585" s="31" t="str">
        <f t="shared" si="271"/>
        <v/>
      </c>
      <c r="Q1585" s="620">
        <f t="shared" si="272"/>
        <v>2</v>
      </c>
      <c r="R1585" s="620">
        <f t="shared" si="273"/>
        <v>1197</v>
      </c>
      <c r="S1585" s="620">
        <f t="shared" si="274"/>
        <v>1197</v>
      </c>
    </row>
    <row r="1586" spans="1:19" ht="12.75" customHeight="1" thickBot="1" x14ac:dyDescent="0.25">
      <c r="A1586" s="31" t="s">
        <v>719</v>
      </c>
      <c r="B1586" s="31" t="s">
        <v>916</v>
      </c>
      <c r="C1586" s="31" t="s">
        <v>673</v>
      </c>
      <c r="F1586" s="31" t="s">
        <v>11</v>
      </c>
      <c r="G1586" s="354">
        <v>45693.567974537036</v>
      </c>
      <c r="H1586" s="354">
        <v>45693.567974537036</v>
      </c>
      <c r="I1586" s="19" t="str">
        <f t="shared" si="264"/>
        <v>J</v>
      </c>
      <c r="J1586" s="19" t="str">
        <f t="shared" si="265"/>
        <v>N</v>
      </c>
      <c r="K1586" s="19" t="str">
        <f t="shared" si="266"/>
        <v>zzzz</v>
      </c>
      <c r="L1586" s="19" t="str">
        <f t="shared" si="267"/>
        <v>WK</v>
      </c>
      <c r="M1586" s="31" t="str">
        <f t="shared" si="268"/>
        <v>A</v>
      </c>
      <c r="N1586" s="620" t="str">
        <f t="shared" si="269"/>
        <v/>
      </c>
      <c r="O1586" s="620" t="str">
        <f t="shared" si="270"/>
        <v/>
      </c>
      <c r="P1586" s="31" t="str">
        <f t="shared" si="271"/>
        <v/>
      </c>
      <c r="Q1586" s="620">
        <f t="shared" si="272"/>
        <v>3</v>
      </c>
      <c r="R1586" s="620">
        <f t="shared" si="273"/>
        <v>1198</v>
      </c>
      <c r="S1586" s="620">
        <f t="shared" si="274"/>
        <v>1198</v>
      </c>
    </row>
    <row r="1587" spans="1:19" ht="12.75" customHeight="1" thickBot="1" x14ac:dyDescent="0.25">
      <c r="A1587" s="31" t="s">
        <v>719</v>
      </c>
      <c r="B1587" s="31" t="s">
        <v>916</v>
      </c>
      <c r="C1587" s="31" t="s">
        <v>673</v>
      </c>
      <c r="F1587" s="31" t="s">
        <v>15</v>
      </c>
      <c r="G1587" s="354">
        <v>44523</v>
      </c>
      <c r="H1587" s="354">
        <v>45660.409421296295</v>
      </c>
      <c r="I1587" s="19" t="str">
        <f t="shared" si="264"/>
        <v>J</v>
      </c>
      <c r="J1587" s="19" t="str">
        <f t="shared" si="265"/>
        <v>N</v>
      </c>
      <c r="K1587" s="19" t="str">
        <f t="shared" si="266"/>
        <v>zzzz</v>
      </c>
      <c r="L1587" s="19" t="str">
        <f t="shared" si="267"/>
        <v>WK</v>
      </c>
      <c r="M1587" s="31" t="str">
        <f t="shared" si="268"/>
        <v>A</v>
      </c>
      <c r="N1587" s="620" t="str">
        <f t="shared" si="269"/>
        <v/>
      </c>
      <c r="O1587" s="620" t="str">
        <f t="shared" si="270"/>
        <v/>
      </c>
      <c r="P1587" s="31" t="str">
        <f t="shared" si="271"/>
        <v/>
      </c>
      <c r="Q1587" s="620">
        <f t="shared" si="272"/>
        <v>4</v>
      </c>
      <c r="R1587" s="620">
        <f t="shared" si="273"/>
        <v>1199</v>
      </c>
      <c r="S1587" s="620">
        <f t="shared" si="274"/>
        <v>1199</v>
      </c>
    </row>
    <row r="1588" spans="1:19" ht="12.75" customHeight="1" thickBot="1" x14ac:dyDescent="0.25">
      <c r="A1588" s="31" t="s">
        <v>719</v>
      </c>
      <c r="B1588" s="31" t="s">
        <v>916</v>
      </c>
      <c r="C1588" s="31" t="s">
        <v>673</v>
      </c>
      <c r="F1588" s="31" t="s">
        <v>12</v>
      </c>
      <c r="G1588" s="354">
        <v>45812.688206018516</v>
      </c>
      <c r="H1588" s="354">
        <v>45812.688206018516</v>
      </c>
      <c r="I1588" s="19" t="str">
        <f t="shared" si="264"/>
        <v>J</v>
      </c>
      <c r="J1588" s="19" t="str">
        <f t="shared" si="265"/>
        <v>N</v>
      </c>
      <c r="K1588" s="19" t="str">
        <f t="shared" si="266"/>
        <v>zzzz</v>
      </c>
      <c r="L1588" s="19" t="str">
        <f t="shared" si="267"/>
        <v>WK</v>
      </c>
      <c r="M1588" s="31" t="str">
        <f t="shared" si="268"/>
        <v>A</v>
      </c>
      <c r="N1588" s="620">
        <f t="shared" si="269"/>
        <v>5</v>
      </c>
      <c r="O1588" s="620" t="str">
        <f t="shared" si="270"/>
        <v/>
      </c>
      <c r="P1588" s="31" t="str">
        <f t="shared" si="271"/>
        <v/>
      </c>
      <c r="Q1588" s="620">
        <f t="shared" si="272"/>
        <v>5</v>
      </c>
      <c r="R1588" s="620">
        <f t="shared" si="273"/>
        <v>1200</v>
      </c>
      <c r="S1588" s="620">
        <f t="shared" si="274"/>
        <v>1200</v>
      </c>
    </row>
    <row r="1589" spans="1:19" ht="12.75" customHeight="1" thickBot="1" x14ac:dyDescent="0.25">
      <c r="A1589" s="31" t="s">
        <v>223</v>
      </c>
      <c r="B1589" s="31" t="s">
        <v>734</v>
      </c>
      <c r="C1589" s="31" t="s">
        <v>673</v>
      </c>
      <c r="F1589" s="31" t="s">
        <v>6</v>
      </c>
      <c r="G1589" s="354">
        <v>45314.494340277779</v>
      </c>
      <c r="H1589" s="354">
        <v>45314.494340277779</v>
      </c>
      <c r="I1589" s="19" t="str">
        <f t="shared" si="264"/>
        <v>J</v>
      </c>
      <c r="J1589" s="19" t="str">
        <f t="shared" si="265"/>
        <v>N</v>
      </c>
      <c r="K1589" s="19" t="str">
        <f t="shared" si="266"/>
        <v>zzzz</v>
      </c>
      <c r="L1589" s="19" t="str">
        <f t="shared" si="267"/>
        <v>WO</v>
      </c>
      <c r="M1589" s="31" t="str">
        <f t="shared" si="268"/>
        <v>A</v>
      </c>
      <c r="N1589" s="620" t="str">
        <f t="shared" si="269"/>
        <v/>
      </c>
      <c r="O1589" s="620" t="str">
        <f t="shared" si="270"/>
        <v/>
      </c>
      <c r="P1589" s="31" t="str">
        <f t="shared" si="271"/>
        <v/>
      </c>
      <c r="Q1589" s="620">
        <f t="shared" si="272"/>
        <v>1</v>
      </c>
      <c r="R1589" s="620">
        <f t="shared" si="273"/>
        <v>1201</v>
      </c>
      <c r="S1589" s="620">
        <f t="shared" si="274"/>
        <v>1201</v>
      </c>
    </row>
    <row r="1590" spans="1:19" ht="12.75" customHeight="1" thickBot="1" x14ac:dyDescent="0.25">
      <c r="A1590" s="341" t="s">
        <v>223</v>
      </c>
      <c r="B1590" s="341" t="s">
        <v>734</v>
      </c>
      <c r="C1590" s="341" t="s">
        <v>673</v>
      </c>
      <c r="F1590" s="341" t="s">
        <v>8</v>
      </c>
      <c r="G1590" s="354">
        <v>42622</v>
      </c>
      <c r="H1590" s="354">
        <v>45565.422291666669</v>
      </c>
      <c r="I1590" s="19" t="str">
        <f t="shared" si="264"/>
        <v>J</v>
      </c>
      <c r="J1590" s="19" t="str">
        <f t="shared" si="265"/>
        <v>N</v>
      </c>
      <c r="K1590" s="19" t="str">
        <f t="shared" si="266"/>
        <v>zzzz</v>
      </c>
      <c r="L1590" s="19" t="str">
        <f t="shared" si="267"/>
        <v>WO</v>
      </c>
      <c r="M1590" s="31" t="str">
        <f t="shared" si="268"/>
        <v>A</v>
      </c>
      <c r="N1590" s="620" t="str">
        <f t="shared" si="269"/>
        <v/>
      </c>
      <c r="O1590" s="620" t="str">
        <f t="shared" si="270"/>
        <v/>
      </c>
      <c r="P1590" s="31" t="str">
        <f t="shared" si="271"/>
        <v/>
      </c>
      <c r="Q1590" s="620">
        <f t="shared" si="272"/>
        <v>2</v>
      </c>
      <c r="R1590" s="620">
        <f t="shared" si="273"/>
        <v>1202</v>
      </c>
      <c r="S1590" s="620">
        <f t="shared" si="274"/>
        <v>1202</v>
      </c>
    </row>
    <row r="1591" spans="1:19" ht="12.75" customHeight="1" thickBot="1" x14ac:dyDescent="0.25">
      <c r="A1591" s="31" t="s">
        <v>223</v>
      </c>
      <c r="B1591" s="31" t="s">
        <v>734</v>
      </c>
      <c r="C1591" s="31" t="s">
        <v>673</v>
      </c>
      <c r="F1591" s="31" t="s">
        <v>9</v>
      </c>
      <c r="G1591" s="354">
        <v>45309.620347222219</v>
      </c>
      <c r="H1591" s="354">
        <v>45632.629502314812</v>
      </c>
      <c r="I1591" s="19" t="str">
        <f t="shared" si="264"/>
        <v>J</v>
      </c>
      <c r="J1591" s="19" t="str">
        <f t="shared" si="265"/>
        <v>N</v>
      </c>
      <c r="K1591" s="19" t="str">
        <f t="shared" si="266"/>
        <v>zzzz</v>
      </c>
      <c r="L1591" s="19" t="str">
        <f t="shared" si="267"/>
        <v>WO</v>
      </c>
      <c r="M1591" s="31" t="str">
        <f t="shared" si="268"/>
        <v>A</v>
      </c>
      <c r="N1591" s="620" t="str">
        <f t="shared" si="269"/>
        <v/>
      </c>
      <c r="O1591" s="620" t="str">
        <f t="shared" si="270"/>
        <v/>
      </c>
      <c r="P1591" s="31" t="str">
        <f t="shared" si="271"/>
        <v/>
      </c>
      <c r="Q1591" s="620">
        <f t="shared" si="272"/>
        <v>3</v>
      </c>
      <c r="R1591" s="620">
        <f t="shared" si="273"/>
        <v>1203</v>
      </c>
      <c r="S1591" s="620">
        <f t="shared" si="274"/>
        <v>1203</v>
      </c>
    </row>
    <row r="1592" spans="1:19" ht="12.75" customHeight="1" thickBot="1" x14ac:dyDescent="0.25">
      <c r="A1592" s="31" t="s">
        <v>223</v>
      </c>
      <c r="B1592" s="31" t="s">
        <v>734</v>
      </c>
      <c r="C1592" s="31" t="s">
        <v>673</v>
      </c>
      <c r="F1592" s="31" t="s">
        <v>11</v>
      </c>
      <c r="G1592" s="354">
        <v>45799.35255787037</v>
      </c>
      <c r="H1592" s="354">
        <v>45799.35255787037</v>
      </c>
      <c r="I1592" s="19" t="str">
        <f t="shared" si="264"/>
        <v>J</v>
      </c>
      <c r="J1592" s="19" t="str">
        <f t="shared" si="265"/>
        <v>N</v>
      </c>
      <c r="K1592" s="19" t="str">
        <f t="shared" si="266"/>
        <v>zzzz</v>
      </c>
      <c r="L1592" s="19" t="str">
        <f t="shared" si="267"/>
        <v>WO</v>
      </c>
      <c r="M1592" s="31" t="str">
        <f t="shared" si="268"/>
        <v>A</v>
      </c>
      <c r="N1592" s="620" t="str">
        <f t="shared" si="269"/>
        <v/>
      </c>
      <c r="O1592" s="620" t="str">
        <f t="shared" si="270"/>
        <v/>
      </c>
      <c r="P1592" s="31" t="str">
        <f t="shared" si="271"/>
        <v/>
      </c>
      <c r="Q1592" s="620">
        <f t="shared" si="272"/>
        <v>4</v>
      </c>
      <c r="R1592" s="620">
        <f t="shared" si="273"/>
        <v>1204</v>
      </c>
      <c r="S1592" s="620">
        <f t="shared" si="274"/>
        <v>1204</v>
      </c>
    </row>
    <row r="1593" spans="1:19" ht="12.75" customHeight="1" thickBot="1" x14ac:dyDescent="0.25">
      <c r="A1593" s="31" t="s">
        <v>223</v>
      </c>
      <c r="B1593" s="31" t="s">
        <v>734</v>
      </c>
      <c r="C1593" s="31" t="s">
        <v>673</v>
      </c>
      <c r="E1593" s="341">
        <v>2</v>
      </c>
      <c r="F1593" s="31" t="s">
        <v>15</v>
      </c>
      <c r="G1593" s="354">
        <v>43768.347222222219</v>
      </c>
      <c r="H1593" s="354">
        <v>44978.607824074075</v>
      </c>
      <c r="I1593" s="19" t="str">
        <f t="shared" si="264"/>
        <v>J</v>
      </c>
      <c r="J1593" s="19" t="str">
        <f t="shared" si="265"/>
        <v>N</v>
      </c>
      <c r="K1593" s="19" t="str">
        <f t="shared" si="266"/>
        <v>zzzz</v>
      </c>
      <c r="L1593" s="19" t="str">
        <f t="shared" si="267"/>
        <v>WO</v>
      </c>
      <c r="M1593" s="31" t="str">
        <f t="shared" si="268"/>
        <v>A</v>
      </c>
      <c r="N1593" s="620" t="str">
        <f t="shared" si="269"/>
        <v/>
      </c>
      <c r="O1593" s="620" t="str">
        <f t="shared" si="270"/>
        <v/>
      </c>
      <c r="P1593" s="31" t="str">
        <f t="shared" si="271"/>
        <v/>
      </c>
      <c r="Q1593" s="620">
        <f t="shared" si="272"/>
        <v>5</v>
      </c>
      <c r="R1593" s="620">
        <f t="shared" si="273"/>
        <v>1205</v>
      </c>
      <c r="S1593" s="620">
        <f t="shared" si="274"/>
        <v>1205</v>
      </c>
    </row>
    <row r="1594" spans="1:19" ht="12.75" customHeight="1" thickBot="1" x14ac:dyDescent="0.25">
      <c r="A1594" s="341" t="s">
        <v>223</v>
      </c>
      <c r="B1594" s="341" t="s">
        <v>734</v>
      </c>
      <c r="C1594" s="341" t="s">
        <v>673</v>
      </c>
      <c r="F1594" s="341" t="s">
        <v>12</v>
      </c>
      <c r="G1594" s="354">
        <v>45812.688298611109</v>
      </c>
      <c r="H1594" s="354">
        <v>45812.688298611109</v>
      </c>
      <c r="I1594" s="19" t="str">
        <f t="shared" si="264"/>
        <v>J</v>
      </c>
      <c r="J1594" s="19" t="str">
        <f t="shared" si="265"/>
        <v>N</v>
      </c>
      <c r="K1594" s="19" t="str">
        <f t="shared" si="266"/>
        <v>zzzz</v>
      </c>
      <c r="L1594" s="19" t="str">
        <f t="shared" si="267"/>
        <v>WO</v>
      </c>
      <c r="M1594" s="31" t="str">
        <f t="shared" si="268"/>
        <v>A</v>
      </c>
      <c r="N1594" s="620">
        <f t="shared" si="269"/>
        <v>6</v>
      </c>
      <c r="O1594" s="620" t="str">
        <f t="shared" si="270"/>
        <v/>
      </c>
      <c r="P1594" s="31" t="str">
        <f t="shared" si="271"/>
        <v/>
      </c>
      <c r="Q1594" s="620">
        <f t="shared" si="272"/>
        <v>6</v>
      </c>
      <c r="R1594" s="620">
        <f t="shared" si="273"/>
        <v>1206</v>
      </c>
      <c r="S1594" s="620">
        <f t="shared" si="274"/>
        <v>1206</v>
      </c>
    </row>
    <row r="1595" spans="1:19" ht="12.75" customHeight="1" thickBot="1" x14ac:dyDescent="0.25">
      <c r="A1595" s="341" t="s">
        <v>1156</v>
      </c>
      <c r="B1595" s="341" t="s">
        <v>1561</v>
      </c>
      <c r="C1595" s="341" t="s">
        <v>673</v>
      </c>
      <c r="F1595" s="341" t="s">
        <v>6</v>
      </c>
      <c r="G1595" s="354">
        <v>45314.496018518519</v>
      </c>
      <c r="H1595" s="354">
        <v>45314.496018518519</v>
      </c>
      <c r="I1595" s="19" t="str">
        <f t="shared" si="264"/>
        <v>J</v>
      </c>
      <c r="J1595" s="19" t="str">
        <f t="shared" si="265"/>
        <v>N</v>
      </c>
      <c r="K1595" s="19" t="str">
        <f t="shared" si="266"/>
        <v>zzzz</v>
      </c>
      <c r="L1595" s="19" t="str">
        <f t="shared" si="267"/>
        <v>WT</v>
      </c>
      <c r="M1595" s="31" t="str">
        <f t="shared" si="268"/>
        <v>A</v>
      </c>
      <c r="N1595" s="620" t="str">
        <f t="shared" si="269"/>
        <v/>
      </c>
      <c r="O1595" s="620" t="str">
        <f t="shared" si="270"/>
        <v/>
      </c>
      <c r="P1595" s="31" t="str">
        <f t="shared" si="271"/>
        <v/>
      </c>
      <c r="Q1595" s="620">
        <f t="shared" si="272"/>
        <v>1</v>
      </c>
      <c r="R1595" s="620">
        <f t="shared" si="273"/>
        <v>1207</v>
      </c>
      <c r="S1595" s="620">
        <f t="shared" si="274"/>
        <v>1207</v>
      </c>
    </row>
    <row r="1596" spans="1:19" ht="12.75" customHeight="1" thickBot="1" x14ac:dyDescent="0.25">
      <c r="A1596" s="341" t="s">
        <v>1156</v>
      </c>
      <c r="B1596" s="341" t="s">
        <v>1561</v>
      </c>
      <c r="C1596" s="341" t="s">
        <v>673</v>
      </c>
      <c r="F1596" s="341" t="s">
        <v>9</v>
      </c>
      <c r="G1596" s="354">
        <v>45309.621539351851</v>
      </c>
      <c r="H1596" s="354">
        <v>45632.630046296297</v>
      </c>
      <c r="I1596" s="19" t="str">
        <f t="shared" si="264"/>
        <v>J</v>
      </c>
      <c r="J1596" s="19" t="str">
        <f t="shared" si="265"/>
        <v>N</v>
      </c>
      <c r="K1596" s="19" t="str">
        <f t="shared" si="266"/>
        <v>zzzz</v>
      </c>
      <c r="L1596" s="19" t="str">
        <f t="shared" si="267"/>
        <v>WT</v>
      </c>
      <c r="M1596" s="341" t="str">
        <f t="shared" si="268"/>
        <v>A</v>
      </c>
      <c r="N1596" s="359" t="str">
        <f t="shared" si="269"/>
        <v/>
      </c>
      <c r="O1596" s="359" t="str">
        <f t="shared" si="270"/>
        <v/>
      </c>
      <c r="P1596" s="341" t="str">
        <f t="shared" si="271"/>
        <v/>
      </c>
      <c r="Q1596" s="359">
        <f t="shared" si="272"/>
        <v>2</v>
      </c>
      <c r="R1596" s="359">
        <f t="shared" si="273"/>
        <v>1208</v>
      </c>
      <c r="S1596" s="359">
        <f t="shared" si="274"/>
        <v>1208</v>
      </c>
    </row>
    <row r="1597" spans="1:19" ht="12.75" customHeight="1" thickBot="1" x14ac:dyDescent="0.25">
      <c r="A1597" s="341" t="s">
        <v>1156</v>
      </c>
      <c r="B1597" s="341" t="s">
        <v>1561</v>
      </c>
      <c r="C1597" s="341" t="s">
        <v>673</v>
      </c>
      <c r="F1597" s="341" t="s">
        <v>11</v>
      </c>
      <c r="G1597" s="354">
        <v>45799.59920138889</v>
      </c>
      <c r="H1597" s="354">
        <v>45820.350613425922</v>
      </c>
      <c r="I1597" s="19" t="str">
        <f t="shared" si="264"/>
        <v>J</v>
      </c>
      <c r="J1597" s="19" t="str">
        <f t="shared" si="265"/>
        <v>N</v>
      </c>
      <c r="K1597" s="19" t="str">
        <f t="shared" si="266"/>
        <v>zzzz</v>
      </c>
      <c r="L1597" s="19" t="str">
        <f t="shared" si="267"/>
        <v>WT</v>
      </c>
      <c r="M1597" s="341" t="str">
        <f t="shared" si="268"/>
        <v>A</v>
      </c>
      <c r="N1597" s="359" t="str">
        <f t="shared" si="269"/>
        <v/>
      </c>
      <c r="O1597" s="359" t="str">
        <f t="shared" si="270"/>
        <v/>
      </c>
      <c r="P1597" s="341" t="str">
        <f t="shared" si="271"/>
        <v/>
      </c>
      <c r="Q1597" s="359">
        <f t="shared" si="272"/>
        <v>3</v>
      </c>
      <c r="R1597" s="359">
        <f t="shared" si="273"/>
        <v>1209</v>
      </c>
      <c r="S1597" s="359">
        <f t="shared" si="274"/>
        <v>1209</v>
      </c>
    </row>
    <row r="1598" spans="1:19" ht="12.75" customHeight="1" thickBot="1" x14ac:dyDescent="0.25">
      <c r="A1598" s="31" t="s">
        <v>1156</v>
      </c>
      <c r="B1598" s="31" t="s">
        <v>1561</v>
      </c>
      <c r="C1598" s="31" t="s">
        <v>673</v>
      </c>
      <c r="F1598" s="31" t="s">
        <v>15</v>
      </c>
      <c r="G1598" s="354">
        <v>45377.363263888888</v>
      </c>
      <c r="H1598" s="354">
        <v>45660.43990740741</v>
      </c>
      <c r="I1598" s="19" t="str">
        <f t="shared" si="264"/>
        <v>J</v>
      </c>
      <c r="J1598" s="19" t="str">
        <f t="shared" si="265"/>
        <v>N</v>
      </c>
      <c r="K1598" s="19" t="str">
        <f t="shared" si="266"/>
        <v>zzzz</v>
      </c>
      <c r="L1598" s="19" t="str">
        <f t="shared" si="267"/>
        <v>WT</v>
      </c>
      <c r="M1598" s="31" t="str">
        <f t="shared" si="268"/>
        <v>A</v>
      </c>
      <c r="N1598" s="620" t="str">
        <f t="shared" si="269"/>
        <v/>
      </c>
      <c r="O1598" s="620" t="str">
        <f t="shared" si="270"/>
        <v/>
      </c>
      <c r="P1598" s="31" t="str">
        <f t="shared" si="271"/>
        <v/>
      </c>
      <c r="Q1598" s="620">
        <f t="shared" si="272"/>
        <v>4</v>
      </c>
      <c r="R1598" s="620">
        <f t="shared" si="273"/>
        <v>1210</v>
      </c>
      <c r="S1598" s="620">
        <f t="shared" si="274"/>
        <v>1210</v>
      </c>
    </row>
    <row r="1599" spans="1:19" ht="12.75" customHeight="1" thickBot="1" x14ac:dyDescent="0.25">
      <c r="A1599" s="341" t="s">
        <v>1156</v>
      </c>
      <c r="B1599" s="341" t="s">
        <v>1561</v>
      </c>
      <c r="C1599" s="341" t="s">
        <v>673</v>
      </c>
      <c r="F1599" s="341" t="s">
        <v>12</v>
      </c>
      <c r="G1599" s="354">
        <v>45812.689317129632</v>
      </c>
      <c r="H1599" s="354">
        <v>45812.689317129632</v>
      </c>
      <c r="I1599" s="19" t="str">
        <f t="shared" si="264"/>
        <v>J</v>
      </c>
      <c r="J1599" s="19" t="str">
        <f t="shared" si="265"/>
        <v>N</v>
      </c>
      <c r="K1599" s="19" t="str">
        <f t="shared" si="266"/>
        <v>zzzz</v>
      </c>
      <c r="L1599" s="19" t="str">
        <f t="shared" si="267"/>
        <v>WT</v>
      </c>
      <c r="M1599" s="341" t="str">
        <f t="shared" si="268"/>
        <v>A</v>
      </c>
      <c r="N1599" s="359">
        <f t="shared" si="269"/>
        <v>5</v>
      </c>
      <c r="O1599" s="359" t="str">
        <f t="shared" si="270"/>
        <v/>
      </c>
      <c r="P1599" s="341" t="str">
        <f t="shared" si="271"/>
        <v/>
      </c>
      <c r="Q1599" s="359">
        <f t="shared" si="272"/>
        <v>5</v>
      </c>
      <c r="R1599" s="359">
        <f t="shared" si="273"/>
        <v>1211</v>
      </c>
      <c r="S1599" s="359">
        <f t="shared" si="274"/>
        <v>1211</v>
      </c>
    </row>
    <row r="1600" spans="1:19" ht="12.75" customHeight="1" thickBot="1" x14ac:dyDescent="0.25">
      <c r="A1600" s="31" t="s">
        <v>45</v>
      </c>
      <c r="B1600" s="31" t="s">
        <v>898</v>
      </c>
      <c r="C1600" s="31" t="s">
        <v>673</v>
      </c>
      <c r="F1600" s="31" t="s">
        <v>6</v>
      </c>
      <c r="G1600" s="354">
        <v>45314.453935185185</v>
      </c>
      <c r="H1600" s="354">
        <v>45314.453935185185</v>
      </c>
      <c r="I1600" s="19" t="str">
        <f t="shared" si="264"/>
        <v>J</v>
      </c>
      <c r="J1600" s="19" t="str">
        <f t="shared" si="265"/>
        <v>N</v>
      </c>
      <c r="K1600" s="19" t="str">
        <f t="shared" si="266"/>
        <v>zzzz</v>
      </c>
      <c r="L1600" s="19" t="str">
        <f t="shared" si="267"/>
        <v>L-</v>
      </c>
      <c r="M1600" s="31" t="str">
        <f t="shared" si="268"/>
        <v>C</v>
      </c>
      <c r="N1600" s="620" t="str">
        <f t="shared" si="269"/>
        <v/>
      </c>
      <c r="O1600" s="620" t="str">
        <f t="shared" si="270"/>
        <v/>
      </c>
      <c r="P1600" s="31" t="str">
        <f t="shared" si="271"/>
        <v/>
      </c>
      <c r="Q1600" s="620">
        <f t="shared" si="272"/>
        <v>1</v>
      </c>
      <c r="R1600" s="620">
        <f t="shared" si="273"/>
        <v>1212</v>
      </c>
      <c r="S1600" s="620">
        <f t="shared" si="274"/>
        <v>1212</v>
      </c>
    </row>
    <row r="1601" spans="1:19" ht="12.75" customHeight="1" thickBot="1" x14ac:dyDescent="0.25">
      <c r="A1601" s="31" t="s">
        <v>45</v>
      </c>
      <c r="B1601" s="31" t="s">
        <v>898</v>
      </c>
      <c r="C1601" s="31" t="s">
        <v>673</v>
      </c>
      <c r="F1601" s="31" t="s">
        <v>7</v>
      </c>
      <c r="G1601" s="354">
        <v>44098.473020833335</v>
      </c>
      <c r="H1601" s="354">
        <v>44984.409398148149</v>
      </c>
      <c r="I1601" s="19" t="str">
        <f t="shared" si="264"/>
        <v>J</v>
      </c>
      <c r="J1601" s="19" t="str">
        <f t="shared" si="265"/>
        <v>N</v>
      </c>
      <c r="K1601" s="19" t="str">
        <f t="shared" si="266"/>
        <v>zzzz</v>
      </c>
      <c r="L1601" s="19" t="str">
        <f t="shared" si="267"/>
        <v>L-</v>
      </c>
      <c r="M1601" s="31" t="str">
        <f t="shared" si="268"/>
        <v>C</v>
      </c>
      <c r="N1601" s="620" t="str">
        <f t="shared" si="269"/>
        <v/>
      </c>
      <c r="O1601" s="620" t="str">
        <f t="shared" si="270"/>
        <v/>
      </c>
      <c r="P1601" s="31" t="str">
        <f t="shared" si="271"/>
        <v/>
      </c>
      <c r="Q1601" s="620">
        <f t="shared" si="272"/>
        <v>2</v>
      </c>
      <c r="R1601" s="620">
        <f t="shared" si="273"/>
        <v>1213</v>
      </c>
      <c r="S1601" s="620">
        <f t="shared" si="274"/>
        <v>1213</v>
      </c>
    </row>
    <row r="1602" spans="1:19" ht="12.75" customHeight="1" thickBot="1" x14ac:dyDescent="0.25">
      <c r="A1602" s="341" t="s">
        <v>45</v>
      </c>
      <c r="B1602" s="341" t="s">
        <v>898</v>
      </c>
      <c r="C1602" s="341" t="s">
        <v>673</v>
      </c>
      <c r="F1602" s="341" t="s">
        <v>8</v>
      </c>
      <c r="G1602" s="354">
        <v>44214.479861111111</v>
      </c>
      <c r="H1602" s="354">
        <v>44917.432905092595</v>
      </c>
      <c r="I1602" s="19" t="str">
        <f t="shared" ref="I1602:I1665" si="275">IF((LEN(A1602)&gt;2),"J","N")</f>
        <v>J</v>
      </c>
      <c r="J1602" s="19" t="str">
        <f t="shared" ref="J1602:J1665" si="276">IF((D1602&gt;0),"J","N")</f>
        <v>N</v>
      </c>
      <c r="K1602" s="19" t="str">
        <f t="shared" ref="K1602:K1665" si="277">IF((D1602&gt;0),(MID(D1602,1,2)),"zzzz")</f>
        <v>zzzz</v>
      </c>
      <c r="L1602" s="19" t="str">
        <f t="shared" ref="L1602:L1665" si="278">MID(A1602,1,2)</f>
        <v>L-</v>
      </c>
      <c r="M1602" s="341" t="str">
        <f t="shared" ref="M1602:M1665" si="279">MID(A1602,3,1)</f>
        <v>C</v>
      </c>
      <c r="N1602" s="359" t="str">
        <f t="shared" ref="N1602:N1665" si="280">IF(A1602=A1603,"",Q1602)</f>
        <v/>
      </c>
      <c r="O1602" s="359" t="str">
        <f t="shared" ref="O1602:O1665" si="281">IF(D1602=D1603,"",R1602)</f>
        <v/>
      </c>
      <c r="P1602" s="341" t="str">
        <f t="shared" ref="P1602:P1665" si="282">IF(K1602=K1603,"",S1602)</f>
        <v/>
      </c>
      <c r="Q1602" s="359">
        <f t="shared" ref="Q1602:Q1665" si="283">IF(A1602=A1601,Q1601+ 1,1)</f>
        <v>3</v>
      </c>
      <c r="R1602" s="359">
        <f t="shared" ref="R1602:R1665" si="284">IF(D1602=D1601,R1601+ 1,1)</f>
        <v>1214</v>
      </c>
      <c r="S1602" s="359">
        <f t="shared" ref="S1602:S1665" si="285">IF(K1602=K1601,S1601+ 1,1)</f>
        <v>1214</v>
      </c>
    </row>
    <row r="1603" spans="1:19" ht="12.75" customHeight="1" thickBot="1" x14ac:dyDescent="0.25">
      <c r="A1603" s="31" t="s">
        <v>45</v>
      </c>
      <c r="B1603" s="31" t="s">
        <v>898</v>
      </c>
      <c r="C1603" s="31" t="s">
        <v>673</v>
      </c>
      <c r="E1603" s="341">
        <v>34</v>
      </c>
      <c r="F1603" s="31" t="s">
        <v>16</v>
      </c>
      <c r="G1603" s="354">
        <v>44596.382881944446</v>
      </c>
      <c r="H1603" s="354">
        <v>45637.445416666669</v>
      </c>
      <c r="I1603" s="19" t="str">
        <f t="shared" si="275"/>
        <v>J</v>
      </c>
      <c r="J1603" s="19" t="str">
        <f t="shared" si="276"/>
        <v>N</v>
      </c>
      <c r="K1603" s="19" t="str">
        <f t="shared" si="277"/>
        <v>zzzz</v>
      </c>
      <c r="L1603" s="19" t="str">
        <f t="shared" si="278"/>
        <v>L-</v>
      </c>
      <c r="M1603" s="31" t="str">
        <f t="shared" si="279"/>
        <v>C</v>
      </c>
      <c r="N1603" s="620" t="str">
        <f t="shared" si="280"/>
        <v/>
      </c>
      <c r="O1603" s="620" t="str">
        <f t="shared" si="281"/>
        <v/>
      </c>
      <c r="P1603" s="31" t="str">
        <f t="shared" si="282"/>
        <v/>
      </c>
      <c r="Q1603" s="620">
        <f t="shared" si="283"/>
        <v>4</v>
      </c>
      <c r="R1603" s="620">
        <f t="shared" si="284"/>
        <v>1215</v>
      </c>
      <c r="S1603" s="620">
        <f t="shared" si="285"/>
        <v>1215</v>
      </c>
    </row>
    <row r="1604" spans="1:19" ht="12.75" customHeight="1" thickBot="1" x14ac:dyDescent="0.25">
      <c r="A1604" s="341" t="s">
        <v>45</v>
      </c>
      <c r="B1604" s="341" t="s">
        <v>898</v>
      </c>
      <c r="C1604" s="341" t="s">
        <v>673</v>
      </c>
      <c r="F1604" s="341" t="s">
        <v>9</v>
      </c>
      <c r="G1604" s="354">
        <v>42737.359189814815</v>
      </c>
      <c r="H1604" s="354">
        <v>45688.66302083333</v>
      </c>
      <c r="I1604" s="19" t="str">
        <f t="shared" si="275"/>
        <v>J</v>
      </c>
      <c r="J1604" s="19" t="str">
        <f t="shared" si="276"/>
        <v>N</v>
      </c>
      <c r="K1604" s="19" t="str">
        <f t="shared" si="277"/>
        <v>zzzz</v>
      </c>
      <c r="L1604" s="19" t="str">
        <f t="shared" si="278"/>
        <v>L-</v>
      </c>
      <c r="M1604" s="341" t="str">
        <f t="shared" si="279"/>
        <v>C</v>
      </c>
      <c r="N1604" s="359" t="str">
        <f t="shared" si="280"/>
        <v/>
      </c>
      <c r="O1604" s="359" t="str">
        <f t="shared" si="281"/>
        <v/>
      </c>
      <c r="P1604" s="341" t="str">
        <f t="shared" si="282"/>
        <v/>
      </c>
      <c r="Q1604" s="359">
        <f t="shared" si="283"/>
        <v>5</v>
      </c>
      <c r="R1604" s="359">
        <f t="shared" si="284"/>
        <v>1216</v>
      </c>
      <c r="S1604" s="359">
        <f t="shared" si="285"/>
        <v>1216</v>
      </c>
    </row>
    <row r="1605" spans="1:19" ht="12.75" customHeight="1" thickBot="1" x14ac:dyDescent="0.25">
      <c r="A1605" s="341" t="s">
        <v>45</v>
      </c>
      <c r="B1605" s="341" t="s">
        <v>898</v>
      </c>
      <c r="C1605" s="341" t="s">
        <v>673</v>
      </c>
      <c r="F1605" s="341" t="s">
        <v>11</v>
      </c>
      <c r="G1605" s="354">
        <v>44727.515532407408</v>
      </c>
      <c r="H1605" s="354">
        <v>44727.515532407408</v>
      </c>
      <c r="I1605" s="19" t="str">
        <f t="shared" si="275"/>
        <v>J</v>
      </c>
      <c r="J1605" s="19" t="str">
        <f t="shared" si="276"/>
        <v>N</v>
      </c>
      <c r="K1605" s="19" t="str">
        <f t="shared" si="277"/>
        <v>zzzz</v>
      </c>
      <c r="L1605" s="19" t="str">
        <f t="shared" si="278"/>
        <v>L-</v>
      </c>
      <c r="M1605" s="341" t="str">
        <f t="shared" si="279"/>
        <v>C</v>
      </c>
      <c r="N1605" s="359" t="str">
        <f t="shared" si="280"/>
        <v/>
      </c>
      <c r="O1605" s="359" t="str">
        <f t="shared" si="281"/>
        <v/>
      </c>
      <c r="P1605" s="341" t="str">
        <f t="shared" si="282"/>
        <v/>
      </c>
      <c r="Q1605" s="359">
        <f t="shared" si="283"/>
        <v>6</v>
      </c>
      <c r="R1605" s="359">
        <f t="shared" si="284"/>
        <v>1217</v>
      </c>
      <c r="S1605" s="359">
        <f t="shared" si="285"/>
        <v>1217</v>
      </c>
    </row>
    <row r="1606" spans="1:19" ht="12.75" customHeight="1" thickBot="1" x14ac:dyDescent="0.25">
      <c r="A1606" s="31" t="s">
        <v>45</v>
      </c>
      <c r="B1606" s="31" t="s">
        <v>898</v>
      </c>
      <c r="C1606" s="31" t="s">
        <v>673</v>
      </c>
      <c r="E1606" s="341">
        <v>50</v>
      </c>
      <c r="F1606" s="31" t="s">
        <v>15</v>
      </c>
      <c r="G1606" s="354">
        <v>41092.585474537038</v>
      </c>
      <c r="H1606" s="354">
        <v>44978.617175925923</v>
      </c>
      <c r="I1606" s="19" t="str">
        <f t="shared" si="275"/>
        <v>J</v>
      </c>
      <c r="J1606" s="19" t="str">
        <f t="shared" si="276"/>
        <v>N</v>
      </c>
      <c r="K1606" s="19" t="str">
        <f t="shared" si="277"/>
        <v>zzzz</v>
      </c>
      <c r="L1606" s="19" t="str">
        <f t="shared" si="278"/>
        <v>L-</v>
      </c>
      <c r="M1606" s="31" t="str">
        <f t="shared" si="279"/>
        <v>C</v>
      </c>
      <c r="N1606" s="620" t="str">
        <f t="shared" si="280"/>
        <v/>
      </c>
      <c r="O1606" s="620" t="str">
        <f t="shared" si="281"/>
        <v/>
      </c>
      <c r="P1606" s="31" t="str">
        <f t="shared" si="282"/>
        <v/>
      </c>
      <c r="Q1606" s="620">
        <f t="shared" si="283"/>
        <v>7</v>
      </c>
      <c r="R1606" s="620">
        <f t="shared" si="284"/>
        <v>1218</v>
      </c>
      <c r="S1606" s="620">
        <f t="shared" si="285"/>
        <v>1218</v>
      </c>
    </row>
    <row r="1607" spans="1:19" ht="12.75" customHeight="1" thickBot="1" x14ac:dyDescent="0.25">
      <c r="A1607" s="341" t="s">
        <v>45</v>
      </c>
      <c r="B1607" s="341" t="s">
        <v>898</v>
      </c>
      <c r="C1607" s="341" t="s">
        <v>673</v>
      </c>
      <c r="F1607" s="341" t="s">
        <v>12</v>
      </c>
      <c r="G1607" s="354">
        <v>40876.443819444445</v>
      </c>
      <c r="H1607" s="354">
        <v>44875.424884259257</v>
      </c>
      <c r="I1607" s="19" t="str">
        <f t="shared" si="275"/>
        <v>J</v>
      </c>
      <c r="J1607" s="19" t="str">
        <f t="shared" si="276"/>
        <v>N</v>
      </c>
      <c r="K1607" s="19" t="str">
        <f t="shared" si="277"/>
        <v>zzzz</v>
      </c>
      <c r="L1607" s="19" t="str">
        <f t="shared" si="278"/>
        <v>L-</v>
      </c>
      <c r="M1607" s="341" t="str">
        <f t="shared" si="279"/>
        <v>C</v>
      </c>
      <c r="N1607" s="359" t="str">
        <f t="shared" si="280"/>
        <v/>
      </c>
      <c r="O1607" s="359" t="str">
        <f t="shared" si="281"/>
        <v/>
      </c>
      <c r="P1607" s="341" t="str">
        <f t="shared" si="282"/>
        <v/>
      </c>
      <c r="Q1607" s="359">
        <f t="shared" si="283"/>
        <v>8</v>
      </c>
      <c r="R1607" s="359">
        <f t="shared" si="284"/>
        <v>1219</v>
      </c>
      <c r="S1607" s="359">
        <f t="shared" si="285"/>
        <v>1219</v>
      </c>
    </row>
    <row r="1608" spans="1:19" ht="12.75" customHeight="1" thickBot="1" x14ac:dyDescent="0.25">
      <c r="A1608" s="341" t="s">
        <v>45</v>
      </c>
      <c r="B1608" s="341" t="s">
        <v>898</v>
      </c>
      <c r="C1608" s="341" t="s">
        <v>673</v>
      </c>
      <c r="F1608" s="341" t="s">
        <v>13</v>
      </c>
      <c r="G1608" s="354">
        <v>45450.556608796294</v>
      </c>
      <c r="H1608" s="354">
        <v>45450.556608796294</v>
      </c>
      <c r="I1608" s="19" t="str">
        <f t="shared" si="275"/>
        <v>J</v>
      </c>
      <c r="J1608" s="19" t="str">
        <f t="shared" si="276"/>
        <v>N</v>
      </c>
      <c r="K1608" s="19" t="str">
        <f t="shared" si="277"/>
        <v>zzzz</v>
      </c>
      <c r="L1608" s="19" t="str">
        <f t="shared" si="278"/>
        <v>L-</v>
      </c>
      <c r="M1608" s="341" t="str">
        <f t="shared" si="279"/>
        <v>C</v>
      </c>
      <c r="N1608" s="359">
        <f t="shared" si="280"/>
        <v>9</v>
      </c>
      <c r="O1608" s="359" t="str">
        <f t="shared" si="281"/>
        <v/>
      </c>
      <c r="P1608" s="341" t="str">
        <f t="shared" si="282"/>
        <v/>
      </c>
      <c r="Q1608" s="359">
        <f t="shared" si="283"/>
        <v>9</v>
      </c>
      <c r="R1608" s="359">
        <f t="shared" si="284"/>
        <v>1220</v>
      </c>
      <c r="S1608" s="359">
        <f t="shared" si="285"/>
        <v>1220</v>
      </c>
    </row>
    <row r="1609" spans="1:19" ht="12.75" customHeight="1" thickBot="1" x14ac:dyDescent="0.25">
      <c r="A1609" s="31" t="s">
        <v>21</v>
      </c>
      <c r="B1609" s="31" t="s">
        <v>840</v>
      </c>
      <c r="C1609" s="31" t="s">
        <v>673</v>
      </c>
      <c r="F1609" s="31" t="s">
        <v>6</v>
      </c>
      <c r="G1609" s="354">
        <v>45314.464456018519</v>
      </c>
      <c r="H1609" s="354">
        <v>45314.464456018519</v>
      </c>
      <c r="I1609" s="19" t="str">
        <f t="shared" si="275"/>
        <v>J</v>
      </c>
      <c r="J1609" s="19" t="str">
        <f t="shared" si="276"/>
        <v>N</v>
      </c>
      <c r="K1609" s="19" t="str">
        <f t="shared" si="277"/>
        <v>zzzz</v>
      </c>
      <c r="L1609" s="19" t="str">
        <f t="shared" si="278"/>
        <v>OS</v>
      </c>
      <c r="M1609" s="31" t="str">
        <f t="shared" si="279"/>
        <v>C</v>
      </c>
      <c r="N1609" s="620" t="str">
        <f t="shared" si="280"/>
        <v/>
      </c>
      <c r="O1609" s="620" t="str">
        <f t="shared" si="281"/>
        <v/>
      </c>
      <c r="P1609" s="31" t="str">
        <f t="shared" si="282"/>
        <v/>
      </c>
      <c r="Q1609" s="620">
        <f t="shared" si="283"/>
        <v>1</v>
      </c>
      <c r="R1609" s="620">
        <f t="shared" si="284"/>
        <v>1221</v>
      </c>
      <c r="S1609" s="620">
        <f t="shared" si="285"/>
        <v>1221</v>
      </c>
    </row>
    <row r="1610" spans="1:19" ht="12.75" customHeight="1" thickBot="1" x14ac:dyDescent="0.25">
      <c r="A1610" s="341" t="s">
        <v>21</v>
      </c>
      <c r="B1610" s="341" t="s">
        <v>840</v>
      </c>
      <c r="C1610" s="341" t="s">
        <v>673</v>
      </c>
      <c r="F1610" s="341" t="s">
        <v>8</v>
      </c>
      <c r="G1610" s="354">
        <v>42387.399814814817</v>
      </c>
      <c r="H1610" s="354">
        <v>44917.435752314814</v>
      </c>
      <c r="I1610" s="19" t="str">
        <f t="shared" si="275"/>
        <v>J</v>
      </c>
      <c r="J1610" s="19" t="str">
        <f t="shared" si="276"/>
        <v>N</v>
      </c>
      <c r="K1610" s="19" t="str">
        <f t="shared" si="277"/>
        <v>zzzz</v>
      </c>
      <c r="L1610" s="19" t="str">
        <f t="shared" si="278"/>
        <v>OS</v>
      </c>
      <c r="M1610" s="341" t="str">
        <f t="shared" si="279"/>
        <v>C</v>
      </c>
      <c r="N1610" s="359" t="str">
        <f t="shared" si="280"/>
        <v/>
      </c>
      <c r="O1610" s="359" t="str">
        <f t="shared" si="281"/>
        <v/>
      </c>
      <c r="P1610" s="341" t="str">
        <f t="shared" si="282"/>
        <v/>
      </c>
      <c r="Q1610" s="359">
        <f t="shared" si="283"/>
        <v>2</v>
      </c>
      <c r="R1610" s="359">
        <f t="shared" si="284"/>
        <v>1222</v>
      </c>
      <c r="S1610" s="359">
        <f t="shared" si="285"/>
        <v>1222</v>
      </c>
    </row>
    <row r="1611" spans="1:19" ht="12.75" customHeight="1" thickBot="1" x14ac:dyDescent="0.25">
      <c r="A1611" s="341" t="s">
        <v>21</v>
      </c>
      <c r="B1611" s="341" t="s">
        <v>840</v>
      </c>
      <c r="C1611" s="341" t="s">
        <v>673</v>
      </c>
      <c r="F1611" s="341" t="s">
        <v>9</v>
      </c>
      <c r="G1611" s="354">
        <v>45309.472013888888</v>
      </c>
      <c r="H1611" s="354">
        <v>45632.605740740742</v>
      </c>
      <c r="I1611" s="19" t="str">
        <f t="shared" si="275"/>
        <v>J</v>
      </c>
      <c r="J1611" s="19" t="str">
        <f t="shared" si="276"/>
        <v>N</v>
      </c>
      <c r="K1611" s="19" t="str">
        <f t="shared" si="277"/>
        <v>zzzz</v>
      </c>
      <c r="L1611" s="19" t="str">
        <f t="shared" si="278"/>
        <v>OS</v>
      </c>
      <c r="M1611" s="341" t="str">
        <f t="shared" si="279"/>
        <v>C</v>
      </c>
      <c r="N1611" s="359" t="str">
        <f t="shared" si="280"/>
        <v/>
      </c>
      <c r="O1611" s="359" t="str">
        <f t="shared" si="281"/>
        <v/>
      </c>
      <c r="P1611" s="341" t="str">
        <f t="shared" si="282"/>
        <v/>
      </c>
      <c r="Q1611" s="359">
        <f t="shared" si="283"/>
        <v>3</v>
      </c>
      <c r="R1611" s="359">
        <f t="shared" si="284"/>
        <v>1223</v>
      </c>
      <c r="S1611" s="359">
        <f t="shared" si="285"/>
        <v>1223</v>
      </c>
    </row>
    <row r="1612" spans="1:19" ht="12.75" customHeight="1" thickBot="1" x14ac:dyDescent="0.25">
      <c r="A1612" s="341" t="s">
        <v>21</v>
      </c>
      <c r="B1612" s="341" t="s">
        <v>840</v>
      </c>
      <c r="C1612" s="341" t="s">
        <v>673</v>
      </c>
      <c r="F1612" s="341" t="s">
        <v>11</v>
      </c>
      <c r="G1612" s="354">
        <v>35670.65425925926</v>
      </c>
      <c r="H1612" s="354">
        <v>44518.459710648145</v>
      </c>
      <c r="I1612" s="19" t="str">
        <f t="shared" si="275"/>
        <v>J</v>
      </c>
      <c r="J1612" s="19" t="str">
        <f t="shared" si="276"/>
        <v>N</v>
      </c>
      <c r="K1612" s="19" t="str">
        <f t="shared" si="277"/>
        <v>zzzz</v>
      </c>
      <c r="L1612" s="19" t="str">
        <f t="shared" si="278"/>
        <v>OS</v>
      </c>
      <c r="M1612" s="31" t="str">
        <f t="shared" si="279"/>
        <v>C</v>
      </c>
      <c r="N1612" s="620" t="str">
        <f t="shared" si="280"/>
        <v/>
      </c>
      <c r="O1612" s="620" t="str">
        <f t="shared" si="281"/>
        <v/>
      </c>
      <c r="P1612" s="31" t="str">
        <f t="shared" si="282"/>
        <v/>
      </c>
      <c r="Q1612" s="620">
        <f t="shared" si="283"/>
        <v>4</v>
      </c>
      <c r="R1612" s="620">
        <f t="shared" si="284"/>
        <v>1224</v>
      </c>
      <c r="S1612" s="620">
        <f t="shared" si="285"/>
        <v>1224</v>
      </c>
    </row>
    <row r="1613" spans="1:19" ht="12.75" customHeight="1" thickBot="1" x14ac:dyDescent="0.25">
      <c r="A1613" s="31" t="s">
        <v>21</v>
      </c>
      <c r="B1613" s="31" t="s">
        <v>840</v>
      </c>
      <c r="C1613" s="31" t="s">
        <v>673</v>
      </c>
      <c r="F1613" s="31" t="s">
        <v>15</v>
      </c>
      <c r="G1613" s="354">
        <v>40661.601782407408</v>
      </c>
      <c r="H1613" s="354">
        <v>45660.399942129632</v>
      </c>
      <c r="I1613" s="19" t="str">
        <f t="shared" si="275"/>
        <v>J</v>
      </c>
      <c r="J1613" s="19" t="str">
        <f t="shared" si="276"/>
        <v>N</v>
      </c>
      <c r="K1613" s="19" t="str">
        <f t="shared" si="277"/>
        <v>zzzz</v>
      </c>
      <c r="L1613" s="19" t="str">
        <f t="shared" si="278"/>
        <v>OS</v>
      </c>
      <c r="M1613" s="31" t="str">
        <f t="shared" si="279"/>
        <v>C</v>
      </c>
      <c r="N1613" s="620" t="str">
        <f t="shared" si="280"/>
        <v/>
      </c>
      <c r="O1613" s="620" t="str">
        <f t="shared" si="281"/>
        <v/>
      </c>
      <c r="P1613" s="31" t="str">
        <f t="shared" si="282"/>
        <v/>
      </c>
      <c r="Q1613" s="620">
        <f t="shared" si="283"/>
        <v>5</v>
      </c>
      <c r="R1613" s="620">
        <f t="shared" si="284"/>
        <v>1225</v>
      </c>
      <c r="S1613" s="620">
        <f t="shared" si="285"/>
        <v>1225</v>
      </c>
    </row>
    <row r="1614" spans="1:19" ht="12.75" customHeight="1" thickBot="1" x14ac:dyDescent="0.25">
      <c r="A1614" s="31" t="s">
        <v>21</v>
      </c>
      <c r="B1614" s="31" t="s">
        <v>840</v>
      </c>
      <c r="C1614" s="31" t="s">
        <v>673</v>
      </c>
      <c r="F1614" s="31" t="s">
        <v>12</v>
      </c>
      <c r="G1614" s="354">
        <v>37349.589548611111</v>
      </c>
      <c r="H1614" s="354">
        <v>44875.425625000003</v>
      </c>
      <c r="I1614" s="19" t="str">
        <f t="shared" si="275"/>
        <v>J</v>
      </c>
      <c r="J1614" s="19" t="str">
        <f t="shared" si="276"/>
        <v>N</v>
      </c>
      <c r="K1614" s="19" t="str">
        <f t="shared" si="277"/>
        <v>zzzz</v>
      </c>
      <c r="L1614" s="19" t="str">
        <f t="shared" si="278"/>
        <v>OS</v>
      </c>
      <c r="M1614" s="31" t="str">
        <f t="shared" si="279"/>
        <v>C</v>
      </c>
      <c r="N1614" s="620" t="str">
        <f t="shared" si="280"/>
        <v/>
      </c>
      <c r="O1614" s="620" t="str">
        <f t="shared" si="281"/>
        <v/>
      </c>
      <c r="P1614" s="31" t="str">
        <f t="shared" si="282"/>
        <v/>
      </c>
      <c r="Q1614" s="620">
        <f t="shared" si="283"/>
        <v>6</v>
      </c>
      <c r="R1614" s="620">
        <f t="shared" si="284"/>
        <v>1226</v>
      </c>
      <c r="S1614" s="620">
        <f t="shared" si="285"/>
        <v>1226</v>
      </c>
    </row>
    <row r="1615" spans="1:19" ht="12.75" customHeight="1" thickBot="1" x14ac:dyDescent="0.25">
      <c r="A1615" s="31" t="s">
        <v>21</v>
      </c>
      <c r="B1615" s="31" t="s">
        <v>840</v>
      </c>
      <c r="C1615" s="31" t="s">
        <v>673</v>
      </c>
      <c r="F1615" s="31" t="s">
        <v>13</v>
      </c>
      <c r="G1615" s="354">
        <v>35670.65425925926</v>
      </c>
      <c r="H1615" s="354">
        <v>44705.451018518521</v>
      </c>
      <c r="I1615" s="19" t="str">
        <f t="shared" si="275"/>
        <v>J</v>
      </c>
      <c r="J1615" s="19" t="str">
        <f t="shared" si="276"/>
        <v>N</v>
      </c>
      <c r="K1615" s="19" t="str">
        <f t="shared" si="277"/>
        <v>zzzz</v>
      </c>
      <c r="L1615" s="19" t="str">
        <f t="shared" si="278"/>
        <v>OS</v>
      </c>
      <c r="M1615" s="31" t="str">
        <f t="shared" si="279"/>
        <v>C</v>
      </c>
      <c r="N1615" s="620">
        <f t="shared" si="280"/>
        <v>7</v>
      </c>
      <c r="O1615" s="620" t="str">
        <f t="shared" si="281"/>
        <v/>
      </c>
      <c r="P1615" s="31" t="str">
        <f t="shared" si="282"/>
        <v/>
      </c>
      <c r="Q1615" s="620">
        <f t="shared" si="283"/>
        <v>7</v>
      </c>
      <c r="R1615" s="620">
        <f t="shared" si="284"/>
        <v>1227</v>
      </c>
      <c r="S1615" s="620">
        <f t="shared" si="285"/>
        <v>1227</v>
      </c>
    </row>
    <row r="1616" spans="1:19" ht="12.75" customHeight="1" thickBot="1" x14ac:dyDescent="0.25">
      <c r="A1616" s="341" t="s">
        <v>29</v>
      </c>
      <c r="B1616" s="341" t="s">
        <v>899</v>
      </c>
      <c r="C1616" s="341" t="s">
        <v>673</v>
      </c>
      <c r="F1616" s="341" t="s">
        <v>6</v>
      </c>
      <c r="G1616" s="354">
        <v>35670.438449074078</v>
      </c>
      <c r="H1616" s="354">
        <v>44581.384398148148</v>
      </c>
      <c r="I1616" s="19" t="str">
        <f t="shared" si="275"/>
        <v>J</v>
      </c>
      <c r="J1616" s="19" t="str">
        <f t="shared" si="276"/>
        <v>N</v>
      </c>
      <c r="K1616" s="19" t="str">
        <f t="shared" si="277"/>
        <v>zzzz</v>
      </c>
      <c r="L1616" s="19" t="str">
        <f t="shared" si="278"/>
        <v>CV</v>
      </c>
      <c r="M1616" s="31" t="str">
        <f t="shared" si="279"/>
        <v>D</v>
      </c>
      <c r="N1616" s="620" t="str">
        <f t="shared" si="280"/>
        <v/>
      </c>
      <c r="O1616" s="620" t="str">
        <f t="shared" si="281"/>
        <v/>
      </c>
      <c r="P1616" s="31" t="str">
        <f t="shared" si="282"/>
        <v/>
      </c>
      <c r="Q1616" s="620">
        <f t="shared" si="283"/>
        <v>1</v>
      </c>
      <c r="R1616" s="620">
        <f t="shared" si="284"/>
        <v>1228</v>
      </c>
      <c r="S1616" s="620">
        <f t="shared" si="285"/>
        <v>1228</v>
      </c>
    </row>
    <row r="1617" spans="1:19" ht="12.75" customHeight="1" thickBot="1" x14ac:dyDescent="0.25">
      <c r="A1617" s="31" t="s">
        <v>29</v>
      </c>
      <c r="B1617" s="31" t="s">
        <v>1193</v>
      </c>
      <c r="C1617" s="31" t="s">
        <v>673</v>
      </c>
      <c r="F1617" s="31" t="s">
        <v>7</v>
      </c>
      <c r="G1617" s="354">
        <v>43222.415312500001</v>
      </c>
      <c r="H1617" s="354">
        <v>44984.628854166665</v>
      </c>
      <c r="I1617" s="19" t="str">
        <f t="shared" si="275"/>
        <v>J</v>
      </c>
      <c r="J1617" s="19" t="str">
        <f t="shared" si="276"/>
        <v>N</v>
      </c>
      <c r="K1617" s="19" t="str">
        <f t="shared" si="277"/>
        <v>zzzz</v>
      </c>
      <c r="L1617" s="19" t="str">
        <f t="shared" si="278"/>
        <v>CV</v>
      </c>
      <c r="M1617" s="31" t="str">
        <f t="shared" si="279"/>
        <v>D</v>
      </c>
      <c r="N1617" s="620" t="str">
        <f t="shared" si="280"/>
        <v/>
      </c>
      <c r="O1617" s="620" t="str">
        <f t="shared" si="281"/>
        <v/>
      </c>
      <c r="P1617" s="31" t="str">
        <f t="shared" si="282"/>
        <v/>
      </c>
      <c r="Q1617" s="620">
        <f t="shared" si="283"/>
        <v>2</v>
      </c>
      <c r="R1617" s="620">
        <f t="shared" si="284"/>
        <v>1229</v>
      </c>
      <c r="S1617" s="620">
        <f t="shared" si="285"/>
        <v>1229</v>
      </c>
    </row>
    <row r="1618" spans="1:19" ht="12.75" customHeight="1" thickBot="1" x14ac:dyDescent="0.25">
      <c r="A1618" s="31" t="s">
        <v>29</v>
      </c>
      <c r="B1618" s="31" t="s">
        <v>899</v>
      </c>
      <c r="C1618" s="31" t="s">
        <v>673</v>
      </c>
      <c r="F1618" s="31" t="s">
        <v>8</v>
      </c>
      <c r="G1618" s="354">
        <v>38775.703506944446</v>
      </c>
      <c r="H1618" s="354">
        <v>44917.42864583333</v>
      </c>
      <c r="I1618" s="19" t="str">
        <f t="shared" si="275"/>
        <v>J</v>
      </c>
      <c r="J1618" s="19" t="str">
        <f t="shared" si="276"/>
        <v>N</v>
      </c>
      <c r="K1618" s="19" t="str">
        <f t="shared" si="277"/>
        <v>zzzz</v>
      </c>
      <c r="L1618" s="19" t="str">
        <f t="shared" si="278"/>
        <v>CV</v>
      </c>
      <c r="M1618" s="31" t="str">
        <f t="shared" si="279"/>
        <v>D</v>
      </c>
      <c r="N1618" s="620" t="str">
        <f t="shared" si="280"/>
        <v/>
      </c>
      <c r="O1618" s="620" t="str">
        <f t="shared" si="281"/>
        <v/>
      </c>
      <c r="P1618" s="31" t="str">
        <f t="shared" si="282"/>
        <v/>
      </c>
      <c r="Q1618" s="620">
        <f t="shared" si="283"/>
        <v>3</v>
      </c>
      <c r="R1618" s="620">
        <f t="shared" si="284"/>
        <v>1230</v>
      </c>
      <c r="S1618" s="620">
        <f t="shared" si="285"/>
        <v>1230</v>
      </c>
    </row>
    <row r="1619" spans="1:19" ht="12.75" customHeight="1" thickBot="1" x14ac:dyDescent="0.25">
      <c r="A1619" s="31" t="s">
        <v>29</v>
      </c>
      <c r="B1619" s="31" t="s">
        <v>899</v>
      </c>
      <c r="C1619" s="31" t="s">
        <v>673</v>
      </c>
      <c r="E1619" s="341">
        <v>36</v>
      </c>
      <c r="F1619" s="31" t="s">
        <v>16</v>
      </c>
      <c r="G1619" s="354">
        <v>43991.527395833335</v>
      </c>
      <c r="H1619" s="354">
        <v>45461.657256944447</v>
      </c>
      <c r="I1619" s="19" t="str">
        <f t="shared" si="275"/>
        <v>J</v>
      </c>
      <c r="J1619" s="19" t="str">
        <f t="shared" si="276"/>
        <v>N</v>
      </c>
      <c r="K1619" s="19" t="str">
        <f t="shared" si="277"/>
        <v>zzzz</v>
      </c>
      <c r="L1619" s="19" t="str">
        <f t="shared" si="278"/>
        <v>CV</v>
      </c>
      <c r="M1619" s="31" t="str">
        <f t="shared" si="279"/>
        <v>D</v>
      </c>
      <c r="N1619" s="620" t="str">
        <f t="shared" si="280"/>
        <v/>
      </c>
      <c r="O1619" s="620" t="str">
        <f t="shared" si="281"/>
        <v/>
      </c>
      <c r="P1619" s="31" t="str">
        <f t="shared" si="282"/>
        <v/>
      </c>
      <c r="Q1619" s="620">
        <f t="shared" si="283"/>
        <v>4</v>
      </c>
      <c r="R1619" s="620">
        <f t="shared" si="284"/>
        <v>1231</v>
      </c>
      <c r="S1619" s="620">
        <f t="shared" si="285"/>
        <v>1231</v>
      </c>
    </row>
    <row r="1620" spans="1:19" ht="12.75" customHeight="1" thickBot="1" x14ac:dyDescent="0.25">
      <c r="A1620" s="31" t="s">
        <v>29</v>
      </c>
      <c r="B1620" s="31" t="s">
        <v>899</v>
      </c>
      <c r="C1620" s="31" t="s">
        <v>673</v>
      </c>
      <c r="F1620" s="31" t="s">
        <v>9</v>
      </c>
      <c r="G1620" s="354">
        <v>42766.585787037038</v>
      </c>
      <c r="H1620" s="354">
        <v>45693.556250000001</v>
      </c>
      <c r="I1620" s="19" t="str">
        <f t="shared" si="275"/>
        <v>J</v>
      </c>
      <c r="J1620" s="19" t="str">
        <f t="shared" si="276"/>
        <v>N</v>
      </c>
      <c r="K1620" s="19" t="str">
        <f t="shared" si="277"/>
        <v>zzzz</v>
      </c>
      <c r="L1620" s="19" t="str">
        <f t="shared" si="278"/>
        <v>CV</v>
      </c>
      <c r="M1620" s="31" t="str">
        <f t="shared" si="279"/>
        <v>D</v>
      </c>
      <c r="N1620" s="620" t="str">
        <f t="shared" si="280"/>
        <v/>
      </c>
      <c r="O1620" s="620" t="str">
        <f t="shared" si="281"/>
        <v/>
      </c>
      <c r="P1620" s="31" t="str">
        <f t="shared" si="282"/>
        <v/>
      </c>
      <c r="Q1620" s="620">
        <f t="shared" si="283"/>
        <v>5</v>
      </c>
      <c r="R1620" s="620">
        <f t="shared" si="284"/>
        <v>1232</v>
      </c>
      <c r="S1620" s="620">
        <f t="shared" si="285"/>
        <v>1232</v>
      </c>
    </row>
    <row r="1621" spans="1:19" ht="12.75" customHeight="1" thickBot="1" x14ac:dyDescent="0.25">
      <c r="A1621" s="341" t="s">
        <v>29</v>
      </c>
      <c r="B1621" s="341" t="s">
        <v>530</v>
      </c>
      <c r="C1621" s="341" t="s">
        <v>673</v>
      </c>
      <c r="F1621" s="341" t="s">
        <v>10</v>
      </c>
      <c r="G1621" s="354">
        <v>40578.577627314815</v>
      </c>
      <c r="H1621" s="354">
        <v>44469.775671296295</v>
      </c>
      <c r="I1621" s="19" t="str">
        <f t="shared" si="275"/>
        <v>J</v>
      </c>
      <c r="J1621" s="19" t="str">
        <f t="shared" si="276"/>
        <v>N</v>
      </c>
      <c r="K1621" s="19" t="str">
        <f t="shared" si="277"/>
        <v>zzzz</v>
      </c>
      <c r="L1621" s="19" t="str">
        <f t="shared" si="278"/>
        <v>CV</v>
      </c>
      <c r="M1621" s="341" t="str">
        <f t="shared" si="279"/>
        <v>D</v>
      </c>
      <c r="N1621" s="359" t="str">
        <f t="shared" si="280"/>
        <v/>
      </c>
      <c r="O1621" s="359" t="str">
        <f t="shared" si="281"/>
        <v/>
      </c>
      <c r="P1621" s="341" t="str">
        <f t="shared" si="282"/>
        <v/>
      </c>
      <c r="Q1621" s="359">
        <f t="shared" si="283"/>
        <v>6</v>
      </c>
      <c r="R1621" s="359">
        <f t="shared" si="284"/>
        <v>1233</v>
      </c>
      <c r="S1621" s="359">
        <f t="shared" si="285"/>
        <v>1233</v>
      </c>
    </row>
    <row r="1622" spans="1:19" ht="12.75" customHeight="1" thickBot="1" x14ac:dyDescent="0.25">
      <c r="A1622" s="31" t="s">
        <v>29</v>
      </c>
      <c r="B1622" s="31" t="s">
        <v>899</v>
      </c>
      <c r="C1622" s="31" t="s">
        <v>673</v>
      </c>
      <c r="F1622" s="31" t="s">
        <v>11</v>
      </c>
      <c r="G1622" s="354">
        <v>45820.327291666668</v>
      </c>
      <c r="H1622" s="354">
        <v>45820.327291666668</v>
      </c>
      <c r="I1622" s="19" t="str">
        <f t="shared" si="275"/>
        <v>J</v>
      </c>
      <c r="J1622" s="19" t="str">
        <f t="shared" si="276"/>
        <v>N</v>
      </c>
      <c r="K1622" s="19" t="str">
        <f t="shared" si="277"/>
        <v>zzzz</v>
      </c>
      <c r="L1622" s="19" t="str">
        <f t="shared" si="278"/>
        <v>CV</v>
      </c>
      <c r="M1622" s="31" t="str">
        <f t="shared" si="279"/>
        <v>D</v>
      </c>
      <c r="N1622" s="620" t="str">
        <f t="shared" si="280"/>
        <v/>
      </c>
      <c r="O1622" s="620" t="str">
        <f t="shared" si="281"/>
        <v/>
      </c>
      <c r="P1622" s="31" t="str">
        <f t="shared" si="282"/>
        <v/>
      </c>
      <c r="Q1622" s="620">
        <f t="shared" si="283"/>
        <v>7</v>
      </c>
      <c r="R1622" s="620">
        <f t="shared" si="284"/>
        <v>1234</v>
      </c>
      <c r="S1622" s="620">
        <f t="shared" si="285"/>
        <v>1234</v>
      </c>
    </row>
    <row r="1623" spans="1:19" ht="12.75" customHeight="1" thickBot="1" x14ac:dyDescent="0.25">
      <c r="A1623" s="31" t="s">
        <v>29</v>
      </c>
      <c r="B1623" s="31" t="s">
        <v>899</v>
      </c>
      <c r="C1623" s="31" t="s">
        <v>673</v>
      </c>
      <c r="E1623" s="341">
        <v>52</v>
      </c>
      <c r="F1623" s="31" t="s">
        <v>15</v>
      </c>
      <c r="G1623" s="354">
        <v>38105.436851851853</v>
      </c>
      <c r="H1623" s="354">
        <v>44978.617719907408</v>
      </c>
      <c r="I1623" s="19" t="str">
        <f t="shared" si="275"/>
        <v>J</v>
      </c>
      <c r="J1623" s="19" t="str">
        <f t="shared" si="276"/>
        <v>N</v>
      </c>
      <c r="K1623" s="19" t="str">
        <f t="shared" si="277"/>
        <v>zzzz</v>
      </c>
      <c r="L1623" s="19" t="str">
        <f t="shared" si="278"/>
        <v>CV</v>
      </c>
      <c r="M1623" s="31" t="str">
        <f t="shared" si="279"/>
        <v>D</v>
      </c>
      <c r="N1623" s="620" t="str">
        <f t="shared" si="280"/>
        <v/>
      </c>
      <c r="O1623" s="620" t="str">
        <f t="shared" si="281"/>
        <v/>
      </c>
      <c r="P1623" s="31" t="str">
        <f t="shared" si="282"/>
        <v/>
      </c>
      <c r="Q1623" s="620">
        <f t="shared" si="283"/>
        <v>8</v>
      </c>
      <c r="R1623" s="620">
        <f t="shared" si="284"/>
        <v>1235</v>
      </c>
      <c r="S1623" s="620">
        <f t="shared" si="285"/>
        <v>1235</v>
      </c>
    </row>
    <row r="1624" spans="1:19" ht="12.75" customHeight="1" thickBot="1" x14ac:dyDescent="0.25">
      <c r="A1624" s="31" t="s">
        <v>29</v>
      </c>
      <c r="B1624" s="31" t="s">
        <v>899</v>
      </c>
      <c r="C1624" s="31" t="s">
        <v>673</v>
      </c>
      <c r="F1624" s="31" t="s">
        <v>12</v>
      </c>
      <c r="G1624" s="354">
        <v>45812.635960648149</v>
      </c>
      <c r="H1624" s="354">
        <v>45812.635960648149</v>
      </c>
      <c r="I1624" s="19" t="str">
        <f t="shared" si="275"/>
        <v>J</v>
      </c>
      <c r="J1624" s="19" t="str">
        <f t="shared" si="276"/>
        <v>N</v>
      </c>
      <c r="K1624" s="19" t="str">
        <f t="shared" si="277"/>
        <v>zzzz</v>
      </c>
      <c r="L1624" s="19" t="str">
        <f t="shared" si="278"/>
        <v>CV</v>
      </c>
      <c r="M1624" s="31" t="str">
        <f t="shared" si="279"/>
        <v>D</v>
      </c>
      <c r="N1624" s="620">
        <f t="shared" si="280"/>
        <v>9</v>
      </c>
      <c r="O1624" s="620" t="str">
        <f t="shared" si="281"/>
        <v/>
      </c>
      <c r="P1624" s="31" t="str">
        <f t="shared" si="282"/>
        <v/>
      </c>
      <c r="Q1624" s="620">
        <f t="shared" si="283"/>
        <v>9</v>
      </c>
      <c r="R1624" s="620">
        <f t="shared" si="284"/>
        <v>1236</v>
      </c>
      <c r="S1624" s="620">
        <f t="shared" si="285"/>
        <v>1236</v>
      </c>
    </row>
    <row r="1625" spans="1:19" ht="12.75" customHeight="1" thickBot="1" x14ac:dyDescent="0.25">
      <c r="A1625" s="31" t="s">
        <v>34</v>
      </c>
      <c r="B1625" s="31" t="s">
        <v>814</v>
      </c>
      <c r="C1625" s="31" t="s">
        <v>673</v>
      </c>
      <c r="F1625" s="31" t="s">
        <v>6</v>
      </c>
      <c r="G1625" s="354">
        <v>45314.442847222221</v>
      </c>
      <c r="H1625" s="354">
        <v>45314.442847222221</v>
      </c>
      <c r="I1625" s="19" t="str">
        <f t="shared" si="275"/>
        <v>J</v>
      </c>
      <c r="J1625" s="19" t="str">
        <f t="shared" si="276"/>
        <v>N</v>
      </c>
      <c r="K1625" s="19" t="str">
        <f t="shared" si="277"/>
        <v>zzzz</v>
      </c>
      <c r="L1625" s="19" t="str">
        <f t="shared" si="278"/>
        <v>DA</v>
      </c>
      <c r="M1625" s="31" t="str">
        <f t="shared" si="279"/>
        <v>D</v>
      </c>
      <c r="N1625" s="620" t="str">
        <f t="shared" si="280"/>
        <v/>
      </c>
      <c r="O1625" s="620" t="str">
        <f t="shared" si="281"/>
        <v/>
      </c>
      <c r="P1625" s="31" t="str">
        <f t="shared" si="282"/>
        <v/>
      </c>
      <c r="Q1625" s="620">
        <f t="shared" si="283"/>
        <v>1</v>
      </c>
      <c r="R1625" s="620">
        <f t="shared" si="284"/>
        <v>1237</v>
      </c>
      <c r="S1625" s="620">
        <f t="shared" si="285"/>
        <v>1237</v>
      </c>
    </row>
    <row r="1626" spans="1:19" ht="12.75" customHeight="1" thickBot="1" x14ac:dyDescent="0.25">
      <c r="A1626" s="341" t="s">
        <v>34</v>
      </c>
      <c r="B1626" s="341" t="s">
        <v>814</v>
      </c>
      <c r="C1626" s="341" t="s">
        <v>673</v>
      </c>
      <c r="F1626" s="341" t="s">
        <v>16</v>
      </c>
      <c r="G1626" s="354">
        <v>43991.528344907405</v>
      </c>
      <c r="H1626" s="354">
        <v>45398.548668981479</v>
      </c>
      <c r="I1626" s="19" t="str">
        <f t="shared" si="275"/>
        <v>J</v>
      </c>
      <c r="J1626" s="19" t="str">
        <f t="shared" si="276"/>
        <v>N</v>
      </c>
      <c r="K1626" s="19" t="str">
        <f t="shared" si="277"/>
        <v>zzzz</v>
      </c>
      <c r="L1626" s="19" t="str">
        <f t="shared" si="278"/>
        <v>DA</v>
      </c>
      <c r="M1626" s="341" t="str">
        <f t="shared" si="279"/>
        <v>D</v>
      </c>
      <c r="N1626" s="359" t="str">
        <f t="shared" si="280"/>
        <v/>
      </c>
      <c r="O1626" s="359" t="str">
        <f t="shared" si="281"/>
        <v/>
      </c>
      <c r="P1626" s="341" t="str">
        <f t="shared" si="282"/>
        <v/>
      </c>
      <c r="Q1626" s="359">
        <f t="shared" si="283"/>
        <v>2</v>
      </c>
      <c r="R1626" s="359">
        <f t="shared" si="284"/>
        <v>1238</v>
      </c>
      <c r="S1626" s="359">
        <f t="shared" si="285"/>
        <v>1238</v>
      </c>
    </row>
    <row r="1627" spans="1:19" ht="12.75" customHeight="1" thickBot="1" x14ac:dyDescent="0.25">
      <c r="A1627" s="341" t="s">
        <v>34</v>
      </c>
      <c r="B1627" s="341" t="s">
        <v>814</v>
      </c>
      <c r="C1627" s="341" t="s">
        <v>673</v>
      </c>
      <c r="F1627" s="341" t="s">
        <v>9</v>
      </c>
      <c r="G1627" s="354">
        <v>43117.553148148145</v>
      </c>
      <c r="H1627" s="354">
        <v>44516.459756944445</v>
      </c>
      <c r="I1627" s="19" t="str">
        <f t="shared" si="275"/>
        <v>J</v>
      </c>
      <c r="J1627" s="19" t="str">
        <f t="shared" si="276"/>
        <v>N</v>
      </c>
      <c r="K1627" s="19" t="str">
        <f t="shared" si="277"/>
        <v>zzzz</v>
      </c>
      <c r="L1627" s="19" t="str">
        <f t="shared" si="278"/>
        <v>DA</v>
      </c>
      <c r="M1627" s="31" t="str">
        <f t="shared" si="279"/>
        <v>D</v>
      </c>
      <c r="N1627" s="620" t="str">
        <f t="shared" si="280"/>
        <v/>
      </c>
      <c r="O1627" s="620" t="str">
        <f t="shared" si="281"/>
        <v/>
      </c>
      <c r="P1627" s="31" t="str">
        <f t="shared" si="282"/>
        <v/>
      </c>
      <c r="Q1627" s="620">
        <f t="shared" si="283"/>
        <v>3</v>
      </c>
      <c r="R1627" s="620">
        <f t="shared" si="284"/>
        <v>1239</v>
      </c>
      <c r="S1627" s="620">
        <f t="shared" si="285"/>
        <v>1239</v>
      </c>
    </row>
    <row r="1628" spans="1:19" ht="12.75" customHeight="1" thickBot="1" x14ac:dyDescent="0.25">
      <c r="A1628" s="31" t="s">
        <v>34</v>
      </c>
      <c r="B1628" s="31" t="s">
        <v>814</v>
      </c>
      <c r="C1628" s="31" t="s">
        <v>673</v>
      </c>
      <c r="F1628" s="31" t="s">
        <v>11</v>
      </c>
      <c r="G1628" s="354">
        <v>45803.477708333332</v>
      </c>
      <c r="H1628" s="354">
        <v>45803.477708333332</v>
      </c>
      <c r="I1628" s="19" t="str">
        <f t="shared" si="275"/>
        <v>J</v>
      </c>
      <c r="J1628" s="19" t="str">
        <f t="shared" si="276"/>
        <v>N</v>
      </c>
      <c r="K1628" s="19" t="str">
        <f t="shared" si="277"/>
        <v>zzzz</v>
      </c>
      <c r="L1628" s="19" t="str">
        <f t="shared" si="278"/>
        <v>DA</v>
      </c>
      <c r="M1628" s="31" t="str">
        <f t="shared" si="279"/>
        <v>D</v>
      </c>
      <c r="N1628" s="620" t="str">
        <f t="shared" si="280"/>
        <v/>
      </c>
      <c r="O1628" s="620" t="str">
        <f t="shared" si="281"/>
        <v/>
      </c>
      <c r="P1628" s="31" t="str">
        <f t="shared" si="282"/>
        <v/>
      </c>
      <c r="Q1628" s="620">
        <f t="shared" si="283"/>
        <v>4</v>
      </c>
      <c r="R1628" s="620">
        <f t="shared" si="284"/>
        <v>1240</v>
      </c>
      <c r="S1628" s="620">
        <f t="shared" si="285"/>
        <v>1240</v>
      </c>
    </row>
    <row r="1629" spans="1:19" ht="12.75" customHeight="1" thickBot="1" x14ac:dyDescent="0.25">
      <c r="A1629" s="31" t="s">
        <v>34</v>
      </c>
      <c r="B1629" s="31" t="s">
        <v>814</v>
      </c>
      <c r="C1629" s="31" t="s">
        <v>673</v>
      </c>
      <c r="F1629" s="31" t="s">
        <v>15</v>
      </c>
      <c r="G1629" s="354">
        <v>43479.445289351854</v>
      </c>
      <c r="H1629" s="354">
        <v>45660.386481481481</v>
      </c>
      <c r="I1629" s="19" t="str">
        <f t="shared" si="275"/>
        <v>J</v>
      </c>
      <c r="J1629" s="19" t="str">
        <f t="shared" si="276"/>
        <v>N</v>
      </c>
      <c r="K1629" s="19" t="str">
        <f t="shared" si="277"/>
        <v>zzzz</v>
      </c>
      <c r="L1629" s="19" t="str">
        <f t="shared" si="278"/>
        <v>DA</v>
      </c>
      <c r="M1629" s="31" t="str">
        <f t="shared" si="279"/>
        <v>D</v>
      </c>
      <c r="N1629" s="620" t="str">
        <f t="shared" si="280"/>
        <v/>
      </c>
      <c r="O1629" s="620" t="str">
        <f t="shared" si="281"/>
        <v/>
      </c>
      <c r="P1629" s="31" t="str">
        <f t="shared" si="282"/>
        <v/>
      </c>
      <c r="Q1629" s="620">
        <f t="shared" si="283"/>
        <v>5</v>
      </c>
      <c r="R1629" s="620">
        <f t="shared" si="284"/>
        <v>1241</v>
      </c>
      <c r="S1629" s="620">
        <f t="shared" si="285"/>
        <v>1241</v>
      </c>
    </row>
    <row r="1630" spans="1:19" ht="12.75" customHeight="1" thickBot="1" x14ac:dyDescent="0.25">
      <c r="A1630" s="31" t="s">
        <v>34</v>
      </c>
      <c r="B1630" s="31" t="s">
        <v>814</v>
      </c>
      <c r="C1630" s="31" t="s">
        <v>673</v>
      </c>
      <c r="F1630" s="31" t="s">
        <v>12</v>
      </c>
      <c r="G1630" s="354">
        <v>45812.636076388888</v>
      </c>
      <c r="H1630" s="354">
        <v>45812.636076388888</v>
      </c>
      <c r="I1630" s="19" t="str">
        <f t="shared" si="275"/>
        <v>J</v>
      </c>
      <c r="J1630" s="19" t="str">
        <f t="shared" si="276"/>
        <v>N</v>
      </c>
      <c r="K1630" s="19" t="str">
        <f t="shared" si="277"/>
        <v>zzzz</v>
      </c>
      <c r="L1630" s="19" t="str">
        <f t="shared" si="278"/>
        <v>DA</v>
      </c>
      <c r="M1630" s="31" t="str">
        <f t="shared" si="279"/>
        <v>D</v>
      </c>
      <c r="N1630" s="620">
        <f t="shared" si="280"/>
        <v>6</v>
      </c>
      <c r="O1630" s="620" t="str">
        <f t="shared" si="281"/>
        <v/>
      </c>
      <c r="P1630" s="31" t="str">
        <f t="shared" si="282"/>
        <v/>
      </c>
      <c r="Q1630" s="620">
        <f t="shared" si="283"/>
        <v>6</v>
      </c>
      <c r="R1630" s="620">
        <f t="shared" si="284"/>
        <v>1242</v>
      </c>
      <c r="S1630" s="620">
        <f t="shared" si="285"/>
        <v>1242</v>
      </c>
    </row>
    <row r="1631" spans="1:19" ht="12.75" customHeight="1" thickBot="1" x14ac:dyDescent="0.25">
      <c r="A1631" s="31" t="s">
        <v>18</v>
      </c>
      <c r="B1631" s="31" t="s">
        <v>841</v>
      </c>
      <c r="C1631" s="31" t="s">
        <v>673</v>
      </c>
      <c r="E1631" s="341">
        <v>29</v>
      </c>
      <c r="F1631" s="31" t="s">
        <v>6</v>
      </c>
      <c r="G1631" s="354">
        <v>35656.608946759261</v>
      </c>
      <c r="H1631" s="354">
        <v>45470.358159722222</v>
      </c>
      <c r="I1631" s="19" t="str">
        <f t="shared" si="275"/>
        <v>J</v>
      </c>
      <c r="J1631" s="19" t="str">
        <f t="shared" si="276"/>
        <v>N</v>
      </c>
      <c r="K1631" s="19" t="str">
        <f t="shared" si="277"/>
        <v>zzzz</v>
      </c>
      <c r="L1631" s="19" t="str">
        <f t="shared" si="278"/>
        <v>OV</v>
      </c>
      <c r="M1631" s="31" t="str">
        <f t="shared" si="279"/>
        <v>D</v>
      </c>
      <c r="N1631" s="620" t="str">
        <f t="shared" si="280"/>
        <v/>
      </c>
      <c r="O1631" s="620" t="str">
        <f t="shared" si="281"/>
        <v/>
      </c>
      <c r="P1631" s="31" t="str">
        <f t="shared" si="282"/>
        <v/>
      </c>
      <c r="Q1631" s="620">
        <f t="shared" si="283"/>
        <v>1</v>
      </c>
      <c r="R1631" s="620">
        <f t="shared" si="284"/>
        <v>1243</v>
      </c>
      <c r="S1631" s="620">
        <f t="shared" si="285"/>
        <v>1243</v>
      </c>
    </row>
    <row r="1632" spans="1:19" ht="12.75" customHeight="1" thickBot="1" x14ac:dyDescent="0.25">
      <c r="A1632" s="31" t="s">
        <v>18</v>
      </c>
      <c r="B1632" s="31" t="s">
        <v>842</v>
      </c>
      <c r="C1632" s="31" t="s">
        <v>673</v>
      </c>
      <c r="E1632" s="341">
        <v>54</v>
      </c>
      <c r="F1632" s="31" t="s">
        <v>7</v>
      </c>
      <c r="G1632" s="354">
        <v>43222.418124999997</v>
      </c>
      <c r="H1632" s="354">
        <v>45210.47761574074</v>
      </c>
      <c r="I1632" s="19" t="str">
        <f t="shared" si="275"/>
        <v>J</v>
      </c>
      <c r="J1632" s="19" t="str">
        <f t="shared" si="276"/>
        <v>N</v>
      </c>
      <c r="K1632" s="19" t="str">
        <f t="shared" si="277"/>
        <v>zzzz</v>
      </c>
      <c r="L1632" s="19" t="str">
        <f t="shared" si="278"/>
        <v>OV</v>
      </c>
      <c r="M1632" s="31" t="str">
        <f t="shared" si="279"/>
        <v>D</v>
      </c>
      <c r="N1632" s="620" t="str">
        <f t="shared" si="280"/>
        <v/>
      </c>
      <c r="O1632" s="620" t="str">
        <f t="shared" si="281"/>
        <v/>
      </c>
      <c r="P1632" s="31" t="str">
        <f t="shared" si="282"/>
        <v/>
      </c>
      <c r="Q1632" s="620">
        <f t="shared" si="283"/>
        <v>2</v>
      </c>
      <c r="R1632" s="620">
        <f t="shared" si="284"/>
        <v>1244</v>
      </c>
      <c r="S1632" s="620">
        <f t="shared" si="285"/>
        <v>1244</v>
      </c>
    </row>
    <row r="1633" spans="1:19" ht="12.75" customHeight="1" thickBot="1" x14ac:dyDescent="0.25">
      <c r="A1633" s="341" t="s">
        <v>18</v>
      </c>
      <c r="B1633" s="341" t="s">
        <v>841</v>
      </c>
      <c r="C1633" s="341" t="s">
        <v>673</v>
      </c>
      <c r="E1633" s="341">
        <v>20</v>
      </c>
      <c r="F1633" s="341" t="s">
        <v>8</v>
      </c>
      <c r="G1633" s="354">
        <v>38775.700648148151</v>
      </c>
      <c r="H1633" s="354">
        <v>45565.537245370368</v>
      </c>
      <c r="I1633" s="19" t="str">
        <f t="shared" si="275"/>
        <v>J</v>
      </c>
      <c r="J1633" s="19" t="str">
        <f t="shared" si="276"/>
        <v>N</v>
      </c>
      <c r="K1633" s="19" t="str">
        <f t="shared" si="277"/>
        <v>zzzz</v>
      </c>
      <c r="L1633" s="19" t="str">
        <f t="shared" si="278"/>
        <v>OV</v>
      </c>
      <c r="M1633" s="31" t="str">
        <f t="shared" si="279"/>
        <v>D</v>
      </c>
      <c r="N1633" s="620" t="str">
        <f t="shared" si="280"/>
        <v/>
      </c>
      <c r="O1633" s="620" t="str">
        <f t="shared" si="281"/>
        <v/>
      </c>
      <c r="P1633" s="31" t="str">
        <f t="shared" si="282"/>
        <v/>
      </c>
      <c r="Q1633" s="620">
        <f t="shared" si="283"/>
        <v>3</v>
      </c>
      <c r="R1633" s="620">
        <f t="shared" si="284"/>
        <v>1245</v>
      </c>
      <c r="S1633" s="620">
        <f t="shared" si="285"/>
        <v>1245</v>
      </c>
    </row>
    <row r="1634" spans="1:19" ht="12.75" customHeight="1" thickBot="1" x14ac:dyDescent="0.25">
      <c r="A1634" s="31" t="s">
        <v>18</v>
      </c>
      <c r="B1634" s="31" t="s">
        <v>841</v>
      </c>
      <c r="C1634" s="31" t="s">
        <v>673</v>
      </c>
      <c r="E1634" s="341">
        <v>21</v>
      </c>
      <c r="F1634" s="31" t="s">
        <v>16</v>
      </c>
      <c r="G1634" s="354">
        <v>37648.642557870371</v>
      </c>
      <c r="H1634" s="354">
        <v>45631.498842592591</v>
      </c>
      <c r="I1634" s="19" t="str">
        <f t="shared" si="275"/>
        <v>J</v>
      </c>
      <c r="J1634" s="19" t="str">
        <f t="shared" si="276"/>
        <v>N</v>
      </c>
      <c r="K1634" s="19" t="str">
        <f t="shared" si="277"/>
        <v>zzzz</v>
      </c>
      <c r="L1634" s="19" t="str">
        <f t="shared" si="278"/>
        <v>OV</v>
      </c>
      <c r="M1634" s="31" t="str">
        <f t="shared" si="279"/>
        <v>D</v>
      </c>
      <c r="N1634" s="620" t="str">
        <f t="shared" si="280"/>
        <v/>
      </c>
      <c r="O1634" s="620" t="str">
        <f t="shared" si="281"/>
        <v/>
      </c>
      <c r="P1634" s="31" t="str">
        <f t="shared" si="282"/>
        <v/>
      </c>
      <c r="Q1634" s="620">
        <f t="shared" si="283"/>
        <v>4</v>
      </c>
      <c r="R1634" s="620">
        <f t="shared" si="284"/>
        <v>1246</v>
      </c>
      <c r="S1634" s="620">
        <f t="shared" si="285"/>
        <v>1246</v>
      </c>
    </row>
    <row r="1635" spans="1:19" ht="12.75" customHeight="1" thickBot="1" x14ac:dyDescent="0.25">
      <c r="A1635" s="31" t="s">
        <v>18</v>
      </c>
      <c r="B1635" s="31" t="s">
        <v>841</v>
      </c>
      <c r="C1635" s="31" t="s">
        <v>673</v>
      </c>
      <c r="E1635" s="341">
        <v>29</v>
      </c>
      <c r="F1635" s="31" t="s">
        <v>9</v>
      </c>
      <c r="G1635" s="354">
        <v>39301.414375</v>
      </c>
      <c r="H1635" s="354">
        <v>45687.560740740744</v>
      </c>
      <c r="I1635" s="19" t="str">
        <f t="shared" si="275"/>
        <v>J</v>
      </c>
      <c r="J1635" s="19" t="str">
        <f t="shared" si="276"/>
        <v>N</v>
      </c>
      <c r="K1635" s="19" t="str">
        <f t="shared" si="277"/>
        <v>zzzz</v>
      </c>
      <c r="L1635" s="19" t="str">
        <f t="shared" si="278"/>
        <v>OV</v>
      </c>
      <c r="M1635" s="31" t="str">
        <f t="shared" si="279"/>
        <v>D</v>
      </c>
      <c r="N1635" s="620" t="str">
        <f t="shared" si="280"/>
        <v/>
      </c>
      <c r="O1635" s="620" t="str">
        <f t="shared" si="281"/>
        <v/>
      </c>
      <c r="P1635" s="31" t="str">
        <f t="shared" si="282"/>
        <v/>
      </c>
      <c r="Q1635" s="620">
        <f t="shared" si="283"/>
        <v>5</v>
      </c>
      <c r="R1635" s="620">
        <f t="shared" si="284"/>
        <v>1247</v>
      </c>
      <c r="S1635" s="620">
        <f t="shared" si="285"/>
        <v>1247</v>
      </c>
    </row>
    <row r="1636" spans="1:19" ht="12.75" customHeight="1" thickBot="1" x14ac:dyDescent="0.25">
      <c r="A1636" s="31" t="s">
        <v>18</v>
      </c>
      <c r="B1636" s="31" t="s">
        <v>535</v>
      </c>
      <c r="C1636" s="31" t="s">
        <v>673</v>
      </c>
      <c r="E1636" s="341">
        <v>2</v>
      </c>
      <c r="F1636" s="31" t="s">
        <v>10</v>
      </c>
      <c r="G1636" s="354">
        <v>43762.628622685188</v>
      </c>
      <c r="H1636" s="354">
        <v>45453.671967592592</v>
      </c>
      <c r="I1636" s="19" t="str">
        <f t="shared" si="275"/>
        <v>J</v>
      </c>
      <c r="J1636" s="19" t="str">
        <f t="shared" si="276"/>
        <v>N</v>
      </c>
      <c r="K1636" s="19" t="str">
        <f t="shared" si="277"/>
        <v>zzzz</v>
      </c>
      <c r="L1636" s="19" t="str">
        <f t="shared" si="278"/>
        <v>OV</v>
      </c>
      <c r="M1636" s="31" t="str">
        <f t="shared" si="279"/>
        <v>D</v>
      </c>
      <c r="N1636" s="620" t="str">
        <f t="shared" si="280"/>
        <v/>
      </c>
      <c r="O1636" s="620" t="str">
        <f t="shared" si="281"/>
        <v/>
      </c>
      <c r="P1636" s="31" t="str">
        <f t="shared" si="282"/>
        <v/>
      </c>
      <c r="Q1636" s="620">
        <f t="shared" si="283"/>
        <v>6</v>
      </c>
      <c r="R1636" s="620">
        <f t="shared" si="284"/>
        <v>1248</v>
      </c>
      <c r="S1636" s="620">
        <f t="shared" si="285"/>
        <v>1248</v>
      </c>
    </row>
    <row r="1637" spans="1:19" ht="12.75" customHeight="1" thickBot="1" x14ac:dyDescent="0.25">
      <c r="A1637" s="31" t="s">
        <v>18</v>
      </c>
      <c r="B1637" s="31" t="s">
        <v>841</v>
      </c>
      <c r="C1637" s="31" t="s">
        <v>673</v>
      </c>
      <c r="E1637" s="341">
        <v>1</v>
      </c>
      <c r="F1637" s="31" t="s">
        <v>11</v>
      </c>
      <c r="G1637" s="354">
        <v>42870</v>
      </c>
      <c r="H1637" s="354">
        <v>45258.546678240738</v>
      </c>
      <c r="I1637" s="19" t="str">
        <f t="shared" si="275"/>
        <v>J</v>
      </c>
      <c r="J1637" s="19" t="str">
        <f t="shared" si="276"/>
        <v>N</v>
      </c>
      <c r="K1637" s="19" t="str">
        <f t="shared" si="277"/>
        <v>zzzz</v>
      </c>
      <c r="L1637" s="19" t="str">
        <f t="shared" si="278"/>
        <v>OV</v>
      </c>
      <c r="M1637" s="31" t="str">
        <f t="shared" si="279"/>
        <v>D</v>
      </c>
      <c r="N1637" s="620" t="str">
        <f t="shared" si="280"/>
        <v/>
      </c>
      <c r="O1637" s="620" t="str">
        <f t="shared" si="281"/>
        <v/>
      </c>
      <c r="P1637" s="31" t="str">
        <f t="shared" si="282"/>
        <v/>
      </c>
      <c r="Q1637" s="620">
        <f t="shared" si="283"/>
        <v>7</v>
      </c>
      <c r="R1637" s="620">
        <f t="shared" si="284"/>
        <v>1249</v>
      </c>
      <c r="S1637" s="620">
        <f t="shared" si="285"/>
        <v>1249</v>
      </c>
    </row>
    <row r="1638" spans="1:19" ht="12.75" customHeight="1" thickBot="1" x14ac:dyDescent="0.25">
      <c r="A1638" s="31" t="s">
        <v>18</v>
      </c>
      <c r="B1638" s="31" t="s">
        <v>841</v>
      </c>
      <c r="C1638" s="31" t="s">
        <v>673</v>
      </c>
      <c r="E1638" s="341">
        <v>30</v>
      </c>
      <c r="F1638" s="31" t="s">
        <v>15</v>
      </c>
      <c r="G1638" s="354">
        <v>44019.438078703701</v>
      </c>
      <c r="H1638" s="354">
        <v>44978.613067129627</v>
      </c>
      <c r="I1638" s="19" t="str">
        <f t="shared" si="275"/>
        <v>J</v>
      </c>
      <c r="J1638" s="19" t="str">
        <f t="shared" si="276"/>
        <v>N</v>
      </c>
      <c r="K1638" s="19" t="str">
        <f t="shared" si="277"/>
        <v>zzzz</v>
      </c>
      <c r="L1638" s="19" t="str">
        <f t="shared" si="278"/>
        <v>OV</v>
      </c>
      <c r="M1638" s="31" t="str">
        <f t="shared" si="279"/>
        <v>D</v>
      </c>
      <c r="N1638" s="620" t="str">
        <f t="shared" si="280"/>
        <v/>
      </c>
      <c r="O1638" s="620" t="str">
        <f t="shared" si="281"/>
        <v/>
      </c>
      <c r="P1638" s="31" t="str">
        <f t="shared" si="282"/>
        <v/>
      </c>
      <c r="Q1638" s="620">
        <f t="shared" si="283"/>
        <v>8</v>
      </c>
      <c r="R1638" s="620">
        <f t="shared" si="284"/>
        <v>1250</v>
      </c>
      <c r="S1638" s="620">
        <f t="shared" si="285"/>
        <v>1250</v>
      </c>
    </row>
    <row r="1639" spans="1:19" ht="12.75" customHeight="1" thickBot="1" x14ac:dyDescent="0.25">
      <c r="A1639" s="31" t="s">
        <v>18</v>
      </c>
      <c r="B1639" s="31" t="s">
        <v>841</v>
      </c>
      <c r="C1639" s="31" t="s">
        <v>673</v>
      </c>
      <c r="F1639" s="31" t="s">
        <v>12</v>
      </c>
      <c r="G1639" s="354">
        <v>35656.608946759261</v>
      </c>
      <c r="H1639" s="354">
        <v>44875.426168981481</v>
      </c>
      <c r="I1639" s="19" t="str">
        <f t="shared" si="275"/>
        <v>J</v>
      </c>
      <c r="J1639" s="19" t="str">
        <f t="shared" si="276"/>
        <v>N</v>
      </c>
      <c r="K1639" s="19" t="str">
        <f t="shared" si="277"/>
        <v>zzzz</v>
      </c>
      <c r="L1639" s="19" t="str">
        <f t="shared" si="278"/>
        <v>OV</v>
      </c>
      <c r="M1639" s="31" t="str">
        <f t="shared" si="279"/>
        <v>D</v>
      </c>
      <c r="N1639" s="620" t="str">
        <f t="shared" si="280"/>
        <v/>
      </c>
      <c r="O1639" s="620" t="str">
        <f t="shared" si="281"/>
        <v/>
      </c>
      <c r="P1639" s="31" t="str">
        <f t="shared" si="282"/>
        <v/>
      </c>
      <c r="Q1639" s="620">
        <f t="shared" si="283"/>
        <v>9</v>
      </c>
      <c r="R1639" s="620">
        <f t="shared" si="284"/>
        <v>1251</v>
      </c>
      <c r="S1639" s="620">
        <f t="shared" si="285"/>
        <v>1251</v>
      </c>
    </row>
    <row r="1640" spans="1:19" ht="12.75" customHeight="1" thickBot="1" x14ac:dyDescent="0.25">
      <c r="A1640" s="31" t="s">
        <v>18</v>
      </c>
      <c r="B1640" s="31" t="s">
        <v>841</v>
      </c>
      <c r="C1640" s="31" t="s">
        <v>673</v>
      </c>
      <c r="F1640" s="31" t="s">
        <v>13</v>
      </c>
      <c r="G1640" s="354">
        <v>37215.642604166664</v>
      </c>
      <c r="H1640" s="354">
        <v>45834.501157407409</v>
      </c>
      <c r="I1640" s="19" t="str">
        <f t="shared" si="275"/>
        <v>J</v>
      </c>
      <c r="J1640" s="19" t="str">
        <f t="shared" si="276"/>
        <v>N</v>
      </c>
      <c r="K1640" s="19" t="str">
        <f t="shared" si="277"/>
        <v>zzzz</v>
      </c>
      <c r="L1640" s="19" t="str">
        <f t="shared" si="278"/>
        <v>OV</v>
      </c>
      <c r="M1640" s="31" t="str">
        <f t="shared" si="279"/>
        <v>D</v>
      </c>
      <c r="N1640" s="620">
        <f t="shared" si="280"/>
        <v>10</v>
      </c>
      <c r="O1640" s="620" t="str">
        <f t="shared" si="281"/>
        <v/>
      </c>
      <c r="P1640" s="31" t="str">
        <f t="shared" si="282"/>
        <v/>
      </c>
      <c r="Q1640" s="620">
        <f t="shared" si="283"/>
        <v>10</v>
      </c>
      <c r="R1640" s="620">
        <f t="shared" si="284"/>
        <v>1252</v>
      </c>
      <c r="S1640" s="620">
        <f t="shared" si="285"/>
        <v>1252</v>
      </c>
    </row>
    <row r="1641" spans="1:19" ht="12.75" customHeight="1" thickBot="1" x14ac:dyDescent="0.25">
      <c r="A1641" s="341" t="s">
        <v>381</v>
      </c>
      <c r="B1641" s="341" t="s">
        <v>593</v>
      </c>
      <c r="C1641" s="341" t="s">
        <v>673</v>
      </c>
      <c r="F1641" s="341" t="s">
        <v>6</v>
      </c>
      <c r="G1641" s="354">
        <v>45314.465069444443</v>
      </c>
      <c r="H1641" s="354">
        <v>45314.465069444443</v>
      </c>
      <c r="I1641" s="19" t="str">
        <f t="shared" si="275"/>
        <v>J</v>
      </c>
      <c r="J1641" s="19" t="str">
        <f t="shared" si="276"/>
        <v>N</v>
      </c>
      <c r="K1641" s="19" t="str">
        <f t="shared" si="277"/>
        <v>zzzz</v>
      </c>
      <c r="L1641" s="19" t="str">
        <f t="shared" si="278"/>
        <v>OV</v>
      </c>
      <c r="M1641" s="31" t="str">
        <f t="shared" si="279"/>
        <v>D</v>
      </c>
      <c r="N1641" s="620" t="str">
        <f t="shared" si="280"/>
        <v/>
      </c>
      <c r="O1641" s="620" t="str">
        <f t="shared" si="281"/>
        <v/>
      </c>
      <c r="P1641" s="31" t="str">
        <f t="shared" si="282"/>
        <v/>
      </c>
      <c r="Q1641" s="620">
        <f t="shared" si="283"/>
        <v>1</v>
      </c>
      <c r="R1641" s="620">
        <f t="shared" si="284"/>
        <v>1253</v>
      </c>
      <c r="S1641" s="620">
        <f t="shared" si="285"/>
        <v>1253</v>
      </c>
    </row>
    <row r="1642" spans="1:19" ht="12.75" customHeight="1" thickBot="1" x14ac:dyDescent="0.25">
      <c r="A1642" s="341" t="s">
        <v>381</v>
      </c>
      <c r="B1642" s="341" t="s">
        <v>593</v>
      </c>
      <c r="C1642" s="341" t="s">
        <v>673</v>
      </c>
      <c r="F1642" s="341" t="s">
        <v>9</v>
      </c>
      <c r="G1642" s="354">
        <v>40780.41207175926</v>
      </c>
      <c r="H1642" s="354">
        <v>45632.606064814812</v>
      </c>
      <c r="I1642" s="19" t="str">
        <f t="shared" si="275"/>
        <v>J</v>
      </c>
      <c r="J1642" s="19" t="str">
        <f t="shared" si="276"/>
        <v>N</v>
      </c>
      <c r="K1642" s="19" t="str">
        <f t="shared" si="277"/>
        <v>zzzz</v>
      </c>
      <c r="L1642" s="19" t="str">
        <f t="shared" si="278"/>
        <v>OV</v>
      </c>
      <c r="M1642" s="341" t="str">
        <f t="shared" si="279"/>
        <v>D</v>
      </c>
      <c r="N1642" s="359" t="str">
        <f t="shared" si="280"/>
        <v/>
      </c>
      <c r="O1642" s="359" t="str">
        <f t="shared" si="281"/>
        <v/>
      </c>
      <c r="P1642" s="341" t="str">
        <f t="shared" si="282"/>
        <v/>
      </c>
      <c r="Q1642" s="359">
        <f t="shared" si="283"/>
        <v>2</v>
      </c>
      <c r="R1642" s="359">
        <f t="shared" si="284"/>
        <v>1254</v>
      </c>
      <c r="S1642" s="359">
        <f t="shared" si="285"/>
        <v>1254</v>
      </c>
    </row>
    <row r="1643" spans="1:19" ht="12.75" customHeight="1" thickBot="1" x14ac:dyDescent="0.25">
      <c r="A1643" s="31" t="s">
        <v>381</v>
      </c>
      <c r="B1643" s="31" t="s">
        <v>593</v>
      </c>
      <c r="C1643" s="31" t="s">
        <v>673</v>
      </c>
      <c r="F1643" s="31" t="s">
        <v>11</v>
      </c>
      <c r="G1643" s="354">
        <v>45803.612280092595</v>
      </c>
      <c r="H1643" s="354">
        <v>45803.612280092595</v>
      </c>
      <c r="I1643" s="19" t="str">
        <f t="shared" si="275"/>
        <v>J</v>
      </c>
      <c r="J1643" s="19" t="str">
        <f t="shared" si="276"/>
        <v>N</v>
      </c>
      <c r="K1643" s="19" t="str">
        <f t="shared" si="277"/>
        <v>zzzz</v>
      </c>
      <c r="L1643" s="19" t="str">
        <f t="shared" si="278"/>
        <v>OV</v>
      </c>
      <c r="M1643" s="31" t="str">
        <f t="shared" si="279"/>
        <v>D</v>
      </c>
      <c r="N1643" s="620" t="str">
        <f t="shared" si="280"/>
        <v/>
      </c>
      <c r="O1643" s="620" t="str">
        <f t="shared" si="281"/>
        <v/>
      </c>
      <c r="P1643" s="31" t="str">
        <f t="shared" si="282"/>
        <v/>
      </c>
      <c r="Q1643" s="620">
        <f t="shared" si="283"/>
        <v>3</v>
      </c>
      <c r="R1643" s="620">
        <f t="shared" si="284"/>
        <v>1255</v>
      </c>
      <c r="S1643" s="620">
        <f t="shared" si="285"/>
        <v>1255</v>
      </c>
    </row>
    <row r="1644" spans="1:19" ht="12.75" customHeight="1" thickBot="1" x14ac:dyDescent="0.25">
      <c r="A1644" s="341" t="s">
        <v>381</v>
      </c>
      <c r="B1644" s="341" t="s">
        <v>593</v>
      </c>
      <c r="C1644" s="341" t="s">
        <v>673</v>
      </c>
      <c r="F1644" s="341" t="s">
        <v>15</v>
      </c>
      <c r="G1644" s="354">
        <v>44523</v>
      </c>
      <c r="H1644" s="354">
        <v>45660.400173611109</v>
      </c>
      <c r="I1644" s="19" t="str">
        <f t="shared" si="275"/>
        <v>J</v>
      </c>
      <c r="J1644" s="19" t="str">
        <f t="shared" si="276"/>
        <v>N</v>
      </c>
      <c r="K1644" s="19" t="str">
        <f t="shared" si="277"/>
        <v>zzzz</v>
      </c>
      <c r="L1644" s="19" t="str">
        <f t="shared" si="278"/>
        <v>OV</v>
      </c>
      <c r="M1644" s="341" t="str">
        <f t="shared" si="279"/>
        <v>D</v>
      </c>
      <c r="N1644" s="359" t="str">
        <f t="shared" si="280"/>
        <v/>
      </c>
      <c r="O1644" s="359" t="str">
        <f t="shared" si="281"/>
        <v/>
      </c>
      <c r="P1644" s="341" t="str">
        <f t="shared" si="282"/>
        <v/>
      </c>
      <c r="Q1644" s="359">
        <f t="shared" si="283"/>
        <v>4</v>
      </c>
      <c r="R1644" s="359">
        <f t="shared" si="284"/>
        <v>1256</v>
      </c>
      <c r="S1644" s="359">
        <f t="shared" si="285"/>
        <v>1256</v>
      </c>
    </row>
    <row r="1645" spans="1:19" ht="12.75" customHeight="1" thickBot="1" x14ac:dyDescent="0.25">
      <c r="A1645" s="341" t="s">
        <v>381</v>
      </c>
      <c r="B1645" s="341" t="s">
        <v>593</v>
      </c>
      <c r="C1645" s="341" t="s">
        <v>673</v>
      </c>
      <c r="F1645" s="341" t="s">
        <v>12</v>
      </c>
      <c r="G1645" s="354">
        <v>43815.729907407411</v>
      </c>
      <c r="H1645" s="354">
        <v>43815.729907407411</v>
      </c>
      <c r="I1645" s="19" t="str">
        <f t="shared" si="275"/>
        <v>J</v>
      </c>
      <c r="J1645" s="19" t="str">
        <f t="shared" si="276"/>
        <v>N</v>
      </c>
      <c r="K1645" s="19" t="str">
        <f t="shared" si="277"/>
        <v>zzzz</v>
      </c>
      <c r="L1645" s="19" t="str">
        <f t="shared" si="278"/>
        <v>OV</v>
      </c>
      <c r="M1645" s="31" t="str">
        <f t="shared" si="279"/>
        <v>D</v>
      </c>
      <c r="N1645" s="620" t="str">
        <f t="shared" si="280"/>
        <v/>
      </c>
      <c r="O1645" s="620" t="str">
        <f t="shared" si="281"/>
        <v/>
      </c>
      <c r="P1645" s="31" t="str">
        <f t="shared" si="282"/>
        <v/>
      </c>
      <c r="Q1645" s="620">
        <f t="shared" si="283"/>
        <v>5</v>
      </c>
      <c r="R1645" s="620">
        <f t="shared" si="284"/>
        <v>1257</v>
      </c>
      <c r="S1645" s="620">
        <f t="shared" si="285"/>
        <v>1257</v>
      </c>
    </row>
    <row r="1646" spans="1:19" ht="12.75" customHeight="1" thickBot="1" x14ac:dyDescent="0.25">
      <c r="A1646" s="31" t="s">
        <v>381</v>
      </c>
      <c r="B1646" s="31" t="s">
        <v>593</v>
      </c>
      <c r="C1646" s="31" t="s">
        <v>673</v>
      </c>
      <c r="F1646" s="31" t="s">
        <v>13</v>
      </c>
      <c r="G1646" s="354">
        <v>45763.63140046296</v>
      </c>
      <c r="H1646" s="354">
        <v>45763.63140046296</v>
      </c>
      <c r="I1646" s="19" t="str">
        <f t="shared" si="275"/>
        <v>J</v>
      </c>
      <c r="J1646" s="19" t="str">
        <f t="shared" si="276"/>
        <v>N</v>
      </c>
      <c r="K1646" s="19" t="str">
        <f t="shared" si="277"/>
        <v>zzzz</v>
      </c>
      <c r="L1646" s="19" t="str">
        <f t="shared" si="278"/>
        <v>OV</v>
      </c>
      <c r="M1646" s="31" t="str">
        <f t="shared" si="279"/>
        <v>D</v>
      </c>
      <c r="N1646" s="620">
        <f t="shared" si="280"/>
        <v>6</v>
      </c>
      <c r="O1646" s="620" t="str">
        <f t="shared" si="281"/>
        <v/>
      </c>
      <c r="P1646" s="31" t="str">
        <f t="shared" si="282"/>
        <v/>
      </c>
      <c r="Q1646" s="620">
        <f t="shared" si="283"/>
        <v>6</v>
      </c>
      <c r="R1646" s="620">
        <f t="shared" si="284"/>
        <v>1258</v>
      </c>
      <c r="S1646" s="620">
        <f t="shared" si="285"/>
        <v>1258</v>
      </c>
    </row>
    <row r="1647" spans="1:19" ht="12.75" customHeight="1" thickBot="1" x14ac:dyDescent="0.25">
      <c r="A1647" s="341" t="s">
        <v>48</v>
      </c>
      <c r="B1647" s="341" t="s">
        <v>897</v>
      </c>
      <c r="C1647" s="341" t="s">
        <v>673</v>
      </c>
      <c r="F1647" s="341" t="s">
        <v>6</v>
      </c>
      <c r="G1647" s="354">
        <v>45314.465243055558</v>
      </c>
      <c r="H1647" s="354">
        <v>45314.465243055558</v>
      </c>
      <c r="I1647" s="19" t="str">
        <f t="shared" si="275"/>
        <v>J</v>
      </c>
      <c r="J1647" s="19" t="str">
        <f t="shared" si="276"/>
        <v>N</v>
      </c>
      <c r="K1647" s="19" t="str">
        <f t="shared" si="277"/>
        <v>zzzz</v>
      </c>
      <c r="L1647" s="19" t="str">
        <f t="shared" si="278"/>
        <v>OV</v>
      </c>
      <c r="M1647" s="341" t="str">
        <f t="shared" si="279"/>
        <v>D</v>
      </c>
      <c r="N1647" s="359" t="str">
        <f t="shared" si="280"/>
        <v/>
      </c>
      <c r="O1647" s="359" t="str">
        <f t="shared" si="281"/>
        <v/>
      </c>
      <c r="P1647" s="341" t="str">
        <f t="shared" si="282"/>
        <v/>
      </c>
      <c r="Q1647" s="359">
        <f t="shared" si="283"/>
        <v>1</v>
      </c>
      <c r="R1647" s="359">
        <f t="shared" si="284"/>
        <v>1259</v>
      </c>
      <c r="S1647" s="359">
        <f t="shared" si="285"/>
        <v>1259</v>
      </c>
    </row>
    <row r="1648" spans="1:19" ht="12.75" customHeight="1" thickBot="1" x14ac:dyDescent="0.25">
      <c r="A1648" s="31" t="s">
        <v>48</v>
      </c>
      <c r="B1648" s="31" t="s">
        <v>897</v>
      </c>
      <c r="C1648" s="31" t="s">
        <v>673</v>
      </c>
      <c r="F1648" s="31" t="s">
        <v>9</v>
      </c>
      <c r="G1648" s="354">
        <v>43201.446585648147</v>
      </c>
      <c r="H1648" s="354">
        <v>45688.637592592589</v>
      </c>
      <c r="I1648" s="19" t="str">
        <f t="shared" si="275"/>
        <v>J</v>
      </c>
      <c r="J1648" s="19" t="str">
        <f t="shared" si="276"/>
        <v>N</v>
      </c>
      <c r="K1648" s="19" t="str">
        <f t="shared" si="277"/>
        <v>zzzz</v>
      </c>
      <c r="L1648" s="19" t="str">
        <f t="shared" si="278"/>
        <v>OV</v>
      </c>
      <c r="M1648" s="31" t="str">
        <f t="shared" si="279"/>
        <v>D</v>
      </c>
      <c r="N1648" s="620" t="str">
        <f t="shared" si="280"/>
        <v/>
      </c>
      <c r="O1648" s="620" t="str">
        <f t="shared" si="281"/>
        <v/>
      </c>
      <c r="P1648" s="31" t="str">
        <f t="shared" si="282"/>
        <v/>
      </c>
      <c r="Q1648" s="620">
        <f t="shared" si="283"/>
        <v>2</v>
      </c>
      <c r="R1648" s="620">
        <f t="shared" si="284"/>
        <v>1260</v>
      </c>
      <c r="S1648" s="620">
        <f t="shared" si="285"/>
        <v>1260</v>
      </c>
    </row>
    <row r="1649" spans="1:19" ht="12.75" customHeight="1" thickBot="1" x14ac:dyDescent="0.25">
      <c r="A1649" s="31" t="s">
        <v>48</v>
      </c>
      <c r="B1649" s="31" t="s">
        <v>897</v>
      </c>
      <c r="C1649" s="31" t="s">
        <v>673</v>
      </c>
      <c r="E1649" s="341">
        <v>1</v>
      </c>
      <c r="F1649" s="31" t="s">
        <v>10</v>
      </c>
      <c r="G1649" s="354">
        <v>45419.443194444444</v>
      </c>
      <c r="H1649" s="354">
        <v>45677.364756944444</v>
      </c>
      <c r="I1649" s="19" t="str">
        <f t="shared" si="275"/>
        <v>J</v>
      </c>
      <c r="J1649" s="19" t="str">
        <f t="shared" si="276"/>
        <v>N</v>
      </c>
      <c r="K1649" s="19" t="str">
        <f t="shared" si="277"/>
        <v>zzzz</v>
      </c>
      <c r="L1649" s="19" t="str">
        <f t="shared" si="278"/>
        <v>OV</v>
      </c>
      <c r="M1649" s="31" t="str">
        <f t="shared" si="279"/>
        <v>D</v>
      </c>
      <c r="N1649" s="620" t="str">
        <f t="shared" si="280"/>
        <v/>
      </c>
      <c r="O1649" s="620" t="str">
        <f t="shared" si="281"/>
        <v/>
      </c>
      <c r="P1649" s="31" t="str">
        <f t="shared" si="282"/>
        <v/>
      </c>
      <c r="Q1649" s="620">
        <f t="shared" si="283"/>
        <v>3</v>
      </c>
      <c r="R1649" s="620">
        <f t="shared" si="284"/>
        <v>1261</v>
      </c>
      <c r="S1649" s="620">
        <f t="shared" si="285"/>
        <v>1261</v>
      </c>
    </row>
    <row r="1650" spans="1:19" ht="12.75" customHeight="1" thickBot="1" x14ac:dyDescent="0.25">
      <c r="A1650" s="341" t="s">
        <v>48</v>
      </c>
      <c r="B1650" s="341" t="s">
        <v>897</v>
      </c>
      <c r="C1650" s="341" t="s">
        <v>673</v>
      </c>
      <c r="F1650" s="341" t="s">
        <v>11</v>
      </c>
      <c r="G1650" s="354">
        <v>44518.451307870368</v>
      </c>
      <c r="H1650" s="354">
        <v>45852.501087962963</v>
      </c>
      <c r="I1650" s="19" t="str">
        <f t="shared" si="275"/>
        <v>J</v>
      </c>
      <c r="J1650" s="19" t="str">
        <f t="shared" si="276"/>
        <v>N</v>
      </c>
      <c r="K1650" s="19" t="str">
        <f t="shared" si="277"/>
        <v>zzzz</v>
      </c>
      <c r="L1650" s="19" t="str">
        <f t="shared" si="278"/>
        <v>OV</v>
      </c>
      <c r="M1650" s="341" t="str">
        <f t="shared" si="279"/>
        <v>D</v>
      </c>
      <c r="N1650" s="359" t="str">
        <f t="shared" si="280"/>
        <v/>
      </c>
      <c r="O1650" s="359" t="str">
        <f t="shared" si="281"/>
        <v/>
      </c>
      <c r="P1650" s="341" t="str">
        <f t="shared" si="282"/>
        <v/>
      </c>
      <c r="Q1650" s="359">
        <f t="shared" si="283"/>
        <v>4</v>
      </c>
      <c r="R1650" s="359">
        <f t="shared" si="284"/>
        <v>1262</v>
      </c>
      <c r="S1650" s="359">
        <f t="shared" si="285"/>
        <v>1262</v>
      </c>
    </row>
    <row r="1651" spans="1:19" ht="12.75" customHeight="1" thickBot="1" x14ac:dyDescent="0.25">
      <c r="A1651" s="31" t="s">
        <v>48</v>
      </c>
      <c r="B1651" s="31" t="s">
        <v>897</v>
      </c>
      <c r="C1651" s="31" t="s">
        <v>673</v>
      </c>
      <c r="F1651" s="31" t="s">
        <v>15</v>
      </c>
      <c r="G1651" s="354">
        <v>44301.580405092594</v>
      </c>
      <c r="H1651" s="354">
        <v>45660.400324074071</v>
      </c>
      <c r="I1651" s="19" t="str">
        <f t="shared" si="275"/>
        <v>J</v>
      </c>
      <c r="J1651" s="19" t="str">
        <f t="shared" si="276"/>
        <v>N</v>
      </c>
      <c r="K1651" s="19" t="str">
        <f t="shared" si="277"/>
        <v>zzzz</v>
      </c>
      <c r="L1651" s="19" t="str">
        <f t="shared" si="278"/>
        <v>OV</v>
      </c>
      <c r="M1651" s="31" t="str">
        <f t="shared" si="279"/>
        <v>D</v>
      </c>
      <c r="N1651" s="620" t="str">
        <f t="shared" si="280"/>
        <v/>
      </c>
      <c r="O1651" s="620" t="str">
        <f t="shared" si="281"/>
        <v/>
      </c>
      <c r="P1651" s="31" t="str">
        <f t="shared" si="282"/>
        <v/>
      </c>
      <c r="Q1651" s="620">
        <f t="shared" si="283"/>
        <v>5</v>
      </c>
      <c r="R1651" s="620">
        <f t="shared" si="284"/>
        <v>1263</v>
      </c>
      <c r="S1651" s="620">
        <f t="shared" si="285"/>
        <v>1263</v>
      </c>
    </row>
    <row r="1652" spans="1:19" ht="12.75" customHeight="1" thickBot="1" x14ac:dyDescent="0.25">
      <c r="A1652" s="341" t="s">
        <v>48</v>
      </c>
      <c r="B1652" s="341" t="s">
        <v>897</v>
      </c>
      <c r="C1652" s="341" t="s">
        <v>673</v>
      </c>
      <c r="F1652" s="341" t="s">
        <v>12</v>
      </c>
      <c r="G1652" s="354">
        <v>42854.415289351855</v>
      </c>
      <c r="H1652" s="354">
        <v>44756.41443287037</v>
      </c>
      <c r="I1652" s="19" t="str">
        <f t="shared" si="275"/>
        <v>J</v>
      </c>
      <c r="J1652" s="19" t="str">
        <f t="shared" si="276"/>
        <v>N</v>
      </c>
      <c r="K1652" s="19" t="str">
        <f t="shared" si="277"/>
        <v>zzzz</v>
      </c>
      <c r="L1652" s="19" t="str">
        <f t="shared" si="278"/>
        <v>OV</v>
      </c>
      <c r="M1652" s="341" t="str">
        <f t="shared" si="279"/>
        <v>D</v>
      </c>
      <c r="N1652" s="359">
        <f t="shared" si="280"/>
        <v>6</v>
      </c>
      <c r="O1652" s="359" t="str">
        <f t="shared" si="281"/>
        <v/>
      </c>
      <c r="P1652" s="341" t="str">
        <f t="shared" si="282"/>
        <v/>
      </c>
      <c r="Q1652" s="359">
        <f t="shared" si="283"/>
        <v>6</v>
      </c>
      <c r="R1652" s="359">
        <f t="shared" si="284"/>
        <v>1264</v>
      </c>
      <c r="S1652" s="359">
        <f t="shared" si="285"/>
        <v>1264</v>
      </c>
    </row>
    <row r="1653" spans="1:19" ht="12.75" customHeight="1" thickBot="1" x14ac:dyDescent="0.25">
      <c r="A1653" s="31" t="s">
        <v>373</v>
      </c>
      <c r="B1653" s="31" t="s">
        <v>869</v>
      </c>
      <c r="C1653" s="31" t="s">
        <v>673</v>
      </c>
      <c r="F1653" s="31" t="s">
        <v>6</v>
      </c>
      <c r="G1653" s="354">
        <v>45314.465428240743</v>
      </c>
      <c r="H1653" s="354">
        <v>45314.465428240743</v>
      </c>
      <c r="I1653" s="19" t="str">
        <f t="shared" si="275"/>
        <v>J</v>
      </c>
      <c r="J1653" s="19" t="str">
        <f t="shared" si="276"/>
        <v>N</v>
      </c>
      <c r="K1653" s="19" t="str">
        <f t="shared" si="277"/>
        <v>zzzz</v>
      </c>
      <c r="L1653" s="19" t="str">
        <f t="shared" si="278"/>
        <v>OV</v>
      </c>
      <c r="M1653" s="31" t="str">
        <f t="shared" si="279"/>
        <v>D</v>
      </c>
      <c r="N1653" s="620" t="str">
        <f t="shared" si="280"/>
        <v/>
      </c>
      <c r="O1653" s="620" t="str">
        <f t="shared" si="281"/>
        <v/>
      </c>
      <c r="P1653" s="31" t="str">
        <f t="shared" si="282"/>
        <v/>
      </c>
      <c r="Q1653" s="620">
        <f t="shared" si="283"/>
        <v>1</v>
      </c>
      <c r="R1653" s="620">
        <f t="shared" si="284"/>
        <v>1265</v>
      </c>
      <c r="S1653" s="620">
        <f t="shared" si="285"/>
        <v>1265</v>
      </c>
    </row>
    <row r="1654" spans="1:19" ht="12.75" customHeight="1" thickBot="1" x14ac:dyDescent="0.25">
      <c r="A1654" s="31" t="s">
        <v>373</v>
      </c>
      <c r="B1654" s="31" t="s">
        <v>869</v>
      </c>
      <c r="C1654" s="31" t="s">
        <v>673</v>
      </c>
      <c r="F1654" s="31" t="s">
        <v>9</v>
      </c>
      <c r="G1654" s="354">
        <v>45309.472453703704</v>
      </c>
      <c r="H1654" s="354">
        <v>45632.606377314813</v>
      </c>
      <c r="I1654" s="19" t="str">
        <f t="shared" si="275"/>
        <v>J</v>
      </c>
      <c r="J1654" s="19" t="str">
        <f t="shared" si="276"/>
        <v>N</v>
      </c>
      <c r="K1654" s="19" t="str">
        <f t="shared" si="277"/>
        <v>zzzz</v>
      </c>
      <c r="L1654" s="19" t="str">
        <f t="shared" si="278"/>
        <v>OV</v>
      </c>
      <c r="M1654" s="31" t="str">
        <f t="shared" si="279"/>
        <v>D</v>
      </c>
      <c r="N1654" s="620" t="str">
        <f t="shared" si="280"/>
        <v/>
      </c>
      <c r="O1654" s="620" t="str">
        <f t="shared" si="281"/>
        <v/>
      </c>
      <c r="P1654" s="31" t="str">
        <f t="shared" si="282"/>
        <v/>
      </c>
      <c r="Q1654" s="620">
        <f t="shared" si="283"/>
        <v>2</v>
      </c>
      <c r="R1654" s="620">
        <f t="shared" si="284"/>
        <v>1266</v>
      </c>
      <c r="S1654" s="620">
        <f t="shared" si="285"/>
        <v>1266</v>
      </c>
    </row>
    <row r="1655" spans="1:19" ht="12.75" customHeight="1" thickBot="1" x14ac:dyDescent="0.25">
      <c r="A1655" s="341" t="s">
        <v>373</v>
      </c>
      <c r="B1655" s="341" t="s">
        <v>869</v>
      </c>
      <c r="C1655" s="341" t="s">
        <v>673</v>
      </c>
      <c r="F1655" s="341" t="s">
        <v>11</v>
      </c>
      <c r="G1655" s="354">
        <v>45803.609537037039</v>
      </c>
      <c r="H1655" s="354">
        <v>45803.609537037039</v>
      </c>
      <c r="I1655" s="19" t="str">
        <f t="shared" si="275"/>
        <v>J</v>
      </c>
      <c r="J1655" s="19" t="str">
        <f t="shared" si="276"/>
        <v>N</v>
      </c>
      <c r="K1655" s="19" t="str">
        <f t="shared" si="277"/>
        <v>zzzz</v>
      </c>
      <c r="L1655" s="19" t="str">
        <f t="shared" si="278"/>
        <v>OV</v>
      </c>
      <c r="M1655" s="31" t="str">
        <f t="shared" si="279"/>
        <v>D</v>
      </c>
      <c r="N1655" s="620" t="str">
        <f t="shared" si="280"/>
        <v/>
      </c>
      <c r="O1655" s="620" t="str">
        <f t="shared" si="281"/>
        <v/>
      </c>
      <c r="P1655" s="31" t="str">
        <f t="shared" si="282"/>
        <v/>
      </c>
      <c r="Q1655" s="620">
        <f t="shared" si="283"/>
        <v>3</v>
      </c>
      <c r="R1655" s="620">
        <f t="shared" si="284"/>
        <v>1267</v>
      </c>
      <c r="S1655" s="620">
        <f t="shared" si="285"/>
        <v>1267</v>
      </c>
    </row>
    <row r="1656" spans="1:19" ht="12.75" customHeight="1" thickBot="1" x14ac:dyDescent="0.25">
      <c r="A1656" s="31" t="s">
        <v>373</v>
      </c>
      <c r="B1656" s="31" t="s">
        <v>869</v>
      </c>
      <c r="C1656" s="31" t="s">
        <v>673</v>
      </c>
      <c r="F1656" s="31" t="s">
        <v>15</v>
      </c>
      <c r="G1656" s="354">
        <v>39769.425520833334</v>
      </c>
      <c r="H1656" s="354">
        <v>44603.43072916667</v>
      </c>
      <c r="I1656" s="19" t="str">
        <f t="shared" si="275"/>
        <v>J</v>
      </c>
      <c r="J1656" s="19" t="str">
        <f t="shared" si="276"/>
        <v>N</v>
      </c>
      <c r="K1656" s="19" t="str">
        <f t="shared" si="277"/>
        <v>zzzz</v>
      </c>
      <c r="L1656" s="19" t="str">
        <f t="shared" si="278"/>
        <v>OV</v>
      </c>
      <c r="M1656" s="31" t="str">
        <f t="shared" si="279"/>
        <v>D</v>
      </c>
      <c r="N1656" s="620" t="str">
        <f t="shared" si="280"/>
        <v/>
      </c>
      <c r="O1656" s="620" t="str">
        <f t="shared" si="281"/>
        <v/>
      </c>
      <c r="P1656" s="31" t="str">
        <f t="shared" si="282"/>
        <v/>
      </c>
      <c r="Q1656" s="620">
        <f t="shared" si="283"/>
        <v>4</v>
      </c>
      <c r="R1656" s="620">
        <f t="shared" si="284"/>
        <v>1268</v>
      </c>
      <c r="S1656" s="620">
        <f t="shared" si="285"/>
        <v>1268</v>
      </c>
    </row>
    <row r="1657" spans="1:19" ht="12.75" customHeight="1" thickBot="1" x14ac:dyDescent="0.25">
      <c r="A1657" s="341" t="s">
        <v>373</v>
      </c>
      <c r="B1657" s="341" t="s">
        <v>869</v>
      </c>
      <c r="C1657" s="341" t="s">
        <v>673</v>
      </c>
      <c r="F1657" s="341" t="s">
        <v>12</v>
      </c>
      <c r="G1657" s="354">
        <v>45812.673564814817</v>
      </c>
      <c r="H1657" s="354">
        <v>45812.673564814817</v>
      </c>
      <c r="I1657" s="19" t="str">
        <f t="shared" si="275"/>
        <v>J</v>
      </c>
      <c r="J1657" s="19" t="str">
        <f t="shared" si="276"/>
        <v>N</v>
      </c>
      <c r="K1657" s="19" t="str">
        <f t="shared" si="277"/>
        <v>zzzz</v>
      </c>
      <c r="L1657" s="19" t="str">
        <f t="shared" si="278"/>
        <v>OV</v>
      </c>
      <c r="M1657" s="341" t="str">
        <f t="shared" si="279"/>
        <v>D</v>
      </c>
      <c r="N1657" s="359">
        <f t="shared" si="280"/>
        <v>5</v>
      </c>
      <c r="O1657" s="359" t="str">
        <f t="shared" si="281"/>
        <v/>
      </c>
      <c r="P1657" s="341" t="str">
        <f t="shared" si="282"/>
        <v/>
      </c>
      <c r="Q1657" s="359">
        <f t="shared" si="283"/>
        <v>5</v>
      </c>
      <c r="R1657" s="359">
        <f t="shared" si="284"/>
        <v>1269</v>
      </c>
      <c r="S1657" s="359">
        <f t="shared" si="285"/>
        <v>1269</v>
      </c>
    </row>
    <row r="1658" spans="1:19" ht="12.75" customHeight="1" thickBot="1" x14ac:dyDescent="0.25">
      <c r="A1658" s="31" t="s">
        <v>395</v>
      </c>
      <c r="B1658" s="31" t="s">
        <v>1736</v>
      </c>
      <c r="C1658" s="31" t="s">
        <v>673</v>
      </c>
      <c r="F1658" s="31" t="s">
        <v>6</v>
      </c>
      <c r="G1658" s="354">
        <v>45314.465624999997</v>
      </c>
      <c r="H1658" s="354">
        <v>45314.465624999997</v>
      </c>
      <c r="I1658" s="19" t="str">
        <f t="shared" si="275"/>
        <v>J</v>
      </c>
      <c r="J1658" s="19" t="str">
        <f t="shared" si="276"/>
        <v>N</v>
      </c>
      <c r="K1658" s="19" t="str">
        <f t="shared" si="277"/>
        <v>zzzz</v>
      </c>
      <c r="L1658" s="19" t="str">
        <f t="shared" si="278"/>
        <v>OV</v>
      </c>
      <c r="M1658" s="31" t="str">
        <f t="shared" si="279"/>
        <v>D</v>
      </c>
      <c r="N1658" s="620" t="str">
        <f t="shared" si="280"/>
        <v/>
      </c>
      <c r="O1658" s="620" t="str">
        <f t="shared" si="281"/>
        <v/>
      </c>
      <c r="P1658" s="31" t="str">
        <f t="shared" si="282"/>
        <v/>
      </c>
      <c r="Q1658" s="620">
        <f t="shared" si="283"/>
        <v>1</v>
      </c>
      <c r="R1658" s="620">
        <f t="shared" si="284"/>
        <v>1270</v>
      </c>
      <c r="S1658" s="620">
        <f t="shared" si="285"/>
        <v>1270</v>
      </c>
    </row>
    <row r="1659" spans="1:19" ht="12.75" customHeight="1" thickBot="1" x14ac:dyDescent="0.25">
      <c r="A1659" s="31" t="s">
        <v>395</v>
      </c>
      <c r="B1659" s="31" t="s">
        <v>1736</v>
      </c>
      <c r="C1659" s="31" t="s">
        <v>673</v>
      </c>
      <c r="F1659" s="31" t="s">
        <v>9</v>
      </c>
      <c r="G1659" s="354">
        <v>45309.472627314812</v>
      </c>
      <c r="H1659" s="354">
        <v>45632.606458333335</v>
      </c>
      <c r="I1659" s="19" t="str">
        <f t="shared" si="275"/>
        <v>J</v>
      </c>
      <c r="J1659" s="19" t="str">
        <f t="shared" si="276"/>
        <v>N</v>
      </c>
      <c r="K1659" s="19" t="str">
        <f t="shared" si="277"/>
        <v>zzzz</v>
      </c>
      <c r="L1659" s="19" t="str">
        <f t="shared" si="278"/>
        <v>OV</v>
      </c>
      <c r="M1659" s="31" t="str">
        <f t="shared" si="279"/>
        <v>D</v>
      </c>
      <c r="N1659" s="620" t="str">
        <f t="shared" si="280"/>
        <v/>
      </c>
      <c r="O1659" s="620" t="str">
        <f t="shared" si="281"/>
        <v/>
      </c>
      <c r="P1659" s="31" t="str">
        <f t="shared" si="282"/>
        <v/>
      </c>
      <c r="Q1659" s="620">
        <f t="shared" si="283"/>
        <v>2</v>
      </c>
      <c r="R1659" s="620">
        <f t="shared" si="284"/>
        <v>1271</v>
      </c>
      <c r="S1659" s="620">
        <f t="shared" si="285"/>
        <v>1271</v>
      </c>
    </row>
    <row r="1660" spans="1:19" ht="12.75" customHeight="1" thickBot="1" x14ac:dyDescent="0.25">
      <c r="A1660" s="31" t="s">
        <v>395</v>
      </c>
      <c r="B1660" s="31" t="s">
        <v>1736</v>
      </c>
      <c r="C1660" s="31" t="s">
        <v>673</v>
      </c>
      <c r="F1660" s="31" t="s">
        <v>11</v>
      </c>
      <c r="G1660" s="354">
        <v>45803.485914351855</v>
      </c>
      <c r="H1660" s="354">
        <v>45803.485914351855</v>
      </c>
      <c r="I1660" s="19" t="str">
        <f t="shared" si="275"/>
        <v>J</v>
      </c>
      <c r="J1660" s="19" t="str">
        <f t="shared" si="276"/>
        <v>N</v>
      </c>
      <c r="K1660" s="19" t="str">
        <f t="shared" si="277"/>
        <v>zzzz</v>
      </c>
      <c r="L1660" s="19" t="str">
        <f t="shared" si="278"/>
        <v>OV</v>
      </c>
      <c r="M1660" s="31" t="str">
        <f t="shared" si="279"/>
        <v>D</v>
      </c>
      <c r="N1660" s="620" t="str">
        <f t="shared" si="280"/>
        <v/>
      </c>
      <c r="O1660" s="620" t="str">
        <f t="shared" si="281"/>
        <v/>
      </c>
      <c r="P1660" s="31" t="str">
        <f t="shared" si="282"/>
        <v/>
      </c>
      <c r="Q1660" s="620">
        <f t="shared" si="283"/>
        <v>3</v>
      </c>
      <c r="R1660" s="620">
        <f t="shared" si="284"/>
        <v>1272</v>
      </c>
      <c r="S1660" s="620">
        <f t="shared" si="285"/>
        <v>1272</v>
      </c>
    </row>
    <row r="1661" spans="1:19" ht="12.75" customHeight="1" thickBot="1" x14ac:dyDescent="0.25">
      <c r="A1661" s="31" t="s">
        <v>395</v>
      </c>
      <c r="B1661" s="31" t="s">
        <v>1736</v>
      </c>
      <c r="C1661" s="31" t="s">
        <v>673</v>
      </c>
      <c r="F1661" s="31" t="s">
        <v>15</v>
      </c>
      <c r="G1661" s="354">
        <v>44523</v>
      </c>
      <c r="H1661" s="354">
        <v>44603.430833333332</v>
      </c>
      <c r="I1661" s="19" t="str">
        <f t="shared" si="275"/>
        <v>J</v>
      </c>
      <c r="J1661" s="19" t="str">
        <f t="shared" si="276"/>
        <v>N</v>
      </c>
      <c r="K1661" s="19" t="str">
        <f t="shared" si="277"/>
        <v>zzzz</v>
      </c>
      <c r="L1661" s="19" t="str">
        <f t="shared" si="278"/>
        <v>OV</v>
      </c>
      <c r="M1661" s="31" t="str">
        <f t="shared" si="279"/>
        <v>D</v>
      </c>
      <c r="N1661" s="620" t="str">
        <f t="shared" si="280"/>
        <v/>
      </c>
      <c r="O1661" s="620" t="str">
        <f t="shared" si="281"/>
        <v/>
      </c>
      <c r="P1661" s="31" t="str">
        <f t="shared" si="282"/>
        <v/>
      </c>
      <c r="Q1661" s="620">
        <f t="shared" si="283"/>
        <v>4</v>
      </c>
      <c r="R1661" s="620">
        <f t="shared" si="284"/>
        <v>1273</v>
      </c>
      <c r="S1661" s="620">
        <f t="shared" si="285"/>
        <v>1273</v>
      </c>
    </row>
    <row r="1662" spans="1:19" ht="12.75" customHeight="1" thickBot="1" x14ac:dyDescent="0.25">
      <c r="A1662" s="31" t="s">
        <v>395</v>
      </c>
      <c r="B1662" s="31" t="s">
        <v>1736</v>
      </c>
      <c r="C1662" s="31" t="s">
        <v>673</v>
      </c>
      <c r="F1662" s="31" t="s">
        <v>12</v>
      </c>
      <c r="G1662" s="354">
        <v>41963.386643518519</v>
      </c>
      <c r="H1662" s="354">
        <v>45154.614999999998</v>
      </c>
      <c r="I1662" s="19" t="str">
        <f t="shared" si="275"/>
        <v>J</v>
      </c>
      <c r="J1662" s="19" t="str">
        <f t="shared" si="276"/>
        <v>N</v>
      </c>
      <c r="K1662" s="19" t="str">
        <f t="shared" si="277"/>
        <v>zzzz</v>
      </c>
      <c r="L1662" s="19" t="str">
        <f t="shared" si="278"/>
        <v>OV</v>
      </c>
      <c r="M1662" s="31" t="str">
        <f t="shared" si="279"/>
        <v>D</v>
      </c>
      <c r="N1662" s="620">
        <f t="shared" si="280"/>
        <v>5</v>
      </c>
      <c r="O1662" s="620" t="str">
        <f t="shared" si="281"/>
        <v/>
      </c>
      <c r="P1662" s="31" t="str">
        <f t="shared" si="282"/>
        <v/>
      </c>
      <c r="Q1662" s="620">
        <f t="shared" si="283"/>
        <v>5</v>
      </c>
      <c r="R1662" s="620">
        <f t="shared" si="284"/>
        <v>1274</v>
      </c>
      <c r="S1662" s="620">
        <f t="shared" si="285"/>
        <v>1274</v>
      </c>
    </row>
    <row r="1663" spans="1:19" ht="12.75" customHeight="1" thickBot="1" x14ac:dyDescent="0.25">
      <c r="A1663" s="31" t="s">
        <v>1176</v>
      </c>
      <c r="B1663" s="31" t="s">
        <v>1177</v>
      </c>
      <c r="C1663" s="31" t="s">
        <v>673</v>
      </c>
      <c r="F1663" s="31" t="s">
        <v>6</v>
      </c>
      <c r="G1663" s="354">
        <v>45314.465821759259</v>
      </c>
      <c r="H1663" s="354">
        <v>45314.465821759259</v>
      </c>
      <c r="I1663" s="19" t="str">
        <f t="shared" si="275"/>
        <v>J</v>
      </c>
      <c r="J1663" s="19" t="str">
        <f t="shared" si="276"/>
        <v>N</v>
      </c>
      <c r="K1663" s="19" t="str">
        <f t="shared" si="277"/>
        <v>zzzz</v>
      </c>
      <c r="L1663" s="19" t="str">
        <f t="shared" si="278"/>
        <v>OV</v>
      </c>
      <c r="M1663" s="31" t="str">
        <f t="shared" si="279"/>
        <v>D</v>
      </c>
      <c r="N1663" s="620" t="str">
        <f t="shared" si="280"/>
        <v/>
      </c>
      <c r="O1663" s="620" t="str">
        <f t="shared" si="281"/>
        <v/>
      </c>
      <c r="P1663" s="31" t="str">
        <f t="shared" si="282"/>
        <v/>
      </c>
      <c r="Q1663" s="620">
        <f t="shared" si="283"/>
        <v>1</v>
      </c>
      <c r="R1663" s="620">
        <f t="shared" si="284"/>
        <v>1275</v>
      </c>
      <c r="S1663" s="620">
        <f t="shared" si="285"/>
        <v>1275</v>
      </c>
    </row>
    <row r="1664" spans="1:19" ht="12.75" customHeight="1" thickBot="1" x14ac:dyDescent="0.25">
      <c r="A1664" s="341" t="s">
        <v>1176</v>
      </c>
      <c r="B1664" s="341" t="s">
        <v>1177</v>
      </c>
      <c r="C1664" s="341" t="s">
        <v>673</v>
      </c>
      <c r="F1664" s="341" t="s">
        <v>9</v>
      </c>
      <c r="G1664" s="354">
        <v>45309.472800925927</v>
      </c>
      <c r="H1664" s="354">
        <v>45632.606539351851</v>
      </c>
      <c r="I1664" s="19" t="str">
        <f t="shared" si="275"/>
        <v>J</v>
      </c>
      <c r="J1664" s="19" t="str">
        <f t="shared" si="276"/>
        <v>N</v>
      </c>
      <c r="K1664" s="19" t="str">
        <f t="shared" si="277"/>
        <v>zzzz</v>
      </c>
      <c r="L1664" s="19" t="str">
        <f t="shared" si="278"/>
        <v>OV</v>
      </c>
      <c r="M1664" s="31" t="str">
        <f t="shared" si="279"/>
        <v>D</v>
      </c>
      <c r="N1664" s="620" t="str">
        <f t="shared" si="280"/>
        <v/>
      </c>
      <c r="O1664" s="620" t="str">
        <f t="shared" si="281"/>
        <v/>
      </c>
      <c r="P1664" s="31" t="str">
        <f t="shared" si="282"/>
        <v/>
      </c>
      <c r="Q1664" s="620">
        <f t="shared" si="283"/>
        <v>2</v>
      </c>
      <c r="R1664" s="620">
        <f t="shared" si="284"/>
        <v>1276</v>
      </c>
      <c r="S1664" s="620">
        <f t="shared" si="285"/>
        <v>1276</v>
      </c>
    </row>
    <row r="1665" spans="1:19" ht="12.75" customHeight="1" thickBot="1" x14ac:dyDescent="0.25">
      <c r="A1665" s="31" t="s">
        <v>1176</v>
      </c>
      <c r="B1665" s="31" t="s">
        <v>1177</v>
      </c>
      <c r="C1665" s="31" t="s">
        <v>673</v>
      </c>
      <c r="F1665" s="31" t="s">
        <v>11</v>
      </c>
      <c r="G1665" s="354">
        <v>45803.486342592594</v>
      </c>
      <c r="H1665" s="354">
        <v>45803.486342592594</v>
      </c>
      <c r="I1665" s="19" t="str">
        <f t="shared" si="275"/>
        <v>J</v>
      </c>
      <c r="J1665" s="19" t="str">
        <f t="shared" si="276"/>
        <v>N</v>
      </c>
      <c r="K1665" s="19" t="str">
        <f t="shared" si="277"/>
        <v>zzzz</v>
      </c>
      <c r="L1665" s="19" t="str">
        <f t="shared" si="278"/>
        <v>OV</v>
      </c>
      <c r="M1665" s="31" t="str">
        <f t="shared" si="279"/>
        <v>D</v>
      </c>
      <c r="N1665" s="620" t="str">
        <f t="shared" si="280"/>
        <v/>
      </c>
      <c r="O1665" s="620" t="str">
        <f t="shared" si="281"/>
        <v/>
      </c>
      <c r="P1665" s="31" t="str">
        <f t="shared" si="282"/>
        <v/>
      </c>
      <c r="Q1665" s="620">
        <f t="shared" si="283"/>
        <v>3</v>
      </c>
      <c r="R1665" s="620">
        <f t="shared" si="284"/>
        <v>1277</v>
      </c>
      <c r="S1665" s="620">
        <f t="shared" si="285"/>
        <v>1277</v>
      </c>
    </row>
    <row r="1666" spans="1:19" ht="12.75" customHeight="1" thickBot="1" x14ac:dyDescent="0.25">
      <c r="A1666" s="31" t="s">
        <v>1176</v>
      </c>
      <c r="B1666" s="31" t="s">
        <v>1177</v>
      </c>
      <c r="C1666" s="31" t="s">
        <v>673</v>
      </c>
      <c r="F1666" s="31" t="s">
        <v>12</v>
      </c>
      <c r="G1666" s="354">
        <v>42296.367013888892</v>
      </c>
      <c r="H1666" s="354">
        <v>45012.428495370368</v>
      </c>
      <c r="I1666" s="19" t="str">
        <f t="shared" ref="I1666:I1729" si="286">IF((LEN(A1666)&gt;2),"J","N")</f>
        <v>J</v>
      </c>
      <c r="J1666" s="19" t="str">
        <f t="shared" ref="J1666:J1729" si="287">IF((D1666&gt;0),"J","N")</f>
        <v>N</v>
      </c>
      <c r="K1666" s="19" t="str">
        <f t="shared" ref="K1666:K1729" si="288">IF((D1666&gt;0),(MID(D1666,1,2)),"zzzz")</f>
        <v>zzzz</v>
      </c>
      <c r="L1666" s="19" t="str">
        <f t="shared" ref="L1666:L1729" si="289">MID(A1666,1,2)</f>
        <v>OV</v>
      </c>
      <c r="M1666" s="31" t="str">
        <f t="shared" ref="M1666:M1729" si="290">MID(A1666,3,1)</f>
        <v>D</v>
      </c>
      <c r="N1666" s="620">
        <f t="shared" ref="N1666:N1729" si="291">IF(A1666=A1667,"",Q1666)</f>
        <v>4</v>
      </c>
      <c r="O1666" s="620" t="str">
        <f t="shared" ref="O1666:O1729" si="292">IF(D1666=D1667,"",R1666)</f>
        <v/>
      </c>
      <c r="P1666" s="31" t="str">
        <f t="shared" ref="P1666:P1729" si="293">IF(K1666=K1667,"",S1666)</f>
        <v/>
      </c>
      <c r="Q1666" s="620">
        <f t="shared" ref="Q1666:Q1729" si="294">IF(A1666=A1665,Q1665+ 1,1)</f>
        <v>4</v>
      </c>
      <c r="R1666" s="620">
        <f t="shared" ref="R1666:R1729" si="295">IF(D1666=D1665,R1665+ 1,1)</f>
        <v>1278</v>
      </c>
      <c r="S1666" s="620">
        <f t="shared" ref="S1666:S1729" si="296">IF(K1666=K1665,S1665+ 1,1)</f>
        <v>1278</v>
      </c>
    </row>
    <row r="1667" spans="1:19" ht="12.75" customHeight="1" thickBot="1" x14ac:dyDescent="0.25">
      <c r="A1667" s="341" t="s">
        <v>1000</v>
      </c>
      <c r="B1667" s="341" t="s">
        <v>1001</v>
      </c>
      <c r="C1667" s="341" t="s">
        <v>673</v>
      </c>
      <c r="F1667" s="341" t="s">
        <v>6</v>
      </c>
      <c r="G1667" s="354">
        <v>45314.46601851852</v>
      </c>
      <c r="H1667" s="354">
        <v>45314.46601851852</v>
      </c>
      <c r="I1667" s="19" t="str">
        <f t="shared" si="286"/>
        <v>J</v>
      </c>
      <c r="J1667" s="19" t="str">
        <f t="shared" si="287"/>
        <v>N</v>
      </c>
      <c r="K1667" s="19" t="str">
        <f t="shared" si="288"/>
        <v>zzzz</v>
      </c>
      <c r="L1667" s="19" t="str">
        <f t="shared" si="289"/>
        <v>OV</v>
      </c>
      <c r="M1667" s="341" t="str">
        <f t="shared" si="290"/>
        <v>D</v>
      </c>
      <c r="N1667" s="359" t="str">
        <f t="shared" si="291"/>
        <v/>
      </c>
      <c r="O1667" s="359" t="str">
        <f t="shared" si="292"/>
        <v/>
      </c>
      <c r="P1667" s="341" t="str">
        <f t="shared" si="293"/>
        <v/>
      </c>
      <c r="Q1667" s="359">
        <f t="shared" si="294"/>
        <v>1</v>
      </c>
      <c r="R1667" s="359">
        <f t="shared" si="295"/>
        <v>1279</v>
      </c>
      <c r="S1667" s="359">
        <f t="shared" si="296"/>
        <v>1279</v>
      </c>
    </row>
    <row r="1668" spans="1:19" ht="12.75" customHeight="1" thickBot="1" x14ac:dyDescent="0.25">
      <c r="A1668" s="341" t="s">
        <v>1000</v>
      </c>
      <c r="B1668" s="341" t="s">
        <v>1001</v>
      </c>
      <c r="C1668" s="341" t="s">
        <v>673</v>
      </c>
      <c r="F1668" s="341" t="s">
        <v>9</v>
      </c>
      <c r="G1668" s="354">
        <v>45309.472986111112</v>
      </c>
      <c r="H1668" s="354">
        <v>45632.60664351852</v>
      </c>
      <c r="I1668" s="19" t="str">
        <f t="shared" si="286"/>
        <v>J</v>
      </c>
      <c r="J1668" s="19" t="str">
        <f t="shared" si="287"/>
        <v>N</v>
      </c>
      <c r="K1668" s="19" t="str">
        <f t="shared" si="288"/>
        <v>zzzz</v>
      </c>
      <c r="L1668" s="19" t="str">
        <f t="shared" si="289"/>
        <v>OV</v>
      </c>
      <c r="M1668" s="341" t="str">
        <f t="shared" si="290"/>
        <v>D</v>
      </c>
      <c r="N1668" s="359" t="str">
        <f t="shared" si="291"/>
        <v/>
      </c>
      <c r="O1668" s="359" t="str">
        <f t="shared" si="292"/>
        <v/>
      </c>
      <c r="P1668" s="341" t="str">
        <f t="shared" si="293"/>
        <v/>
      </c>
      <c r="Q1668" s="359">
        <f t="shared" si="294"/>
        <v>2</v>
      </c>
      <c r="R1668" s="359">
        <f t="shared" si="295"/>
        <v>1280</v>
      </c>
      <c r="S1668" s="359">
        <f t="shared" si="296"/>
        <v>1280</v>
      </c>
    </row>
    <row r="1669" spans="1:19" ht="12.75" customHeight="1" thickBot="1" x14ac:dyDescent="0.25">
      <c r="A1669" s="31" t="s">
        <v>1000</v>
      </c>
      <c r="B1669" s="31" t="s">
        <v>1001</v>
      </c>
      <c r="C1669" s="31" t="s">
        <v>673</v>
      </c>
      <c r="E1669" s="341">
        <v>2</v>
      </c>
      <c r="F1669" s="31" t="s">
        <v>11</v>
      </c>
      <c r="G1669" s="354">
        <v>45803.590833333335</v>
      </c>
      <c r="H1669" s="354">
        <v>45803.590833333335</v>
      </c>
      <c r="I1669" s="19" t="str">
        <f t="shared" si="286"/>
        <v>J</v>
      </c>
      <c r="J1669" s="19" t="str">
        <f t="shared" si="287"/>
        <v>N</v>
      </c>
      <c r="K1669" s="19" t="str">
        <f t="shared" si="288"/>
        <v>zzzz</v>
      </c>
      <c r="L1669" s="19" t="str">
        <f t="shared" si="289"/>
        <v>OV</v>
      </c>
      <c r="M1669" s="31" t="str">
        <f t="shared" si="290"/>
        <v>D</v>
      </c>
      <c r="N1669" s="620" t="str">
        <f t="shared" si="291"/>
        <v/>
      </c>
      <c r="O1669" s="620" t="str">
        <f t="shared" si="292"/>
        <v/>
      </c>
      <c r="P1669" s="31" t="str">
        <f t="shared" si="293"/>
        <v/>
      </c>
      <c r="Q1669" s="620">
        <f t="shared" si="294"/>
        <v>3</v>
      </c>
      <c r="R1669" s="620">
        <f t="shared" si="295"/>
        <v>1281</v>
      </c>
      <c r="S1669" s="620">
        <f t="shared" si="296"/>
        <v>1281</v>
      </c>
    </row>
    <row r="1670" spans="1:19" ht="12.75" customHeight="1" thickBot="1" x14ac:dyDescent="0.25">
      <c r="A1670" s="341" t="s">
        <v>1000</v>
      </c>
      <c r="B1670" s="341" t="s">
        <v>1001</v>
      </c>
      <c r="C1670" s="341" t="s">
        <v>673</v>
      </c>
      <c r="E1670" s="341">
        <v>31</v>
      </c>
      <c r="F1670" s="341" t="s">
        <v>15</v>
      </c>
      <c r="G1670" s="354">
        <v>44529.456134259257</v>
      </c>
      <c r="H1670" s="354">
        <v>44978.613263888888</v>
      </c>
      <c r="I1670" s="19" t="str">
        <f t="shared" si="286"/>
        <v>J</v>
      </c>
      <c r="J1670" s="19" t="str">
        <f t="shared" si="287"/>
        <v>N</v>
      </c>
      <c r="K1670" s="19" t="str">
        <f t="shared" si="288"/>
        <v>zzzz</v>
      </c>
      <c r="L1670" s="19" t="str">
        <f t="shared" si="289"/>
        <v>OV</v>
      </c>
      <c r="M1670" s="31" t="str">
        <f t="shared" si="290"/>
        <v>D</v>
      </c>
      <c r="N1670" s="620" t="str">
        <f t="shared" si="291"/>
        <v/>
      </c>
      <c r="O1670" s="620" t="str">
        <f t="shared" si="292"/>
        <v/>
      </c>
      <c r="P1670" s="31" t="str">
        <f t="shared" si="293"/>
        <v/>
      </c>
      <c r="Q1670" s="620">
        <f t="shared" si="294"/>
        <v>4</v>
      </c>
      <c r="R1670" s="620">
        <f t="shared" si="295"/>
        <v>1282</v>
      </c>
      <c r="S1670" s="620">
        <f t="shared" si="296"/>
        <v>1282</v>
      </c>
    </row>
    <row r="1671" spans="1:19" ht="12.75" customHeight="1" thickBot="1" x14ac:dyDescent="0.25">
      <c r="A1671" s="31" t="s">
        <v>1000</v>
      </c>
      <c r="B1671" s="31" t="s">
        <v>1001</v>
      </c>
      <c r="C1671" s="31" t="s">
        <v>673</v>
      </c>
      <c r="F1671" s="31" t="s">
        <v>12</v>
      </c>
      <c r="G1671" s="354">
        <v>45812.673692129632</v>
      </c>
      <c r="H1671" s="354">
        <v>45812.673692129632</v>
      </c>
      <c r="I1671" s="19" t="str">
        <f t="shared" si="286"/>
        <v>J</v>
      </c>
      <c r="J1671" s="19" t="str">
        <f t="shared" si="287"/>
        <v>N</v>
      </c>
      <c r="K1671" s="19" t="str">
        <f t="shared" si="288"/>
        <v>zzzz</v>
      </c>
      <c r="L1671" s="19" t="str">
        <f t="shared" si="289"/>
        <v>OV</v>
      </c>
      <c r="M1671" s="31" t="str">
        <f t="shared" si="290"/>
        <v>D</v>
      </c>
      <c r="N1671" s="620">
        <f t="shared" si="291"/>
        <v>5</v>
      </c>
      <c r="O1671" s="620" t="str">
        <f t="shared" si="292"/>
        <v/>
      </c>
      <c r="P1671" s="31" t="str">
        <f t="shared" si="293"/>
        <v/>
      </c>
      <c r="Q1671" s="620">
        <f t="shared" si="294"/>
        <v>5</v>
      </c>
      <c r="R1671" s="620">
        <f t="shared" si="295"/>
        <v>1283</v>
      </c>
      <c r="S1671" s="620">
        <f t="shared" si="296"/>
        <v>1283</v>
      </c>
    </row>
    <row r="1672" spans="1:19" ht="12.75" customHeight="1" thickBot="1" x14ac:dyDescent="0.25">
      <c r="A1672" s="31" t="s">
        <v>277</v>
      </c>
      <c r="B1672" s="31" t="s">
        <v>1889</v>
      </c>
      <c r="C1672" s="31" t="s">
        <v>673</v>
      </c>
      <c r="E1672" s="341">
        <v>30</v>
      </c>
      <c r="F1672" s="31" t="s">
        <v>6</v>
      </c>
      <c r="G1672" s="354">
        <v>43257.324363425927</v>
      </c>
      <c r="H1672" s="354">
        <v>45470.358298611114</v>
      </c>
      <c r="I1672" s="19" t="str">
        <f t="shared" si="286"/>
        <v>J</v>
      </c>
      <c r="J1672" s="19" t="str">
        <f t="shared" si="287"/>
        <v>N</v>
      </c>
      <c r="K1672" s="19" t="str">
        <f t="shared" si="288"/>
        <v>zzzz</v>
      </c>
      <c r="L1672" s="19" t="str">
        <f t="shared" si="289"/>
        <v>OV</v>
      </c>
      <c r="M1672" s="31" t="str">
        <f t="shared" si="290"/>
        <v>D</v>
      </c>
      <c r="N1672" s="620" t="str">
        <f t="shared" si="291"/>
        <v/>
      </c>
      <c r="O1672" s="620" t="str">
        <f t="shared" si="292"/>
        <v/>
      </c>
      <c r="P1672" s="31" t="str">
        <f t="shared" si="293"/>
        <v/>
      </c>
      <c r="Q1672" s="620">
        <f t="shared" si="294"/>
        <v>1</v>
      </c>
      <c r="R1672" s="620">
        <f t="shared" si="295"/>
        <v>1284</v>
      </c>
      <c r="S1672" s="620">
        <f t="shared" si="296"/>
        <v>1284</v>
      </c>
    </row>
    <row r="1673" spans="1:19" ht="12.75" customHeight="1" thickBot="1" x14ac:dyDescent="0.25">
      <c r="A1673" s="341" t="s">
        <v>277</v>
      </c>
      <c r="B1673" s="341" t="s">
        <v>2293</v>
      </c>
      <c r="C1673" s="341" t="s">
        <v>673</v>
      </c>
      <c r="F1673" s="341" t="s">
        <v>8</v>
      </c>
      <c r="G1673" s="354">
        <v>45818.397060185183</v>
      </c>
      <c r="H1673" s="354">
        <v>45818.397060185183</v>
      </c>
      <c r="I1673" s="19" t="str">
        <f t="shared" si="286"/>
        <v>J</v>
      </c>
      <c r="J1673" s="19" t="str">
        <f t="shared" si="287"/>
        <v>N</v>
      </c>
      <c r="K1673" s="19" t="str">
        <f t="shared" si="288"/>
        <v>zzzz</v>
      </c>
      <c r="L1673" s="19" t="str">
        <f t="shared" si="289"/>
        <v>OV</v>
      </c>
      <c r="M1673" s="31" t="str">
        <f t="shared" si="290"/>
        <v>D</v>
      </c>
      <c r="N1673" s="620" t="str">
        <f t="shared" si="291"/>
        <v/>
      </c>
      <c r="O1673" s="620" t="str">
        <f t="shared" si="292"/>
        <v/>
      </c>
      <c r="P1673" s="31" t="str">
        <f t="shared" si="293"/>
        <v/>
      </c>
      <c r="Q1673" s="620">
        <f t="shared" si="294"/>
        <v>2</v>
      </c>
      <c r="R1673" s="620">
        <f t="shared" si="295"/>
        <v>1285</v>
      </c>
      <c r="S1673" s="620">
        <f t="shared" si="296"/>
        <v>1285</v>
      </c>
    </row>
    <row r="1674" spans="1:19" ht="12.75" customHeight="1" thickBot="1" x14ac:dyDescent="0.25">
      <c r="A1674" s="31" t="s">
        <v>277</v>
      </c>
      <c r="B1674" s="31" t="s">
        <v>1889</v>
      </c>
      <c r="C1674" s="31" t="s">
        <v>673</v>
      </c>
      <c r="E1674" s="341">
        <v>22</v>
      </c>
      <c r="F1674" s="31" t="s">
        <v>16</v>
      </c>
      <c r="G1674" s="354">
        <v>40638.570011574076</v>
      </c>
      <c r="H1674" s="354">
        <v>45461.649386574078</v>
      </c>
      <c r="I1674" s="19" t="str">
        <f t="shared" si="286"/>
        <v>J</v>
      </c>
      <c r="J1674" s="19" t="str">
        <f t="shared" si="287"/>
        <v>N</v>
      </c>
      <c r="K1674" s="19" t="str">
        <f t="shared" si="288"/>
        <v>zzzz</v>
      </c>
      <c r="L1674" s="19" t="str">
        <f t="shared" si="289"/>
        <v>OV</v>
      </c>
      <c r="M1674" s="31" t="str">
        <f t="shared" si="290"/>
        <v>D</v>
      </c>
      <c r="N1674" s="620" t="str">
        <f t="shared" si="291"/>
        <v/>
      </c>
      <c r="O1674" s="620" t="str">
        <f t="shared" si="292"/>
        <v/>
      </c>
      <c r="P1674" s="31" t="str">
        <f t="shared" si="293"/>
        <v/>
      </c>
      <c r="Q1674" s="620">
        <f t="shared" si="294"/>
        <v>3</v>
      </c>
      <c r="R1674" s="620">
        <f t="shared" si="295"/>
        <v>1286</v>
      </c>
      <c r="S1674" s="620">
        <f t="shared" si="296"/>
        <v>1286</v>
      </c>
    </row>
    <row r="1675" spans="1:19" ht="12.75" customHeight="1" thickBot="1" x14ac:dyDescent="0.25">
      <c r="A1675" s="31" t="s">
        <v>277</v>
      </c>
      <c r="B1675" s="31" t="s">
        <v>1889</v>
      </c>
      <c r="C1675" s="31" t="s">
        <v>673</v>
      </c>
      <c r="E1675" s="341">
        <v>30</v>
      </c>
      <c r="F1675" s="31" t="s">
        <v>9</v>
      </c>
      <c r="G1675" s="354">
        <v>44147.415520833332</v>
      </c>
      <c r="H1675" s="354">
        <v>45453.465532407405</v>
      </c>
      <c r="I1675" s="19" t="str">
        <f t="shared" si="286"/>
        <v>J</v>
      </c>
      <c r="J1675" s="19" t="str">
        <f t="shared" si="287"/>
        <v>N</v>
      </c>
      <c r="K1675" s="19" t="str">
        <f t="shared" si="288"/>
        <v>zzzz</v>
      </c>
      <c r="L1675" s="19" t="str">
        <f t="shared" si="289"/>
        <v>OV</v>
      </c>
      <c r="M1675" s="31" t="str">
        <f t="shared" si="290"/>
        <v>D</v>
      </c>
      <c r="N1675" s="620" t="str">
        <f t="shared" si="291"/>
        <v/>
      </c>
      <c r="O1675" s="620" t="str">
        <f t="shared" si="292"/>
        <v/>
      </c>
      <c r="P1675" s="31" t="str">
        <f t="shared" si="293"/>
        <v/>
      </c>
      <c r="Q1675" s="620">
        <f t="shared" si="294"/>
        <v>4</v>
      </c>
      <c r="R1675" s="620">
        <f t="shared" si="295"/>
        <v>1287</v>
      </c>
      <c r="S1675" s="620">
        <f t="shared" si="296"/>
        <v>1287</v>
      </c>
    </row>
    <row r="1676" spans="1:19" ht="12.75" customHeight="1" thickBot="1" x14ac:dyDescent="0.25">
      <c r="A1676" s="31" t="s">
        <v>277</v>
      </c>
      <c r="B1676" s="31" t="s">
        <v>1889</v>
      </c>
      <c r="C1676" s="31" t="s">
        <v>673</v>
      </c>
      <c r="E1676" s="341">
        <v>3</v>
      </c>
      <c r="F1676" s="31" t="s">
        <v>11</v>
      </c>
      <c r="G1676" s="354">
        <v>44664.628148148149</v>
      </c>
      <c r="H1676" s="354">
        <v>45258.644050925926</v>
      </c>
      <c r="I1676" s="19" t="str">
        <f t="shared" si="286"/>
        <v>J</v>
      </c>
      <c r="J1676" s="19" t="str">
        <f t="shared" si="287"/>
        <v>N</v>
      </c>
      <c r="K1676" s="19" t="str">
        <f t="shared" si="288"/>
        <v>zzzz</v>
      </c>
      <c r="L1676" s="19" t="str">
        <f t="shared" si="289"/>
        <v>OV</v>
      </c>
      <c r="M1676" s="31" t="str">
        <f t="shared" si="290"/>
        <v>D</v>
      </c>
      <c r="N1676" s="620" t="str">
        <f t="shared" si="291"/>
        <v/>
      </c>
      <c r="O1676" s="620" t="str">
        <f t="shared" si="292"/>
        <v/>
      </c>
      <c r="P1676" s="31" t="str">
        <f t="shared" si="293"/>
        <v/>
      </c>
      <c r="Q1676" s="620">
        <f t="shared" si="294"/>
        <v>5</v>
      </c>
      <c r="R1676" s="620">
        <f t="shared" si="295"/>
        <v>1288</v>
      </c>
      <c r="S1676" s="620">
        <f t="shared" si="296"/>
        <v>1288</v>
      </c>
    </row>
    <row r="1677" spans="1:19" ht="12.75" customHeight="1" thickBot="1" x14ac:dyDescent="0.25">
      <c r="A1677" s="31" t="s">
        <v>277</v>
      </c>
      <c r="B1677" s="31" t="s">
        <v>1889</v>
      </c>
      <c r="C1677" s="31" t="s">
        <v>673</v>
      </c>
      <c r="E1677" s="341">
        <v>32</v>
      </c>
      <c r="F1677" s="31" t="s">
        <v>15</v>
      </c>
      <c r="G1677" s="354">
        <v>43761.536377314813</v>
      </c>
      <c r="H1677" s="354">
        <v>44978.613333333335</v>
      </c>
      <c r="I1677" s="19" t="str">
        <f t="shared" si="286"/>
        <v>J</v>
      </c>
      <c r="J1677" s="19" t="str">
        <f t="shared" si="287"/>
        <v>N</v>
      </c>
      <c r="K1677" s="19" t="str">
        <f t="shared" si="288"/>
        <v>zzzz</v>
      </c>
      <c r="L1677" s="19" t="str">
        <f t="shared" si="289"/>
        <v>OV</v>
      </c>
      <c r="M1677" s="31" t="str">
        <f t="shared" si="290"/>
        <v>D</v>
      </c>
      <c r="N1677" s="620" t="str">
        <f t="shared" si="291"/>
        <v/>
      </c>
      <c r="O1677" s="620" t="str">
        <f t="shared" si="292"/>
        <v/>
      </c>
      <c r="P1677" s="31" t="str">
        <f t="shared" si="293"/>
        <v/>
      </c>
      <c r="Q1677" s="620">
        <f t="shared" si="294"/>
        <v>6</v>
      </c>
      <c r="R1677" s="620">
        <f t="shared" si="295"/>
        <v>1289</v>
      </c>
      <c r="S1677" s="620">
        <f t="shared" si="296"/>
        <v>1289</v>
      </c>
    </row>
    <row r="1678" spans="1:19" ht="12.75" customHeight="1" thickBot="1" x14ac:dyDescent="0.25">
      <c r="A1678" s="31" t="s">
        <v>277</v>
      </c>
      <c r="B1678" s="31" t="s">
        <v>1889</v>
      </c>
      <c r="C1678" s="31" t="s">
        <v>673</v>
      </c>
      <c r="F1678" s="31" t="s">
        <v>12</v>
      </c>
      <c r="G1678" s="354">
        <v>40442.302731481483</v>
      </c>
      <c r="H1678" s="354">
        <v>44756.419594907406</v>
      </c>
      <c r="I1678" s="19" t="str">
        <f t="shared" si="286"/>
        <v>J</v>
      </c>
      <c r="J1678" s="19" t="str">
        <f t="shared" si="287"/>
        <v>N</v>
      </c>
      <c r="K1678" s="19" t="str">
        <f t="shared" si="288"/>
        <v>zzzz</v>
      </c>
      <c r="L1678" s="19" t="str">
        <f t="shared" si="289"/>
        <v>OV</v>
      </c>
      <c r="M1678" s="31" t="str">
        <f t="shared" si="290"/>
        <v>D</v>
      </c>
      <c r="N1678" s="620" t="str">
        <f t="shared" si="291"/>
        <v/>
      </c>
      <c r="O1678" s="620" t="str">
        <f t="shared" si="292"/>
        <v/>
      </c>
      <c r="P1678" s="31" t="str">
        <f t="shared" si="293"/>
        <v/>
      </c>
      <c r="Q1678" s="620">
        <f t="shared" si="294"/>
        <v>7</v>
      </c>
      <c r="R1678" s="620">
        <f t="shared" si="295"/>
        <v>1290</v>
      </c>
      <c r="S1678" s="620">
        <f t="shared" si="296"/>
        <v>1290</v>
      </c>
    </row>
    <row r="1679" spans="1:19" ht="12.75" customHeight="1" thickBot="1" x14ac:dyDescent="0.25">
      <c r="A1679" s="31" t="s">
        <v>277</v>
      </c>
      <c r="B1679" s="31" t="s">
        <v>1889</v>
      </c>
      <c r="C1679" s="31" t="s">
        <v>673</v>
      </c>
      <c r="F1679" s="31" t="s">
        <v>13</v>
      </c>
      <c r="G1679" s="354">
        <v>45615.689895833333</v>
      </c>
      <c r="H1679" s="354">
        <v>45615.689895833333</v>
      </c>
      <c r="I1679" s="19" t="str">
        <f t="shared" si="286"/>
        <v>J</v>
      </c>
      <c r="J1679" s="19" t="str">
        <f t="shared" si="287"/>
        <v>N</v>
      </c>
      <c r="K1679" s="19" t="str">
        <f t="shared" si="288"/>
        <v>zzzz</v>
      </c>
      <c r="L1679" s="19" t="str">
        <f t="shared" si="289"/>
        <v>OV</v>
      </c>
      <c r="M1679" s="31" t="str">
        <f t="shared" si="290"/>
        <v>D</v>
      </c>
      <c r="N1679" s="620">
        <f t="shared" si="291"/>
        <v>8</v>
      </c>
      <c r="O1679" s="620" t="str">
        <f t="shared" si="292"/>
        <v/>
      </c>
      <c r="P1679" s="31" t="str">
        <f t="shared" si="293"/>
        <v/>
      </c>
      <c r="Q1679" s="620">
        <f t="shared" si="294"/>
        <v>8</v>
      </c>
      <c r="R1679" s="620">
        <f t="shared" si="295"/>
        <v>1291</v>
      </c>
      <c r="S1679" s="620">
        <f t="shared" si="296"/>
        <v>1291</v>
      </c>
    </row>
    <row r="1680" spans="1:19" ht="12.75" customHeight="1" thickBot="1" x14ac:dyDescent="0.25">
      <c r="A1680" s="31" t="s">
        <v>1091</v>
      </c>
      <c r="B1680" s="31" t="s">
        <v>1090</v>
      </c>
      <c r="C1680" s="31" t="s">
        <v>673</v>
      </c>
      <c r="F1680" s="31" t="s">
        <v>6</v>
      </c>
      <c r="G1680" s="354">
        <v>44824.4294212963</v>
      </c>
      <c r="H1680" s="354">
        <v>44824.4294212963</v>
      </c>
      <c r="I1680" s="19" t="str">
        <f t="shared" si="286"/>
        <v>J</v>
      </c>
      <c r="J1680" s="19" t="str">
        <f t="shared" si="287"/>
        <v>N</v>
      </c>
      <c r="K1680" s="19" t="str">
        <f t="shared" si="288"/>
        <v>zzzz</v>
      </c>
      <c r="L1680" s="19" t="str">
        <f t="shared" si="289"/>
        <v>OV</v>
      </c>
      <c r="M1680" s="31" t="str">
        <f t="shared" si="290"/>
        <v>D</v>
      </c>
      <c r="N1680" s="620" t="str">
        <f t="shared" si="291"/>
        <v/>
      </c>
      <c r="O1680" s="620" t="str">
        <f t="shared" si="292"/>
        <v/>
      </c>
      <c r="P1680" s="31" t="str">
        <f t="shared" si="293"/>
        <v/>
      </c>
      <c r="Q1680" s="620">
        <f t="shared" si="294"/>
        <v>1</v>
      </c>
      <c r="R1680" s="620">
        <f t="shared" si="295"/>
        <v>1292</v>
      </c>
      <c r="S1680" s="620">
        <f t="shared" si="296"/>
        <v>1292</v>
      </c>
    </row>
    <row r="1681" spans="1:19" ht="12.75" customHeight="1" thickBot="1" x14ac:dyDescent="0.25">
      <c r="A1681" s="31" t="s">
        <v>1091</v>
      </c>
      <c r="B1681" s="31" t="s">
        <v>1090</v>
      </c>
      <c r="C1681" s="31" t="s">
        <v>673</v>
      </c>
      <c r="F1681" s="31" t="s">
        <v>9</v>
      </c>
      <c r="G1681" s="354">
        <v>45014.412418981483</v>
      </c>
      <c r="H1681" s="354">
        <v>45632.606817129628</v>
      </c>
      <c r="I1681" s="19" t="str">
        <f t="shared" si="286"/>
        <v>J</v>
      </c>
      <c r="J1681" s="19" t="str">
        <f t="shared" si="287"/>
        <v>N</v>
      </c>
      <c r="K1681" s="19" t="str">
        <f t="shared" si="288"/>
        <v>zzzz</v>
      </c>
      <c r="L1681" s="19" t="str">
        <f t="shared" si="289"/>
        <v>OV</v>
      </c>
      <c r="M1681" s="31" t="str">
        <f t="shared" si="290"/>
        <v>D</v>
      </c>
      <c r="N1681" s="620" t="str">
        <f t="shared" si="291"/>
        <v/>
      </c>
      <c r="O1681" s="620" t="str">
        <f t="shared" si="292"/>
        <v/>
      </c>
      <c r="P1681" s="31" t="str">
        <f t="shared" si="293"/>
        <v/>
      </c>
      <c r="Q1681" s="620">
        <f t="shared" si="294"/>
        <v>2</v>
      </c>
      <c r="R1681" s="620">
        <f t="shared" si="295"/>
        <v>1293</v>
      </c>
      <c r="S1681" s="620">
        <f t="shared" si="296"/>
        <v>1293</v>
      </c>
    </row>
    <row r="1682" spans="1:19" ht="12.75" customHeight="1" thickBot="1" x14ac:dyDescent="0.25">
      <c r="A1682" s="31" t="s">
        <v>1091</v>
      </c>
      <c r="B1682" s="31" t="s">
        <v>1090</v>
      </c>
      <c r="C1682" s="31" t="s">
        <v>673</v>
      </c>
      <c r="F1682" s="31" t="s">
        <v>11</v>
      </c>
      <c r="G1682" s="354">
        <v>45803.486643518518</v>
      </c>
      <c r="H1682" s="354">
        <v>45803.486643518518</v>
      </c>
      <c r="I1682" s="19" t="str">
        <f t="shared" si="286"/>
        <v>J</v>
      </c>
      <c r="J1682" s="19" t="str">
        <f t="shared" si="287"/>
        <v>N</v>
      </c>
      <c r="K1682" s="19" t="str">
        <f t="shared" si="288"/>
        <v>zzzz</v>
      </c>
      <c r="L1682" s="19" t="str">
        <f t="shared" si="289"/>
        <v>OV</v>
      </c>
      <c r="M1682" s="31" t="str">
        <f t="shared" si="290"/>
        <v>D</v>
      </c>
      <c r="N1682" s="620" t="str">
        <f t="shared" si="291"/>
        <v/>
      </c>
      <c r="O1682" s="620" t="str">
        <f t="shared" si="292"/>
        <v/>
      </c>
      <c r="P1682" s="31" t="str">
        <f t="shared" si="293"/>
        <v/>
      </c>
      <c r="Q1682" s="620">
        <f t="shared" si="294"/>
        <v>3</v>
      </c>
      <c r="R1682" s="620">
        <f t="shared" si="295"/>
        <v>1294</v>
      </c>
      <c r="S1682" s="620">
        <f t="shared" si="296"/>
        <v>1294</v>
      </c>
    </row>
    <row r="1683" spans="1:19" ht="12.75" customHeight="1" thickBot="1" x14ac:dyDescent="0.25">
      <c r="A1683" s="31" t="s">
        <v>1091</v>
      </c>
      <c r="B1683" s="31" t="s">
        <v>1090</v>
      </c>
      <c r="C1683" s="31" t="s">
        <v>673</v>
      </c>
      <c r="F1683" s="31" t="s">
        <v>15</v>
      </c>
      <c r="G1683" s="354">
        <v>44736.589548611111</v>
      </c>
      <c r="H1683" s="354">
        <v>45660.400543981479</v>
      </c>
      <c r="I1683" s="19" t="str">
        <f t="shared" si="286"/>
        <v>J</v>
      </c>
      <c r="J1683" s="19" t="str">
        <f t="shared" si="287"/>
        <v>N</v>
      </c>
      <c r="K1683" s="19" t="str">
        <f t="shared" si="288"/>
        <v>zzzz</v>
      </c>
      <c r="L1683" s="19" t="str">
        <f t="shared" si="289"/>
        <v>OV</v>
      </c>
      <c r="M1683" s="31" t="str">
        <f t="shared" si="290"/>
        <v>D</v>
      </c>
      <c r="N1683" s="620" t="str">
        <f t="shared" si="291"/>
        <v/>
      </c>
      <c r="O1683" s="620" t="str">
        <f t="shared" si="292"/>
        <v/>
      </c>
      <c r="P1683" s="31" t="str">
        <f t="shared" si="293"/>
        <v/>
      </c>
      <c r="Q1683" s="620">
        <f t="shared" si="294"/>
        <v>4</v>
      </c>
      <c r="R1683" s="620">
        <f t="shared" si="295"/>
        <v>1295</v>
      </c>
      <c r="S1683" s="620">
        <f t="shared" si="296"/>
        <v>1295</v>
      </c>
    </row>
    <row r="1684" spans="1:19" ht="12.75" customHeight="1" thickBot="1" x14ac:dyDescent="0.25">
      <c r="A1684" s="31" t="s">
        <v>1091</v>
      </c>
      <c r="B1684" s="31" t="s">
        <v>1090</v>
      </c>
      <c r="C1684" s="31" t="s">
        <v>673</v>
      </c>
      <c r="F1684" s="31" t="s">
        <v>12</v>
      </c>
      <c r="G1684" s="354">
        <v>45812.673796296294</v>
      </c>
      <c r="H1684" s="354">
        <v>45812.673796296294</v>
      </c>
      <c r="I1684" s="19" t="str">
        <f t="shared" si="286"/>
        <v>J</v>
      </c>
      <c r="J1684" s="19" t="str">
        <f t="shared" si="287"/>
        <v>N</v>
      </c>
      <c r="K1684" s="19" t="str">
        <f t="shared" si="288"/>
        <v>zzzz</v>
      </c>
      <c r="L1684" s="19" t="str">
        <f t="shared" si="289"/>
        <v>OV</v>
      </c>
      <c r="M1684" s="31" t="str">
        <f t="shared" si="290"/>
        <v>D</v>
      </c>
      <c r="N1684" s="620">
        <f t="shared" si="291"/>
        <v>5</v>
      </c>
      <c r="O1684" s="620" t="str">
        <f t="shared" si="292"/>
        <v/>
      </c>
      <c r="P1684" s="31" t="str">
        <f t="shared" si="293"/>
        <v/>
      </c>
      <c r="Q1684" s="620">
        <f t="shared" si="294"/>
        <v>5</v>
      </c>
      <c r="R1684" s="620">
        <f t="shared" si="295"/>
        <v>1296</v>
      </c>
      <c r="S1684" s="620">
        <f t="shared" si="296"/>
        <v>1296</v>
      </c>
    </row>
    <row r="1685" spans="1:19" ht="12.75" customHeight="1" thickBot="1" x14ac:dyDescent="0.25">
      <c r="A1685" s="31" t="s">
        <v>408</v>
      </c>
      <c r="B1685" s="31" t="s">
        <v>882</v>
      </c>
      <c r="C1685" s="31" t="s">
        <v>673</v>
      </c>
      <c r="F1685" s="31" t="s">
        <v>6</v>
      </c>
      <c r="G1685" s="354">
        <v>45314.466226851851</v>
      </c>
      <c r="H1685" s="354">
        <v>45314.466226851851</v>
      </c>
      <c r="I1685" s="19" t="str">
        <f t="shared" si="286"/>
        <v>J</v>
      </c>
      <c r="J1685" s="19" t="str">
        <f t="shared" si="287"/>
        <v>N</v>
      </c>
      <c r="K1685" s="19" t="str">
        <f t="shared" si="288"/>
        <v>zzzz</v>
      </c>
      <c r="L1685" s="19" t="str">
        <f t="shared" si="289"/>
        <v>OV</v>
      </c>
      <c r="M1685" s="31" t="str">
        <f t="shared" si="290"/>
        <v>D</v>
      </c>
      <c r="N1685" s="620" t="str">
        <f t="shared" si="291"/>
        <v/>
      </c>
      <c r="O1685" s="620" t="str">
        <f t="shared" si="292"/>
        <v/>
      </c>
      <c r="P1685" s="31" t="str">
        <f t="shared" si="293"/>
        <v/>
      </c>
      <c r="Q1685" s="620">
        <f t="shared" si="294"/>
        <v>1</v>
      </c>
      <c r="R1685" s="620">
        <f t="shared" si="295"/>
        <v>1297</v>
      </c>
      <c r="S1685" s="620">
        <f t="shared" si="296"/>
        <v>1297</v>
      </c>
    </row>
    <row r="1686" spans="1:19" ht="12.75" customHeight="1" thickBot="1" x14ac:dyDescent="0.25">
      <c r="A1686" s="341" t="s">
        <v>408</v>
      </c>
      <c r="B1686" s="341" t="s">
        <v>882</v>
      </c>
      <c r="C1686" s="341" t="s">
        <v>673</v>
      </c>
      <c r="F1686" s="341" t="s">
        <v>9</v>
      </c>
      <c r="G1686" s="354">
        <v>45309.641585648147</v>
      </c>
      <c r="H1686" s="354">
        <v>45632.606944444444</v>
      </c>
      <c r="I1686" s="19" t="str">
        <f t="shared" si="286"/>
        <v>J</v>
      </c>
      <c r="J1686" s="19" t="str">
        <f t="shared" si="287"/>
        <v>N</v>
      </c>
      <c r="K1686" s="19" t="str">
        <f t="shared" si="288"/>
        <v>zzzz</v>
      </c>
      <c r="L1686" s="19" t="str">
        <f t="shared" si="289"/>
        <v>OV</v>
      </c>
      <c r="M1686" s="31" t="str">
        <f t="shared" si="290"/>
        <v>D</v>
      </c>
      <c r="N1686" s="620" t="str">
        <f t="shared" si="291"/>
        <v/>
      </c>
      <c r="O1686" s="620" t="str">
        <f t="shared" si="292"/>
        <v/>
      </c>
      <c r="P1686" s="31" t="str">
        <f t="shared" si="293"/>
        <v/>
      </c>
      <c r="Q1686" s="620">
        <f t="shared" si="294"/>
        <v>2</v>
      </c>
      <c r="R1686" s="620">
        <f t="shared" si="295"/>
        <v>1298</v>
      </c>
      <c r="S1686" s="620">
        <f t="shared" si="296"/>
        <v>1298</v>
      </c>
    </row>
    <row r="1687" spans="1:19" ht="12.75" customHeight="1" thickBot="1" x14ac:dyDescent="0.25">
      <c r="A1687" s="31" t="s">
        <v>408</v>
      </c>
      <c r="B1687" s="31" t="s">
        <v>882</v>
      </c>
      <c r="C1687" s="31" t="s">
        <v>673</v>
      </c>
      <c r="F1687" s="31" t="s">
        <v>11</v>
      </c>
      <c r="G1687" s="354">
        <v>45803.596504629626</v>
      </c>
      <c r="H1687" s="354">
        <v>45803.596504629626</v>
      </c>
      <c r="I1687" s="19" t="str">
        <f t="shared" si="286"/>
        <v>J</v>
      </c>
      <c r="J1687" s="19" t="str">
        <f t="shared" si="287"/>
        <v>N</v>
      </c>
      <c r="K1687" s="19" t="str">
        <f t="shared" si="288"/>
        <v>zzzz</v>
      </c>
      <c r="L1687" s="19" t="str">
        <f t="shared" si="289"/>
        <v>OV</v>
      </c>
      <c r="M1687" s="31" t="str">
        <f t="shared" si="290"/>
        <v>D</v>
      </c>
      <c r="N1687" s="620" t="str">
        <f t="shared" si="291"/>
        <v/>
      </c>
      <c r="O1687" s="620" t="str">
        <f t="shared" si="292"/>
        <v/>
      </c>
      <c r="P1687" s="31" t="str">
        <f t="shared" si="293"/>
        <v/>
      </c>
      <c r="Q1687" s="620">
        <f t="shared" si="294"/>
        <v>3</v>
      </c>
      <c r="R1687" s="620">
        <f t="shared" si="295"/>
        <v>1299</v>
      </c>
      <c r="S1687" s="620">
        <f t="shared" si="296"/>
        <v>1299</v>
      </c>
    </row>
    <row r="1688" spans="1:19" ht="12.75" customHeight="1" thickBot="1" x14ac:dyDescent="0.25">
      <c r="A1688" s="31" t="s">
        <v>408</v>
      </c>
      <c r="B1688" s="31" t="s">
        <v>882</v>
      </c>
      <c r="C1688" s="31" t="s">
        <v>673</v>
      </c>
      <c r="F1688" s="31" t="s">
        <v>15</v>
      </c>
      <c r="G1688" s="354">
        <v>44411.415775462963</v>
      </c>
      <c r="H1688" s="354">
        <v>45660.400671296295</v>
      </c>
      <c r="I1688" s="19" t="str">
        <f t="shared" si="286"/>
        <v>J</v>
      </c>
      <c r="J1688" s="19" t="str">
        <f t="shared" si="287"/>
        <v>N</v>
      </c>
      <c r="K1688" s="19" t="str">
        <f t="shared" si="288"/>
        <v>zzzz</v>
      </c>
      <c r="L1688" s="19" t="str">
        <f t="shared" si="289"/>
        <v>OV</v>
      </c>
      <c r="M1688" s="31" t="str">
        <f t="shared" si="290"/>
        <v>D</v>
      </c>
      <c r="N1688" s="620" t="str">
        <f t="shared" si="291"/>
        <v/>
      </c>
      <c r="O1688" s="620" t="str">
        <f t="shared" si="292"/>
        <v/>
      </c>
      <c r="P1688" s="31" t="str">
        <f t="shared" si="293"/>
        <v/>
      </c>
      <c r="Q1688" s="620">
        <f t="shared" si="294"/>
        <v>4</v>
      </c>
      <c r="R1688" s="620">
        <f t="shared" si="295"/>
        <v>1300</v>
      </c>
      <c r="S1688" s="620">
        <f t="shared" si="296"/>
        <v>1300</v>
      </c>
    </row>
    <row r="1689" spans="1:19" ht="12.75" customHeight="1" thickBot="1" x14ac:dyDescent="0.25">
      <c r="A1689" s="31" t="s">
        <v>408</v>
      </c>
      <c r="B1689" s="31" t="s">
        <v>882</v>
      </c>
      <c r="C1689" s="31" t="s">
        <v>673</v>
      </c>
      <c r="F1689" s="31" t="s">
        <v>12</v>
      </c>
      <c r="G1689" s="354">
        <v>42964.613298611112</v>
      </c>
      <c r="H1689" s="354">
        <v>44384.432627314818</v>
      </c>
      <c r="I1689" s="19" t="str">
        <f t="shared" si="286"/>
        <v>J</v>
      </c>
      <c r="J1689" s="19" t="str">
        <f t="shared" si="287"/>
        <v>N</v>
      </c>
      <c r="K1689" s="19" t="str">
        <f t="shared" si="288"/>
        <v>zzzz</v>
      </c>
      <c r="L1689" s="19" t="str">
        <f t="shared" si="289"/>
        <v>OV</v>
      </c>
      <c r="M1689" s="31" t="str">
        <f t="shared" si="290"/>
        <v>D</v>
      </c>
      <c r="N1689" s="620">
        <f t="shared" si="291"/>
        <v>5</v>
      </c>
      <c r="O1689" s="620" t="str">
        <f t="shared" si="292"/>
        <v/>
      </c>
      <c r="P1689" s="31" t="str">
        <f t="shared" si="293"/>
        <v/>
      </c>
      <c r="Q1689" s="620">
        <f t="shared" si="294"/>
        <v>5</v>
      </c>
      <c r="R1689" s="620">
        <f t="shared" si="295"/>
        <v>1301</v>
      </c>
      <c r="S1689" s="620">
        <f t="shared" si="296"/>
        <v>1301</v>
      </c>
    </row>
    <row r="1690" spans="1:19" ht="12.75" customHeight="1" thickBot="1" x14ac:dyDescent="0.25">
      <c r="A1690" s="31" t="s">
        <v>2399</v>
      </c>
      <c r="B1690" s="31"/>
      <c r="C1690" s="31"/>
      <c r="F1690" s="31"/>
      <c r="I1690" s="19" t="str">
        <f t="shared" si="286"/>
        <v>J</v>
      </c>
      <c r="J1690" s="19" t="str">
        <f t="shared" si="287"/>
        <v>N</v>
      </c>
      <c r="K1690" s="19" t="str">
        <f t="shared" si="288"/>
        <v>zzzz</v>
      </c>
      <c r="L1690" s="19" t="str">
        <f t="shared" si="289"/>
        <v>Ge</v>
      </c>
      <c r="M1690" s="31" t="str">
        <f t="shared" si="290"/>
        <v>e</v>
      </c>
      <c r="N1690" s="620">
        <f t="shared" si="291"/>
        <v>1</v>
      </c>
      <c r="O1690" s="620" t="str">
        <f t="shared" si="292"/>
        <v/>
      </c>
      <c r="P1690" s="31" t="str">
        <f t="shared" si="293"/>
        <v/>
      </c>
      <c r="Q1690" s="620">
        <f t="shared" si="294"/>
        <v>1</v>
      </c>
      <c r="R1690" s="620">
        <f t="shared" si="295"/>
        <v>1302</v>
      </c>
      <c r="S1690" s="620">
        <f t="shared" si="296"/>
        <v>1302</v>
      </c>
    </row>
    <row r="1691" spans="1:19" ht="12.75" customHeight="1" thickBot="1" x14ac:dyDescent="0.25">
      <c r="A1691" s="31" t="s">
        <v>476</v>
      </c>
      <c r="B1691" s="31" t="s">
        <v>696</v>
      </c>
      <c r="C1691" s="31" t="s">
        <v>673</v>
      </c>
      <c r="F1691" s="31" t="s">
        <v>6</v>
      </c>
      <c r="G1691" s="354">
        <v>45314.448865740742</v>
      </c>
      <c r="H1691" s="354">
        <v>45314.448865740742</v>
      </c>
      <c r="I1691" s="19" t="str">
        <f t="shared" si="286"/>
        <v>J</v>
      </c>
      <c r="J1691" s="19" t="str">
        <f t="shared" si="287"/>
        <v>N</v>
      </c>
      <c r="K1691" s="19" t="str">
        <f t="shared" si="288"/>
        <v>zzzz</v>
      </c>
      <c r="L1691" s="19" t="str">
        <f t="shared" si="289"/>
        <v>HB</v>
      </c>
      <c r="M1691" s="31" t="str">
        <f t="shared" si="290"/>
        <v>E</v>
      </c>
      <c r="N1691" s="620" t="str">
        <f t="shared" si="291"/>
        <v/>
      </c>
      <c r="O1691" s="620" t="str">
        <f t="shared" si="292"/>
        <v/>
      </c>
      <c r="P1691" s="31" t="str">
        <f t="shared" si="293"/>
        <v/>
      </c>
      <c r="Q1691" s="620">
        <f t="shared" si="294"/>
        <v>1</v>
      </c>
      <c r="R1691" s="620">
        <f t="shared" si="295"/>
        <v>1303</v>
      </c>
      <c r="S1691" s="620">
        <f t="shared" si="296"/>
        <v>1303</v>
      </c>
    </row>
    <row r="1692" spans="1:19" ht="12.75" customHeight="1" thickBot="1" x14ac:dyDescent="0.25">
      <c r="A1692" s="31" t="s">
        <v>476</v>
      </c>
      <c r="B1692" s="31" t="s">
        <v>696</v>
      </c>
      <c r="C1692" s="31" t="s">
        <v>673</v>
      </c>
      <c r="F1692" s="31" t="s">
        <v>9</v>
      </c>
      <c r="G1692" s="354">
        <v>45309.455254629633</v>
      </c>
      <c r="H1692" s="354">
        <v>45632.590729166666</v>
      </c>
      <c r="I1692" s="19" t="str">
        <f t="shared" si="286"/>
        <v>J</v>
      </c>
      <c r="J1692" s="19" t="str">
        <f t="shared" si="287"/>
        <v>N</v>
      </c>
      <c r="K1692" s="19" t="str">
        <f t="shared" si="288"/>
        <v>zzzz</v>
      </c>
      <c r="L1692" s="19" t="str">
        <f t="shared" si="289"/>
        <v>HB</v>
      </c>
      <c r="M1692" s="31" t="str">
        <f t="shared" si="290"/>
        <v>E</v>
      </c>
      <c r="N1692" s="620" t="str">
        <f t="shared" si="291"/>
        <v/>
      </c>
      <c r="O1692" s="620" t="str">
        <f t="shared" si="292"/>
        <v/>
      </c>
      <c r="P1692" s="31" t="str">
        <f t="shared" si="293"/>
        <v/>
      </c>
      <c r="Q1692" s="620">
        <f t="shared" si="294"/>
        <v>2</v>
      </c>
      <c r="R1692" s="620">
        <f t="shared" si="295"/>
        <v>1304</v>
      </c>
      <c r="S1692" s="620">
        <f t="shared" si="296"/>
        <v>1304</v>
      </c>
    </row>
    <row r="1693" spans="1:19" ht="12.75" customHeight="1" thickBot="1" x14ac:dyDescent="0.25">
      <c r="A1693" s="31" t="s">
        <v>476</v>
      </c>
      <c r="B1693" s="31" t="s">
        <v>696</v>
      </c>
      <c r="C1693" s="31" t="s">
        <v>673</v>
      </c>
      <c r="F1693" s="31" t="s">
        <v>11</v>
      </c>
      <c r="G1693" s="354">
        <v>45803.479143518518</v>
      </c>
      <c r="H1693" s="354">
        <v>45803.479143518518</v>
      </c>
      <c r="I1693" s="19" t="str">
        <f t="shared" si="286"/>
        <v>J</v>
      </c>
      <c r="J1693" s="19" t="str">
        <f t="shared" si="287"/>
        <v>N</v>
      </c>
      <c r="K1693" s="19" t="str">
        <f t="shared" si="288"/>
        <v>zzzz</v>
      </c>
      <c r="L1693" s="19" t="str">
        <f t="shared" si="289"/>
        <v>HB</v>
      </c>
      <c r="M1693" s="31" t="str">
        <f t="shared" si="290"/>
        <v>E</v>
      </c>
      <c r="N1693" s="620" t="str">
        <f t="shared" si="291"/>
        <v/>
      </c>
      <c r="O1693" s="620" t="str">
        <f t="shared" si="292"/>
        <v/>
      </c>
      <c r="P1693" s="31" t="str">
        <f t="shared" si="293"/>
        <v/>
      </c>
      <c r="Q1693" s="620">
        <f t="shared" si="294"/>
        <v>3</v>
      </c>
      <c r="R1693" s="620">
        <f t="shared" si="295"/>
        <v>1305</v>
      </c>
      <c r="S1693" s="620">
        <f t="shared" si="296"/>
        <v>1305</v>
      </c>
    </row>
    <row r="1694" spans="1:19" ht="12.75" customHeight="1" thickBot="1" x14ac:dyDescent="0.25">
      <c r="A1694" s="341" t="s">
        <v>476</v>
      </c>
      <c r="B1694" s="341" t="s">
        <v>696</v>
      </c>
      <c r="C1694" s="341" t="s">
        <v>673</v>
      </c>
      <c r="F1694" s="341" t="s">
        <v>15</v>
      </c>
      <c r="G1694" s="354">
        <v>44523</v>
      </c>
      <c r="H1694" s="354">
        <v>45660.390844907408</v>
      </c>
      <c r="I1694" s="19" t="str">
        <f t="shared" si="286"/>
        <v>J</v>
      </c>
      <c r="J1694" s="19" t="str">
        <f t="shared" si="287"/>
        <v>N</v>
      </c>
      <c r="K1694" s="19" t="str">
        <f t="shared" si="288"/>
        <v>zzzz</v>
      </c>
      <c r="L1694" s="19" t="str">
        <f t="shared" si="289"/>
        <v>HB</v>
      </c>
      <c r="M1694" s="341" t="str">
        <f t="shared" si="290"/>
        <v>E</v>
      </c>
      <c r="N1694" s="359" t="str">
        <f t="shared" si="291"/>
        <v/>
      </c>
      <c r="O1694" s="359" t="str">
        <f t="shared" si="292"/>
        <v/>
      </c>
      <c r="P1694" s="341" t="str">
        <f t="shared" si="293"/>
        <v/>
      </c>
      <c r="Q1694" s="359">
        <f t="shared" si="294"/>
        <v>4</v>
      </c>
      <c r="R1694" s="359">
        <f t="shared" si="295"/>
        <v>1306</v>
      </c>
      <c r="S1694" s="359">
        <f t="shared" si="296"/>
        <v>1306</v>
      </c>
    </row>
    <row r="1695" spans="1:19" ht="12.75" customHeight="1" thickBot="1" x14ac:dyDescent="0.25">
      <c r="A1695" s="31" t="s">
        <v>476</v>
      </c>
      <c r="B1695" s="31" t="s">
        <v>696</v>
      </c>
      <c r="C1695" s="31" t="s">
        <v>673</v>
      </c>
      <c r="F1695" s="31" t="s">
        <v>12</v>
      </c>
      <c r="G1695" s="354">
        <v>45812.648773148147</v>
      </c>
      <c r="H1695" s="354">
        <v>45812.648773148147</v>
      </c>
      <c r="I1695" s="19" t="str">
        <f t="shared" si="286"/>
        <v>J</v>
      </c>
      <c r="J1695" s="19" t="str">
        <f t="shared" si="287"/>
        <v>N</v>
      </c>
      <c r="K1695" s="19" t="str">
        <f t="shared" si="288"/>
        <v>zzzz</v>
      </c>
      <c r="L1695" s="19" t="str">
        <f t="shared" si="289"/>
        <v>HB</v>
      </c>
      <c r="M1695" s="31" t="str">
        <f t="shared" si="290"/>
        <v>E</v>
      </c>
      <c r="N1695" s="620" t="str">
        <f t="shared" si="291"/>
        <v/>
      </c>
      <c r="O1695" s="620" t="str">
        <f t="shared" si="292"/>
        <v/>
      </c>
      <c r="P1695" s="31" t="str">
        <f t="shared" si="293"/>
        <v/>
      </c>
      <c r="Q1695" s="620">
        <f t="shared" si="294"/>
        <v>5</v>
      </c>
      <c r="R1695" s="620">
        <f t="shared" si="295"/>
        <v>1307</v>
      </c>
      <c r="S1695" s="620">
        <f t="shared" si="296"/>
        <v>1307</v>
      </c>
    </row>
    <row r="1696" spans="1:19" ht="12.75" customHeight="1" thickBot="1" x14ac:dyDescent="0.25">
      <c r="A1696" s="31" t="s">
        <v>476</v>
      </c>
      <c r="B1696" s="31" t="s">
        <v>696</v>
      </c>
      <c r="C1696" s="31" t="s">
        <v>673</v>
      </c>
      <c r="F1696" s="31" t="s">
        <v>13</v>
      </c>
      <c r="G1696" s="354">
        <v>42395.689502314817</v>
      </c>
      <c r="H1696" s="354">
        <v>44354.488576388889</v>
      </c>
      <c r="I1696" s="19" t="str">
        <f t="shared" si="286"/>
        <v>J</v>
      </c>
      <c r="J1696" s="19" t="str">
        <f t="shared" si="287"/>
        <v>N</v>
      </c>
      <c r="K1696" s="19" t="str">
        <f t="shared" si="288"/>
        <v>zzzz</v>
      </c>
      <c r="L1696" s="19" t="str">
        <f t="shared" si="289"/>
        <v>HB</v>
      </c>
      <c r="M1696" s="31" t="str">
        <f t="shared" si="290"/>
        <v>E</v>
      </c>
      <c r="N1696" s="620">
        <f t="shared" si="291"/>
        <v>6</v>
      </c>
      <c r="O1696" s="620" t="str">
        <f t="shared" si="292"/>
        <v/>
      </c>
      <c r="P1696" s="31" t="str">
        <f t="shared" si="293"/>
        <v/>
      </c>
      <c r="Q1696" s="620">
        <f t="shared" si="294"/>
        <v>6</v>
      </c>
      <c r="R1696" s="620">
        <f t="shared" si="295"/>
        <v>1308</v>
      </c>
      <c r="S1696" s="620">
        <f t="shared" si="296"/>
        <v>1308</v>
      </c>
    </row>
    <row r="1697" spans="1:19" ht="12.75" customHeight="1" thickBot="1" x14ac:dyDescent="0.25">
      <c r="A1697" s="341" t="s">
        <v>1928</v>
      </c>
      <c r="B1697" s="341" t="s">
        <v>1928</v>
      </c>
      <c r="C1697" s="341" t="s">
        <v>1928</v>
      </c>
      <c r="F1697" s="341" t="s">
        <v>1928</v>
      </c>
      <c r="G1697" s="354">
        <v>2</v>
      </c>
      <c r="H1697" s="354">
        <v>2</v>
      </c>
      <c r="I1697" s="19" t="str">
        <f t="shared" si="286"/>
        <v>J</v>
      </c>
      <c r="J1697" s="19" t="str">
        <f t="shared" si="287"/>
        <v>N</v>
      </c>
      <c r="K1697" s="19" t="str">
        <f t="shared" si="288"/>
        <v>zzzz</v>
      </c>
      <c r="L1697" s="19" t="str">
        <f t="shared" si="289"/>
        <v>Ni</v>
      </c>
      <c r="M1697" s="31" t="str">
        <f t="shared" si="290"/>
        <v>e</v>
      </c>
      <c r="N1697" s="620">
        <f t="shared" si="291"/>
        <v>1</v>
      </c>
      <c r="O1697" s="620" t="str">
        <f t="shared" si="292"/>
        <v/>
      </c>
      <c r="P1697" s="31" t="str">
        <f t="shared" si="293"/>
        <v/>
      </c>
      <c r="Q1697" s="620">
        <f t="shared" si="294"/>
        <v>1</v>
      </c>
      <c r="R1697" s="620">
        <f t="shared" si="295"/>
        <v>1309</v>
      </c>
      <c r="S1697" s="620">
        <f t="shared" si="296"/>
        <v>1309</v>
      </c>
    </row>
    <row r="1698" spans="1:19" ht="12.75" customHeight="1" thickBot="1" x14ac:dyDescent="0.25">
      <c r="A1698" s="31" t="s">
        <v>328</v>
      </c>
      <c r="B1698" s="31" t="s">
        <v>503</v>
      </c>
      <c r="C1698" s="31" t="s">
        <v>673</v>
      </c>
      <c r="F1698" s="31" t="s">
        <v>16</v>
      </c>
      <c r="G1698" s="354">
        <v>44589.41851851852</v>
      </c>
      <c r="H1698" s="354">
        <v>45917.326516203706</v>
      </c>
      <c r="I1698" s="19" t="str">
        <f t="shared" si="286"/>
        <v>J</v>
      </c>
      <c r="J1698" s="19" t="str">
        <f t="shared" si="287"/>
        <v>N</v>
      </c>
      <c r="K1698" s="19" t="str">
        <f t="shared" si="288"/>
        <v>zzzz</v>
      </c>
      <c r="L1698" s="19" t="str">
        <f t="shared" si="289"/>
        <v>AH</v>
      </c>
      <c r="M1698" s="31" t="str">
        <f t="shared" si="290"/>
        <v>H</v>
      </c>
      <c r="N1698" s="620" t="str">
        <f t="shared" si="291"/>
        <v/>
      </c>
      <c r="O1698" s="620" t="str">
        <f t="shared" si="292"/>
        <v/>
      </c>
      <c r="P1698" s="31" t="str">
        <f t="shared" si="293"/>
        <v/>
      </c>
      <c r="Q1698" s="620">
        <f t="shared" si="294"/>
        <v>1</v>
      </c>
      <c r="R1698" s="620">
        <f t="shared" si="295"/>
        <v>1310</v>
      </c>
      <c r="S1698" s="620">
        <f t="shared" si="296"/>
        <v>1310</v>
      </c>
    </row>
    <row r="1699" spans="1:19" ht="12.75" customHeight="1" thickBot="1" x14ac:dyDescent="0.25">
      <c r="A1699" s="341" t="s">
        <v>328</v>
      </c>
      <c r="B1699" s="341" t="s">
        <v>503</v>
      </c>
      <c r="C1699" s="341" t="s">
        <v>673</v>
      </c>
      <c r="F1699" s="341" t="s">
        <v>15</v>
      </c>
      <c r="G1699" s="354">
        <v>44302.49</v>
      </c>
      <c r="H1699" s="354">
        <v>45393.555590277778</v>
      </c>
      <c r="I1699" s="19" t="str">
        <f t="shared" si="286"/>
        <v>J</v>
      </c>
      <c r="J1699" s="19" t="str">
        <f t="shared" si="287"/>
        <v>N</v>
      </c>
      <c r="K1699" s="19" t="str">
        <f t="shared" si="288"/>
        <v>zzzz</v>
      </c>
      <c r="L1699" s="19" t="str">
        <f t="shared" si="289"/>
        <v>AH</v>
      </c>
      <c r="M1699" s="341" t="str">
        <f t="shared" si="290"/>
        <v>H</v>
      </c>
      <c r="N1699" s="359">
        <f t="shared" si="291"/>
        <v>2</v>
      </c>
      <c r="O1699" s="359" t="str">
        <f t="shared" si="292"/>
        <v/>
      </c>
      <c r="P1699" s="341" t="str">
        <f t="shared" si="293"/>
        <v/>
      </c>
      <c r="Q1699" s="359">
        <f t="shared" si="294"/>
        <v>2</v>
      </c>
      <c r="R1699" s="359">
        <f t="shared" si="295"/>
        <v>1311</v>
      </c>
      <c r="S1699" s="359">
        <f t="shared" si="296"/>
        <v>1311</v>
      </c>
    </row>
    <row r="1700" spans="1:19" ht="12.75" customHeight="1" thickBot="1" x14ac:dyDescent="0.25">
      <c r="A1700" s="341" t="s">
        <v>758</v>
      </c>
      <c r="B1700" s="341" t="s">
        <v>961</v>
      </c>
      <c r="C1700" s="341" t="s">
        <v>673</v>
      </c>
      <c r="F1700" s="341" t="s">
        <v>11</v>
      </c>
      <c r="G1700" s="354">
        <v>45799.574386574073</v>
      </c>
      <c r="H1700" s="354">
        <v>45799.574386574073</v>
      </c>
      <c r="I1700" s="19" t="str">
        <f t="shared" si="286"/>
        <v>J</v>
      </c>
      <c r="J1700" s="19" t="str">
        <f t="shared" si="287"/>
        <v>N</v>
      </c>
      <c r="K1700" s="19" t="str">
        <f t="shared" si="288"/>
        <v>zzzz</v>
      </c>
      <c r="L1700" s="19" t="str">
        <f t="shared" si="289"/>
        <v>BM</v>
      </c>
      <c r="M1700" s="341" t="str">
        <f t="shared" si="290"/>
        <v>H</v>
      </c>
      <c r="N1700" s="359">
        <f t="shared" si="291"/>
        <v>1</v>
      </c>
      <c r="O1700" s="359" t="str">
        <f t="shared" si="292"/>
        <v/>
      </c>
      <c r="P1700" s="341" t="str">
        <f t="shared" si="293"/>
        <v/>
      </c>
      <c r="Q1700" s="359">
        <f t="shared" si="294"/>
        <v>1</v>
      </c>
      <c r="R1700" s="359">
        <f t="shared" si="295"/>
        <v>1312</v>
      </c>
      <c r="S1700" s="359">
        <f t="shared" si="296"/>
        <v>1312</v>
      </c>
    </row>
    <row r="1701" spans="1:19" ht="12.75" customHeight="1" thickBot="1" x14ac:dyDescent="0.25">
      <c r="A1701" s="31" t="s">
        <v>712</v>
      </c>
      <c r="B1701" s="31" t="s">
        <v>909</v>
      </c>
      <c r="C1701" s="31" t="s">
        <v>673</v>
      </c>
      <c r="F1701" s="31" t="s">
        <v>11</v>
      </c>
      <c r="G1701" s="354">
        <v>45803.45103009259</v>
      </c>
      <c r="H1701" s="354">
        <v>45803.45103009259</v>
      </c>
      <c r="I1701" s="19" t="str">
        <f t="shared" si="286"/>
        <v>J</v>
      </c>
      <c r="J1701" s="19" t="str">
        <f t="shared" si="287"/>
        <v>N</v>
      </c>
      <c r="K1701" s="19" t="str">
        <f t="shared" si="288"/>
        <v>zzzz</v>
      </c>
      <c r="L1701" s="19" t="str">
        <f t="shared" si="289"/>
        <v>BM</v>
      </c>
      <c r="M1701" s="31" t="str">
        <f t="shared" si="290"/>
        <v>H</v>
      </c>
      <c r="N1701" s="620" t="str">
        <f t="shared" si="291"/>
        <v/>
      </c>
      <c r="O1701" s="620" t="str">
        <f t="shared" si="292"/>
        <v/>
      </c>
      <c r="P1701" s="31" t="str">
        <f t="shared" si="293"/>
        <v/>
      </c>
      <c r="Q1701" s="620">
        <f t="shared" si="294"/>
        <v>1</v>
      </c>
      <c r="R1701" s="620">
        <f t="shared" si="295"/>
        <v>1313</v>
      </c>
      <c r="S1701" s="620">
        <f t="shared" si="296"/>
        <v>1313</v>
      </c>
    </row>
    <row r="1702" spans="1:19" ht="12.75" customHeight="1" thickBot="1" x14ac:dyDescent="0.25">
      <c r="A1702" s="341" t="s">
        <v>712</v>
      </c>
      <c r="B1702" s="341" t="s">
        <v>909</v>
      </c>
      <c r="C1702" s="341" t="s">
        <v>673</v>
      </c>
      <c r="F1702" s="341" t="s">
        <v>12</v>
      </c>
      <c r="G1702" s="354">
        <v>45068.447824074072</v>
      </c>
      <c r="H1702" s="354">
        <v>45068.447824074072</v>
      </c>
      <c r="I1702" s="19" t="str">
        <f t="shared" si="286"/>
        <v>J</v>
      </c>
      <c r="J1702" s="19" t="str">
        <f t="shared" si="287"/>
        <v>N</v>
      </c>
      <c r="K1702" s="19" t="str">
        <f t="shared" si="288"/>
        <v>zzzz</v>
      </c>
      <c r="L1702" s="19" t="str">
        <f t="shared" si="289"/>
        <v>BM</v>
      </c>
      <c r="M1702" s="341" t="str">
        <f t="shared" si="290"/>
        <v>H</v>
      </c>
      <c r="N1702" s="359">
        <f t="shared" si="291"/>
        <v>2</v>
      </c>
      <c r="O1702" s="359" t="str">
        <f t="shared" si="292"/>
        <v/>
      </c>
      <c r="P1702" s="341" t="str">
        <f t="shared" si="293"/>
        <v/>
      </c>
      <c r="Q1702" s="359">
        <f t="shared" si="294"/>
        <v>2</v>
      </c>
      <c r="R1702" s="359">
        <f t="shared" si="295"/>
        <v>1314</v>
      </c>
      <c r="S1702" s="359">
        <f t="shared" si="296"/>
        <v>1314</v>
      </c>
    </row>
    <row r="1703" spans="1:19" ht="12.75" customHeight="1" thickBot="1" x14ac:dyDescent="0.25">
      <c r="A1703" s="31" t="s">
        <v>2357</v>
      </c>
      <c r="B1703" s="31" t="s">
        <v>2358</v>
      </c>
      <c r="C1703" s="31" t="s">
        <v>673</v>
      </c>
      <c r="F1703" s="31" t="s">
        <v>9</v>
      </c>
      <c r="G1703" s="354">
        <v>45917.455347222225</v>
      </c>
      <c r="H1703" s="354">
        <v>45917.455347222225</v>
      </c>
      <c r="I1703" s="19" t="str">
        <f t="shared" si="286"/>
        <v>J</v>
      </c>
      <c r="J1703" s="19" t="str">
        <f t="shared" si="287"/>
        <v>N</v>
      </c>
      <c r="K1703" s="19" t="str">
        <f t="shared" si="288"/>
        <v>zzzz</v>
      </c>
      <c r="L1703" s="19" t="str">
        <f t="shared" si="289"/>
        <v>BM</v>
      </c>
      <c r="M1703" s="31" t="str">
        <f t="shared" si="290"/>
        <v>H</v>
      </c>
      <c r="N1703" s="620">
        <f t="shared" si="291"/>
        <v>1</v>
      </c>
      <c r="O1703" s="620" t="str">
        <f t="shared" si="292"/>
        <v/>
      </c>
      <c r="P1703" s="31" t="str">
        <f t="shared" si="293"/>
        <v/>
      </c>
      <c r="Q1703" s="620">
        <f t="shared" si="294"/>
        <v>1</v>
      </c>
      <c r="R1703" s="620">
        <f t="shared" si="295"/>
        <v>1315</v>
      </c>
      <c r="S1703" s="620">
        <f t="shared" si="296"/>
        <v>1315</v>
      </c>
    </row>
    <row r="1704" spans="1:19" ht="12.75" customHeight="1" thickBot="1" x14ac:dyDescent="0.25">
      <c r="A1704" s="31" t="s">
        <v>119</v>
      </c>
      <c r="B1704" s="31" t="s">
        <v>925</v>
      </c>
      <c r="C1704" s="31" t="s">
        <v>673</v>
      </c>
      <c r="F1704" s="31" t="s">
        <v>11</v>
      </c>
      <c r="G1704" s="354">
        <v>45799.578634259262</v>
      </c>
      <c r="H1704" s="354">
        <v>45799.578634259262</v>
      </c>
      <c r="I1704" s="19" t="str">
        <f t="shared" si="286"/>
        <v>J</v>
      </c>
      <c r="J1704" s="19" t="str">
        <f t="shared" si="287"/>
        <v>N</v>
      </c>
      <c r="K1704" s="19" t="str">
        <f t="shared" si="288"/>
        <v>zzzz</v>
      </c>
      <c r="L1704" s="19" t="str">
        <f t="shared" si="289"/>
        <v>BM</v>
      </c>
      <c r="M1704" s="31" t="str">
        <f t="shared" si="290"/>
        <v>H</v>
      </c>
      <c r="N1704" s="620" t="str">
        <f t="shared" si="291"/>
        <v/>
      </c>
      <c r="O1704" s="620" t="str">
        <f t="shared" si="292"/>
        <v/>
      </c>
      <c r="P1704" s="31" t="str">
        <f t="shared" si="293"/>
        <v/>
      </c>
      <c r="Q1704" s="620">
        <f t="shared" si="294"/>
        <v>1</v>
      </c>
      <c r="R1704" s="620">
        <f t="shared" si="295"/>
        <v>1316</v>
      </c>
      <c r="S1704" s="620">
        <f t="shared" si="296"/>
        <v>1316</v>
      </c>
    </row>
    <row r="1705" spans="1:19" ht="12.75" customHeight="1" thickBot="1" x14ac:dyDescent="0.25">
      <c r="A1705" s="31" t="s">
        <v>119</v>
      </c>
      <c r="B1705" s="31" t="s">
        <v>925</v>
      </c>
      <c r="C1705" s="31" t="s">
        <v>673</v>
      </c>
      <c r="F1705" s="31" t="s">
        <v>13</v>
      </c>
      <c r="G1705" s="354">
        <v>45971.590300925927</v>
      </c>
      <c r="H1705" s="354">
        <v>45971.590520833335</v>
      </c>
      <c r="I1705" s="19" t="str">
        <f t="shared" si="286"/>
        <v>J</v>
      </c>
      <c r="J1705" s="19" t="str">
        <f t="shared" si="287"/>
        <v>N</v>
      </c>
      <c r="K1705" s="19" t="str">
        <f t="shared" si="288"/>
        <v>zzzz</v>
      </c>
      <c r="L1705" s="19" t="str">
        <f t="shared" si="289"/>
        <v>BM</v>
      </c>
      <c r="M1705" s="31" t="str">
        <f t="shared" si="290"/>
        <v>H</v>
      </c>
      <c r="N1705" s="620">
        <f t="shared" si="291"/>
        <v>2</v>
      </c>
      <c r="O1705" s="620" t="str">
        <f t="shared" si="292"/>
        <v/>
      </c>
      <c r="P1705" s="31" t="str">
        <f t="shared" si="293"/>
        <v/>
      </c>
      <c r="Q1705" s="620">
        <f t="shared" si="294"/>
        <v>2</v>
      </c>
      <c r="R1705" s="620">
        <f t="shared" si="295"/>
        <v>1317</v>
      </c>
      <c r="S1705" s="620">
        <f t="shared" si="296"/>
        <v>1317</v>
      </c>
    </row>
    <row r="1706" spans="1:19" ht="12.75" customHeight="1" thickBot="1" x14ac:dyDescent="0.25">
      <c r="A1706" s="31" t="s">
        <v>211</v>
      </c>
      <c r="B1706" s="31" t="s">
        <v>912</v>
      </c>
      <c r="C1706" s="31" t="s">
        <v>673</v>
      </c>
      <c r="F1706" s="31" t="s">
        <v>15</v>
      </c>
      <c r="G1706" s="354">
        <v>44425.474988425929</v>
      </c>
      <c r="H1706" s="354">
        <v>45393.567384259259</v>
      </c>
      <c r="I1706" s="19" t="str">
        <f t="shared" si="286"/>
        <v>J</v>
      </c>
      <c r="J1706" s="19" t="str">
        <f t="shared" si="287"/>
        <v>N</v>
      </c>
      <c r="K1706" s="19" t="str">
        <f t="shared" si="288"/>
        <v>zzzz</v>
      </c>
      <c r="L1706" s="19" t="str">
        <f t="shared" si="289"/>
        <v>BM</v>
      </c>
      <c r="M1706" s="31" t="str">
        <f t="shared" si="290"/>
        <v>H</v>
      </c>
      <c r="N1706" s="620">
        <f t="shared" si="291"/>
        <v>1</v>
      </c>
      <c r="O1706" s="620" t="str">
        <f t="shared" si="292"/>
        <v/>
      </c>
      <c r="P1706" s="31" t="str">
        <f t="shared" si="293"/>
        <v/>
      </c>
      <c r="Q1706" s="620">
        <f t="shared" si="294"/>
        <v>1</v>
      </c>
      <c r="R1706" s="620">
        <f t="shared" si="295"/>
        <v>1318</v>
      </c>
      <c r="S1706" s="620">
        <f t="shared" si="296"/>
        <v>1318</v>
      </c>
    </row>
    <row r="1707" spans="1:19" ht="12.75" customHeight="1" thickBot="1" x14ac:dyDescent="0.25">
      <c r="A1707" s="341" t="s">
        <v>1150</v>
      </c>
      <c r="B1707" s="341" t="s">
        <v>1278</v>
      </c>
      <c r="C1707" s="341" t="s">
        <v>673</v>
      </c>
      <c r="F1707" s="341" t="s">
        <v>11</v>
      </c>
      <c r="G1707" s="354">
        <v>45803.436076388891</v>
      </c>
      <c r="H1707" s="354">
        <v>45803.436076388891</v>
      </c>
      <c r="I1707" s="19" t="str">
        <f t="shared" si="286"/>
        <v>J</v>
      </c>
      <c r="J1707" s="19" t="str">
        <f t="shared" si="287"/>
        <v>N</v>
      </c>
      <c r="K1707" s="19" t="str">
        <f t="shared" si="288"/>
        <v>zzzz</v>
      </c>
      <c r="L1707" s="19" t="str">
        <f t="shared" si="289"/>
        <v>BM</v>
      </c>
      <c r="M1707" s="341" t="str">
        <f t="shared" si="290"/>
        <v>H</v>
      </c>
      <c r="N1707" s="359" t="str">
        <f t="shared" si="291"/>
        <v/>
      </c>
      <c r="O1707" s="359" t="str">
        <f t="shared" si="292"/>
        <v/>
      </c>
      <c r="P1707" s="341" t="str">
        <f t="shared" si="293"/>
        <v/>
      </c>
      <c r="Q1707" s="359">
        <f t="shared" si="294"/>
        <v>1</v>
      </c>
      <c r="R1707" s="359">
        <f t="shared" si="295"/>
        <v>1319</v>
      </c>
      <c r="S1707" s="359">
        <f t="shared" si="296"/>
        <v>1319</v>
      </c>
    </row>
    <row r="1708" spans="1:19" ht="12.75" customHeight="1" thickBot="1" x14ac:dyDescent="0.25">
      <c r="A1708" s="31" t="s">
        <v>1150</v>
      </c>
      <c r="B1708" s="31" t="s">
        <v>1278</v>
      </c>
      <c r="C1708" s="31" t="s">
        <v>673</v>
      </c>
      <c r="E1708" s="358"/>
      <c r="F1708" s="31" t="s">
        <v>15</v>
      </c>
      <c r="G1708" s="354">
        <v>45349.61959490741</v>
      </c>
      <c r="H1708" s="354">
        <v>45393.56832175926</v>
      </c>
      <c r="I1708" s="19" t="str">
        <f t="shared" si="286"/>
        <v>J</v>
      </c>
      <c r="J1708" s="19" t="str">
        <f t="shared" si="287"/>
        <v>N</v>
      </c>
      <c r="K1708" s="19" t="str">
        <f t="shared" si="288"/>
        <v>zzzz</v>
      </c>
      <c r="L1708" s="19" t="str">
        <f t="shared" si="289"/>
        <v>BM</v>
      </c>
      <c r="M1708" s="31" t="str">
        <f t="shared" si="290"/>
        <v>H</v>
      </c>
      <c r="N1708" s="620" t="str">
        <f t="shared" si="291"/>
        <v/>
      </c>
      <c r="O1708" s="620" t="str">
        <f t="shared" si="292"/>
        <v/>
      </c>
      <c r="P1708" s="31" t="str">
        <f t="shared" si="293"/>
        <v/>
      </c>
      <c r="Q1708" s="620">
        <f t="shared" si="294"/>
        <v>2</v>
      </c>
      <c r="R1708" s="620">
        <f t="shared" si="295"/>
        <v>1320</v>
      </c>
      <c r="S1708" s="620">
        <f t="shared" si="296"/>
        <v>1320</v>
      </c>
    </row>
    <row r="1709" spans="1:19" ht="12.75" customHeight="1" thickBot="1" x14ac:dyDescent="0.25">
      <c r="A1709" s="31" t="s">
        <v>1150</v>
      </c>
      <c r="B1709" s="31" t="s">
        <v>1278</v>
      </c>
      <c r="C1709" s="31" t="s">
        <v>673</v>
      </c>
      <c r="F1709" s="31" t="s">
        <v>12</v>
      </c>
      <c r="G1709" s="354">
        <v>45068.448576388888</v>
      </c>
      <c r="H1709" s="354">
        <v>45105.554606481484</v>
      </c>
      <c r="I1709" s="19" t="str">
        <f t="shared" si="286"/>
        <v>J</v>
      </c>
      <c r="J1709" s="19" t="str">
        <f t="shared" si="287"/>
        <v>N</v>
      </c>
      <c r="K1709" s="19" t="str">
        <f t="shared" si="288"/>
        <v>zzzz</v>
      </c>
      <c r="L1709" s="19" t="str">
        <f t="shared" si="289"/>
        <v>BM</v>
      </c>
      <c r="M1709" s="31" t="str">
        <f t="shared" si="290"/>
        <v>H</v>
      </c>
      <c r="N1709" s="620">
        <f t="shared" si="291"/>
        <v>3</v>
      </c>
      <c r="O1709" s="620" t="str">
        <f t="shared" si="292"/>
        <v/>
      </c>
      <c r="P1709" s="31" t="str">
        <f t="shared" si="293"/>
        <v/>
      </c>
      <c r="Q1709" s="620">
        <f t="shared" si="294"/>
        <v>3</v>
      </c>
      <c r="R1709" s="620">
        <f t="shared" si="295"/>
        <v>1321</v>
      </c>
      <c r="S1709" s="620">
        <f t="shared" si="296"/>
        <v>1321</v>
      </c>
    </row>
    <row r="1710" spans="1:19" ht="12.75" customHeight="1" thickBot="1" x14ac:dyDescent="0.25">
      <c r="A1710" s="31" t="s">
        <v>140</v>
      </c>
      <c r="B1710" s="31" t="s">
        <v>2068</v>
      </c>
      <c r="C1710" s="31" t="s">
        <v>673</v>
      </c>
      <c r="F1710" s="31" t="s">
        <v>6</v>
      </c>
      <c r="G1710" s="354">
        <v>45006.408460648148</v>
      </c>
      <c r="H1710" s="354">
        <v>45512.554849537039</v>
      </c>
      <c r="I1710" s="19" t="str">
        <f t="shared" si="286"/>
        <v>J</v>
      </c>
      <c r="J1710" s="19" t="str">
        <f t="shared" si="287"/>
        <v>N</v>
      </c>
      <c r="K1710" s="19" t="str">
        <f t="shared" si="288"/>
        <v>zzzz</v>
      </c>
      <c r="L1710" s="19" t="str">
        <f t="shared" si="289"/>
        <v>BM</v>
      </c>
      <c r="M1710" s="31" t="str">
        <f t="shared" si="290"/>
        <v>H</v>
      </c>
      <c r="N1710" s="620" t="str">
        <f t="shared" si="291"/>
        <v/>
      </c>
      <c r="O1710" s="620" t="str">
        <f t="shared" si="292"/>
        <v/>
      </c>
      <c r="P1710" s="31" t="str">
        <f t="shared" si="293"/>
        <v/>
      </c>
      <c r="Q1710" s="620">
        <f t="shared" si="294"/>
        <v>1</v>
      </c>
      <c r="R1710" s="620">
        <f t="shared" si="295"/>
        <v>1322</v>
      </c>
      <c r="S1710" s="620">
        <f t="shared" si="296"/>
        <v>1322</v>
      </c>
    </row>
    <row r="1711" spans="1:19" ht="12.75" customHeight="1" thickBot="1" x14ac:dyDescent="0.25">
      <c r="A1711" s="341" t="s">
        <v>140</v>
      </c>
      <c r="B1711" s="341" t="s">
        <v>2068</v>
      </c>
      <c r="C1711" s="341" t="s">
        <v>673</v>
      </c>
      <c r="F1711" s="341" t="s">
        <v>11</v>
      </c>
      <c r="G1711" s="354">
        <v>45693.566574074073</v>
      </c>
      <c r="H1711" s="354">
        <v>45693.566574074073</v>
      </c>
      <c r="I1711" s="19" t="str">
        <f t="shared" si="286"/>
        <v>J</v>
      </c>
      <c r="J1711" s="19" t="str">
        <f t="shared" si="287"/>
        <v>N</v>
      </c>
      <c r="K1711" s="19" t="str">
        <f t="shared" si="288"/>
        <v>zzzz</v>
      </c>
      <c r="L1711" s="19" t="str">
        <f t="shared" si="289"/>
        <v>BM</v>
      </c>
      <c r="M1711" s="31" t="str">
        <f t="shared" si="290"/>
        <v>H</v>
      </c>
      <c r="N1711" s="620">
        <f t="shared" si="291"/>
        <v>2</v>
      </c>
      <c r="O1711" s="620" t="str">
        <f t="shared" si="292"/>
        <v/>
      </c>
      <c r="P1711" s="31" t="str">
        <f t="shared" si="293"/>
        <v/>
      </c>
      <c r="Q1711" s="620">
        <f t="shared" si="294"/>
        <v>2</v>
      </c>
      <c r="R1711" s="620">
        <f t="shared" si="295"/>
        <v>1323</v>
      </c>
      <c r="S1711" s="620">
        <f t="shared" si="296"/>
        <v>1323</v>
      </c>
    </row>
    <row r="1712" spans="1:19" ht="12.75" customHeight="1" thickBot="1" x14ac:dyDescent="0.25">
      <c r="A1712" s="341" t="s">
        <v>240</v>
      </c>
      <c r="B1712" s="341" t="s">
        <v>2286</v>
      </c>
      <c r="C1712" s="341" t="s">
        <v>673</v>
      </c>
      <c r="F1712" s="341" t="s">
        <v>11</v>
      </c>
      <c r="G1712" s="354">
        <v>45799.587488425925</v>
      </c>
      <c r="H1712" s="354">
        <v>45799.587488425925</v>
      </c>
      <c r="I1712" s="19" t="str">
        <f t="shared" si="286"/>
        <v>J</v>
      </c>
      <c r="J1712" s="19" t="str">
        <f t="shared" si="287"/>
        <v>N</v>
      </c>
      <c r="K1712" s="19" t="str">
        <f t="shared" si="288"/>
        <v>zzzz</v>
      </c>
      <c r="L1712" s="19" t="str">
        <f t="shared" si="289"/>
        <v>BP</v>
      </c>
      <c r="M1712" s="341" t="str">
        <f t="shared" si="290"/>
        <v>H</v>
      </c>
      <c r="N1712" s="359">
        <f t="shared" si="291"/>
        <v>1</v>
      </c>
      <c r="O1712" s="359" t="str">
        <f t="shared" si="292"/>
        <v/>
      </c>
      <c r="P1712" s="341" t="str">
        <f t="shared" si="293"/>
        <v/>
      </c>
      <c r="Q1712" s="359">
        <f t="shared" si="294"/>
        <v>1</v>
      </c>
      <c r="R1712" s="359">
        <f t="shared" si="295"/>
        <v>1324</v>
      </c>
      <c r="S1712" s="359">
        <f t="shared" si="296"/>
        <v>1324</v>
      </c>
    </row>
    <row r="1713" spans="1:19" ht="12.75" customHeight="1" thickBot="1" x14ac:dyDescent="0.25">
      <c r="A1713" s="31" t="s">
        <v>325</v>
      </c>
      <c r="B1713" s="31" t="s">
        <v>514</v>
      </c>
      <c r="C1713" s="31" t="s">
        <v>673</v>
      </c>
      <c r="F1713" s="31" t="s">
        <v>11</v>
      </c>
      <c r="G1713" s="354">
        <v>45803.444537037038</v>
      </c>
      <c r="H1713" s="354">
        <v>45803.444537037038</v>
      </c>
      <c r="I1713" s="19" t="str">
        <f t="shared" si="286"/>
        <v>J</v>
      </c>
      <c r="J1713" s="19" t="str">
        <f t="shared" si="287"/>
        <v>N</v>
      </c>
      <c r="K1713" s="19" t="str">
        <f t="shared" si="288"/>
        <v>zzzz</v>
      </c>
      <c r="L1713" s="19" t="str">
        <f t="shared" si="289"/>
        <v>BS</v>
      </c>
      <c r="M1713" s="31" t="str">
        <f t="shared" si="290"/>
        <v>H</v>
      </c>
      <c r="N1713" s="620">
        <f t="shared" si="291"/>
        <v>1</v>
      </c>
      <c r="O1713" s="620" t="str">
        <f t="shared" si="292"/>
        <v/>
      </c>
      <c r="P1713" s="31" t="str">
        <f t="shared" si="293"/>
        <v/>
      </c>
      <c r="Q1713" s="620">
        <f t="shared" si="294"/>
        <v>1</v>
      </c>
      <c r="R1713" s="620">
        <f t="shared" si="295"/>
        <v>1325</v>
      </c>
      <c r="S1713" s="620">
        <f t="shared" si="296"/>
        <v>1325</v>
      </c>
    </row>
    <row r="1714" spans="1:19" ht="12.75" customHeight="1" thickBot="1" x14ac:dyDescent="0.25">
      <c r="A1714" s="31" t="s">
        <v>722</v>
      </c>
      <c r="B1714" s="31" t="s">
        <v>768</v>
      </c>
      <c r="C1714" s="31" t="s">
        <v>673</v>
      </c>
      <c r="F1714" s="31" t="s">
        <v>6</v>
      </c>
      <c r="G1714" s="354">
        <v>45314.415914351855</v>
      </c>
      <c r="H1714" s="354">
        <v>45314.415914351855</v>
      </c>
      <c r="I1714" s="19" t="str">
        <f t="shared" si="286"/>
        <v>J</v>
      </c>
      <c r="J1714" s="19" t="str">
        <f t="shared" si="287"/>
        <v>N</v>
      </c>
      <c r="K1714" s="19" t="str">
        <f t="shared" si="288"/>
        <v>zzzz</v>
      </c>
      <c r="L1714" s="19" t="str">
        <f t="shared" si="289"/>
        <v>BU</v>
      </c>
      <c r="M1714" s="31" t="str">
        <f t="shared" si="290"/>
        <v>H</v>
      </c>
      <c r="N1714" s="620" t="str">
        <f t="shared" si="291"/>
        <v/>
      </c>
      <c r="O1714" s="620" t="str">
        <f t="shared" si="292"/>
        <v/>
      </c>
      <c r="P1714" s="31" t="str">
        <f t="shared" si="293"/>
        <v/>
      </c>
      <c r="Q1714" s="620">
        <f t="shared" si="294"/>
        <v>1</v>
      </c>
      <c r="R1714" s="620">
        <f t="shared" si="295"/>
        <v>1326</v>
      </c>
      <c r="S1714" s="620">
        <f t="shared" si="296"/>
        <v>1326</v>
      </c>
    </row>
    <row r="1715" spans="1:19" ht="12.75" customHeight="1" thickBot="1" x14ac:dyDescent="0.25">
      <c r="A1715" s="341" t="s">
        <v>722</v>
      </c>
      <c r="B1715" s="341" t="s">
        <v>768</v>
      </c>
      <c r="C1715" s="341" t="s">
        <v>673</v>
      </c>
      <c r="F1715" s="341" t="s">
        <v>8</v>
      </c>
      <c r="G1715" s="354">
        <v>44363.920185185183</v>
      </c>
      <c r="H1715" s="354">
        <v>44917.427175925928</v>
      </c>
      <c r="I1715" s="19" t="str">
        <f t="shared" si="286"/>
        <v>J</v>
      </c>
      <c r="J1715" s="19" t="str">
        <f t="shared" si="287"/>
        <v>N</v>
      </c>
      <c r="K1715" s="19" t="str">
        <f t="shared" si="288"/>
        <v>zzzz</v>
      </c>
      <c r="L1715" s="19" t="str">
        <f t="shared" si="289"/>
        <v>BU</v>
      </c>
      <c r="M1715" s="31" t="str">
        <f t="shared" si="290"/>
        <v>H</v>
      </c>
      <c r="N1715" s="620" t="str">
        <f t="shared" si="291"/>
        <v/>
      </c>
      <c r="O1715" s="620" t="str">
        <f t="shared" si="292"/>
        <v/>
      </c>
      <c r="P1715" s="31" t="str">
        <f t="shared" si="293"/>
        <v/>
      </c>
      <c r="Q1715" s="620">
        <f t="shared" si="294"/>
        <v>2</v>
      </c>
      <c r="R1715" s="620">
        <f t="shared" si="295"/>
        <v>1327</v>
      </c>
      <c r="S1715" s="620">
        <f t="shared" si="296"/>
        <v>1327</v>
      </c>
    </row>
    <row r="1716" spans="1:19" ht="12.75" customHeight="1" thickBot="1" x14ac:dyDescent="0.25">
      <c r="A1716" s="31" t="s">
        <v>722</v>
      </c>
      <c r="B1716" s="31" t="s">
        <v>768</v>
      </c>
      <c r="C1716" s="31" t="s">
        <v>673</v>
      </c>
      <c r="F1716" s="31" t="s">
        <v>9</v>
      </c>
      <c r="G1716" s="354">
        <v>45309.386770833335</v>
      </c>
      <c r="H1716" s="354">
        <v>45632.572766203702</v>
      </c>
      <c r="I1716" s="19" t="str">
        <f t="shared" si="286"/>
        <v>J</v>
      </c>
      <c r="J1716" s="19" t="str">
        <f t="shared" si="287"/>
        <v>N</v>
      </c>
      <c r="K1716" s="19" t="str">
        <f t="shared" si="288"/>
        <v>zzzz</v>
      </c>
      <c r="L1716" s="19" t="str">
        <f t="shared" si="289"/>
        <v>BU</v>
      </c>
      <c r="M1716" s="31" t="str">
        <f t="shared" si="290"/>
        <v>H</v>
      </c>
      <c r="N1716" s="620" t="str">
        <f t="shared" si="291"/>
        <v/>
      </c>
      <c r="O1716" s="620" t="str">
        <f t="shared" si="292"/>
        <v/>
      </c>
      <c r="P1716" s="31" t="str">
        <f t="shared" si="293"/>
        <v/>
      </c>
      <c r="Q1716" s="620">
        <f t="shared" si="294"/>
        <v>3</v>
      </c>
      <c r="R1716" s="620">
        <f t="shared" si="295"/>
        <v>1328</v>
      </c>
      <c r="S1716" s="620">
        <f t="shared" si="296"/>
        <v>1328</v>
      </c>
    </row>
    <row r="1717" spans="1:19" ht="12.75" customHeight="1" thickBot="1" x14ac:dyDescent="0.25">
      <c r="A1717" s="341" t="s">
        <v>722</v>
      </c>
      <c r="B1717" s="341" t="s">
        <v>768</v>
      </c>
      <c r="C1717" s="341" t="s">
        <v>673</v>
      </c>
      <c r="F1717" s="341" t="s">
        <v>15</v>
      </c>
      <c r="G1717" s="354">
        <v>44777.596990740742</v>
      </c>
      <c r="H1717" s="354">
        <v>45604.66033564815</v>
      </c>
      <c r="I1717" s="19" t="str">
        <f t="shared" si="286"/>
        <v>J</v>
      </c>
      <c r="J1717" s="19" t="str">
        <f t="shared" si="287"/>
        <v>N</v>
      </c>
      <c r="K1717" s="19" t="str">
        <f t="shared" si="288"/>
        <v>zzzz</v>
      </c>
      <c r="L1717" s="19" t="str">
        <f t="shared" si="289"/>
        <v>BU</v>
      </c>
      <c r="M1717" s="341" t="str">
        <f t="shared" si="290"/>
        <v>H</v>
      </c>
      <c r="N1717" s="359" t="str">
        <f t="shared" si="291"/>
        <v/>
      </c>
      <c r="O1717" s="359" t="str">
        <f t="shared" si="292"/>
        <v/>
      </c>
      <c r="P1717" s="341" t="str">
        <f t="shared" si="293"/>
        <v/>
      </c>
      <c r="Q1717" s="359">
        <f t="shared" si="294"/>
        <v>4</v>
      </c>
      <c r="R1717" s="359">
        <f t="shared" si="295"/>
        <v>1329</v>
      </c>
      <c r="S1717" s="359">
        <f t="shared" si="296"/>
        <v>1329</v>
      </c>
    </row>
    <row r="1718" spans="1:19" ht="12.75" customHeight="1" thickBot="1" x14ac:dyDescent="0.25">
      <c r="A1718" s="31" t="s">
        <v>722</v>
      </c>
      <c r="B1718" s="31" t="s">
        <v>768</v>
      </c>
      <c r="C1718" s="31" t="s">
        <v>673</v>
      </c>
      <c r="F1718" s="31" t="s">
        <v>12</v>
      </c>
      <c r="G1718" s="354">
        <v>45812.622789351852</v>
      </c>
      <c r="H1718" s="354">
        <v>45812.622789351852</v>
      </c>
      <c r="I1718" s="19" t="str">
        <f t="shared" si="286"/>
        <v>J</v>
      </c>
      <c r="J1718" s="19" t="str">
        <f t="shared" si="287"/>
        <v>N</v>
      </c>
      <c r="K1718" s="19" t="str">
        <f t="shared" si="288"/>
        <v>zzzz</v>
      </c>
      <c r="L1718" s="19" t="str">
        <f t="shared" si="289"/>
        <v>BU</v>
      </c>
      <c r="M1718" s="31" t="str">
        <f t="shared" si="290"/>
        <v>H</v>
      </c>
      <c r="N1718" s="620">
        <f t="shared" si="291"/>
        <v>5</v>
      </c>
      <c r="O1718" s="620" t="str">
        <f t="shared" si="292"/>
        <v/>
      </c>
      <c r="P1718" s="31" t="str">
        <f t="shared" si="293"/>
        <v/>
      </c>
      <c r="Q1718" s="620">
        <f t="shared" si="294"/>
        <v>5</v>
      </c>
      <c r="R1718" s="620">
        <f t="shared" si="295"/>
        <v>1330</v>
      </c>
      <c r="S1718" s="620">
        <f t="shared" si="296"/>
        <v>1330</v>
      </c>
    </row>
    <row r="1719" spans="1:19" ht="12.75" customHeight="1" thickBot="1" x14ac:dyDescent="0.25">
      <c r="A1719" s="31" t="s">
        <v>766</v>
      </c>
      <c r="B1719" s="31" t="s">
        <v>767</v>
      </c>
      <c r="C1719" s="31" t="s">
        <v>673</v>
      </c>
      <c r="F1719" s="31" t="s">
        <v>6</v>
      </c>
      <c r="G1719" s="354">
        <v>45314.416990740741</v>
      </c>
      <c r="H1719" s="354">
        <v>45314.416990740741</v>
      </c>
      <c r="I1719" s="19" t="str">
        <f t="shared" si="286"/>
        <v>J</v>
      </c>
      <c r="J1719" s="19" t="str">
        <f t="shared" si="287"/>
        <v>N</v>
      </c>
      <c r="K1719" s="19" t="str">
        <f t="shared" si="288"/>
        <v>zzzz</v>
      </c>
      <c r="L1719" s="19" t="str">
        <f t="shared" si="289"/>
        <v>BU</v>
      </c>
      <c r="M1719" s="31" t="str">
        <f t="shared" si="290"/>
        <v>H</v>
      </c>
      <c r="N1719" s="620" t="str">
        <f t="shared" si="291"/>
        <v/>
      </c>
      <c r="O1719" s="620" t="str">
        <f t="shared" si="292"/>
        <v/>
      </c>
      <c r="P1719" s="31" t="str">
        <f t="shared" si="293"/>
        <v/>
      </c>
      <c r="Q1719" s="620">
        <f t="shared" si="294"/>
        <v>1</v>
      </c>
      <c r="R1719" s="620">
        <f t="shared" si="295"/>
        <v>1331</v>
      </c>
      <c r="S1719" s="620">
        <f t="shared" si="296"/>
        <v>1331</v>
      </c>
    </row>
    <row r="1720" spans="1:19" ht="12.75" customHeight="1" thickBot="1" x14ac:dyDescent="0.25">
      <c r="A1720" s="31" t="s">
        <v>766</v>
      </c>
      <c r="B1720" s="31" t="s">
        <v>767</v>
      </c>
      <c r="C1720" s="31" t="s">
        <v>673</v>
      </c>
      <c r="F1720" s="31" t="s">
        <v>9</v>
      </c>
      <c r="G1720" s="354">
        <v>45309.386990740742</v>
      </c>
      <c r="H1720" s="354">
        <v>45632.572858796295</v>
      </c>
      <c r="I1720" s="19" t="str">
        <f t="shared" si="286"/>
        <v>J</v>
      </c>
      <c r="J1720" s="19" t="str">
        <f t="shared" si="287"/>
        <v>N</v>
      </c>
      <c r="K1720" s="19" t="str">
        <f t="shared" si="288"/>
        <v>zzzz</v>
      </c>
      <c r="L1720" s="19" t="str">
        <f t="shared" si="289"/>
        <v>BU</v>
      </c>
      <c r="M1720" s="31" t="str">
        <f t="shared" si="290"/>
        <v>H</v>
      </c>
      <c r="N1720" s="620" t="str">
        <f t="shared" si="291"/>
        <v/>
      </c>
      <c r="O1720" s="620" t="str">
        <f t="shared" si="292"/>
        <v/>
      </c>
      <c r="P1720" s="31" t="str">
        <f t="shared" si="293"/>
        <v/>
      </c>
      <c r="Q1720" s="620">
        <f t="shared" si="294"/>
        <v>2</v>
      </c>
      <c r="R1720" s="620">
        <f t="shared" si="295"/>
        <v>1332</v>
      </c>
      <c r="S1720" s="620">
        <f t="shared" si="296"/>
        <v>1332</v>
      </c>
    </row>
    <row r="1721" spans="1:19" ht="12.75" customHeight="1" thickBot="1" x14ac:dyDescent="0.25">
      <c r="A1721" s="31" t="s">
        <v>766</v>
      </c>
      <c r="B1721" s="31" t="s">
        <v>767</v>
      </c>
      <c r="C1721" s="31" t="s">
        <v>673</v>
      </c>
      <c r="F1721" s="31" t="s">
        <v>15</v>
      </c>
      <c r="G1721" s="354">
        <v>44777.589097222219</v>
      </c>
      <c r="H1721" s="354">
        <v>45604.660277777781</v>
      </c>
      <c r="I1721" s="19" t="str">
        <f t="shared" si="286"/>
        <v>J</v>
      </c>
      <c r="J1721" s="19" t="str">
        <f t="shared" si="287"/>
        <v>N</v>
      </c>
      <c r="K1721" s="19" t="str">
        <f t="shared" si="288"/>
        <v>zzzz</v>
      </c>
      <c r="L1721" s="19" t="str">
        <f t="shared" si="289"/>
        <v>BU</v>
      </c>
      <c r="M1721" s="31" t="str">
        <f t="shared" si="290"/>
        <v>H</v>
      </c>
      <c r="N1721" s="620" t="str">
        <f t="shared" si="291"/>
        <v/>
      </c>
      <c r="O1721" s="620" t="str">
        <f t="shared" si="292"/>
        <v/>
      </c>
      <c r="P1721" s="31" t="str">
        <f t="shared" si="293"/>
        <v/>
      </c>
      <c r="Q1721" s="620">
        <f t="shared" si="294"/>
        <v>3</v>
      </c>
      <c r="R1721" s="620">
        <f t="shared" si="295"/>
        <v>1333</v>
      </c>
      <c r="S1721" s="620">
        <f t="shared" si="296"/>
        <v>1333</v>
      </c>
    </row>
    <row r="1722" spans="1:19" ht="12.75" customHeight="1" thickBot="1" x14ac:dyDescent="0.25">
      <c r="A1722" s="341" t="s">
        <v>766</v>
      </c>
      <c r="B1722" s="341" t="s">
        <v>767</v>
      </c>
      <c r="C1722" s="341" t="s">
        <v>673</v>
      </c>
      <c r="F1722" s="341" t="s">
        <v>12</v>
      </c>
      <c r="G1722" s="354">
        <v>45812.62290509259</v>
      </c>
      <c r="H1722" s="354">
        <v>45812.62290509259</v>
      </c>
      <c r="I1722" s="19" t="str">
        <f t="shared" si="286"/>
        <v>J</v>
      </c>
      <c r="J1722" s="19" t="str">
        <f t="shared" si="287"/>
        <v>N</v>
      </c>
      <c r="K1722" s="19" t="str">
        <f t="shared" si="288"/>
        <v>zzzz</v>
      </c>
      <c r="L1722" s="19" t="str">
        <f t="shared" si="289"/>
        <v>BU</v>
      </c>
      <c r="M1722" s="341" t="str">
        <f t="shared" si="290"/>
        <v>H</v>
      </c>
      <c r="N1722" s="359">
        <f t="shared" si="291"/>
        <v>4</v>
      </c>
      <c r="O1722" s="359" t="str">
        <f t="shared" si="292"/>
        <v/>
      </c>
      <c r="P1722" s="341" t="str">
        <f t="shared" si="293"/>
        <v/>
      </c>
      <c r="Q1722" s="359">
        <f t="shared" si="294"/>
        <v>4</v>
      </c>
      <c r="R1722" s="359">
        <f t="shared" si="295"/>
        <v>1334</v>
      </c>
      <c r="S1722" s="359">
        <f t="shared" si="296"/>
        <v>1334</v>
      </c>
    </row>
    <row r="1723" spans="1:19" ht="12.75" customHeight="1" thickBot="1" x14ac:dyDescent="0.25">
      <c r="A1723" s="31" t="s">
        <v>723</v>
      </c>
      <c r="B1723" s="31" t="s">
        <v>876</v>
      </c>
      <c r="C1723" s="31" t="s">
        <v>673</v>
      </c>
      <c r="F1723" s="31" t="s">
        <v>6</v>
      </c>
      <c r="G1723" s="354">
        <v>45314.417199074072</v>
      </c>
      <c r="H1723" s="354">
        <v>45314.417199074072</v>
      </c>
      <c r="I1723" s="19" t="str">
        <f t="shared" si="286"/>
        <v>J</v>
      </c>
      <c r="J1723" s="19" t="str">
        <f t="shared" si="287"/>
        <v>N</v>
      </c>
      <c r="K1723" s="19" t="str">
        <f t="shared" si="288"/>
        <v>zzzz</v>
      </c>
      <c r="L1723" s="19" t="str">
        <f t="shared" si="289"/>
        <v>BU</v>
      </c>
      <c r="M1723" s="31" t="str">
        <f t="shared" si="290"/>
        <v>H</v>
      </c>
      <c r="N1723" s="620" t="str">
        <f t="shared" si="291"/>
        <v/>
      </c>
      <c r="O1723" s="620" t="str">
        <f t="shared" si="292"/>
        <v/>
      </c>
      <c r="P1723" s="31" t="str">
        <f t="shared" si="293"/>
        <v/>
      </c>
      <c r="Q1723" s="620">
        <f t="shared" si="294"/>
        <v>1</v>
      </c>
      <c r="R1723" s="620">
        <f t="shared" si="295"/>
        <v>1335</v>
      </c>
      <c r="S1723" s="620">
        <f t="shared" si="296"/>
        <v>1335</v>
      </c>
    </row>
    <row r="1724" spans="1:19" ht="12.75" customHeight="1" thickBot="1" x14ac:dyDescent="0.25">
      <c r="A1724" s="341" t="s">
        <v>723</v>
      </c>
      <c r="B1724" s="341" t="s">
        <v>876</v>
      </c>
      <c r="C1724" s="341" t="s">
        <v>673</v>
      </c>
      <c r="F1724" s="341" t="s">
        <v>9</v>
      </c>
      <c r="G1724" s="354">
        <v>45309.387187499997</v>
      </c>
      <c r="H1724" s="354">
        <v>45632.57298611111</v>
      </c>
      <c r="I1724" s="19" t="str">
        <f t="shared" si="286"/>
        <v>J</v>
      </c>
      <c r="J1724" s="19" t="str">
        <f t="shared" si="287"/>
        <v>N</v>
      </c>
      <c r="K1724" s="19" t="str">
        <f t="shared" si="288"/>
        <v>zzzz</v>
      </c>
      <c r="L1724" s="19" t="str">
        <f t="shared" si="289"/>
        <v>BU</v>
      </c>
      <c r="M1724" s="341" t="str">
        <f t="shared" si="290"/>
        <v>H</v>
      </c>
      <c r="N1724" s="359" t="str">
        <f t="shared" si="291"/>
        <v/>
      </c>
      <c r="O1724" s="359" t="str">
        <f t="shared" si="292"/>
        <v/>
      </c>
      <c r="P1724" s="341" t="str">
        <f t="shared" si="293"/>
        <v/>
      </c>
      <c r="Q1724" s="359">
        <f t="shared" si="294"/>
        <v>2</v>
      </c>
      <c r="R1724" s="359">
        <f t="shared" si="295"/>
        <v>1336</v>
      </c>
      <c r="S1724" s="359">
        <f t="shared" si="296"/>
        <v>1336</v>
      </c>
    </row>
    <row r="1725" spans="1:19" ht="12.75" customHeight="1" thickBot="1" x14ac:dyDescent="0.25">
      <c r="A1725" s="31" t="s">
        <v>723</v>
      </c>
      <c r="B1725" s="31" t="s">
        <v>876</v>
      </c>
      <c r="C1725" s="31" t="s">
        <v>673</v>
      </c>
      <c r="F1725" s="31" t="s">
        <v>15</v>
      </c>
      <c r="G1725" s="354">
        <v>44778.430081018516</v>
      </c>
      <c r="H1725" s="354">
        <v>45604.660393518519</v>
      </c>
      <c r="I1725" s="19" t="str">
        <f t="shared" si="286"/>
        <v>J</v>
      </c>
      <c r="J1725" s="19" t="str">
        <f t="shared" si="287"/>
        <v>N</v>
      </c>
      <c r="K1725" s="19" t="str">
        <f t="shared" si="288"/>
        <v>zzzz</v>
      </c>
      <c r="L1725" s="19" t="str">
        <f t="shared" si="289"/>
        <v>BU</v>
      </c>
      <c r="M1725" s="31" t="str">
        <f t="shared" si="290"/>
        <v>H</v>
      </c>
      <c r="N1725" s="620" t="str">
        <f t="shared" si="291"/>
        <v/>
      </c>
      <c r="O1725" s="620" t="str">
        <f t="shared" si="292"/>
        <v/>
      </c>
      <c r="P1725" s="31" t="str">
        <f t="shared" si="293"/>
        <v/>
      </c>
      <c r="Q1725" s="620">
        <f t="shared" si="294"/>
        <v>3</v>
      </c>
      <c r="R1725" s="620">
        <f t="shared" si="295"/>
        <v>1337</v>
      </c>
      <c r="S1725" s="620">
        <f t="shared" si="296"/>
        <v>1337</v>
      </c>
    </row>
    <row r="1726" spans="1:19" ht="12.75" customHeight="1" thickBot="1" x14ac:dyDescent="0.25">
      <c r="A1726" s="31" t="s">
        <v>723</v>
      </c>
      <c r="B1726" s="31" t="s">
        <v>876</v>
      </c>
      <c r="C1726" s="31" t="s">
        <v>673</v>
      </c>
      <c r="F1726" s="31" t="s">
        <v>12</v>
      </c>
      <c r="G1726" s="354">
        <v>45812.62300925926</v>
      </c>
      <c r="H1726" s="354">
        <v>45812.62300925926</v>
      </c>
      <c r="I1726" s="19" t="str">
        <f t="shared" si="286"/>
        <v>J</v>
      </c>
      <c r="J1726" s="19" t="str">
        <f t="shared" si="287"/>
        <v>N</v>
      </c>
      <c r="K1726" s="19" t="str">
        <f t="shared" si="288"/>
        <v>zzzz</v>
      </c>
      <c r="L1726" s="19" t="str">
        <f t="shared" si="289"/>
        <v>BU</v>
      </c>
      <c r="M1726" s="31" t="str">
        <f t="shared" si="290"/>
        <v>H</v>
      </c>
      <c r="N1726" s="620">
        <f t="shared" si="291"/>
        <v>4</v>
      </c>
      <c r="O1726" s="620" t="str">
        <f t="shared" si="292"/>
        <v/>
      </c>
      <c r="P1726" s="31" t="str">
        <f t="shared" si="293"/>
        <v/>
      </c>
      <c r="Q1726" s="620">
        <f t="shared" si="294"/>
        <v>4</v>
      </c>
      <c r="R1726" s="620">
        <f t="shared" si="295"/>
        <v>1338</v>
      </c>
      <c r="S1726" s="620">
        <f t="shared" si="296"/>
        <v>1338</v>
      </c>
    </row>
    <row r="1727" spans="1:19" ht="12.75" customHeight="1" thickBot="1" x14ac:dyDescent="0.25">
      <c r="A1727" s="31" t="s">
        <v>2193</v>
      </c>
      <c r="B1727" s="31" t="s">
        <v>2194</v>
      </c>
      <c r="C1727" s="31" t="s">
        <v>673</v>
      </c>
      <c r="F1727" s="31" t="s">
        <v>6</v>
      </c>
      <c r="G1727" s="354">
        <v>45636.509745370371</v>
      </c>
      <c r="H1727" s="354">
        <v>45636.509745370371</v>
      </c>
      <c r="I1727" s="19" t="str">
        <f t="shared" si="286"/>
        <v>J</v>
      </c>
      <c r="J1727" s="19" t="str">
        <f t="shared" si="287"/>
        <v>N</v>
      </c>
      <c r="K1727" s="19" t="str">
        <f t="shared" si="288"/>
        <v>zzzz</v>
      </c>
      <c r="L1727" s="19" t="str">
        <f t="shared" si="289"/>
        <v>CI</v>
      </c>
      <c r="M1727" s="31" t="str">
        <f t="shared" si="290"/>
        <v>H</v>
      </c>
      <c r="N1727" s="620" t="str">
        <f t="shared" si="291"/>
        <v/>
      </c>
      <c r="O1727" s="620" t="str">
        <f t="shared" si="292"/>
        <v/>
      </c>
      <c r="P1727" s="31" t="str">
        <f t="shared" si="293"/>
        <v/>
      </c>
      <c r="Q1727" s="620">
        <f t="shared" si="294"/>
        <v>1</v>
      </c>
      <c r="R1727" s="620">
        <f t="shared" si="295"/>
        <v>1339</v>
      </c>
      <c r="S1727" s="620">
        <f t="shared" si="296"/>
        <v>1339</v>
      </c>
    </row>
    <row r="1728" spans="1:19" ht="12.75" customHeight="1" thickBot="1" x14ac:dyDescent="0.25">
      <c r="A1728" s="31" t="s">
        <v>2193</v>
      </c>
      <c r="B1728" s="31" t="s">
        <v>2194</v>
      </c>
      <c r="C1728" s="31" t="s">
        <v>673</v>
      </c>
      <c r="F1728" s="31" t="s">
        <v>11</v>
      </c>
      <c r="G1728" s="354">
        <v>45693.571238425924</v>
      </c>
      <c r="H1728" s="354">
        <v>45693.571238425924</v>
      </c>
      <c r="I1728" s="19" t="str">
        <f t="shared" si="286"/>
        <v>J</v>
      </c>
      <c r="J1728" s="19" t="str">
        <f t="shared" si="287"/>
        <v>N</v>
      </c>
      <c r="K1728" s="19" t="str">
        <f t="shared" si="288"/>
        <v>zzzz</v>
      </c>
      <c r="L1728" s="19" t="str">
        <f t="shared" si="289"/>
        <v>CI</v>
      </c>
      <c r="M1728" s="31" t="str">
        <f t="shared" si="290"/>
        <v>H</v>
      </c>
      <c r="N1728" s="620" t="str">
        <f t="shared" si="291"/>
        <v/>
      </c>
      <c r="O1728" s="620" t="str">
        <f t="shared" si="292"/>
        <v/>
      </c>
      <c r="P1728" s="31" t="str">
        <f t="shared" si="293"/>
        <v/>
      </c>
      <c r="Q1728" s="620">
        <f t="shared" si="294"/>
        <v>2</v>
      </c>
      <c r="R1728" s="620">
        <f t="shared" si="295"/>
        <v>1340</v>
      </c>
      <c r="S1728" s="620">
        <f t="shared" si="296"/>
        <v>1340</v>
      </c>
    </row>
    <row r="1729" spans="1:19" ht="12.75" customHeight="1" thickBot="1" x14ac:dyDescent="0.25">
      <c r="A1729" s="341" t="s">
        <v>2193</v>
      </c>
      <c r="B1729" s="341" t="s">
        <v>2194</v>
      </c>
      <c r="C1729" s="341" t="s">
        <v>673</v>
      </c>
      <c r="F1729" s="341" t="s">
        <v>12</v>
      </c>
      <c r="G1729" s="354">
        <v>45812.633460648147</v>
      </c>
      <c r="H1729" s="354">
        <v>45812.633460648147</v>
      </c>
      <c r="I1729" s="19" t="str">
        <f t="shared" si="286"/>
        <v>J</v>
      </c>
      <c r="J1729" s="19" t="str">
        <f t="shared" si="287"/>
        <v>N</v>
      </c>
      <c r="K1729" s="19" t="str">
        <f t="shared" si="288"/>
        <v>zzzz</v>
      </c>
      <c r="L1729" s="19" t="str">
        <f t="shared" si="289"/>
        <v>CI</v>
      </c>
      <c r="M1729" s="341" t="str">
        <f t="shared" si="290"/>
        <v>H</v>
      </c>
      <c r="N1729" s="359">
        <f t="shared" si="291"/>
        <v>3</v>
      </c>
      <c r="O1729" s="359" t="str">
        <f t="shared" si="292"/>
        <v/>
      </c>
      <c r="P1729" s="341" t="str">
        <f t="shared" si="293"/>
        <v/>
      </c>
      <c r="Q1729" s="359">
        <f t="shared" si="294"/>
        <v>3</v>
      </c>
      <c r="R1729" s="359">
        <f t="shared" si="295"/>
        <v>1341</v>
      </c>
      <c r="S1729" s="359">
        <f t="shared" si="296"/>
        <v>1341</v>
      </c>
    </row>
    <row r="1730" spans="1:19" ht="12.75" customHeight="1" thickBot="1" x14ac:dyDescent="0.25">
      <c r="A1730" s="341" t="s">
        <v>75</v>
      </c>
      <c r="B1730" s="341" t="s">
        <v>1886</v>
      </c>
      <c r="C1730" s="341" t="s">
        <v>673</v>
      </c>
      <c r="F1730" s="341" t="s">
        <v>10</v>
      </c>
      <c r="G1730" s="354">
        <v>40854.353981481479</v>
      </c>
      <c r="H1730" s="354">
        <v>45453.656400462962</v>
      </c>
      <c r="I1730" s="19" t="str">
        <f t="shared" ref="I1730:I1793" si="297">IF((LEN(A1730)&gt;2),"J","N")</f>
        <v>J</v>
      </c>
      <c r="J1730" s="19" t="str">
        <f t="shared" ref="J1730:J1793" si="298">IF((D1730&gt;0),"J","N")</f>
        <v>N</v>
      </c>
      <c r="K1730" s="19" t="str">
        <f t="shared" ref="K1730:K1793" si="299">IF((D1730&gt;0),(MID(D1730,1,2)),"zzzz")</f>
        <v>zzzz</v>
      </c>
      <c r="L1730" s="19" t="str">
        <f t="shared" ref="L1730:L1793" si="300">MID(A1730,1,2)</f>
        <v>CO</v>
      </c>
      <c r="M1730" s="341" t="str">
        <f t="shared" ref="M1730:M1793" si="301">MID(A1730,3,1)</f>
        <v>H</v>
      </c>
      <c r="N1730" s="359" t="str">
        <f t="shared" ref="N1730:N1793" si="302">IF(A1730=A1731,"",Q1730)</f>
        <v/>
      </c>
      <c r="O1730" s="359" t="str">
        <f t="shared" ref="O1730:O1793" si="303">IF(D1730=D1731,"",R1730)</f>
        <v/>
      </c>
      <c r="P1730" s="341" t="str">
        <f t="shared" ref="P1730:P1793" si="304">IF(K1730=K1731,"",S1730)</f>
        <v/>
      </c>
      <c r="Q1730" s="359">
        <f t="shared" ref="Q1730:Q1793" si="305">IF(A1730=A1729,Q1729+ 1,1)</f>
        <v>1</v>
      </c>
      <c r="R1730" s="359">
        <f t="shared" ref="R1730:R1793" si="306">IF(D1730=D1729,R1729+ 1,1)</f>
        <v>1342</v>
      </c>
      <c r="S1730" s="359">
        <f t="shared" ref="S1730:S1793" si="307">IF(K1730=K1729,S1729+ 1,1)</f>
        <v>1342</v>
      </c>
    </row>
    <row r="1731" spans="1:19" ht="12.75" customHeight="1" thickBot="1" x14ac:dyDescent="0.25">
      <c r="A1731" s="341" t="s">
        <v>75</v>
      </c>
      <c r="B1731" s="341" t="s">
        <v>1886</v>
      </c>
      <c r="C1731" s="341" t="s">
        <v>673</v>
      </c>
      <c r="F1731" s="341" t="s">
        <v>12</v>
      </c>
      <c r="G1731" s="354">
        <v>45812.633738425924</v>
      </c>
      <c r="H1731" s="354">
        <v>45812.633738425924</v>
      </c>
      <c r="I1731" s="19" t="str">
        <f t="shared" si="297"/>
        <v>J</v>
      </c>
      <c r="J1731" s="19" t="str">
        <f t="shared" si="298"/>
        <v>N</v>
      </c>
      <c r="K1731" s="19" t="str">
        <f t="shared" si="299"/>
        <v>zzzz</v>
      </c>
      <c r="L1731" s="19" t="str">
        <f t="shared" si="300"/>
        <v>CO</v>
      </c>
      <c r="M1731" s="341" t="str">
        <f t="shared" si="301"/>
        <v>H</v>
      </c>
      <c r="N1731" s="359">
        <f t="shared" si="302"/>
        <v>2</v>
      </c>
      <c r="O1731" s="359" t="str">
        <f t="shared" si="303"/>
        <v/>
      </c>
      <c r="P1731" s="341" t="str">
        <f t="shared" si="304"/>
        <v/>
      </c>
      <c r="Q1731" s="359">
        <f t="shared" si="305"/>
        <v>2</v>
      </c>
      <c r="R1731" s="359">
        <f t="shared" si="306"/>
        <v>1343</v>
      </c>
      <c r="S1731" s="359">
        <f t="shared" si="307"/>
        <v>1343</v>
      </c>
    </row>
    <row r="1732" spans="1:19" ht="12.75" customHeight="1" thickBot="1" x14ac:dyDescent="0.25">
      <c r="A1732" s="341" t="s">
        <v>709</v>
      </c>
      <c r="B1732" s="341" t="s">
        <v>2069</v>
      </c>
      <c r="C1732" s="341" t="s">
        <v>673</v>
      </c>
      <c r="F1732" s="341" t="s">
        <v>6</v>
      </c>
      <c r="G1732" s="354">
        <v>45006.408078703702</v>
      </c>
      <c r="H1732" s="354">
        <v>45512.554710648146</v>
      </c>
      <c r="I1732" s="19" t="str">
        <f t="shared" si="297"/>
        <v>J</v>
      </c>
      <c r="J1732" s="19" t="str">
        <f t="shared" si="298"/>
        <v>N</v>
      </c>
      <c r="K1732" s="19" t="str">
        <f t="shared" si="299"/>
        <v>zzzz</v>
      </c>
      <c r="L1732" s="19" t="str">
        <f t="shared" si="300"/>
        <v>DP</v>
      </c>
      <c r="M1732" s="31" t="str">
        <f t="shared" si="301"/>
        <v>H</v>
      </c>
      <c r="N1732" s="620" t="str">
        <f t="shared" si="302"/>
        <v/>
      </c>
      <c r="O1732" s="620" t="str">
        <f t="shared" si="303"/>
        <v/>
      </c>
      <c r="P1732" s="31" t="str">
        <f t="shared" si="304"/>
        <v/>
      </c>
      <c r="Q1732" s="620">
        <f t="shared" si="305"/>
        <v>1</v>
      </c>
      <c r="R1732" s="620">
        <f t="shared" si="306"/>
        <v>1344</v>
      </c>
      <c r="S1732" s="620">
        <f t="shared" si="307"/>
        <v>1344</v>
      </c>
    </row>
    <row r="1733" spans="1:19" ht="12.75" customHeight="1" thickBot="1" x14ac:dyDescent="0.25">
      <c r="A1733" s="341" t="s">
        <v>709</v>
      </c>
      <c r="B1733" s="341" t="s">
        <v>2069</v>
      </c>
      <c r="C1733" s="341" t="s">
        <v>673</v>
      </c>
      <c r="F1733" s="341" t="s">
        <v>11</v>
      </c>
      <c r="G1733" s="354">
        <v>45693.565983796296</v>
      </c>
      <c r="H1733" s="354">
        <v>45693.565983796296</v>
      </c>
      <c r="I1733" s="19" t="str">
        <f t="shared" si="297"/>
        <v>J</v>
      </c>
      <c r="J1733" s="19" t="str">
        <f t="shared" si="298"/>
        <v>N</v>
      </c>
      <c r="K1733" s="19" t="str">
        <f t="shared" si="299"/>
        <v>zzzz</v>
      </c>
      <c r="L1733" s="19" t="str">
        <f t="shared" si="300"/>
        <v>DP</v>
      </c>
      <c r="M1733" s="341" t="str">
        <f t="shared" si="301"/>
        <v>H</v>
      </c>
      <c r="N1733" s="359" t="str">
        <f t="shared" si="302"/>
        <v/>
      </c>
      <c r="O1733" s="359" t="str">
        <f t="shared" si="303"/>
        <v/>
      </c>
      <c r="P1733" s="341" t="str">
        <f t="shared" si="304"/>
        <v/>
      </c>
      <c r="Q1733" s="359">
        <f t="shared" si="305"/>
        <v>2</v>
      </c>
      <c r="R1733" s="359">
        <f t="shared" si="306"/>
        <v>1345</v>
      </c>
      <c r="S1733" s="359">
        <f t="shared" si="307"/>
        <v>1345</v>
      </c>
    </row>
    <row r="1734" spans="1:19" ht="12.75" customHeight="1" thickBot="1" x14ac:dyDescent="0.25">
      <c r="A1734" s="31" t="s">
        <v>709</v>
      </c>
      <c r="B1734" s="31" t="s">
        <v>964</v>
      </c>
      <c r="C1734" s="31" t="s">
        <v>673</v>
      </c>
      <c r="F1734" s="31" t="s">
        <v>15</v>
      </c>
      <c r="G1734" s="354">
        <v>44487.360844907409</v>
      </c>
      <c r="H1734" s="354">
        <v>44648.460613425923</v>
      </c>
      <c r="I1734" s="19" t="str">
        <f t="shared" si="297"/>
        <v>J</v>
      </c>
      <c r="J1734" s="19" t="str">
        <f t="shared" si="298"/>
        <v>N</v>
      </c>
      <c r="K1734" s="19" t="str">
        <f t="shared" si="299"/>
        <v>zzzz</v>
      </c>
      <c r="L1734" s="19" t="str">
        <f t="shared" si="300"/>
        <v>DP</v>
      </c>
      <c r="M1734" s="31" t="str">
        <f t="shared" si="301"/>
        <v>H</v>
      </c>
      <c r="N1734" s="620">
        <f t="shared" si="302"/>
        <v>3</v>
      </c>
      <c r="O1734" s="620" t="str">
        <f t="shared" si="303"/>
        <v/>
      </c>
      <c r="P1734" s="31" t="str">
        <f t="shared" si="304"/>
        <v/>
      </c>
      <c r="Q1734" s="620">
        <f t="shared" si="305"/>
        <v>3</v>
      </c>
      <c r="R1734" s="620">
        <f t="shared" si="306"/>
        <v>1346</v>
      </c>
      <c r="S1734" s="620">
        <f t="shared" si="307"/>
        <v>1346</v>
      </c>
    </row>
    <row r="1735" spans="1:19" ht="12.75" customHeight="1" thickBot="1" x14ac:dyDescent="0.25">
      <c r="A1735" s="31" t="s">
        <v>448</v>
      </c>
      <c r="B1735" s="31" t="s">
        <v>549</v>
      </c>
      <c r="C1735" s="31" t="s">
        <v>673</v>
      </c>
      <c r="F1735" s="31" t="s">
        <v>15</v>
      </c>
      <c r="G1735" s="354">
        <v>44487.365115740744</v>
      </c>
      <c r="H1735" s="354">
        <v>45660.388969907406</v>
      </c>
      <c r="I1735" s="19" t="str">
        <f t="shared" si="297"/>
        <v>J</v>
      </c>
      <c r="J1735" s="19" t="str">
        <f t="shared" si="298"/>
        <v>N</v>
      </c>
      <c r="K1735" s="19" t="str">
        <f t="shared" si="299"/>
        <v>zzzz</v>
      </c>
      <c r="L1735" s="19" t="str">
        <f t="shared" si="300"/>
        <v>GM</v>
      </c>
      <c r="M1735" s="31" t="str">
        <f t="shared" si="301"/>
        <v>H</v>
      </c>
      <c r="N1735" s="620">
        <f t="shared" si="302"/>
        <v>1</v>
      </c>
      <c r="O1735" s="620" t="str">
        <f t="shared" si="303"/>
        <v/>
      </c>
      <c r="P1735" s="31" t="str">
        <f t="shared" si="304"/>
        <v/>
      </c>
      <c r="Q1735" s="620">
        <f t="shared" si="305"/>
        <v>1</v>
      </c>
      <c r="R1735" s="620">
        <f t="shared" si="306"/>
        <v>1347</v>
      </c>
      <c r="S1735" s="620">
        <f t="shared" si="307"/>
        <v>1347</v>
      </c>
    </row>
    <row r="1736" spans="1:19" ht="12.75" customHeight="1" thickBot="1" x14ac:dyDescent="0.25">
      <c r="A1736" s="31" t="s">
        <v>725</v>
      </c>
      <c r="B1736" s="31" t="s">
        <v>936</v>
      </c>
      <c r="C1736" s="31" t="s">
        <v>673</v>
      </c>
      <c r="F1736" s="31" t="s">
        <v>11</v>
      </c>
      <c r="G1736" s="354">
        <v>45799.354108796295</v>
      </c>
      <c r="H1736" s="354">
        <v>45799.354108796295</v>
      </c>
      <c r="I1736" s="19" t="str">
        <f t="shared" si="297"/>
        <v>J</v>
      </c>
      <c r="J1736" s="19" t="str">
        <f t="shared" si="298"/>
        <v>N</v>
      </c>
      <c r="K1736" s="19" t="str">
        <f t="shared" si="299"/>
        <v>zzzz</v>
      </c>
      <c r="L1736" s="19" t="str">
        <f t="shared" si="300"/>
        <v>GO</v>
      </c>
      <c r="M1736" s="31" t="str">
        <f t="shared" si="301"/>
        <v>H</v>
      </c>
      <c r="N1736" s="620">
        <f t="shared" si="302"/>
        <v>1</v>
      </c>
      <c r="O1736" s="620" t="str">
        <f t="shared" si="303"/>
        <v/>
      </c>
      <c r="P1736" s="31" t="str">
        <f t="shared" si="304"/>
        <v/>
      </c>
      <c r="Q1736" s="620">
        <f t="shared" si="305"/>
        <v>1</v>
      </c>
      <c r="R1736" s="620">
        <f t="shared" si="306"/>
        <v>1348</v>
      </c>
      <c r="S1736" s="620">
        <f t="shared" si="307"/>
        <v>1348</v>
      </c>
    </row>
    <row r="1737" spans="1:19" ht="12.75" customHeight="1" thickBot="1" x14ac:dyDescent="0.25">
      <c r="A1737" s="31" t="s">
        <v>181</v>
      </c>
      <c r="B1737" s="31" t="s">
        <v>737</v>
      </c>
      <c r="C1737" s="31" t="s">
        <v>673</v>
      </c>
      <c r="F1737" s="31" t="s">
        <v>11</v>
      </c>
      <c r="G1737" s="354">
        <v>45677.602314814816</v>
      </c>
      <c r="H1737" s="354">
        <v>45677.602314814816</v>
      </c>
      <c r="I1737" s="19" t="str">
        <f t="shared" si="297"/>
        <v>J</v>
      </c>
      <c r="J1737" s="19" t="str">
        <f t="shared" si="298"/>
        <v>N</v>
      </c>
      <c r="K1737" s="19" t="str">
        <f t="shared" si="299"/>
        <v>zzzz</v>
      </c>
      <c r="L1737" s="19" t="str">
        <f t="shared" si="300"/>
        <v>GP</v>
      </c>
      <c r="M1737" s="31" t="str">
        <f t="shared" si="301"/>
        <v>H</v>
      </c>
      <c r="N1737" s="620">
        <f t="shared" si="302"/>
        <v>1</v>
      </c>
      <c r="O1737" s="620" t="str">
        <f t="shared" si="303"/>
        <v/>
      </c>
      <c r="P1737" s="31" t="str">
        <f t="shared" si="304"/>
        <v/>
      </c>
      <c r="Q1737" s="620">
        <f t="shared" si="305"/>
        <v>1</v>
      </c>
      <c r="R1737" s="620">
        <f t="shared" si="306"/>
        <v>1349</v>
      </c>
      <c r="S1737" s="620">
        <f t="shared" si="307"/>
        <v>1349</v>
      </c>
    </row>
    <row r="1738" spans="1:19" ht="12.75" customHeight="1" thickBot="1" x14ac:dyDescent="0.25">
      <c r="A1738" s="31" t="s">
        <v>175</v>
      </c>
      <c r="B1738" s="31" t="s">
        <v>554</v>
      </c>
      <c r="C1738" s="31" t="s">
        <v>673</v>
      </c>
      <c r="F1738" s="31" t="s">
        <v>10</v>
      </c>
      <c r="G1738" s="354">
        <v>43270.595821759256</v>
      </c>
      <c r="H1738" s="354">
        <v>45453.672731481478</v>
      </c>
      <c r="I1738" s="19" t="str">
        <f t="shared" si="297"/>
        <v>J</v>
      </c>
      <c r="J1738" s="19" t="str">
        <f t="shared" si="298"/>
        <v>N</v>
      </c>
      <c r="K1738" s="19" t="str">
        <f t="shared" si="299"/>
        <v>zzzz</v>
      </c>
      <c r="L1738" s="19" t="str">
        <f t="shared" si="300"/>
        <v>GS</v>
      </c>
      <c r="M1738" s="31" t="str">
        <f t="shared" si="301"/>
        <v>H</v>
      </c>
      <c r="N1738" s="620">
        <f t="shared" si="302"/>
        <v>1</v>
      </c>
      <c r="O1738" s="620" t="str">
        <f t="shared" si="303"/>
        <v/>
      </c>
      <c r="P1738" s="31" t="str">
        <f t="shared" si="304"/>
        <v/>
      </c>
      <c r="Q1738" s="620">
        <f t="shared" si="305"/>
        <v>1</v>
      </c>
      <c r="R1738" s="620">
        <f t="shared" si="306"/>
        <v>1350</v>
      </c>
      <c r="S1738" s="620">
        <f t="shared" si="307"/>
        <v>1350</v>
      </c>
    </row>
    <row r="1739" spans="1:19" ht="12.75" customHeight="1" thickBot="1" x14ac:dyDescent="0.25">
      <c r="A1739" s="31" t="s">
        <v>2311</v>
      </c>
      <c r="B1739" s="31" t="s">
        <v>2313</v>
      </c>
      <c r="C1739" s="31" t="s">
        <v>673</v>
      </c>
      <c r="F1739" s="31" t="s">
        <v>9</v>
      </c>
      <c r="G1739" s="354">
        <v>45917.454733796294</v>
      </c>
      <c r="H1739" s="354">
        <v>45917.454733796294</v>
      </c>
      <c r="I1739" s="19" t="str">
        <f t="shared" si="297"/>
        <v>J</v>
      </c>
      <c r="J1739" s="19" t="str">
        <f t="shared" si="298"/>
        <v>N</v>
      </c>
      <c r="K1739" s="19" t="str">
        <f t="shared" si="299"/>
        <v>zzzz</v>
      </c>
      <c r="L1739" s="19" t="str">
        <f t="shared" si="300"/>
        <v>GS</v>
      </c>
      <c r="M1739" s="31" t="str">
        <f t="shared" si="301"/>
        <v>H</v>
      </c>
      <c r="N1739" s="620">
        <f t="shared" si="302"/>
        <v>1</v>
      </c>
      <c r="O1739" s="620" t="str">
        <f t="shared" si="303"/>
        <v/>
      </c>
      <c r="P1739" s="31" t="str">
        <f t="shared" si="304"/>
        <v/>
      </c>
      <c r="Q1739" s="620">
        <f t="shared" si="305"/>
        <v>1</v>
      </c>
      <c r="R1739" s="620">
        <f t="shared" si="306"/>
        <v>1351</v>
      </c>
      <c r="S1739" s="620">
        <f t="shared" si="307"/>
        <v>1351</v>
      </c>
    </row>
    <row r="1740" spans="1:19" ht="12.75" customHeight="1" thickBot="1" x14ac:dyDescent="0.25">
      <c r="A1740" s="31" t="s">
        <v>684</v>
      </c>
      <c r="B1740" s="31" t="s">
        <v>1183</v>
      </c>
      <c r="C1740" s="31" t="s">
        <v>673</v>
      </c>
      <c r="E1740" s="341">
        <v>57</v>
      </c>
      <c r="F1740" s="31" t="s">
        <v>7</v>
      </c>
      <c r="G1740" s="354">
        <v>44309.370208333334</v>
      </c>
      <c r="H1740" s="354">
        <v>45210.478437500002</v>
      </c>
      <c r="I1740" s="19" t="str">
        <f t="shared" si="297"/>
        <v>J</v>
      </c>
      <c r="J1740" s="19" t="str">
        <f t="shared" si="298"/>
        <v>N</v>
      </c>
      <c r="K1740" s="19" t="str">
        <f t="shared" si="299"/>
        <v>zzzz</v>
      </c>
      <c r="L1740" s="19" t="str">
        <f t="shared" si="300"/>
        <v>GS</v>
      </c>
      <c r="M1740" s="31" t="str">
        <f t="shared" si="301"/>
        <v>H</v>
      </c>
      <c r="N1740" s="620">
        <f t="shared" si="302"/>
        <v>1</v>
      </c>
      <c r="O1740" s="620" t="str">
        <f t="shared" si="303"/>
        <v/>
      </c>
      <c r="P1740" s="31" t="str">
        <f t="shared" si="304"/>
        <v/>
      </c>
      <c r="Q1740" s="620">
        <f t="shared" si="305"/>
        <v>1</v>
      </c>
      <c r="R1740" s="620">
        <f t="shared" si="306"/>
        <v>1352</v>
      </c>
      <c r="S1740" s="620">
        <f t="shared" si="307"/>
        <v>1352</v>
      </c>
    </row>
    <row r="1741" spans="1:19" ht="12.75" customHeight="1" thickBot="1" x14ac:dyDescent="0.25">
      <c r="A1741" s="31" t="s">
        <v>178</v>
      </c>
      <c r="B1741" s="31" t="s">
        <v>937</v>
      </c>
      <c r="C1741" s="31" t="s">
        <v>673</v>
      </c>
      <c r="F1741" s="31" t="s">
        <v>11</v>
      </c>
      <c r="G1741" s="354">
        <v>45799.355254629627</v>
      </c>
      <c r="H1741" s="354">
        <v>45799.355254629627</v>
      </c>
      <c r="I1741" s="19" t="str">
        <f t="shared" si="297"/>
        <v>J</v>
      </c>
      <c r="J1741" s="19" t="str">
        <f t="shared" si="298"/>
        <v>N</v>
      </c>
      <c r="K1741" s="19" t="str">
        <f t="shared" si="299"/>
        <v>zzzz</v>
      </c>
      <c r="L1741" s="19" t="str">
        <f t="shared" si="300"/>
        <v>GS</v>
      </c>
      <c r="M1741" s="31" t="str">
        <f t="shared" si="301"/>
        <v>H</v>
      </c>
      <c r="N1741" s="620">
        <f t="shared" si="302"/>
        <v>1</v>
      </c>
      <c r="O1741" s="620" t="str">
        <f t="shared" si="303"/>
        <v/>
      </c>
      <c r="P1741" s="31" t="str">
        <f t="shared" si="304"/>
        <v/>
      </c>
      <c r="Q1741" s="620">
        <f t="shared" si="305"/>
        <v>1</v>
      </c>
      <c r="R1741" s="620">
        <f t="shared" si="306"/>
        <v>1353</v>
      </c>
      <c r="S1741" s="620">
        <f t="shared" si="307"/>
        <v>1353</v>
      </c>
    </row>
    <row r="1742" spans="1:19" ht="12.75" customHeight="1" thickBot="1" x14ac:dyDescent="0.25">
      <c r="A1742" s="31" t="s">
        <v>94</v>
      </c>
      <c r="B1742" s="31" t="s">
        <v>932</v>
      </c>
      <c r="C1742" s="31" t="s">
        <v>673</v>
      </c>
      <c r="F1742" s="31" t="s">
        <v>11</v>
      </c>
      <c r="G1742" s="354">
        <v>44847.585520833331</v>
      </c>
      <c r="H1742" s="354">
        <v>45258.636099537034</v>
      </c>
      <c r="I1742" s="19" t="str">
        <f t="shared" si="297"/>
        <v>J</v>
      </c>
      <c r="J1742" s="19" t="str">
        <f t="shared" si="298"/>
        <v>N</v>
      </c>
      <c r="K1742" s="19" t="str">
        <f t="shared" si="299"/>
        <v>zzzz</v>
      </c>
      <c r="L1742" s="19" t="str">
        <f t="shared" si="300"/>
        <v>HC</v>
      </c>
      <c r="M1742" s="31" t="str">
        <f t="shared" si="301"/>
        <v>H</v>
      </c>
      <c r="N1742" s="620" t="str">
        <f t="shared" si="302"/>
        <v/>
      </c>
      <c r="O1742" s="620" t="str">
        <f t="shared" si="303"/>
        <v/>
      </c>
      <c r="P1742" s="31" t="str">
        <f t="shared" si="304"/>
        <v/>
      </c>
      <c r="Q1742" s="620">
        <f t="shared" si="305"/>
        <v>1</v>
      </c>
      <c r="R1742" s="620">
        <f t="shared" si="306"/>
        <v>1354</v>
      </c>
      <c r="S1742" s="620">
        <f t="shared" si="307"/>
        <v>1354</v>
      </c>
    </row>
    <row r="1743" spans="1:19" ht="12.75" customHeight="1" thickBot="1" x14ac:dyDescent="0.25">
      <c r="A1743" s="31" t="s">
        <v>94</v>
      </c>
      <c r="B1743" s="31" t="s">
        <v>932</v>
      </c>
      <c r="C1743" s="31" t="s">
        <v>673</v>
      </c>
      <c r="F1743" s="31" t="s">
        <v>12</v>
      </c>
      <c r="G1743" s="354">
        <v>45812.649039351854</v>
      </c>
      <c r="H1743" s="354">
        <v>45812.649039351854</v>
      </c>
      <c r="I1743" s="19" t="str">
        <f t="shared" si="297"/>
        <v>J</v>
      </c>
      <c r="J1743" s="19" t="str">
        <f t="shared" si="298"/>
        <v>N</v>
      </c>
      <c r="K1743" s="19" t="str">
        <f t="shared" si="299"/>
        <v>zzzz</v>
      </c>
      <c r="L1743" s="19" t="str">
        <f t="shared" si="300"/>
        <v>HC</v>
      </c>
      <c r="M1743" s="31" t="str">
        <f t="shared" si="301"/>
        <v>H</v>
      </c>
      <c r="N1743" s="620">
        <f t="shared" si="302"/>
        <v>2</v>
      </c>
      <c r="O1743" s="620" t="str">
        <f t="shared" si="303"/>
        <v/>
      </c>
      <c r="P1743" s="31" t="str">
        <f t="shared" si="304"/>
        <v/>
      </c>
      <c r="Q1743" s="620">
        <f t="shared" si="305"/>
        <v>2</v>
      </c>
      <c r="R1743" s="620">
        <f t="shared" si="306"/>
        <v>1355</v>
      </c>
      <c r="S1743" s="620">
        <f t="shared" si="307"/>
        <v>1355</v>
      </c>
    </row>
    <row r="1744" spans="1:19" ht="12.75" customHeight="1" thickBot="1" x14ac:dyDescent="0.25">
      <c r="A1744" s="31" t="s">
        <v>396</v>
      </c>
      <c r="B1744" s="31" t="s">
        <v>566</v>
      </c>
      <c r="C1744" s="31" t="s">
        <v>673</v>
      </c>
      <c r="F1744" s="31" t="s">
        <v>12</v>
      </c>
      <c r="G1744" s="354">
        <v>45812.651145833333</v>
      </c>
      <c r="H1744" s="354">
        <v>45812.651145833333</v>
      </c>
      <c r="I1744" s="19" t="str">
        <f t="shared" si="297"/>
        <v>J</v>
      </c>
      <c r="J1744" s="19" t="str">
        <f t="shared" si="298"/>
        <v>N</v>
      </c>
      <c r="K1744" s="19" t="str">
        <f t="shared" si="299"/>
        <v>zzzz</v>
      </c>
      <c r="L1744" s="19" t="str">
        <f t="shared" si="300"/>
        <v>HV</v>
      </c>
      <c r="M1744" s="31" t="str">
        <f t="shared" si="301"/>
        <v>H</v>
      </c>
      <c r="N1744" s="620">
        <f t="shared" si="302"/>
        <v>1</v>
      </c>
      <c r="O1744" s="620" t="str">
        <f t="shared" si="303"/>
        <v/>
      </c>
      <c r="P1744" s="31" t="str">
        <f t="shared" si="304"/>
        <v/>
      </c>
      <c r="Q1744" s="620">
        <f t="shared" si="305"/>
        <v>1</v>
      </c>
      <c r="R1744" s="620">
        <f t="shared" si="306"/>
        <v>1356</v>
      </c>
      <c r="S1744" s="620">
        <f t="shared" si="307"/>
        <v>1356</v>
      </c>
    </row>
    <row r="1745" spans="1:19" ht="12.75" customHeight="1" thickBot="1" x14ac:dyDescent="0.25">
      <c r="A1745" s="31" t="s">
        <v>713</v>
      </c>
      <c r="B1745" s="31" t="s">
        <v>1653</v>
      </c>
      <c r="C1745" s="31" t="s">
        <v>673</v>
      </c>
      <c r="F1745" s="31" t="s">
        <v>6</v>
      </c>
      <c r="G1745" s="354">
        <v>45792.622395833336</v>
      </c>
      <c r="H1745" s="354">
        <v>45792.622395833336</v>
      </c>
      <c r="I1745" s="19" t="str">
        <f t="shared" si="297"/>
        <v>J</v>
      </c>
      <c r="J1745" s="19" t="str">
        <f t="shared" si="298"/>
        <v>N</v>
      </c>
      <c r="K1745" s="19" t="str">
        <f t="shared" si="299"/>
        <v>zzzz</v>
      </c>
      <c r="L1745" s="19" t="str">
        <f t="shared" si="300"/>
        <v>LO</v>
      </c>
      <c r="M1745" s="31" t="str">
        <f t="shared" si="301"/>
        <v>H</v>
      </c>
      <c r="N1745" s="620" t="str">
        <f t="shared" si="302"/>
        <v/>
      </c>
      <c r="O1745" s="620" t="str">
        <f t="shared" si="303"/>
        <v/>
      </c>
      <c r="P1745" s="31" t="str">
        <f t="shared" si="304"/>
        <v/>
      </c>
      <c r="Q1745" s="620">
        <f t="shared" si="305"/>
        <v>1</v>
      </c>
      <c r="R1745" s="620">
        <f t="shared" si="306"/>
        <v>1357</v>
      </c>
      <c r="S1745" s="620">
        <f t="shared" si="307"/>
        <v>1357</v>
      </c>
    </row>
    <row r="1746" spans="1:19" ht="12.75" customHeight="1" thickBot="1" x14ac:dyDescent="0.25">
      <c r="A1746" s="31" t="s">
        <v>713</v>
      </c>
      <c r="B1746" s="31" t="s">
        <v>1653</v>
      </c>
      <c r="C1746" s="31" t="s">
        <v>673</v>
      </c>
      <c r="F1746" s="31" t="s">
        <v>9</v>
      </c>
      <c r="G1746" s="354">
        <v>45792.629803240743</v>
      </c>
      <c r="H1746" s="354">
        <v>45792.629803240743</v>
      </c>
      <c r="I1746" s="19" t="str">
        <f t="shared" si="297"/>
        <v>J</v>
      </c>
      <c r="J1746" s="19" t="str">
        <f t="shared" si="298"/>
        <v>N</v>
      </c>
      <c r="K1746" s="19" t="str">
        <f t="shared" si="299"/>
        <v>zzzz</v>
      </c>
      <c r="L1746" s="19" t="str">
        <f t="shared" si="300"/>
        <v>LO</v>
      </c>
      <c r="M1746" s="31" t="str">
        <f t="shared" si="301"/>
        <v>H</v>
      </c>
      <c r="N1746" s="620">
        <f t="shared" si="302"/>
        <v>2</v>
      </c>
      <c r="O1746" s="620" t="str">
        <f t="shared" si="303"/>
        <v/>
      </c>
      <c r="P1746" s="31" t="str">
        <f t="shared" si="304"/>
        <v/>
      </c>
      <c r="Q1746" s="620">
        <f t="shared" si="305"/>
        <v>2</v>
      </c>
      <c r="R1746" s="620">
        <f t="shared" si="306"/>
        <v>1358</v>
      </c>
      <c r="S1746" s="620">
        <f t="shared" si="307"/>
        <v>1358</v>
      </c>
    </row>
    <row r="1747" spans="1:19" ht="12.75" customHeight="1" thickBot="1" x14ac:dyDescent="0.25">
      <c r="A1747" s="31" t="s">
        <v>724</v>
      </c>
      <c r="B1747" s="341" t="s">
        <v>920</v>
      </c>
      <c r="C1747" s="341" t="s">
        <v>673</v>
      </c>
      <c r="F1747" s="341" t="s">
        <v>6</v>
      </c>
      <c r="G1747" s="354">
        <v>45314.456469907411</v>
      </c>
      <c r="H1747" s="354">
        <v>45314.456469907411</v>
      </c>
      <c r="I1747" s="19" t="str">
        <f t="shared" si="297"/>
        <v>J</v>
      </c>
      <c r="J1747" s="19" t="str">
        <f t="shared" si="298"/>
        <v>N</v>
      </c>
      <c r="K1747" s="19" t="str">
        <f t="shared" si="299"/>
        <v>zzzz</v>
      </c>
      <c r="L1747" s="19" t="str">
        <f t="shared" si="300"/>
        <v>MS</v>
      </c>
      <c r="M1747" s="31" t="str">
        <f t="shared" si="301"/>
        <v>H</v>
      </c>
      <c r="N1747" s="620" t="str">
        <f t="shared" si="302"/>
        <v/>
      </c>
      <c r="O1747" s="620" t="str">
        <f t="shared" si="303"/>
        <v/>
      </c>
      <c r="P1747" s="31" t="str">
        <f t="shared" si="304"/>
        <v/>
      </c>
      <c r="Q1747" s="620">
        <f t="shared" si="305"/>
        <v>1</v>
      </c>
      <c r="R1747" s="620">
        <f t="shared" si="306"/>
        <v>1359</v>
      </c>
      <c r="S1747" s="620">
        <f t="shared" si="307"/>
        <v>1359</v>
      </c>
    </row>
    <row r="1748" spans="1:19" ht="12.75" customHeight="1" thickBot="1" x14ac:dyDescent="0.25">
      <c r="A1748" s="31" t="s">
        <v>724</v>
      </c>
      <c r="B1748" s="31" t="s">
        <v>920</v>
      </c>
      <c r="C1748" s="31" t="s">
        <v>673</v>
      </c>
      <c r="F1748" s="31" t="s">
        <v>9</v>
      </c>
      <c r="G1748" s="354">
        <v>45309.465601851851</v>
      </c>
      <c r="H1748" s="354">
        <v>45632.59883101852</v>
      </c>
      <c r="I1748" s="19" t="str">
        <f t="shared" si="297"/>
        <v>J</v>
      </c>
      <c r="J1748" s="19" t="str">
        <f t="shared" si="298"/>
        <v>N</v>
      </c>
      <c r="K1748" s="19" t="str">
        <f t="shared" si="299"/>
        <v>zzzz</v>
      </c>
      <c r="L1748" s="19" t="str">
        <f t="shared" si="300"/>
        <v>MS</v>
      </c>
      <c r="M1748" s="31" t="str">
        <f t="shared" si="301"/>
        <v>H</v>
      </c>
      <c r="N1748" s="620" t="str">
        <f t="shared" si="302"/>
        <v/>
      </c>
      <c r="O1748" s="620" t="str">
        <f t="shared" si="303"/>
        <v/>
      </c>
      <c r="P1748" s="31" t="str">
        <f t="shared" si="304"/>
        <v/>
      </c>
      <c r="Q1748" s="620">
        <f t="shared" si="305"/>
        <v>2</v>
      </c>
      <c r="R1748" s="620">
        <f t="shared" si="306"/>
        <v>1360</v>
      </c>
      <c r="S1748" s="620">
        <f t="shared" si="307"/>
        <v>1360</v>
      </c>
    </row>
    <row r="1749" spans="1:19" ht="12.75" customHeight="1" thickBot="1" x14ac:dyDescent="0.25">
      <c r="A1749" s="341" t="s">
        <v>724</v>
      </c>
      <c r="B1749" s="341" t="s">
        <v>2292</v>
      </c>
      <c r="C1749" s="341" t="s">
        <v>673</v>
      </c>
      <c r="F1749" s="341" t="s">
        <v>11</v>
      </c>
      <c r="G1749" s="354">
        <v>45799.594375000001</v>
      </c>
      <c r="H1749" s="354">
        <v>45799.594375000001</v>
      </c>
      <c r="I1749" s="19" t="str">
        <f t="shared" si="297"/>
        <v>J</v>
      </c>
      <c r="J1749" s="19" t="str">
        <f t="shared" si="298"/>
        <v>N</v>
      </c>
      <c r="K1749" s="19" t="str">
        <f t="shared" si="299"/>
        <v>zzzz</v>
      </c>
      <c r="L1749" s="19" t="str">
        <f t="shared" si="300"/>
        <v>MS</v>
      </c>
      <c r="M1749" s="31" t="str">
        <f t="shared" si="301"/>
        <v>H</v>
      </c>
      <c r="N1749" s="620">
        <f t="shared" si="302"/>
        <v>3</v>
      </c>
      <c r="O1749" s="620" t="str">
        <f t="shared" si="303"/>
        <v/>
      </c>
      <c r="P1749" s="31" t="str">
        <f t="shared" si="304"/>
        <v/>
      </c>
      <c r="Q1749" s="620">
        <f t="shared" si="305"/>
        <v>3</v>
      </c>
      <c r="R1749" s="620">
        <f t="shared" si="306"/>
        <v>1361</v>
      </c>
      <c r="S1749" s="620">
        <f t="shared" si="307"/>
        <v>1361</v>
      </c>
    </row>
    <row r="1750" spans="1:19" ht="12.75" customHeight="1" thickBot="1" x14ac:dyDescent="0.25">
      <c r="A1750" s="31" t="s">
        <v>91</v>
      </c>
      <c r="B1750" s="31" t="s">
        <v>931</v>
      </c>
      <c r="C1750" s="31" t="s">
        <v>673</v>
      </c>
      <c r="F1750" s="31" t="s">
        <v>11</v>
      </c>
      <c r="G1750" s="354">
        <v>45799.366643518515</v>
      </c>
      <c r="H1750" s="354">
        <v>45799.366643518515</v>
      </c>
      <c r="I1750" s="19" t="str">
        <f t="shared" si="297"/>
        <v>J</v>
      </c>
      <c r="J1750" s="19" t="str">
        <f t="shared" si="298"/>
        <v>N</v>
      </c>
      <c r="K1750" s="19" t="str">
        <f t="shared" si="299"/>
        <v>zzzz</v>
      </c>
      <c r="L1750" s="19" t="str">
        <f t="shared" si="300"/>
        <v>NB</v>
      </c>
      <c r="M1750" s="31" t="str">
        <f t="shared" si="301"/>
        <v>H</v>
      </c>
      <c r="N1750" s="620" t="str">
        <f t="shared" si="302"/>
        <v/>
      </c>
      <c r="O1750" s="620" t="str">
        <f t="shared" si="303"/>
        <v/>
      </c>
      <c r="P1750" s="31" t="str">
        <f t="shared" si="304"/>
        <v/>
      </c>
      <c r="Q1750" s="620">
        <f t="shared" si="305"/>
        <v>1</v>
      </c>
      <c r="R1750" s="620">
        <f t="shared" si="306"/>
        <v>1362</v>
      </c>
      <c r="S1750" s="620">
        <f t="shared" si="307"/>
        <v>1362</v>
      </c>
    </row>
    <row r="1751" spans="1:19" ht="12.75" customHeight="1" thickBot="1" x14ac:dyDescent="0.25">
      <c r="A1751" s="31" t="s">
        <v>91</v>
      </c>
      <c r="B1751" s="31" t="s">
        <v>931</v>
      </c>
      <c r="C1751" s="31" t="s">
        <v>673</v>
      </c>
      <c r="F1751" s="31" t="s">
        <v>12</v>
      </c>
      <c r="G1751" s="354">
        <v>45623.45989583333</v>
      </c>
      <c r="H1751" s="354">
        <v>45623.45989583333</v>
      </c>
      <c r="I1751" s="19" t="str">
        <f t="shared" si="297"/>
        <v>J</v>
      </c>
      <c r="J1751" s="19" t="str">
        <f t="shared" si="298"/>
        <v>N</v>
      </c>
      <c r="K1751" s="19" t="str">
        <f t="shared" si="299"/>
        <v>zzzz</v>
      </c>
      <c r="L1751" s="19" t="str">
        <f t="shared" si="300"/>
        <v>NB</v>
      </c>
      <c r="M1751" s="31" t="str">
        <f t="shared" si="301"/>
        <v>H</v>
      </c>
      <c r="N1751" s="620">
        <f t="shared" si="302"/>
        <v>2</v>
      </c>
      <c r="O1751" s="620" t="str">
        <f t="shared" si="303"/>
        <v/>
      </c>
      <c r="P1751" s="31" t="str">
        <f t="shared" si="304"/>
        <v/>
      </c>
      <c r="Q1751" s="620">
        <f t="shared" si="305"/>
        <v>2</v>
      </c>
      <c r="R1751" s="620">
        <f t="shared" si="306"/>
        <v>1363</v>
      </c>
      <c r="S1751" s="620">
        <f t="shared" si="307"/>
        <v>1363</v>
      </c>
    </row>
    <row r="1752" spans="1:19" ht="12.75" customHeight="1" thickBot="1" x14ac:dyDescent="0.25">
      <c r="A1752" s="31" t="s">
        <v>347</v>
      </c>
      <c r="B1752" s="31" t="s">
        <v>907</v>
      </c>
      <c r="C1752" s="31" t="s">
        <v>673</v>
      </c>
      <c r="E1752" s="358"/>
      <c r="F1752" s="31" t="s">
        <v>11</v>
      </c>
      <c r="G1752" s="354">
        <v>39171.395694444444</v>
      </c>
      <c r="H1752" s="354">
        <v>45258.55232638889</v>
      </c>
      <c r="I1752" s="19" t="str">
        <f t="shared" si="297"/>
        <v>J</v>
      </c>
      <c r="J1752" s="19" t="str">
        <f t="shared" si="298"/>
        <v>N</v>
      </c>
      <c r="K1752" s="19" t="str">
        <f t="shared" si="299"/>
        <v>zzzz</v>
      </c>
      <c r="L1752" s="19" t="str">
        <f t="shared" si="300"/>
        <v>SA</v>
      </c>
      <c r="M1752" s="31" t="str">
        <f t="shared" si="301"/>
        <v>H</v>
      </c>
      <c r="N1752" s="620">
        <f t="shared" si="302"/>
        <v>1</v>
      </c>
      <c r="O1752" s="620" t="str">
        <f t="shared" si="303"/>
        <v/>
      </c>
      <c r="P1752" s="31" t="str">
        <f t="shared" si="304"/>
        <v/>
      </c>
      <c r="Q1752" s="620">
        <f t="shared" si="305"/>
        <v>1</v>
      </c>
      <c r="R1752" s="620">
        <f t="shared" si="306"/>
        <v>1364</v>
      </c>
      <c r="S1752" s="620">
        <f t="shared" si="307"/>
        <v>1364</v>
      </c>
    </row>
    <row r="1753" spans="1:19" ht="12.75" customHeight="1" thickBot="1" x14ac:dyDescent="0.25">
      <c r="A1753" s="31" t="s">
        <v>103</v>
      </c>
      <c r="B1753" s="31" t="s">
        <v>705</v>
      </c>
      <c r="C1753" s="31" t="s">
        <v>673</v>
      </c>
      <c r="F1753" s="31" t="s">
        <v>13</v>
      </c>
      <c r="G1753" s="354">
        <v>44336.584560185183</v>
      </c>
      <c r="H1753" s="354">
        <v>44336.584826388891</v>
      </c>
      <c r="I1753" s="19" t="str">
        <f t="shared" si="297"/>
        <v>J</v>
      </c>
      <c r="J1753" s="19" t="str">
        <f t="shared" si="298"/>
        <v>N</v>
      </c>
      <c r="K1753" s="19" t="str">
        <f t="shared" si="299"/>
        <v>zzzz</v>
      </c>
      <c r="L1753" s="19" t="str">
        <f t="shared" si="300"/>
        <v>SB</v>
      </c>
      <c r="M1753" s="31" t="str">
        <f t="shared" si="301"/>
        <v>H</v>
      </c>
      <c r="N1753" s="620">
        <f t="shared" si="302"/>
        <v>1</v>
      </c>
      <c r="O1753" s="620" t="str">
        <f t="shared" si="303"/>
        <v/>
      </c>
      <c r="P1753" s="31" t="str">
        <f t="shared" si="304"/>
        <v/>
      </c>
      <c r="Q1753" s="620">
        <f t="shared" si="305"/>
        <v>1</v>
      </c>
      <c r="R1753" s="620">
        <f t="shared" si="306"/>
        <v>1365</v>
      </c>
      <c r="S1753" s="620">
        <f t="shared" si="307"/>
        <v>1365</v>
      </c>
    </row>
    <row r="1754" spans="1:19" ht="12.75" customHeight="1" thickBot="1" x14ac:dyDescent="0.25">
      <c r="A1754" s="341" t="s">
        <v>199</v>
      </c>
      <c r="B1754" s="341" t="s">
        <v>781</v>
      </c>
      <c r="C1754" s="341" t="s">
        <v>673</v>
      </c>
      <c r="F1754" s="341" t="s">
        <v>7</v>
      </c>
      <c r="G1754" s="354">
        <v>45013.474166666667</v>
      </c>
      <c r="H1754" s="354">
        <v>45013.474166666667</v>
      </c>
      <c r="I1754" s="19" t="str">
        <f t="shared" si="297"/>
        <v>J</v>
      </c>
      <c r="J1754" s="19" t="str">
        <f t="shared" si="298"/>
        <v>N</v>
      </c>
      <c r="K1754" s="19" t="str">
        <f t="shared" si="299"/>
        <v>zzzz</v>
      </c>
      <c r="L1754" s="19" t="str">
        <f t="shared" si="300"/>
        <v>SH</v>
      </c>
      <c r="M1754" s="341" t="str">
        <f t="shared" si="301"/>
        <v>H</v>
      </c>
      <c r="N1754" s="359" t="str">
        <f t="shared" si="302"/>
        <v/>
      </c>
      <c r="O1754" s="359" t="str">
        <f t="shared" si="303"/>
        <v/>
      </c>
      <c r="P1754" s="341" t="str">
        <f t="shared" si="304"/>
        <v/>
      </c>
      <c r="Q1754" s="359">
        <f t="shared" si="305"/>
        <v>1</v>
      </c>
      <c r="R1754" s="359">
        <f t="shared" si="306"/>
        <v>1366</v>
      </c>
      <c r="S1754" s="359">
        <f t="shared" si="307"/>
        <v>1366</v>
      </c>
    </row>
    <row r="1755" spans="1:19" ht="12.75" customHeight="1" thickBot="1" x14ac:dyDescent="0.25">
      <c r="A1755" s="341" t="s">
        <v>199</v>
      </c>
      <c r="B1755" s="341" t="s">
        <v>781</v>
      </c>
      <c r="C1755" s="341" t="s">
        <v>673</v>
      </c>
      <c r="F1755" s="341" t="s">
        <v>11</v>
      </c>
      <c r="G1755" s="354">
        <v>45803.435104166667</v>
      </c>
      <c r="H1755" s="354">
        <v>45803.435104166667</v>
      </c>
      <c r="I1755" s="19" t="str">
        <f t="shared" si="297"/>
        <v>J</v>
      </c>
      <c r="J1755" s="19" t="str">
        <f t="shared" si="298"/>
        <v>N</v>
      </c>
      <c r="K1755" s="19" t="str">
        <f t="shared" si="299"/>
        <v>zzzz</v>
      </c>
      <c r="L1755" s="19" t="str">
        <f t="shared" si="300"/>
        <v>SH</v>
      </c>
      <c r="M1755" s="341" t="str">
        <f t="shared" si="301"/>
        <v>H</v>
      </c>
      <c r="N1755" s="359" t="str">
        <f t="shared" si="302"/>
        <v/>
      </c>
      <c r="O1755" s="359" t="str">
        <f t="shared" si="303"/>
        <v/>
      </c>
      <c r="P1755" s="341" t="str">
        <f t="shared" si="304"/>
        <v/>
      </c>
      <c r="Q1755" s="359">
        <f t="shared" si="305"/>
        <v>2</v>
      </c>
      <c r="R1755" s="359">
        <f t="shared" si="306"/>
        <v>1367</v>
      </c>
      <c r="S1755" s="359">
        <f t="shared" si="307"/>
        <v>1367</v>
      </c>
    </row>
    <row r="1756" spans="1:19" ht="12.75" customHeight="1" thickBot="1" x14ac:dyDescent="0.25">
      <c r="A1756" s="341" t="s">
        <v>199</v>
      </c>
      <c r="B1756" s="341" t="s">
        <v>781</v>
      </c>
      <c r="C1756" s="341" t="s">
        <v>673</v>
      </c>
      <c r="F1756" s="341" t="s">
        <v>12</v>
      </c>
      <c r="G1756" s="354">
        <v>45812.683888888889</v>
      </c>
      <c r="H1756" s="354">
        <v>45812.683888888889</v>
      </c>
      <c r="I1756" s="19" t="str">
        <f t="shared" si="297"/>
        <v>J</v>
      </c>
      <c r="J1756" s="19" t="str">
        <f t="shared" si="298"/>
        <v>N</v>
      </c>
      <c r="K1756" s="19" t="str">
        <f t="shared" si="299"/>
        <v>zzzz</v>
      </c>
      <c r="L1756" s="19" t="str">
        <f t="shared" si="300"/>
        <v>SH</v>
      </c>
      <c r="M1756" s="341" t="str">
        <f t="shared" si="301"/>
        <v>H</v>
      </c>
      <c r="N1756" s="359" t="str">
        <f t="shared" si="302"/>
        <v/>
      </c>
      <c r="O1756" s="359" t="str">
        <f t="shared" si="303"/>
        <v/>
      </c>
      <c r="P1756" s="341" t="str">
        <f t="shared" si="304"/>
        <v/>
      </c>
      <c r="Q1756" s="359">
        <f t="shared" si="305"/>
        <v>3</v>
      </c>
      <c r="R1756" s="359">
        <f t="shared" si="306"/>
        <v>1368</v>
      </c>
      <c r="S1756" s="359">
        <f t="shared" si="307"/>
        <v>1368</v>
      </c>
    </row>
    <row r="1757" spans="1:19" ht="12.75" customHeight="1" thickBot="1" x14ac:dyDescent="0.25">
      <c r="A1757" s="31" t="s">
        <v>199</v>
      </c>
      <c r="B1757" s="31" t="s">
        <v>781</v>
      </c>
      <c r="C1757" s="31" t="s">
        <v>673</v>
      </c>
      <c r="F1757" s="31" t="s">
        <v>13</v>
      </c>
      <c r="G1757" s="354">
        <v>43479.608055555553</v>
      </c>
      <c r="H1757" s="354">
        <v>44363.355358796296</v>
      </c>
      <c r="I1757" s="19" t="str">
        <f t="shared" si="297"/>
        <v>J</v>
      </c>
      <c r="J1757" s="19" t="str">
        <f t="shared" si="298"/>
        <v>N</v>
      </c>
      <c r="K1757" s="19" t="str">
        <f t="shared" si="299"/>
        <v>zzzz</v>
      </c>
      <c r="L1757" s="19" t="str">
        <f t="shared" si="300"/>
        <v>SH</v>
      </c>
      <c r="M1757" s="31" t="str">
        <f t="shared" si="301"/>
        <v>H</v>
      </c>
      <c r="N1757" s="620">
        <f t="shared" si="302"/>
        <v>4</v>
      </c>
      <c r="O1757" s="620" t="str">
        <f t="shared" si="303"/>
        <v/>
      </c>
      <c r="P1757" s="31" t="str">
        <f t="shared" si="304"/>
        <v/>
      </c>
      <c r="Q1757" s="620">
        <f t="shared" si="305"/>
        <v>4</v>
      </c>
      <c r="R1757" s="620">
        <f t="shared" si="306"/>
        <v>1369</v>
      </c>
      <c r="S1757" s="620">
        <f t="shared" si="307"/>
        <v>1369</v>
      </c>
    </row>
    <row r="1758" spans="1:19" ht="12.75" customHeight="1" thickBot="1" x14ac:dyDescent="0.25">
      <c r="A1758" s="31" t="s">
        <v>200</v>
      </c>
      <c r="B1758" s="31" t="s">
        <v>621</v>
      </c>
      <c r="C1758" s="31" t="s">
        <v>673</v>
      </c>
      <c r="F1758" s="31" t="s">
        <v>7</v>
      </c>
      <c r="G1758" s="354">
        <v>43200.478807870371</v>
      </c>
      <c r="H1758" s="354">
        <v>43200.478807870371</v>
      </c>
      <c r="I1758" s="19" t="str">
        <f t="shared" si="297"/>
        <v>J</v>
      </c>
      <c r="J1758" s="19" t="str">
        <f t="shared" si="298"/>
        <v>N</v>
      </c>
      <c r="K1758" s="19" t="str">
        <f t="shared" si="299"/>
        <v>zzzz</v>
      </c>
      <c r="L1758" s="19" t="str">
        <f t="shared" si="300"/>
        <v>SH</v>
      </c>
      <c r="M1758" s="31" t="str">
        <f t="shared" si="301"/>
        <v>H</v>
      </c>
      <c r="N1758" s="620" t="str">
        <f t="shared" si="302"/>
        <v/>
      </c>
      <c r="O1758" s="620" t="str">
        <f t="shared" si="303"/>
        <v/>
      </c>
      <c r="P1758" s="31" t="str">
        <f t="shared" si="304"/>
        <v/>
      </c>
      <c r="Q1758" s="620">
        <f t="shared" si="305"/>
        <v>1</v>
      </c>
      <c r="R1758" s="620">
        <f t="shared" si="306"/>
        <v>1370</v>
      </c>
      <c r="S1758" s="620">
        <f t="shared" si="307"/>
        <v>1370</v>
      </c>
    </row>
    <row r="1759" spans="1:19" ht="12.75" customHeight="1" thickBot="1" x14ac:dyDescent="0.25">
      <c r="A1759" s="31" t="s">
        <v>200</v>
      </c>
      <c r="B1759" s="31" t="s">
        <v>622</v>
      </c>
      <c r="C1759" s="31" t="s">
        <v>673</v>
      </c>
      <c r="F1759" s="31" t="s">
        <v>10</v>
      </c>
      <c r="G1759" s="354">
        <v>43654.592465277776</v>
      </c>
      <c r="H1759" s="354">
        <v>45453.647118055553</v>
      </c>
      <c r="I1759" s="19" t="str">
        <f t="shared" si="297"/>
        <v>J</v>
      </c>
      <c r="J1759" s="19" t="str">
        <f t="shared" si="298"/>
        <v>N</v>
      </c>
      <c r="K1759" s="19" t="str">
        <f t="shared" si="299"/>
        <v>zzzz</v>
      </c>
      <c r="L1759" s="19" t="str">
        <f t="shared" si="300"/>
        <v>SH</v>
      </c>
      <c r="M1759" s="31" t="str">
        <f t="shared" si="301"/>
        <v>H</v>
      </c>
      <c r="N1759" s="620" t="str">
        <f t="shared" si="302"/>
        <v/>
      </c>
      <c r="O1759" s="620" t="str">
        <f t="shared" si="303"/>
        <v/>
      </c>
      <c r="P1759" s="31" t="str">
        <f t="shared" si="304"/>
        <v/>
      </c>
      <c r="Q1759" s="620">
        <f t="shared" si="305"/>
        <v>2</v>
      </c>
      <c r="R1759" s="620">
        <f t="shared" si="306"/>
        <v>1371</v>
      </c>
      <c r="S1759" s="620">
        <f t="shared" si="307"/>
        <v>1371</v>
      </c>
    </row>
    <row r="1760" spans="1:19" ht="12.75" customHeight="1" thickBot="1" x14ac:dyDescent="0.25">
      <c r="A1760" s="341" t="s">
        <v>200</v>
      </c>
      <c r="B1760" s="341" t="s">
        <v>1599</v>
      </c>
      <c r="C1760" s="341" t="s">
        <v>673</v>
      </c>
      <c r="F1760" s="341" t="s">
        <v>11</v>
      </c>
      <c r="G1760" s="354">
        <v>45803.434537037036</v>
      </c>
      <c r="H1760" s="354">
        <v>45803.434537037036</v>
      </c>
      <c r="I1760" s="19" t="str">
        <f t="shared" si="297"/>
        <v>J</v>
      </c>
      <c r="J1760" s="19" t="str">
        <f t="shared" si="298"/>
        <v>N</v>
      </c>
      <c r="K1760" s="19" t="str">
        <f t="shared" si="299"/>
        <v>zzzz</v>
      </c>
      <c r="L1760" s="19" t="str">
        <f t="shared" si="300"/>
        <v>SH</v>
      </c>
      <c r="M1760" s="31" t="str">
        <f t="shared" si="301"/>
        <v>H</v>
      </c>
      <c r="N1760" s="620" t="str">
        <f t="shared" si="302"/>
        <v/>
      </c>
      <c r="O1760" s="620" t="str">
        <f t="shared" si="303"/>
        <v/>
      </c>
      <c r="P1760" s="31" t="str">
        <f t="shared" si="304"/>
        <v/>
      </c>
      <c r="Q1760" s="620">
        <f t="shared" si="305"/>
        <v>3</v>
      </c>
      <c r="R1760" s="620">
        <f t="shared" si="306"/>
        <v>1372</v>
      </c>
      <c r="S1760" s="620">
        <f t="shared" si="307"/>
        <v>1372</v>
      </c>
    </row>
    <row r="1761" spans="1:19" ht="12.75" customHeight="1" thickBot="1" x14ac:dyDescent="0.25">
      <c r="A1761" s="31" t="s">
        <v>200</v>
      </c>
      <c r="B1761" s="31" t="s">
        <v>1599</v>
      </c>
      <c r="C1761" s="31" t="s">
        <v>673</v>
      </c>
      <c r="F1761" s="31" t="s">
        <v>12</v>
      </c>
      <c r="G1761" s="354">
        <v>45812.683981481481</v>
      </c>
      <c r="H1761" s="354">
        <v>45812.683981481481</v>
      </c>
      <c r="I1761" s="19" t="str">
        <f t="shared" si="297"/>
        <v>J</v>
      </c>
      <c r="J1761" s="19" t="str">
        <f t="shared" si="298"/>
        <v>N</v>
      </c>
      <c r="K1761" s="19" t="str">
        <f t="shared" si="299"/>
        <v>zzzz</v>
      </c>
      <c r="L1761" s="19" t="str">
        <f t="shared" si="300"/>
        <v>SH</v>
      </c>
      <c r="M1761" s="31" t="str">
        <f t="shared" si="301"/>
        <v>H</v>
      </c>
      <c r="N1761" s="620" t="str">
        <f t="shared" si="302"/>
        <v/>
      </c>
      <c r="O1761" s="620" t="str">
        <f t="shared" si="303"/>
        <v/>
      </c>
      <c r="P1761" s="31" t="str">
        <f t="shared" si="304"/>
        <v/>
      </c>
      <c r="Q1761" s="620">
        <f t="shared" si="305"/>
        <v>4</v>
      </c>
      <c r="R1761" s="620">
        <f t="shared" si="306"/>
        <v>1373</v>
      </c>
      <c r="S1761" s="620">
        <f t="shared" si="307"/>
        <v>1373</v>
      </c>
    </row>
    <row r="1762" spans="1:19" ht="12.75" customHeight="1" thickBot="1" x14ac:dyDescent="0.25">
      <c r="A1762" s="31" t="s">
        <v>200</v>
      </c>
      <c r="B1762" s="31" t="s">
        <v>1599</v>
      </c>
      <c r="C1762" s="31" t="s">
        <v>673</v>
      </c>
      <c r="F1762" s="31" t="s">
        <v>13</v>
      </c>
      <c r="G1762" s="354">
        <v>43571.598333333335</v>
      </c>
      <c r="H1762" s="354">
        <v>45538.650879629633</v>
      </c>
      <c r="I1762" s="19" t="str">
        <f t="shared" si="297"/>
        <v>J</v>
      </c>
      <c r="J1762" s="19" t="str">
        <f t="shared" si="298"/>
        <v>N</v>
      </c>
      <c r="K1762" s="19" t="str">
        <f t="shared" si="299"/>
        <v>zzzz</v>
      </c>
      <c r="L1762" s="19" t="str">
        <f t="shared" si="300"/>
        <v>SH</v>
      </c>
      <c r="M1762" s="31" t="str">
        <f t="shared" si="301"/>
        <v>H</v>
      </c>
      <c r="N1762" s="620">
        <f t="shared" si="302"/>
        <v>5</v>
      </c>
      <c r="O1762" s="620" t="str">
        <f t="shared" si="303"/>
        <v/>
      </c>
      <c r="P1762" s="31" t="str">
        <f t="shared" si="304"/>
        <v/>
      </c>
      <c r="Q1762" s="620">
        <f t="shared" si="305"/>
        <v>5</v>
      </c>
      <c r="R1762" s="620">
        <f t="shared" si="306"/>
        <v>1374</v>
      </c>
      <c r="S1762" s="620">
        <f t="shared" si="307"/>
        <v>1374</v>
      </c>
    </row>
    <row r="1763" spans="1:19" ht="12.75" customHeight="1" thickBot="1" x14ac:dyDescent="0.25">
      <c r="A1763" s="341" t="s">
        <v>201</v>
      </c>
      <c r="B1763" s="341" t="s">
        <v>883</v>
      </c>
      <c r="C1763" s="341" t="s">
        <v>673</v>
      </c>
      <c r="F1763" s="341" t="s">
        <v>11</v>
      </c>
      <c r="G1763" s="354">
        <v>45803.435474537036</v>
      </c>
      <c r="H1763" s="354">
        <v>45803.435474537036</v>
      </c>
      <c r="I1763" s="19" t="str">
        <f t="shared" si="297"/>
        <v>J</v>
      </c>
      <c r="J1763" s="19" t="str">
        <f t="shared" si="298"/>
        <v>N</v>
      </c>
      <c r="K1763" s="19" t="str">
        <f t="shared" si="299"/>
        <v>zzzz</v>
      </c>
      <c r="L1763" s="19" t="str">
        <f t="shared" si="300"/>
        <v>SH</v>
      </c>
      <c r="M1763" s="341" t="str">
        <f t="shared" si="301"/>
        <v>H</v>
      </c>
      <c r="N1763" s="359" t="str">
        <f t="shared" si="302"/>
        <v/>
      </c>
      <c r="O1763" s="359" t="str">
        <f t="shared" si="303"/>
        <v/>
      </c>
      <c r="P1763" s="341" t="str">
        <f t="shared" si="304"/>
        <v/>
      </c>
      <c r="Q1763" s="359">
        <f t="shared" si="305"/>
        <v>1</v>
      </c>
      <c r="R1763" s="359">
        <f t="shared" si="306"/>
        <v>1375</v>
      </c>
      <c r="S1763" s="359">
        <f t="shared" si="307"/>
        <v>1375</v>
      </c>
    </row>
    <row r="1764" spans="1:19" ht="13.5" thickBot="1" x14ac:dyDescent="0.25">
      <c r="A1764" s="341" t="s">
        <v>201</v>
      </c>
      <c r="B1764" s="341" t="s">
        <v>883</v>
      </c>
      <c r="C1764" s="341" t="s">
        <v>673</v>
      </c>
      <c r="F1764" s="341" t="s">
        <v>12</v>
      </c>
      <c r="G1764" s="354">
        <v>45812.684062499997</v>
      </c>
      <c r="H1764" s="354">
        <v>45812.684062499997</v>
      </c>
      <c r="I1764" s="19" t="str">
        <f t="shared" si="297"/>
        <v>J</v>
      </c>
      <c r="J1764" s="19" t="str">
        <f t="shared" si="298"/>
        <v>N</v>
      </c>
      <c r="K1764" s="19" t="str">
        <f t="shared" si="299"/>
        <v>zzzz</v>
      </c>
      <c r="L1764" s="19" t="str">
        <f t="shared" si="300"/>
        <v>SH</v>
      </c>
      <c r="M1764" s="341" t="str">
        <f t="shared" si="301"/>
        <v>H</v>
      </c>
      <c r="N1764" s="359" t="str">
        <f t="shared" si="302"/>
        <v/>
      </c>
      <c r="O1764" s="359" t="str">
        <f t="shared" si="303"/>
        <v/>
      </c>
      <c r="P1764" s="341" t="str">
        <f t="shared" si="304"/>
        <v/>
      </c>
      <c r="Q1764" s="359">
        <f t="shared" si="305"/>
        <v>2</v>
      </c>
      <c r="R1764" s="359">
        <f t="shared" si="306"/>
        <v>1376</v>
      </c>
      <c r="S1764" s="359">
        <f t="shared" si="307"/>
        <v>1376</v>
      </c>
    </row>
    <row r="1765" spans="1:19" ht="12.75" customHeight="1" thickBot="1" x14ac:dyDescent="0.25">
      <c r="A1765" s="31" t="s">
        <v>201</v>
      </c>
      <c r="B1765" s="31" t="s">
        <v>883</v>
      </c>
      <c r="C1765" s="31" t="s">
        <v>673</v>
      </c>
      <c r="F1765" s="31" t="s">
        <v>13</v>
      </c>
      <c r="G1765" s="354">
        <v>43479.66269675926</v>
      </c>
      <c r="H1765" s="354">
        <v>44363.355949074074</v>
      </c>
      <c r="I1765" s="19" t="str">
        <f t="shared" si="297"/>
        <v>J</v>
      </c>
      <c r="J1765" s="19" t="str">
        <f t="shared" si="298"/>
        <v>N</v>
      </c>
      <c r="K1765" s="19" t="str">
        <f t="shared" si="299"/>
        <v>zzzz</v>
      </c>
      <c r="L1765" s="19" t="str">
        <f t="shared" si="300"/>
        <v>SH</v>
      </c>
      <c r="M1765" s="31" t="str">
        <f t="shared" si="301"/>
        <v>H</v>
      </c>
      <c r="N1765" s="620">
        <f t="shared" si="302"/>
        <v>3</v>
      </c>
      <c r="O1765" s="620" t="str">
        <f t="shared" si="303"/>
        <v/>
      </c>
      <c r="P1765" s="31" t="str">
        <f t="shared" si="304"/>
        <v/>
      </c>
      <c r="Q1765" s="620">
        <f t="shared" si="305"/>
        <v>3</v>
      </c>
      <c r="R1765" s="620">
        <f t="shared" si="306"/>
        <v>1377</v>
      </c>
      <c r="S1765" s="620">
        <f t="shared" si="307"/>
        <v>1377</v>
      </c>
    </row>
    <row r="1766" spans="1:19" ht="12.75" customHeight="1" thickBot="1" x14ac:dyDescent="0.25">
      <c r="A1766" s="31" t="s">
        <v>714</v>
      </c>
      <c r="B1766" s="31" t="s">
        <v>2070</v>
      </c>
      <c r="C1766" s="31" t="s">
        <v>673</v>
      </c>
      <c r="F1766" s="31" t="s">
        <v>6</v>
      </c>
      <c r="G1766" s="354">
        <v>45006.408842592595</v>
      </c>
      <c r="H1766" s="354">
        <v>45512.554583333331</v>
      </c>
      <c r="I1766" s="19" t="str">
        <f t="shared" si="297"/>
        <v>J</v>
      </c>
      <c r="J1766" s="19" t="str">
        <f t="shared" si="298"/>
        <v>N</v>
      </c>
      <c r="K1766" s="19" t="str">
        <f t="shared" si="299"/>
        <v>zzzz</v>
      </c>
      <c r="L1766" s="19" t="str">
        <f t="shared" si="300"/>
        <v>SL</v>
      </c>
      <c r="M1766" s="31" t="str">
        <f t="shared" si="301"/>
        <v>H</v>
      </c>
      <c r="N1766" s="620" t="str">
        <f t="shared" si="302"/>
        <v/>
      </c>
      <c r="O1766" s="620" t="str">
        <f t="shared" si="303"/>
        <v/>
      </c>
      <c r="P1766" s="31" t="str">
        <f t="shared" si="304"/>
        <v/>
      </c>
      <c r="Q1766" s="620">
        <f t="shared" si="305"/>
        <v>1</v>
      </c>
      <c r="R1766" s="620">
        <f t="shared" si="306"/>
        <v>1378</v>
      </c>
      <c r="S1766" s="620">
        <f t="shared" si="307"/>
        <v>1378</v>
      </c>
    </row>
    <row r="1767" spans="1:19" ht="12.75" customHeight="1" thickBot="1" x14ac:dyDescent="0.25">
      <c r="A1767" s="31" t="s">
        <v>714</v>
      </c>
      <c r="B1767" s="31" t="s">
        <v>2070</v>
      </c>
      <c r="C1767" s="31" t="s">
        <v>673</v>
      </c>
      <c r="F1767" s="31" t="s">
        <v>11</v>
      </c>
      <c r="G1767" s="354">
        <v>45693.566921296297</v>
      </c>
      <c r="H1767" s="354">
        <v>45693.566921296297</v>
      </c>
      <c r="I1767" s="19" t="str">
        <f t="shared" si="297"/>
        <v>J</v>
      </c>
      <c r="J1767" s="19" t="str">
        <f t="shared" si="298"/>
        <v>N</v>
      </c>
      <c r="K1767" s="19" t="str">
        <f t="shared" si="299"/>
        <v>zzzz</v>
      </c>
      <c r="L1767" s="19" t="str">
        <f t="shared" si="300"/>
        <v>SL</v>
      </c>
      <c r="M1767" s="31" t="str">
        <f t="shared" si="301"/>
        <v>H</v>
      </c>
      <c r="N1767" s="620">
        <f t="shared" si="302"/>
        <v>2</v>
      </c>
      <c r="O1767" s="620" t="str">
        <f t="shared" si="303"/>
        <v/>
      </c>
      <c r="P1767" s="31" t="str">
        <f t="shared" si="304"/>
        <v/>
      </c>
      <c r="Q1767" s="620">
        <f t="shared" si="305"/>
        <v>2</v>
      </c>
      <c r="R1767" s="620">
        <f t="shared" si="306"/>
        <v>1379</v>
      </c>
      <c r="S1767" s="620">
        <f t="shared" si="307"/>
        <v>1379</v>
      </c>
    </row>
    <row r="1768" spans="1:19" ht="12.75" customHeight="1" thickBot="1" x14ac:dyDescent="0.25">
      <c r="A1768" s="31" t="s">
        <v>918</v>
      </c>
      <c r="B1768" s="31" t="s">
        <v>919</v>
      </c>
      <c r="C1768" s="31" t="s">
        <v>673</v>
      </c>
      <c r="F1768" s="31" t="s">
        <v>6</v>
      </c>
      <c r="G1768" s="354">
        <v>45006.410254629627</v>
      </c>
      <c r="H1768" s="354">
        <v>45512.554502314815</v>
      </c>
      <c r="I1768" s="19" t="str">
        <f t="shared" si="297"/>
        <v>J</v>
      </c>
      <c r="J1768" s="19" t="str">
        <f t="shared" si="298"/>
        <v>N</v>
      </c>
      <c r="K1768" s="19" t="str">
        <f t="shared" si="299"/>
        <v>zzzz</v>
      </c>
      <c r="L1768" s="19" t="str">
        <f t="shared" si="300"/>
        <v>SO</v>
      </c>
      <c r="M1768" s="31" t="str">
        <f t="shared" si="301"/>
        <v>H</v>
      </c>
      <c r="N1768" s="620" t="str">
        <f t="shared" si="302"/>
        <v/>
      </c>
      <c r="O1768" s="620" t="str">
        <f t="shared" si="303"/>
        <v/>
      </c>
      <c r="P1768" s="31" t="str">
        <f t="shared" si="304"/>
        <v/>
      </c>
      <c r="Q1768" s="620">
        <f t="shared" si="305"/>
        <v>1</v>
      </c>
      <c r="R1768" s="620">
        <f t="shared" si="306"/>
        <v>1380</v>
      </c>
      <c r="S1768" s="620">
        <f t="shared" si="307"/>
        <v>1380</v>
      </c>
    </row>
    <row r="1769" spans="1:19" ht="12.75" customHeight="1" thickBot="1" x14ac:dyDescent="0.25">
      <c r="A1769" s="31" t="s">
        <v>918</v>
      </c>
      <c r="B1769" s="31" t="s">
        <v>919</v>
      </c>
      <c r="C1769" s="31" t="s">
        <v>673</v>
      </c>
      <c r="F1769" s="31" t="s">
        <v>11</v>
      </c>
      <c r="G1769" s="354">
        <v>45799.595185185186</v>
      </c>
      <c r="H1769" s="354">
        <v>45799.595185185186</v>
      </c>
      <c r="I1769" s="19" t="str">
        <f t="shared" si="297"/>
        <v>J</v>
      </c>
      <c r="J1769" s="19" t="str">
        <f t="shared" si="298"/>
        <v>N</v>
      </c>
      <c r="K1769" s="19" t="str">
        <f t="shared" si="299"/>
        <v>zzzz</v>
      </c>
      <c r="L1769" s="19" t="str">
        <f t="shared" si="300"/>
        <v>SO</v>
      </c>
      <c r="M1769" s="31" t="str">
        <f t="shared" si="301"/>
        <v>H</v>
      </c>
      <c r="N1769" s="620">
        <f t="shared" si="302"/>
        <v>2</v>
      </c>
      <c r="O1769" s="620" t="str">
        <f t="shared" si="303"/>
        <v/>
      </c>
      <c r="P1769" s="31" t="str">
        <f t="shared" si="304"/>
        <v/>
      </c>
      <c r="Q1769" s="620">
        <f t="shared" si="305"/>
        <v>2</v>
      </c>
      <c r="R1769" s="620">
        <f t="shared" si="306"/>
        <v>1381</v>
      </c>
      <c r="S1769" s="620">
        <f t="shared" si="307"/>
        <v>1381</v>
      </c>
    </row>
    <row r="1770" spans="1:19" ht="12.75" customHeight="1" thickBot="1" x14ac:dyDescent="0.25">
      <c r="A1770" s="31" t="s">
        <v>108</v>
      </c>
      <c r="B1770" s="31" t="s">
        <v>2295</v>
      </c>
      <c r="C1770" s="31" t="s">
        <v>673</v>
      </c>
      <c r="F1770" s="31" t="s">
        <v>11</v>
      </c>
      <c r="G1770" s="354">
        <v>42870</v>
      </c>
      <c r="H1770" s="354">
        <v>45258.644988425927</v>
      </c>
      <c r="I1770" s="19" t="str">
        <f t="shared" si="297"/>
        <v>J</v>
      </c>
      <c r="J1770" s="19" t="str">
        <f t="shared" si="298"/>
        <v>N</v>
      </c>
      <c r="K1770" s="19" t="str">
        <f t="shared" si="299"/>
        <v>zzzz</v>
      </c>
      <c r="L1770" s="19" t="str">
        <f t="shared" si="300"/>
        <v>SV</v>
      </c>
      <c r="M1770" s="31" t="str">
        <f t="shared" si="301"/>
        <v>H</v>
      </c>
      <c r="N1770" s="620" t="str">
        <f t="shared" si="302"/>
        <v/>
      </c>
      <c r="O1770" s="620" t="str">
        <f t="shared" si="303"/>
        <v/>
      </c>
      <c r="P1770" s="31" t="str">
        <f t="shared" si="304"/>
        <v/>
      </c>
      <c r="Q1770" s="620">
        <f t="shared" si="305"/>
        <v>1</v>
      </c>
      <c r="R1770" s="620">
        <f t="shared" si="306"/>
        <v>1382</v>
      </c>
      <c r="S1770" s="620">
        <f t="shared" si="307"/>
        <v>1382</v>
      </c>
    </row>
    <row r="1771" spans="1:19" ht="12.75" customHeight="1" thickBot="1" x14ac:dyDescent="0.25">
      <c r="A1771" s="31" t="s">
        <v>108</v>
      </c>
      <c r="B1771" s="31" t="s">
        <v>2295</v>
      </c>
      <c r="C1771" s="31" t="s">
        <v>673</v>
      </c>
      <c r="F1771" s="31" t="s">
        <v>13</v>
      </c>
      <c r="G1771" s="354">
        <v>38244.46465277778</v>
      </c>
      <c r="H1771" s="354">
        <v>44363.361018518517</v>
      </c>
      <c r="I1771" s="19" t="str">
        <f t="shared" si="297"/>
        <v>J</v>
      </c>
      <c r="J1771" s="19" t="str">
        <f t="shared" si="298"/>
        <v>N</v>
      </c>
      <c r="K1771" s="19" t="str">
        <f t="shared" si="299"/>
        <v>zzzz</v>
      </c>
      <c r="L1771" s="19" t="str">
        <f t="shared" si="300"/>
        <v>SV</v>
      </c>
      <c r="M1771" s="31" t="str">
        <f t="shared" si="301"/>
        <v>H</v>
      </c>
      <c r="N1771" s="620">
        <f t="shared" si="302"/>
        <v>2</v>
      </c>
      <c r="O1771" s="620" t="str">
        <f t="shared" si="303"/>
        <v/>
      </c>
      <c r="P1771" s="31" t="str">
        <f t="shared" si="304"/>
        <v/>
      </c>
      <c r="Q1771" s="620">
        <f t="shared" si="305"/>
        <v>2</v>
      </c>
      <c r="R1771" s="620">
        <f t="shared" si="306"/>
        <v>1383</v>
      </c>
      <c r="S1771" s="620">
        <f t="shared" si="307"/>
        <v>1383</v>
      </c>
    </row>
    <row r="1772" spans="1:19" ht="12.75" customHeight="1" thickBot="1" x14ac:dyDescent="0.25">
      <c r="A1772" s="31" t="s">
        <v>773</v>
      </c>
      <c r="B1772" s="31" t="s">
        <v>774</v>
      </c>
      <c r="C1772" s="31" t="s">
        <v>673</v>
      </c>
      <c r="F1772" s="31" t="s">
        <v>6</v>
      </c>
      <c r="G1772" s="354">
        <v>45006.409212962964</v>
      </c>
      <c r="H1772" s="354">
        <v>45512.554409722223</v>
      </c>
      <c r="I1772" s="19" t="str">
        <f t="shared" si="297"/>
        <v>J</v>
      </c>
      <c r="J1772" s="19" t="str">
        <f t="shared" si="298"/>
        <v>N</v>
      </c>
      <c r="K1772" s="19" t="str">
        <f t="shared" si="299"/>
        <v>zzzz</v>
      </c>
      <c r="L1772" s="19" t="str">
        <f t="shared" si="300"/>
        <v>SV</v>
      </c>
      <c r="M1772" s="31" t="str">
        <f t="shared" si="301"/>
        <v>H</v>
      </c>
      <c r="N1772" s="620" t="str">
        <f t="shared" si="302"/>
        <v/>
      </c>
      <c r="O1772" s="620" t="str">
        <f t="shared" si="303"/>
        <v/>
      </c>
      <c r="P1772" s="31" t="str">
        <f t="shared" si="304"/>
        <v/>
      </c>
      <c r="Q1772" s="620">
        <f t="shared" si="305"/>
        <v>1</v>
      </c>
      <c r="R1772" s="620">
        <f t="shared" si="306"/>
        <v>1384</v>
      </c>
      <c r="S1772" s="620">
        <f t="shared" si="307"/>
        <v>1384</v>
      </c>
    </row>
    <row r="1773" spans="1:19" ht="12.75" customHeight="1" thickBot="1" x14ac:dyDescent="0.25">
      <c r="A1773" s="31" t="s">
        <v>773</v>
      </c>
      <c r="B1773" s="31" t="s">
        <v>774</v>
      </c>
      <c r="C1773" s="31" t="s">
        <v>673</v>
      </c>
      <c r="F1773" s="31" t="s">
        <v>11</v>
      </c>
      <c r="G1773" s="354">
        <v>45693.567604166667</v>
      </c>
      <c r="H1773" s="354">
        <v>45693.567604166667</v>
      </c>
      <c r="I1773" s="19" t="str">
        <f t="shared" si="297"/>
        <v>J</v>
      </c>
      <c r="J1773" s="19" t="str">
        <f t="shared" si="298"/>
        <v>N</v>
      </c>
      <c r="K1773" s="19" t="str">
        <f t="shared" si="299"/>
        <v>zzzz</v>
      </c>
      <c r="L1773" s="19" t="str">
        <f t="shared" si="300"/>
        <v>SV</v>
      </c>
      <c r="M1773" s="31" t="str">
        <f t="shared" si="301"/>
        <v>H</v>
      </c>
      <c r="N1773" s="620" t="str">
        <f t="shared" si="302"/>
        <v/>
      </c>
      <c r="O1773" s="620" t="str">
        <f t="shared" si="303"/>
        <v/>
      </c>
      <c r="P1773" s="31" t="str">
        <f t="shared" si="304"/>
        <v/>
      </c>
      <c r="Q1773" s="620">
        <f t="shared" si="305"/>
        <v>2</v>
      </c>
      <c r="R1773" s="620">
        <f t="shared" si="306"/>
        <v>1385</v>
      </c>
      <c r="S1773" s="620">
        <f t="shared" si="307"/>
        <v>1385</v>
      </c>
    </row>
    <row r="1774" spans="1:19" ht="12.75" customHeight="1" thickBot="1" x14ac:dyDescent="0.25">
      <c r="A1774" s="31" t="s">
        <v>773</v>
      </c>
      <c r="B1774" s="31" t="s">
        <v>774</v>
      </c>
      <c r="C1774" s="31" t="s">
        <v>673</v>
      </c>
      <c r="F1774" s="31" t="s">
        <v>12</v>
      </c>
      <c r="G1774" s="354">
        <v>45812.685439814813</v>
      </c>
      <c r="H1774" s="354">
        <v>45812.685439814813</v>
      </c>
      <c r="I1774" s="19" t="str">
        <f t="shared" si="297"/>
        <v>J</v>
      </c>
      <c r="J1774" s="19" t="str">
        <f t="shared" si="298"/>
        <v>N</v>
      </c>
      <c r="K1774" s="19" t="str">
        <f t="shared" si="299"/>
        <v>zzzz</v>
      </c>
      <c r="L1774" s="19" t="str">
        <f t="shared" si="300"/>
        <v>SV</v>
      </c>
      <c r="M1774" s="31" t="str">
        <f t="shared" si="301"/>
        <v>H</v>
      </c>
      <c r="N1774" s="620">
        <f t="shared" si="302"/>
        <v>3</v>
      </c>
      <c r="O1774" s="620" t="str">
        <f t="shared" si="303"/>
        <v/>
      </c>
      <c r="P1774" s="31" t="str">
        <f t="shared" si="304"/>
        <v/>
      </c>
      <c r="Q1774" s="620">
        <f t="shared" si="305"/>
        <v>3</v>
      </c>
      <c r="R1774" s="620">
        <f t="shared" si="306"/>
        <v>1386</v>
      </c>
      <c r="S1774" s="620">
        <f t="shared" si="307"/>
        <v>1386</v>
      </c>
    </row>
    <row r="1775" spans="1:19" ht="12.75" customHeight="1" thickBot="1" x14ac:dyDescent="0.25">
      <c r="A1775" s="31" t="s">
        <v>333</v>
      </c>
      <c r="B1775" s="31" t="s">
        <v>656</v>
      </c>
      <c r="C1775" s="31" t="s">
        <v>673</v>
      </c>
      <c r="F1775" s="31" t="s">
        <v>8</v>
      </c>
      <c r="G1775" s="354">
        <v>44911.59269675926</v>
      </c>
      <c r="H1775" s="354">
        <v>45474.371388888889</v>
      </c>
      <c r="I1775" s="19" t="str">
        <f t="shared" si="297"/>
        <v>J</v>
      </c>
      <c r="J1775" s="19" t="str">
        <f t="shared" si="298"/>
        <v>N</v>
      </c>
      <c r="K1775" s="19" t="str">
        <f t="shared" si="299"/>
        <v>zzzz</v>
      </c>
      <c r="L1775" s="19" t="str">
        <f t="shared" si="300"/>
        <v>VZ</v>
      </c>
      <c r="M1775" s="31" t="str">
        <f t="shared" si="301"/>
        <v>H</v>
      </c>
      <c r="N1775" s="620">
        <f t="shared" si="302"/>
        <v>1</v>
      </c>
      <c r="O1775" s="620" t="str">
        <f t="shared" si="303"/>
        <v/>
      </c>
      <c r="P1775" s="31" t="str">
        <f t="shared" si="304"/>
        <v/>
      </c>
      <c r="Q1775" s="620">
        <f t="shared" si="305"/>
        <v>1</v>
      </c>
      <c r="R1775" s="620">
        <f t="shared" si="306"/>
        <v>1387</v>
      </c>
      <c r="S1775" s="620">
        <f t="shared" si="307"/>
        <v>1387</v>
      </c>
    </row>
    <row r="1776" spans="1:19" ht="12.75" customHeight="1" thickBot="1" x14ac:dyDescent="0.25">
      <c r="A1776" s="341" t="s">
        <v>335</v>
      </c>
      <c r="B1776" s="341" t="s">
        <v>974</v>
      </c>
      <c r="C1776" s="341" t="s">
        <v>673</v>
      </c>
      <c r="F1776" s="341" t="s">
        <v>12</v>
      </c>
      <c r="G1776" s="354">
        <v>45812.687777777777</v>
      </c>
      <c r="H1776" s="354">
        <v>45812.687777777777</v>
      </c>
      <c r="I1776" s="19" t="str">
        <f t="shared" si="297"/>
        <v>J</v>
      </c>
      <c r="J1776" s="19" t="str">
        <f t="shared" si="298"/>
        <v>N</v>
      </c>
      <c r="K1776" s="19" t="str">
        <f t="shared" si="299"/>
        <v>zzzz</v>
      </c>
      <c r="L1776" s="19" t="str">
        <f t="shared" si="300"/>
        <v>VZ</v>
      </c>
      <c r="M1776" s="341" t="str">
        <f t="shared" si="301"/>
        <v>H</v>
      </c>
      <c r="N1776" s="359">
        <f t="shared" si="302"/>
        <v>1</v>
      </c>
      <c r="O1776" s="359" t="str">
        <f t="shared" si="303"/>
        <v/>
      </c>
      <c r="P1776" s="341" t="str">
        <f t="shared" si="304"/>
        <v/>
      </c>
      <c r="Q1776" s="359">
        <f t="shared" si="305"/>
        <v>1</v>
      </c>
      <c r="R1776" s="359">
        <f t="shared" si="306"/>
        <v>1388</v>
      </c>
      <c r="S1776" s="359">
        <f t="shared" si="307"/>
        <v>1388</v>
      </c>
    </row>
    <row r="1777" spans="1:19" ht="12.75" customHeight="1" thickBot="1" x14ac:dyDescent="0.25">
      <c r="A1777" s="31" t="s">
        <v>337</v>
      </c>
      <c r="B1777" s="31" t="s">
        <v>975</v>
      </c>
      <c r="C1777" s="31" t="s">
        <v>673</v>
      </c>
      <c r="F1777" s="31" t="s">
        <v>12</v>
      </c>
      <c r="G1777" s="354">
        <v>45812.687881944446</v>
      </c>
      <c r="H1777" s="354">
        <v>45812.687881944446</v>
      </c>
      <c r="I1777" s="19" t="str">
        <f t="shared" si="297"/>
        <v>J</v>
      </c>
      <c r="J1777" s="19" t="str">
        <f t="shared" si="298"/>
        <v>N</v>
      </c>
      <c r="K1777" s="19" t="str">
        <f t="shared" si="299"/>
        <v>zzzz</v>
      </c>
      <c r="L1777" s="19" t="str">
        <f t="shared" si="300"/>
        <v>VZ</v>
      </c>
      <c r="M1777" s="31" t="str">
        <f t="shared" si="301"/>
        <v>H</v>
      </c>
      <c r="N1777" s="620">
        <f t="shared" si="302"/>
        <v>1</v>
      </c>
      <c r="O1777" s="620" t="str">
        <f t="shared" si="303"/>
        <v/>
      </c>
      <c r="P1777" s="31" t="str">
        <f t="shared" si="304"/>
        <v/>
      </c>
      <c r="Q1777" s="620">
        <f t="shared" si="305"/>
        <v>1</v>
      </c>
      <c r="R1777" s="620">
        <f t="shared" si="306"/>
        <v>1389</v>
      </c>
      <c r="S1777" s="620">
        <f t="shared" si="307"/>
        <v>1389</v>
      </c>
    </row>
    <row r="1778" spans="1:19" ht="12.75" customHeight="1" thickBot="1" x14ac:dyDescent="0.25">
      <c r="A1778" s="31" t="s">
        <v>264</v>
      </c>
      <c r="B1778" s="31" t="s">
        <v>775</v>
      </c>
      <c r="C1778" s="31" t="s">
        <v>673</v>
      </c>
      <c r="F1778" s="31" t="s">
        <v>11</v>
      </c>
      <c r="G1778" s="354">
        <v>45799.597581018519</v>
      </c>
      <c r="H1778" s="354">
        <v>45799.597581018519</v>
      </c>
      <c r="I1778" s="19" t="str">
        <f t="shared" si="297"/>
        <v>J</v>
      </c>
      <c r="J1778" s="19" t="str">
        <f t="shared" si="298"/>
        <v>N</v>
      </c>
      <c r="K1778" s="19" t="str">
        <f t="shared" si="299"/>
        <v>zzzz</v>
      </c>
      <c r="L1778" s="19" t="str">
        <f t="shared" si="300"/>
        <v>WB</v>
      </c>
      <c r="M1778" s="31" t="str">
        <f t="shared" si="301"/>
        <v>H</v>
      </c>
      <c r="N1778" s="620">
        <f t="shared" si="302"/>
        <v>1</v>
      </c>
      <c r="O1778" s="620" t="str">
        <f t="shared" si="303"/>
        <v/>
      </c>
      <c r="P1778" s="31" t="str">
        <f t="shared" si="304"/>
        <v/>
      </c>
      <c r="Q1778" s="620">
        <f t="shared" si="305"/>
        <v>1</v>
      </c>
      <c r="R1778" s="620">
        <f t="shared" si="306"/>
        <v>1390</v>
      </c>
      <c r="S1778" s="620">
        <f t="shared" si="307"/>
        <v>1390</v>
      </c>
    </row>
    <row r="1779" spans="1:19" ht="12.75" customHeight="1" thickBot="1" x14ac:dyDescent="0.25">
      <c r="A1779" s="31" t="s">
        <v>379</v>
      </c>
      <c r="B1779" s="31" t="s">
        <v>977</v>
      </c>
      <c r="C1779" s="31" t="s">
        <v>673</v>
      </c>
      <c r="F1779" s="31" t="s">
        <v>6</v>
      </c>
      <c r="G1779" s="354">
        <v>45792.623969907407</v>
      </c>
      <c r="H1779" s="354">
        <v>45792.623969907407</v>
      </c>
      <c r="I1779" s="19" t="str">
        <f t="shared" si="297"/>
        <v>J</v>
      </c>
      <c r="J1779" s="19" t="str">
        <f t="shared" si="298"/>
        <v>N</v>
      </c>
      <c r="K1779" s="19" t="str">
        <f t="shared" si="299"/>
        <v>zzzz</v>
      </c>
      <c r="L1779" s="19" t="str">
        <f t="shared" si="300"/>
        <v>WB</v>
      </c>
      <c r="M1779" s="31" t="str">
        <f t="shared" si="301"/>
        <v>H</v>
      </c>
      <c r="N1779" s="620" t="str">
        <f t="shared" si="302"/>
        <v/>
      </c>
      <c r="O1779" s="620" t="str">
        <f t="shared" si="303"/>
        <v/>
      </c>
      <c r="P1779" s="31" t="str">
        <f t="shared" si="304"/>
        <v/>
      </c>
      <c r="Q1779" s="620">
        <f t="shared" si="305"/>
        <v>1</v>
      </c>
      <c r="R1779" s="620">
        <f t="shared" si="306"/>
        <v>1391</v>
      </c>
      <c r="S1779" s="620">
        <f t="shared" si="307"/>
        <v>1391</v>
      </c>
    </row>
    <row r="1780" spans="1:19" ht="12.75" customHeight="1" thickBot="1" x14ac:dyDescent="0.25">
      <c r="A1780" s="341" t="s">
        <v>379</v>
      </c>
      <c r="B1780" s="341" t="s">
        <v>977</v>
      </c>
      <c r="C1780" s="341" t="s">
        <v>673</v>
      </c>
      <c r="F1780" s="341" t="s">
        <v>11</v>
      </c>
      <c r="G1780" s="354">
        <v>45824.573784722219</v>
      </c>
      <c r="H1780" s="354">
        <v>45824.573784722219</v>
      </c>
      <c r="I1780" s="19" t="str">
        <f t="shared" si="297"/>
        <v>J</v>
      </c>
      <c r="J1780" s="19" t="str">
        <f t="shared" si="298"/>
        <v>N</v>
      </c>
      <c r="K1780" s="19" t="str">
        <f t="shared" si="299"/>
        <v>zzzz</v>
      </c>
      <c r="L1780" s="19" t="str">
        <f t="shared" si="300"/>
        <v>WB</v>
      </c>
      <c r="M1780" s="341" t="str">
        <f t="shared" si="301"/>
        <v>H</v>
      </c>
      <c r="N1780" s="359" t="str">
        <f t="shared" si="302"/>
        <v/>
      </c>
      <c r="O1780" s="359" t="str">
        <f t="shared" si="303"/>
        <v/>
      </c>
      <c r="P1780" s="31" t="str">
        <f t="shared" si="304"/>
        <v/>
      </c>
      <c r="Q1780" s="620">
        <f t="shared" si="305"/>
        <v>2</v>
      </c>
      <c r="R1780" s="620">
        <f t="shared" si="306"/>
        <v>1392</v>
      </c>
      <c r="S1780" s="620">
        <f t="shared" si="307"/>
        <v>1392</v>
      </c>
    </row>
    <row r="1781" spans="1:19" ht="12.75" customHeight="1" thickBot="1" x14ac:dyDescent="0.25">
      <c r="A1781" s="31" t="s">
        <v>379</v>
      </c>
      <c r="B1781" s="31" t="s">
        <v>977</v>
      </c>
      <c r="C1781" s="31" t="s">
        <v>673</v>
      </c>
      <c r="F1781" s="31" t="s">
        <v>12</v>
      </c>
      <c r="G1781" s="354">
        <v>45812.688090277778</v>
      </c>
      <c r="H1781" s="354">
        <v>45812.688090277778</v>
      </c>
      <c r="I1781" s="19" t="str">
        <f t="shared" si="297"/>
        <v>J</v>
      </c>
      <c r="J1781" s="19" t="str">
        <f t="shared" si="298"/>
        <v>N</v>
      </c>
      <c r="K1781" s="19" t="str">
        <f t="shared" si="299"/>
        <v>zzzz</v>
      </c>
      <c r="L1781" s="19" t="str">
        <f t="shared" si="300"/>
        <v>WB</v>
      </c>
      <c r="M1781" s="31" t="str">
        <f t="shared" si="301"/>
        <v>H</v>
      </c>
      <c r="N1781" s="620">
        <f t="shared" si="302"/>
        <v>3</v>
      </c>
      <c r="O1781" s="620" t="str">
        <f t="shared" si="303"/>
        <v/>
      </c>
      <c r="P1781" s="31" t="str">
        <f t="shared" si="304"/>
        <v/>
      </c>
      <c r="Q1781" s="620">
        <f t="shared" si="305"/>
        <v>3</v>
      </c>
      <c r="R1781" s="620">
        <f t="shared" si="306"/>
        <v>1393</v>
      </c>
      <c r="S1781" s="620">
        <f t="shared" si="307"/>
        <v>1393</v>
      </c>
    </row>
    <row r="1782" spans="1:19" ht="12.75" customHeight="1" thickBot="1" x14ac:dyDescent="0.25">
      <c r="A1782" s="31" t="s">
        <v>720</v>
      </c>
      <c r="B1782" s="31" t="s">
        <v>915</v>
      </c>
      <c r="C1782" s="31" t="s">
        <v>673</v>
      </c>
      <c r="F1782" s="31" t="s">
        <v>6</v>
      </c>
      <c r="G1782" s="354">
        <v>45006.409594907411</v>
      </c>
      <c r="H1782" s="354">
        <v>45512.554293981484</v>
      </c>
      <c r="I1782" s="19" t="str">
        <f t="shared" si="297"/>
        <v>J</v>
      </c>
      <c r="J1782" s="19" t="str">
        <f t="shared" si="298"/>
        <v>N</v>
      </c>
      <c r="K1782" s="19" t="str">
        <f t="shared" si="299"/>
        <v>zzzz</v>
      </c>
      <c r="L1782" s="19" t="str">
        <f t="shared" si="300"/>
        <v>WK</v>
      </c>
      <c r="M1782" s="31" t="str">
        <f t="shared" si="301"/>
        <v>H</v>
      </c>
      <c r="N1782" s="620" t="str">
        <f t="shared" si="302"/>
        <v/>
      </c>
      <c r="O1782" s="620" t="str">
        <f t="shared" si="303"/>
        <v/>
      </c>
      <c r="P1782" s="31" t="str">
        <f t="shared" si="304"/>
        <v/>
      </c>
      <c r="Q1782" s="620">
        <f t="shared" si="305"/>
        <v>1</v>
      </c>
      <c r="R1782" s="620">
        <f t="shared" si="306"/>
        <v>1394</v>
      </c>
      <c r="S1782" s="620">
        <f t="shared" si="307"/>
        <v>1394</v>
      </c>
    </row>
    <row r="1783" spans="1:19" ht="12.75" customHeight="1" thickBot="1" x14ac:dyDescent="0.25">
      <c r="A1783" s="341" t="s">
        <v>720</v>
      </c>
      <c r="B1783" s="341" t="s">
        <v>915</v>
      </c>
      <c r="C1783" s="341" t="s">
        <v>673</v>
      </c>
      <c r="F1783" s="341" t="s">
        <v>11</v>
      </c>
      <c r="G1783" s="354">
        <v>45799.596168981479</v>
      </c>
      <c r="H1783" s="354">
        <v>45810.584328703706</v>
      </c>
      <c r="I1783" s="19" t="str">
        <f t="shared" si="297"/>
        <v>J</v>
      </c>
      <c r="J1783" s="19" t="str">
        <f t="shared" si="298"/>
        <v>N</v>
      </c>
      <c r="K1783" s="19" t="str">
        <f t="shared" si="299"/>
        <v>zzzz</v>
      </c>
      <c r="L1783" s="19" t="str">
        <f t="shared" si="300"/>
        <v>WK</v>
      </c>
      <c r="M1783" s="341" t="str">
        <f t="shared" si="301"/>
        <v>H</v>
      </c>
      <c r="N1783" s="359">
        <f t="shared" si="302"/>
        <v>2</v>
      </c>
      <c r="O1783" s="359" t="str">
        <f t="shared" si="303"/>
        <v/>
      </c>
      <c r="P1783" s="341" t="str">
        <f t="shared" si="304"/>
        <v/>
      </c>
      <c r="Q1783" s="359">
        <f t="shared" si="305"/>
        <v>2</v>
      </c>
      <c r="R1783" s="359">
        <f t="shared" si="306"/>
        <v>1395</v>
      </c>
      <c r="S1783" s="359">
        <f t="shared" si="307"/>
        <v>1395</v>
      </c>
    </row>
    <row r="1784" spans="1:19" ht="12.75" customHeight="1" thickBot="1" x14ac:dyDescent="0.25">
      <c r="A1784" s="31" t="s">
        <v>270</v>
      </c>
      <c r="B1784" s="31" t="s">
        <v>1068</v>
      </c>
      <c r="C1784" s="31" t="s">
        <v>673</v>
      </c>
      <c r="F1784" s="31" t="s">
        <v>8</v>
      </c>
      <c r="G1784" s="354">
        <v>45182.607685185183</v>
      </c>
      <c r="H1784" s="354">
        <v>45474.372048611112</v>
      </c>
      <c r="I1784" s="19" t="str">
        <f t="shared" si="297"/>
        <v>J</v>
      </c>
      <c r="J1784" s="19" t="str">
        <f t="shared" si="298"/>
        <v>N</v>
      </c>
      <c r="K1784" s="19" t="str">
        <f t="shared" si="299"/>
        <v>zzzz</v>
      </c>
      <c r="L1784" s="19" t="str">
        <f t="shared" si="300"/>
        <v>WT</v>
      </c>
      <c r="M1784" s="31" t="str">
        <f t="shared" si="301"/>
        <v>H</v>
      </c>
      <c r="N1784" s="620">
        <f t="shared" si="302"/>
        <v>1</v>
      </c>
      <c r="O1784" s="620" t="str">
        <f t="shared" si="303"/>
        <v/>
      </c>
      <c r="P1784" s="31" t="str">
        <f t="shared" si="304"/>
        <v/>
      </c>
      <c r="Q1784" s="620">
        <f t="shared" si="305"/>
        <v>1</v>
      </c>
      <c r="R1784" s="620">
        <f t="shared" si="306"/>
        <v>1396</v>
      </c>
      <c r="S1784" s="620">
        <f t="shared" si="307"/>
        <v>1396</v>
      </c>
    </row>
    <row r="1785" spans="1:19" ht="12.75" customHeight="1" thickBot="1" x14ac:dyDescent="0.25">
      <c r="A1785" s="31" t="s">
        <v>2108</v>
      </c>
      <c r="B1785" s="31" t="s">
        <v>2147</v>
      </c>
      <c r="C1785" s="31" t="s">
        <v>673</v>
      </c>
      <c r="F1785" s="31" t="s">
        <v>6</v>
      </c>
      <c r="G1785" s="354">
        <v>45314.417407407411</v>
      </c>
      <c r="H1785" s="354">
        <v>45525.685219907406</v>
      </c>
      <c r="I1785" s="19" t="str">
        <f t="shared" si="297"/>
        <v>J</v>
      </c>
      <c r="J1785" s="19" t="str">
        <f t="shared" si="298"/>
        <v>N</v>
      </c>
      <c r="K1785" s="19" t="str">
        <f t="shared" si="299"/>
        <v>zzzz</v>
      </c>
      <c r="L1785" s="19" t="str">
        <f t="shared" si="300"/>
        <v>BU</v>
      </c>
      <c r="M1785" s="31" t="str">
        <f t="shared" si="301"/>
        <v>L</v>
      </c>
      <c r="N1785" s="620" t="str">
        <f t="shared" si="302"/>
        <v/>
      </c>
      <c r="O1785" s="620" t="str">
        <f t="shared" si="303"/>
        <v/>
      </c>
      <c r="P1785" s="31" t="str">
        <f t="shared" si="304"/>
        <v/>
      </c>
      <c r="Q1785" s="620">
        <f t="shared" si="305"/>
        <v>1</v>
      </c>
      <c r="R1785" s="620">
        <f t="shared" si="306"/>
        <v>1397</v>
      </c>
      <c r="S1785" s="620">
        <f t="shared" si="307"/>
        <v>1397</v>
      </c>
    </row>
    <row r="1786" spans="1:19" ht="12.75" customHeight="1" thickBot="1" x14ac:dyDescent="0.25">
      <c r="A1786" s="31" t="s">
        <v>2108</v>
      </c>
      <c r="B1786" s="31" t="s">
        <v>2147</v>
      </c>
      <c r="C1786" s="31" t="s">
        <v>673</v>
      </c>
      <c r="F1786" s="31" t="s">
        <v>8</v>
      </c>
      <c r="G1786" s="354">
        <v>44911.575254629628</v>
      </c>
      <c r="H1786" s="354">
        <v>45525.691562499997</v>
      </c>
      <c r="I1786" s="19" t="str">
        <f t="shared" si="297"/>
        <v>J</v>
      </c>
      <c r="J1786" s="19" t="str">
        <f t="shared" si="298"/>
        <v>N</v>
      </c>
      <c r="K1786" s="19" t="str">
        <f t="shared" si="299"/>
        <v>zzzz</v>
      </c>
      <c r="L1786" s="19" t="str">
        <f t="shared" si="300"/>
        <v>BU</v>
      </c>
      <c r="M1786" s="31" t="str">
        <f t="shared" si="301"/>
        <v>L</v>
      </c>
      <c r="N1786" s="620" t="str">
        <f t="shared" si="302"/>
        <v/>
      </c>
      <c r="O1786" s="620" t="str">
        <f t="shared" si="303"/>
        <v/>
      </c>
      <c r="P1786" s="31" t="str">
        <f t="shared" si="304"/>
        <v/>
      </c>
      <c r="Q1786" s="620">
        <f t="shared" si="305"/>
        <v>2</v>
      </c>
      <c r="R1786" s="620">
        <f t="shared" si="306"/>
        <v>1398</v>
      </c>
      <c r="S1786" s="620">
        <f t="shared" si="307"/>
        <v>1398</v>
      </c>
    </row>
    <row r="1787" spans="1:19" ht="12.75" customHeight="1" thickBot="1" x14ac:dyDescent="0.25">
      <c r="A1787" s="341" t="s">
        <v>2108</v>
      </c>
      <c r="B1787" s="341" t="s">
        <v>2147</v>
      </c>
      <c r="C1787" s="341" t="s">
        <v>673</v>
      </c>
      <c r="F1787" s="341" t="s">
        <v>16</v>
      </c>
      <c r="G1787" s="354">
        <v>45924.49150462963</v>
      </c>
      <c r="H1787" s="354">
        <v>45924.49150462963</v>
      </c>
      <c r="I1787" s="19" t="str">
        <f t="shared" si="297"/>
        <v>J</v>
      </c>
      <c r="J1787" s="19" t="str">
        <f t="shared" si="298"/>
        <v>N</v>
      </c>
      <c r="K1787" s="19" t="str">
        <f t="shared" si="299"/>
        <v>zzzz</v>
      </c>
      <c r="L1787" s="19" t="str">
        <f t="shared" si="300"/>
        <v>BU</v>
      </c>
      <c r="M1787" s="31" t="str">
        <f t="shared" si="301"/>
        <v>L</v>
      </c>
      <c r="N1787" s="620" t="str">
        <f t="shared" si="302"/>
        <v/>
      </c>
      <c r="O1787" s="620" t="str">
        <f t="shared" si="303"/>
        <v/>
      </c>
      <c r="P1787" s="31" t="str">
        <f t="shared" si="304"/>
        <v/>
      </c>
      <c r="Q1787" s="620">
        <f t="shared" si="305"/>
        <v>3</v>
      </c>
      <c r="R1787" s="620">
        <f t="shared" si="306"/>
        <v>1399</v>
      </c>
      <c r="S1787" s="620">
        <f t="shared" si="307"/>
        <v>1399</v>
      </c>
    </row>
    <row r="1788" spans="1:19" ht="12.75" customHeight="1" thickBot="1" x14ac:dyDescent="0.25">
      <c r="A1788" s="341" t="s">
        <v>2108</v>
      </c>
      <c r="B1788" s="341" t="s">
        <v>2147</v>
      </c>
      <c r="C1788" s="341" t="s">
        <v>673</v>
      </c>
      <c r="F1788" s="341" t="s">
        <v>9</v>
      </c>
      <c r="G1788" s="354">
        <v>45309.387442129628</v>
      </c>
      <c r="H1788" s="354">
        <v>45632.573472222219</v>
      </c>
      <c r="I1788" s="19" t="str">
        <f t="shared" si="297"/>
        <v>J</v>
      </c>
      <c r="J1788" s="19" t="str">
        <f t="shared" si="298"/>
        <v>N</v>
      </c>
      <c r="K1788" s="19" t="str">
        <f t="shared" si="299"/>
        <v>zzzz</v>
      </c>
      <c r="L1788" s="19" t="str">
        <f t="shared" si="300"/>
        <v>BU</v>
      </c>
      <c r="M1788" s="341" t="str">
        <f t="shared" si="301"/>
        <v>L</v>
      </c>
      <c r="N1788" s="359" t="str">
        <f t="shared" si="302"/>
        <v/>
      </c>
      <c r="O1788" s="359" t="str">
        <f t="shared" si="303"/>
        <v/>
      </c>
      <c r="P1788" s="341" t="str">
        <f t="shared" si="304"/>
        <v/>
      </c>
      <c r="Q1788" s="359">
        <f t="shared" si="305"/>
        <v>4</v>
      </c>
      <c r="R1788" s="359">
        <f t="shared" si="306"/>
        <v>1400</v>
      </c>
      <c r="S1788" s="359">
        <f t="shared" si="307"/>
        <v>1400</v>
      </c>
    </row>
    <row r="1789" spans="1:19" ht="12.75" customHeight="1" thickBot="1" x14ac:dyDescent="0.25">
      <c r="A1789" s="341" t="s">
        <v>2108</v>
      </c>
      <c r="B1789" s="341" t="s">
        <v>2147</v>
      </c>
      <c r="C1789" s="341" t="s">
        <v>673</v>
      </c>
      <c r="F1789" s="341" t="s">
        <v>11</v>
      </c>
      <c r="G1789" s="354">
        <v>45693.569398148145</v>
      </c>
      <c r="H1789" s="354">
        <v>45820.313391203701</v>
      </c>
      <c r="I1789" s="19" t="str">
        <f t="shared" si="297"/>
        <v>J</v>
      </c>
      <c r="J1789" s="19" t="str">
        <f t="shared" si="298"/>
        <v>N</v>
      </c>
      <c r="K1789" s="19" t="str">
        <f t="shared" si="299"/>
        <v>zzzz</v>
      </c>
      <c r="L1789" s="19" t="str">
        <f t="shared" si="300"/>
        <v>BU</v>
      </c>
      <c r="M1789" s="341" t="str">
        <f t="shared" si="301"/>
        <v>L</v>
      </c>
      <c r="N1789" s="359" t="str">
        <f t="shared" si="302"/>
        <v/>
      </c>
      <c r="O1789" s="359" t="str">
        <f t="shared" si="303"/>
        <v/>
      </c>
      <c r="P1789" s="341" t="str">
        <f t="shared" si="304"/>
        <v/>
      </c>
      <c r="Q1789" s="359">
        <f t="shared" si="305"/>
        <v>5</v>
      </c>
      <c r="R1789" s="359">
        <f t="shared" si="306"/>
        <v>1401</v>
      </c>
      <c r="S1789" s="359">
        <f t="shared" si="307"/>
        <v>1401</v>
      </c>
    </row>
    <row r="1790" spans="1:19" ht="12.75" customHeight="1" thickBot="1" x14ac:dyDescent="0.25">
      <c r="A1790" s="31" t="s">
        <v>2108</v>
      </c>
      <c r="B1790" s="31" t="s">
        <v>2147</v>
      </c>
      <c r="C1790" s="31" t="s">
        <v>673</v>
      </c>
      <c r="F1790" s="31" t="s">
        <v>15</v>
      </c>
      <c r="G1790" s="354">
        <v>44484.481770833336</v>
      </c>
      <c r="H1790" s="354">
        <v>45664.346655092595</v>
      </c>
      <c r="I1790" s="19" t="str">
        <f t="shared" si="297"/>
        <v>J</v>
      </c>
      <c r="J1790" s="19" t="str">
        <f t="shared" si="298"/>
        <v>N</v>
      </c>
      <c r="K1790" s="19" t="str">
        <f t="shared" si="299"/>
        <v>zzzz</v>
      </c>
      <c r="L1790" s="19" t="str">
        <f t="shared" si="300"/>
        <v>BU</v>
      </c>
      <c r="M1790" s="31" t="str">
        <f t="shared" si="301"/>
        <v>L</v>
      </c>
      <c r="N1790" s="620" t="str">
        <f t="shared" si="302"/>
        <v/>
      </c>
      <c r="O1790" s="620" t="str">
        <f t="shared" si="303"/>
        <v/>
      </c>
      <c r="P1790" s="31" t="str">
        <f t="shared" si="304"/>
        <v/>
      </c>
      <c r="Q1790" s="620">
        <f t="shared" si="305"/>
        <v>6</v>
      </c>
      <c r="R1790" s="620">
        <f t="shared" si="306"/>
        <v>1402</v>
      </c>
      <c r="S1790" s="620">
        <f t="shared" si="307"/>
        <v>1402</v>
      </c>
    </row>
    <row r="1791" spans="1:19" ht="12.75" customHeight="1" thickBot="1" x14ac:dyDescent="0.25">
      <c r="A1791" s="31" t="s">
        <v>2108</v>
      </c>
      <c r="B1791" s="31" t="s">
        <v>2147</v>
      </c>
      <c r="C1791" s="31" t="s">
        <v>673</v>
      </c>
      <c r="F1791" s="31" t="s">
        <v>12</v>
      </c>
      <c r="G1791" s="354">
        <v>45343.545925925922</v>
      </c>
      <c r="H1791" s="354">
        <v>45538.576180555552</v>
      </c>
      <c r="I1791" s="19" t="str">
        <f t="shared" si="297"/>
        <v>J</v>
      </c>
      <c r="J1791" s="19" t="str">
        <f t="shared" si="298"/>
        <v>N</v>
      </c>
      <c r="K1791" s="19" t="str">
        <f t="shared" si="299"/>
        <v>zzzz</v>
      </c>
      <c r="L1791" s="19" t="str">
        <f t="shared" si="300"/>
        <v>BU</v>
      </c>
      <c r="M1791" s="31" t="str">
        <f t="shared" si="301"/>
        <v>L</v>
      </c>
      <c r="N1791" s="620">
        <f t="shared" si="302"/>
        <v>7</v>
      </c>
      <c r="O1791" s="620" t="str">
        <f t="shared" si="303"/>
        <v/>
      </c>
      <c r="P1791" s="31" t="str">
        <f t="shared" si="304"/>
        <v/>
      </c>
      <c r="Q1791" s="620">
        <f t="shared" si="305"/>
        <v>7</v>
      </c>
      <c r="R1791" s="620">
        <f t="shared" si="306"/>
        <v>1403</v>
      </c>
      <c r="S1791" s="620">
        <f t="shared" si="307"/>
        <v>1403</v>
      </c>
    </row>
    <row r="1792" spans="1:19" ht="12.75" customHeight="1" thickBot="1" x14ac:dyDescent="0.25">
      <c r="A1792" s="31" t="s">
        <v>2106</v>
      </c>
      <c r="B1792" s="31" t="s">
        <v>2109</v>
      </c>
      <c r="C1792" s="31" t="s">
        <v>673</v>
      </c>
      <c r="F1792" s="31" t="s">
        <v>6</v>
      </c>
      <c r="G1792" s="354">
        <v>45314.417615740742</v>
      </c>
      <c r="H1792" s="354">
        <v>45525.685486111113</v>
      </c>
      <c r="I1792" s="19" t="str">
        <f t="shared" si="297"/>
        <v>J</v>
      </c>
      <c r="J1792" s="19" t="str">
        <f t="shared" si="298"/>
        <v>N</v>
      </c>
      <c r="K1792" s="19" t="str">
        <f t="shared" si="299"/>
        <v>zzzz</v>
      </c>
      <c r="L1792" s="19" t="str">
        <f t="shared" si="300"/>
        <v>BU</v>
      </c>
      <c r="M1792" s="31" t="str">
        <f t="shared" si="301"/>
        <v>L</v>
      </c>
      <c r="N1792" s="620" t="str">
        <f t="shared" si="302"/>
        <v/>
      </c>
      <c r="O1792" s="620" t="str">
        <f t="shared" si="303"/>
        <v/>
      </c>
      <c r="P1792" s="31" t="str">
        <f t="shared" si="304"/>
        <v/>
      </c>
      <c r="Q1792" s="620">
        <f t="shared" si="305"/>
        <v>1</v>
      </c>
      <c r="R1792" s="620">
        <f t="shared" si="306"/>
        <v>1404</v>
      </c>
      <c r="S1792" s="620">
        <f t="shared" si="307"/>
        <v>1404</v>
      </c>
    </row>
    <row r="1793" spans="1:19" ht="12.75" customHeight="1" thickBot="1" x14ac:dyDescent="0.25">
      <c r="A1793" s="31" t="s">
        <v>2106</v>
      </c>
      <c r="B1793" s="31" t="s">
        <v>2109</v>
      </c>
      <c r="C1793" s="31" t="s">
        <v>673</v>
      </c>
      <c r="F1793" s="31" t="s">
        <v>8</v>
      </c>
      <c r="G1793" s="354">
        <v>45525.691782407404</v>
      </c>
      <c r="H1793" s="354">
        <v>45525.691782407404</v>
      </c>
      <c r="I1793" s="19" t="str">
        <f t="shared" si="297"/>
        <v>J</v>
      </c>
      <c r="J1793" s="19" t="str">
        <f t="shared" si="298"/>
        <v>N</v>
      </c>
      <c r="K1793" s="19" t="str">
        <f t="shared" si="299"/>
        <v>zzzz</v>
      </c>
      <c r="L1793" s="19" t="str">
        <f t="shared" si="300"/>
        <v>BU</v>
      </c>
      <c r="M1793" s="31" t="str">
        <f t="shared" si="301"/>
        <v>L</v>
      </c>
      <c r="N1793" s="620" t="str">
        <f t="shared" si="302"/>
        <v/>
      </c>
      <c r="O1793" s="620" t="str">
        <f t="shared" si="303"/>
        <v/>
      </c>
      <c r="P1793" s="31" t="str">
        <f t="shared" si="304"/>
        <v/>
      </c>
      <c r="Q1793" s="620">
        <f t="shared" si="305"/>
        <v>2</v>
      </c>
      <c r="R1793" s="620">
        <f t="shared" si="306"/>
        <v>1405</v>
      </c>
      <c r="S1793" s="620">
        <f t="shared" si="307"/>
        <v>1405</v>
      </c>
    </row>
    <row r="1794" spans="1:19" ht="12.75" customHeight="1" thickBot="1" x14ac:dyDescent="0.25">
      <c r="A1794" s="31" t="s">
        <v>2106</v>
      </c>
      <c r="B1794" s="31" t="s">
        <v>2109</v>
      </c>
      <c r="C1794" s="31" t="s">
        <v>673</v>
      </c>
      <c r="F1794" s="31" t="s">
        <v>16</v>
      </c>
      <c r="G1794" s="354">
        <v>45924.491805555554</v>
      </c>
      <c r="H1794" s="354">
        <v>45924.491805555554</v>
      </c>
      <c r="I1794" s="19" t="str">
        <f t="shared" ref="I1794:I1857" si="308">IF((LEN(A1794)&gt;2),"J","N")</f>
        <v>J</v>
      </c>
      <c r="J1794" s="19" t="str">
        <f t="shared" ref="J1794:J1857" si="309">IF((D1794&gt;0),"J","N")</f>
        <v>N</v>
      </c>
      <c r="K1794" s="19" t="str">
        <f t="shared" ref="K1794:K1857" si="310">IF((D1794&gt;0),(MID(D1794,1,2)),"zzzz")</f>
        <v>zzzz</v>
      </c>
      <c r="L1794" s="19" t="str">
        <f t="shared" ref="L1794:L1857" si="311">MID(A1794,1,2)</f>
        <v>BU</v>
      </c>
      <c r="M1794" s="31" t="str">
        <f t="shared" ref="M1794:M1857" si="312">MID(A1794,3,1)</f>
        <v>L</v>
      </c>
      <c r="N1794" s="620" t="str">
        <f t="shared" ref="N1794:N1857" si="313">IF(A1794=A1795,"",Q1794)</f>
        <v/>
      </c>
      <c r="O1794" s="620" t="str">
        <f t="shared" ref="O1794:O1857" si="314">IF(D1794=D1795,"",R1794)</f>
        <v/>
      </c>
      <c r="P1794" s="31" t="str">
        <f t="shared" ref="P1794:P1857" si="315">IF(K1794=K1795,"",S1794)</f>
        <v/>
      </c>
      <c r="Q1794" s="620">
        <f t="shared" ref="Q1794:Q1857" si="316">IF(A1794=A1793,Q1793+ 1,1)</f>
        <v>3</v>
      </c>
      <c r="R1794" s="620">
        <f t="shared" ref="R1794:R1857" si="317">IF(D1794=D1793,R1793+ 1,1)</f>
        <v>1406</v>
      </c>
      <c r="S1794" s="620">
        <f t="shared" ref="S1794:S1857" si="318">IF(K1794=K1793,S1793+ 1,1)</f>
        <v>1406</v>
      </c>
    </row>
    <row r="1795" spans="1:19" ht="12.75" customHeight="1" thickBot="1" x14ac:dyDescent="0.25">
      <c r="A1795" s="31" t="s">
        <v>2106</v>
      </c>
      <c r="B1795" s="31" t="s">
        <v>2109</v>
      </c>
      <c r="C1795" s="31" t="s">
        <v>673</v>
      </c>
      <c r="E1795" s="358"/>
      <c r="F1795" s="31" t="s">
        <v>9</v>
      </c>
      <c r="G1795" s="354">
        <v>45309.387604166666</v>
      </c>
      <c r="H1795" s="354">
        <v>45632.57372685185</v>
      </c>
      <c r="I1795" s="19" t="str">
        <f t="shared" si="308"/>
        <v>J</v>
      </c>
      <c r="J1795" s="19" t="str">
        <f t="shared" si="309"/>
        <v>N</v>
      </c>
      <c r="K1795" s="19" t="str">
        <f t="shared" si="310"/>
        <v>zzzz</v>
      </c>
      <c r="L1795" s="19" t="str">
        <f t="shared" si="311"/>
        <v>BU</v>
      </c>
      <c r="M1795" s="31" t="str">
        <f t="shared" si="312"/>
        <v>L</v>
      </c>
      <c r="N1795" s="620" t="str">
        <f t="shared" si="313"/>
        <v/>
      </c>
      <c r="O1795" s="620" t="str">
        <f t="shared" si="314"/>
        <v/>
      </c>
      <c r="P1795" s="31" t="str">
        <f t="shared" si="315"/>
        <v/>
      </c>
      <c r="Q1795" s="620">
        <f t="shared" si="316"/>
        <v>4</v>
      </c>
      <c r="R1795" s="620">
        <f t="shared" si="317"/>
        <v>1407</v>
      </c>
      <c r="S1795" s="620">
        <f t="shared" si="318"/>
        <v>1407</v>
      </c>
    </row>
    <row r="1796" spans="1:19" ht="12.75" customHeight="1" thickBot="1" x14ac:dyDescent="0.25">
      <c r="A1796" s="31" t="s">
        <v>2106</v>
      </c>
      <c r="B1796" s="31" t="s">
        <v>2109</v>
      </c>
      <c r="C1796" s="31" t="s">
        <v>673</v>
      </c>
      <c r="F1796" s="31" t="s">
        <v>11</v>
      </c>
      <c r="G1796" s="354">
        <v>45820.313298611109</v>
      </c>
      <c r="H1796" s="354">
        <v>45820.313298611109</v>
      </c>
      <c r="I1796" s="19" t="str">
        <f t="shared" si="308"/>
        <v>J</v>
      </c>
      <c r="J1796" s="19" t="str">
        <f t="shared" si="309"/>
        <v>N</v>
      </c>
      <c r="K1796" s="19" t="str">
        <f t="shared" si="310"/>
        <v>zzzz</v>
      </c>
      <c r="L1796" s="19" t="str">
        <f t="shared" si="311"/>
        <v>BU</v>
      </c>
      <c r="M1796" s="31" t="str">
        <f t="shared" si="312"/>
        <v>L</v>
      </c>
      <c r="N1796" s="620" t="str">
        <f t="shared" si="313"/>
        <v/>
      </c>
      <c r="O1796" s="620" t="str">
        <f t="shared" si="314"/>
        <v/>
      </c>
      <c r="P1796" s="31" t="str">
        <f t="shared" si="315"/>
        <v/>
      </c>
      <c r="Q1796" s="620">
        <f t="shared" si="316"/>
        <v>5</v>
      </c>
      <c r="R1796" s="620">
        <f t="shared" si="317"/>
        <v>1408</v>
      </c>
      <c r="S1796" s="620">
        <f t="shared" si="318"/>
        <v>1408</v>
      </c>
    </row>
    <row r="1797" spans="1:19" ht="12.75" customHeight="1" thickBot="1" x14ac:dyDescent="0.25">
      <c r="A1797" s="31" t="s">
        <v>2106</v>
      </c>
      <c r="B1797" s="31" t="s">
        <v>2109</v>
      </c>
      <c r="C1797" s="31" t="s">
        <v>673</v>
      </c>
      <c r="F1797" s="31" t="s">
        <v>15</v>
      </c>
      <c r="G1797" s="354">
        <v>45642.445497685185</v>
      </c>
      <c r="H1797" s="354">
        <v>45660.383101851854</v>
      </c>
      <c r="I1797" s="19" t="str">
        <f t="shared" si="308"/>
        <v>J</v>
      </c>
      <c r="J1797" s="19" t="str">
        <f t="shared" si="309"/>
        <v>N</v>
      </c>
      <c r="K1797" s="19" t="str">
        <f t="shared" si="310"/>
        <v>zzzz</v>
      </c>
      <c r="L1797" s="19" t="str">
        <f t="shared" si="311"/>
        <v>BU</v>
      </c>
      <c r="M1797" s="31" t="str">
        <f t="shared" si="312"/>
        <v>L</v>
      </c>
      <c r="N1797" s="620" t="str">
        <f t="shared" si="313"/>
        <v/>
      </c>
      <c r="O1797" s="620" t="str">
        <f t="shared" si="314"/>
        <v/>
      </c>
      <c r="P1797" s="31" t="str">
        <f t="shared" si="315"/>
        <v/>
      </c>
      <c r="Q1797" s="620">
        <f t="shared" si="316"/>
        <v>6</v>
      </c>
      <c r="R1797" s="620">
        <f t="shared" si="317"/>
        <v>1409</v>
      </c>
      <c r="S1797" s="620">
        <f t="shared" si="318"/>
        <v>1409</v>
      </c>
    </row>
    <row r="1798" spans="1:19" ht="12.75" customHeight="1" thickBot="1" x14ac:dyDescent="0.25">
      <c r="A1798" s="31" t="s">
        <v>2106</v>
      </c>
      <c r="B1798" s="31" t="s">
        <v>2109</v>
      </c>
      <c r="C1798" s="31" t="s">
        <v>673</v>
      </c>
      <c r="F1798" s="31" t="s">
        <v>12</v>
      </c>
      <c r="G1798" s="354">
        <v>45301.460868055554</v>
      </c>
      <c r="H1798" s="354">
        <v>45538.576319444444</v>
      </c>
      <c r="I1798" s="19" t="str">
        <f t="shared" si="308"/>
        <v>J</v>
      </c>
      <c r="J1798" s="19" t="str">
        <f t="shared" si="309"/>
        <v>N</v>
      </c>
      <c r="K1798" s="19" t="str">
        <f t="shared" si="310"/>
        <v>zzzz</v>
      </c>
      <c r="L1798" s="19" t="str">
        <f t="shared" si="311"/>
        <v>BU</v>
      </c>
      <c r="M1798" s="31" t="str">
        <f t="shared" si="312"/>
        <v>L</v>
      </c>
      <c r="N1798" s="620">
        <f t="shared" si="313"/>
        <v>7</v>
      </c>
      <c r="O1798" s="620" t="str">
        <f t="shared" si="314"/>
        <v/>
      </c>
      <c r="P1798" s="31" t="str">
        <f t="shared" si="315"/>
        <v/>
      </c>
      <c r="Q1798" s="620">
        <f t="shared" si="316"/>
        <v>7</v>
      </c>
      <c r="R1798" s="620">
        <f t="shared" si="317"/>
        <v>1410</v>
      </c>
      <c r="S1798" s="620">
        <f t="shared" si="318"/>
        <v>1410</v>
      </c>
    </row>
    <row r="1799" spans="1:19" ht="12.75" customHeight="1" thickBot="1" x14ac:dyDescent="0.25">
      <c r="A1799" s="341" t="s">
        <v>42</v>
      </c>
      <c r="B1799" s="341" t="s">
        <v>951</v>
      </c>
      <c r="C1799" s="341" t="s">
        <v>673</v>
      </c>
      <c r="F1799" s="341" t="s">
        <v>6</v>
      </c>
      <c r="G1799" s="354">
        <v>44972.624074074076</v>
      </c>
      <c r="H1799" s="354">
        <v>44972.624074074076</v>
      </c>
      <c r="I1799" s="19" t="str">
        <f t="shared" si="308"/>
        <v>J</v>
      </c>
      <c r="J1799" s="19" t="str">
        <f t="shared" si="309"/>
        <v>N</v>
      </c>
      <c r="K1799" s="19" t="str">
        <f t="shared" si="310"/>
        <v>zzzz</v>
      </c>
      <c r="L1799" s="19" t="str">
        <f t="shared" si="311"/>
        <v>CT</v>
      </c>
      <c r="M1799" s="341" t="str">
        <f t="shared" si="312"/>
        <v>L</v>
      </c>
      <c r="N1799" s="359" t="str">
        <f t="shared" si="313"/>
        <v/>
      </c>
      <c r="O1799" s="359" t="str">
        <f t="shared" si="314"/>
        <v/>
      </c>
      <c r="P1799" s="341" t="str">
        <f t="shared" si="315"/>
        <v/>
      </c>
      <c r="Q1799" s="359">
        <f t="shared" si="316"/>
        <v>1</v>
      </c>
      <c r="R1799" s="359">
        <f t="shared" si="317"/>
        <v>1411</v>
      </c>
      <c r="S1799" s="359">
        <f t="shared" si="318"/>
        <v>1411</v>
      </c>
    </row>
    <row r="1800" spans="1:19" ht="12.75" customHeight="1" thickBot="1" x14ac:dyDescent="0.25">
      <c r="A1800" s="31" t="s">
        <v>42</v>
      </c>
      <c r="B1800" s="31" t="s">
        <v>951</v>
      </c>
      <c r="C1800" s="31" t="s">
        <v>673</v>
      </c>
      <c r="F1800" s="31" t="s">
        <v>16</v>
      </c>
      <c r="G1800" s="354">
        <v>44067.380590277775</v>
      </c>
      <c r="H1800" s="354">
        <v>45810.561701388891</v>
      </c>
      <c r="I1800" s="19" t="str">
        <f t="shared" si="308"/>
        <v>J</v>
      </c>
      <c r="J1800" s="19" t="str">
        <f t="shared" si="309"/>
        <v>N</v>
      </c>
      <c r="K1800" s="19" t="str">
        <f t="shared" si="310"/>
        <v>zzzz</v>
      </c>
      <c r="L1800" s="19" t="str">
        <f t="shared" si="311"/>
        <v>CT</v>
      </c>
      <c r="M1800" s="31" t="str">
        <f t="shared" si="312"/>
        <v>L</v>
      </c>
      <c r="N1800" s="620" t="str">
        <f t="shared" si="313"/>
        <v/>
      </c>
      <c r="O1800" s="620" t="str">
        <f t="shared" si="314"/>
        <v/>
      </c>
      <c r="P1800" s="31" t="str">
        <f t="shared" si="315"/>
        <v/>
      </c>
      <c r="Q1800" s="620">
        <f t="shared" si="316"/>
        <v>2</v>
      </c>
      <c r="R1800" s="620">
        <f t="shared" si="317"/>
        <v>1412</v>
      </c>
      <c r="S1800" s="620">
        <f t="shared" si="318"/>
        <v>1412</v>
      </c>
    </row>
    <row r="1801" spans="1:19" ht="12.75" customHeight="1" thickBot="1" x14ac:dyDescent="0.25">
      <c r="A1801" s="31" t="s">
        <v>42</v>
      </c>
      <c r="B1801" s="31" t="s">
        <v>951</v>
      </c>
      <c r="C1801" s="31" t="s">
        <v>673</v>
      </c>
      <c r="F1801" s="31" t="s">
        <v>9</v>
      </c>
      <c r="G1801" s="354">
        <v>43117.554074074076</v>
      </c>
      <c r="H1801" s="354">
        <v>45632.58121527778</v>
      </c>
      <c r="I1801" s="19" t="str">
        <f t="shared" si="308"/>
        <v>J</v>
      </c>
      <c r="J1801" s="19" t="str">
        <f t="shared" si="309"/>
        <v>N</v>
      </c>
      <c r="K1801" s="19" t="str">
        <f t="shared" si="310"/>
        <v>zzzz</v>
      </c>
      <c r="L1801" s="19" t="str">
        <f t="shared" si="311"/>
        <v>CT</v>
      </c>
      <c r="M1801" s="31" t="str">
        <f t="shared" si="312"/>
        <v>L</v>
      </c>
      <c r="N1801" s="620" t="str">
        <f t="shared" si="313"/>
        <v/>
      </c>
      <c r="O1801" s="620" t="str">
        <f t="shared" si="314"/>
        <v/>
      </c>
      <c r="P1801" s="31" t="str">
        <f t="shared" si="315"/>
        <v/>
      </c>
      <c r="Q1801" s="620">
        <f t="shared" si="316"/>
        <v>3</v>
      </c>
      <c r="R1801" s="620">
        <f t="shared" si="317"/>
        <v>1413</v>
      </c>
      <c r="S1801" s="620">
        <f t="shared" si="318"/>
        <v>1413</v>
      </c>
    </row>
    <row r="1802" spans="1:19" ht="12.75" customHeight="1" thickBot="1" x14ac:dyDescent="0.25">
      <c r="A1802" s="31" t="s">
        <v>42</v>
      </c>
      <c r="B1802" s="31" t="s">
        <v>951</v>
      </c>
      <c r="C1802" s="31" t="s">
        <v>673</v>
      </c>
      <c r="F1802" s="31" t="s">
        <v>11</v>
      </c>
      <c r="G1802" s="354">
        <v>45803.476134259261</v>
      </c>
      <c r="H1802" s="354">
        <v>45803.476134259261</v>
      </c>
      <c r="I1802" s="19" t="str">
        <f t="shared" si="308"/>
        <v>J</v>
      </c>
      <c r="J1802" s="19" t="str">
        <f t="shared" si="309"/>
        <v>N</v>
      </c>
      <c r="K1802" s="19" t="str">
        <f t="shared" si="310"/>
        <v>zzzz</v>
      </c>
      <c r="L1802" s="19" t="str">
        <f t="shared" si="311"/>
        <v>CT</v>
      </c>
      <c r="M1802" s="31" t="str">
        <f t="shared" si="312"/>
        <v>L</v>
      </c>
      <c r="N1802" s="620" t="str">
        <f t="shared" si="313"/>
        <v/>
      </c>
      <c r="O1802" s="620" t="str">
        <f t="shared" si="314"/>
        <v/>
      </c>
      <c r="P1802" s="31" t="str">
        <f t="shared" si="315"/>
        <v/>
      </c>
      <c r="Q1802" s="620">
        <f t="shared" si="316"/>
        <v>4</v>
      </c>
      <c r="R1802" s="620">
        <f t="shared" si="317"/>
        <v>1414</v>
      </c>
      <c r="S1802" s="620">
        <f t="shared" si="318"/>
        <v>1414</v>
      </c>
    </row>
    <row r="1803" spans="1:19" ht="12.75" customHeight="1" thickBot="1" x14ac:dyDescent="0.25">
      <c r="A1803" s="31" t="s">
        <v>42</v>
      </c>
      <c r="B1803" s="31" t="s">
        <v>951</v>
      </c>
      <c r="C1803" s="31" t="s">
        <v>673</v>
      </c>
      <c r="F1803" s="31" t="s">
        <v>15</v>
      </c>
      <c r="G1803" s="354">
        <v>38105.439791666664</v>
      </c>
      <c r="H1803" s="354">
        <v>45352.494641203702</v>
      </c>
      <c r="I1803" s="19" t="str">
        <f t="shared" si="308"/>
        <v>J</v>
      </c>
      <c r="J1803" s="19" t="str">
        <f t="shared" si="309"/>
        <v>N</v>
      </c>
      <c r="K1803" s="19" t="str">
        <f t="shared" si="310"/>
        <v>zzzz</v>
      </c>
      <c r="L1803" s="19" t="str">
        <f t="shared" si="311"/>
        <v>CT</v>
      </c>
      <c r="M1803" s="31" t="str">
        <f t="shared" si="312"/>
        <v>L</v>
      </c>
      <c r="N1803" s="620" t="str">
        <f t="shared" si="313"/>
        <v/>
      </c>
      <c r="O1803" s="620" t="str">
        <f t="shared" si="314"/>
        <v/>
      </c>
      <c r="P1803" s="31" t="str">
        <f t="shared" si="315"/>
        <v/>
      </c>
      <c r="Q1803" s="620">
        <f t="shared" si="316"/>
        <v>5</v>
      </c>
      <c r="R1803" s="620">
        <f t="shared" si="317"/>
        <v>1415</v>
      </c>
      <c r="S1803" s="620">
        <f t="shared" si="318"/>
        <v>1415</v>
      </c>
    </row>
    <row r="1804" spans="1:19" ht="12.75" customHeight="1" thickBot="1" x14ac:dyDescent="0.25">
      <c r="A1804" s="31" t="s">
        <v>42</v>
      </c>
      <c r="B1804" s="31" t="s">
        <v>951</v>
      </c>
      <c r="C1804" s="31" t="s">
        <v>673</v>
      </c>
      <c r="F1804" s="31" t="s">
        <v>12</v>
      </c>
      <c r="G1804" s="354">
        <v>45812.635787037034</v>
      </c>
      <c r="H1804" s="354">
        <v>45812.635787037034</v>
      </c>
      <c r="I1804" s="19" t="str">
        <f t="shared" si="308"/>
        <v>J</v>
      </c>
      <c r="J1804" s="19" t="str">
        <f t="shared" si="309"/>
        <v>N</v>
      </c>
      <c r="K1804" s="19" t="str">
        <f t="shared" si="310"/>
        <v>zzzz</v>
      </c>
      <c r="L1804" s="19" t="str">
        <f t="shared" si="311"/>
        <v>CT</v>
      </c>
      <c r="M1804" s="31" t="str">
        <f t="shared" si="312"/>
        <v>L</v>
      </c>
      <c r="N1804" s="620">
        <f t="shared" si="313"/>
        <v>6</v>
      </c>
      <c r="O1804" s="620" t="str">
        <f t="shared" si="314"/>
        <v/>
      </c>
      <c r="P1804" s="31" t="str">
        <f t="shared" si="315"/>
        <v/>
      </c>
      <c r="Q1804" s="620">
        <f t="shared" si="316"/>
        <v>6</v>
      </c>
      <c r="R1804" s="620">
        <f t="shared" si="317"/>
        <v>1416</v>
      </c>
      <c r="S1804" s="620">
        <f t="shared" si="318"/>
        <v>1416</v>
      </c>
    </row>
    <row r="1805" spans="1:19" ht="12.75" customHeight="1" thickBot="1" x14ac:dyDescent="0.25">
      <c r="A1805" s="31" t="s">
        <v>53</v>
      </c>
      <c r="B1805" s="31" t="s">
        <v>844</v>
      </c>
      <c r="C1805" s="31" t="s">
        <v>673</v>
      </c>
      <c r="F1805" s="31" t="s">
        <v>6</v>
      </c>
      <c r="G1805" s="354">
        <v>45314.477592592593</v>
      </c>
      <c r="H1805" s="354">
        <v>45314.477592592593</v>
      </c>
      <c r="I1805" s="19" t="str">
        <f t="shared" si="308"/>
        <v>J</v>
      </c>
      <c r="J1805" s="19" t="str">
        <f t="shared" si="309"/>
        <v>N</v>
      </c>
      <c r="K1805" s="19" t="str">
        <f t="shared" si="310"/>
        <v>zzzz</v>
      </c>
      <c r="L1805" s="19" t="str">
        <f t="shared" si="311"/>
        <v>RO</v>
      </c>
      <c r="M1805" s="31" t="str">
        <f t="shared" si="312"/>
        <v>L</v>
      </c>
      <c r="N1805" s="620" t="str">
        <f t="shared" si="313"/>
        <v/>
      </c>
      <c r="O1805" s="620" t="str">
        <f t="shared" si="314"/>
        <v/>
      </c>
      <c r="P1805" s="31" t="str">
        <f t="shared" si="315"/>
        <v/>
      </c>
      <c r="Q1805" s="620">
        <f t="shared" si="316"/>
        <v>1</v>
      </c>
      <c r="R1805" s="620">
        <f t="shared" si="317"/>
        <v>1417</v>
      </c>
      <c r="S1805" s="620">
        <f t="shared" si="318"/>
        <v>1417</v>
      </c>
    </row>
    <row r="1806" spans="1:19" ht="12.75" customHeight="1" thickBot="1" x14ac:dyDescent="0.25">
      <c r="A1806" s="31" t="s">
        <v>53</v>
      </c>
      <c r="B1806" s="31" t="s">
        <v>844</v>
      </c>
      <c r="C1806" s="31" t="s">
        <v>673</v>
      </c>
      <c r="F1806" s="31" t="s">
        <v>16</v>
      </c>
      <c r="G1806" s="354">
        <v>43090.494201388887</v>
      </c>
      <c r="H1806" s="354">
        <v>44601.435891203706</v>
      </c>
      <c r="I1806" s="19" t="str">
        <f t="shared" si="308"/>
        <v>J</v>
      </c>
      <c r="J1806" s="19" t="str">
        <f t="shared" si="309"/>
        <v>N</v>
      </c>
      <c r="K1806" s="19" t="str">
        <f t="shared" si="310"/>
        <v>zzzz</v>
      </c>
      <c r="L1806" s="19" t="str">
        <f t="shared" si="311"/>
        <v>RO</v>
      </c>
      <c r="M1806" s="31" t="str">
        <f t="shared" si="312"/>
        <v>L</v>
      </c>
      <c r="N1806" s="620" t="str">
        <f t="shared" si="313"/>
        <v/>
      </c>
      <c r="O1806" s="620" t="str">
        <f t="shared" si="314"/>
        <v/>
      </c>
      <c r="P1806" s="31" t="str">
        <f t="shared" si="315"/>
        <v/>
      </c>
      <c r="Q1806" s="620">
        <f t="shared" si="316"/>
        <v>2</v>
      </c>
      <c r="R1806" s="620">
        <f t="shared" si="317"/>
        <v>1418</v>
      </c>
      <c r="S1806" s="620">
        <f t="shared" si="318"/>
        <v>1418</v>
      </c>
    </row>
    <row r="1807" spans="1:19" ht="12.75" customHeight="1" thickBot="1" x14ac:dyDescent="0.25">
      <c r="A1807" s="341" t="s">
        <v>53</v>
      </c>
      <c r="B1807" s="341" t="s">
        <v>844</v>
      </c>
      <c r="C1807" s="341" t="s">
        <v>673</v>
      </c>
      <c r="F1807" s="341" t="s">
        <v>9</v>
      </c>
      <c r="G1807" s="354">
        <v>42046.56927083333</v>
      </c>
      <c r="H1807" s="354">
        <v>45688.667407407411</v>
      </c>
      <c r="I1807" s="19" t="str">
        <f t="shared" si="308"/>
        <v>J</v>
      </c>
      <c r="J1807" s="19" t="str">
        <f t="shared" si="309"/>
        <v>N</v>
      </c>
      <c r="K1807" s="19" t="str">
        <f t="shared" si="310"/>
        <v>zzzz</v>
      </c>
      <c r="L1807" s="19" t="str">
        <f t="shared" si="311"/>
        <v>RO</v>
      </c>
      <c r="M1807" s="341" t="str">
        <f t="shared" si="312"/>
        <v>L</v>
      </c>
      <c r="N1807" s="359" t="str">
        <f t="shared" si="313"/>
        <v/>
      </c>
      <c r="O1807" s="359" t="str">
        <f t="shared" si="314"/>
        <v/>
      </c>
      <c r="P1807" s="341" t="str">
        <f t="shared" si="315"/>
        <v/>
      </c>
      <c r="Q1807" s="359">
        <f t="shared" si="316"/>
        <v>3</v>
      </c>
      <c r="R1807" s="359">
        <f t="shared" si="317"/>
        <v>1419</v>
      </c>
      <c r="S1807" s="359">
        <f t="shared" si="318"/>
        <v>1419</v>
      </c>
    </row>
    <row r="1808" spans="1:19" ht="12.75" customHeight="1" thickBot="1" x14ac:dyDescent="0.25">
      <c r="A1808" s="341" t="s">
        <v>53</v>
      </c>
      <c r="B1808" s="341" t="s">
        <v>844</v>
      </c>
      <c r="C1808" s="341" t="s">
        <v>673</v>
      </c>
      <c r="F1808" s="341" t="s">
        <v>11</v>
      </c>
      <c r="G1808" s="354">
        <v>45803.489236111112</v>
      </c>
      <c r="H1808" s="354">
        <v>45803.489236111112</v>
      </c>
      <c r="I1808" s="19" t="str">
        <f t="shared" si="308"/>
        <v>J</v>
      </c>
      <c r="J1808" s="19" t="str">
        <f t="shared" si="309"/>
        <v>N</v>
      </c>
      <c r="K1808" s="19" t="str">
        <f t="shared" si="310"/>
        <v>zzzz</v>
      </c>
      <c r="L1808" s="19" t="str">
        <f t="shared" si="311"/>
        <v>RO</v>
      </c>
      <c r="M1808" s="341" t="str">
        <f t="shared" si="312"/>
        <v>L</v>
      </c>
      <c r="N1808" s="359" t="str">
        <f t="shared" si="313"/>
        <v/>
      </c>
      <c r="O1808" s="359" t="str">
        <f t="shared" si="314"/>
        <v/>
      </c>
      <c r="P1808" s="341" t="str">
        <f t="shared" si="315"/>
        <v/>
      </c>
      <c r="Q1808" s="359">
        <f t="shared" si="316"/>
        <v>4</v>
      </c>
      <c r="R1808" s="359">
        <f t="shared" si="317"/>
        <v>1420</v>
      </c>
      <c r="S1808" s="359">
        <f t="shared" si="318"/>
        <v>1420</v>
      </c>
    </row>
    <row r="1809" spans="1:19" ht="12.75" customHeight="1" thickBot="1" x14ac:dyDescent="0.25">
      <c r="A1809" s="31" t="s">
        <v>53</v>
      </c>
      <c r="B1809" s="31" t="s">
        <v>844</v>
      </c>
      <c r="C1809" s="31" t="s">
        <v>673</v>
      </c>
      <c r="F1809" s="31" t="s">
        <v>15</v>
      </c>
      <c r="G1809" s="354">
        <v>44209.470451388886</v>
      </c>
      <c r="H1809" s="354">
        <v>44603.429259259261</v>
      </c>
      <c r="I1809" s="19" t="str">
        <f t="shared" si="308"/>
        <v>J</v>
      </c>
      <c r="J1809" s="19" t="str">
        <f t="shared" si="309"/>
        <v>N</v>
      </c>
      <c r="K1809" s="19" t="str">
        <f t="shared" si="310"/>
        <v>zzzz</v>
      </c>
      <c r="L1809" s="19" t="str">
        <f t="shared" si="311"/>
        <v>RO</v>
      </c>
      <c r="M1809" s="31" t="str">
        <f t="shared" si="312"/>
        <v>L</v>
      </c>
      <c r="N1809" s="620" t="str">
        <f t="shared" si="313"/>
        <v/>
      </c>
      <c r="O1809" s="620" t="str">
        <f t="shared" si="314"/>
        <v/>
      </c>
      <c r="P1809" s="31" t="str">
        <f t="shared" si="315"/>
        <v/>
      </c>
      <c r="Q1809" s="620">
        <f t="shared" si="316"/>
        <v>5</v>
      </c>
      <c r="R1809" s="620">
        <f t="shared" si="317"/>
        <v>1421</v>
      </c>
      <c r="S1809" s="620">
        <f t="shared" si="318"/>
        <v>1421</v>
      </c>
    </row>
    <row r="1810" spans="1:19" ht="12.75" customHeight="1" thickBot="1" x14ac:dyDescent="0.25">
      <c r="A1810" s="341" t="s">
        <v>53</v>
      </c>
      <c r="B1810" s="341" t="s">
        <v>844</v>
      </c>
      <c r="C1810" s="341" t="s">
        <v>673</v>
      </c>
      <c r="F1810" s="341" t="s">
        <v>12</v>
      </c>
      <c r="G1810" s="354">
        <v>42854.406145833331</v>
      </c>
      <c r="H1810" s="354">
        <v>44875.425324074073</v>
      </c>
      <c r="I1810" s="19" t="str">
        <f t="shared" si="308"/>
        <v>J</v>
      </c>
      <c r="J1810" s="19" t="str">
        <f t="shared" si="309"/>
        <v>N</v>
      </c>
      <c r="K1810" s="19" t="str">
        <f t="shared" si="310"/>
        <v>zzzz</v>
      </c>
      <c r="L1810" s="19" t="str">
        <f t="shared" si="311"/>
        <v>RO</v>
      </c>
      <c r="M1810" s="31" t="str">
        <f t="shared" si="312"/>
        <v>L</v>
      </c>
      <c r="N1810" s="620">
        <f t="shared" si="313"/>
        <v>6</v>
      </c>
      <c r="O1810" s="620" t="str">
        <f t="shared" si="314"/>
        <v/>
      </c>
      <c r="P1810" s="31" t="str">
        <f t="shared" si="315"/>
        <v/>
      </c>
      <c r="Q1810" s="620">
        <f t="shared" si="316"/>
        <v>6</v>
      </c>
      <c r="R1810" s="620">
        <f t="shared" si="317"/>
        <v>1422</v>
      </c>
      <c r="S1810" s="620">
        <f t="shared" si="318"/>
        <v>1422</v>
      </c>
    </row>
    <row r="1811" spans="1:19" ht="12.75" customHeight="1" thickBot="1" x14ac:dyDescent="0.25">
      <c r="A1811" s="31" t="s">
        <v>1930</v>
      </c>
      <c r="B1811" s="31" t="s">
        <v>1931</v>
      </c>
      <c r="C1811" s="31" t="s">
        <v>673</v>
      </c>
      <c r="F1811" s="31" t="s">
        <v>6</v>
      </c>
      <c r="G1811" s="354">
        <v>45377.430266203701</v>
      </c>
      <c r="H1811" s="354">
        <v>45377.430266203701</v>
      </c>
      <c r="I1811" s="19" t="str">
        <f t="shared" si="308"/>
        <v>J</v>
      </c>
      <c r="J1811" s="19" t="str">
        <f t="shared" si="309"/>
        <v>N</v>
      </c>
      <c r="K1811" s="19" t="str">
        <f t="shared" si="310"/>
        <v>zzzz</v>
      </c>
      <c r="L1811" s="19" t="str">
        <f t="shared" si="311"/>
        <v>VK</v>
      </c>
      <c r="M1811" s="31" t="str">
        <f t="shared" si="312"/>
        <v>L</v>
      </c>
      <c r="N1811" s="620" t="str">
        <f t="shared" si="313"/>
        <v/>
      </c>
      <c r="O1811" s="620" t="str">
        <f t="shared" si="314"/>
        <v/>
      </c>
      <c r="P1811" s="31" t="str">
        <f t="shared" si="315"/>
        <v/>
      </c>
      <c r="Q1811" s="620">
        <f t="shared" si="316"/>
        <v>1</v>
      </c>
      <c r="R1811" s="620">
        <f t="shared" si="317"/>
        <v>1423</v>
      </c>
      <c r="S1811" s="620">
        <f t="shared" si="318"/>
        <v>1423</v>
      </c>
    </row>
    <row r="1812" spans="1:19" ht="12.75" customHeight="1" thickBot="1" x14ac:dyDescent="0.25">
      <c r="A1812" s="31" t="s">
        <v>1930</v>
      </c>
      <c r="B1812" s="31" t="s">
        <v>1931</v>
      </c>
      <c r="C1812" s="31" t="s">
        <v>673</v>
      </c>
      <c r="F1812" s="31" t="s">
        <v>8</v>
      </c>
      <c r="G1812" s="354">
        <v>44890.639062499999</v>
      </c>
      <c r="H1812" s="354">
        <v>45565.373379629629</v>
      </c>
      <c r="I1812" s="19" t="str">
        <f t="shared" si="308"/>
        <v>J</v>
      </c>
      <c r="J1812" s="19" t="str">
        <f t="shared" si="309"/>
        <v>N</v>
      </c>
      <c r="K1812" s="19" t="str">
        <f t="shared" si="310"/>
        <v>zzzz</v>
      </c>
      <c r="L1812" s="19" t="str">
        <f t="shared" si="311"/>
        <v>VK</v>
      </c>
      <c r="M1812" s="31" t="str">
        <f t="shared" si="312"/>
        <v>L</v>
      </c>
      <c r="N1812" s="620" t="str">
        <f t="shared" si="313"/>
        <v/>
      </c>
      <c r="O1812" s="620" t="str">
        <f t="shared" si="314"/>
        <v/>
      </c>
      <c r="P1812" s="31" t="str">
        <f t="shared" si="315"/>
        <v/>
      </c>
      <c r="Q1812" s="620">
        <f t="shared" si="316"/>
        <v>2</v>
      </c>
      <c r="R1812" s="620">
        <f t="shared" si="317"/>
        <v>1424</v>
      </c>
      <c r="S1812" s="620">
        <f t="shared" si="318"/>
        <v>1424</v>
      </c>
    </row>
    <row r="1813" spans="1:19" ht="12.75" customHeight="1" thickBot="1" x14ac:dyDescent="0.25">
      <c r="A1813" s="31" t="s">
        <v>1930</v>
      </c>
      <c r="B1813" s="31" t="s">
        <v>1931</v>
      </c>
      <c r="C1813" s="31" t="s">
        <v>673</v>
      </c>
      <c r="F1813" s="31" t="s">
        <v>9</v>
      </c>
      <c r="G1813" s="354">
        <v>45377.48951388889</v>
      </c>
      <c r="H1813" s="354">
        <v>45688.65865740741</v>
      </c>
      <c r="I1813" s="19" t="str">
        <f t="shared" si="308"/>
        <v>J</v>
      </c>
      <c r="J1813" s="19" t="str">
        <f t="shared" si="309"/>
        <v>N</v>
      </c>
      <c r="K1813" s="19" t="str">
        <f t="shared" si="310"/>
        <v>zzzz</v>
      </c>
      <c r="L1813" s="19" t="str">
        <f t="shared" si="311"/>
        <v>VK</v>
      </c>
      <c r="M1813" s="31" t="str">
        <f t="shared" si="312"/>
        <v>L</v>
      </c>
      <c r="N1813" s="620" t="str">
        <f t="shared" si="313"/>
        <v/>
      </c>
      <c r="O1813" s="620" t="str">
        <f t="shared" si="314"/>
        <v/>
      </c>
      <c r="P1813" s="31" t="str">
        <f t="shared" si="315"/>
        <v/>
      </c>
      <c r="Q1813" s="620">
        <f t="shared" si="316"/>
        <v>3</v>
      </c>
      <c r="R1813" s="620">
        <f t="shared" si="317"/>
        <v>1425</v>
      </c>
      <c r="S1813" s="620">
        <f t="shared" si="318"/>
        <v>1425</v>
      </c>
    </row>
    <row r="1814" spans="1:19" ht="12.75" customHeight="1" thickBot="1" x14ac:dyDescent="0.25">
      <c r="A1814" s="341" t="s">
        <v>1930</v>
      </c>
      <c r="B1814" s="341" t="s">
        <v>1931</v>
      </c>
      <c r="C1814" s="341" t="s">
        <v>673</v>
      </c>
      <c r="F1814" s="341" t="s">
        <v>11</v>
      </c>
      <c r="G1814" s="354">
        <v>45693.569004629629</v>
      </c>
      <c r="H1814" s="354">
        <v>45693.569004629629</v>
      </c>
      <c r="I1814" s="19" t="str">
        <f t="shared" si="308"/>
        <v>J</v>
      </c>
      <c r="J1814" s="19" t="str">
        <f t="shared" si="309"/>
        <v>N</v>
      </c>
      <c r="K1814" s="19" t="str">
        <f t="shared" si="310"/>
        <v>zzzz</v>
      </c>
      <c r="L1814" s="19" t="str">
        <f t="shared" si="311"/>
        <v>VK</v>
      </c>
      <c r="M1814" s="341" t="str">
        <f t="shared" si="312"/>
        <v>L</v>
      </c>
      <c r="N1814" s="359" t="str">
        <f t="shared" si="313"/>
        <v/>
      </c>
      <c r="O1814" s="359" t="str">
        <f t="shared" si="314"/>
        <v/>
      </c>
      <c r="P1814" s="341" t="str">
        <f t="shared" si="315"/>
        <v/>
      </c>
      <c r="Q1814" s="359">
        <f t="shared" si="316"/>
        <v>4</v>
      </c>
      <c r="R1814" s="359">
        <f t="shared" si="317"/>
        <v>1426</v>
      </c>
      <c r="S1814" s="359">
        <f t="shared" si="318"/>
        <v>1426</v>
      </c>
    </row>
    <row r="1815" spans="1:19" ht="12.75" customHeight="1" thickBot="1" x14ac:dyDescent="0.25">
      <c r="A1815" s="31" t="s">
        <v>1930</v>
      </c>
      <c r="B1815" s="31" t="s">
        <v>1931</v>
      </c>
      <c r="C1815" s="31" t="s">
        <v>673</v>
      </c>
      <c r="F1815" s="31" t="s">
        <v>15</v>
      </c>
      <c r="G1815" s="354">
        <v>45349.545694444445</v>
      </c>
      <c r="H1815" s="354">
        <v>45349.545694444445</v>
      </c>
      <c r="I1815" s="19" t="str">
        <f t="shared" si="308"/>
        <v>J</v>
      </c>
      <c r="J1815" s="19" t="str">
        <f t="shared" si="309"/>
        <v>N</v>
      </c>
      <c r="K1815" s="19" t="str">
        <f t="shared" si="310"/>
        <v>zzzz</v>
      </c>
      <c r="L1815" s="19" t="str">
        <f t="shared" si="311"/>
        <v>VK</v>
      </c>
      <c r="M1815" s="31" t="str">
        <f t="shared" si="312"/>
        <v>L</v>
      </c>
      <c r="N1815" s="620" t="str">
        <f t="shared" si="313"/>
        <v/>
      </c>
      <c r="O1815" s="620" t="str">
        <f t="shared" si="314"/>
        <v/>
      </c>
      <c r="P1815" s="31" t="str">
        <f t="shared" si="315"/>
        <v/>
      </c>
      <c r="Q1815" s="620">
        <f t="shared" si="316"/>
        <v>5</v>
      </c>
      <c r="R1815" s="620">
        <f t="shared" si="317"/>
        <v>1427</v>
      </c>
      <c r="S1815" s="620">
        <f t="shared" si="318"/>
        <v>1427</v>
      </c>
    </row>
    <row r="1816" spans="1:19" ht="12.75" customHeight="1" thickBot="1" x14ac:dyDescent="0.25">
      <c r="A1816" s="31" t="s">
        <v>1930</v>
      </c>
      <c r="B1816" s="31" t="s">
        <v>1931</v>
      </c>
      <c r="C1816" s="31" t="s">
        <v>673</v>
      </c>
      <c r="F1816" s="31" t="s">
        <v>12</v>
      </c>
      <c r="G1816" s="354">
        <v>45301.460706018515</v>
      </c>
      <c r="H1816" s="354">
        <v>45349.361527777779</v>
      </c>
      <c r="I1816" s="19" t="str">
        <f t="shared" si="308"/>
        <v>J</v>
      </c>
      <c r="J1816" s="19" t="str">
        <f t="shared" si="309"/>
        <v>N</v>
      </c>
      <c r="K1816" s="19" t="str">
        <f t="shared" si="310"/>
        <v>zzzz</v>
      </c>
      <c r="L1816" s="19" t="str">
        <f t="shared" si="311"/>
        <v>VK</v>
      </c>
      <c r="M1816" s="31" t="str">
        <f t="shared" si="312"/>
        <v>L</v>
      </c>
      <c r="N1816" s="620">
        <f t="shared" si="313"/>
        <v>6</v>
      </c>
      <c r="O1816" s="620" t="str">
        <f t="shared" si="314"/>
        <v/>
      </c>
      <c r="P1816" s="31" t="str">
        <f t="shared" si="315"/>
        <v/>
      </c>
      <c r="Q1816" s="620">
        <f t="shared" si="316"/>
        <v>6</v>
      </c>
      <c r="R1816" s="620">
        <f t="shared" si="317"/>
        <v>1428</v>
      </c>
      <c r="S1816" s="620">
        <f t="shared" si="318"/>
        <v>1428</v>
      </c>
    </row>
    <row r="1817" spans="1:19" ht="12.75" customHeight="1" thickBot="1" x14ac:dyDescent="0.25">
      <c r="A1817" s="31" t="s">
        <v>149</v>
      </c>
      <c r="B1817" s="31" t="s">
        <v>751</v>
      </c>
      <c r="C1817" s="31" t="s">
        <v>673</v>
      </c>
      <c r="F1817" s="31" t="s">
        <v>6</v>
      </c>
      <c r="G1817" s="354">
        <v>45314.492268518516</v>
      </c>
      <c r="H1817" s="354">
        <v>45314.492268518516</v>
      </c>
      <c r="I1817" s="19" t="str">
        <f t="shared" si="308"/>
        <v>J</v>
      </c>
      <c r="J1817" s="19" t="str">
        <f t="shared" si="309"/>
        <v>N</v>
      </c>
      <c r="K1817" s="19" t="str">
        <f t="shared" si="310"/>
        <v>zzzz</v>
      </c>
      <c r="L1817" s="19" t="str">
        <f t="shared" si="311"/>
        <v>VK</v>
      </c>
      <c r="M1817" s="31" t="str">
        <f t="shared" si="312"/>
        <v>L</v>
      </c>
      <c r="N1817" s="620" t="str">
        <f t="shared" si="313"/>
        <v/>
      </c>
      <c r="O1817" s="620" t="str">
        <f t="shared" si="314"/>
        <v/>
      </c>
      <c r="P1817" s="31" t="str">
        <f t="shared" si="315"/>
        <v/>
      </c>
      <c r="Q1817" s="620">
        <f t="shared" si="316"/>
        <v>1</v>
      </c>
      <c r="R1817" s="620">
        <f t="shared" si="317"/>
        <v>1429</v>
      </c>
      <c r="S1817" s="620">
        <f t="shared" si="318"/>
        <v>1429</v>
      </c>
    </row>
    <row r="1818" spans="1:19" ht="12.75" customHeight="1" thickBot="1" x14ac:dyDescent="0.25">
      <c r="A1818" s="31" t="s">
        <v>149</v>
      </c>
      <c r="B1818" s="31" t="s">
        <v>751</v>
      </c>
      <c r="C1818" s="31" t="s">
        <v>673</v>
      </c>
      <c r="F1818" s="31" t="s">
        <v>16</v>
      </c>
      <c r="G1818" s="354">
        <v>44601.550347222219</v>
      </c>
      <c r="H1818" s="354">
        <v>44601.550347222219</v>
      </c>
      <c r="I1818" s="19" t="str">
        <f t="shared" si="308"/>
        <v>J</v>
      </c>
      <c r="J1818" s="19" t="str">
        <f t="shared" si="309"/>
        <v>N</v>
      </c>
      <c r="K1818" s="19" t="str">
        <f t="shared" si="310"/>
        <v>zzzz</v>
      </c>
      <c r="L1818" s="19" t="str">
        <f t="shared" si="311"/>
        <v>VK</v>
      </c>
      <c r="M1818" s="31" t="str">
        <f t="shared" si="312"/>
        <v>L</v>
      </c>
      <c r="N1818" s="620" t="str">
        <f t="shared" si="313"/>
        <v/>
      </c>
      <c r="O1818" s="620" t="str">
        <f t="shared" si="314"/>
        <v/>
      </c>
      <c r="P1818" s="31" t="str">
        <f t="shared" si="315"/>
        <v/>
      </c>
      <c r="Q1818" s="620">
        <f t="shared" si="316"/>
        <v>2</v>
      </c>
      <c r="R1818" s="620">
        <f t="shared" si="317"/>
        <v>1430</v>
      </c>
      <c r="S1818" s="620">
        <f t="shared" si="318"/>
        <v>1430</v>
      </c>
    </row>
    <row r="1819" spans="1:19" ht="12.75" customHeight="1" thickBot="1" x14ac:dyDescent="0.25">
      <c r="A1819" s="341" t="s">
        <v>149</v>
      </c>
      <c r="B1819" s="341" t="s">
        <v>751</v>
      </c>
      <c r="C1819" s="341" t="s">
        <v>673</v>
      </c>
      <c r="F1819" s="341" t="s">
        <v>9</v>
      </c>
      <c r="G1819" s="354">
        <v>45309.618969907409</v>
      </c>
      <c r="H1819" s="354">
        <v>45632.627465277779</v>
      </c>
      <c r="I1819" s="19" t="str">
        <f t="shared" si="308"/>
        <v>J</v>
      </c>
      <c r="J1819" s="19" t="str">
        <f t="shared" si="309"/>
        <v>N</v>
      </c>
      <c r="K1819" s="19" t="str">
        <f t="shared" si="310"/>
        <v>zzzz</v>
      </c>
      <c r="L1819" s="19" t="str">
        <f t="shared" si="311"/>
        <v>VK</v>
      </c>
      <c r="M1819" s="341" t="str">
        <f t="shared" si="312"/>
        <v>L</v>
      </c>
      <c r="N1819" s="359" t="str">
        <f t="shared" si="313"/>
        <v/>
      </c>
      <c r="O1819" s="359" t="str">
        <f t="shared" si="314"/>
        <v/>
      </c>
      <c r="P1819" s="341" t="str">
        <f t="shared" si="315"/>
        <v/>
      </c>
      <c r="Q1819" s="359">
        <f t="shared" si="316"/>
        <v>3</v>
      </c>
      <c r="R1819" s="359">
        <f t="shared" si="317"/>
        <v>1431</v>
      </c>
      <c r="S1819" s="359">
        <f t="shared" si="318"/>
        <v>1431</v>
      </c>
    </row>
    <row r="1820" spans="1:19" ht="12.75" customHeight="1" thickBot="1" x14ac:dyDescent="0.25">
      <c r="A1820" s="341" t="s">
        <v>149</v>
      </c>
      <c r="B1820" s="341" t="s">
        <v>751</v>
      </c>
      <c r="C1820" s="341" t="s">
        <v>673</v>
      </c>
      <c r="F1820" s="341" t="s">
        <v>11</v>
      </c>
      <c r="G1820" s="354">
        <v>45799.566759259258</v>
      </c>
      <c r="H1820" s="354">
        <v>45799.566759259258</v>
      </c>
      <c r="I1820" s="19" t="str">
        <f t="shared" si="308"/>
        <v>J</v>
      </c>
      <c r="J1820" s="19" t="str">
        <f t="shared" si="309"/>
        <v>N</v>
      </c>
      <c r="K1820" s="19" t="str">
        <f t="shared" si="310"/>
        <v>zzzz</v>
      </c>
      <c r="L1820" s="19" t="str">
        <f t="shared" si="311"/>
        <v>VK</v>
      </c>
      <c r="M1820" s="341" t="str">
        <f t="shared" si="312"/>
        <v>L</v>
      </c>
      <c r="N1820" s="359" t="str">
        <f t="shared" si="313"/>
        <v/>
      </c>
      <c r="O1820" s="359" t="str">
        <f t="shared" si="314"/>
        <v/>
      </c>
      <c r="P1820" s="341" t="str">
        <f t="shared" si="315"/>
        <v/>
      </c>
      <c r="Q1820" s="359">
        <f t="shared" si="316"/>
        <v>4</v>
      </c>
      <c r="R1820" s="359">
        <f t="shared" si="317"/>
        <v>1432</v>
      </c>
      <c r="S1820" s="359">
        <f t="shared" si="318"/>
        <v>1432</v>
      </c>
    </row>
    <row r="1821" spans="1:19" ht="12.75" customHeight="1" thickBot="1" x14ac:dyDescent="0.25">
      <c r="A1821" s="31" t="s">
        <v>149</v>
      </c>
      <c r="B1821" s="31" t="s">
        <v>751</v>
      </c>
      <c r="C1821" s="31" t="s">
        <v>673</v>
      </c>
      <c r="F1821" s="31" t="s">
        <v>15</v>
      </c>
      <c r="G1821" s="354">
        <v>39524.391284722224</v>
      </c>
      <c r="H1821" s="354">
        <v>45660.408807870372</v>
      </c>
      <c r="I1821" s="19" t="str">
        <f t="shared" si="308"/>
        <v>J</v>
      </c>
      <c r="J1821" s="19" t="str">
        <f t="shared" si="309"/>
        <v>N</v>
      </c>
      <c r="K1821" s="19" t="str">
        <f t="shared" si="310"/>
        <v>zzzz</v>
      </c>
      <c r="L1821" s="19" t="str">
        <f t="shared" si="311"/>
        <v>VK</v>
      </c>
      <c r="M1821" s="31" t="str">
        <f t="shared" si="312"/>
        <v>L</v>
      </c>
      <c r="N1821" s="620" t="str">
        <f t="shared" si="313"/>
        <v/>
      </c>
      <c r="O1821" s="620" t="str">
        <f t="shared" si="314"/>
        <v/>
      </c>
      <c r="P1821" s="31" t="str">
        <f t="shared" si="315"/>
        <v/>
      </c>
      <c r="Q1821" s="620">
        <f t="shared" si="316"/>
        <v>5</v>
      </c>
      <c r="R1821" s="620">
        <f t="shared" si="317"/>
        <v>1433</v>
      </c>
      <c r="S1821" s="620">
        <f t="shared" si="318"/>
        <v>1433</v>
      </c>
    </row>
    <row r="1822" spans="1:19" ht="12.75" customHeight="1" thickBot="1" x14ac:dyDescent="0.25">
      <c r="A1822" s="31" t="s">
        <v>149</v>
      </c>
      <c r="B1822" s="31" t="s">
        <v>751</v>
      </c>
      <c r="C1822" s="31" t="s">
        <v>673</v>
      </c>
      <c r="F1822" s="31" t="s">
        <v>12</v>
      </c>
      <c r="G1822" s="354">
        <v>45623.460081018522</v>
      </c>
      <c r="H1822" s="354">
        <v>45623.460081018522</v>
      </c>
      <c r="I1822" s="19" t="str">
        <f t="shared" si="308"/>
        <v>J</v>
      </c>
      <c r="J1822" s="19" t="str">
        <f t="shared" si="309"/>
        <v>N</v>
      </c>
      <c r="K1822" s="19" t="str">
        <f t="shared" si="310"/>
        <v>zzzz</v>
      </c>
      <c r="L1822" s="19" t="str">
        <f t="shared" si="311"/>
        <v>VK</v>
      </c>
      <c r="M1822" s="31" t="str">
        <f t="shared" si="312"/>
        <v>L</v>
      </c>
      <c r="N1822" s="620">
        <f t="shared" si="313"/>
        <v>6</v>
      </c>
      <c r="O1822" s="620" t="str">
        <f t="shared" si="314"/>
        <v/>
      </c>
      <c r="P1822" s="31" t="str">
        <f t="shared" si="315"/>
        <v/>
      </c>
      <c r="Q1822" s="620">
        <f t="shared" si="316"/>
        <v>6</v>
      </c>
      <c r="R1822" s="620">
        <f t="shared" si="317"/>
        <v>1434</v>
      </c>
      <c r="S1822" s="620">
        <f t="shared" si="318"/>
        <v>1434</v>
      </c>
    </row>
    <row r="1823" spans="1:19" ht="12.75" customHeight="1" thickBot="1" x14ac:dyDescent="0.25">
      <c r="A1823" s="31" t="s">
        <v>708</v>
      </c>
      <c r="B1823" s="31" t="s">
        <v>792</v>
      </c>
      <c r="C1823" s="31" t="s">
        <v>673</v>
      </c>
      <c r="F1823" s="31" t="s">
        <v>6</v>
      </c>
      <c r="G1823" s="354">
        <v>45314.413564814815</v>
      </c>
      <c r="H1823" s="354">
        <v>45314.413564814815</v>
      </c>
      <c r="I1823" s="19" t="str">
        <f t="shared" si="308"/>
        <v>J</v>
      </c>
      <c r="J1823" s="19" t="str">
        <f t="shared" si="309"/>
        <v>N</v>
      </c>
      <c r="K1823" s="19" t="str">
        <f t="shared" si="310"/>
        <v>zzzz</v>
      </c>
      <c r="L1823" s="19" t="str">
        <f t="shared" si="311"/>
        <v>BR</v>
      </c>
      <c r="M1823" s="31" t="str">
        <f t="shared" si="312"/>
        <v>M</v>
      </c>
      <c r="N1823" s="620" t="str">
        <f t="shared" si="313"/>
        <v/>
      </c>
      <c r="O1823" s="620" t="str">
        <f t="shared" si="314"/>
        <v/>
      </c>
      <c r="P1823" s="31" t="str">
        <f t="shared" si="315"/>
        <v/>
      </c>
      <c r="Q1823" s="620">
        <f t="shared" si="316"/>
        <v>1</v>
      </c>
      <c r="R1823" s="620">
        <f t="shared" si="317"/>
        <v>1435</v>
      </c>
      <c r="S1823" s="620">
        <f t="shared" si="318"/>
        <v>1435</v>
      </c>
    </row>
    <row r="1824" spans="1:19" ht="12.75" customHeight="1" thickBot="1" x14ac:dyDescent="0.25">
      <c r="A1824" s="31" t="s">
        <v>708</v>
      </c>
      <c r="B1824" s="31" t="s">
        <v>505</v>
      </c>
      <c r="C1824" s="31" t="s">
        <v>673</v>
      </c>
      <c r="F1824" s="31" t="s">
        <v>7</v>
      </c>
      <c r="G1824" s="354">
        <v>41563</v>
      </c>
      <c r="H1824" s="354">
        <v>44984.627222222225</v>
      </c>
      <c r="I1824" s="19" t="str">
        <f t="shared" si="308"/>
        <v>J</v>
      </c>
      <c r="J1824" s="19" t="str">
        <f t="shared" si="309"/>
        <v>N</v>
      </c>
      <c r="K1824" s="19" t="str">
        <f t="shared" si="310"/>
        <v>zzzz</v>
      </c>
      <c r="L1824" s="19" t="str">
        <f t="shared" si="311"/>
        <v>BR</v>
      </c>
      <c r="M1824" s="31" t="str">
        <f t="shared" si="312"/>
        <v>M</v>
      </c>
      <c r="N1824" s="620" t="str">
        <f t="shared" si="313"/>
        <v/>
      </c>
      <c r="O1824" s="620" t="str">
        <f t="shared" si="314"/>
        <v/>
      </c>
      <c r="P1824" s="31" t="str">
        <f t="shared" si="315"/>
        <v/>
      </c>
      <c r="Q1824" s="620">
        <f t="shared" si="316"/>
        <v>2</v>
      </c>
      <c r="R1824" s="620">
        <f t="shared" si="317"/>
        <v>1436</v>
      </c>
      <c r="S1824" s="620">
        <f t="shared" si="318"/>
        <v>1436</v>
      </c>
    </row>
    <row r="1825" spans="1:19" ht="12.75" customHeight="1" thickBot="1" x14ac:dyDescent="0.25">
      <c r="A1825" s="31" t="s">
        <v>708</v>
      </c>
      <c r="B1825" s="31" t="s">
        <v>792</v>
      </c>
      <c r="C1825" s="31" t="s">
        <v>673</v>
      </c>
      <c r="F1825" s="31" t="s">
        <v>9</v>
      </c>
      <c r="G1825" s="354">
        <v>45309.385381944441</v>
      </c>
      <c r="H1825" s="354">
        <v>45632.571122685185</v>
      </c>
      <c r="I1825" s="19" t="str">
        <f t="shared" si="308"/>
        <v>J</v>
      </c>
      <c r="J1825" s="19" t="str">
        <f t="shared" si="309"/>
        <v>N</v>
      </c>
      <c r="K1825" s="19" t="str">
        <f t="shared" si="310"/>
        <v>zzzz</v>
      </c>
      <c r="L1825" s="19" t="str">
        <f t="shared" si="311"/>
        <v>BR</v>
      </c>
      <c r="M1825" s="31" t="str">
        <f t="shared" si="312"/>
        <v>M</v>
      </c>
      <c r="N1825" s="620" t="str">
        <f t="shared" si="313"/>
        <v/>
      </c>
      <c r="O1825" s="620" t="str">
        <f t="shared" si="314"/>
        <v/>
      </c>
      <c r="P1825" s="31" t="str">
        <f t="shared" si="315"/>
        <v/>
      </c>
      <c r="Q1825" s="620">
        <f t="shared" si="316"/>
        <v>3</v>
      </c>
      <c r="R1825" s="620">
        <f t="shared" si="317"/>
        <v>1437</v>
      </c>
      <c r="S1825" s="620">
        <f t="shared" si="318"/>
        <v>1437</v>
      </c>
    </row>
    <row r="1826" spans="1:19" ht="12.75" customHeight="1" thickBot="1" x14ac:dyDescent="0.25">
      <c r="A1826" s="31" t="s">
        <v>708</v>
      </c>
      <c r="B1826" s="31" t="s">
        <v>792</v>
      </c>
      <c r="C1826" s="31" t="s">
        <v>673</v>
      </c>
      <c r="F1826" s="31" t="s">
        <v>11</v>
      </c>
      <c r="G1826" s="354">
        <v>45803.443761574075</v>
      </c>
      <c r="H1826" s="354">
        <v>45803.443761574075</v>
      </c>
      <c r="I1826" s="19" t="str">
        <f t="shared" si="308"/>
        <v>J</v>
      </c>
      <c r="J1826" s="19" t="str">
        <f t="shared" si="309"/>
        <v>N</v>
      </c>
      <c r="K1826" s="19" t="str">
        <f t="shared" si="310"/>
        <v>zzzz</v>
      </c>
      <c r="L1826" s="19" t="str">
        <f t="shared" si="311"/>
        <v>BR</v>
      </c>
      <c r="M1826" s="31" t="str">
        <f t="shared" si="312"/>
        <v>M</v>
      </c>
      <c r="N1826" s="620" t="str">
        <f t="shared" si="313"/>
        <v/>
      </c>
      <c r="O1826" s="620" t="str">
        <f t="shared" si="314"/>
        <v/>
      </c>
      <c r="P1826" s="31" t="str">
        <f t="shared" si="315"/>
        <v/>
      </c>
      <c r="Q1826" s="620">
        <f t="shared" si="316"/>
        <v>4</v>
      </c>
      <c r="R1826" s="620">
        <f t="shared" si="317"/>
        <v>1438</v>
      </c>
      <c r="S1826" s="620">
        <f t="shared" si="318"/>
        <v>1438</v>
      </c>
    </row>
    <row r="1827" spans="1:19" ht="12.75" customHeight="1" thickBot="1" x14ac:dyDescent="0.25">
      <c r="A1827" s="341" t="s">
        <v>708</v>
      </c>
      <c r="B1827" s="341" t="s">
        <v>792</v>
      </c>
      <c r="C1827" s="341" t="s">
        <v>673</v>
      </c>
      <c r="F1827" s="341" t="s">
        <v>15</v>
      </c>
      <c r="G1827" s="354">
        <v>44418.583182870374</v>
      </c>
      <c r="H1827" s="354">
        <v>45393.570243055554</v>
      </c>
      <c r="I1827" s="19" t="str">
        <f t="shared" si="308"/>
        <v>J</v>
      </c>
      <c r="J1827" s="19" t="str">
        <f t="shared" si="309"/>
        <v>N</v>
      </c>
      <c r="K1827" s="19" t="str">
        <f t="shared" si="310"/>
        <v>zzzz</v>
      </c>
      <c r="L1827" s="19" t="str">
        <f t="shared" si="311"/>
        <v>BR</v>
      </c>
      <c r="M1827" s="341" t="str">
        <f t="shared" si="312"/>
        <v>M</v>
      </c>
      <c r="N1827" s="359" t="str">
        <f t="shared" si="313"/>
        <v/>
      </c>
      <c r="O1827" s="359" t="str">
        <f t="shared" si="314"/>
        <v/>
      </c>
      <c r="P1827" s="341" t="str">
        <f t="shared" si="315"/>
        <v/>
      </c>
      <c r="Q1827" s="359">
        <f t="shared" si="316"/>
        <v>5</v>
      </c>
      <c r="R1827" s="359">
        <f t="shared" si="317"/>
        <v>1439</v>
      </c>
      <c r="S1827" s="359">
        <f t="shared" si="318"/>
        <v>1439</v>
      </c>
    </row>
    <row r="1828" spans="1:19" ht="12.75" customHeight="1" thickBot="1" x14ac:dyDescent="0.25">
      <c r="A1828" s="31" t="s">
        <v>708</v>
      </c>
      <c r="B1828" s="31" t="s">
        <v>792</v>
      </c>
      <c r="C1828" s="31" t="s">
        <v>673</v>
      </c>
      <c r="F1828" s="31" t="s">
        <v>12</v>
      </c>
      <c r="G1828" s="354">
        <v>45068.457418981481</v>
      </c>
      <c r="H1828" s="354">
        <v>45068.457418981481</v>
      </c>
      <c r="I1828" s="19" t="str">
        <f t="shared" si="308"/>
        <v>J</v>
      </c>
      <c r="J1828" s="19" t="str">
        <f t="shared" si="309"/>
        <v>N</v>
      </c>
      <c r="K1828" s="19" t="str">
        <f t="shared" si="310"/>
        <v>zzzz</v>
      </c>
      <c r="L1828" s="19" t="str">
        <f t="shared" si="311"/>
        <v>BR</v>
      </c>
      <c r="M1828" s="31" t="str">
        <f t="shared" si="312"/>
        <v>M</v>
      </c>
      <c r="N1828" s="620" t="str">
        <f t="shared" si="313"/>
        <v/>
      </c>
      <c r="O1828" s="620" t="str">
        <f t="shared" si="314"/>
        <v/>
      </c>
      <c r="P1828" s="31" t="str">
        <f t="shared" si="315"/>
        <v/>
      </c>
      <c r="Q1828" s="620">
        <f t="shared" si="316"/>
        <v>6</v>
      </c>
      <c r="R1828" s="620">
        <f t="shared" si="317"/>
        <v>1440</v>
      </c>
      <c r="S1828" s="620">
        <f t="shared" si="318"/>
        <v>1440</v>
      </c>
    </row>
    <row r="1829" spans="1:19" ht="12.75" customHeight="1" thickBot="1" x14ac:dyDescent="0.25">
      <c r="A1829" s="31" t="s">
        <v>708</v>
      </c>
      <c r="B1829" s="31" t="s">
        <v>792</v>
      </c>
      <c r="C1829" s="31" t="s">
        <v>673</v>
      </c>
      <c r="F1829" s="31" t="s">
        <v>13</v>
      </c>
      <c r="G1829" s="354">
        <v>45113.493888888886</v>
      </c>
      <c r="H1829" s="354">
        <v>45113.493888888886</v>
      </c>
      <c r="I1829" s="19" t="str">
        <f t="shared" si="308"/>
        <v>J</v>
      </c>
      <c r="J1829" s="19" t="str">
        <f t="shared" si="309"/>
        <v>N</v>
      </c>
      <c r="K1829" s="19" t="str">
        <f t="shared" si="310"/>
        <v>zzzz</v>
      </c>
      <c r="L1829" s="19" t="str">
        <f t="shared" si="311"/>
        <v>BR</v>
      </c>
      <c r="M1829" s="31" t="str">
        <f t="shared" si="312"/>
        <v>M</v>
      </c>
      <c r="N1829" s="620">
        <f t="shared" si="313"/>
        <v>7</v>
      </c>
      <c r="O1829" s="620" t="str">
        <f t="shared" si="314"/>
        <v/>
      </c>
      <c r="P1829" s="31" t="str">
        <f t="shared" si="315"/>
        <v/>
      </c>
      <c r="Q1829" s="620">
        <f t="shared" si="316"/>
        <v>7</v>
      </c>
      <c r="R1829" s="620">
        <f t="shared" si="317"/>
        <v>1441</v>
      </c>
      <c r="S1829" s="620">
        <f t="shared" si="318"/>
        <v>1441</v>
      </c>
    </row>
    <row r="1830" spans="1:19" ht="12.75" customHeight="1" thickBot="1" x14ac:dyDescent="0.25">
      <c r="A1830" s="341" t="s">
        <v>488</v>
      </c>
      <c r="B1830" s="341" t="s">
        <v>828</v>
      </c>
      <c r="C1830" s="341" t="s">
        <v>673</v>
      </c>
      <c r="F1830" s="341" t="s">
        <v>6</v>
      </c>
      <c r="G1830" s="354">
        <v>45314.444502314815</v>
      </c>
      <c r="H1830" s="354">
        <v>45314.444502314815</v>
      </c>
      <c r="I1830" s="19" t="str">
        <f t="shared" si="308"/>
        <v>J</v>
      </c>
      <c r="J1830" s="19" t="str">
        <f t="shared" si="309"/>
        <v>N</v>
      </c>
      <c r="K1830" s="19" t="str">
        <f t="shared" si="310"/>
        <v>zzzz</v>
      </c>
      <c r="L1830" s="19" t="str">
        <f t="shared" si="311"/>
        <v>GI</v>
      </c>
      <c r="M1830" s="31" t="str">
        <f t="shared" si="312"/>
        <v>M</v>
      </c>
      <c r="N1830" s="620" t="str">
        <f t="shared" si="313"/>
        <v/>
      </c>
      <c r="O1830" s="620" t="str">
        <f t="shared" si="314"/>
        <v/>
      </c>
      <c r="P1830" s="31" t="str">
        <f t="shared" si="315"/>
        <v/>
      </c>
      <c r="Q1830" s="620">
        <f t="shared" si="316"/>
        <v>1</v>
      </c>
      <c r="R1830" s="620">
        <f t="shared" si="317"/>
        <v>1442</v>
      </c>
      <c r="S1830" s="620">
        <f t="shared" si="318"/>
        <v>1442</v>
      </c>
    </row>
    <row r="1831" spans="1:19" ht="12.75" customHeight="1" thickBot="1" x14ac:dyDescent="0.25">
      <c r="A1831" s="31" t="s">
        <v>488</v>
      </c>
      <c r="B1831" s="31" t="s">
        <v>829</v>
      </c>
      <c r="C1831" s="31" t="s">
        <v>673</v>
      </c>
      <c r="F1831" s="31" t="s">
        <v>7</v>
      </c>
      <c r="G1831" s="354">
        <v>43060.445439814815</v>
      </c>
      <c r="H1831" s="354">
        <v>44984.630243055559</v>
      </c>
      <c r="I1831" s="19" t="str">
        <f t="shared" si="308"/>
        <v>J</v>
      </c>
      <c r="J1831" s="19" t="str">
        <f t="shared" si="309"/>
        <v>N</v>
      </c>
      <c r="K1831" s="19" t="str">
        <f t="shared" si="310"/>
        <v>zzzz</v>
      </c>
      <c r="L1831" s="19" t="str">
        <f t="shared" si="311"/>
        <v>GI</v>
      </c>
      <c r="M1831" s="31" t="str">
        <f t="shared" si="312"/>
        <v>M</v>
      </c>
      <c r="N1831" s="620" t="str">
        <f t="shared" si="313"/>
        <v/>
      </c>
      <c r="O1831" s="620" t="str">
        <f t="shared" si="314"/>
        <v/>
      </c>
      <c r="P1831" s="31" t="str">
        <f t="shared" si="315"/>
        <v/>
      </c>
      <c r="Q1831" s="620">
        <f t="shared" si="316"/>
        <v>2</v>
      </c>
      <c r="R1831" s="620">
        <f t="shared" si="317"/>
        <v>1443</v>
      </c>
      <c r="S1831" s="620">
        <f t="shared" si="318"/>
        <v>1443</v>
      </c>
    </row>
    <row r="1832" spans="1:19" ht="12.75" customHeight="1" thickBot="1" x14ac:dyDescent="0.25">
      <c r="A1832" s="341" t="s">
        <v>488</v>
      </c>
      <c r="B1832" s="341" t="s">
        <v>828</v>
      </c>
      <c r="C1832" s="341" t="s">
        <v>673</v>
      </c>
      <c r="F1832" s="341" t="s">
        <v>8</v>
      </c>
      <c r="G1832" s="354">
        <v>42214.38994212963</v>
      </c>
      <c r="H1832" s="354">
        <v>45594.54519675926</v>
      </c>
      <c r="I1832" s="19" t="str">
        <f t="shared" si="308"/>
        <v>J</v>
      </c>
      <c r="J1832" s="19" t="str">
        <f t="shared" si="309"/>
        <v>N</v>
      </c>
      <c r="K1832" s="19" t="str">
        <f t="shared" si="310"/>
        <v>zzzz</v>
      </c>
      <c r="L1832" s="19" t="str">
        <f t="shared" si="311"/>
        <v>GI</v>
      </c>
      <c r="M1832" s="341" t="str">
        <f t="shared" si="312"/>
        <v>M</v>
      </c>
      <c r="N1832" s="359" t="str">
        <f t="shared" si="313"/>
        <v/>
      </c>
      <c r="O1832" s="359" t="str">
        <f t="shared" si="314"/>
        <v/>
      </c>
      <c r="P1832" s="341" t="str">
        <f t="shared" si="315"/>
        <v/>
      </c>
      <c r="Q1832" s="359">
        <f t="shared" si="316"/>
        <v>3</v>
      </c>
      <c r="R1832" s="359">
        <f t="shared" si="317"/>
        <v>1444</v>
      </c>
      <c r="S1832" s="359">
        <f t="shared" si="318"/>
        <v>1444</v>
      </c>
    </row>
    <row r="1833" spans="1:19" ht="12.75" customHeight="1" thickBot="1" x14ac:dyDescent="0.25">
      <c r="A1833" s="341" t="s">
        <v>488</v>
      </c>
      <c r="B1833" s="341" t="s">
        <v>828</v>
      </c>
      <c r="C1833" s="341" t="s">
        <v>673</v>
      </c>
      <c r="F1833" s="341" t="s">
        <v>9</v>
      </c>
      <c r="G1833" s="354">
        <v>45296.419247685182</v>
      </c>
      <c r="H1833" s="354">
        <v>45702.621157407404</v>
      </c>
      <c r="I1833" s="19" t="str">
        <f t="shared" si="308"/>
        <v>J</v>
      </c>
      <c r="J1833" s="19" t="str">
        <f t="shared" si="309"/>
        <v>N</v>
      </c>
      <c r="K1833" s="19" t="str">
        <f t="shared" si="310"/>
        <v>zzzz</v>
      </c>
      <c r="L1833" s="19" t="str">
        <f t="shared" si="311"/>
        <v>GI</v>
      </c>
      <c r="M1833" s="31" t="str">
        <f t="shared" si="312"/>
        <v>M</v>
      </c>
      <c r="N1833" s="620" t="str">
        <f t="shared" si="313"/>
        <v/>
      </c>
      <c r="O1833" s="620" t="str">
        <f t="shared" si="314"/>
        <v/>
      </c>
      <c r="P1833" s="31" t="str">
        <f t="shared" si="315"/>
        <v/>
      </c>
      <c r="Q1833" s="620">
        <f t="shared" si="316"/>
        <v>4</v>
      </c>
      <c r="R1833" s="620">
        <f t="shared" si="317"/>
        <v>1445</v>
      </c>
      <c r="S1833" s="620">
        <f t="shared" si="318"/>
        <v>1445</v>
      </c>
    </row>
    <row r="1834" spans="1:19" ht="12.75" customHeight="1" thickBot="1" x14ac:dyDescent="0.25">
      <c r="A1834" s="31" t="s">
        <v>488</v>
      </c>
      <c r="B1834" s="31" t="s">
        <v>828</v>
      </c>
      <c r="C1834" s="31" t="s">
        <v>673</v>
      </c>
      <c r="F1834" s="31" t="s">
        <v>11</v>
      </c>
      <c r="G1834" s="354">
        <v>44727.511932870373</v>
      </c>
      <c r="H1834" s="354">
        <v>44727.511932870373</v>
      </c>
      <c r="I1834" s="19" t="str">
        <f t="shared" si="308"/>
        <v>J</v>
      </c>
      <c r="J1834" s="19" t="str">
        <f t="shared" si="309"/>
        <v>N</v>
      </c>
      <c r="K1834" s="19" t="str">
        <f t="shared" si="310"/>
        <v>zzzz</v>
      </c>
      <c r="L1834" s="19" t="str">
        <f t="shared" si="311"/>
        <v>GI</v>
      </c>
      <c r="M1834" s="31" t="str">
        <f t="shared" si="312"/>
        <v>M</v>
      </c>
      <c r="N1834" s="620" t="str">
        <f t="shared" si="313"/>
        <v/>
      </c>
      <c r="O1834" s="620" t="str">
        <f t="shared" si="314"/>
        <v/>
      </c>
      <c r="P1834" s="31" t="str">
        <f t="shared" si="315"/>
        <v/>
      </c>
      <c r="Q1834" s="620">
        <f t="shared" si="316"/>
        <v>5</v>
      </c>
      <c r="R1834" s="620">
        <f t="shared" si="317"/>
        <v>1446</v>
      </c>
      <c r="S1834" s="620">
        <f t="shared" si="318"/>
        <v>1446</v>
      </c>
    </row>
    <row r="1835" spans="1:19" ht="12.75" customHeight="1" thickBot="1" x14ac:dyDescent="0.25">
      <c r="A1835" s="31" t="s">
        <v>488</v>
      </c>
      <c r="B1835" s="31" t="s">
        <v>828</v>
      </c>
      <c r="C1835" s="31" t="s">
        <v>673</v>
      </c>
      <c r="F1835" s="31" t="s">
        <v>15</v>
      </c>
      <c r="G1835" s="354">
        <v>44487.364490740743</v>
      </c>
      <c r="H1835" s="354">
        <v>45660.38857638889</v>
      </c>
      <c r="I1835" s="19" t="str">
        <f t="shared" si="308"/>
        <v>J</v>
      </c>
      <c r="J1835" s="19" t="str">
        <f t="shared" si="309"/>
        <v>N</v>
      </c>
      <c r="K1835" s="19" t="str">
        <f t="shared" si="310"/>
        <v>zzzz</v>
      </c>
      <c r="L1835" s="19" t="str">
        <f t="shared" si="311"/>
        <v>GI</v>
      </c>
      <c r="M1835" s="31" t="str">
        <f t="shared" si="312"/>
        <v>M</v>
      </c>
      <c r="N1835" s="620" t="str">
        <f t="shared" si="313"/>
        <v/>
      </c>
      <c r="O1835" s="620" t="str">
        <f t="shared" si="314"/>
        <v/>
      </c>
      <c r="P1835" s="31" t="str">
        <f t="shared" si="315"/>
        <v/>
      </c>
      <c r="Q1835" s="620">
        <f t="shared" si="316"/>
        <v>6</v>
      </c>
      <c r="R1835" s="620">
        <f t="shared" si="317"/>
        <v>1447</v>
      </c>
      <c r="S1835" s="620">
        <f t="shared" si="318"/>
        <v>1447</v>
      </c>
    </row>
    <row r="1836" spans="1:19" ht="12.75" customHeight="1" thickBot="1" x14ac:dyDescent="0.25">
      <c r="A1836" s="341" t="s">
        <v>488</v>
      </c>
      <c r="B1836" s="341" t="s">
        <v>828</v>
      </c>
      <c r="C1836" s="341" t="s">
        <v>673</v>
      </c>
      <c r="F1836" s="341" t="s">
        <v>12</v>
      </c>
      <c r="G1836" s="354">
        <v>45812.644085648149</v>
      </c>
      <c r="H1836" s="354">
        <v>45812.644085648149</v>
      </c>
      <c r="I1836" s="19" t="str">
        <f t="shared" si="308"/>
        <v>J</v>
      </c>
      <c r="J1836" s="19" t="str">
        <f t="shared" si="309"/>
        <v>N</v>
      </c>
      <c r="K1836" s="19" t="str">
        <f t="shared" si="310"/>
        <v>zzzz</v>
      </c>
      <c r="L1836" s="19" t="str">
        <f t="shared" si="311"/>
        <v>GI</v>
      </c>
      <c r="M1836" s="341" t="str">
        <f t="shared" si="312"/>
        <v>M</v>
      </c>
      <c r="N1836" s="359">
        <f t="shared" si="313"/>
        <v>7</v>
      </c>
      <c r="O1836" s="359" t="str">
        <f t="shared" si="314"/>
        <v/>
      </c>
      <c r="P1836" s="341" t="str">
        <f t="shared" si="315"/>
        <v/>
      </c>
      <c r="Q1836" s="359">
        <f t="shared" si="316"/>
        <v>7</v>
      </c>
      <c r="R1836" s="359">
        <f t="shared" si="317"/>
        <v>1448</v>
      </c>
      <c r="S1836" s="359">
        <f t="shared" si="318"/>
        <v>1448</v>
      </c>
    </row>
    <row r="1837" spans="1:19" ht="12.75" customHeight="1" thickBot="1" x14ac:dyDescent="0.25">
      <c r="A1837" s="31" t="s">
        <v>485</v>
      </c>
      <c r="B1837" s="31" t="s">
        <v>830</v>
      </c>
      <c r="C1837" s="31" t="s">
        <v>673</v>
      </c>
      <c r="F1837" s="31" t="s">
        <v>6</v>
      </c>
      <c r="G1837" s="354">
        <v>45314.444745370369</v>
      </c>
      <c r="H1837" s="354">
        <v>45314.444745370369</v>
      </c>
      <c r="I1837" s="19" t="str">
        <f t="shared" si="308"/>
        <v>J</v>
      </c>
      <c r="J1837" s="19" t="str">
        <f t="shared" si="309"/>
        <v>N</v>
      </c>
      <c r="K1837" s="19" t="str">
        <f t="shared" si="310"/>
        <v>zzzz</v>
      </c>
      <c r="L1837" s="19" t="str">
        <f t="shared" si="311"/>
        <v>GI</v>
      </c>
      <c r="M1837" s="31" t="str">
        <f t="shared" si="312"/>
        <v>M</v>
      </c>
      <c r="N1837" s="620" t="str">
        <f t="shared" si="313"/>
        <v/>
      </c>
      <c r="O1837" s="620" t="str">
        <f t="shared" si="314"/>
        <v/>
      </c>
      <c r="P1837" s="31" t="str">
        <f t="shared" si="315"/>
        <v/>
      </c>
      <c r="Q1837" s="620">
        <f t="shared" si="316"/>
        <v>1</v>
      </c>
      <c r="R1837" s="620">
        <f t="shared" si="317"/>
        <v>1449</v>
      </c>
      <c r="S1837" s="620">
        <f t="shared" si="318"/>
        <v>1449</v>
      </c>
    </row>
    <row r="1838" spans="1:19" ht="13.5" thickBot="1" x14ac:dyDescent="0.25">
      <c r="A1838" s="31" t="s">
        <v>485</v>
      </c>
      <c r="B1838" s="31" t="s">
        <v>830</v>
      </c>
      <c r="C1838" s="31" t="s">
        <v>673</v>
      </c>
      <c r="F1838" s="31" t="s">
        <v>9</v>
      </c>
      <c r="G1838" s="354">
        <v>45309.452048611114</v>
      </c>
      <c r="H1838" s="354">
        <v>45632.582997685182</v>
      </c>
      <c r="I1838" s="19" t="str">
        <f t="shared" si="308"/>
        <v>J</v>
      </c>
      <c r="J1838" s="19" t="str">
        <f t="shared" si="309"/>
        <v>N</v>
      </c>
      <c r="K1838" s="19" t="str">
        <f t="shared" si="310"/>
        <v>zzzz</v>
      </c>
      <c r="L1838" s="19" t="str">
        <f t="shared" si="311"/>
        <v>GI</v>
      </c>
      <c r="M1838" s="31" t="str">
        <f t="shared" si="312"/>
        <v>M</v>
      </c>
      <c r="N1838" s="620" t="str">
        <f t="shared" si="313"/>
        <v/>
      </c>
      <c r="O1838" s="620" t="str">
        <f t="shared" si="314"/>
        <v/>
      </c>
      <c r="P1838" s="31" t="str">
        <f t="shared" si="315"/>
        <v/>
      </c>
      <c r="Q1838" s="620">
        <f t="shared" si="316"/>
        <v>2</v>
      </c>
      <c r="R1838" s="620">
        <f t="shared" si="317"/>
        <v>1450</v>
      </c>
      <c r="S1838" s="620">
        <f t="shared" si="318"/>
        <v>1450</v>
      </c>
    </row>
    <row r="1839" spans="1:19" ht="13.5" thickBot="1" x14ac:dyDescent="0.25">
      <c r="A1839" s="31" t="s">
        <v>485</v>
      </c>
      <c r="B1839" s="31" t="s">
        <v>830</v>
      </c>
      <c r="C1839" s="31" t="s">
        <v>673</v>
      </c>
      <c r="F1839" s="31" t="s">
        <v>11</v>
      </c>
      <c r="G1839" s="354">
        <v>45803.478402777779</v>
      </c>
      <c r="H1839" s="354">
        <v>45803.478402777779</v>
      </c>
      <c r="I1839" s="19" t="str">
        <f t="shared" si="308"/>
        <v>J</v>
      </c>
      <c r="J1839" s="19" t="str">
        <f t="shared" si="309"/>
        <v>N</v>
      </c>
      <c r="K1839" s="19" t="str">
        <f t="shared" si="310"/>
        <v>zzzz</v>
      </c>
      <c r="L1839" s="19" t="str">
        <f t="shared" si="311"/>
        <v>GI</v>
      </c>
      <c r="M1839" s="31" t="str">
        <f t="shared" si="312"/>
        <v>M</v>
      </c>
      <c r="N1839" s="620" t="str">
        <f t="shared" si="313"/>
        <v/>
      </c>
      <c r="O1839" s="620" t="str">
        <f t="shared" si="314"/>
        <v/>
      </c>
      <c r="P1839" s="31" t="str">
        <f t="shared" si="315"/>
        <v/>
      </c>
      <c r="Q1839" s="620">
        <f t="shared" si="316"/>
        <v>3</v>
      </c>
      <c r="R1839" s="620">
        <f t="shared" si="317"/>
        <v>1451</v>
      </c>
      <c r="S1839" s="620">
        <f t="shared" si="318"/>
        <v>1451</v>
      </c>
    </row>
    <row r="1840" spans="1:19" ht="13.5" thickBot="1" x14ac:dyDescent="0.25">
      <c r="A1840" s="31" t="s">
        <v>485</v>
      </c>
      <c r="B1840" s="31" t="s">
        <v>830</v>
      </c>
      <c r="C1840" s="31" t="s">
        <v>673</v>
      </c>
      <c r="F1840" s="31" t="s">
        <v>15</v>
      </c>
      <c r="G1840" s="354">
        <v>44487.364212962966</v>
      </c>
      <c r="H1840" s="354">
        <v>45660.388703703706</v>
      </c>
      <c r="I1840" s="19" t="str">
        <f t="shared" si="308"/>
        <v>J</v>
      </c>
      <c r="J1840" s="19" t="str">
        <f t="shared" si="309"/>
        <v>N</v>
      </c>
      <c r="K1840" s="19" t="str">
        <f t="shared" si="310"/>
        <v>zzzz</v>
      </c>
      <c r="L1840" s="19" t="str">
        <f t="shared" si="311"/>
        <v>GI</v>
      </c>
      <c r="M1840" s="31" t="str">
        <f t="shared" si="312"/>
        <v>M</v>
      </c>
      <c r="N1840" s="620" t="str">
        <f t="shared" si="313"/>
        <v/>
      </c>
      <c r="O1840" s="620" t="str">
        <f t="shared" si="314"/>
        <v/>
      </c>
      <c r="P1840" s="31" t="str">
        <f t="shared" si="315"/>
        <v/>
      </c>
      <c r="Q1840" s="620">
        <f t="shared" si="316"/>
        <v>4</v>
      </c>
      <c r="R1840" s="620">
        <f t="shared" si="317"/>
        <v>1452</v>
      </c>
      <c r="S1840" s="620">
        <f t="shared" si="318"/>
        <v>1452</v>
      </c>
    </row>
    <row r="1841" spans="1:19" ht="13.5" thickBot="1" x14ac:dyDescent="0.25">
      <c r="A1841" s="31" t="s">
        <v>485</v>
      </c>
      <c r="B1841" s="31" t="s">
        <v>830</v>
      </c>
      <c r="C1841" s="31" t="s">
        <v>673</v>
      </c>
      <c r="F1841" s="31" t="s">
        <v>12</v>
      </c>
      <c r="G1841" s="354">
        <v>39546.491111111114</v>
      </c>
      <c r="H1841" s="354">
        <v>44875.421550925923</v>
      </c>
      <c r="I1841" s="19" t="str">
        <f t="shared" si="308"/>
        <v>J</v>
      </c>
      <c r="J1841" s="19" t="str">
        <f t="shared" si="309"/>
        <v>N</v>
      </c>
      <c r="K1841" s="19" t="str">
        <f t="shared" si="310"/>
        <v>zzzz</v>
      </c>
      <c r="L1841" s="19" t="str">
        <f t="shared" si="311"/>
        <v>GI</v>
      </c>
      <c r="M1841" s="31" t="str">
        <f t="shared" si="312"/>
        <v>M</v>
      </c>
      <c r="N1841" s="620">
        <f t="shared" si="313"/>
        <v>5</v>
      </c>
      <c r="O1841" s="620" t="str">
        <f t="shared" si="314"/>
        <v/>
      </c>
      <c r="P1841" s="31" t="str">
        <f t="shared" si="315"/>
        <v/>
      </c>
      <c r="Q1841" s="620">
        <f t="shared" si="316"/>
        <v>5</v>
      </c>
      <c r="R1841" s="620">
        <f t="shared" si="317"/>
        <v>1453</v>
      </c>
      <c r="S1841" s="620">
        <f t="shared" si="318"/>
        <v>1453</v>
      </c>
    </row>
    <row r="1842" spans="1:19" ht="13.5" thickBot="1" x14ac:dyDescent="0.25">
      <c r="A1842" s="341" t="s">
        <v>679</v>
      </c>
      <c r="B1842" s="341" t="s">
        <v>833</v>
      </c>
      <c r="C1842" s="341" t="s">
        <v>673</v>
      </c>
      <c r="F1842" s="341" t="s">
        <v>6</v>
      </c>
      <c r="G1842" s="354">
        <v>45314.449675925927</v>
      </c>
      <c r="H1842" s="354">
        <v>45314.449675925927</v>
      </c>
      <c r="I1842" s="19" t="str">
        <f t="shared" si="308"/>
        <v>J</v>
      </c>
      <c r="J1842" s="19" t="str">
        <f t="shared" si="309"/>
        <v>N</v>
      </c>
      <c r="K1842" s="19" t="str">
        <f t="shared" si="310"/>
        <v>zzzz</v>
      </c>
      <c r="L1842" s="19" t="str">
        <f t="shared" si="311"/>
        <v>HI</v>
      </c>
      <c r="M1842" s="341" t="str">
        <f t="shared" si="312"/>
        <v>N</v>
      </c>
      <c r="N1842" s="359" t="str">
        <f t="shared" si="313"/>
        <v/>
      </c>
      <c r="O1842" s="359" t="str">
        <f t="shared" si="314"/>
        <v/>
      </c>
      <c r="P1842" s="341" t="str">
        <f t="shared" si="315"/>
        <v/>
      </c>
      <c r="Q1842" s="359">
        <f t="shared" si="316"/>
        <v>1</v>
      </c>
      <c r="R1842" s="359">
        <f t="shared" si="317"/>
        <v>1454</v>
      </c>
      <c r="S1842" s="359">
        <f t="shared" si="318"/>
        <v>1454</v>
      </c>
    </row>
    <row r="1843" spans="1:19" ht="13.5" thickBot="1" x14ac:dyDescent="0.25">
      <c r="A1843" s="341" t="s">
        <v>679</v>
      </c>
      <c r="B1843" s="341" t="s">
        <v>833</v>
      </c>
      <c r="C1843" s="341" t="s">
        <v>673</v>
      </c>
      <c r="F1843" s="341" t="s">
        <v>9</v>
      </c>
      <c r="G1843" s="354">
        <v>45309.455995370372</v>
      </c>
      <c r="H1843" s="354">
        <v>45632.591365740744</v>
      </c>
      <c r="I1843" s="19" t="str">
        <f t="shared" si="308"/>
        <v>J</v>
      </c>
      <c r="J1843" s="19" t="str">
        <f t="shared" si="309"/>
        <v>N</v>
      </c>
      <c r="K1843" s="19" t="str">
        <f t="shared" si="310"/>
        <v>zzzz</v>
      </c>
      <c r="L1843" s="19" t="str">
        <f t="shared" si="311"/>
        <v>HI</v>
      </c>
      <c r="M1843" s="341" t="str">
        <f t="shared" si="312"/>
        <v>N</v>
      </c>
      <c r="N1843" s="359" t="str">
        <f t="shared" si="313"/>
        <v/>
      </c>
      <c r="O1843" s="359" t="str">
        <f t="shared" si="314"/>
        <v/>
      </c>
      <c r="P1843" s="341" t="str">
        <f t="shared" si="315"/>
        <v/>
      </c>
      <c r="Q1843" s="359">
        <f t="shared" si="316"/>
        <v>2</v>
      </c>
      <c r="R1843" s="359">
        <f t="shared" si="317"/>
        <v>1455</v>
      </c>
      <c r="S1843" s="359">
        <f t="shared" si="318"/>
        <v>1455</v>
      </c>
    </row>
    <row r="1844" spans="1:19" ht="13.5" thickBot="1" x14ac:dyDescent="0.25">
      <c r="A1844" s="341" t="s">
        <v>679</v>
      </c>
      <c r="B1844" s="341" t="s">
        <v>833</v>
      </c>
      <c r="C1844" s="341" t="s">
        <v>673</v>
      </c>
      <c r="F1844" s="341" t="s">
        <v>11</v>
      </c>
      <c r="G1844" s="354">
        <v>45803.480069444442</v>
      </c>
      <c r="H1844" s="354">
        <v>45803.480069444442</v>
      </c>
      <c r="I1844" s="19" t="str">
        <f t="shared" si="308"/>
        <v>J</v>
      </c>
      <c r="J1844" s="19" t="str">
        <f t="shared" si="309"/>
        <v>N</v>
      </c>
      <c r="K1844" s="19" t="str">
        <f t="shared" si="310"/>
        <v>zzzz</v>
      </c>
      <c r="L1844" s="19" t="str">
        <f t="shared" si="311"/>
        <v>HI</v>
      </c>
      <c r="M1844" s="31" t="str">
        <f t="shared" si="312"/>
        <v>N</v>
      </c>
      <c r="N1844" s="620" t="str">
        <f t="shared" si="313"/>
        <v/>
      </c>
      <c r="O1844" s="620" t="str">
        <f t="shared" si="314"/>
        <v/>
      </c>
      <c r="P1844" s="31" t="str">
        <f t="shared" si="315"/>
        <v/>
      </c>
      <c r="Q1844" s="620">
        <f t="shared" si="316"/>
        <v>3</v>
      </c>
      <c r="R1844" s="620">
        <f t="shared" si="317"/>
        <v>1456</v>
      </c>
      <c r="S1844" s="620">
        <f t="shared" si="318"/>
        <v>1456</v>
      </c>
    </row>
    <row r="1845" spans="1:19" ht="13.5" thickBot="1" x14ac:dyDescent="0.25">
      <c r="A1845" s="31" t="s">
        <v>679</v>
      </c>
      <c r="B1845" s="31" t="s">
        <v>833</v>
      </c>
      <c r="C1845" s="31" t="s">
        <v>673</v>
      </c>
      <c r="F1845" s="31" t="s">
        <v>15</v>
      </c>
      <c r="G1845" s="354">
        <v>44523</v>
      </c>
      <c r="H1845" s="354">
        <v>44977.388553240744</v>
      </c>
      <c r="I1845" s="19" t="str">
        <f t="shared" si="308"/>
        <v>J</v>
      </c>
      <c r="J1845" s="19" t="str">
        <f t="shared" si="309"/>
        <v>N</v>
      </c>
      <c r="K1845" s="19" t="str">
        <f t="shared" si="310"/>
        <v>zzzz</v>
      </c>
      <c r="L1845" s="19" t="str">
        <f t="shared" si="311"/>
        <v>HI</v>
      </c>
      <c r="M1845" s="31" t="str">
        <f t="shared" si="312"/>
        <v>N</v>
      </c>
      <c r="N1845" s="620" t="str">
        <f t="shared" si="313"/>
        <v/>
      </c>
      <c r="O1845" s="620" t="str">
        <f t="shared" si="314"/>
        <v/>
      </c>
      <c r="P1845" s="31" t="str">
        <f t="shared" si="315"/>
        <v/>
      </c>
      <c r="Q1845" s="620">
        <f t="shared" si="316"/>
        <v>4</v>
      </c>
      <c r="R1845" s="620">
        <f t="shared" si="317"/>
        <v>1457</v>
      </c>
      <c r="S1845" s="620">
        <f t="shared" si="318"/>
        <v>1457</v>
      </c>
    </row>
    <row r="1846" spans="1:19" ht="13.5" thickBot="1" x14ac:dyDescent="0.25">
      <c r="A1846" s="31" t="s">
        <v>679</v>
      </c>
      <c r="B1846" s="31" t="s">
        <v>833</v>
      </c>
      <c r="C1846" s="31" t="s">
        <v>673</v>
      </c>
      <c r="F1846" s="31" t="s">
        <v>12</v>
      </c>
      <c r="G1846" s="354">
        <v>45503.62127314815</v>
      </c>
      <c r="H1846" s="354">
        <v>45504.393564814818</v>
      </c>
      <c r="I1846" s="19" t="str">
        <f t="shared" si="308"/>
        <v>J</v>
      </c>
      <c r="J1846" s="19" t="str">
        <f t="shared" si="309"/>
        <v>N</v>
      </c>
      <c r="K1846" s="19" t="str">
        <f t="shared" si="310"/>
        <v>zzzz</v>
      </c>
      <c r="L1846" s="19" t="str">
        <f t="shared" si="311"/>
        <v>HI</v>
      </c>
      <c r="M1846" s="31" t="str">
        <f t="shared" si="312"/>
        <v>N</v>
      </c>
      <c r="N1846" s="620" t="str">
        <f t="shared" si="313"/>
        <v/>
      </c>
      <c r="O1846" s="620" t="str">
        <f t="shared" si="314"/>
        <v/>
      </c>
      <c r="P1846" s="31" t="str">
        <f t="shared" si="315"/>
        <v/>
      </c>
      <c r="Q1846" s="620">
        <f t="shared" si="316"/>
        <v>5</v>
      </c>
      <c r="R1846" s="620">
        <f t="shared" si="317"/>
        <v>1458</v>
      </c>
      <c r="S1846" s="620">
        <f t="shared" si="318"/>
        <v>1458</v>
      </c>
    </row>
    <row r="1847" spans="1:19" ht="13.5" thickBot="1" x14ac:dyDescent="0.25">
      <c r="A1847" s="31" t="s">
        <v>679</v>
      </c>
      <c r="B1847" s="31" t="s">
        <v>2155</v>
      </c>
      <c r="C1847" s="31" t="s">
        <v>673</v>
      </c>
      <c r="F1847" s="31" t="s">
        <v>13</v>
      </c>
      <c r="G1847" s="354">
        <v>45552.710833333331</v>
      </c>
      <c r="H1847" s="354">
        <v>45552.710833333331</v>
      </c>
      <c r="I1847" s="19" t="str">
        <f t="shared" si="308"/>
        <v>J</v>
      </c>
      <c r="J1847" s="19" t="str">
        <f t="shared" si="309"/>
        <v>N</v>
      </c>
      <c r="K1847" s="19" t="str">
        <f t="shared" si="310"/>
        <v>zzzz</v>
      </c>
      <c r="L1847" s="19" t="str">
        <f t="shared" si="311"/>
        <v>HI</v>
      </c>
      <c r="M1847" s="31" t="str">
        <f t="shared" si="312"/>
        <v>N</v>
      </c>
      <c r="N1847" s="620">
        <f t="shared" si="313"/>
        <v>6</v>
      </c>
      <c r="O1847" s="620" t="str">
        <f t="shared" si="314"/>
        <v/>
      </c>
      <c r="P1847" s="31" t="str">
        <f t="shared" si="315"/>
        <v/>
      </c>
      <c r="Q1847" s="620">
        <f t="shared" si="316"/>
        <v>6</v>
      </c>
      <c r="R1847" s="620">
        <f t="shared" si="317"/>
        <v>1459</v>
      </c>
      <c r="S1847" s="620">
        <f t="shared" si="318"/>
        <v>1459</v>
      </c>
    </row>
    <row r="1848" spans="1:19" ht="13.5" thickBot="1" x14ac:dyDescent="0.25">
      <c r="A1848" s="31" t="s">
        <v>60</v>
      </c>
      <c r="B1848" s="31" t="s">
        <v>835</v>
      </c>
      <c r="C1848" s="31" t="s">
        <v>673</v>
      </c>
      <c r="F1848" s="31" t="s">
        <v>6</v>
      </c>
      <c r="G1848" s="354">
        <v>45314.449895833335</v>
      </c>
      <c r="H1848" s="354">
        <v>45314.449895833335</v>
      </c>
      <c r="I1848" s="19" t="str">
        <f t="shared" si="308"/>
        <v>J</v>
      </c>
      <c r="J1848" s="19" t="str">
        <f t="shared" si="309"/>
        <v>N</v>
      </c>
      <c r="K1848" s="19" t="str">
        <f t="shared" si="310"/>
        <v>zzzz</v>
      </c>
      <c r="L1848" s="19" t="str">
        <f t="shared" si="311"/>
        <v>HO</v>
      </c>
      <c r="M1848" s="31" t="str">
        <f t="shared" si="312"/>
        <v>N</v>
      </c>
      <c r="N1848" s="620" t="str">
        <f t="shared" si="313"/>
        <v/>
      </c>
      <c r="O1848" s="620" t="str">
        <f t="shared" si="314"/>
        <v/>
      </c>
      <c r="P1848" s="31" t="str">
        <f t="shared" si="315"/>
        <v/>
      </c>
      <c r="Q1848" s="620">
        <f t="shared" si="316"/>
        <v>1</v>
      </c>
      <c r="R1848" s="620">
        <f t="shared" si="317"/>
        <v>1460</v>
      </c>
      <c r="S1848" s="620">
        <f t="shared" si="318"/>
        <v>1460</v>
      </c>
    </row>
    <row r="1849" spans="1:19" ht="13.5" thickBot="1" x14ac:dyDescent="0.25">
      <c r="A1849" s="31" t="s">
        <v>60</v>
      </c>
      <c r="B1849" s="31" t="s">
        <v>533</v>
      </c>
      <c r="C1849" s="31" t="s">
        <v>673</v>
      </c>
      <c r="F1849" s="31" t="s">
        <v>7</v>
      </c>
      <c r="G1849" s="354">
        <v>43222.420474537037</v>
      </c>
      <c r="H1849" s="354">
        <v>44984.625034722223</v>
      </c>
      <c r="I1849" s="19" t="str">
        <f t="shared" si="308"/>
        <v>J</v>
      </c>
      <c r="J1849" s="19" t="str">
        <f t="shared" si="309"/>
        <v>N</v>
      </c>
      <c r="K1849" s="19" t="str">
        <f t="shared" si="310"/>
        <v>zzzz</v>
      </c>
      <c r="L1849" s="19" t="str">
        <f t="shared" si="311"/>
        <v>HO</v>
      </c>
      <c r="M1849" s="31" t="str">
        <f t="shared" si="312"/>
        <v>N</v>
      </c>
      <c r="N1849" s="620" t="str">
        <f t="shared" si="313"/>
        <v/>
      </c>
      <c r="O1849" s="620" t="str">
        <f t="shared" si="314"/>
        <v/>
      </c>
      <c r="P1849" s="31" t="str">
        <f t="shared" si="315"/>
        <v/>
      </c>
      <c r="Q1849" s="620">
        <f t="shared" si="316"/>
        <v>2</v>
      </c>
      <c r="R1849" s="620">
        <f t="shared" si="317"/>
        <v>1461</v>
      </c>
      <c r="S1849" s="620">
        <f t="shared" si="318"/>
        <v>1461</v>
      </c>
    </row>
    <row r="1850" spans="1:19" ht="13.5" thickBot="1" x14ac:dyDescent="0.25">
      <c r="A1850" s="31" t="s">
        <v>60</v>
      </c>
      <c r="B1850" s="31" t="s">
        <v>835</v>
      </c>
      <c r="C1850" s="31" t="s">
        <v>673</v>
      </c>
      <c r="F1850" s="31" t="s">
        <v>9</v>
      </c>
      <c r="G1850" s="354">
        <v>45309.456724537034</v>
      </c>
      <c r="H1850" s="354">
        <v>45632.591458333336</v>
      </c>
      <c r="I1850" s="19" t="str">
        <f t="shared" si="308"/>
        <v>J</v>
      </c>
      <c r="J1850" s="19" t="str">
        <f t="shared" si="309"/>
        <v>N</v>
      </c>
      <c r="K1850" s="19" t="str">
        <f t="shared" si="310"/>
        <v>zzzz</v>
      </c>
      <c r="L1850" s="19" t="str">
        <f t="shared" si="311"/>
        <v>HO</v>
      </c>
      <c r="M1850" s="31" t="str">
        <f t="shared" si="312"/>
        <v>N</v>
      </c>
      <c r="N1850" s="620" t="str">
        <f t="shared" si="313"/>
        <v/>
      </c>
      <c r="O1850" s="620" t="str">
        <f t="shared" si="314"/>
        <v/>
      </c>
      <c r="P1850" s="31" t="str">
        <f t="shared" si="315"/>
        <v/>
      </c>
      <c r="Q1850" s="620">
        <f t="shared" si="316"/>
        <v>3</v>
      </c>
      <c r="R1850" s="620">
        <f t="shared" si="317"/>
        <v>1462</v>
      </c>
      <c r="S1850" s="620">
        <f t="shared" si="318"/>
        <v>1462</v>
      </c>
    </row>
    <row r="1851" spans="1:19" ht="13.5" thickBot="1" x14ac:dyDescent="0.25">
      <c r="A1851" s="31" t="s">
        <v>60</v>
      </c>
      <c r="B1851" s="31" t="s">
        <v>835</v>
      </c>
      <c r="C1851" s="31" t="s">
        <v>673</v>
      </c>
      <c r="F1851" s="31" t="s">
        <v>11</v>
      </c>
      <c r="G1851" s="354">
        <v>45803.480393518519</v>
      </c>
      <c r="H1851" s="354">
        <v>45803.480393518519</v>
      </c>
      <c r="I1851" s="19" t="str">
        <f t="shared" si="308"/>
        <v>J</v>
      </c>
      <c r="J1851" s="19" t="str">
        <f t="shared" si="309"/>
        <v>N</v>
      </c>
      <c r="K1851" s="19" t="str">
        <f t="shared" si="310"/>
        <v>zzzz</v>
      </c>
      <c r="L1851" s="19" t="str">
        <f t="shared" si="311"/>
        <v>HO</v>
      </c>
      <c r="M1851" s="31" t="str">
        <f t="shared" si="312"/>
        <v>N</v>
      </c>
      <c r="N1851" s="620" t="str">
        <f t="shared" si="313"/>
        <v/>
      </c>
      <c r="O1851" s="620" t="str">
        <f t="shared" si="314"/>
        <v/>
      </c>
      <c r="P1851" s="31" t="str">
        <f t="shared" si="315"/>
        <v/>
      </c>
      <c r="Q1851" s="620">
        <f t="shared" si="316"/>
        <v>4</v>
      </c>
      <c r="R1851" s="620">
        <f t="shared" si="317"/>
        <v>1463</v>
      </c>
      <c r="S1851" s="620">
        <f t="shared" si="318"/>
        <v>1463</v>
      </c>
    </row>
    <row r="1852" spans="1:19" ht="13.5" thickBot="1" x14ac:dyDescent="0.25">
      <c r="A1852" s="31" t="s">
        <v>60</v>
      </c>
      <c r="B1852" s="31" t="s">
        <v>835</v>
      </c>
      <c r="C1852" s="31" t="s">
        <v>673</v>
      </c>
      <c r="F1852" s="31" t="s">
        <v>15</v>
      </c>
      <c r="G1852" s="354">
        <v>44523</v>
      </c>
      <c r="H1852" s="354">
        <v>45660.391215277778</v>
      </c>
      <c r="I1852" s="19" t="str">
        <f t="shared" si="308"/>
        <v>J</v>
      </c>
      <c r="J1852" s="19" t="str">
        <f t="shared" si="309"/>
        <v>N</v>
      </c>
      <c r="K1852" s="19" t="str">
        <f t="shared" si="310"/>
        <v>zzzz</v>
      </c>
      <c r="L1852" s="19" t="str">
        <f t="shared" si="311"/>
        <v>HO</v>
      </c>
      <c r="M1852" s="31" t="str">
        <f t="shared" si="312"/>
        <v>N</v>
      </c>
      <c r="N1852" s="620" t="str">
        <f t="shared" si="313"/>
        <v/>
      </c>
      <c r="O1852" s="620" t="str">
        <f t="shared" si="314"/>
        <v/>
      </c>
      <c r="P1852" s="31" t="str">
        <f t="shared" si="315"/>
        <v/>
      </c>
      <c r="Q1852" s="620">
        <f t="shared" si="316"/>
        <v>5</v>
      </c>
      <c r="R1852" s="620">
        <f t="shared" si="317"/>
        <v>1464</v>
      </c>
      <c r="S1852" s="620">
        <f t="shared" si="318"/>
        <v>1464</v>
      </c>
    </row>
    <row r="1853" spans="1:19" ht="13.5" thickBot="1" x14ac:dyDescent="0.25">
      <c r="A1853" s="31" t="s">
        <v>60</v>
      </c>
      <c r="B1853" s="31" t="s">
        <v>835</v>
      </c>
      <c r="C1853" s="31" t="s">
        <v>673</v>
      </c>
      <c r="F1853" s="31" t="s">
        <v>12</v>
      </c>
      <c r="G1853" s="354">
        <v>39624.301319444443</v>
      </c>
      <c r="H1853" s="354">
        <v>44756.380416666667</v>
      </c>
      <c r="I1853" s="19" t="str">
        <f t="shared" si="308"/>
        <v>J</v>
      </c>
      <c r="J1853" s="19" t="str">
        <f t="shared" si="309"/>
        <v>N</v>
      </c>
      <c r="K1853" s="19" t="str">
        <f t="shared" si="310"/>
        <v>zzzz</v>
      </c>
      <c r="L1853" s="19" t="str">
        <f t="shared" si="311"/>
        <v>HO</v>
      </c>
      <c r="M1853" s="31" t="str">
        <f t="shared" si="312"/>
        <v>N</v>
      </c>
      <c r="N1853" s="620">
        <f t="shared" si="313"/>
        <v>6</v>
      </c>
      <c r="O1853" s="620" t="str">
        <f t="shared" si="314"/>
        <v/>
      </c>
      <c r="P1853" s="31" t="str">
        <f t="shared" si="315"/>
        <v/>
      </c>
      <c r="Q1853" s="620">
        <f t="shared" si="316"/>
        <v>6</v>
      </c>
      <c r="R1853" s="620">
        <f t="shared" si="317"/>
        <v>1465</v>
      </c>
      <c r="S1853" s="620">
        <f t="shared" si="318"/>
        <v>1465</v>
      </c>
    </row>
    <row r="1854" spans="1:19" ht="13.5" thickBot="1" x14ac:dyDescent="0.25">
      <c r="A1854" s="31" t="s">
        <v>23</v>
      </c>
      <c r="B1854" s="31" t="s">
        <v>674</v>
      </c>
      <c r="C1854" s="31" t="s">
        <v>673</v>
      </c>
      <c r="F1854" s="31" t="s">
        <v>6</v>
      </c>
      <c r="G1854" s="354">
        <v>45314.40247685185</v>
      </c>
      <c r="H1854" s="354">
        <v>45314.40247685185</v>
      </c>
      <c r="I1854" s="19" t="str">
        <f t="shared" si="308"/>
        <v>J</v>
      </c>
      <c r="J1854" s="19" t="str">
        <f t="shared" si="309"/>
        <v>N</v>
      </c>
      <c r="K1854" s="19" t="str">
        <f t="shared" si="310"/>
        <v>zzzz</v>
      </c>
      <c r="L1854" s="19" t="str">
        <f t="shared" si="311"/>
        <v>AF</v>
      </c>
      <c r="M1854" s="31" t="str">
        <f t="shared" si="312"/>
        <v>O</v>
      </c>
      <c r="N1854" s="620" t="str">
        <f t="shared" si="313"/>
        <v/>
      </c>
      <c r="O1854" s="620" t="str">
        <f t="shared" si="314"/>
        <v/>
      </c>
      <c r="P1854" s="31" t="str">
        <f t="shared" si="315"/>
        <v/>
      </c>
      <c r="Q1854" s="620">
        <f t="shared" si="316"/>
        <v>1</v>
      </c>
      <c r="R1854" s="620">
        <f t="shared" si="317"/>
        <v>1466</v>
      </c>
      <c r="S1854" s="620">
        <f t="shared" si="318"/>
        <v>1466</v>
      </c>
    </row>
    <row r="1855" spans="1:19" ht="13.5" thickBot="1" x14ac:dyDescent="0.25">
      <c r="A1855" s="341" t="s">
        <v>23</v>
      </c>
      <c r="B1855" s="341" t="s">
        <v>674</v>
      </c>
      <c r="C1855" s="341" t="s">
        <v>673</v>
      </c>
      <c r="F1855" s="341" t="s">
        <v>8</v>
      </c>
      <c r="G1855" s="354">
        <v>45205.465567129628</v>
      </c>
      <c r="H1855" s="354">
        <v>45205.465567129628</v>
      </c>
      <c r="I1855" s="19" t="str">
        <f t="shared" si="308"/>
        <v>J</v>
      </c>
      <c r="J1855" s="19" t="str">
        <f t="shared" si="309"/>
        <v>N</v>
      </c>
      <c r="K1855" s="19" t="str">
        <f t="shared" si="310"/>
        <v>zzzz</v>
      </c>
      <c r="L1855" s="19" t="str">
        <f t="shared" si="311"/>
        <v>AF</v>
      </c>
      <c r="M1855" s="341" t="str">
        <f t="shared" si="312"/>
        <v>O</v>
      </c>
      <c r="N1855" s="359" t="str">
        <f t="shared" si="313"/>
        <v/>
      </c>
      <c r="O1855" s="359" t="str">
        <f t="shared" si="314"/>
        <v/>
      </c>
      <c r="P1855" s="341" t="str">
        <f t="shared" si="315"/>
        <v/>
      </c>
      <c r="Q1855" s="359">
        <f t="shared" si="316"/>
        <v>2</v>
      </c>
      <c r="R1855" s="359">
        <f t="shared" si="317"/>
        <v>1467</v>
      </c>
      <c r="S1855" s="359">
        <f t="shared" si="318"/>
        <v>1467</v>
      </c>
    </row>
    <row r="1856" spans="1:19" ht="13.5" thickBot="1" x14ac:dyDescent="0.25">
      <c r="A1856" s="31" t="s">
        <v>23</v>
      </c>
      <c r="B1856" s="31" t="s">
        <v>674</v>
      </c>
      <c r="C1856" s="31" t="s">
        <v>673</v>
      </c>
      <c r="F1856" s="31" t="s">
        <v>9</v>
      </c>
      <c r="G1856" s="354">
        <v>39828.384027777778</v>
      </c>
      <c r="H1856" s="354">
        <v>45632.567037037035</v>
      </c>
      <c r="I1856" s="19" t="str">
        <f t="shared" si="308"/>
        <v>J</v>
      </c>
      <c r="J1856" s="19" t="str">
        <f t="shared" si="309"/>
        <v>N</v>
      </c>
      <c r="K1856" s="19" t="str">
        <f t="shared" si="310"/>
        <v>zzzz</v>
      </c>
      <c r="L1856" s="19" t="str">
        <f t="shared" si="311"/>
        <v>AF</v>
      </c>
      <c r="M1856" s="31" t="str">
        <f t="shared" si="312"/>
        <v>O</v>
      </c>
      <c r="N1856" s="620" t="str">
        <f t="shared" si="313"/>
        <v/>
      </c>
      <c r="O1856" s="620" t="str">
        <f t="shared" si="314"/>
        <v/>
      </c>
      <c r="P1856" s="31" t="str">
        <f t="shared" si="315"/>
        <v/>
      </c>
      <c r="Q1856" s="620">
        <f t="shared" si="316"/>
        <v>3</v>
      </c>
      <c r="R1856" s="620">
        <f t="shared" si="317"/>
        <v>1468</v>
      </c>
      <c r="S1856" s="620">
        <f t="shared" si="318"/>
        <v>1468</v>
      </c>
    </row>
    <row r="1857" spans="1:19" ht="13.5" thickBot="1" x14ac:dyDescent="0.25">
      <c r="A1857" s="31" t="s">
        <v>23</v>
      </c>
      <c r="B1857" s="31" t="s">
        <v>674</v>
      </c>
      <c r="C1857" s="31" t="s">
        <v>673</v>
      </c>
      <c r="F1857" s="31" t="s">
        <v>11</v>
      </c>
      <c r="G1857" s="354">
        <v>45803.475358796299</v>
      </c>
      <c r="H1857" s="354">
        <v>45812.358460648145</v>
      </c>
      <c r="I1857" s="19" t="str">
        <f t="shared" si="308"/>
        <v>J</v>
      </c>
      <c r="J1857" s="19" t="str">
        <f t="shared" si="309"/>
        <v>N</v>
      </c>
      <c r="K1857" s="19" t="str">
        <f t="shared" si="310"/>
        <v>zzzz</v>
      </c>
      <c r="L1857" s="19" t="str">
        <f t="shared" si="311"/>
        <v>AF</v>
      </c>
      <c r="M1857" s="31" t="str">
        <f t="shared" si="312"/>
        <v>O</v>
      </c>
      <c r="N1857" s="620" t="str">
        <f t="shared" si="313"/>
        <v/>
      </c>
      <c r="O1857" s="620" t="str">
        <f t="shared" si="314"/>
        <v/>
      </c>
      <c r="P1857" s="31" t="str">
        <f t="shared" si="315"/>
        <v/>
      </c>
      <c r="Q1857" s="620">
        <f t="shared" si="316"/>
        <v>4</v>
      </c>
      <c r="R1857" s="620">
        <f t="shared" si="317"/>
        <v>1469</v>
      </c>
      <c r="S1857" s="620">
        <f t="shared" si="318"/>
        <v>1469</v>
      </c>
    </row>
    <row r="1858" spans="1:19" ht="13.5" thickBot="1" x14ac:dyDescent="0.25">
      <c r="A1858" s="31" t="s">
        <v>23</v>
      </c>
      <c r="B1858" s="31" t="s">
        <v>674</v>
      </c>
      <c r="C1858" s="31" t="s">
        <v>673</v>
      </c>
      <c r="F1858" s="31" t="s">
        <v>15</v>
      </c>
      <c r="G1858" s="354">
        <v>44302.489004629628</v>
      </c>
      <c r="H1858" s="354">
        <v>45393.555185185185</v>
      </c>
      <c r="I1858" s="19" t="str">
        <f t="shared" ref="I1858:I1921" si="319">IF((LEN(A1858)&gt;2),"J","N")</f>
        <v>J</v>
      </c>
      <c r="J1858" s="19" t="str">
        <f t="shared" ref="J1858:J1921" si="320">IF((D1858&gt;0),"J","N")</f>
        <v>N</v>
      </c>
      <c r="K1858" s="19" t="str">
        <f t="shared" ref="K1858:K1921" si="321">IF((D1858&gt;0),(MID(D1858,1,2)),"zzzz")</f>
        <v>zzzz</v>
      </c>
      <c r="L1858" s="19" t="str">
        <f t="shared" ref="L1858:L1921" si="322">MID(A1858,1,2)</f>
        <v>AF</v>
      </c>
      <c r="M1858" s="31" t="str">
        <f t="shared" ref="M1858:M1921" si="323">MID(A1858,3,1)</f>
        <v>O</v>
      </c>
      <c r="N1858" s="620" t="str">
        <f t="shared" ref="N1858:N1921" si="324">IF(A1858=A1859,"",Q1858)</f>
        <v/>
      </c>
      <c r="O1858" s="620" t="str">
        <f t="shared" ref="O1858:O1921" si="325">IF(D1858=D1859,"",R1858)</f>
        <v/>
      </c>
      <c r="P1858" s="31" t="str">
        <f t="shared" ref="P1858:P1921" si="326">IF(K1858=K1859,"",S1858)</f>
        <v/>
      </c>
      <c r="Q1858" s="620">
        <f t="shared" ref="Q1858:Q1921" si="327">IF(A1858=A1857,Q1857+ 1,1)</f>
        <v>5</v>
      </c>
      <c r="R1858" s="620">
        <f t="shared" ref="R1858:R1921" si="328">IF(D1858=D1857,R1857+ 1,1)</f>
        <v>1470</v>
      </c>
      <c r="S1858" s="620">
        <f t="shared" ref="S1858:S1921" si="329">IF(K1858=K1857,S1857+ 1,1)</f>
        <v>1470</v>
      </c>
    </row>
    <row r="1859" spans="1:19" ht="13.5" thickBot="1" x14ac:dyDescent="0.25">
      <c r="A1859" s="341" t="s">
        <v>23</v>
      </c>
      <c r="B1859" s="341" t="s">
        <v>674</v>
      </c>
      <c r="C1859" s="341" t="s">
        <v>673</v>
      </c>
      <c r="F1859" s="341" t="s">
        <v>12</v>
      </c>
      <c r="G1859" s="354">
        <v>45068.442199074074</v>
      </c>
      <c r="H1859" s="354">
        <v>45068.442199074074</v>
      </c>
      <c r="I1859" s="19" t="str">
        <f t="shared" si="319"/>
        <v>J</v>
      </c>
      <c r="J1859" s="19" t="str">
        <f t="shared" si="320"/>
        <v>N</v>
      </c>
      <c r="K1859" s="19" t="str">
        <f t="shared" si="321"/>
        <v>zzzz</v>
      </c>
      <c r="L1859" s="19" t="str">
        <f t="shared" si="322"/>
        <v>AF</v>
      </c>
      <c r="M1859" s="341" t="str">
        <f t="shared" si="323"/>
        <v>O</v>
      </c>
      <c r="N1859" s="359">
        <f t="shared" si="324"/>
        <v>6</v>
      </c>
      <c r="O1859" s="359" t="str">
        <f t="shared" si="325"/>
        <v/>
      </c>
      <c r="P1859" s="341" t="str">
        <f t="shared" si="326"/>
        <v/>
      </c>
      <c r="Q1859" s="359">
        <f t="shared" si="327"/>
        <v>6</v>
      </c>
      <c r="R1859" s="359">
        <f t="shared" si="328"/>
        <v>1471</v>
      </c>
      <c r="S1859" s="359">
        <f t="shared" si="329"/>
        <v>1471</v>
      </c>
    </row>
    <row r="1860" spans="1:19" ht="13.5" thickBot="1" x14ac:dyDescent="0.25">
      <c r="A1860" s="31" t="s">
        <v>61</v>
      </c>
      <c r="B1860" s="31" t="s">
        <v>832</v>
      </c>
      <c r="C1860" s="31" t="s">
        <v>673</v>
      </c>
      <c r="F1860" s="31" t="s">
        <v>6</v>
      </c>
      <c r="G1860" s="354">
        <v>45314.449502314812</v>
      </c>
      <c r="H1860" s="354">
        <v>45314.449502314812</v>
      </c>
      <c r="I1860" s="19" t="str">
        <f t="shared" si="319"/>
        <v>J</v>
      </c>
      <c r="J1860" s="19" t="str">
        <f t="shared" si="320"/>
        <v>N</v>
      </c>
      <c r="K1860" s="19" t="str">
        <f t="shared" si="321"/>
        <v>zzzz</v>
      </c>
      <c r="L1860" s="19" t="str">
        <f t="shared" si="322"/>
        <v>HG</v>
      </c>
      <c r="M1860" s="31" t="str">
        <f t="shared" si="323"/>
        <v>O</v>
      </c>
      <c r="N1860" s="620" t="str">
        <f t="shared" si="324"/>
        <v/>
      </c>
      <c r="O1860" s="620" t="str">
        <f t="shared" si="325"/>
        <v/>
      </c>
      <c r="P1860" s="31" t="str">
        <f t="shared" si="326"/>
        <v/>
      </c>
      <c r="Q1860" s="620">
        <f t="shared" si="327"/>
        <v>1</v>
      </c>
      <c r="R1860" s="620">
        <f t="shared" si="328"/>
        <v>1472</v>
      </c>
      <c r="S1860" s="620">
        <f t="shared" si="329"/>
        <v>1472</v>
      </c>
    </row>
    <row r="1861" spans="1:19" ht="13.5" thickBot="1" x14ac:dyDescent="0.25">
      <c r="A1861" s="341" t="s">
        <v>61</v>
      </c>
      <c r="B1861" s="341" t="s">
        <v>832</v>
      </c>
      <c r="C1861" s="341" t="s">
        <v>673</v>
      </c>
      <c r="F1861" s="341" t="s">
        <v>9</v>
      </c>
      <c r="G1861" s="354">
        <v>45309.455810185187</v>
      </c>
      <c r="H1861" s="354">
        <v>45632.591273148151</v>
      </c>
      <c r="I1861" s="19" t="str">
        <f t="shared" si="319"/>
        <v>J</v>
      </c>
      <c r="J1861" s="19" t="str">
        <f t="shared" si="320"/>
        <v>N</v>
      </c>
      <c r="K1861" s="19" t="str">
        <f t="shared" si="321"/>
        <v>zzzz</v>
      </c>
      <c r="L1861" s="19" t="str">
        <f t="shared" si="322"/>
        <v>HG</v>
      </c>
      <c r="M1861" s="341" t="str">
        <f t="shared" si="323"/>
        <v>O</v>
      </c>
      <c r="N1861" s="359" t="str">
        <f t="shared" si="324"/>
        <v/>
      </c>
      <c r="O1861" s="359" t="str">
        <f t="shared" si="325"/>
        <v/>
      </c>
      <c r="P1861" s="341" t="str">
        <f t="shared" si="326"/>
        <v/>
      </c>
      <c r="Q1861" s="359">
        <f t="shared" si="327"/>
        <v>2</v>
      </c>
      <c r="R1861" s="359">
        <f t="shared" si="328"/>
        <v>1473</v>
      </c>
      <c r="S1861" s="359">
        <f t="shared" si="329"/>
        <v>1473</v>
      </c>
    </row>
    <row r="1862" spans="1:19" ht="13.5" thickBot="1" x14ac:dyDescent="0.25">
      <c r="A1862" s="31" t="s">
        <v>61</v>
      </c>
      <c r="B1862" s="31" t="s">
        <v>832</v>
      </c>
      <c r="C1862" s="31" t="s">
        <v>673</v>
      </c>
      <c r="F1862" s="31" t="s">
        <v>11</v>
      </c>
      <c r="G1862" s="354">
        <v>45803.479641203703</v>
      </c>
      <c r="H1862" s="354">
        <v>45803.479641203703</v>
      </c>
      <c r="I1862" s="19" t="str">
        <f t="shared" si="319"/>
        <v>J</v>
      </c>
      <c r="J1862" s="19" t="str">
        <f t="shared" si="320"/>
        <v>N</v>
      </c>
      <c r="K1862" s="19" t="str">
        <f t="shared" si="321"/>
        <v>zzzz</v>
      </c>
      <c r="L1862" s="19" t="str">
        <f t="shared" si="322"/>
        <v>HG</v>
      </c>
      <c r="M1862" s="31" t="str">
        <f t="shared" si="323"/>
        <v>O</v>
      </c>
      <c r="N1862" s="620" t="str">
        <f t="shared" si="324"/>
        <v/>
      </c>
      <c r="O1862" s="620" t="str">
        <f t="shared" si="325"/>
        <v/>
      </c>
      <c r="P1862" s="31" t="str">
        <f t="shared" si="326"/>
        <v/>
      </c>
      <c r="Q1862" s="620">
        <f t="shared" si="327"/>
        <v>3</v>
      </c>
      <c r="R1862" s="620">
        <f t="shared" si="328"/>
        <v>1474</v>
      </c>
      <c r="S1862" s="620">
        <f t="shared" si="329"/>
        <v>1474</v>
      </c>
    </row>
    <row r="1863" spans="1:19" ht="13.5" thickBot="1" x14ac:dyDescent="0.25">
      <c r="A1863" s="341" t="s">
        <v>61</v>
      </c>
      <c r="B1863" s="341" t="s">
        <v>832</v>
      </c>
      <c r="C1863" s="341" t="s">
        <v>673</v>
      </c>
      <c r="E1863" s="341">
        <v>34</v>
      </c>
      <c r="F1863" s="341" t="s">
        <v>15</v>
      </c>
      <c r="G1863" s="354">
        <v>44523</v>
      </c>
      <c r="H1863" s="354">
        <v>44978.613796296297</v>
      </c>
      <c r="I1863" s="19" t="str">
        <f t="shared" si="319"/>
        <v>J</v>
      </c>
      <c r="J1863" s="19" t="str">
        <f t="shared" si="320"/>
        <v>N</v>
      </c>
      <c r="K1863" s="19" t="str">
        <f t="shared" si="321"/>
        <v>zzzz</v>
      </c>
      <c r="L1863" s="19" t="str">
        <f t="shared" si="322"/>
        <v>HG</v>
      </c>
      <c r="M1863" s="341" t="str">
        <f t="shared" si="323"/>
        <v>O</v>
      </c>
      <c r="N1863" s="359" t="str">
        <f t="shared" si="324"/>
        <v/>
      </c>
      <c r="O1863" s="359" t="str">
        <f t="shared" si="325"/>
        <v/>
      </c>
      <c r="P1863" s="341" t="str">
        <f t="shared" si="326"/>
        <v/>
      </c>
      <c r="Q1863" s="359">
        <f t="shared" si="327"/>
        <v>4</v>
      </c>
      <c r="R1863" s="359">
        <f t="shared" si="328"/>
        <v>1475</v>
      </c>
      <c r="S1863" s="359">
        <f t="shared" si="329"/>
        <v>1475</v>
      </c>
    </row>
    <row r="1864" spans="1:19" ht="13.5" thickBot="1" x14ac:dyDescent="0.25">
      <c r="A1864" s="341" t="s">
        <v>61</v>
      </c>
      <c r="B1864" s="341" t="s">
        <v>832</v>
      </c>
      <c r="C1864" s="341" t="s">
        <v>673</v>
      </c>
      <c r="F1864" s="341" t="s">
        <v>12</v>
      </c>
      <c r="G1864" s="354">
        <v>45812.649780092594</v>
      </c>
      <c r="H1864" s="354">
        <v>45812.649780092594</v>
      </c>
      <c r="I1864" s="19" t="str">
        <f t="shared" si="319"/>
        <v>J</v>
      </c>
      <c r="J1864" s="19" t="str">
        <f t="shared" si="320"/>
        <v>N</v>
      </c>
      <c r="K1864" s="19" t="str">
        <f t="shared" si="321"/>
        <v>zzzz</v>
      </c>
      <c r="L1864" s="19" t="str">
        <f t="shared" si="322"/>
        <v>HG</v>
      </c>
      <c r="M1864" s="341" t="str">
        <f t="shared" si="323"/>
        <v>O</v>
      </c>
      <c r="N1864" s="359">
        <f t="shared" si="324"/>
        <v>5</v>
      </c>
      <c r="O1864" s="359" t="str">
        <f t="shared" si="325"/>
        <v/>
      </c>
      <c r="P1864" s="341" t="str">
        <f t="shared" si="326"/>
        <v/>
      </c>
      <c r="Q1864" s="359">
        <f t="shared" si="327"/>
        <v>5</v>
      </c>
      <c r="R1864" s="359">
        <f t="shared" si="328"/>
        <v>1476</v>
      </c>
      <c r="S1864" s="359">
        <f t="shared" si="329"/>
        <v>1476</v>
      </c>
    </row>
    <row r="1865" spans="1:19" ht="13.5" thickBot="1" x14ac:dyDescent="0.25">
      <c r="A1865" s="31" t="s">
        <v>419</v>
      </c>
      <c r="B1865" s="31" t="s">
        <v>818</v>
      </c>
      <c r="C1865" s="31" t="s">
        <v>673</v>
      </c>
      <c r="F1865" s="31" t="s">
        <v>6</v>
      </c>
      <c r="G1865" s="354">
        <v>45314.45412037037</v>
      </c>
      <c r="H1865" s="354">
        <v>45314.45412037037</v>
      </c>
      <c r="I1865" s="19" t="str">
        <f t="shared" si="319"/>
        <v>J</v>
      </c>
      <c r="J1865" s="19" t="str">
        <f t="shared" si="320"/>
        <v>N</v>
      </c>
      <c r="K1865" s="19" t="str">
        <f t="shared" si="321"/>
        <v>zzzz</v>
      </c>
      <c r="L1865" s="19" t="str">
        <f t="shared" si="322"/>
        <v>LF</v>
      </c>
      <c r="M1865" s="31" t="str">
        <f t="shared" si="323"/>
        <v>O</v>
      </c>
      <c r="N1865" s="620" t="str">
        <f t="shared" si="324"/>
        <v/>
      </c>
      <c r="O1865" s="620" t="str">
        <f t="shared" si="325"/>
        <v/>
      </c>
      <c r="P1865" s="31" t="str">
        <f t="shared" si="326"/>
        <v/>
      </c>
      <c r="Q1865" s="620">
        <f t="shared" si="327"/>
        <v>1</v>
      </c>
      <c r="R1865" s="620">
        <f t="shared" si="328"/>
        <v>1477</v>
      </c>
      <c r="S1865" s="620">
        <f t="shared" si="329"/>
        <v>1477</v>
      </c>
    </row>
    <row r="1866" spans="1:19" ht="13.5" thickBot="1" x14ac:dyDescent="0.25">
      <c r="A1866" s="31" t="s">
        <v>419</v>
      </c>
      <c r="B1866" s="31" t="s">
        <v>818</v>
      </c>
      <c r="C1866" s="31" t="s">
        <v>673</v>
      </c>
      <c r="F1866" s="31" t="s">
        <v>9</v>
      </c>
      <c r="G1866" s="354">
        <v>43117.512800925928</v>
      </c>
      <c r="H1866" s="354">
        <v>45632.594259259262</v>
      </c>
      <c r="I1866" s="19" t="str">
        <f t="shared" si="319"/>
        <v>J</v>
      </c>
      <c r="J1866" s="19" t="str">
        <f t="shared" si="320"/>
        <v>N</v>
      </c>
      <c r="K1866" s="19" t="str">
        <f t="shared" si="321"/>
        <v>zzzz</v>
      </c>
      <c r="L1866" s="19" t="str">
        <f t="shared" si="322"/>
        <v>LF</v>
      </c>
      <c r="M1866" s="31" t="str">
        <f t="shared" si="323"/>
        <v>O</v>
      </c>
      <c r="N1866" s="620" t="str">
        <f t="shared" si="324"/>
        <v/>
      </c>
      <c r="O1866" s="620" t="str">
        <f t="shared" si="325"/>
        <v/>
      </c>
      <c r="P1866" s="31" t="str">
        <f t="shared" si="326"/>
        <v/>
      </c>
      <c r="Q1866" s="620">
        <f t="shared" si="327"/>
        <v>2</v>
      </c>
      <c r="R1866" s="620">
        <f t="shared" si="328"/>
        <v>1478</v>
      </c>
      <c r="S1866" s="620">
        <f t="shared" si="329"/>
        <v>1478</v>
      </c>
    </row>
    <row r="1867" spans="1:19" ht="13.5" thickBot="1" x14ac:dyDescent="0.25">
      <c r="A1867" s="31" t="s">
        <v>419</v>
      </c>
      <c r="B1867" s="31" t="s">
        <v>818</v>
      </c>
      <c r="C1867" s="31" t="s">
        <v>673</v>
      </c>
      <c r="F1867" s="31" t="s">
        <v>11</v>
      </c>
      <c r="G1867" s="354">
        <v>45803.485162037039</v>
      </c>
      <c r="H1867" s="354">
        <v>45803.485162037039</v>
      </c>
      <c r="I1867" s="19" t="str">
        <f t="shared" si="319"/>
        <v>J</v>
      </c>
      <c r="J1867" s="19" t="str">
        <f t="shared" si="320"/>
        <v>N</v>
      </c>
      <c r="K1867" s="19" t="str">
        <f t="shared" si="321"/>
        <v>zzzz</v>
      </c>
      <c r="L1867" s="19" t="str">
        <f t="shared" si="322"/>
        <v>LF</v>
      </c>
      <c r="M1867" s="31" t="str">
        <f t="shared" si="323"/>
        <v>O</v>
      </c>
      <c r="N1867" s="620" t="str">
        <f t="shared" si="324"/>
        <v/>
      </c>
      <c r="O1867" s="620" t="str">
        <f t="shared" si="325"/>
        <v/>
      </c>
      <c r="P1867" s="31" t="str">
        <f t="shared" si="326"/>
        <v/>
      </c>
      <c r="Q1867" s="620">
        <f t="shared" si="327"/>
        <v>3</v>
      </c>
      <c r="R1867" s="620">
        <f t="shared" si="328"/>
        <v>1479</v>
      </c>
      <c r="S1867" s="620">
        <f t="shared" si="329"/>
        <v>1479</v>
      </c>
    </row>
    <row r="1868" spans="1:19" ht="13.5" thickBot="1" x14ac:dyDescent="0.25">
      <c r="A1868" s="31" t="s">
        <v>419</v>
      </c>
      <c r="B1868" s="31" t="s">
        <v>818</v>
      </c>
      <c r="C1868" s="31" t="s">
        <v>673</v>
      </c>
      <c r="F1868" s="31" t="s">
        <v>15</v>
      </c>
      <c r="G1868" s="354">
        <v>44523</v>
      </c>
      <c r="H1868" s="354">
        <v>45660.39329861111</v>
      </c>
      <c r="I1868" s="19" t="str">
        <f t="shared" si="319"/>
        <v>J</v>
      </c>
      <c r="J1868" s="19" t="str">
        <f t="shared" si="320"/>
        <v>N</v>
      </c>
      <c r="K1868" s="19" t="str">
        <f t="shared" si="321"/>
        <v>zzzz</v>
      </c>
      <c r="L1868" s="19" t="str">
        <f t="shared" si="322"/>
        <v>LF</v>
      </c>
      <c r="M1868" s="31" t="str">
        <f t="shared" si="323"/>
        <v>O</v>
      </c>
      <c r="N1868" s="620" t="str">
        <f t="shared" si="324"/>
        <v/>
      </c>
      <c r="O1868" s="620" t="str">
        <f t="shared" si="325"/>
        <v/>
      </c>
      <c r="P1868" s="31" t="str">
        <f t="shared" si="326"/>
        <v/>
      </c>
      <c r="Q1868" s="620">
        <f t="shared" si="327"/>
        <v>4</v>
      </c>
      <c r="R1868" s="620">
        <f t="shared" si="328"/>
        <v>1480</v>
      </c>
      <c r="S1868" s="620">
        <f t="shared" si="329"/>
        <v>1480</v>
      </c>
    </row>
    <row r="1869" spans="1:19" ht="13.5" thickBot="1" x14ac:dyDescent="0.25">
      <c r="A1869" s="31" t="s">
        <v>419</v>
      </c>
      <c r="B1869" s="31" t="s">
        <v>818</v>
      </c>
      <c r="C1869" s="31" t="s">
        <v>673</v>
      </c>
      <c r="F1869" s="31" t="s">
        <v>12</v>
      </c>
      <c r="G1869" s="354">
        <v>45812.651782407411</v>
      </c>
      <c r="H1869" s="354">
        <v>45812.651782407411</v>
      </c>
      <c r="I1869" s="19" t="str">
        <f t="shared" si="319"/>
        <v>J</v>
      </c>
      <c r="J1869" s="19" t="str">
        <f t="shared" si="320"/>
        <v>N</v>
      </c>
      <c r="K1869" s="19" t="str">
        <f t="shared" si="321"/>
        <v>zzzz</v>
      </c>
      <c r="L1869" s="19" t="str">
        <f t="shared" si="322"/>
        <v>LF</v>
      </c>
      <c r="M1869" s="31" t="str">
        <f t="shared" si="323"/>
        <v>O</v>
      </c>
      <c r="N1869" s="620">
        <f t="shared" si="324"/>
        <v>5</v>
      </c>
      <c r="O1869" s="620" t="str">
        <f t="shared" si="325"/>
        <v/>
      </c>
      <c r="P1869" s="31" t="str">
        <f t="shared" si="326"/>
        <v/>
      </c>
      <c r="Q1869" s="620">
        <f t="shared" si="327"/>
        <v>5</v>
      </c>
      <c r="R1869" s="620">
        <f t="shared" si="328"/>
        <v>1481</v>
      </c>
      <c r="S1869" s="620">
        <f t="shared" si="329"/>
        <v>1481</v>
      </c>
    </row>
    <row r="1870" spans="1:19" ht="13.5" thickBot="1" x14ac:dyDescent="0.25">
      <c r="A1870" s="31" t="s">
        <v>410</v>
      </c>
      <c r="B1870" s="31" t="s">
        <v>542</v>
      </c>
      <c r="C1870" s="31" t="s">
        <v>673</v>
      </c>
      <c r="F1870" s="31" t="s">
        <v>6</v>
      </c>
      <c r="G1870" s="354">
        <v>40168.657557870371</v>
      </c>
      <c r="H1870" s="354">
        <v>44581.388078703705</v>
      </c>
      <c r="I1870" s="19" t="str">
        <f t="shared" si="319"/>
        <v>J</v>
      </c>
      <c r="J1870" s="19" t="str">
        <f t="shared" si="320"/>
        <v>N</v>
      </c>
      <c r="K1870" s="19" t="str">
        <f t="shared" si="321"/>
        <v>zzzz</v>
      </c>
      <c r="L1870" s="19" t="str">
        <f t="shared" si="322"/>
        <v>TB</v>
      </c>
      <c r="M1870" s="31" t="str">
        <f t="shared" si="323"/>
        <v>O</v>
      </c>
      <c r="N1870" s="620" t="str">
        <f t="shared" si="324"/>
        <v/>
      </c>
      <c r="O1870" s="620" t="str">
        <f t="shared" si="325"/>
        <v/>
      </c>
      <c r="P1870" s="31" t="str">
        <f t="shared" si="326"/>
        <v/>
      </c>
      <c r="Q1870" s="620">
        <f t="shared" si="327"/>
        <v>1</v>
      </c>
      <c r="R1870" s="620">
        <f t="shared" si="328"/>
        <v>1482</v>
      </c>
      <c r="S1870" s="620">
        <f t="shared" si="329"/>
        <v>1482</v>
      </c>
    </row>
    <row r="1871" spans="1:19" ht="13.5" thickBot="1" x14ac:dyDescent="0.25">
      <c r="A1871" s="31" t="s">
        <v>410</v>
      </c>
      <c r="B1871" s="31" t="s">
        <v>542</v>
      </c>
      <c r="C1871" s="31" t="s">
        <v>673</v>
      </c>
      <c r="F1871" s="31" t="s">
        <v>7</v>
      </c>
      <c r="G1871" s="354">
        <v>43222.423888888887</v>
      </c>
      <c r="H1871" s="354">
        <v>45265.438101851854</v>
      </c>
      <c r="I1871" s="19" t="str">
        <f t="shared" si="319"/>
        <v>J</v>
      </c>
      <c r="J1871" s="19" t="str">
        <f t="shared" si="320"/>
        <v>N</v>
      </c>
      <c r="K1871" s="19" t="str">
        <f t="shared" si="321"/>
        <v>zzzz</v>
      </c>
      <c r="L1871" s="19" t="str">
        <f t="shared" si="322"/>
        <v>TB</v>
      </c>
      <c r="M1871" s="31" t="str">
        <f t="shared" si="323"/>
        <v>O</v>
      </c>
      <c r="N1871" s="620" t="str">
        <f t="shared" si="324"/>
        <v/>
      </c>
      <c r="O1871" s="620" t="str">
        <f t="shared" si="325"/>
        <v/>
      </c>
      <c r="P1871" s="31" t="str">
        <f t="shared" si="326"/>
        <v/>
      </c>
      <c r="Q1871" s="620">
        <f t="shared" si="327"/>
        <v>2</v>
      </c>
      <c r="R1871" s="620">
        <f t="shared" si="328"/>
        <v>1483</v>
      </c>
      <c r="S1871" s="620">
        <f t="shared" si="329"/>
        <v>1483</v>
      </c>
    </row>
    <row r="1872" spans="1:19" ht="13.5" thickBot="1" x14ac:dyDescent="0.25">
      <c r="A1872" s="31" t="s">
        <v>410</v>
      </c>
      <c r="B1872" s="31" t="s">
        <v>542</v>
      </c>
      <c r="C1872" s="31" t="s">
        <v>673</v>
      </c>
      <c r="F1872" s="31" t="s">
        <v>8</v>
      </c>
      <c r="G1872" s="354">
        <v>42387.401585648149</v>
      </c>
      <c r="H1872" s="354">
        <v>44917.442314814813</v>
      </c>
      <c r="I1872" s="19" t="str">
        <f t="shared" si="319"/>
        <v>J</v>
      </c>
      <c r="J1872" s="19" t="str">
        <f t="shared" si="320"/>
        <v>N</v>
      </c>
      <c r="K1872" s="19" t="str">
        <f t="shared" si="321"/>
        <v>zzzz</v>
      </c>
      <c r="L1872" s="19" t="str">
        <f t="shared" si="322"/>
        <v>TB</v>
      </c>
      <c r="M1872" s="31" t="str">
        <f t="shared" si="323"/>
        <v>O</v>
      </c>
      <c r="N1872" s="620" t="str">
        <f t="shared" si="324"/>
        <v/>
      </c>
      <c r="O1872" s="620" t="str">
        <f t="shared" si="325"/>
        <v/>
      </c>
      <c r="P1872" s="31" t="str">
        <f t="shared" si="326"/>
        <v/>
      </c>
      <c r="Q1872" s="620">
        <f t="shared" si="327"/>
        <v>3</v>
      </c>
      <c r="R1872" s="620">
        <f t="shared" si="328"/>
        <v>1484</v>
      </c>
      <c r="S1872" s="620">
        <f t="shared" si="329"/>
        <v>1484</v>
      </c>
    </row>
    <row r="1873" spans="1:19" ht="13.5" thickBot="1" x14ac:dyDescent="0.25">
      <c r="A1873" s="341" t="s">
        <v>410</v>
      </c>
      <c r="B1873" s="341" t="s">
        <v>542</v>
      </c>
      <c r="C1873" s="341" t="s">
        <v>673</v>
      </c>
      <c r="F1873" s="341" t="s">
        <v>16</v>
      </c>
      <c r="G1873" s="354">
        <v>43991.526284722226</v>
      </c>
      <c r="H1873" s="354">
        <v>44601.463206018518</v>
      </c>
      <c r="I1873" s="19" t="str">
        <f t="shared" si="319"/>
        <v>J</v>
      </c>
      <c r="J1873" s="19" t="str">
        <f t="shared" si="320"/>
        <v>N</v>
      </c>
      <c r="K1873" s="19" t="str">
        <f t="shared" si="321"/>
        <v>zzzz</v>
      </c>
      <c r="L1873" s="19" t="str">
        <f t="shared" si="322"/>
        <v>TB</v>
      </c>
      <c r="M1873" s="341" t="str">
        <f t="shared" si="323"/>
        <v>O</v>
      </c>
      <c r="N1873" s="359" t="str">
        <f t="shared" si="324"/>
        <v/>
      </c>
      <c r="O1873" s="359" t="str">
        <f t="shared" si="325"/>
        <v/>
      </c>
      <c r="P1873" s="341" t="str">
        <f t="shared" si="326"/>
        <v/>
      </c>
      <c r="Q1873" s="359">
        <f t="shared" si="327"/>
        <v>4</v>
      </c>
      <c r="R1873" s="359">
        <f t="shared" si="328"/>
        <v>1485</v>
      </c>
      <c r="S1873" s="359">
        <f t="shared" si="329"/>
        <v>1485</v>
      </c>
    </row>
    <row r="1874" spans="1:19" ht="13.5" thickBot="1" x14ac:dyDescent="0.25">
      <c r="A1874" s="31" t="s">
        <v>410</v>
      </c>
      <c r="B1874" s="31" t="s">
        <v>542</v>
      </c>
      <c r="C1874" s="31" t="s">
        <v>673</v>
      </c>
      <c r="F1874" s="31" t="s">
        <v>9</v>
      </c>
      <c r="G1874" s="354">
        <v>43117.555474537039</v>
      </c>
      <c r="H1874" s="354">
        <v>45693.55914351852</v>
      </c>
      <c r="I1874" s="19" t="str">
        <f t="shared" si="319"/>
        <v>J</v>
      </c>
      <c r="J1874" s="19" t="str">
        <f t="shared" si="320"/>
        <v>N</v>
      </c>
      <c r="K1874" s="19" t="str">
        <f t="shared" si="321"/>
        <v>zzzz</v>
      </c>
      <c r="L1874" s="19" t="str">
        <f t="shared" si="322"/>
        <v>TB</v>
      </c>
      <c r="M1874" s="31" t="str">
        <f t="shared" si="323"/>
        <v>O</v>
      </c>
      <c r="N1874" s="620" t="str">
        <f t="shared" si="324"/>
        <v/>
      </c>
      <c r="O1874" s="620" t="str">
        <f t="shared" si="325"/>
        <v/>
      </c>
      <c r="P1874" s="31" t="str">
        <f t="shared" si="326"/>
        <v/>
      </c>
      <c r="Q1874" s="620">
        <f t="shared" si="327"/>
        <v>5</v>
      </c>
      <c r="R1874" s="620">
        <f t="shared" si="328"/>
        <v>1486</v>
      </c>
      <c r="S1874" s="620">
        <f t="shared" si="329"/>
        <v>1486</v>
      </c>
    </row>
    <row r="1875" spans="1:19" ht="13.5" thickBot="1" x14ac:dyDescent="0.25">
      <c r="A1875" s="341" t="s">
        <v>410</v>
      </c>
      <c r="B1875" s="341" t="s">
        <v>542</v>
      </c>
      <c r="C1875" s="341" t="s">
        <v>673</v>
      </c>
      <c r="F1875" s="341" t="s">
        <v>10</v>
      </c>
      <c r="G1875" s="354">
        <v>42327.607685185183</v>
      </c>
      <c r="H1875" s="354">
        <v>45453.63962962963</v>
      </c>
      <c r="I1875" s="19" t="str">
        <f t="shared" si="319"/>
        <v>J</v>
      </c>
      <c r="J1875" s="19" t="str">
        <f t="shared" si="320"/>
        <v>N</v>
      </c>
      <c r="K1875" s="19" t="str">
        <f t="shared" si="321"/>
        <v>zzzz</v>
      </c>
      <c r="L1875" s="19" t="str">
        <f t="shared" si="322"/>
        <v>TB</v>
      </c>
      <c r="M1875" s="341" t="str">
        <f t="shared" si="323"/>
        <v>O</v>
      </c>
      <c r="N1875" s="359" t="str">
        <f t="shared" si="324"/>
        <v/>
      </c>
      <c r="O1875" s="359" t="str">
        <f t="shared" si="325"/>
        <v/>
      </c>
      <c r="P1875" s="341" t="str">
        <f t="shared" si="326"/>
        <v/>
      </c>
      <c r="Q1875" s="359">
        <f t="shared" si="327"/>
        <v>6</v>
      </c>
      <c r="R1875" s="359">
        <f t="shared" si="328"/>
        <v>1487</v>
      </c>
      <c r="S1875" s="359">
        <f t="shared" si="329"/>
        <v>1487</v>
      </c>
    </row>
    <row r="1876" spans="1:19" ht="13.5" thickBot="1" x14ac:dyDescent="0.25">
      <c r="A1876" s="341" t="s">
        <v>410</v>
      </c>
      <c r="B1876" s="341" t="s">
        <v>542</v>
      </c>
      <c r="C1876" s="341" t="s">
        <v>673</v>
      </c>
      <c r="F1876" s="341" t="s">
        <v>11</v>
      </c>
      <c r="G1876" s="354">
        <v>41485.447511574072</v>
      </c>
      <c r="H1876" s="354">
        <v>44760.475138888891</v>
      </c>
      <c r="I1876" s="19" t="str">
        <f t="shared" si="319"/>
        <v>J</v>
      </c>
      <c r="J1876" s="19" t="str">
        <f t="shared" si="320"/>
        <v>N</v>
      </c>
      <c r="K1876" s="19" t="str">
        <f t="shared" si="321"/>
        <v>zzzz</v>
      </c>
      <c r="L1876" s="19" t="str">
        <f t="shared" si="322"/>
        <v>TB</v>
      </c>
      <c r="M1876" s="341" t="str">
        <f t="shared" si="323"/>
        <v>O</v>
      </c>
      <c r="N1876" s="359" t="str">
        <f t="shared" si="324"/>
        <v/>
      </c>
      <c r="O1876" s="359" t="str">
        <f t="shared" si="325"/>
        <v/>
      </c>
      <c r="P1876" s="341" t="str">
        <f t="shared" si="326"/>
        <v/>
      </c>
      <c r="Q1876" s="359">
        <f t="shared" si="327"/>
        <v>7</v>
      </c>
      <c r="R1876" s="359">
        <f t="shared" si="328"/>
        <v>1488</v>
      </c>
      <c r="S1876" s="359">
        <f t="shared" si="329"/>
        <v>1488</v>
      </c>
    </row>
    <row r="1877" spans="1:19" ht="13.5" thickBot="1" x14ac:dyDescent="0.25">
      <c r="A1877" s="31" t="s">
        <v>410</v>
      </c>
      <c r="B1877" s="31" t="s">
        <v>542</v>
      </c>
      <c r="C1877" s="31" t="s">
        <v>673</v>
      </c>
      <c r="F1877" s="31" t="s">
        <v>15</v>
      </c>
      <c r="G1877" s="354">
        <v>39269.374525462961</v>
      </c>
      <c r="H1877" s="354">
        <v>44603.366273148145</v>
      </c>
      <c r="I1877" s="19" t="str">
        <f t="shared" si="319"/>
        <v>J</v>
      </c>
      <c r="J1877" s="19" t="str">
        <f t="shared" si="320"/>
        <v>N</v>
      </c>
      <c r="K1877" s="19" t="str">
        <f t="shared" si="321"/>
        <v>zzzz</v>
      </c>
      <c r="L1877" s="19" t="str">
        <f t="shared" si="322"/>
        <v>TB</v>
      </c>
      <c r="M1877" s="31" t="str">
        <f t="shared" si="323"/>
        <v>O</v>
      </c>
      <c r="N1877" s="620" t="str">
        <f t="shared" si="324"/>
        <v/>
      </c>
      <c r="O1877" s="620" t="str">
        <f t="shared" si="325"/>
        <v/>
      </c>
      <c r="P1877" s="31" t="str">
        <f t="shared" si="326"/>
        <v/>
      </c>
      <c r="Q1877" s="620">
        <f t="shared" si="327"/>
        <v>8</v>
      </c>
      <c r="R1877" s="620">
        <f t="shared" si="328"/>
        <v>1489</v>
      </c>
      <c r="S1877" s="620">
        <f t="shared" si="329"/>
        <v>1489</v>
      </c>
    </row>
    <row r="1878" spans="1:19" ht="13.5" thickBot="1" x14ac:dyDescent="0.25">
      <c r="A1878" s="31" t="s">
        <v>410</v>
      </c>
      <c r="B1878" s="31" t="s">
        <v>542</v>
      </c>
      <c r="C1878" s="31" t="s">
        <v>673</v>
      </c>
      <c r="F1878" s="31" t="s">
        <v>12</v>
      </c>
      <c r="G1878" s="354">
        <v>40037.47152777778</v>
      </c>
      <c r="H1878" s="354">
        <v>44875.429861111108</v>
      </c>
      <c r="I1878" s="19" t="str">
        <f t="shared" si="319"/>
        <v>J</v>
      </c>
      <c r="J1878" s="19" t="str">
        <f t="shared" si="320"/>
        <v>N</v>
      </c>
      <c r="K1878" s="19" t="str">
        <f t="shared" si="321"/>
        <v>zzzz</v>
      </c>
      <c r="L1878" s="19" t="str">
        <f t="shared" si="322"/>
        <v>TB</v>
      </c>
      <c r="M1878" s="31" t="str">
        <f t="shared" si="323"/>
        <v>O</v>
      </c>
      <c r="N1878" s="620" t="str">
        <f t="shared" si="324"/>
        <v/>
      </c>
      <c r="O1878" s="620" t="str">
        <f t="shared" si="325"/>
        <v/>
      </c>
      <c r="P1878" s="31" t="str">
        <f t="shared" si="326"/>
        <v/>
      </c>
      <c r="Q1878" s="620">
        <f t="shared" si="327"/>
        <v>9</v>
      </c>
      <c r="R1878" s="620">
        <f t="shared" si="328"/>
        <v>1490</v>
      </c>
      <c r="S1878" s="620">
        <f t="shared" si="329"/>
        <v>1490</v>
      </c>
    </row>
    <row r="1879" spans="1:19" ht="13.5" thickBot="1" x14ac:dyDescent="0.25">
      <c r="A1879" s="31" t="s">
        <v>410</v>
      </c>
      <c r="B1879" s="31" t="s">
        <v>542</v>
      </c>
      <c r="C1879" s="31" t="s">
        <v>673</v>
      </c>
      <c r="F1879" s="31" t="s">
        <v>13</v>
      </c>
      <c r="G1879" s="354">
        <v>39987.623831018522</v>
      </c>
      <c r="H1879" s="354">
        <v>44705.452256944445</v>
      </c>
      <c r="I1879" s="19" t="str">
        <f t="shared" si="319"/>
        <v>J</v>
      </c>
      <c r="J1879" s="19" t="str">
        <f t="shared" si="320"/>
        <v>N</v>
      </c>
      <c r="K1879" s="19" t="str">
        <f t="shared" si="321"/>
        <v>zzzz</v>
      </c>
      <c r="L1879" s="19" t="str">
        <f t="shared" si="322"/>
        <v>TB</v>
      </c>
      <c r="M1879" s="31" t="str">
        <f t="shared" si="323"/>
        <v>O</v>
      </c>
      <c r="N1879" s="620">
        <f t="shared" si="324"/>
        <v>10</v>
      </c>
      <c r="O1879" s="620" t="str">
        <f t="shared" si="325"/>
        <v/>
      </c>
      <c r="P1879" s="31" t="str">
        <f t="shared" si="326"/>
        <v/>
      </c>
      <c r="Q1879" s="620">
        <f t="shared" si="327"/>
        <v>10</v>
      </c>
      <c r="R1879" s="620">
        <f t="shared" si="328"/>
        <v>1491</v>
      </c>
      <c r="S1879" s="620">
        <f t="shared" si="329"/>
        <v>1491</v>
      </c>
    </row>
    <row r="1880" spans="1:19" ht="13.5" thickBot="1" x14ac:dyDescent="0.25">
      <c r="A1880" s="31" t="s">
        <v>2114</v>
      </c>
      <c r="B1880" s="31" t="s">
        <v>2116</v>
      </c>
      <c r="C1880" s="31" t="s">
        <v>673</v>
      </c>
      <c r="F1880" s="31" t="s">
        <v>6</v>
      </c>
      <c r="G1880" s="354">
        <v>45792.621134259258</v>
      </c>
      <c r="H1880" s="354">
        <v>45792.621134259258</v>
      </c>
      <c r="I1880" s="19" t="str">
        <f t="shared" si="319"/>
        <v>J</v>
      </c>
      <c r="J1880" s="19" t="str">
        <f t="shared" si="320"/>
        <v>N</v>
      </c>
      <c r="K1880" s="19" t="str">
        <f t="shared" si="321"/>
        <v>zzzz</v>
      </c>
      <c r="L1880" s="19" t="str">
        <f t="shared" si="322"/>
        <v>CO</v>
      </c>
      <c r="M1880" s="31" t="str">
        <f t="shared" si="323"/>
        <v>P</v>
      </c>
      <c r="N1880" s="620" t="str">
        <f t="shared" si="324"/>
        <v/>
      </c>
      <c r="O1880" s="620" t="str">
        <f t="shared" si="325"/>
        <v/>
      </c>
      <c r="P1880" s="31" t="str">
        <f t="shared" si="326"/>
        <v/>
      </c>
      <c r="Q1880" s="620">
        <f t="shared" si="327"/>
        <v>1</v>
      </c>
      <c r="R1880" s="620">
        <f t="shared" si="328"/>
        <v>1492</v>
      </c>
      <c r="S1880" s="620">
        <f t="shared" si="329"/>
        <v>1492</v>
      </c>
    </row>
    <row r="1881" spans="1:19" ht="13.5" thickBot="1" x14ac:dyDescent="0.25">
      <c r="A1881" s="341" t="s">
        <v>2114</v>
      </c>
      <c r="B1881" s="341" t="s">
        <v>2116</v>
      </c>
      <c r="C1881" s="341" t="s">
        <v>673</v>
      </c>
      <c r="F1881" s="341" t="s">
        <v>9</v>
      </c>
      <c r="G1881" s="354">
        <v>45646.603784722225</v>
      </c>
      <c r="H1881" s="354">
        <v>45646.603784722225</v>
      </c>
      <c r="I1881" s="19" t="str">
        <f t="shared" si="319"/>
        <v>J</v>
      </c>
      <c r="J1881" s="19" t="str">
        <f t="shared" si="320"/>
        <v>N</v>
      </c>
      <c r="K1881" s="19" t="str">
        <f t="shared" si="321"/>
        <v>zzzz</v>
      </c>
      <c r="L1881" s="19" t="str">
        <f t="shared" si="322"/>
        <v>CO</v>
      </c>
      <c r="M1881" s="341" t="str">
        <f t="shared" si="323"/>
        <v>P</v>
      </c>
      <c r="N1881" s="359" t="str">
        <f t="shared" si="324"/>
        <v/>
      </c>
      <c r="O1881" s="359" t="str">
        <f t="shared" si="325"/>
        <v/>
      </c>
      <c r="P1881" s="341" t="str">
        <f t="shared" si="326"/>
        <v/>
      </c>
      <c r="Q1881" s="359">
        <f t="shared" si="327"/>
        <v>2</v>
      </c>
      <c r="R1881" s="359">
        <f t="shared" si="328"/>
        <v>1493</v>
      </c>
      <c r="S1881" s="359">
        <f t="shared" si="329"/>
        <v>1493</v>
      </c>
    </row>
    <row r="1882" spans="1:19" ht="13.5" thickBot="1" x14ac:dyDescent="0.25">
      <c r="A1882" s="341" t="s">
        <v>2114</v>
      </c>
      <c r="B1882" s="341" t="s">
        <v>2116</v>
      </c>
      <c r="C1882" s="341" t="s">
        <v>673</v>
      </c>
      <c r="F1882" s="341" t="s">
        <v>11</v>
      </c>
      <c r="G1882" s="354">
        <v>45693.571585648147</v>
      </c>
      <c r="H1882" s="354">
        <v>45693.571585648147</v>
      </c>
      <c r="I1882" s="19" t="str">
        <f t="shared" si="319"/>
        <v>J</v>
      </c>
      <c r="J1882" s="19" t="str">
        <f t="shared" si="320"/>
        <v>N</v>
      </c>
      <c r="K1882" s="19" t="str">
        <f t="shared" si="321"/>
        <v>zzzz</v>
      </c>
      <c r="L1882" s="19" t="str">
        <f t="shared" si="322"/>
        <v>CO</v>
      </c>
      <c r="M1882" s="31" t="str">
        <f t="shared" si="323"/>
        <v>P</v>
      </c>
      <c r="N1882" s="620" t="str">
        <f t="shared" si="324"/>
        <v/>
      </c>
      <c r="O1882" s="620" t="str">
        <f t="shared" si="325"/>
        <v/>
      </c>
      <c r="P1882" s="31" t="str">
        <f t="shared" si="326"/>
        <v/>
      </c>
      <c r="Q1882" s="620">
        <f t="shared" si="327"/>
        <v>3</v>
      </c>
      <c r="R1882" s="620">
        <f t="shared" si="328"/>
        <v>1494</v>
      </c>
      <c r="S1882" s="620">
        <f t="shared" si="329"/>
        <v>1494</v>
      </c>
    </row>
    <row r="1883" spans="1:19" ht="13.5" thickBot="1" x14ac:dyDescent="0.25">
      <c r="A1883" s="31" t="s">
        <v>2114</v>
      </c>
      <c r="B1883" s="31" t="s">
        <v>2116</v>
      </c>
      <c r="C1883" s="31" t="s">
        <v>673</v>
      </c>
      <c r="F1883" s="31" t="s">
        <v>12</v>
      </c>
      <c r="G1883" s="354">
        <v>43013.569606481484</v>
      </c>
      <c r="H1883" s="354">
        <v>45561.451307870368</v>
      </c>
      <c r="I1883" s="19" t="str">
        <f t="shared" si="319"/>
        <v>J</v>
      </c>
      <c r="J1883" s="19" t="str">
        <f t="shared" si="320"/>
        <v>N</v>
      </c>
      <c r="K1883" s="19" t="str">
        <f t="shared" si="321"/>
        <v>zzzz</v>
      </c>
      <c r="L1883" s="19" t="str">
        <f t="shared" si="322"/>
        <v>CO</v>
      </c>
      <c r="M1883" s="31" t="str">
        <f t="shared" si="323"/>
        <v>P</v>
      </c>
      <c r="N1883" s="620">
        <f t="shared" si="324"/>
        <v>4</v>
      </c>
      <c r="O1883" s="620" t="str">
        <f t="shared" si="325"/>
        <v/>
      </c>
      <c r="P1883" s="31" t="str">
        <f t="shared" si="326"/>
        <v/>
      </c>
      <c r="Q1883" s="620">
        <f t="shared" si="327"/>
        <v>4</v>
      </c>
      <c r="R1883" s="620">
        <f t="shared" si="328"/>
        <v>1495</v>
      </c>
      <c r="S1883" s="620">
        <f t="shared" si="329"/>
        <v>1495</v>
      </c>
    </row>
    <row r="1884" spans="1:19" ht="13.5" thickBot="1" x14ac:dyDescent="0.25">
      <c r="A1884" s="341" t="s">
        <v>2113</v>
      </c>
      <c r="B1884" s="341" t="s">
        <v>2117</v>
      </c>
      <c r="C1884" s="341" t="s">
        <v>673</v>
      </c>
      <c r="F1884" s="341" t="s">
        <v>6</v>
      </c>
      <c r="G1884" s="354">
        <v>45792.621377314812</v>
      </c>
      <c r="H1884" s="354">
        <v>45792.621377314812</v>
      </c>
      <c r="I1884" s="19" t="str">
        <f t="shared" si="319"/>
        <v>J</v>
      </c>
      <c r="J1884" s="19" t="str">
        <f t="shared" si="320"/>
        <v>N</v>
      </c>
      <c r="K1884" s="19" t="str">
        <f t="shared" si="321"/>
        <v>zzzz</v>
      </c>
      <c r="L1884" s="19" t="str">
        <f t="shared" si="322"/>
        <v>CO</v>
      </c>
      <c r="M1884" s="341" t="str">
        <f t="shared" si="323"/>
        <v>P</v>
      </c>
      <c r="N1884" s="359" t="str">
        <f t="shared" si="324"/>
        <v/>
      </c>
      <c r="O1884" s="359" t="str">
        <f t="shared" si="325"/>
        <v/>
      </c>
      <c r="P1884" s="341" t="str">
        <f t="shared" si="326"/>
        <v/>
      </c>
      <c r="Q1884" s="359">
        <f t="shared" si="327"/>
        <v>1</v>
      </c>
      <c r="R1884" s="359">
        <f t="shared" si="328"/>
        <v>1496</v>
      </c>
      <c r="S1884" s="359">
        <f t="shared" si="329"/>
        <v>1496</v>
      </c>
    </row>
    <row r="1885" spans="1:19" ht="13.5" thickBot="1" x14ac:dyDescent="0.25">
      <c r="A1885" s="31" t="s">
        <v>2113</v>
      </c>
      <c r="B1885" s="31" t="s">
        <v>2117</v>
      </c>
      <c r="C1885" s="31" t="s">
        <v>673</v>
      </c>
      <c r="F1885" s="31" t="s">
        <v>9</v>
      </c>
      <c r="G1885" s="354">
        <v>45646.604062500002</v>
      </c>
      <c r="H1885" s="354">
        <v>45646.604062500002</v>
      </c>
      <c r="I1885" s="19" t="str">
        <f t="shared" si="319"/>
        <v>J</v>
      </c>
      <c r="J1885" s="19" t="str">
        <f t="shared" si="320"/>
        <v>N</v>
      </c>
      <c r="K1885" s="19" t="str">
        <f t="shared" si="321"/>
        <v>zzzz</v>
      </c>
      <c r="L1885" s="19" t="str">
        <f t="shared" si="322"/>
        <v>CO</v>
      </c>
      <c r="M1885" s="31" t="str">
        <f t="shared" si="323"/>
        <v>P</v>
      </c>
      <c r="N1885" s="620" t="str">
        <f t="shared" si="324"/>
        <v/>
      </c>
      <c r="O1885" s="620" t="str">
        <f t="shared" si="325"/>
        <v/>
      </c>
      <c r="P1885" s="31" t="str">
        <f t="shared" si="326"/>
        <v/>
      </c>
      <c r="Q1885" s="620">
        <f t="shared" si="327"/>
        <v>2</v>
      </c>
      <c r="R1885" s="620">
        <f t="shared" si="328"/>
        <v>1497</v>
      </c>
      <c r="S1885" s="620">
        <f t="shared" si="329"/>
        <v>1497</v>
      </c>
    </row>
    <row r="1886" spans="1:19" ht="13.5" thickBot="1" x14ac:dyDescent="0.25">
      <c r="A1886" s="31" t="s">
        <v>2113</v>
      </c>
      <c r="B1886" s="31" t="s">
        <v>2117</v>
      </c>
      <c r="C1886" s="31" t="s">
        <v>673</v>
      </c>
      <c r="F1886" s="31" t="s">
        <v>11</v>
      </c>
      <c r="G1886" s="354">
        <v>45693.571921296294</v>
      </c>
      <c r="H1886" s="354">
        <v>45693.571921296294</v>
      </c>
      <c r="I1886" s="19" t="str">
        <f t="shared" si="319"/>
        <v>J</v>
      </c>
      <c r="J1886" s="19" t="str">
        <f t="shared" si="320"/>
        <v>N</v>
      </c>
      <c r="K1886" s="19" t="str">
        <f t="shared" si="321"/>
        <v>zzzz</v>
      </c>
      <c r="L1886" s="19" t="str">
        <f t="shared" si="322"/>
        <v>CO</v>
      </c>
      <c r="M1886" s="31" t="str">
        <f t="shared" si="323"/>
        <v>P</v>
      </c>
      <c r="N1886" s="620" t="str">
        <f t="shared" si="324"/>
        <v/>
      </c>
      <c r="O1886" s="620" t="str">
        <f t="shared" si="325"/>
        <v/>
      </c>
      <c r="P1886" s="31" t="str">
        <f t="shared" si="326"/>
        <v/>
      </c>
      <c r="Q1886" s="620">
        <f t="shared" si="327"/>
        <v>3</v>
      </c>
      <c r="R1886" s="620">
        <f t="shared" si="328"/>
        <v>1498</v>
      </c>
      <c r="S1886" s="620">
        <f t="shared" si="329"/>
        <v>1498</v>
      </c>
    </row>
    <row r="1887" spans="1:19" ht="13.5" thickBot="1" x14ac:dyDescent="0.25">
      <c r="A1887" s="341" t="s">
        <v>2113</v>
      </c>
      <c r="B1887" s="341" t="s">
        <v>2117</v>
      </c>
      <c r="C1887" s="341" t="s">
        <v>673</v>
      </c>
      <c r="F1887" s="341" t="s">
        <v>12</v>
      </c>
      <c r="G1887" s="354">
        <v>43124.335520833331</v>
      </c>
      <c r="H1887" s="354">
        <v>45561.450914351852</v>
      </c>
      <c r="I1887" s="19" t="str">
        <f t="shared" si="319"/>
        <v>J</v>
      </c>
      <c r="J1887" s="19" t="str">
        <f t="shared" si="320"/>
        <v>N</v>
      </c>
      <c r="K1887" s="19" t="str">
        <f t="shared" si="321"/>
        <v>zzzz</v>
      </c>
      <c r="L1887" s="19" t="str">
        <f t="shared" si="322"/>
        <v>CO</v>
      </c>
      <c r="M1887" s="341" t="str">
        <f t="shared" si="323"/>
        <v>P</v>
      </c>
      <c r="N1887" s="359">
        <f t="shared" si="324"/>
        <v>4</v>
      </c>
      <c r="O1887" s="359" t="str">
        <f t="shared" si="325"/>
        <v/>
      </c>
      <c r="P1887" s="341" t="str">
        <f t="shared" si="326"/>
        <v/>
      </c>
      <c r="Q1887" s="359">
        <f t="shared" si="327"/>
        <v>4</v>
      </c>
      <c r="R1887" s="359">
        <f t="shared" si="328"/>
        <v>1499</v>
      </c>
      <c r="S1887" s="359">
        <f t="shared" si="329"/>
        <v>1499</v>
      </c>
    </row>
    <row r="1888" spans="1:19" ht="13.5" thickBot="1" x14ac:dyDescent="0.25">
      <c r="A1888" s="341" t="s">
        <v>2115</v>
      </c>
      <c r="B1888" s="341" t="s">
        <v>2118</v>
      </c>
      <c r="C1888" s="341" t="s">
        <v>673</v>
      </c>
      <c r="F1888" s="341" t="s">
        <v>6</v>
      </c>
      <c r="G1888" s="354">
        <v>45792.621620370373</v>
      </c>
      <c r="H1888" s="354">
        <v>45792.621620370373</v>
      </c>
      <c r="I1888" s="19" t="str">
        <f t="shared" si="319"/>
        <v>J</v>
      </c>
      <c r="J1888" s="19" t="str">
        <f t="shared" si="320"/>
        <v>N</v>
      </c>
      <c r="K1888" s="19" t="str">
        <f t="shared" si="321"/>
        <v>zzzz</v>
      </c>
      <c r="L1888" s="19" t="str">
        <f t="shared" si="322"/>
        <v>CO</v>
      </c>
      <c r="M1888" s="341" t="str">
        <f t="shared" si="323"/>
        <v>P</v>
      </c>
      <c r="N1888" s="359" t="str">
        <f t="shared" si="324"/>
        <v/>
      </c>
      <c r="O1888" s="359" t="str">
        <f t="shared" si="325"/>
        <v/>
      </c>
      <c r="P1888" s="341" t="str">
        <f t="shared" si="326"/>
        <v/>
      </c>
      <c r="Q1888" s="359">
        <f t="shared" si="327"/>
        <v>1</v>
      </c>
      <c r="R1888" s="359">
        <f t="shared" si="328"/>
        <v>1500</v>
      </c>
      <c r="S1888" s="359">
        <f t="shared" si="329"/>
        <v>1500</v>
      </c>
    </row>
    <row r="1889" spans="1:19" ht="13.5" thickBot="1" x14ac:dyDescent="0.25">
      <c r="A1889" s="341" t="s">
        <v>2115</v>
      </c>
      <c r="B1889" s="341" t="s">
        <v>2118</v>
      </c>
      <c r="C1889" s="341" t="s">
        <v>673</v>
      </c>
      <c r="F1889" s="341" t="s">
        <v>9</v>
      </c>
      <c r="G1889" s="354">
        <v>45646.60429398148</v>
      </c>
      <c r="H1889" s="354">
        <v>45646.60429398148</v>
      </c>
      <c r="I1889" s="19" t="str">
        <f t="shared" si="319"/>
        <v>J</v>
      </c>
      <c r="J1889" s="19" t="str">
        <f t="shared" si="320"/>
        <v>N</v>
      </c>
      <c r="K1889" s="19" t="str">
        <f t="shared" si="321"/>
        <v>zzzz</v>
      </c>
      <c r="L1889" s="19" t="str">
        <f t="shared" si="322"/>
        <v>CO</v>
      </c>
      <c r="M1889" s="341" t="str">
        <f t="shared" si="323"/>
        <v>P</v>
      </c>
      <c r="N1889" s="359" t="str">
        <f t="shared" si="324"/>
        <v/>
      </c>
      <c r="O1889" s="359" t="str">
        <f t="shared" si="325"/>
        <v/>
      </c>
      <c r="P1889" s="341" t="str">
        <f t="shared" si="326"/>
        <v/>
      </c>
      <c r="Q1889" s="359">
        <f t="shared" si="327"/>
        <v>2</v>
      </c>
      <c r="R1889" s="359">
        <f t="shared" si="328"/>
        <v>1501</v>
      </c>
      <c r="S1889" s="359">
        <f t="shared" si="329"/>
        <v>1501</v>
      </c>
    </row>
    <row r="1890" spans="1:19" ht="13.5" thickBot="1" x14ac:dyDescent="0.25">
      <c r="A1890" s="31" t="s">
        <v>2115</v>
      </c>
      <c r="B1890" s="31" t="s">
        <v>2118</v>
      </c>
      <c r="C1890" s="31" t="s">
        <v>673</v>
      </c>
      <c r="F1890" s="31" t="s">
        <v>11</v>
      </c>
      <c r="G1890" s="354">
        <v>45693.572280092594</v>
      </c>
      <c r="H1890" s="354">
        <v>45693.572280092594</v>
      </c>
      <c r="I1890" s="19" t="str">
        <f t="shared" si="319"/>
        <v>J</v>
      </c>
      <c r="J1890" s="19" t="str">
        <f t="shared" si="320"/>
        <v>N</v>
      </c>
      <c r="K1890" s="19" t="str">
        <f t="shared" si="321"/>
        <v>zzzz</v>
      </c>
      <c r="L1890" s="19" t="str">
        <f t="shared" si="322"/>
        <v>CO</v>
      </c>
      <c r="M1890" s="31" t="str">
        <f t="shared" si="323"/>
        <v>P</v>
      </c>
      <c r="N1890" s="620" t="str">
        <f t="shared" si="324"/>
        <v/>
      </c>
      <c r="O1890" s="620" t="str">
        <f t="shared" si="325"/>
        <v/>
      </c>
      <c r="P1890" s="31" t="str">
        <f t="shared" si="326"/>
        <v/>
      </c>
      <c r="Q1890" s="620">
        <f t="shared" si="327"/>
        <v>3</v>
      </c>
      <c r="R1890" s="620">
        <f t="shared" si="328"/>
        <v>1502</v>
      </c>
      <c r="S1890" s="620">
        <f t="shared" si="329"/>
        <v>1502</v>
      </c>
    </row>
    <row r="1891" spans="1:19" ht="13.5" thickBot="1" x14ac:dyDescent="0.25">
      <c r="A1891" s="341" t="s">
        <v>2115</v>
      </c>
      <c r="B1891" s="341" t="s">
        <v>2118</v>
      </c>
      <c r="C1891" s="341" t="s">
        <v>673</v>
      </c>
      <c r="F1891" s="341" t="s">
        <v>12</v>
      </c>
      <c r="G1891" s="354">
        <v>42418.560648148145</v>
      </c>
      <c r="H1891" s="354">
        <v>45561.451099537036</v>
      </c>
      <c r="I1891" s="19" t="str">
        <f t="shared" si="319"/>
        <v>J</v>
      </c>
      <c r="J1891" s="19" t="str">
        <f t="shared" si="320"/>
        <v>N</v>
      </c>
      <c r="K1891" s="19" t="str">
        <f t="shared" si="321"/>
        <v>zzzz</v>
      </c>
      <c r="L1891" s="19" t="str">
        <f t="shared" si="322"/>
        <v>CO</v>
      </c>
      <c r="M1891" s="341" t="str">
        <f t="shared" si="323"/>
        <v>P</v>
      </c>
      <c r="N1891" s="359">
        <f t="shared" si="324"/>
        <v>4</v>
      </c>
      <c r="O1891" s="359" t="str">
        <f t="shared" si="325"/>
        <v/>
      </c>
      <c r="P1891" s="341" t="str">
        <f t="shared" si="326"/>
        <v/>
      </c>
      <c r="Q1891" s="359">
        <f t="shared" si="327"/>
        <v>4</v>
      </c>
      <c r="R1891" s="359">
        <f t="shared" si="328"/>
        <v>1503</v>
      </c>
      <c r="S1891" s="359">
        <f t="shared" si="329"/>
        <v>1503</v>
      </c>
    </row>
    <row r="1892" spans="1:19" ht="13.5" thickBot="1" x14ac:dyDescent="0.25">
      <c r="A1892" s="31" t="s">
        <v>154</v>
      </c>
      <c r="B1892" s="31" t="s">
        <v>816</v>
      </c>
      <c r="C1892" s="31" t="s">
        <v>673</v>
      </c>
      <c r="F1892" s="31" t="s">
        <v>6</v>
      </c>
      <c r="G1892" s="354">
        <v>38079.596215277779</v>
      </c>
      <c r="H1892" s="354">
        <v>44581.383368055554</v>
      </c>
      <c r="I1892" s="19" t="str">
        <f t="shared" si="319"/>
        <v>J</v>
      </c>
      <c r="J1892" s="19" t="str">
        <f t="shared" si="320"/>
        <v>N</v>
      </c>
      <c r="K1892" s="19" t="str">
        <f t="shared" si="321"/>
        <v>zzzz</v>
      </c>
      <c r="L1892" s="19" t="str">
        <f t="shared" si="322"/>
        <v>AG</v>
      </c>
      <c r="M1892" s="31" t="str">
        <f t="shared" si="323"/>
        <v>S</v>
      </c>
      <c r="N1892" s="620" t="str">
        <f t="shared" si="324"/>
        <v/>
      </c>
      <c r="O1892" s="620" t="str">
        <f t="shared" si="325"/>
        <v/>
      </c>
      <c r="P1892" s="31" t="str">
        <f t="shared" si="326"/>
        <v/>
      </c>
      <c r="Q1892" s="620">
        <f t="shared" si="327"/>
        <v>1</v>
      </c>
      <c r="R1892" s="620">
        <f t="shared" si="328"/>
        <v>1504</v>
      </c>
      <c r="S1892" s="620">
        <f t="shared" si="329"/>
        <v>1504</v>
      </c>
    </row>
    <row r="1893" spans="1:19" ht="13.5" thickBot="1" x14ac:dyDescent="0.25">
      <c r="A1893" s="31" t="s">
        <v>154</v>
      </c>
      <c r="B1893" s="31" t="s">
        <v>816</v>
      </c>
      <c r="C1893" s="31" t="s">
        <v>673</v>
      </c>
      <c r="F1893" s="31" t="s">
        <v>7</v>
      </c>
      <c r="G1893" s="354">
        <v>43222.414687500001</v>
      </c>
      <c r="H1893" s="354">
        <v>44984.55678240741</v>
      </c>
      <c r="I1893" s="19" t="str">
        <f t="shared" si="319"/>
        <v>J</v>
      </c>
      <c r="J1893" s="19" t="str">
        <f t="shared" si="320"/>
        <v>N</v>
      </c>
      <c r="K1893" s="19" t="str">
        <f t="shared" si="321"/>
        <v>zzzz</v>
      </c>
      <c r="L1893" s="19" t="str">
        <f t="shared" si="322"/>
        <v>AG</v>
      </c>
      <c r="M1893" s="31" t="str">
        <f t="shared" si="323"/>
        <v>S</v>
      </c>
      <c r="N1893" s="620" t="str">
        <f t="shared" si="324"/>
        <v/>
      </c>
      <c r="O1893" s="620" t="str">
        <f t="shared" si="325"/>
        <v/>
      </c>
      <c r="P1893" s="31" t="str">
        <f t="shared" si="326"/>
        <v/>
      </c>
      <c r="Q1893" s="620">
        <f t="shared" si="327"/>
        <v>2</v>
      </c>
      <c r="R1893" s="620">
        <f t="shared" si="328"/>
        <v>1505</v>
      </c>
      <c r="S1893" s="620">
        <f t="shared" si="329"/>
        <v>1505</v>
      </c>
    </row>
    <row r="1894" spans="1:19" ht="13.5" thickBot="1" x14ac:dyDescent="0.25">
      <c r="A1894" s="341" t="s">
        <v>154</v>
      </c>
      <c r="B1894" s="341" t="s">
        <v>816</v>
      </c>
      <c r="C1894" s="341" t="s">
        <v>673</v>
      </c>
      <c r="E1894" s="341">
        <v>46</v>
      </c>
      <c r="F1894" s="341" t="s">
        <v>8</v>
      </c>
      <c r="G1894" s="354">
        <v>38775.702025462961</v>
      </c>
      <c r="H1894" s="354">
        <v>46030.659201388888</v>
      </c>
      <c r="I1894" s="19" t="str">
        <f t="shared" si="319"/>
        <v>J</v>
      </c>
      <c r="J1894" s="19" t="str">
        <f t="shared" si="320"/>
        <v>N</v>
      </c>
      <c r="K1894" s="19" t="str">
        <f t="shared" si="321"/>
        <v>zzzz</v>
      </c>
      <c r="L1894" s="19" t="str">
        <f t="shared" si="322"/>
        <v>AG</v>
      </c>
      <c r="M1894" s="341" t="str">
        <f t="shared" si="323"/>
        <v>S</v>
      </c>
      <c r="N1894" s="359" t="str">
        <f t="shared" si="324"/>
        <v/>
      </c>
      <c r="O1894" s="359" t="str">
        <f t="shared" si="325"/>
        <v/>
      </c>
      <c r="P1894" s="341" t="str">
        <f t="shared" si="326"/>
        <v/>
      </c>
      <c r="Q1894" s="359">
        <f t="shared" si="327"/>
        <v>3</v>
      </c>
      <c r="R1894" s="359">
        <f t="shared" si="328"/>
        <v>1506</v>
      </c>
      <c r="S1894" s="359">
        <f t="shared" si="329"/>
        <v>1506</v>
      </c>
    </row>
    <row r="1895" spans="1:19" ht="13.5" thickBot="1" x14ac:dyDescent="0.25">
      <c r="A1895" s="31" t="s">
        <v>154</v>
      </c>
      <c r="B1895" s="31" t="s">
        <v>816</v>
      </c>
      <c r="C1895" s="31" t="s">
        <v>673</v>
      </c>
      <c r="E1895" s="341">
        <v>33</v>
      </c>
      <c r="F1895" s="31" t="s">
        <v>16</v>
      </c>
      <c r="G1895" s="354">
        <v>38225.615752314814</v>
      </c>
      <c r="H1895" s="354">
        <v>45582.34134259259</v>
      </c>
      <c r="I1895" s="19" t="str">
        <f t="shared" si="319"/>
        <v>J</v>
      </c>
      <c r="J1895" s="19" t="str">
        <f t="shared" si="320"/>
        <v>N</v>
      </c>
      <c r="K1895" s="19" t="str">
        <f t="shared" si="321"/>
        <v>zzzz</v>
      </c>
      <c r="L1895" s="19" t="str">
        <f t="shared" si="322"/>
        <v>AG</v>
      </c>
      <c r="M1895" s="31" t="str">
        <f t="shared" si="323"/>
        <v>S</v>
      </c>
      <c r="N1895" s="620" t="str">
        <f t="shared" si="324"/>
        <v/>
      </c>
      <c r="O1895" s="620" t="str">
        <f t="shared" si="325"/>
        <v/>
      </c>
      <c r="P1895" s="31" t="str">
        <f t="shared" si="326"/>
        <v/>
      </c>
      <c r="Q1895" s="620">
        <f t="shared" si="327"/>
        <v>4</v>
      </c>
      <c r="R1895" s="620">
        <f t="shared" si="328"/>
        <v>1507</v>
      </c>
      <c r="S1895" s="620">
        <f t="shared" si="329"/>
        <v>1507</v>
      </c>
    </row>
    <row r="1896" spans="1:19" ht="13.5" thickBot="1" x14ac:dyDescent="0.25">
      <c r="A1896" s="31" t="s">
        <v>154</v>
      </c>
      <c r="B1896" s="31" t="s">
        <v>816</v>
      </c>
      <c r="C1896" s="31" t="s">
        <v>673</v>
      </c>
      <c r="F1896" s="31" t="s">
        <v>9</v>
      </c>
      <c r="G1896" s="354">
        <v>39301.413113425922</v>
      </c>
      <c r="H1896" s="354">
        <v>45688.627812500003</v>
      </c>
      <c r="I1896" s="19" t="str">
        <f t="shared" si="319"/>
        <v>J</v>
      </c>
      <c r="J1896" s="19" t="str">
        <f t="shared" si="320"/>
        <v>N</v>
      </c>
      <c r="K1896" s="19" t="str">
        <f t="shared" si="321"/>
        <v>zzzz</v>
      </c>
      <c r="L1896" s="19" t="str">
        <f t="shared" si="322"/>
        <v>AG</v>
      </c>
      <c r="M1896" s="31" t="str">
        <f t="shared" si="323"/>
        <v>S</v>
      </c>
      <c r="N1896" s="620" t="str">
        <f t="shared" si="324"/>
        <v/>
      </c>
      <c r="O1896" s="620" t="str">
        <f t="shared" si="325"/>
        <v/>
      </c>
      <c r="P1896" s="31" t="str">
        <f t="shared" si="326"/>
        <v/>
      </c>
      <c r="Q1896" s="620">
        <f t="shared" si="327"/>
        <v>5</v>
      </c>
      <c r="R1896" s="620">
        <f t="shared" si="328"/>
        <v>1508</v>
      </c>
      <c r="S1896" s="620">
        <f t="shared" si="329"/>
        <v>1508</v>
      </c>
    </row>
    <row r="1897" spans="1:19" ht="13.5" thickBot="1" x14ac:dyDescent="0.25">
      <c r="A1897" s="31" t="s">
        <v>154</v>
      </c>
      <c r="B1897" s="31" t="s">
        <v>529</v>
      </c>
      <c r="C1897" s="31" t="s">
        <v>673</v>
      </c>
      <c r="F1897" s="31" t="s">
        <v>10</v>
      </c>
      <c r="G1897" s="354">
        <v>40599.487604166665</v>
      </c>
      <c r="H1897" s="354">
        <v>44469.776122685187</v>
      </c>
      <c r="I1897" s="19" t="str">
        <f t="shared" si="319"/>
        <v>J</v>
      </c>
      <c r="J1897" s="19" t="str">
        <f t="shared" si="320"/>
        <v>N</v>
      </c>
      <c r="K1897" s="19" t="str">
        <f t="shared" si="321"/>
        <v>zzzz</v>
      </c>
      <c r="L1897" s="19" t="str">
        <f t="shared" si="322"/>
        <v>AG</v>
      </c>
      <c r="M1897" s="31" t="str">
        <f t="shared" si="323"/>
        <v>S</v>
      </c>
      <c r="N1897" s="620" t="str">
        <f t="shared" si="324"/>
        <v/>
      </c>
      <c r="O1897" s="620" t="str">
        <f t="shared" si="325"/>
        <v/>
      </c>
      <c r="P1897" s="31" t="str">
        <f t="shared" si="326"/>
        <v/>
      </c>
      <c r="Q1897" s="620">
        <f t="shared" si="327"/>
        <v>6</v>
      </c>
      <c r="R1897" s="620">
        <f t="shared" si="328"/>
        <v>1509</v>
      </c>
      <c r="S1897" s="620">
        <f t="shared" si="329"/>
        <v>1509</v>
      </c>
    </row>
    <row r="1898" spans="1:19" ht="13.5" thickBot="1" x14ac:dyDescent="0.25">
      <c r="A1898" s="341" t="s">
        <v>154</v>
      </c>
      <c r="B1898" s="341" t="s">
        <v>816</v>
      </c>
      <c r="C1898" s="341" t="s">
        <v>673</v>
      </c>
      <c r="F1898" s="341" t="s">
        <v>11</v>
      </c>
      <c r="G1898" s="354">
        <v>42870</v>
      </c>
      <c r="H1898" s="354">
        <v>44760.642106481479</v>
      </c>
      <c r="I1898" s="19" t="str">
        <f t="shared" si="319"/>
        <v>J</v>
      </c>
      <c r="J1898" s="19" t="str">
        <f t="shared" si="320"/>
        <v>N</v>
      </c>
      <c r="K1898" s="19" t="str">
        <f t="shared" si="321"/>
        <v>zzzz</v>
      </c>
      <c r="L1898" s="19" t="str">
        <f t="shared" si="322"/>
        <v>AG</v>
      </c>
      <c r="M1898" s="341" t="str">
        <f t="shared" si="323"/>
        <v>S</v>
      </c>
      <c r="N1898" s="359" t="str">
        <f t="shared" si="324"/>
        <v/>
      </c>
      <c r="O1898" s="359" t="str">
        <f t="shared" si="325"/>
        <v/>
      </c>
      <c r="P1898" s="341" t="str">
        <f t="shared" si="326"/>
        <v/>
      </c>
      <c r="Q1898" s="359">
        <f t="shared" si="327"/>
        <v>7</v>
      </c>
      <c r="R1898" s="359">
        <f t="shared" si="328"/>
        <v>1510</v>
      </c>
      <c r="S1898" s="359">
        <f t="shared" si="329"/>
        <v>1510</v>
      </c>
    </row>
    <row r="1899" spans="1:19" ht="13.5" thickBot="1" x14ac:dyDescent="0.25">
      <c r="A1899" s="341" t="s">
        <v>154</v>
      </c>
      <c r="B1899" s="341" t="s">
        <v>816</v>
      </c>
      <c r="C1899" s="341" t="s">
        <v>673</v>
      </c>
      <c r="E1899" s="341">
        <v>47</v>
      </c>
      <c r="F1899" s="341" t="s">
        <v>15</v>
      </c>
      <c r="G1899" s="354">
        <v>38105.439097222225</v>
      </c>
      <c r="H1899" s="354">
        <v>44978.616585648146</v>
      </c>
      <c r="I1899" s="19" t="str">
        <f t="shared" si="319"/>
        <v>J</v>
      </c>
      <c r="J1899" s="19" t="str">
        <f t="shared" si="320"/>
        <v>N</v>
      </c>
      <c r="K1899" s="19" t="str">
        <f t="shared" si="321"/>
        <v>zzzz</v>
      </c>
      <c r="L1899" s="19" t="str">
        <f t="shared" si="322"/>
        <v>AG</v>
      </c>
      <c r="M1899" s="341" t="str">
        <f t="shared" si="323"/>
        <v>S</v>
      </c>
      <c r="N1899" s="359" t="str">
        <f t="shared" si="324"/>
        <v/>
      </c>
      <c r="O1899" s="359" t="str">
        <f t="shared" si="325"/>
        <v/>
      </c>
      <c r="P1899" s="341" t="str">
        <f t="shared" si="326"/>
        <v/>
      </c>
      <c r="Q1899" s="359">
        <f t="shared" si="327"/>
        <v>8</v>
      </c>
      <c r="R1899" s="359">
        <f t="shared" si="328"/>
        <v>1511</v>
      </c>
      <c r="S1899" s="359">
        <f t="shared" si="329"/>
        <v>1511</v>
      </c>
    </row>
    <row r="1900" spans="1:19" ht="13.5" thickBot="1" x14ac:dyDescent="0.25">
      <c r="A1900" s="31" t="s">
        <v>154</v>
      </c>
      <c r="B1900" s="31" t="s">
        <v>816</v>
      </c>
      <c r="C1900" s="31" t="s">
        <v>673</v>
      </c>
      <c r="F1900" s="31" t="s">
        <v>12</v>
      </c>
      <c r="G1900" s="354">
        <v>42837.387731481482</v>
      </c>
      <c r="H1900" s="354">
        <v>44959.521990740737</v>
      </c>
      <c r="I1900" s="19" t="str">
        <f t="shared" si="319"/>
        <v>J</v>
      </c>
      <c r="J1900" s="19" t="str">
        <f t="shared" si="320"/>
        <v>N</v>
      </c>
      <c r="K1900" s="19" t="str">
        <f t="shared" si="321"/>
        <v>zzzz</v>
      </c>
      <c r="L1900" s="19" t="str">
        <f t="shared" si="322"/>
        <v>AG</v>
      </c>
      <c r="M1900" s="31" t="str">
        <f t="shared" si="323"/>
        <v>S</v>
      </c>
      <c r="N1900" s="620" t="str">
        <f t="shared" si="324"/>
        <v/>
      </c>
      <c r="O1900" s="620" t="str">
        <f t="shared" si="325"/>
        <v/>
      </c>
      <c r="P1900" s="31" t="str">
        <f t="shared" si="326"/>
        <v/>
      </c>
      <c r="Q1900" s="620">
        <f t="shared" si="327"/>
        <v>9</v>
      </c>
      <c r="R1900" s="620">
        <f t="shared" si="328"/>
        <v>1512</v>
      </c>
      <c r="S1900" s="620">
        <f t="shared" si="329"/>
        <v>1512</v>
      </c>
    </row>
    <row r="1901" spans="1:19" ht="13.5" thickBot="1" x14ac:dyDescent="0.25">
      <c r="A1901" s="341" t="s">
        <v>154</v>
      </c>
      <c r="B1901" s="341" t="s">
        <v>816</v>
      </c>
      <c r="C1901" s="341" t="s">
        <v>673</v>
      </c>
      <c r="F1901" s="341" t="s">
        <v>13</v>
      </c>
      <c r="G1901" s="354">
        <v>37174.642858796295</v>
      </c>
      <c r="H1901" s="354">
        <v>44705.447592592594</v>
      </c>
      <c r="I1901" s="19" t="str">
        <f t="shared" si="319"/>
        <v>J</v>
      </c>
      <c r="J1901" s="19" t="str">
        <f t="shared" si="320"/>
        <v>N</v>
      </c>
      <c r="K1901" s="19" t="str">
        <f t="shared" si="321"/>
        <v>zzzz</v>
      </c>
      <c r="L1901" s="19" t="str">
        <f t="shared" si="322"/>
        <v>AG</v>
      </c>
      <c r="M1901" s="341" t="str">
        <f t="shared" si="323"/>
        <v>S</v>
      </c>
      <c r="N1901" s="359">
        <f t="shared" si="324"/>
        <v>10</v>
      </c>
      <c r="O1901" s="359" t="str">
        <f t="shared" si="325"/>
        <v/>
      </c>
      <c r="P1901" s="341" t="str">
        <f t="shared" si="326"/>
        <v/>
      </c>
      <c r="Q1901" s="359">
        <f t="shared" si="327"/>
        <v>10</v>
      </c>
      <c r="R1901" s="359">
        <f t="shared" si="328"/>
        <v>1513</v>
      </c>
      <c r="S1901" s="359">
        <f t="shared" si="329"/>
        <v>1513</v>
      </c>
    </row>
    <row r="1902" spans="1:19" ht="13.5" thickBot="1" x14ac:dyDescent="0.25">
      <c r="A1902" s="341" t="s">
        <v>998</v>
      </c>
      <c r="B1902" s="341" t="s">
        <v>999</v>
      </c>
      <c r="C1902" s="341" t="s">
        <v>673</v>
      </c>
      <c r="F1902" s="341" t="s">
        <v>6</v>
      </c>
      <c r="G1902" s="354">
        <v>45314.402754629627</v>
      </c>
      <c r="H1902" s="354">
        <v>45314.402754629627</v>
      </c>
      <c r="I1902" s="19" t="str">
        <f t="shared" si="319"/>
        <v>J</v>
      </c>
      <c r="J1902" s="19" t="str">
        <f t="shared" si="320"/>
        <v>N</v>
      </c>
      <c r="K1902" s="19" t="str">
        <f t="shared" si="321"/>
        <v>zzzz</v>
      </c>
      <c r="L1902" s="19" t="str">
        <f t="shared" si="322"/>
        <v>AG</v>
      </c>
      <c r="M1902" s="341" t="str">
        <f t="shared" si="323"/>
        <v>S</v>
      </c>
      <c r="N1902" s="359" t="str">
        <f t="shared" si="324"/>
        <v/>
      </c>
      <c r="O1902" s="359" t="str">
        <f t="shared" si="325"/>
        <v/>
      </c>
      <c r="P1902" s="341" t="str">
        <f t="shared" si="326"/>
        <v/>
      </c>
      <c r="Q1902" s="359">
        <f t="shared" si="327"/>
        <v>1</v>
      </c>
      <c r="R1902" s="359">
        <f t="shared" si="328"/>
        <v>1514</v>
      </c>
      <c r="S1902" s="359">
        <f t="shared" si="329"/>
        <v>1514</v>
      </c>
    </row>
    <row r="1903" spans="1:19" ht="13.5" thickBot="1" x14ac:dyDescent="0.25">
      <c r="A1903" s="31" t="s">
        <v>998</v>
      </c>
      <c r="B1903" s="31" t="s">
        <v>999</v>
      </c>
      <c r="C1903" s="31" t="s">
        <v>673</v>
      </c>
      <c r="F1903" s="31" t="s">
        <v>8</v>
      </c>
      <c r="G1903" s="354">
        <v>45205.46597222222</v>
      </c>
      <c r="H1903" s="354">
        <v>45489.484282407408</v>
      </c>
      <c r="I1903" s="19" t="str">
        <f t="shared" si="319"/>
        <v>J</v>
      </c>
      <c r="J1903" s="19" t="str">
        <f t="shared" si="320"/>
        <v>N</v>
      </c>
      <c r="K1903" s="19" t="str">
        <f t="shared" si="321"/>
        <v>zzzz</v>
      </c>
      <c r="L1903" s="19" t="str">
        <f t="shared" si="322"/>
        <v>AG</v>
      </c>
      <c r="M1903" s="31" t="str">
        <f t="shared" si="323"/>
        <v>S</v>
      </c>
      <c r="N1903" s="620" t="str">
        <f t="shared" si="324"/>
        <v/>
      </c>
      <c r="O1903" s="620" t="str">
        <f t="shared" si="325"/>
        <v/>
      </c>
      <c r="P1903" s="31" t="str">
        <f t="shared" si="326"/>
        <v/>
      </c>
      <c r="Q1903" s="620">
        <f t="shared" si="327"/>
        <v>2</v>
      </c>
      <c r="R1903" s="620">
        <f t="shared" si="328"/>
        <v>1515</v>
      </c>
      <c r="S1903" s="620">
        <f t="shared" si="329"/>
        <v>1515</v>
      </c>
    </row>
    <row r="1904" spans="1:19" ht="13.5" thickBot="1" x14ac:dyDescent="0.25">
      <c r="A1904" s="31" t="s">
        <v>998</v>
      </c>
      <c r="B1904" s="31" t="s">
        <v>999</v>
      </c>
      <c r="C1904" s="31" t="s">
        <v>673</v>
      </c>
      <c r="F1904" s="31" t="s">
        <v>9</v>
      </c>
      <c r="G1904" s="354">
        <v>45309.379432870373</v>
      </c>
      <c r="H1904" s="354">
        <v>45632.567245370374</v>
      </c>
      <c r="I1904" s="19" t="str">
        <f t="shared" si="319"/>
        <v>J</v>
      </c>
      <c r="J1904" s="19" t="str">
        <f t="shared" si="320"/>
        <v>N</v>
      </c>
      <c r="K1904" s="19" t="str">
        <f t="shared" si="321"/>
        <v>zzzz</v>
      </c>
      <c r="L1904" s="19" t="str">
        <f t="shared" si="322"/>
        <v>AG</v>
      </c>
      <c r="M1904" s="31" t="str">
        <f t="shared" si="323"/>
        <v>S</v>
      </c>
      <c r="N1904" s="620" t="str">
        <f t="shared" si="324"/>
        <v/>
      </c>
      <c r="O1904" s="620" t="str">
        <f t="shared" si="325"/>
        <v/>
      </c>
      <c r="P1904" s="31" t="str">
        <f t="shared" si="326"/>
        <v/>
      </c>
      <c r="Q1904" s="620">
        <f t="shared" si="327"/>
        <v>3</v>
      </c>
      <c r="R1904" s="620">
        <f t="shared" si="328"/>
        <v>1516</v>
      </c>
      <c r="S1904" s="620">
        <f t="shared" si="329"/>
        <v>1516</v>
      </c>
    </row>
    <row r="1905" spans="1:19" ht="13.5" thickBot="1" x14ac:dyDescent="0.25">
      <c r="A1905" s="31" t="s">
        <v>998</v>
      </c>
      <c r="B1905" s="31" t="s">
        <v>999</v>
      </c>
      <c r="C1905" s="31" t="s">
        <v>673</v>
      </c>
      <c r="F1905" s="31" t="s">
        <v>11</v>
      </c>
      <c r="G1905" s="354">
        <v>45803.590150462966</v>
      </c>
      <c r="H1905" s="354">
        <v>45803.590150462966</v>
      </c>
      <c r="I1905" s="19" t="str">
        <f t="shared" si="319"/>
        <v>J</v>
      </c>
      <c r="J1905" s="19" t="str">
        <f t="shared" si="320"/>
        <v>N</v>
      </c>
      <c r="K1905" s="19" t="str">
        <f t="shared" si="321"/>
        <v>zzzz</v>
      </c>
      <c r="L1905" s="19" t="str">
        <f t="shared" si="322"/>
        <v>AG</v>
      </c>
      <c r="M1905" s="31" t="str">
        <f t="shared" si="323"/>
        <v>S</v>
      </c>
      <c r="N1905" s="620" t="str">
        <f t="shared" si="324"/>
        <v/>
      </c>
      <c r="O1905" s="620" t="str">
        <f t="shared" si="325"/>
        <v/>
      </c>
      <c r="P1905" s="31" t="str">
        <f t="shared" si="326"/>
        <v/>
      </c>
      <c r="Q1905" s="620">
        <f t="shared" si="327"/>
        <v>4</v>
      </c>
      <c r="R1905" s="620">
        <f t="shared" si="328"/>
        <v>1517</v>
      </c>
      <c r="S1905" s="620">
        <f t="shared" si="329"/>
        <v>1517</v>
      </c>
    </row>
    <row r="1906" spans="1:19" ht="13.5" thickBot="1" x14ac:dyDescent="0.25">
      <c r="A1906" s="31" t="s">
        <v>998</v>
      </c>
      <c r="B1906" s="31" t="s">
        <v>999</v>
      </c>
      <c r="C1906" s="31" t="s">
        <v>673</v>
      </c>
      <c r="E1906" s="341">
        <v>36</v>
      </c>
      <c r="F1906" s="31" t="s">
        <v>15</v>
      </c>
      <c r="G1906" s="354">
        <v>44529.455729166664</v>
      </c>
      <c r="H1906" s="354">
        <v>44978.614189814813</v>
      </c>
      <c r="I1906" s="19" t="str">
        <f t="shared" si="319"/>
        <v>J</v>
      </c>
      <c r="J1906" s="19" t="str">
        <f t="shared" si="320"/>
        <v>N</v>
      </c>
      <c r="K1906" s="19" t="str">
        <f t="shared" si="321"/>
        <v>zzzz</v>
      </c>
      <c r="L1906" s="19" t="str">
        <f t="shared" si="322"/>
        <v>AG</v>
      </c>
      <c r="M1906" s="31" t="str">
        <f t="shared" si="323"/>
        <v>S</v>
      </c>
      <c r="N1906" s="620" t="str">
        <f t="shared" si="324"/>
        <v/>
      </c>
      <c r="O1906" s="620" t="str">
        <f t="shared" si="325"/>
        <v/>
      </c>
      <c r="P1906" s="31" t="str">
        <f t="shared" si="326"/>
        <v/>
      </c>
      <c r="Q1906" s="620">
        <f t="shared" si="327"/>
        <v>5</v>
      </c>
      <c r="R1906" s="620">
        <f t="shared" si="328"/>
        <v>1518</v>
      </c>
      <c r="S1906" s="620">
        <f t="shared" si="329"/>
        <v>1518</v>
      </c>
    </row>
    <row r="1907" spans="1:19" ht="13.5" thickBot="1" x14ac:dyDescent="0.25">
      <c r="A1907" s="341" t="s">
        <v>998</v>
      </c>
      <c r="B1907" s="341" t="s">
        <v>999</v>
      </c>
      <c r="C1907" s="341" t="s">
        <v>673</v>
      </c>
      <c r="F1907" s="341" t="s">
        <v>12</v>
      </c>
      <c r="G1907" s="354">
        <v>45068.442465277774</v>
      </c>
      <c r="H1907" s="354">
        <v>45068.442465277774</v>
      </c>
      <c r="I1907" s="19" t="str">
        <f t="shared" si="319"/>
        <v>J</v>
      </c>
      <c r="J1907" s="19" t="str">
        <f t="shared" si="320"/>
        <v>N</v>
      </c>
      <c r="K1907" s="19" t="str">
        <f t="shared" si="321"/>
        <v>zzzz</v>
      </c>
      <c r="L1907" s="19" t="str">
        <f t="shared" si="322"/>
        <v>AG</v>
      </c>
      <c r="M1907" s="341" t="str">
        <f t="shared" si="323"/>
        <v>S</v>
      </c>
      <c r="N1907" s="359">
        <f t="shared" si="324"/>
        <v>6</v>
      </c>
      <c r="O1907" s="359" t="str">
        <f t="shared" si="325"/>
        <v/>
      </c>
      <c r="P1907" s="341" t="str">
        <f t="shared" si="326"/>
        <v/>
      </c>
      <c r="Q1907" s="359">
        <f t="shared" si="327"/>
        <v>6</v>
      </c>
      <c r="R1907" s="359">
        <f t="shared" si="328"/>
        <v>1519</v>
      </c>
      <c r="S1907" s="359">
        <f t="shared" si="329"/>
        <v>1519</v>
      </c>
    </row>
    <row r="1908" spans="1:19" ht="13.5" thickBot="1" x14ac:dyDescent="0.25">
      <c r="A1908" s="31" t="s">
        <v>58</v>
      </c>
      <c r="B1908" s="31" t="s">
        <v>817</v>
      </c>
      <c r="C1908" s="31" t="s">
        <v>673</v>
      </c>
      <c r="F1908" s="31" t="s">
        <v>6</v>
      </c>
      <c r="G1908" s="354">
        <v>42977.608032407406</v>
      </c>
      <c r="H1908" s="354">
        <v>44581.382939814815</v>
      </c>
      <c r="I1908" s="19" t="str">
        <f t="shared" si="319"/>
        <v>J</v>
      </c>
      <c r="J1908" s="19" t="str">
        <f t="shared" si="320"/>
        <v>N</v>
      </c>
      <c r="K1908" s="19" t="str">
        <f t="shared" si="321"/>
        <v>zzzz</v>
      </c>
      <c r="L1908" s="19" t="str">
        <f t="shared" si="322"/>
        <v>AG</v>
      </c>
      <c r="M1908" s="31" t="str">
        <f t="shared" si="323"/>
        <v>S</v>
      </c>
      <c r="N1908" s="620" t="str">
        <f t="shared" si="324"/>
        <v/>
      </c>
      <c r="O1908" s="620" t="str">
        <f t="shared" si="325"/>
        <v/>
      </c>
      <c r="P1908" s="31" t="str">
        <f t="shared" si="326"/>
        <v/>
      </c>
      <c r="Q1908" s="620">
        <f t="shared" si="327"/>
        <v>1</v>
      </c>
      <c r="R1908" s="620">
        <f t="shared" si="328"/>
        <v>1520</v>
      </c>
      <c r="S1908" s="620">
        <f t="shared" si="329"/>
        <v>1520</v>
      </c>
    </row>
    <row r="1909" spans="1:19" ht="13.5" thickBot="1" x14ac:dyDescent="0.25">
      <c r="A1909" s="31" t="s">
        <v>58</v>
      </c>
      <c r="B1909" s="31" t="s">
        <v>817</v>
      </c>
      <c r="C1909" s="31" t="s">
        <v>673</v>
      </c>
      <c r="E1909" s="341">
        <v>47</v>
      </c>
      <c r="F1909" s="31" t="s">
        <v>8</v>
      </c>
      <c r="G1909" s="354">
        <v>44911.670891203707</v>
      </c>
      <c r="H1909" s="354">
        <v>46030.65929398148</v>
      </c>
      <c r="I1909" s="19" t="str">
        <f t="shared" si="319"/>
        <v>J</v>
      </c>
      <c r="J1909" s="19" t="str">
        <f t="shared" si="320"/>
        <v>N</v>
      </c>
      <c r="K1909" s="19" t="str">
        <f t="shared" si="321"/>
        <v>zzzz</v>
      </c>
      <c r="L1909" s="19" t="str">
        <f t="shared" si="322"/>
        <v>AG</v>
      </c>
      <c r="M1909" s="31" t="str">
        <f t="shared" si="323"/>
        <v>S</v>
      </c>
      <c r="N1909" s="620" t="str">
        <f t="shared" si="324"/>
        <v/>
      </c>
      <c r="O1909" s="620" t="str">
        <f t="shared" si="325"/>
        <v/>
      </c>
      <c r="P1909" s="31" t="str">
        <f t="shared" si="326"/>
        <v/>
      </c>
      <c r="Q1909" s="620">
        <f t="shared" si="327"/>
        <v>2</v>
      </c>
      <c r="R1909" s="620">
        <f t="shared" si="328"/>
        <v>1521</v>
      </c>
      <c r="S1909" s="620">
        <f t="shared" si="329"/>
        <v>1521</v>
      </c>
    </row>
    <row r="1910" spans="1:19" ht="13.5" thickBot="1" x14ac:dyDescent="0.25">
      <c r="A1910" s="31" t="s">
        <v>58</v>
      </c>
      <c r="B1910" s="31" t="s">
        <v>817</v>
      </c>
      <c r="C1910" s="31" t="s">
        <v>673</v>
      </c>
      <c r="F1910" s="31" t="s">
        <v>9</v>
      </c>
      <c r="G1910" s="354">
        <v>44147.415520833332</v>
      </c>
      <c r="H1910" s="354">
        <v>45632.567326388889</v>
      </c>
      <c r="I1910" s="19" t="str">
        <f t="shared" si="319"/>
        <v>J</v>
      </c>
      <c r="J1910" s="19" t="str">
        <f t="shared" si="320"/>
        <v>N</v>
      </c>
      <c r="K1910" s="19" t="str">
        <f t="shared" si="321"/>
        <v>zzzz</v>
      </c>
      <c r="L1910" s="19" t="str">
        <f t="shared" si="322"/>
        <v>AG</v>
      </c>
      <c r="M1910" s="31" t="str">
        <f t="shared" si="323"/>
        <v>S</v>
      </c>
      <c r="N1910" s="620" t="str">
        <f t="shared" si="324"/>
        <v/>
      </c>
      <c r="O1910" s="620" t="str">
        <f t="shared" si="325"/>
        <v/>
      </c>
      <c r="P1910" s="31" t="str">
        <f t="shared" si="326"/>
        <v/>
      </c>
      <c r="Q1910" s="620">
        <f t="shared" si="327"/>
        <v>3</v>
      </c>
      <c r="R1910" s="620">
        <f t="shared" si="328"/>
        <v>1522</v>
      </c>
      <c r="S1910" s="620">
        <f t="shared" si="329"/>
        <v>1522</v>
      </c>
    </row>
    <row r="1911" spans="1:19" ht="13.5" thickBot="1" x14ac:dyDescent="0.25">
      <c r="A1911" s="31" t="s">
        <v>58</v>
      </c>
      <c r="B1911" s="31" t="s">
        <v>817</v>
      </c>
      <c r="C1911" s="31" t="s">
        <v>673</v>
      </c>
      <c r="F1911" s="31" t="s">
        <v>11</v>
      </c>
      <c r="G1911" s="354">
        <v>45803.475740740738</v>
      </c>
      <c r="H1911" s="354">
        <v>45803.475740740738</v>
      </c>
      <c r="I1911" s="19" t="str">
        <f t="shared" si="319"/>
        <v>J</v>
      </c>
      <c r="J1911" s="19" t="str">
        <f t="shared" si="320"/>
        <v>N</v>
      </c>
      <c r="K1911" s="19" t="str">
        <f t="shared" si="321"/>
        <v>zzzz</v>
      </c>
      <c r="L1911" s="19" t="str">
        <f t="shared" si="322"/>
        <v>AG</v>
      </c>
      <c r="M1911" s="31" t="str">
        <f t="shared" si="323"/>
        <v>S</v>
      </c>
      <c r="N1911" s="620" t="str">
        <f t="shared" si="324"/>
        <v/>
      </c>
      <c r="O1911" s="620" t="str">
        <f t="shared" si="325"/>
        <v/>
      </c>
      <c r="P1911" s="31" t="str">
        <f t="shared" si="326"/>
        <v/>
      </c>
      <c r="Q1911" s="620">
        <f t="shared" si="327"/>
        <v>4</v>
      </c>
      <c r="R1911" s="620">
        <f t="shared" si="328"/>
        <v>1523</v>
      </c>
      <c r="S1911" s="620">
        <f t="shared" si="329"/>
        <v>1523</v>
      </c>
    </row>
    <row r="1912" spans="1:19" ht="13.5" thickBot="1" x14ac:dyDescent="0.25">
      <c r="A1912" s="341" t="s">
        <v>58</v>
      </c>
      <c r="B1912" s="341" t="s">
        <v>817</v>
      </c>
      <c r="C1912" s="341" t="s">
        <v>673</v>
      </c>
      <c r="E1912" s="341">
        <v>35</v>
      </c>
      <c r="F1912" s="341" t="s">
        <v>15</v>
      </c>
      <c r="G1912" s="354">
        <v>44425.468541666669</v>
      </c>
      <c r="H1912" s="354">
        <v>44978.614004629628</v>
      </c>
      <c r="I1912" s="19" t="str">
        <f t="shared" si="319"/>
        <v>J</v>
      </c>
      <c r="J1912" s="19" t="str">
        <f t="shared" si="320"/>
        <v>N</v>
      </c>
      <c r="K1912" s="19" t="str">
        <f t="shared" si="321"/>
        <v>zzzz</v>
      </c>
      <c r="L1912" s="19" t="str">
        <f t="shared" si="322"/>
        <v>AG</v>
      </c>
      <c r="M1912" s="341" t="str">
        <f t="shared" si="323"/>
        <v>S</v>
      </c>
      <c r="N1912" s="359" t="str">
        <f t="shared" si="324"/>
        <v/>
      </c>
      <c r="O1912" s="359" t="str">
        <f t="shared" si="325"/>
        <v/>
      </c>
      <c r="P1912" s="341" t="str">
        <f t="shared" si="326"/>
        <v/>
      </c>
      <c r="Q1912" s="359">
        <f t="shared" si="327"/>
        <v>5</v>
      </c>
      <c r="R1912" s="359">
        <f t="shared" si="328"/>
        <v>1524</v>
      </c>
      <c r="S1912" s="359">
        <f t="shared" si="329"/>
        <v>1524</v>
      </c>
    </row>
    <row r="1913" spans="1:19" ht="13.5" thickBot="1" x14ac:dyDescent="0.25">
      <c r="A1913" s="341" t="s">
        <v>58</v>
      </c>
      <c r="B1913" s="341" t="s">
        <v>817</v>
      </c>
      <c r="C1913" s="341" t="s">
        <v>673</v>
      </c>
      <c r="F1913" s="341" t="s">
        <v>12</v>
      </c>
      <c r="G1913" s="354">
        <v>44957.635717592595</v>
      </c>
      <c r="H1913" s="354">
        <v>44957.635798611111</v>
      </c>
      <c r="I1913" s="19" t="str">
        <f t="shared" si="319"/>
        <v>J</v>
      </c>
      <c r="J1913" s="19" t="str">
        <f t="shared" si="320"/>
        <v>N</v>
      </c>
      <c r="K1913" s="19" t="str">
        <f t="shared" si="321"/>
        <v>zzzz</v>
      </c>
      <c r="L1913" s="19" t="str">
        <f t="shared" si="322"/>
        <v>AG</v>
      </c>
      <c r="M1913" s="341" t="str">
        <f t="shared" si="323"/>
        <v>S</v>
      </c>
      <c r="N1913" s="359" t="str">
        <f t="shared" si="324"/>
        <v/>
      </c>
      <c r="O1913" s="359" t="str">
        <f t="shared" si="325"/>
        <v/>
      </c>
      <c r="P1913" s="341" t="str">
        <f t="shared" si="326"/>
        <v/>
      </c>
      <c r="Q1913" s="359">
        <f t="shared" si="327"/>
        <v>6</v>
      </c>
      <c r="R1913" s="359">
        <f t="shared" si="328"/>
        <v>1525</v>
      </c>
      <c r="S1913" s="359">
        <f t="shared" si="329"/>
        <v>1525</v>
      </c>
    </row>
    <row r="1914" spans="1:19" ht="13.5" thickBot="1" x14ac:dyDescent="0.25">
      <c r="A1914" s="31" t="s">
        <v>58</v>
      </c>
      <c r="B1914" s="31" t="s">
        <v>817</v>
      </c>
      <c r="C1914" s="31" t="s">
        <v>673</v>
      </c>
      <c r="F1914" s="31" t="s">
        <v>13</v>
      </c>
      <c r="G1914" s="354">
        <v>39623.610023148147</v>
      </c>
      <c r="H1914" s="354">
        <v>44719.471041666664</v>
      </c>
      <c r="I1914" s="19" t="str">
        <f t="shared" si="319"/>
        <v>J</v>
      </c>
      <c r="J1914" s="19" t="str">
        <f t="shared" si="320"/>
        <v>N</v>
      </c>
      <c r="K1914" s="19" t="str">
        <f t="shared" si="321"/>
        <v>zzzz</v>
      </c>
      <c r="L1914" s="19" t="str">
        <f t="shared" si="322"/>
        <v>AG</v>
      </c>
      <c r="M1914" s="31" t="str">
        <f t="shared" si="323"/>
        <v>S</v>
      </c>
      <c r="N1914" s="620">
        <f t="shared" si="324"/>
        <v>7</v>
      </c>
      <c r="O1914" s="620" t="str">
        <f t="shared" si="325"/>
        <v/>
      </c>
      <c r="P1914" s="31" t="str">
        <f t="shared" si="326"/>
        <v/>
      </c>
      <c r="Q1914" s="620">
        <f t="shared" si="327"/>
        <v>7</v>
      </c>
      <c r="R1914" s="620">
        <f t="shared" si="328"/>
        <v>1526</v>
      </c>
      <c r="S1914" s="620">
        <f t="shared" si="329"/>
        <v>1526</v>
      </c>
    </row>
    <row r="1915" spans="1:19" ht="13.5" thickBot="1" x14ac:dyDescent="0.25">
      <c r="A1915" s="31" t="s">
        <v>689</v>
      </c>
      <c r="B1915" s="31" t="s">
        <v>827</v>
      </c>
      <c r="C1915" s="31" t="s">
        <v>673</v>
      </c>
      <c r="F1915" s="31" t="s">
        <v>6</v>
      </c>
      <c r="G1915" s="354">
        <v>43677.41201388889</v>
      </c>
      <c r="H1915" s="354">
        <v>44581.384201388886</v>
      </c>
      <c r="I1915" s="19" t="str">
        <f t="shared" si="319"/>
        <v>J</v>
      </c>
      <c r="J1915" s="19" t="str">
        <f t="shared" si="320"/>
        <v>N</v>
      </c>
      <c r="K1915" s="19" t="str">
        <f t="shared" si="321"/>
        <v>zzzz</v>
      </c>
      <c r="L1915" s="19" t="str">
        <f t="shared" si="322"/>
        <v>CD</v>
      </c>
      <c r="M1915" s="31" t="str">
        <f t="shared" si="323"/>
        <v>T</v>
      </c>
      <c r="N1915" s="620" t="str">
        <f t="shared" si="324"/>
        <v/>
      </c>
      <c r="O1915" s="620" t="str">
        <f t="shared" si="325"/>
        <v/>
      </c>
      <c r="P1915" s="31" t="str">
        <f t="shared" si="326"/>
        <v/>
      </c>
      <c r="Q1915" s="620">
        <f t="shared" si="327"/>
        <v>1</v>
      </c>
      <c r="R1915" s="620">
        <f t="shared" si="328"/>
        <v>1527</v>
      </c>
      <c r="S1915" s="620">
        <f t="shared" si="329"/>
        <v>1527</v>
      </c>
    </row>
    <row r="1916" spans="1:19" ht="13.5" thickBot="1" x14ac:dyDescent="0.25">
      <c r="A1916" s="341" t="s">
        <v>689</v>
      </c>
      <c r="B1916" s="341" t="s">
        <v>827</v>
      </c>
      <c r="C1916" s="341" t="s">
        <v>673</v>
      </c>
      <c r="F1916" s="341" t="s">
        <v>16</v>
      </c>
      <c r="G1916" s="354">
        <v>37648.642557870371</v>
      </c>
      <c r="H1916" s="354">
        <v>45398.549456018518</v>
      </c>
      <c r="I1916" s="19" t="str">
        <f t="shared" si="319"/>
        <v>J</v>
      </c>
      <c r="J1916" s="19" t="str">
        <f t="shared" si="320"/>
        <v>N</v>
      </c>
      <c r="K1916" s="19" t="str">
        <f t="shared" si="321"/>
        <v>zzzz</v>
      </c>
      <c r="L1916" s="19" t="str">
        <f t="shared" si="322"/>
        <v>CD</v>
      </c>
      <c r="M1916" s="341" t="str">
        <f t="shared" si="323"/>
        <v>T</v>
      </c>
      <c r="N1916" s="359" t="str">
        <f t="shared" si="324"/>
        <v/>
      </c>
      <c r="O1916" s="359" t="str">
        <f t="shared" si="325"/>
        <v/>
      </c>
      <c r="P1916" s="341" t="str">
        <f t="shared" si="326"/>
        <v/>
      </c>
      <c r="Q1916" s="359">
        <f t="shared" si="327"/>
        <v>2</v>
      </c>
      <c r="R1916" s="359">
        <f t="shared" si="328"/>
        <v>1528</v>
      </c>
      <c r="S1916" s="359">
        <f t="shared" si="329"/>
        <v>1528</v>
      </c>
    </row>
    <row r="1917" spans="1:19" ht="13.5" thickBot="1" x14ac:dyDescent="0.25">
      <c r="A1917" s="341" t="s">
        <v>689</v>
      </c>
      <c r="B1917" s="341" t="s">
        <v>827</v>
      </c>
      <c r="C1917" s="341" t="s">
        <v>673</v>
      </c>
      <c r="F1917" s="341" t="s">
        <v>9</v>
      </c>
      <c r="G1917" s="354">
        <v>43117.479016203702</v>
      </c>
      <c r="H1917" s="354">
        <v>45632.57953703704</v>
      </c>
      <c r="I1917" s="19" t="str">
        <f t="shared" si="319"/>
        <v>J</v>
      </c>
      <c r="J1917" s="19" t="str">
        <f t="shared" si="320"/>
        <v>N</v>
      </c>
      <c r="K1917" s="19" t="str">
        <f t="shared" si="321"/>
        <v>zzzz</v>
      </c>
      <c r="L1917" s="19" t="str">
        <f t="shared" si="322"/>
        <v>CD</v>
      </c>
      <c r="M1917" s="341" t="str">
        <f t="shared" si="323"/>
        <v>T</v>
      </c>
      <c r="N1917" s="359" t="str">
        <f t="shared" si="324"/>
        <v/>
      </c>
      <c r="O1917" s="359" t="str">
        <f t="shared" si="325"/>
        <v/>
      </c>
      <c r="P1917" s="341" t="str">
        <f t="shared" si="326"/>
        <v/>
      </c>
      <c r="Q1917" s="359">
        <f t="shared" si="327"/>
        <v>3</v>
      </c>
      <c r="R1917" s="359">
        <f t="shared" si="328"/>
        <v>1529</v>
      </c>
      <c r="S1917" s="359">
        <f t="shared" si="329"/>
        <v>1529</v>
      </c>
    </row>
    <row r="1918" spans="1:19" ht="13.5" thickBot="1" x14ac:dyDescent="0.25">
      <c r="A1918" s="31" t="s">
        <v>689</v>
      </c>
      <c r="B1918" s="31" t="s">
        <v>827</v>
      </c>
      <c r="C1918" s="31" t="s">
        <v>673</v>
      </c>
      <c r="E1918" s="358"/>
      <c r="F1918" s="31" t="s">
        <v>11</v>
      </c>
      <c r="G1918" s="354">
        <v>45803.473391203705</v>
      </c>
      <c r="H1918" s="354">
        <v>45803.473391203705</v>
      </c>
      <c r="I1918" s="19" t="str">
        <f t="shared" si="319"/>
        <v>J</v>
      </c>
      <c r="J1918" s="19" t="str">
        <f t="shared" si="320"/>
        <v>N</v>
      </c>
      <c r="K1918" s="19" t="str">
        <f t="shared" si="321"/>
        <v>zzzz</v>
      </c>
      <c r="L1918" s="19" t="str">
        <f t="shared" si="322"/>
        <v>CD</v>
      </c>
      <c r="M1918" s="31" t="str">
        <f t="shared" si="323"/>
        <v>T</v>
      </c>
      <c r="N1918" s="620" t="str">
        <f t="shared" si="324"/>
        <v/>
      </c>
      <c r="O1918" s="620" t="str">
        <f t="shared" si="325"/>
        <v/>
      </c>
      <c r="P1918" s="31" t="str">
        <f t="shared" si="326"/>
        <v/>
      </c>
      <c r="Q1918" s="620">
        <f t="shared" si="327"/>
        <v>4</v>
      </c>
      <c r="R1918" s="620">
        <f t="shared" si="328"/>
        <v>1530</v>
      </c>
      <c r="S1918" s="620">
        <f t="shared" si="329"/>
        <v>1530</v>
      </c>
    </row>
    <row r="1919" spans="1:19" ht="13.5" thickBot="1" x14ac:dyDescent="0.25">
      <c r="A1919" s="31" t="s">
        <v>689</v>
      </c>
      <c r="B1919" s="31" t="s">
        <v>827</v>
      </c>
      <c r="C1919" s="31" t="s">
        <v>673</v>
      </c>
      <c r="F1919" s="31" t="s">
        <v>15</v>
      </c>
      <c r="G1919" s="354">
        <v>44484.525833333333</v>
      </c>
      <c r="H1919" s="354">
        <v>44484.525833333333</v>
      </c>
      <c r="I1919" s="19" t="str">
        <f t="shared" si="319"/>
        <v>J</v>
      </c>
      <c r="J1919" s="19" t="str">
        <f t="shared" si="320"/>
        <v>N</v>
      </c>
      <c r="K1919" s="19" t="str">
        <f t="shared" si="321"/>
        <v>zzzz</v>
      </c>
      <c r="L1919" s="19" t="str">
        <f t="shared" si="322"/>
        <v>CD</v>
      </c>
      <c r="M1919" s="31" t="str">
        <f t="shared" si="323"/>
        <v>T</v>
      </c>
      <c r="N1919" s="620" t="str">
        <f t="shared" si="324"/>
        <v/>
      </c>
      <c r="O1919" s="620" t="str">
        <f t="shared" si="325"/>
        <v/>
      </c>
      <c r="P1919" s="31" t="str">
        <f t="shared" si="326"/>
        <v/>
      </c>
      <c r="Q1919" s="620">
        <f t="shared" si="327"/>
        <v>5</v>
      </c>
      <c r="R1919" s="620">
        <f t="shared" si="328"/>
        <v>1531</v>
      </c>
      <c r="S1919" s="620">
        <f t="shared" si="329"/>
        <v>1531</v>
      </c>
    </row>
    <row r="1920" spans="1:19" ht="13.5" thickBot="1" x14ac:dyDescent="0.25">
      <c r="A1920" s="341" t="s">
        <v>689</v>
      </c>
      <c r="B1920" s="341" t="s">
        <v>827</v>
      </c>
      <c r="C1920" s="341" t="s">
        <v>673</v>
      </c>
      <c r="F1920" s="341" t="s">
        <v>12</v>
      </c>
      <c r="G1920" s="354">
        <v>42854.403182870374</v>
      </c>
      <c r="H1920" s="354">
        <v>44875.420324074075</v>
      </c>
      <c r="I1920" s="19" t="str">
        <f t="shared" si="319"/>
        <v>J</v>
      </c>
      <c r="J1920" s="19" t="str">
        <f t="shared" si="320"/>
        <v>N</v>
      </c>
      <c r="K1920" s="19" t="str">
        <f t="shared" si="321"/>
        <v>zzzz</v>
      </c>
      <c r="L1920" s="19" t="str">
        <f t="shared" si="322"/>
        <v>CD</v>
      </c>
      <c r="M1920" s="341" t="str">
        <f t="shared" si="323"/>
        <v>T</v>
      </c>
      <c r="N1920" s="359">
        <f t="shared" si="324"/>
        <v>6</v>
      </c>
      <c r="O1920" s="359" t="str">
        <f t="shared" si="325"/>
        <v/>
      </c>
      <c r="P1920" s="341" t="str">
        <f t="shared" si="326"/>
        <v/>
      </c>
      <c r="Q1920" s="359">
        <f t="shared" si="327"/>
        <v>6</v>
      </c>
      <c r="R1920" s="359">
        <f t="shared" si="328"/>
        <v>1532</v>
      </c>
      <c r="S1920" s="359">
        <f t="shared" si="329"/>
        <v>1532</v>
      </c>
    </row>
    <row r="1921" spans="1:19" ht="13.5" thickBot="1" x14ac:dyDescent="0.25">
      <c r="A1921" s="341" t="s">
        <v>425</v>
      </c>
      <c r="B1921" s="341" t="s">
        <v>521</v>
      </c>
      <c r="C1921" s="341" t="s">
        <v>673</v>
      </c>
      <c r="F1921" s="341" t="s">
        <v>6</v>
      </c>
      <c r="G1921" s="354">
        <v>42877.313738425924</v>
      </c>
      <c r="H1921" s="354">
        <v>44581.388391203705</v>
      </c>
      <c r="I1921" s="19" t="str">
        <f t="shared" si="319"/>
        <v>J</v>
      </c>
      <c r="J1921" s="19" t="str">
        <f t="shared" si="320"/>
        <v>N</v>
      </c>
      <c r="K1921" s="19" t="str">
        <f t="shared" si="321"/>
        <v>zzzz</v>
      </c>
      <c r="L1921" s="19" t="str">
        <f t="shared" si="322"/>
        <v>DA</v>
      </c>
      <c r="M1921" s="341" t="str">
        <f t="shared" si="323"/>
        <v>T</v>
      </c>
      <c r="N1921" s="359" t="str">
        <f t="shared" si="324"/>
        <v/>
      </c>
      <c r="O1921" s="359" t="str">
        <f t="shared" si="325"/>
        <v/>
      </c>
      <c r="P1921" s="341" t="str">
        <f t="shared" si="326"/>
        <v/>
      </c>
      <c r="Q1921" s="359">
        <f t="shared" si="327"/>
        <v>1</v>
      </c>
      <c r="R1921" s="359">
        <f t="shared" si="328"/>
        <v>1533</v>
      </c>
      <c r="S1921" s="359">
        <f t="shared" si="329"/>
        <v>1533</v>
      </c>
    </row>
    <row r="1922" spans="1:19" ht="13.5" thickBot="1" x14ac:dyDescent="0.25">
      <c r="A1922" s="31" t="s">
        <v>425</v>
      </c>
      <c r="B1922" s="31" t="s">
        <v>727</v>
      </c>
      <c r="C1922" s="31" t="s">
        <v>673</v>
      </c>
      <c r="F1922" s="31" t="s">
        <v>7</v>
      </c>
      <c r="G1922" s="354">
        <v>43222.421030092592</v>
      </c>
      <c r="H1922" s="354">
        <v>44984.413171296299</v>
      </c>
      <c r="I1922" s="19" t="str">
        <f t="shared" ref="I1922:I1985" si="330">IF((LEN(A1922)&gt;2),"J","N")</f>
        <v>J</v>
      </c>
      <c r="J1922" s="19" t="str">
        <f t="shared" ref="J1922:J1985" si="331">IF((D1922&gt;0),"J","N")</f>
        <v>N</v>
      </c>
      <c r="K1922" s="19" t="str">
        <f t="shared" ref="K1922:K1985" si="332">IF((D1922&gt;0),(MID(D1922,1,2)),"zzzz")</f>
        <v>zzzz</v>
      </c>
      <c r="L1922" s="19" t="str">
        <f t="shared" ref="L1922:L1985" si="333">MID(A1922,1,2)</f>
        <v>DA</v>
      </c>
      <c r="M1922" s="31" t="str">
        <f t="shared" ref="M1922:M1985" si="334">MID(A1922,3,1)</f>
        <v>T</v>
      </c>
      <c r="N1922" s="620" t="str">
        <f t="shared" ref="N1922:N1985" si="335">IF(A1922=A1923,"",Q1922)</f>
        <v/>
      </c>
      <c r="O1922" s="620" t="str">
        <f t="shared" ref="O1922:O1985" si="336">IF(D1922=D1923,"",R1922)</f>
        <v/>
      </c>
      <c r="P1922" s="31" t="str">
        <f t="shared" ref="P1922:P1985" si="337">IF(K1922=K1923,"",S1922)</f>
        <v/>
      </c>
      <c r="Q1922" s="620">
        <f t="shared" ref="Q1922:Q1985" si="338">IF(A1922=A1921,Q1921+ 1,1)</f>
        <v>2</v>
      </c>
      <c r="R1922" s="620">
        <f t="shared" ref="R1922:R1985" si="339">IF(D1922=D1921,R1921+ 1,1)</f>
        <v>1534</v>
      </c>
      <c r="S1922" s="620">
        <f t="shared" ref="S1922:S1985" si="340">IF(K1922=K1921,S1921+ 1,1)</f>
        <v>1534</v>
      </c>
    </row>
    <row r="1923" spans="1:19" ht="13.5" thickBot="1" x14ac:dyDescent="0.25">
      <c r="A1923" s="31" t="s">
        <v>425</v>
      </c>
      <c r="B1923" s="31" t="s">
        <v>521</v>
      </c>
      <c r="C1923" s="31" t="s">
        <v>673</v>
      </c>
      <c r="F1923" s="31" t="s">
        <v>8</v>
      </c>
      <c r="G1923" s="354">
        <v>45205.449884259258</v>
      </c>
      <c r="H1923" s="354">
        <v>45205.449884259258</v>
      </c>
      <c r="I1923" s="19" t="str">
        <f t="shared" si="330"/>
        <v>J</v>
      </c>
      <c r="J1923" s="19" t="str">
        <f t="shared" si="331"/>
        <v>N</v>
      </c>
      <c r="K1923" s="19" t="str">
        <f t="shared" si="332"/>
        <v>zzzz</v>
      </c>
      <c r="L1923" s="19" t="str">
        <f t="shared" si="333"/>
        <v>DA</v>
      </c>
      <c r="M1923" s="31" t="str">
        <f t="shared" si="334"/>
        <v>T</v>
      </c>
      <c r="N1923" s="620" t="str">
        <f t="shared" si="335"/>
        <v/>
      </c>
      <c r="O1923" s="620" t="str">
        <f t="shared" si="336"/>
        <v/>
      </c>
      <c r="P1923" s="31" t="str">
        <f t="shared" si="337"/>
        <v/>
      </c>
      <c r="Q1923" s="620">
        <f t="shared" si="338"/>
        <v>3</v>
      </c>
      <c r="R1923" s="620">
        <f t="shared" si="339"/>
        <v>1535</v>
      </c>
      <c r="S1923" s="620">
        <f t="shared" si="340"/>
        <v>1535</v>
      </c>
    </row>
    <row r="1924" spans="1:19" ht="13.5" thickBot="1" x14ac:dyDescent="0.25">
      <c r="A1924" s="31" t="s">
        <v>425</v>
      </c>
      <c r="B1924" s="31" t="s">
        <v>521</v>
      </c>
      <c r="C1924" s="31" t="s">
        <v>673</v>
      </c>
      <c r="E1924" s="358"/>
      <c r="F1924" s="31" t="s">
        <v>16</v>
      </c>
      <c r="G1924" s="354">
        <v>43991.534409722219</v>
      </c>
      <c r="H1924" s="354">
        <v>45398.549062500002</v>
      </c>
      <c r="I1924" s="19" t="str">
        <f t="shared" si="330"/>
        <v>J</v>
      </c>
      <c r="J1924" s="19" t="str">
        <f t="shared" si="331"/>
        <v>N</v>
      </c>
      <c r="K1924" s="19" t="str">
        <f t="shared" si="332"/>
        <v>zzzz</v>
      </c>
      <c r="L1924" s="19" t="str">
        <f t="shared" si="333"/>
        <v>DA</v>
      </c>
      <c r="M1924" s="31" t="str">
        <f t="shared" si="334"/>
        <v>T</v>
      </c>
      <c r="N1924" s="620" t="str">
        <f t="shared" si="335"/>
        <v/>
      </c>
      <c r="O1924" s="620" t="str">
        <f t="shared" si="336"/>
        <v/>
      </c>
      <c r="P1924" s="31" t="str">
        <f t="shared" si="337"/>
        <v/>
      </c>
      <c r="Q1924" s="620">
        <f t="shared" si="338"/>
        <v>4</v>
      </c>
      <c r="R1924" s="620">
        <f t="shared" si="339"/>
        <v>1536</v>
      </c>
      <c r="S1924" s="620">
        <f t="shared" si="340"/>
        <v>1536</v>
      </c>
    </row>
    <row r="1925" spans="1:19" ht="13.5" thickBot="1" x14ac:dyDescent="0.25">
      <c r="A1925" s="31" t="s">
        <v>425</v>
      </c>
      <c r="B1925" s="31" t="s">
        <v>521</v>
      </c>
      <c r="C1925" s="31" t="s">
        <v>673</v>
      </c>
      <c r="F1925" s="31" t="s">
        <v>9</v>
      </c>
      <c r="G1925" s="354">
        <v>42772.588495370372</v>
      </c>
      <c r="H1925" s="354">
        <v>44516.433715277781</v>
      </c>
      <c r="I1925" s="19" t="str">
        <f t="shared" si="330"/>
        <v>J</v>
      </c>
      <c r="J1925" s="19" t="str">
        <f t="shared" si="331"/>
        <v>N</v>
      </c>
      <c r="K1925" s="19" t="str">
        <f t="shared" si="332"/>
        <v>zzzz</v>
      </c>
      <c r="L1925" s="19" t="str">
        <f t="shared" si="333"/>
        <v>DA</v>
      </c>
      <c r="M1925" s="31" t="str">
        <f t="shared" si="334"/>
        <v>T</v>
      </c>
      <c r="N1925" s="620" t="str">
        <f t="shared" si="335"/>
        <v/>
      </c>
      <c r="O1925" s="620" t="str">
        <f t="shared" si="336"/>
        <v/>
      </c>
      <c r="P1925" s="31" t="str">
        <f t="shared" si="337"/>
        <v/>
      </c>
      <c r="Q1925" s="620">
        <f t="shared" si="338"/>
        <v>5</v>
      </c>
      <c r="R1925" s="620">
        <f t="shared" si="339"/>
        <v>1537</v>
      </c>
      <c r="S1925" s="620">
        <f t="shared" si="340"/>
        <v>1537</v>
      </c>
    </row>
    <row r="1926" spans="1:19" ht="13.5" thickBot="1" x14ac:dyDescent="0.25">
      <c r="A1926" s="341" t="s">
        <v>425</v>
      </c>
      <c r="B1926" s="341" t="s">
        <v>521</v>
      </c>
      <c r="C1926" s="341" t="s">
        <v>673</v>
      </c>
      <c r="F1926" s="341" t="s">
        <v>11</v>
      </c>
      <c r="G1926" s="354">
        <v>44845.600590277776</v>
      </c>
      <c r="H1926" s="354">
        <v>44845.600590277776</v>
      </c>
      <c r="I1926" s="19" t="str">
        <f t="shared" si="330"/>
        <v>J</v>
      </c>
      <c r="J1926" s="19" t="str">
        <f t="shared" si="331"/>
        <v>N</v>
      </c>
      <c r="K1926" s="19" t="str">
        <f t="shared" si="332"/>
        <v>zzzz</v>
      </c>
      <c r="L1926" s="19" t="str">
        <f t="shared" si="333"/>
        <v>DA</v>
      </c>
      <c r="M1926" s="341" t="str">
        <f t="shared" si="334"/>
        <v>T</v>
      </c>
      <c r="N1926" s="359" t="str">
        <f t="shared" si="335"/>
        <v/>
      </c>
      <c r="O1926" s="359" t="str">
        <f t="shared" si="336"/>
        <v/>
      </c>
      <c r="P1926" s="341" t="str">
        <f t="shared" si="337"/>
        <v/>
      </c>
      <c r="Q1926" s="359">
        <f t="shared" si="338"/>
        <v>6</v>
      </c>
      <c r="R1926" s="359">
        <f t="shared" si="339"/>
        <v>1538</v>
      </c>
      <c r="S1926" s="359">
        <f t="shared" si="340"/>
        <v>1538</v>
      </c>
    </row>
    <row r="1927" spans="1:19" ht="13.5" thickBot="1" x14ac:dyDescent="0.25">
      <c r="A1927" s="341" t="s">
        <v>425</v>
      </c>
      <c r="B1927" s="341" t="s">
        <v>521</v>
      </c>
      <c r="C1927" s="341" t="s">
        <v>673</v>
      </c>
      <c r="F1927" s="341" t="s">
        <v>15</v>
      </c>
      <c r="G1927" s="354">
        <v>40134.444340277776</v>
      </c>
      <c r="H1927" s="354">
        <v>45660.386608796296</v>
      </c>
      <c r="I1927" s="19" t="str">
        <f t="shared" si="330"/>
        <v>J</v>
      </c>
      <c r="J1927" s="19" t="str">
        <f t="shared" si="331"/>
        <v>N</v>
      </c>
      <c r="K1927" s="19" t="str">
        <f t="shared" si="332"/>
        <v>zzzz</v>
      </c>
      <c r="L1927" s="19" t="str">
        <f t="shared" si="333"/>
        <v>DA</v>
      </c>
      <c r="M1927" s="31" t="str">
        <f t="shared" si="334"/>
        <v>T</v>
      </c>
      <c r="N1927" s="620" t="str">
        <f t="shared" si="335"/>
        <v/>
      </c>
      <c r="O1927" s="620" t="str">
        <f t="shared" si="336"/>
        <v/>
      </c>
      <c r="P1927" s="31" t="str">
        <f t="shared" si="337"/>
        <v/>
      </c>
      <c r="Q1927" s="620">
        <f t="shared" si="338"/>
        <v>7</v>
      </c>
      <c r="R1927" s="620">
        <f t="shared" si="339"/>
        <v>1539</v>
      </c>
      <c r="S1927" s="620">
        <f t="shared" si="340"/>
        <v>1539</v>
      </c>
    </row>
    <row r="1928" spans="1:19" ht="13.5" thickBot="1" x14ac:dyDescent="0.25">
      <c r="A1928" s="31" t="s">
        <v>425</v>
      </c>
      <c r="B1928" s="31" t="s">
        <v>521</v>
      </c>
      <c r="C1928" s="31" t="s">
        <v>673</v>
      </c>
      <c r="F1928" s="31" t="s">
        <v>12</v>
      </c>
      <c r="G1928" s="354">
        <v>42573.481076388889</v>
      </c>
      <c r="H1928" s="354">
        <v>44756.392002314817</v>
      </c>
      <c r="I1928" s="19" t="str">
        <f t="shared" si="330"/>
        <v>J</v>
      </c>
      <c r="J1928" s="19" t="str">
        <f t="shared" si="331"/>
        <v>N</v>
      </c>
      <c r="K1928" s="19" t="str">
        <f t="shared" si="332"/>
        <v>zzzz</v>
      </c>
      <c r="L1928" s="19" t="str">
        <f t="shared" si="333"/>
        <v>DA</v>
      </c>
      <c r="M1928" s="31" t="str">
        <f t="shared" si="334"/>
        <v>T</v>
      </c>
      <c r="N1928" s="620" t="str">
        <f t="shared" si="335"/>
        <v/>
      </c>
      <c r="O1928" s="620" t="str">
        <f t="shared" si="336"/>
        <v/>
      </c>
      <c r="P1928" s="31" t="str">
        <f t="shared" si="337"/>
        <v/>
      </c>
      <c r="Q1928" s="620">
        <f t="shared" si="338"/>
        <v>8</v>
      </c>
      <c r="R1928" s="620">
        <f t="shared" si="339"/>
        <v>1540</v>
      </c>
      <c r="S1928" s="620">
        <f t="shared" si="340"/>
        <v>1540</v>
      </c>
    </row>
    <row r="1929" spans="1:19" ht="13.5" thickBot="1" x14ac:dyDescent="0.25">
      <c r="A1929" s="341" t="s">
        <v>425</v>
      </c>
      <c r="B1929" s="341" t="s">
        <v>521</v>
      </c>
      <c r="C1929" s="341" t="s">
        <v>673</v>
      </c>
      <c r="F1929" s="341" t="s">
        <v>13</v>
      </c>
      <c r="G1929" s="354">
        <v>44578.74324074074</v>
      </c>
      <c r="H1929" s="354">
        <v>45538.610601851855</v>
      </c>
      <c r="I1929" s="19" t="str">
        <f t="shared" si="330"/>
        <v>J</v>
      </c>
      <c r="J1929" s="19" t="str">
        <f t="shared" si="331"/>
        <v>N</v>
      </c>
      <c r="K1929" s="19" t="str">
        <f t="shared" si="332"/>
        <v>zzzz</v>
      </c>
      <c r="L1929" s="19" t="str">
        <f t="shared" si="333"/>
        <v>DA</v>
      </c>
      <c r="M1929" s="341" t="str">
        <f t="shared" si="334"/>
        <v>T</v>
      </c>
      <c r="N1929" s="359">
        <f t="shared" si="335"/>
        <v>9</v>
      </c>
      <c r="O1929" s="359" t="str">
        <f t="shared" si="336"/>
        <v/>
      </c>
      <c r="P1929" s="341" t="str">
        <f t="shared" si="337"/>
        <v/>
      </c>
      <c r="Q1929" s="359">
        <f t="shared" si="338"/>
        <v>9</v>
      </c>
      <c r="R1929" s="359">
        <f t="shared" si="339"/>
        <v>1541</v>
      </c>
      <c r="S1929" s="359">
        <f t="shared" si="340"/>
        <v>1541</v>
      </c>
    </row>
    <row r="1930" spans="1:19" ht="13.5" thickBot="1" x14ac:dyDescent="0.25">
      <c r="A1930" s="31" t="s">
        <v>427</v>
      </c>
      <c r="B1930" s="31" t="s">
        <v>523</v>
      </c>
      <c r="C1930" s="31" t="s">
        <v>673</v>
      </c>
      <c r="F1930" s="31" t="s">
        <v>6</v>
      </c>
      <c r="G1930" s="354">
        <v>45314.443206018521</v>
      </c>
      <c r="H1930" s="354">
        <v>45314.443206018521</v>
      </c>
      <c r="I1930" s="19" t="str">
        <f t="shared" si="330"/>
        <v>J</v>
      </c>
      <c r="J1930" s="19" t="str">
        <f t="shared" si="331"/>
        <v>N</v>
      </c>
      <c r="K1930" s="19" t="str">
        <f t="shared" si="332"/>
        <v>zzzz</v>
      </c>
      <c r="L1930" s="19" t="str">
        <f t="shared" si="333"/>
        <v>DB</v>
      </c>
      <c r="M1930" s="31" t="str">
        <f t="shared" si="334"/>
        <v>T</v>
      </c>
      <c r="N1930" s="620" t="str">
        <f t="shared" si="335"/>
        <v/>
      </c>
      <c r="O1930" s="620" t="str">
        <f t="shared" si="336"/>
        <v/>
      </c>
      <c r="P1930" s="31" t="str">
        <f t="shared" si="337"/>
        <v/>
      </c>
      <c r="Q1930" s="620">
        <f t="shared" si="338"/>
        <v>1</v>
      </c>
      <c r="R1930" s="620">
        <f t="shared" si="339"/>
        <v>1542</v>
      </c>
      <c r="S1930" s="620">
        <f t="shared" si="340"/>
        <v>1542</v>
      </c>
    </row>
    <row r="1931" spans="1:19" ht="13.5" thickBot="1" x14ac:dyDescent="0.25">
      <c r="A1931" s="341" t="s">
        <v>427</v>
      </c>
      <c r="B1931" s="341" t="s">
        <v>523</v>
      </c>
      <c r="C1931" s="341" t="s">
        <v>673</v>
      </c>
      <c r="F1931" s="341" t="s">
        <v>8</v>
      </c>
      <c r="G1931" s="354">
        <v>45205.450092592589</v>
      </c>
      <c r="H1931" s="354">
        <v>45205.450092592589</v>
      </c>
      <c r="I1931" s="19" t="str">
        <f t="shared" si="330"/>
        <v>J</v>
      </c>
      <c r="J1931" s="19" t="str">
        <f t="shared" si="331"/>
        <v>N</v>
      </c>
      <c r="K1931" s="19" t="str">
        <f t="shared" si="332"/>
        <v>zzzz</v>
      </c>
      <c r="L1931" s="19" t="str">
        <f t="shared" si="333"/>
        <v>DB</v>
      </c>
      <c r="M1931" s="341" t="str">
        <f t="shared" si="334"/>
        <v>T</v>
      </c>
      <c r="N1931" s="359" t="str">
        <f t="shared" si="335"/>
        <v/>
      </c>
      <c r="O1931" s="359" t="str">
        <f t="shared" si="336"/>
        <v/>
      </c>
      <c r="P1931" s="341" t="str">
        <f t="shared" si="337"/>
        <v/>
      </c>
      <c r="Q1931" s="359">
        <f t="shared" si="338"/>
        <v>2</v>
      </c>
      <c r="R1931" s="359">
        <f t="shared" si="339"/>
        <v>1543</v>
      </c>
      <c r="S1931" s="359">
        <f t="shared" si="340"/>
        <v>1543</v>
      </c>
    </row>
    <row r="1932" spans="1:19" ht="13.5" thickBot="1" x14ac:dyDescent="0.25">
      <c r="A1932" s="341" t="s">
        <v>427</v>
      </c>
      <c r="B1932" s="341" t="s">
        <v>523</v>
      </c>
      <c r="C1932" s="341" t="s">
        <v>673</v>
      </c>
      <c r="F1932" s="341" t="s">
        <v>9</v>
      </c>
      <c r="G1932" s="354">
        <v>45309.450509259259</v>
      </c>
      <c r="H1932" s="354">
        <v>45309.450509259259</v>
      </c>
      <c r="I1932" s="19" t="str">
        <f t="shared" si="330"/>
        <v>J</v>
      </c>
      <c r="J1932" s="19" t="str">
        <f t="shared" si="331"/>
        <v>N</v>
      </c>
      <c r="K1932" s="19" t="str">
        <f t="shared" si="332"/>
        <v>zzzz</v>
      </c>
      <c r="L1932" s="19" t="str">
        <f t="shared" si="333"/>
        <v>DB</v>
      </c>
      <c r="M1932" s="341" t="str">
        <f t="shared" si="334"/>
        <v>T</v>
      </c>
      <c r="N1932" s="359" t="str">
        <f t="shared" si="335"/>
        <v/>
      </c>
      <c r="O1932" s="359" t="str">
        <f t="shared" si="336"/>
        <v/>
      </c>
      <c r="P1932" s="341" t="str">
        <f t="shared" si="337"/>
        <v/>
      </c>
      <c r="Q1932" s="359">
        <f t="shared" si="338"/>
        <v>3</v>
      </c>
      <c r="R1932" s="359">
        <f t="shared" si="339"/>
        <v>1544</v>
      </c>
      <c r="S1932" s="359">
        <f t="shared" si="340"/>
        <v>1544</v>
      </c>
    </row>
    <row r="1933" spans="1:19" ht="13.5" thickBot="1" x14ac:dyDescent="0.25">
      <c r="A1933" s="31" t="s">
        <v>427</v>
      </c>
      <c r="B1933" s="31" t="s">
        <v>523</v>
      </c>
      <c r="C1933" s="31" t="s">
        <v>673</v>
      </c>
      <c r="F1933" s="31" t="s">
        <v>11</v>
      </c>
      <c r="G1933" s="354">
        <v>45799.349282407406</v>
      </c>
      <c r="H1933" s="354">
        <v>45799.349282407406</v>
      </c>
      <c r="I1933" s="19" t="str">
        <f t="shared" si="330"/>
        <v>J</v>
      </c>
      <c r="J1933" s="19" t="str">
        <f t="shared" si="331"/>
        <v>N</v>
      </c>
      <c r="K1933" s="19" t="str">
        <f t="shared" si="332"/>
        <v>zzzz</v>
      </c>
      <c r="L1933" s="19" t="str">
        <f t="shared" si="333"/>
        <v>DB</v>
      </c>
      <c r="M1933" s="31" t="str">
        <f t="shared" si="334"/>
        <v>T</v>
      </c>
      <c r="N1933" s="620" t="str">
        <f t="shared" si="335"/>
        <v/>
      </c>
      <c r="O1933" s="620" t="str">
        <f t="shared" si="336"/>
        <v/>
      </c>
      <c r="P1933" s="31" t="str">
        <f t="shared" si="337"/>
        <v/>
      </c>
      <c r="Q1933" s="620">
        <f t="shared" si="338"/>
        <v>4</v>
      </c>
      <c r="R1933" s="620">
        <f t="shared" si="339"/>
        <v>1545</v>
      </c>
      <c r="S1933" s="620">
        <f t="shared" si="340"/>
        <v>1545</v>
      </c>
    </row>
    <row r="1934" spans="1:19" ht="13.5" thickBot="1" x14ac:dyDescent="0.25">
      <c r="A1934" s="31" t="s">
        <v>427</v>
      </c>
      <c r="B1934" s="31" t="s">
        <v>523</v>
      </c>
      <c r="C1934" s="31" t="s">
        <v>673</v>
      </c>
      <c r="F1934" s="31" t="s">
        <v>15</v>
      </c>
      <c r="G1934" s="354">
        <v>42893.349212962959</v>
      </c>
      <c r="H1934" s="354">
        <v>45660.38689814815</v>
      </c>
      <c r="I1934" s="19" t="str">
        <f t="shared" si="330"/>
        <v>J</v>
      </c>
      <c r="J1934" s="19" t="str">
        <f t="shared" si="331"/>
        <v>N</v>
      </c>
      <c r="K1934" s="19" t="str">
        <f t="shared" si="332"/>
        <v>zzzz</v>
      </c>
      <c r="L1934" s="19" t="str">
        <f t="shared" si="333"/>
        <v>DB</v>
      </c>
      <c r="M1934" s="31" t="str">
        <f t="shared" si="334"/>
        <v>T</v>
      </c>
      <c r="N1934" s="620" t="str">
        <f t="shared" si="335"/>
        <v/>
      </c>
      <c r="O1934" s="620" t="str">
        <f t="shared" si="336"/>
        <v/>
      </c>
      <c r="P1934" s="31" t="str">
        <f t="shared" si="337"/>
        <v/>
      </c>
      <c r="Q1934" s="620">
        <f t="shared" si="338"/>
        <v>5</v>
      </c>
      <c r="R1934" s="620">
        <f t="shared" si="339"/>
        <v>1546</v>
      </c>
      <c r="S1934" s="620">
        <f t="shared" si="340"/>
        <v>1546</v>
      </c>
    </row>
    <row r="1935" spans="1:19" ht="13.5" thickBot="1" x14ac:dyDescent="0.25">
      <c r="A1935" s="31" t="s">
        <v>427</v>
      </c>
      <c r="B1935" s="31" t="s">
        <v>523</v>
      </c>
      <c r="C1935" s="31" t="s">
        <v>673</v>
      </c>
      <c r="F1935" s="31" t="s">
        <v>12</v>
      </c>
      <c r="G1935" s="354">
        <v>45812.637708333335</v>
      </c>
      <c r="H1935" s="354">
        <v>45812.637708333335</v>
      </c>
      <c r="I1935" s="19" t="str">
        <f t="shared" si="330"/>
        <v>J</v>
      </c>
      <c r="J1935" s="19" t="str">
        <f t="shared" si="331"/>
        <v>N</v>
      </c>
      <c r="K1935" s="19" t="str">
        <f t="shared" si="332"/>
        <v>zzzz</v>
      </c>
      <c r="L1935" s="19" t="str">
        <f t="shared" si="333"/>
        <v>DB</v>
      </c>
      <c r="M1935" s="31" t="str">
        <f t="shared" si="334"/>
        <v>T</v>
      </c>
      <c r="N1935" s="620">
        <f t="shared" si="335"/>
        <v>6</v>
      </c>
      <c r="O1935" s="620" t="str">
        <f t="shared" si="336"/>
        <v/>
      </c>
      <c r="P1935" s="31" t="str">
        <f t="shared" si="337"/>
        <v/>
      </c>
      <c r="Q1935" s="620">
        <f t="shared" si="338"/>
        <v>6</v>
      </c>
      <c r="R1935" s="620">
        <f t="shared" si="339"/>
        <v>1547</v>
      </c>
      <c r="S1935" s="620">
        <f t="shared" si="340"/>
        <v>1547</v>
      </c>
    </row>
    <row r="1936" spans="1:19" ht="13.5" thickBot="1" x14ac:dyDescent="0.25">
      <c r="A1936" s="341" t="s">
        <v>685</v>
      </c>
      <c r="B1936" s="341" t="s">
        <v>686</v>
      </c>
      <c r="C1936" s="341" t="s">
        <v>673</v>
      </c>
      <c r="F1936" s="341" t="s">
        <v>6</v>
      </c>
      <c r="G1936" s="354">
        <v>45314.445150462961</v>
      </c>
      <c r="H1936" s="354">
        <v>45314.445150462961</v>
      </c>
      <c r="I1936" s="19" t="str">
        <f t="shared" si="330"/>
        <v>J</v>
      </c>
      <c r="J1936" s="19" t="str">
        <f t="shared" si="331"/>
        <v>N</v>
      </c>
      <c r="K1936" s="19" t="str">
        <f t="shared" si="332"/>
        <v>zzzz</v>
      </c>
      <c r="L1936" s="19" t="str">
        <f t="shared" si="333"/>
        <v>GM</v>
      </c>
      <c r="M1936" s="341" t="str">
        <f t="shared" si="334"/>
        <v>T</v>
      </c>
      <c r="N1936" s="359" t="str">
        <f t="shared" si="335"/>
        <v/>
      </c>
      <c r="O1936" s="359" t="str">
        <f t="shared" si="336"/>
        <v/>
      </c>
      <c r="P1936" s="341" t="str">
        <f t="shared" si="337"/>
        <v/>
      </c>
      <c r="Q1936" s="359">
        <f t="shared" si="338"/>
        <v>1</v>
      </c>
      <c r="R1936" s="359">
        <f t="shared" si="339"/>
        <v>1548</v>
      </c>
      <c r="S1936" s="359">
        <f t="shared" si="340"/>
        <v>1548</v>
      </c>
    </row>
    <row r="1937" spans="1:19" ht="13.5" thickBot="1" x14ac:dyDescent="0.25">
      <c r="A1937" s="31" t="s">
        <v>685</v>
      </c>
      <c r="B1937" s="31" t="s">
        <v>686</v>
      </c>
      <c r="C1937" s="31" t="s">
        <v>673</v>
      </c>
      <c r="F1937" s="31" t="s">
        <v>9</v>
      </c>
      <c r="G1937" s="354">
        <v>45309.452233796299</v>
      </c>
      <c r="H1937" s="354">
        <v>45632.583472222221</v>
      </c>
      <c r="I1937" s="19" t="str">
        <f t="shared" si="330"/>
        <v>J</v>
      </c>
      <c r="J1937" s="19" t="str">
        <f t="shared" si="331"/>
        <v>N</v>
      </c>
      <c r="K1937" s="19" t="str">
        <f t="shared" si="332"/>
        <v>zzzz</v>
      </c>
      <c r="L1937" s="19" t="str">
        <f t="shared" si="333"/>
        <v>GM</v>
      </c>
      <c r="M1937" s="31" t="str">
        <f t="shared" si="334"/>
        <v>T</v>
      </c>
      <c r="N1937" s="620" t="str">
        <f t="shared" si="335"/>
        <v/>
      </c>
      <c r="O1937" s="620" t="str">
        <f t="shared" si="336"/>
        <v/>
      </c>
      <c r="P1937" s="31" t="str">
        <f t="shared" si="337"/>
        <v/>
      </c>
      <c r="Q1937" s="620">
        <f t="shared" si="338"/>
        <v>2</v>
      </c>
      <c r="R1937" s="620">
        <f t="shared" si="339"/>
        <v>1549</v>
      </c>
      <c r="S1937" s="620">
        <f t="shared" si="340"/>
        <v>1549</v>
      </c>
    </row>
    <row r="1938" spans="1:19" ht="13.5" thickBot="1" x14ac:dyDescent="0.25">
      <c r="A1938" s="31" t="s">
        <v>685</v>
      </c>
      <c r="B1938" s="31" t="s">
        <v>686</v>
      </c>
      <c r="C1938" s="31" t="s">
        <v>673</v>
      </c>
      <c r="F1938" s="31" t="s">
        <v>11</v>
      </c>
      <c r="G1938" s="354">
        <v>45803.445763888885</v>
      </c>
      <c r="H1938" s="354">
        <v>45803.445763888885</v>
      </c>
      <c r="I1938" s="19" t="str">
        <f t="shared" si="330"/>
        <v>J</v>
      </c>
      <c r="J1938" s="19" t="str">
        <f t="shared" si="331"/>
        <v>N</v>
      </c>
      <c r="K1938" s="19" t="str">
        <f t="shared" si="332"/>
        <v>zzzz</v>
      </c>
      <c r="L1938" s="19" t="str">
        <f t="shared" si="333"/>
        <v>GM</v>
      </c>
      <c r="M1938" s="31" t="str">
        <f t="shared" si="334"/>
        <v>T</v>
      </c>
      <c r="N1938" s="620" t="str">
        <f t="shared" si="335"/>
        <v/>
      </c>
      <c r="O1938" s="620" t="str">
        <f t="shared" si="336"/>
        <v/>
      </c>
      <c r="P1938" s="31" t="str">
        <f t="shared" si="337"/>
        <v/>
      </c>
      <c r="Q1938" s="620">
        <f t="shared" si="338"/>
        <v>3</v>
      </c>
      <c r="R1938" s="620">
        <f t="shared" si="339"/>
        <v>1550</v>
      </c>
      <c r="S1938" s="620">
        <f t="shared" si="340"/>
        <v>1550</v>
      </c>
    </row>
    <row r="1939" spans="1:19" ht="13.5" thickBot="1" x14ac:dyDescent="0.25">
      <c r="A1939" s="31" t="s">
        <v>685</v>
      </c>
      <c r="B1939" s="31" t="s">
        <v>686</v>
      </c>
      <c r="C1939" s="31" t="s">
        <v>673</v>
      </c>
      <c r="F1939" s="31" t="s">
        <v>15</v>
      </c>
      <c r="G1939" s="354">
        <v>44487.365289351852</v>
      </c>
      <c r="H1939" s="354">
        <v>45660.389074074075</v>
      </c>
      <c r="I1939" s="19" t="str">
        <f t="shared" si="330"/>
        <v>J</v>
      </c>
      <c r="J1939" s="19" t="str">
        <f t="shared" si="331"/>
        <v>N</v>
      </c>
      <c r="K1939" s="19" t="str">
        <f t="shared" si="332"/>
        <v>zzzz</v>
      </c>
      <c r="L1939" s="19" t="str">
        <f t="shared" si="333"/>
        <v>GM</v>
      </c>
      <c r="M1939" s="31" t="str">
        <f t="shared" si="334"/>
        <v>T</v>
      </c>
      <c r="N1939" s="620" t="str">
        <f t="shared" si="335"/>
        <v/>
      </c>
      <c r="O1939" s="620" t="str">
        <f t="shared" si="336"/>
        <v/>
      </c>
      <c r="P1939" s="31" t="str">
        <f t="shared" si="337"/>
        <v/>
      </c>
      <c r="Q1939" s="620">
        <f t="shared" si="338"/>
        <v>4</v>
      </c>
      <c r="R1939" s="620">
        <f t="shared" si="339"/>
        <v>1551</v>
      </c>
      <c r="S1939" s="620">
        <f t="shared" si="340"/>
        <v>1551</v>
      </c>
    </row>
    <row r="1940" spans="1:19" ht="13.5" thickBot="1" x14ac:dyDescent="0.25">
      <c r="A1940" s="31" t="s">
        <v>685</v>
      </c>
      <c r="B1940" s="31" t="s">
        <v>686</v>
      </c>
      <c r="C1940" s="31" t="s">
        <v>673</v>
      </c>
      <c r="F1940" s="31" t="s">
        <v>12</v>
      </c>
      <c r="G1940" s="354">
        <v>44312.603090277778</v>
      </c>
      <c r="H1940" s="354">
        <v>44312.603090277778</v>
      </c>
      <c r="I1940" s="19" t="str">
        <f t="shared" si="330"/>
        <v>J</v>
      </c>
      <c r="J1940" s="19" t="str">
        <f t="shared" si="331"/>
        <v>N</v>
      </c>
      <c r="K1940" s="19" t="str">
        <f t="shared" si="332"/>
        <v>zzzz</v>
      </c>
      <c r="L1940" s="19" t="str">
        <f t="shared" si="333"/>
        <v>GM</v>
      </c>
      <c r="M1940" s="31" t="str">
        <f t="shared" si="334"/>
        <v>T</v>
      </c>
      <c r="N1940" s="620">
        <f t="shared" si="335"/>
        <v>5</v>
      </c>
      <c r="O1940" s="620" t="str">
        <f t="shared" si="336"/>
        <v/>
      </c>
      <c r="P1940" s="31" t="str">
        <f t="shared" si="337"/>
        <v/>
      </c>
      <c r="Q1940" s="620">
        <f t="shared" si="338"/>
        <v>5</v>
      </c>
      <c r="R1940" s="620">
        <f t="shared" si="339"/>
        <v>1552</v>
      </c>
      <c r="S1940" s="620">
        <f t="shared" si="340"/>
        <v>1552</v>
      </c>
    </row>
    <row r="1941" spans="1:19" ht="13.5" thickBot="1" x14ac:dyDescent="0.25">
      <c r="A1941" s="31" t="s">
        <v>432</v>
      </c>
      <c r="B1941" s="31" t="s">
        <v>559</v>
      </c>
      <c r="C1941" s="31" t="s">
        <v>673</v>
      </c>
      <c r="F1941" s="31" t="s">
        <v>6</v>
      </c>
      <c r="G1941" s="354">
        <v>45314.447638888887</v>
      </c>
      <c r="H1941" s="354">
        <v>45314.447638888887</v>
      </c>
      <c r="I1941" s="19" t="str">
        <f t="shared" si="330"/>
        <v>J</v>
      </c>
      <c r="J1941" s="19" t="str">
        <f t="shared" si="331"/>
        <v>N</v>
      </c>
      <c r="K1941" s="19" t="str">
        <f t="shared" si="332"/>
        <v>zzzz</v>
      </c>
      <c r="L1941" s="19" t="str">
        <f t="shared" si="333"/>
        <v>HA</v>
      </c>
      <c r="M1941" s="31" t="str">
        <f t="shared" si="334"/>
        <v>T</v>
      </c>
      <c r="N1941" s="620" t="str">
        <f t="shared" si="335"/>
        <v/>
      </c>
      <c r="O1941" s="620" t="str">
        <f t="shared" si="336"/>
        <v/>
      </c>
      <c r="P1941" s="31" t="str">
        <f t="shared" si="337"/>
        <v/>
      </c>
      <c r="Q1941" s="620">
        <f t="shared" si="338"/>
        <v>1</v>
      </c>
      <c r="R1941" s="620">
        <f t="shared" si="339"/>
        <v>1553</v>
      </c>
      <c r="S1941" s="620">
        <f t="shared" si="340"/>
        <v>1553</v>
      </c>
    </row>
    <row r="1942" spans="1:19" ht="13.5" thickBot="1" x14ac:dyDescent="0.25">
      <c r="A1942" s="341" t="s">
        <v>432</v>
      </c>
      <c r="B1942" s="341" t="s">
        <v>2258</v>
      </c>
      <c r="C1942" s="341" t="s">
        <v>673</v>
      </c>
      <c r="F1942" s="341" t="s">
        <v>7</v>
      </c>
      <c r="G1942" s="354">
        <v>45685.47619212963</v>
      </c>
      <c r="H1942" s="354">
        <v>45685.47619212963</v>
      </c>
      <c r="I1942" s="19" t="str">
        <f t="shared" si="330"/>
        <v>J</v>
      </c>
      <c r="J1942" s="19" t="str">
        <f t="shared" si="331"/>
        <v>N</v>
      </c>
      <c r="K1942" s="19" t="str">
        <f t="shared" si="332"/>
        <v>zzzz</v>
      </c>
      <c r="L1942" s="19" t="str">
        <f t="shared" si="333"/>
        <v>HA</v>
      </c>
      <c r="M1942" s="341" t="str">
        <f t="shared" si="334"/>
        <v>T</v>
      </c>
      <c r="N1942" s="359" t="str">
        <f t="shared" si="335"/>
        <v/>
      </c>
      <c r="O1942" s="359" t="str">
        <f t="shared" si="336"/>
        <v/>
      </c>
      <c r="P1942" s="341" t="str">
        <f t="shared" si="337"/>
        <v/>
      </c>
      <c r="Q1942" s="359">
        <f t="shared" si="338"/>
        <v>2</v>
      </c>
      <c r="R1942" s="359">
        <f t="shared" si="339"/>
        <v>1554</v>
      </c>
      <c r="S1942" s="359">
        <f t="shared" si="340"/>
        <v>1554</v>
      </c>
    </row>
    <row r="1943" spans="1:19" ht="13.5" thickBot="1" x14ac:dyDescent="0.25">
      <c r="A1943" s="31" t="s">
        <v>432</v>
      </c>
      <c r="B1943" s="31" t="s">
        <v>559</v>
      </c>
      <c r="C1943" s="31" t="s">
        <v>673</v>
      </c>
      <c r="F1943" s="31" t="s">
        <v>8</v>
      </c>
      <c r="G1943" s="354">
        <v>44916.614895833336</v>
      </c>
      <c r="H1943" s="354">
        <v>44917.431400462963</v>
      </c>
      <c r="I1943" s="19" t="str">
        <f t="shared" si="330"/>
        <v>J</v>
      </c>
      <c r="J1943" s="19" t="str">
        <f t="shared" si="331"/>
        <v>N</v>
      </c>
      <c r="K1943" s="19" t="str">
        <f t="shared" si="332"/>
        <v>zzzz</v>
      </c>
      <c r="L1943" s="19" t="str">
        <f t="shared" si="333"/>
        <v>HA</v>
      </c>
      <c r="M1943" s="31" t="str">
        <f t="shared" si="334"/>
        <v>T</v>
      </c>
      <c r="N1943" s="620" t="str">
        <f t="shared" si="335"/>
        <v/>
      </c>
      <c r="O1943" s="620" t="str">
        <f t="shared" si="336"/>
        <v/>
      </c>
      <c r="P1943" s="31" t="str">
        <f t="shared" si="337"/>
        <v/>
      </c>
      <c r="Q1943" s="620">
        <f t="shared" si="338"/>
        <v>3</v>
      </c>
      <c r="R1943" s="620">
        <f t="shared" si="339"/>
        <v>1555</v>
      </c>
      <c r="S1943" s="620">
        <f t="shared" si="340"/>
        <v>1555</v>
      </c>
    </row>
    <row r="1944" spans="1:19" ht="13.5" thickBot="1" x14ac:dyDescent="0.25">
      <c r="A1944" s="31" t="s">
        <v>432</v>
      </c>
      <c r="B1944" s="31" t="s">
        <v>559</v>
      </c>
      <c r="C1944" s="31" t="s">
        <v>673</v>
      </c>
      <c r="E1944" s="341">
        <v>49</v>
      </c>
      <c r="F1944" s="31" t="s">
        <v>16</v>
      </c>
      <c r="G1944" s="354">
        <v>44595.595833333333</v>
      </c>
      <c r="H1944" s="354">
        <v>45673.623761574076</v>
      </c>
      <c r="I1944" s="19" t="str">
        <f t="shared" si="330"/>
        <v>J</v>
      </c>
      <c r="J1944" s="19" t="str">
        <f t="shared" si="331"/>
        <v>N</v>
      </c>
      <c r="K1944" s="19" t="str">
        <f t="shared" si="332"/>
        <v>zzzz</v>
      </c>
      <c r="L1944" s="19" t="str">
        <f t="shared" si="333"/>
        <v>HA</v>
      </c>
      <c r="M1944" s="31" t="str">
        <f t="shared" si="334"/>
        <v>T</v>
      </c>
      <c r="N1944" s="620" t="str">
        <f t="shared" si="335"/>
        <v/>
      </c>
      <c r="O1944" s="620" t="str">
        <f t="shared" si="336"/>
        <v/>
      </c>
      <c r="P1944" s="31" t="str">
        <f t="shared" si="337"/>
        <v/>
      </c>
      <c r="Q1944" s="620">
        <f t="shared" si="338"/>
        <v>4</v>
      </c>
      <c r="R1944" s="620">
        <f t="shared" si="339"/>
        <v>1556</v>
      </c>
      <c r="S1944" s="620">
        <f t="shared" si="340"/>
        <v>1556</v>
      </c>
    </row>
    <row r="1945" spans="1:19" ht="13.5" thickBot="1" x14ac:dyDescent="0.25">
      <c r="A1945" s="31" t="s">
        <v>432</v>
      </c>
      <c r="B1945" s="31" t="s">
        <v>559</v>
      </c>
      <c r="C1945" s="31" t="s">
        <v>673</v>
      </c>
      <c r="F1945" s="31" t="s">
        <v>9</v>
      </c>
      <c r="G1945" s="354">
        <v>44165.530231481483</v>
      </c>
      <c r="H1945" s="354">
        <v>45632.586574074077</v>
      </c>
      <c r="I1945" s="19" t="str">
        <f t="shared" si="330"/>
        <v>J</v>
      </c>
      <c r="J1945" s="19" t="str">
        <f t="shared" si="331"/>
        <v>N</v>
      </c>
      <c r="K1945" s="19" t="str">
        <f t="shared" si="332"/>
        <v>zzzz</v>
      </c>
      <c r="L1945" s="19" t="str">
        <f t="shared" si="333"/>
        <v>HA</v>
      </c>
      <c r="M1945" s="31" t="str">
        <f t="shared" si="334"/>
        <v>T</v>
      </c>
      <c r="N1945" s="620" t="str">
        <f t="shared" si="335"/>
        <v/>
      </c>
      <c r="O1945" s="620" t="str">
        <f t="shared" si="336"/>
        <v/>
      </c>
      <c r="P1945" s="31" t="str">
        <f t="shared" si="337"/>
        <v/>
      </c>
      <c r="Q1945" s="620">
        <f t="shared" si="338"/>
        <v>5</v>
      </c>
      <c r="R1945" s="620">
        <f t="shared" si="339"/>
        <v>1557</v>
      </c>
      <c r="S1945" s="620">
        <f t="shared" si="340"/>
        <v>1557</v>
      </c>
    </row>
    <row r="1946" spans="1:19" ht="13.5" thickBot="1" x14ac:dyDescent="0.25">
      <c r="A1946" s="31" t="s">
        <v>432</v>
      </c>
      <c r="B1946" s="31" t="s">
        <v>559</v>
      </c>
      <c r="C1946" s="31" t="s">
        <v>673</v>
      </c>
      <c r="F1946" s="31" t="s">
        <v>11</v>
      </c>
      <c r="G1946" s="354">
        <v>44732.46435185185</v>
      </c>
      <c r="H1946" s="354">
        <v>45258.635949074072</v>
      </c>
      <c r="I1946" s="19" t="str">
        <f t="shared" si="330"/>
        <v>J</v>
      </c>
      <c r="J1946" s="19" t="str">
        <f t="shared" si="331"/>
        <v>N</v>
      </c>
      <c r="K1946" s="19" t="str">
        <f t="shared" si="332"/>
        <v>zzzz</v>
      </c>
      <c r="L1946" s="19" t="str">
        <f t="shared" si="333"/>
        <v>HA</v>
      </c>
      <c r="M1946" s="31" t="str">
        <f t="shared" si="334"/>
        <v>T</v>
      </c>
      <c r="N1946" s="620" t="str">
        <f t="shared" si="335"/>
        <v/>
      </c>
      <c r="O1946" s="620" t="str">
        <f t="shared" si="336"/>
        <v/>
      </c>
      <c r="P1946" s="31" t="str">
        <f t="shared" si="337"/>
        <v/>
      </c>
      <c r="Q1946" s="620">
        <f t="shared" si="338"/>
        <v>6</v>
      </c>
      <c r="R1946" s="620">
        <f t="shared" si="339"/>
        <v>1558</v>
      </c>
      <c r="S1946" s="620">
        <f t="shared" si="340"/>
        <v>1558</v>
      </c>
    </row>
    <row r="1947" spans="1:19" ht="13.5" thickBot="1" x14ac:dyDescent="0.25">
      <c r="A1947" s="31" t="s">
        <v>432</v>
      </c>
      <c r="B1947" s="31" t="s">
        <v>559</v>
      </c>
      <c r="C1947" s="31" t="s">
        <v>673</v>
      </c>
      <c r="E1947" s="341">
        <v>76</v>
      </c>
      <c r="F1947" s="31" t="s">
        <v>15</v>
      </c>
      <c r="G1947" s="354">
        <v>38105.442974537036</v>
      </c>
      <c r="H1947" s="354">
        <v>44978.622546296298</v>
      </c>
      <c r="I1947" s="19" t="str">
        <f t="shared" si="330"/>
        <v>J</v>
      </c>
      <c r="J1947" s="19" t="str">
        <f t="shared" si="331"/>
        <v>N</v>
      </c>
      <c r="K1947" s="19" t="str">
        <f t="shared" si="332"/>
        <v>zzzz</v>
      </c>
      <c r="L1947" s="19" t="str">
        <f t="shared" si="333"/>
        <v>HA</v>
      </c>
      <c r="M1947" s="31" t="str">
        <f t="shared" si="334"/>
        <v>T</v>
      </c>
      <c r="N1947" s="620" t="str">
        <f t="shared" si="335"/>
        <v/>
      </c>
      <c r="O1947" s="620" t="str">
        <f t="shared" si="336"/>
        <v/>
      </c>
      <c r="P1947" s="31" t="str">
        <f t="shared" si="337"/>
        <v/>
      </c>
      <c r="Q1947" s="620">
        <f t="shared" si="338"/>
        <v>7</v>
      </c>
      <c r="R1947" s="620">
        <f t="shared" si="339"/>
        <v>1559</v>
      </c>
      <c r="S1947" s="620">
        <f t="shared" si="340"/>
        <v>1559</v>
      </c>
    </row>
    <row r="1948" spans="1:19" ht="13.5" thickBot="1" x14ac:dyDescent="0.25">
      <c r="A1948" s="341" t="s">
        <v>432</v>
      </c>
      <c r="B1948" s="341" t="s">
        <v>559</v>
      </c>
      <c r="C1948" s="341" t="s">
        <v>673</v>
      </c>
      <c r="F1948" s="341" t="s">
        <v>12</v>
      </c>
      <c r="G1948" s="354">
        <v>45812.648449074077</v>
      </c>
      <c r="H1948" s="354">
        <v>45812.648449074077</v>
      </c>
      <c r="I1948" s="19" t="str">
        <f t="shared" si="330"/>
        <v>J</v>
      </c>
      <c r="J1948" s="19" t="str">
        <f t="shared" si="331"/>
        <v>N</v>
      </c>
      <c r="K1948" s="19" t="str">
        <f t="shared" si="332"/>
        <v>zzzz</v>
      </c>
      <c r="L1948" s="19" t="str">
        <f t="shared" si="333"/>
        <v>HA</v>
      </c>
      <c r="M1948" s="341" t="str">
        <f t="shared" si="334"/>
        <v>T</v>
      </c>
      <c r="N1948" s="359" t="str">
        <f t="shared" si="335"/>
        <v/>
      </c>
      <c r="O1948" s="359" t="str">
        <f t="shared" si="336"/>
        <v/>
      </c>
      <c r="P1948" s="341" t="str">
        <f t="shared" si="337"/>
        <v/>
      </c>
      <c r="Q1948" s="359">
        <f t="shared" si="338"/>
        <v>8</v>
      </c>
      <c r="R1948" s="359">
        <f t="shared" si="339"/>
        <v>1560</v>
      </c>
      <c r="S1948" s="359">
        <f t="shared" si="340"/>
        <v>1560</v>
      </c>
    </row>
    <row r="1949" spans="1:19" ht="13.5" thickBot="1" x14ac:dyDescent="0.25">
      <c r="A1949" s="31" t="s">
        <v>432</v>
      </c>
      <c r="B1949" s="31" t="s">
        <v>559</v>
      </c>
      <c r="C1949" s="31" t="s">
        <v>673</v>
      </c>
      <c r="F1949" s="31" t="s">
        <v>13</v>
      </c>
      <c r="G1949" s="354">
        <v>43006.574814814812</v>
      </c>
      <c r="H1949" s="354">
        <v>45503.697222222225</v>
      </c>
      <c r="I1949" s="19" t="str">
        <f t="shared" si="330"/>
        <v>J</v>
      </c>
      <c r="J1949" s="19" t="str">
        <f t="shared" si="331"/>
        <v>N</v>
      </c>
      <c r="K1949" s="19" t="str">
        <f t="shared" si="332"/>
        <v>zzzz</v>
      </c>
      <c r="L1949" s="19" t="str">
        <f t="shared" si="333"/>
        <v>HA</v>
      </c>
      <c r="M1949" s="31" t="str">
        <f t="shared" si="334"/>
        <v>T</v>
      </c>
      <c r="N1949" s="620">
        <f t="shared" si="335"/>
        <v>9</v>
      </c>
      <c r="O1949" s="620" t="str">
        <f t="shared" si="336"/>
        <v/>
      </c>
      <c r="P1949" s="31" t="str">
        <f t="shared" si="337"/>
        <v/>
      </c>
      <c r="Q1949" s="620">
        <f t="shared" si="338"/>
        <v>9</v>
      </c>
      <c r="R1949" s="620">
        <f t="shared" si="339"/>
        <v>1561</v>
      </c>
      <c r="S1949" s="620">
        <f t="shared" si="340"/>
        <v>1561</v>
      </c>
    </row>
    <row r="1950" spans="1:19" ht="13.5" thickBot="1" x14ac:dyDescent="0.25">
      <c r="A1950" s="31" t="s">
        <v>380</v>
      </c>
      <c r="B1950" s="31" t="s">
        <v>868</v>
      </c>
      <c r="C1950" s="31" t="s">
        <v>673</v>
      </c>
      <c r="F1950" s="31" t="s">
        <v>6</v>
      </c>
      <c r="G1950" s="354">
        <v>45314.447905092595</v>
      </c>
      <c r="H1950" s="354">
        <v>45314.447905092595</v>
      </c>
      <c r="I1950" s="19" t="str">
        <f t="shared" si="330"/>
        <v>J</v>
      </c>
      <c r="J1950" s="19" t="str">
        <f t="shared" si="331"/>
        <v>N</v>
      </c>
      <c r="K1950" s="19" t="str">
        <f t="shared" si="332"/>
        <v>zzzz</v>
      </c>
      <c r="L1950" s="19" t="str">
        <f t="shared" si="333"/>
        <v>HA</v>
      </c>
      <c r="M1950" s="31" t="str">
        <f t="shared" si="334"/>
        <v>T</v>
      </c>
      <c r="N1950" s="620" t="str">
        <f t="shared" si="335"/>
        <v/>
      </c>
      <c r="O1950" s="620" t="str">
        <f t="shared" si="336"/>
        <v/>
      </c>
      <c r="P1950" s="31" t="str">
        <f t="shared" si="337"/>
        <v/>
      </c>
      <c r="Q1950" s="620">
        <f t="shared" si="338"/>
        <v>1</v>
      </c>
      <c r="R1950" s="620">
        <f t="shared" si="339"/>
        <v>1562</v>
      </c>
      <c r="S1950" s="620">
        <f t="shared" si="340"/>
        <v>1562</v>
      </c>
    </row>
    <row r="1951" spans="1:19" ht="13.5" thickBot="1" x14ac:dyDescent="0.25">
      <c r="A1951" s="341" t="s">
        <v>380</v>
      </c>
      <c r="B1951" s="341" t="s">
        <v>868</v>
      </c>
      <c r="C1951" s="341" t="s">
        <v>673</v>
      </c>
      <c r="F1951" s="341" t="s">
        <v>9</v>
      </c>
      <c r="G1951" s="354">
        <v>45309.45449074074</v>
      </c>
      <c r="H1951" s="354">
        <v>45632.586678240739</v>
      </c>
      <c r="I1951" s="19" t="str">
        <f t="shared" si="330"/>
        <v>J</v>
      </c>
      <c r="J1951" s="19" t="str">
        <f t="shared" si="331"/>
        <v>N</v>
      </c>
      <c r="K1951" s="19" t="str">
        <f t="shared" si="332"/>
        <v>zzzz</v>
      </c>
      <c r="L1951" s="19" t="str">
        <f t="shared" si="333"/>
        <v>HA</v>
      </c>
      <c r="M1951" s="31" t="str">
        <f t="shared" si="334"/>
        <v>T</v>
      </c>
      <c r="N1951" s="620" t="str">
        <f t="shared" si="335"/>
        <v/>
      </c>
      <c r="O1951" s="620" t="str">
        <f t="shared" si="336"/>
        <v/>
      </c>
      <c r="P1951" s="31" t="str">
        <f t="shared" si="337"/>
        <v/>
      </c>
      <c r="Q1951" s="620">
        <f t="shared" si="338"/>
        <v>2</v>
      </c>
      <c r="R1951" s="620">
        <f t="shared" si="339"/>
        <v>1563</v>
      </c>
      <c r="S1951" s="620">
        <f t="shared" si="340"/>
        <v>1563</v>
      </c>
    </row>
    <row r="1952" spans="1:19" ht="13.5" thickBot="1" x14ac:dyDescent="0.25">
      <c r="A1952" s="341" t="s">
        <v>380</v>
      </c>
      <c r="B1952" s="341" t="s">
        <v>868</v>
      </c>
      <c r="C1952" s="341" t="s">
        <v>673</v>
      </c>
      <c r="F1952" s="341" t="s">
        <v>11</v>
      </c>
      <c r="G1952" s="354">
        <v>45803.598090277781</v>
      </c>
      <c r="H1952" s="354">
        <v>45803.598090277781</v>
      </c>
      <c r="I1952" s="19" t="str">
        <f t="shared" si="330"/>
        <v>J</v>
      </c>
      <c r="J1952" s="19" t="str">
        <f t="shared" si="331"/>
        <v>N</v>
      </c>
      <c r="K1952" s="19" t="str">
        <f t="shared" si="332"/>
        <v>zzzz</v>
      </c>
      <c r="L1952" s="19" t="str">
        <f t="shared" si="333"/>
        <v>HA</v>
      </c>
      <c r="M1952" s="341" t="str">
        <f t="shared" si="334"/>
        <v>T</v>
      </c>
      <c r="N1952" s="359" t="str">
        <f t="shared" si="335"/>
        <v/>
      </c>
      <c r="O1952" s="359" t="str">
        <f t="shared" si="336"/>
        <v/>
      </c>
      <c r="P1952" s="341" t="str">
        <f t="shared" si="337"/>
        <v/>
      </c>
      <c r="Q1952" s="359">
        <f t="shared" si="338"/>
        <v>3</v>
      </c>
      <c r="R1952" s="359">
        <f t="shared" si="339"/>
        <v>1564</v>
      </c>
      <c r="S1952" s="359">
        <f t="shared" si="340"/>
        <v>1564</v>
      </c>
    </row>
    <row r="1953" spans="1:19" ht="13.5" thickBot="1" x14ac:dyDescent="0.25">
      <c r="A1953" s="31" t="s">
        <v>380</v>
      </c>
      <c r="B1953" s="31" t="s">
        <v>868</v>
      </c>
      <c r="C1953" s="31" t="s">
        <v>673</v>
      </c>
      <c r="F1953" s="31" t="s">
        <v>15</v>
      </c>
      <c r="G1953" s="354">
        <v>43129.4371875</v>
      </c>
      <c r="H1953" s="354">
        <v>44498.380844907406</v>
      </c>
      <c r="I1953" s="19" t="str">
        <f t="shared" si="330"/>
        <v>J</v>
      </c>
      <c r="J1953" s="19" t="str">
        <f t="shared" si="331"/>
        <v>N</v>
      </c>
      <c r="K1953" s="19" t="str">
        <f t="shared" si="332"/>
        <v>zzzz</v>
      </c>
      <c r="L1953" s="19" t="str">
        <f t="shared" si="333"/>
        <v>HA</v>
      </c>
      <c r="M1953" s="31" t="str">
        <f t="shared" si="334"/>
        <v>T</v>
      </c>
      <c r="N1953" s="620" t="str">
        <f t="shared" si="335"/>
        <v/>
      </c>
      <c r="O1953" s="620" t="str">
        <f t="shared" si="336"/>
        <v/>
      </c>
      <c r="P1953" s="31" t="str">
        <f t="shared" si="337"/>
        <v/>
      </c>
      <c r="Q1953" s="620">
        <f t="shared" si="338"/>
        <v>4</v>
      </c>
      <c r="R1953" s="620">
        <f t="shared" si="339"/>
        <v>1565</v>
      </c>
      <c r="S1953" s="620">
        <f t="shared" si="340"/>
        <v>1565</v>
      </c>
    </row>
    <row r="1954" spans="1:19" ht="13.5" thickBot="1" x14ac:dyDescent="0.25">
      <c r="A1954" s="31" t="s">
        <v>380</v>
      </c>
      <c r="B1954" s="31" t="s">
        <v>868</v>
      </c>
      <c r="C1954" s="31" t="s">
        <v>673</v>
      </c>
      <c r="F1954" s="31" t="s">
        <v>12</v>
      </c>
      <c r="G1954" s="354">
        <v>45812.648541666669</v>
      </c>
      <c r="H1954" s="354">
        <v>45812.648541666669</v>
      </c>
      <c r="I1954" s="19" t="str">
        <f t="shared" si="330"/>
        <v>J</v>
      </c>
      <c r="J1954" s="19" t="str">
        <f t="shared" si="331"/>
        <v>N</v>
      </c>
      <c r="K1954" s="19" t="str">
        <f t="shared" si="332"/>
        <v>zzzz</v>
      </c>
      <c r="L1954" s="19" t="str">
        <f t="shared" si="333"/>
        <v>HA</v>
      </c>
      <c r="M1954" s="31" t="str">
        <f t="shared" si="334"/>
        <v>T</v>
      </c>
      <c r="N1954" s="620">
        <f t="shared" si="335"/>
        <v>5</v>
      </c>
      <c r="O1954" s="620" t="str">
        <f t="shared" si="336"/>
        <v/>
      </c>
      <c r="P1954" s="31" t="str">
        <f t="shared" si="337"/>
        <v/>
      </c>
      <c r="Q1954" s="620">
        <f t="shared" si="338"/>
        <v>5</v>
      </c>
      <c r="R1954" s="620">
        <f t="shared" si="339"/>
        <v>1566</v>
      </c>
      <c r="S1954" s="620">
        <f t="shared" si="340"/>
        <v>1566</v>
      </c>
    </row>
    <row r="1955" spans="1:19" ht="13.5" thickBot="1" x14ac:dyDescent="0.25">
      <c r="A1955" s="31" t="s">
        <v>433</v>
      </c>
      <c r="B1955" s="31" t="s">
        <v>797</v>
      </c>
      <c r="C1955" s="31" t="s">
        <v>673</v>
      </c>
      <c r="F1955" s="31" t="s">
        <v>6</v>
      </c>
      <c r="G1955" s="354">
        <v>45314.448113425926</v>
      </c>
      <c r="H1955" s="354">
        <v>45314.448113425926</v>
      </c>
      <c r="I1955" s="19" t="str">
        <f t="shared" si="330"/>
        <v>J</v>
      </c>
      <c r="J1955" s="19" t="str">
        <f t="shared" si="331"/>
        <v>N</v>
      </c>
      <c r="K1955" s="19" t="str">
        <f t="shared" si="332"/>
        <v>zzzz</v>
      </c>
      <c r="L1955" s="19" t="str">
        <f t="shared" si="333"/>
        <v>HA</v>
      </c>
      <c r="M1955" s="31" t="str">
        <f t="shared" si="334"/>
        <v>T</v>
      </c>
      <c r="N1955" s="620" t="str">
        <f t="shared" si="335"/>
        <v/>
      </c>
      <c r="O1955" s="620" t="str">
        <f t="shared" si="336"/>
        <v/>
      </c>
      <c r="P1955" s="31" t="str">
        <f t="shared" si="337"/>
        <v/>
      </c>
      <c r="Q1955" s="620">
        <f t="shared" si="338"/>
        <v>1</v>
      </c>
      <c r="R1955" s="620">
        <f t="shared" si="339"/>
        <v>1567</v>
      </c>
      <c r="S1955" s="620">
        <f t="shared" si="340"/>
        <v>1567</v>
      </c>
    </row>
    <row r="1956" spans="1:19" ht="13.5" thickBot="1" x14ac:dyDescent="0.25">
      <c r="A1956" s="31" t="s">
        <v>433</v>
      </c>
      <c r="B1956" s="31" t="s">
        <v>797</v>
      </c>
      <c r="C1956" s="31" t="s">
        <v>673</v>
      </c>
      <c r="F1956" s="31" t="s">
        <v>9</v>
      </c>
      <c r="G1956" s="354">
        <v>45309.454652777778</v>
      </c>
      <c r="H1956" s="354">
        <v>45632.588287037041</v>
      </c>
      <c r="I1956" s="19" t="str">
        <f t="shared" si="330"/>
        <v>J</v>
      </c>
      <c r="J1956" s="19" t="str">
        <f t="shared" si="331"/>
        <v>N</v>
      </c>
      <c r="K1956" s="19" t="str">
        <f t="shared" si="332"/>
        <v>zzzz</v>
      </c>
      <c r="L1956" s="19" t="str">
        <f t="shared" si="333"/>
        <v>HA</v>
      </c>
      <c r="M1956" s="31" t="str">
        <f t="shared" si="334"/>
        <v>T</v>
      </c>
      <c r="N1956" s="620" t="str">
        <f t="shared" si="335"/>
        <v/>
      </c>
      <c r="O1956" s="620" t="str">
        <f t="shared" si="336"/>
        <v/>
      </c>
      <c r="P1956" s="31" t="str">
        <f t="shared" si="337"/>
        <v/>
      </c>
      <c r="Q1956" s="620">
        <f t="shared" si="338"/>
        <v>2</v>
      </c>
      <c r="R1956" s="620">
        <f t="shared" si="339"/>
        <v>1568</v>
      </c>
      <c r="S1956" s="620">
        <f t="shared" si="340"/>
        <v>1568</v>
      </c>
    </row>
    <row r="1957" spans="1:19" ht="13.5" thickBot="1" x14ac:dyDescent="0.25">
      <c r="A1957" s="31" t="s">
        <v>433</v>
      </c>
      <c r="B1957" s="31" t="s">
        <v>797</v>
      </c>
      <c r="C1957" s="31" t="s">
        <v>673</v>
      </c>
      <c r="F1957" s="31" t="s">
        <v>11</v>
      </c>
      <c r="G1957" s="354">
        <v>45803.449988425928</v>
      </c>
      <c r="H1957" s="354">
        <v>45803.449988425928</v>
      </c>
      <c r="I1957" s="19" t="str">
        <f t="shared" si="330"/>
        <v>J</v>
      </c>
      <c r="J1957" s="19" t="str">
        <f t="shared" si="331"/>
        <v>N</v>
      </c>
      <c r="K1957" s="19" t="str">
        <f t="shared" si="332"/>
        <v>zzzz</v>
      </c>
      <c r="L1957" s="19" t="str">
        <f t="shared" si="333"/>
        <v>HA</v>
      </c>
      <c r="M1957" s="31" t="str">
        <f t="shared" si="334"/>
        <v>T</v>
      </c>
      <c r="N1957" s="620" t="str">
        <f t="shared" si="335"/>
        <v/>
      </c>
      <c r="O1957" s="620" t="str">
        <f t="shared" si="336"/>
        <v/>
      </c>
      <c r="P1957" s="31" t="str">
        <f t="shared" si="337"/>
        <v/>
      </c>
      <c r="Q1957" s="620">
        <f t="shared" si="338"/>
        <v>3</v>
      </c>
      <c r="R1957" s="620">
        <f t="shared" si="339"/>
        <v>1569</v>
      </c>
      <c r="S1957" s="620">
        <f t="shared" si="340"/>
        <v>1569</v>
      </c>
    </row>
    <row r="1958" spans="1:19" ht="13.5" thickBot="1" x14ac:dyDescent="0.25">
      <c r="A1958" s="31" t="s">
        <v>433</v>
      </c>
      <c r="B1958" s="31" t="s">
        <v>797</v>
      </c>
      <c r="C1958" s="31" t="s">
        <v>673</v>
      </c>
      <c r="F1958" s="31" t="s">
        <v>15</v>
      </c>
      <c r="G1958" s="354">
        <v>42971.357187499998</v>
      </c>
      <c r="H1958" s="354">
        <v>44498.380972222221</v>
      </c>
      <c r="I1958" s="19" t="str">
        <f t="shared" si="330"/>
        <v>J</v>
      </c>
      <c r="J1958" s="19" t="str">
        <f t="shared" si="331"/>
        <v>N</v>
      </c>
      <c r="K1958" s="19" t="str">
        <f t="shared" si="332"/>
        <v>zzzz</v>
      </c>
      <c r="L1958" s="19" t="str">
        <f t="shared" si="333"/>
        <v>HA</v>
      </c>
      <c r="M1958" s="31" t="str">
        <f t="shared" si="334"/>
        <v>T</v>
      </c>
      <c r="N1958" s="620" t="str">
        <f t="shared" si="335"/>
        <v/>
      </c>
      <c r="O1958" s="620" t="str">
        <f t="shared" si="336"/>
        <v/>
      </c>
      <c r="P1958" s="31" t="str">
        <f t="shared" si="337"/>
        <v/>
      </c>
      <c r="Q1958" s="620">
        <f t="shared" si="338"/>
        <v>4</v>
      </c>
      <c r="R1958" s="620">
        <f t="shared" si="339"/>
        <v>1570</v>
      </c>
      <c r="S1958" s="620">
        <f t="shared" si="340"/>
        <v>1570</v>
      </c>
    </row>
    <row r="1959" spans="1:19" ht="13.5" thickBot="1" x14ac:dyDescent="0.25">
      <c r="A1959" s="31" t="s">
        <v>433</v>
      </c>
      <c r="B1959" s="31" t="s">
        <v>797</v>
      </c>
      <c r="C1959" s="31" t="s">
        <v>673</v>
      </c>
      <c r="F1959" s="31" t="s">
        <v>12</v>
      </c>
      <c r="G1959" s="354">
        <v>45812.648657407408</v>
      </c>
      <c r="H1959" s="354">
        <v>45812.648657407408</v>
      </c>
      <c r="I1959" s="19" t="str">
        <f t="shared" si="330"/>
        <v>J</v>
      </c>
      <c r="J1959" s="19" t="str">
        <f t="shared" si="331"/>
        <v>N</v>
      </c>
      <c r="K1959" s="19" t="str">
        <f t="shared" si="332"/>
        <v>zzzz</v>
      </c>
      <c r="L1959" s="19" t="str">
        <f t="shared" si="333"/>
        <v>HA</v>
      </c>
      <c r="M1959" s="31" t="str">
        <f t="shared" si="334"/>
        <v>T</v>
      </c>
      <c r="N1959" s="620">
        <f t="shared" si="335"/>
        <v>5</v>
      </c>
      <c r="O1959" s="620" t="str">
        <f t="shared" si="336"/>
        <v/>
      </c>
      <c r="P1959" s="31" t="str">
        <f t="shared" si="337"/>
        <v/>
      </c>
      <c r="Q1959" s="620">
        <f t="shared" si="338"/>
        <v>5</v>
      </c>
      <c r="R1959" s="620">
        <f t="shared" si="339"/>
        <v>1571</v>
      </c>
      <c r="S1959" s="620">
        <f t="shared" si="340"/>
        <v>1571</v>
      </c>
    </row>
    <row r="1960" spans="1:19" ht="13.5" thickBot="1" x14ac:dyDescent="0.25">
      <c r="A1960" s="31" t="s">
        <v>435</v>
      </c>
      <c r="B1960" s="31" t="s">
        <v>969</v>
      </c>
      <c r="C1960" s="31" t="s">
        <v>673</v>
      </c>
      <c r="F1960" s="31" t="s">
        <v>6</v>
      </c>
      <c r="G1960" s="354">
        <v>45314.448321759257</v>
      </c>
      <c r="H1960" s="354">
        <v>45314.448321759257</v>
      </c>
      <c r="I1960" s="19" t="str">
        <f t="shared" si="330"/>
        <v>J</v>
      </c>
      <c r="J1960" s="19" t="str">
        <f t="shared" si="331"/>
        <v>N</v>
      </c>
      <c r="K1960" s="19" t="str">
        <f t="shared" si="332"/>
        <v>zzzz</v>
      </c>
      <c r="L1960" s="19" t="str">
        <f t="shared" si="333"/>
        <v>HA</v>
      </c>
      <c r="M1960" s="31" t="str">
        <f t="shared" si="334"/>
        <v>T</v>
      </c>
      <c r="N1960" s="620" t="str">
        <f t="shared" si="335"/>
        <v/>
      </c>
      <c r="O1960" s="620" t="str">
        <f t="shared" si="336"/>
        <v/>
      </c>
      <c r="P1960" s="31" t="str">
        <f t="shared" si="337"/>
        <v/>
      </c>
      <c r="Q1960" s="620">
        <f t="shared" si="338"/>
        <v>1</v>
      </c>
      <c r="R1960" s="620">
        <f t="shared" si="339"/>
        <v>1572</v>
      </c>
      <c r="S1960" s="620">
        <f t="shared" si="340"/>
        <v>1572</v>
      </c>
    </row>
    <row r="1961" spans="1:19" ht="13.5" thickBot="1" x14ac:dyDescent="0.25">
      <c r="A1961" s="341" t="s">
        <v>435</v>
      </c>
      <c r="B1961" s="341" t="s">
        <v>560</v>
      </c>
      <c r="C1961" s="341" t="s">
        <v>673</v>
      </c>
      <c r="E1961" s="341">
        <v>34</v>
      </c>
      <c r="F1961" s="341" t="s">
        <v>7</v>
      </c>
      <c r="G1961" s="354">
        <v>43222.432025462964</v>
      </c>
      <c r="H1961" s="354">
        <v>45530.372106481482</v>
      </c>
      <c r="I1961" s="19" t="str">
        <f t="shared" si="330"/>
        <v>J</v>
      </c>
      <c r="J1961" s="19" t="str">
        <f t="shared" si="331"/>
        <v>N</v>
      </c>
      <c r="K1961" s="19" t="str">
        <f t="shared" si="332"/>
        <v>zzzz</v>
      </c>
      <c r="L1961" s="19" t="str">
        <f t="shared" si="333"/>
        <v>HA</v>
      </c>
      <c r="M1961" s="341" t="str">
        <f t="shared" si="334"/>
        <v>T</v>
      </c>
      <c r="N1961" s="359" t="str">
        <f t="shared" si="335"/>
        <v/>
      </c>
      <c r="O1961" s="359" t="str">
        <f t="shared" si="336"/>
        <v/>
      </c>
      <c r="P1961" s="341" t="str">
        <f t="shared" si="337"/>
        <v/>
      </c>
      <c r="Q1961" s="359">
        <f t="shared" si="338"/>
        <v>2</v>
      </c>
      <c r="R1961" s="359">
        <f t="shared" si="339"/>
        <v>1573</v>
      </c>
      <c r="S1961" s="359">
        <f t="shared" si="340"/>
        <v>1573</v>
      </c>
    </row>
    <row r="1962" spans="1:19" ht="13.5" thickBot="1" x14ac:dyDescent="0.25">
      <c r="A1962" s="341" t="s">
        <v>435</v>
      </c>
      <c r="B1962" s="341" t="s">
        <v>969</v>
      </c>
      <c r="C1962" s="341" t="s">
        <v>673</v>
      </c>
      <c r="F1962" s="341" t="s">
        <v>9</v>
      </c>
      <c r="G1962" s="354">
        <v>45309.454837962963</v>
      </c>
      <c r="H1962" s="354">
        <v>45632.588379629633</v>
      </c>
      <c r="I1962" s="19" t="str">
        <f t="shared" si="330"/>
        <v>J</v>
      </c>
      <c r="J1962" s="19" t="str">
        <f t="shared" si="331"/>
        <v>N</v>
      </c>
      <c r="K1962" s="19" t="str">
        <f t="shared" si="332"/>
        <v>zzzz</v>
      </c>
      <c r="L1962" s="19" t="str">
        <f t="shared" si="333"/>
        <v>HA</v>
      </c>
      <c r="M1962" s="341" t="str">
        <f t="shared" si="334"/>
        <v>T</v>
      </c>
      <c r="N1962" s="359" t="str">
        <f t="shared" si="335"/>
        <v/>
      </c>
      <c r="O1962" s="359" t="str">
        <f t="shared" si="336"/>
        <v/>
      </c>
      <c r="P1962" s="341" t="str">
        <f t="shared" si="337"/>
        <v/>
      </c>
      <c r="Q1962" s="359">
        <f t="shared" si="338"/>
        <v>3</v>
      </c>
      <c r="R1962" s="359">
        <f t="shared" si="339"/>
        <v>1574</v>
      </c>
      <c r="S1962" s="359">
        <f t="shared" si="340"/>
        <v>1574</v>
      </c>
    </row>
    <row r="1963" spans="1:19" ht="13.5" thickBot="1" x14ac:dyDescent="0.25">
      <c r="A1963" s="31" t="s">
        <v>435</v>
      </c>
      <c r="B1963" s="31" t="s">
        <v>969</v>
      </c>
      <c r="C1963" s="31" t="s">
        <v>673</v>
      </c>
      <c r="F1963" s="31" t="s">
        <v>11</v>
      </c>
      <c r="G1963" s="354">
        <v>45803.449444444443</v>
      </c>
      <c r="H1963" s="354">
        <v>45803.449444444443</v>
      </c>
      <c r="I1963" s="19" t="str">
        <f t="shared" si="330"/>
        <v>J</v>
      </c>
      <c r="J1963" s="19" t="str">
        <f t="shared" si="331"/>
        <v>N</v>
      </c>
      <c r="K1963" s="19" t="str">
        <f t="shared" si="332"/>
        <v>zzzz</v>
      </c>
      <c r="L1963" s="19" t="str">
        <f t="shared" si="333"/>
        <v>HA</v>
      </c>
      <c r="M1963" s="31" t="str">
        <f t="shared" si="334"/>
        <v>T</v>
      </c>
      <c r="N1963" s="620" t="str">
        <f t="shared" si="335"/>
        <v/>
      </c>
      <c r="O1963" s="620" t="str">
        <f t="shared" si="336"/>
        <v/>
      </c>
      <c r="P1963" s="31" t="str">
        <f t="shared" si="337"/>
        <v/>
      </c>
      <c r="Q1963" s="620">
        <f t="shared" si="338"/>
        <v>4</v>
      </c>
      <c r="R1963" s="620">
        <f t="shared" si="339"/>
        <v>1575</v>
      </c>
      <c r="S1963" s="620">
        <f t="shared" si="340"/>
        <v>1575</v>
      </c>
    </row>
    <row r="1964" spans="1:19" ht="13.5" thickBot="1" x14ac:dyDescent="0.25">
      <c r="A1964" s="341" t="s">
        <v>435</v>
      </c>
      <c r="B1964" s="341" t="s">
        <v>969</v>
      </c>
      <c r="C1964" s="341" t="s">
        <v>673</v>
      </c>
      <c r="F1964" s="341" t="s">
        <v>15</v>
      </c>
      <c r="G1964" s="354">
        <v>44523</v>
      </c>
      <c r="H1964" s="354">
        <v>44648.466678240744</v>
      </c>
      <c r="I1964" s="19" t="str">
        <f t="shared" si="330"/>
        <v>J</v>
      </c>
      <c r="J1964" s="19" t="str">
        <f t="shared" si="331"/>
        <v>N</v>
      </c>
      <c r="K1964" s="19" t="str">
        <f t="shared" si="332"/>
        <v>zzzz</v>
      </c>
      <c r="L1964" s="19" t="str">
        <f t="shared" si="333"/>
        <v>HA</v>
      </c>
      <c r="M1964" s="341" t="str">
        <f t="shared" si="334"/>
        <v>T</v>
      </c>
      <c r="N1964" s="359" t="str">
        <f t="shared" si="335"/>
        <v/>
      </c>
      <c r="O1964" s="359" t="str">
        <f t="shared" si="336"/>
        <v/>
      </c>
      <c r="P1964" s="341" t="str">
        <f t="shared" si="337"/>
        <v/>
      </c>
      <c r="Q1964" s="359">
        <f t="shared" si="338"/>
        <v>5</v>
      </c>
      <c r="R1964" s="359">
        <f t="shared" si="339"/>
        <v>1576</v>
      </c>
      <c r="S1964" s="359">
        <f t="shared" si="340"/>
        <v>1576</v>
      </c>
    </row>
    <row r="1965" spans="1:19" ht="13.5" thickBot="1" x14ac:dyDescent="0.25">
      <c r="A1965" s="31" t="s">
        <v>435</v>
      </c>
      <c r="B1965" s="31" t="s">
        <v>969</v>
      </c>
      <c r="C1965" s="31" t="s">
        <v>673</v>
      </c>
      <c r="F1965" s="31" t="s">
        <v>12</v>
      </c>
      <c r="G1965" s="354">
        <v>43814.344444444447</v>
      </c>
      <c r="H1965" s="354">
        <v>44777.377384259256</v>
      </c>
      <c r="I1965" s="19" t="str">
        <f t="shared" si="330"/>
        <v>J</v>
      </c>
      <c r="J1965" s="19" t="str">
        <f t="shared" si="331"/>
        <v>N</v>
      </c>
      <c r="K1965" s="19" t="str">
        <f t="shared" si="332"/>
        <v>zzzz</v>
      </c>
      <c r="L1965" s="19" t="str">
        <f t="shared" si="333"/>
        <v>HA</v>
      </c>
      <c r="M1965" s="31" t="str">
        <f t="shared" si="334"/>
        <v>T</v>
      </c>
      <c r="N1965" s="620">
        <f t="shared" si="335"/>
        <v>6</v>
      </c>
      <c r="O1965" s="620" t="str">
        <f t="shared" si="336"/>
        <v/>
      </c>
      <c r="P1965" s="31" t="str">
        <f t="shared" si="337"/>
        <v/>
      </c>
      <c r="Q1965" s="620">
        <f t="shared" si="338"/>
        <v>6</v>
      </c>
      <c r="R1965" s="620">
        <f t="shared" si="339"/>
        <v>1577</v>
      </c>
      <c r="S1965" s="620">
        <f t="shared" si="340"/>
        <v>1577</v>
      </c>
    </row>
    <row r="1966" spans="1:19" ht="13.5" thickBot="1" x14ac:dyDescent="0.25">
      <c r="A1966" s="341" t="s">
        <v>204</v>
      </c>
      <c r="B1966" s="341" t="s">
        <v>778</v>
      </c>
      <c r="C1966" s="341" t="s">
        <v>673</v>
      </c>
      <c r="E1966" s="341">
        <v>22</v>
      </c>
      <c r="F1966" s="341" t="s">
        <v>6</v>
      </c>
      <c r="G1966" s="354">
        <v>45314.452372685184</v>
      </c>
      <c r="H1966" s="354">
        <v>45470.356550925928</v>
      </c>
      <c r="I1966" s="19" t="str">
        <f t="shared" si="330"/>
        <v>J</v>
      </c>
      <c r="J1966" s="19" t="str">
        <f t="shared" si="331"/>
        <v>N</v>
      </c>
      <c r="K1966" s="19" t="str">
        <f t="shared" si="332"/>
        <v>zzzz</v>
      </c>
      <c r="L1966" s="19" t="str">
        <f t="shared" si="333"/>
        <v>HV</v>
      </c>
      <c r="M1966" s="341" t="str">
        <f t="shared" si="334"/>
        <v>T</v>
      </c>
      <c r="N1966" s="359" t="str">
        <f t="shared" si="335"/>
        <v/>
      </c>
      <c r="O1966" s="359" t="str">
        <f t="shared" si="336"/>
        <v/>
      </c>
      <c r="P1966" s="341" t="str">
        <f t="shared" si="337"/>
        <v/>
      </c>
      <c r="Q1966" s="359">
        <f t="shared" si="338"/>
        <v>1</v>
      </c>
      <c r="R1966" s="359">
        <f t="shared" si="339"/>
        <v>1578</v>
      </c>
      <c r="S1966" s="359">
        <f t="shared" si="340"/>
        <v>1578</v>
      </c>
    </row>
    <row r="1967" spans="1:19" ht="13.5" thickBot="1" x14ac:dyDescent="0.25">
      <c r="A1967" s="341" t="s">
        <v>204</v>
      </c>
      <c r="B1967" s="341" t="s">
        <v>778</v>
      </c>
      <c r="C1967" s="341" t="s">
        <v>673</v>
      </c>
      <c r="E1967" s="341">
        <v>17</v>
      </c>
      <c r="F1967" s="341" t="s">
        <v>8</v>
      </c>
      <c r="G1967" s="354">
        <v>41501.353483796294</v>
      </c>
      <c r="H1967" s="354">
        <v>45565.533888888887</v>
      </c>
      <c r="I1967" s="19" t="str">
        <f t="shared" si="330"/>
        <v>J</v>
      </c>
      <c r="J1967" s="19" t="str">
        <f t="shared" si="331"/>
        <v>N</v>
      </c>
      <c r="K1967" s="19" t="str">
        <f t="shared" si="332"/>
        <v>zzzz</v>
      </c>
      <c r="L1967" s="19" t="str">
        <f t="shared" si="333"/>
        <v>HV</v>
      </c>
      <c r="M1967" s="341" t="str">
        <f t="shared" si="334"/>
        <v>T</v>
      </c>
      <c r="N1967" s="359" t="str">
        <f t="shared" si="335"/>
        <v/>
      </c>
      <c r="O1967" s="359" t="str">
        <f t="shared" si="336"/>
        <v/>
      </c>
      <c r="P1967" s="341" t="str">
        <f t="shared" si="337"/>
        <v/>
      </c>
      <c r="Q1967" s="359">
        <f t="shared" si="338"/>
        <v>2</v>
      </c>
      <c r="R1967" s="359">
        <f t="shared" si="339"/>
        <v>1579</v>
      </c>
      <c r="S1967" s="359">
        <f t="shared" si="340"/>
        <v>1579</v>
      </c>
    </row>
    <row r="1968" spans="1:19" ht="13.5" thickBot="1" x14ac:dyDescent="0.25">
      <c r="A1968" s="341" t="s">
        <v>204</v>
      </c>
      <c r="B1968" s="341" t="s">
        <v>778</v>
      </c>
      <c r="C1968" s="341" t="s">
        <v>673</v>
      </c>
      <c r="E1968" s="341">
        <v>17</v>
      </c>
      <c r="F1968" s="341" t="s">
        <v>16</v>
      </c>
      <c r="G1968" s="354">
        <v>44312.385289351849</v>
      </c>
      <c r="H1968" s="354">
        <v>45638.502569444441</v>
      </c>
      <c r="I1968" s="19" t="str">
        <f t="shared" si="330"/>
        <v>J</v>
      </c>
      <c r="J1968" s="19" t="str">
        <f t="shared" si="331"/>
        <v>N</v>
      </c>
      <c r="K1968" s="19" t="str">
        <f t="shared" si="332"/>
        <v>zzzz</v>
      </c>
      <c r="L1968" s="19" t="str">
        <f t="shared" si="333"/>
        <v>HV</v>
      </c>
      <c r="M1968" s="341" t="str">
        <f t="shared" si="334"/>
        <v>T</v>
      </c>
      <c r="N1968" s="359" t="str">
        <f t="shared" si="335"/>
        <v/>
      </c>
      <c r="O1968" s="359" t="str">
        <f t="shared" si="336"/>
        <v/>
      </c>
      <c r="P1968" s="341" t="str">
        <f t="shared" si="337"/>
        <v/>
      </c>
      <c r="Q1968" s="359">
        <f t="shared" si="338"/>
        <v>3</v>
      </c>
      <c r="R1968" s="359">
        <f t="shared" si="339"/>
        <v>1580</v>
      </c>
      <c r="S1968" s="359">
        <f t="shared" si="340"/>
        <v>1580</v>
      </c>
    </row>
    <row r="1969" spans="1:19" ht="13.5" thickBot="1" x14ac:dyDescent="0.25">
      <c r="A1969" s="341" t="s">
        <v>204</v>
      </c>
      <c r="B1969" s="341" t="s">
        <v>778</v>
      </c>
      <c r="C1969" s="341" t="s">
        <v>673</v>
      </c>
      <c r="E1969" s="341">
        <v>22</v>
      </c>
      <c r="F1969" s="341" t="s">
        <v>9</v>
      </c>
      <c r="G1969" s="354">
        <v>45309.458356481482</v>
      </c>
      <c r="H1969" s="354">
        <v>45453.460416666669</v>
      </c>
      <c r="I1969" s="19" t="str">
        <f t="shared" si="330"/>
        <v>J</v>
      </c>
      <c r="J1969" s="19" t="str">
        <f t="shared" si="331"/>
        <v>N</v>
      </c>
      <c r="K1969" s="19" t="str">
        <f t="shared" si="332"/>
        <v>zzzz</v>
      </c>
      <c r="L1969" s="19" t="str">
        <f t="shared" si="333"/>
        <v>HV</v>
      </c>
      <c r="M1969" s="341" t="str">
        <f t="shared" si="334"/>
        <v>T</v>
      </c>
      <c r="N1969" s="359" t="str">
        <f t="shared" si="335"/>
        <v/>
      </c>
      <c r="O1969" s="359" t="str">
        <f t="shared" si="336"/>
        <v/>
      </c>
      <c r="P1969" s="341" t="str">
        <f t="shared" si="337"/>
        <v/>
      </c>
      <c r="Q1969" s="359">
        <f t="shared" si="338"/>
        <v>4</v>
      </c>
      <c r="R1969" s="359">
        <f t="shared" si="339"/>
        <v>1581</v>
      </c>
      <c r="S1969" s="359">
        <f t="shared" si="340"/>
        <v>1581</v>
      </c>
    </row>
    <row r="1970" spans="1:19" ht="13.5" thickBot="1" x14ac:dyDescent="0.25">
      <c r="A1970" s="31" t="s">
        <v>204</v>
      </c>
      <c r="B1970" s="31" t="s">
        <v>778</v>
      </c>
      <c r="C1970" s="31" t="s">
        <v>673</v>
      </c>
      <c r="F1970" s="31" t="s">
        <v>11</v>
      </c>
      <c r="G1970" s="354">
        <v>42870</v>
      </c>
      <c r="H1970" s="354">
        <v>45258.63789351852</v>
      </c>
      <c r="I1970" s="19" t="str">
        <f t="shared" si="330"/>
        <v>J</v>
      </c>
      <c r="J1970" s="19" t="str">
        <f t="shared" si="331"/>
        <v>N</v>
      </c>
      <c r="K1970" s="19" t="str">
        <f t="shared" si="332"/>
        <v>zzzz</v>
      </c>
      <c r="L1970" s="19" t="str">
        <f t="shared" si="333"/>
        <v>HV</v>
      </c>
      <c r="M1970" s="31" t="str">
        <f t="shared" si="334"/>
        <v>T</v>
      </c>
      <c r="N1970" s="620" t="str">
        <f t="shared" si="335"/>
        <v/>
      </c>
      <c r="O1970" s="620" t="str">
        <f t="shared" si="336"/>
        <v/>
      </c>
      <c r="P1970" s="31" t="str">
        <f t="shared" si="337"/>
        <v/>
      </c>
      <c r="Q1970" s="620">
        <f t="shared" si="338"/>
        <v>5</v>
      </c>
      <c r="R1970" s="620">
        <f t="shared" si="339"/>
        <v>1582</v>
      </c>
      <c r="S1970" s="620">
        <f t="shared" si="340"/>
        <v>1582</v>
      </c>
    </row>
    <row r="1971" spans="1:19" ht="13.5" thickBot="1" x14ac:dyDescent="0.25">
      <c r="A1971" s="341" t="s">
        <v>204</v>
      </c>
      <c r="B1971" s="341" t="s">
        <v>778</v>
      </c>
      <c r="C1971" s="341" t="s">
        <v>673</v>
      </c>
      <c r="E1971" s="341">
        <v>22</v>
      </c>
      <c r="F1971" s="341" t="s">
        <v>15</v>
      </c>
      <c r="G1971" s="354">
        <v>44523</v>
      </c>
      <c r="H1971" s="354">
        <v>44978.611712962964</v>
      </c>
      <c r="I1971" s="19" t="str">
        <f t="shared" si="330"/>
        <v>J</v>
      </c>
      <c r="J1971" s="19" t="str">
        <f t="shared" si="331"/>
        <v>N</v>
      </c>
      <c r="K1971" s="19" t="str">
        <f t="shared" si="332"/>
        <v>zzzz</v>
      </c>
      <c r="L1971" s="19" t="str">
        <f t="shared" si="333"/>
        <v>HV</v>
      </c>
      <c r="M1971" s="341" t="str">
        <f t="shared" si="334"/>
        <v>T</v>
      </c>
      <c r="N1971" s="359" t="str">
        <f t="shared" si="335"/>
        <v/>
      </c>
      <c r="O1971" s="359" t="str">
        <f t="shared" si="336"/>
        <v/>
      </c>
      <c r="P1971" s="341" t="str">
        <f t="shared" si="337"/>
        <v/>
      </c>
      <c r="Q1971" s="359">
        <f t="shared" si="338"/>
        <v>6</v>
      </c>
      <c r="R1971" s="359">
        <f t="shared" si="339"/>
        <v>1583</v>
      </c>
      <c r="S1971" s="359">
        <f t="shared" si="340"/>
        <v>1583</v>
      </c>
    </row>
    <row r="1972" spans="1:19" ht="13.5" thickBot="1" x14ac:dyDescent="0.25">
      <c r="A1972" s="31" t="s">
        <v>204</v>
      </c>
      <c r="B1972" s="31" t="s">
        <v>778</v>
      </c>
      <c r="C1972" s="31" t="s">
        <v>673</v>
      </c>
      <c r="F1972" s="31" t="s">
        <v>12</v>
      </c>
      <c r="G1972" s="354">
        <v>45812.651655092595</v>
      </c>
      <c r="H1972" s="354">
        <v>45812.651655092595</v>
      </c>
      <c r="I1972" s="19" t="str">
        <f t="shared" si="330"/>
        <v>J</v>
      </c>
      <c r="J1972" s="19" t="str">
        <f t="shared" si="331"/>
        <v>N</v>
      </c>
      <c r="K1972" s="19" t="str">
        <f t="shared" si="332"/>
        <v>zzzz</v>
      </c>
      <c r="L1972" s="19" t="str">
        <f t="shared" si="333"/>
        <v>HV</v>
      </c>
      <c r="M1972" s="31" t="str">
        <f t="shared" si="334"/>
        <v>T</v>
      </c>
      <c r="N1972" s="620" t="str">
        <f t="shared" si="335"/>
        <v/>
      </c>
      <c r="O1972" s="620" t="str">
        <f t="shared" si="336"/>
        <v/>
      </c>
      <c r="P1972" s="31" t="str">
        <f t="shared" si="337"/>
        <v/>
      </c>
      <c r="Q1972" s="620">
        <f t="shared" si="338"/>
        <v>7</v>
      </c>
      <c r="R1972" s="620">
        <f t="shared" si="339"/>
        <v>1584</v>
      </c>
      <c r="S1972" s="620">
        <f t="shared" si="340"/>
        <v>1584</v>
      </c>
    </row>
    <row r="1973" spans="1:19" ht="13.5" thickBot="1" x14ac:dyDescent="0.25">
      <c r="A1973" s="341" t="s">
        <v>204</v>
      </c>
      <c r="B1973" s="341" t="s">
        <v>778</v>
      </c>
      <c r="C1973" s="341" t="s">
        <v>673</v>
      </c>
      <c r="F1973" s="341" t="s">
        <v>13</v>
      </c>
      <c r="G1973" s="354">
        <v>44845.724652777775</v>
      </c>
      <c r="H1973" s="354">
        <v>44845.724652777775</v>
      </c>
      <c r="I1973" s="19" t="str">
        <f t="shared" si="330"/>
        <v>J</v>
      </c>
      <c r="J1973" s="19" t="str">
        <f t="shared" si="331"/>
        <v>N</v>
      </c>
      <c r="K1973" s="19" t="str">
        <f t="shared" si="332"/>
        <v>zzzz</v>
      </c>
      <c r="L1973" s="19" t="str">
        <f t="shared" si="333"/>
        <v>HV</v>
      </c>
      <c r="M1973" s="341" t="str">
        <f t="shared" si="334"/>
        <v>T</v>
      </c>
      <c r="N1973" s="359">
        <f t="shared" si="335"/>
        <v>8</v>
      </c>
      <c r="O1973" s="359" t="str">
        <f t="shared" si="336"/>
        <v/>
      </c>
      <c r="P1973" s="341" t="str">
        <f t="shared" si="337"/>
        <v/>
      </c>
      <c r="Q1973" s="359">
        <f t="shared" si="338"/>
        <v>8</v>
      </c>
      <c r="R1973" s="359">
        <f t="shared" si="339"/>
        <v>1585</v>
      </c>
      <c r="S1973" s="359">
        <f t="shared" si="340"/>
        <v>1585</v>
      </c>
    </row>
    <row r="1974" spans="1:19" ht="13.5" thickBot="1" x14ac:dyDescent="0.25">
      <c r="A1974" s="341" t="s">
        <v>451</v>
      </c>
      <c r="B1974" s="341" t="s">
        <v>971</v>
      </c>
      <c r="C1974" s="341" t="s">
        <v>673</v>
      </c>
      <c r="F1974" s="341" t="s">
        <v>6</v>
      </c>
      <c r="G1974" s="354">
        <v>40060.365057870367</v>
      </c>
      <c r="H1974" s="354">
        <v>45596.613391203704</v>
      </c>
      <c r="I1974" s="19" t="str">
        <f t="shared" si="330"/>
        <v>J</v>
      </c>
      <c r="J1974" s="19" t="str">
        <f t="shared" si="331"/>
        <v>N</v>
      </c>
      <c r="K1974" s="19" t="str">
        <f t="shared" si="332"/>
        <v>zzzz</v>
      </c>
      <c r="L1974" s="19" t="str">
        <f t="shared" si="333"/>
        <v>MF</v>
      </c>
      <c r="M1974" s="341" t="str">
        <f t="shared" si="334"/>
        <v>T</v>
      </c>
      <c r="N1974" s="359" t="str">
        <f t="shared" si="335"/>
        <v/>
      </c>
      <c r="O1974" s="359" t="str">
        <f t="shared" si="336"/>
        <v/>
      </c>
      <c r="P1974" s="341" t="str">
        <f t="shared" si="337"/>
        <v/>
      </c>
      <c r="Q1974" s="359">
        <f t="shared" si="338"/>
        <v>1</v>
      </c>
      <c r="R1974" s="359">
        <f t="shared" si="339"/>
        <v>1586</v>
      </c>
      <c r="S1974" s="359">
        <f t="shared" si="340"/>
        <v>1586</v>
      </c>
    </row>
    <row r="1975" spans="1:19" ht="13.5" thickBot="1" x14ac:dyDescent="0.25">
      <c r="A1975" s="31" t="s">
        <v>451</v>
      </c>
      <c r="B1975" s="31" t="s">
        <v>971</v>
      </c>
      <c r="C1975" s="31" t="s">
        <v>673</v>
      </c>
      <c r="F1975" s="31" t="s">
        <v>9</v>
      </c>
      <c r="G1975" s="354">
        <v>44147.415520833332</v>
      </c>
      <c r="H1975" s="354">
        <v>45632.597627314812</v>
      </c>
      <c r="I1975" s="19" t="str">
        <f t="shared" si="330"/>
        <v>J</v>
      </c>
      <c r="J1975" s="19" t="str">
        <f t="shared" si="331"/>
        <v>N</v>
      </c>
      <c r="K1975" s="19" t="str">
        <f t="shared" si="332"/>
        <v>zzzz</v>
      </c>
      <c r="L1975" s="19" t="str">
        <f t="shared" si="333"/>
        <v>MF</v>
      </c>
      <c r="M1975" s="31" t="str">
        <f t="shared" si="334"/>
        <v>T</v>
      </c>
      <c r="N1975" s="620" t="str">
        <f t="shared" si="335"/>
        <v/>
      </c>
      <c r="O1975" s="620" t="str">
        <f t="shared" si="336"/>
        <v/>
      </c>
      <c r="P1975" s="31" t="str">
        <f t="shared" si="337"/>
        <v/>
      </c>
      <c r="Q1975" s="620">
        <f t="shared" si="338"/>
        <v>2</v>
      </c>
      <c r="R1975" s="620">
        <f t="shared" si="339"/>
        <v>1587</v>
      </c>
      <c r="S1975" s="620">
        <f t="shared" si="340"/>
        <v>1587</v>
      </c>
    </row>
    <row r="1976" spans="1:19" ht="13.5" thickBot="1" x14ac:dyDescent="0.25">
      <c r="A1976" s="341" t="s">
        <v>451</v>
      </c>
      <c r="B1976" s="341" t="s">
        <v>971</v>
      </c>
      <c r="C1976" s="341" t="s">
        <v>673</v>
      </c>
      <c r="F1976" s="341" t="s">
        <v>11</v>
      </c>
      <c r="G1976" s="354">
        <v>45803.453715277778</v>
      </c>
      <c r="H1976" s="354">
        <v>45803.453715277778</v>
      </c>
      <c r="I1976" s="19" t="str">
        <f t="shared" si="330"/>
        <v>J</v>
      </c>
      <c r="J1976" s="19" t="str">
        <f t="shared" si="331"/>
        <v>N</v>
      </c>
      <c r="K1976" s="19" t="str">
        <f t="shared" si="332"/>
        <v>zzzz</v>
      </c>
      <c r="L1976" s="19" t="str">
        <f t="shared" si="333"/>
        <v>MF</v>
      </c>
      <c r="M1976" s="341" t="str">
        <f t="shared" si="334"/>
        <v>T</v>
      </c>
      <c r="N1976" s="359" t="str">
        <f t="shared" si="335"/>
        <v/>
      </c>
      <c r="O1976" s="359" t="str">
        <f t="shared" si="336"/>
        <v/>
      </c>
      <c r="P1976" s="341" t="str">
        <f t="shared" si="337"/>
        <v/>
      </c>
      <c r="Q1976" s="359">
        <f t="shared" si="338"/>
        <v>3</v>
      </c>
      <c r="R1976" s="359">
        <f t="shared" si="339"/>
        <v>1588</v>
      </c>
      <c r="S1976" s="359">
        <f t="shared" si="340"/>
        <v>1588</v>
      </c>
    </row>
    <row r="1977" spans="1:19" ht="13.5" thickBot="1" x14ac:dyDescent="0.25">
      <c r="A1977" s="341" t="s">
        <v>451</v>
      </c>
      <c r="B1977" s="341" t="s">
        <v>971</v>
      </c>
      <c r="C1977" s="341" t="s">
        <v>673</v>
      </c>
      <c r="F1977" s="341" t="s">
        <v>15</v>
      </c>
      <c r="G1977" s="354">
        <v>43385.348912037036</v>
      </c>
      <c r="H1977" s="354">
        <v>45254.368819444448</v>
      </c>
      <c r="I1977" s="19" t="str">
        <f t="shared" si="330"/>
        <v>J</v>
      </c>
      <c r="J1977" s="19" t="str">
        <f t="shared" si="331"/>
        <v>N</v>
      </c>
      <c r="K1977" s="19" t="str">
        <f t="shared" si="332"/>
        <v>zzzz</v>
      </c>
      <c r="L1977" s="19" t="str">
        <f t="shared" si="333"/>
        <v>MF</v>
      </c>
      <c r="M1977" s="31" t="str">
        <f t="shared" si="334"/>
        <v>T</v>
      </c>
      <c r="N1977" s="620" t="str">
        <f t="shared" si="335"/>
        <v/>
      </c>
      <c r="O1977" s="620" t="str">
        <f t="shared" si="336"/>
        <v/>
      </c>
      <c r="P1977" s="31" t="str">
        <f t="shared" si="337"/>
        <v/>
      </c>
      <c r="Q1977" s="620">
        <f t="shared" si="338"/>
        <v>4</v>
      </c>
      <c r="R1977" s="620">
        <f t="shared" si="339"/>
        <v>1589</v>
      </c>
      <c r="S1977" s="620">
        <f t="shared" si="340"/>
        <v>1589</v>
      </c>
    </row>
    <row r="1978" spans="1:19" ht="13.5" thickBot="1" x14ac:dyDescent="0.25">
      <c r="A1978" s="341" t="s">
        <v>451</v>
      </c>
      <c r="B1978" s="341" t="s">
        <v>971</v>
      </c>
      <c r="C1978" s="341" t="s">
        <v>673</v>
      </c>
      <c r="F1978" s="341" t="s">
        <v>12</v>
      </c>
      <c r="G1978" s="354">
        <v>42854.413969907408</v>
      </c>
      <c r="H1978" s="354">
        <v>44756.480613425927</v>
      </c>
      <c r="I1978" s="19" t="str">
        <f t="shared" si="330"/>
        <v>J</v>
      </c>
      <c r="J1978" s="19" t="str">
        <f t="shared" si="331"/>
        <v>N</v>
      </c>
      <c r="K1978" s="19" t="str">
        <f t="shared" si="332"/>
        <v>zzzz</v>
      </c>
      <c r="L1978" s="19" t="str">
        <f t="shared" si="333"/>
        <v>MF</v>
      </c>
      <c r="M1978" s="341" t="str">
        <f t="shared" si="334"/>
        <v>T</v>
      </c>
      <c r="N1978" s="359">
        <f t="shared" si="335"/>
        <v>5</v>
      </c>
      <c r="O1978" s="359" t="str">
        <f t="shared" si="336"/>
        <v/>
      </c>
      <c r="P1978" s="341" t="str">
        <f t="shared" si="337"/>
        <v/>
      </c>
      <c r="Q1978" s="359">
        <f t="shared" si="338"/>
        <v>5</v>
      </c>
      <c r="R1978" s="359">
        <f t="shared" si="339"/>
        <v>1590</v>
      </c>
      <c r="S1978" s="359">
        <f t="shared" si="340"/>
        <v>1590</v>
      </c>
    </row>
    <row r="1979" spans="1:19" ht="13.5" thickBot="1" x14ac:dyDescent="0.25">
      <c r="A1979" s="31" t="s">
        <v>863</v>
      </c>
      <c r="B1979" s="31" t="s">
        <v>864</v>
      </c>
      <c r="C1979" s="31" t="s">
        <v>673</v>
      </c>
      <c r="F1979" s="31" t="s">
        <v>6</v>
      </c>
      <c r="G1979" s="354">
        <v>45314.455914351849</v>
      </c>
      <c r="H1979" s="354">
        <v>45314.455914351849</v>
      </c>
      <c r="I1979" s="19" t="str">
        <f t="shared" si="330"/>
        <v>J</v>
      </c>
      <c r="J1979" s="19" t="str">
        <f t="shared" si="331"/>
        <v>N</v>
      </c>
      <c r="K1979" s="19" t="str">
        <f t="shared" si="332"/>
        <v>zzzz</v>
      </c>
      <c r="L1979" s="19" t="str">
        <f t="shared" si="333"/>
        <v>MF</v>
      </c>
      <c r="M1979" s="31" t="str">
        <f t="shared" si="334"/>
        <v>T</v>
      </c>
      <c r="N1979" s="620" t="str">
        <f t="shared" si="335"/>
        <v/>
      </c>
      <c r="O1979" s="620" t="str">
        <f t="shared" si="336"/>
        <v/>
      </c>
      <c r="P1979" s="31" t="str">
        <f t="shared" si="337"/>
        <v/>
      </c>
      <c r="Q1979" s="620">
        <f t="shared" si="338"/>
        <v>1</v>
      </c>
      <c r="R1979" s="620">
        <f t="shared" si="339"/>
        <v>1591</v>
      </c>
      <c r="S1979" s="620">
        <f t="shared" si="340"/>
        <v>1591</v>
      </c>
    </row>
    <row r="1980" spans="1:19" ht="13.5" thickBot="1" x14ac:dyDescent="0.25">
      <c r="A1980" s="31" t="s">
        <v>863</v>
      </c>
      <c r="B1980" s="31" t="s">
        <v>864</v>
      </c>
      <c r="C1980" s="31" t="s">
        <v>673</v>
      </c>
      <c r="F1980" s="31" t="s">
        <v>9</v>
      </c>
      <c r="G1980" s="354">
        <v>45309.464930555558</v>
      </c>
      <c r="H1980" s="354">
        <v>45309.464930555558</v>
      </c>
      <c r="I1980" s="19" t="str">
        <f t="shared" si="330"/>
        <v>J</v>
      </c>
      <c r="J1980" s="19" t="str">
        <f t="shared" si="331"/>
        <v>N</v>
      </c>
      <c r="K1980" s="19" t="str">
        <f t="shared" si="332"/>
        <v>zzzz</v>
      </c>
      <c r="L1980" s="19" t="str">
        <f t="shared" si="333"/>
        <v>MF</v>
      </c>
      <c r="M1980" s="31" t="str">
        <f t="shared" si="334"/>
        <v>T</v>
      </c>
      <c r="N1980" s="620" t="str">
        <f t="shared" si="335"/>
        <v/>
      </c>
      <c r="O1980" s="620" t="str">
        <f t="shared" si="336"/>
        <v/>
      </c>
      <c r="P1980" s="31" t="str">
        <f t="shared" si="337"/>
        <v/>
      </c>
      <c r="Q1980" s="620">
        <f t="shared" si="338"/>
        <v>2</v>
      </c>
      <c r="R1980" s="620">
        <f t="shared" si="339"/>
        <v>1592</v>
      </c>
      <c r="S1980" s="620">
        <f t="shared" si="340"/>
        <v>1592</v>
      </c>
    </row>
    <row r="1981" spans="1:19" ht="13.5" thickBot="1" x14ac:dyDescent="0.25">
      <c r="A1981" s="31" t="s">
        <v>863</v>
      </c>
      <c r="B1981" s="31" t="s">
        <v>864</v>
      </c>
      <c r="C1981" s="31" t="s">
        <v>673</v>
      </c>
      <c r="F1981" s="31" t="s">
        <v>11</v>
      </c>
      <c r="G1981" s="354">
        <v>45803.59611111111</v>
      </c>
      <c r="H1981" s="354">
        <v>45803.59611111111</v>
      </c>
      <c r="I1981" s="19" t="str">
        <f t="shared" si="330"/>
        <v>J</v>
      </c>
      <c r="J1981" s="19" t="str">
        <f t="shared" si="331"/>
        <v>N</v>
      </c>
      <c r="K1981" s="19" t="str">
        <f t="shared" si="332"/>
        <v>zzzz</v>
      </c>
      <c r="L1981" s="19" t="str">
        <f t="shared" si="333"/>
        <v>MF</v>
      </c>
      <c r="M1981" s="31" t="str">
        <f t="shared" si="334"/>
        <v>T</v>
      </c>
      <c r="N1981" s="620" t="str">
        <f t="shared" si="335"/>
        <v/>
      </c>
      <c r="O1981" s="620" t="str">
        <f t="shared" si="336"/>
        <v/>
      </c>
      <c r="P1981" s="31" t="str">
        <f t="shared" si="337"/>
        <v/>
      </c>
      <c r="Q1981" s="620">
        <f t="shared" si="338"/>
        <v>3</v>
      </c>
      <c r="R1981" s="620">
        <f t="shared" si="339"/>
        <v>1593</v>
      </c>
      <c r="S1981" s="620">
        <f t="shared" si="340"/>
        <v>1593</v>
      </c>
    </row>
    <row r="1982" spans="1:19" ht="13.5" thickBot="1" x14ac:dyDescent="0.25">
      <c r="A1982" s="31" t="s">
        <v>863</v>
      </c>
      <c r="B1982" s="31" t="s">
        <v>864</v>
      </c>
      <c r="C1982" s="31" t="s">
        <v>673</v>
      </c>
      <c r="F1982" s="31" t="s">
        <v>15</v>
      </c>
      <c r="G1982" s="354">
        <v>44523</v>
      </c>
      <c r="H1982" s="354">
        <v>45254.369375000002</v>
      </c>
      <c r="I1982" s="19" t="str">
        <f t="shared" si="330"/>
        <v>J</v>
      </c>
      <c r="J1982" s="19" t="str">
        <f t="shared" si="331"/>
        <v>N</v>
      </c>
      <c r="K1982" s="19" t="str">
        <f t="shared" si="332"/>
        <v>zzzz</v>
      </c>
      <c r="L1982" s="19" t="str">
        <f t="shared" si="333"/>
        <v>MF</v>
      </c>
      <c r="M1982" s="31" t="str">
        <f t="shared" si="334"/>
        <v>T</v>
      </c>
      <c r="N1982" s="620" t="str">
        <f t="shared" si="335"/>
        <v/>
      </c>
      <c r="O1982" s="620" t="str">
        <f t="shared" si="336"/>
        <v/>
      </c>
      <c r="P1982" s="31" t="str">
        <f t="shared" si="337"/>
        <v/>
      </c>
      <c r="Q1982" s="620">
        <f t="shared" si="338"/>
        <v>4</v>
      </c>
      <c r="R1982" s="620">
        <f t="shared" si="339"/>
        <v>1594</v>
      </c>
      <c r="S1982" s="620">
        <f t="shared" si="340"/>
        <v>1594</v>
      </c>
    </row>
    <row r="1983" spans="1:19" ht="13.5" thickBot="1" x14ac:dyDescent="0.25">
      <c r="A1983" s="341" t="s">
        <v>863</v>
      </c>
      <c r="B1983" s="341" t="s">
        <v>864</v>
      </c>
      <c r="C1983" s="341" t="s">
        <v>673</v>
      </c>
      <c r="F1983" s="341" t="s">
        <v>12</v>
      </c>
      <c r="G1983" s="354">
        <v>44384.428587962961</v>
      </c>
      <c r="H1983" s="354">
        <v>44384.428657407407</v>
      </c>
      <c r="I1983" s="19" t="str">
        <f t="shared" si="330"/>
        <v>J</v>
      </c>
      <c r="J1983" s="19" t="str">
        <f t="shared" si="331"/>
        <v>N</v>
      </c>
      <c r="K1983" s="19" t="str">
        <f t="shared" si="332"/>
        <v>zzzz</v>
      </c>
      <c r="L1983" s="19" t="str">
        <f t="shared" si="333"/>
        <v>MF</v>
      </c>
      <c r="M1983" s="341" t="str">
        <f t="shared" si="334"/>
        <v>T</v>
      </c>
      <c r="N1983" s="359">
        <f t="shared" si="335"/>
        <v>5</v>
      </c>
      <c r="O1983" s="359" t="str">
        <f t="shared" si="336"/>
        <v/>
      </c>
      <c r="P1983" s="341" t="str">
        <f t="shared" si="337"/>
        <v/>
      </c>
      <c r="Q1983" s="359">
        <f t="shared" si="338"/>
        <v>5</v>
      </c>
      <c r="R1983" s="359">
        <f t="shared" si="339"/>
        <v>1595</v>
      </c>
      <c r="S1983" s="359">
        <f t="shared" si="340"/>
        <v>1595</v>
      </c>
    </row>
    <row r="1984" spans="1:19" ht="13.5" thickBot="1" x14ac:dyDescent="0.25">
      <c r="A1984" s="341" t="s">
        <v>202</v>
      </c>
      <c r="B1984" s="341" t="s">
        <v>782</v>
      </c>
      <c r="C1984" s="341" t="s">
        <v>673</v>
      </c>
      <c r="F1984" s="341" t="s">
        <v>6</v>
      </c>
      <c r="G1984" s="354">
        <v>45314.456087962964</v>
      </c>
      <c r="H1984" s="354">
        <v>45314.456087962964</v>
      </c>
      <c r="I1984" s="19" t="str">
        <f t="shared" si="330"/>
        <v>J</v>
      </c>
      <c r="J1984" s="19" t="str">
        <f t="shared" si="331"/>
        <v>N</v>
      </c>
      <c r="K1984" s="19" t="str">
        <f t="shared" si="332"/>
        <v>zzzz</v>
      </c>
      <c r="L1984" s="19" t="str">
        <f t="shared" si="333"/>
        <v>MF</v>
      </c>
      <c r="M1984" s="31" t="str">
        <f t="shared" si="334"/>
        <v>T</v>
      </c>
      <c r="N1984" s="620" t="str">
        <f t="shared" si="335"/>
        <v/>
      </c>
      <c r="O1984" s="620" t="str">
        <f t="shared" si="336"/>
        <v/>
      </c>
      <c r="P1984" s="31" t="str">
        <f t="shared" si="337"/>
        <v/>
      </c>
      <c r="Q1984" s="620">
        <f t="shared" si="338"/>
        <v>1</v>
      </c>
      <c r="R1984" s="620">
        <f t="shared" si="339"/>
        <v>1596</v>
      </c>
      <c r="S1984" s="620">
        <f t="shared" si="340"/>
        <v>1596</v>
      </c>
    </row>
    <row r="1985" spans="1:19" ht="13.5" thickBot="1" x14ac:dyDescent="0.25">
      <c r="A1985" s="341" t="s">
        <v>202</v>
      </c>
      <c r="B1985" s="341" t="s">
        <v>782</v>
      </c>
      <c r="C1985" s="341" t="s">
        <v>673</v>
      </c>
      <c r="F1985" s="341" t="s">
        <v>9</v>
      </c>
      <c r="G1985" s="354">
        <v>45309.465104166666</v>
      </c>
      <c r="H1985" s="354">
        <v>45632.597939814812</v>
      </c>
      <c r="I1985" s="19" t="str">
        <f t="shared" si="330"/>
        <v>J</v>
      </c>
      <c r="J1985" s="19" t="str">
        <f t="shared" si="331"/>
        <v>N</v>
      </c>
      <c r="K1985" s="19" t="str">
        <f t="shared" si="332"/>
        <v>zzzz</v>
      </c>
      <c r="L1985" s="19" t="str">
        <f t="shared" si="333"/>
        <v>MF</v>
      </c>
      <c r="M1985" s="31" t="str">
        <f t="shared" si="334"/>
        <v>T</v>
      </c>
      <c r="N1985" s="620" t="str">
        <f t="shared" si="335"/>
        <v/>
      </c>
      <c r="O1985" s="620" t="str">
        <f t="shared" si="336"/>
        <v/>
      </c>
      <c r="P1985" s="31" t="str">
        <f t="shared" si="337"/>
        <v/>
      </c>
      <c r="Q1985" s="620">
        <f t="shared" si="338"/>
        <v>2</v>
      </c>
      <c r="R1985" s="620">
        <f t="shared" si="339"/>
        <v>1597</v>
      </c>
      <c r="S1985" s="620">
        <f t="shared" si="340"/>
        <v>1597</v>
      </c>
    </row>
    <row r="1986" spans="1:19" ht="13.5" thickBot="1" x14ac:dyDescent="0.25">
      <c r="A1986" s="341" t="s">
        <v>202</v>
      </c>
      <c r="B1986" s="341" t="s">
        <v>782</v>
      </c>
      <c r="C1986" s="341" t="s">
        <v>673</v>
      </c>
      <c r="F1986" s="341" t="s">
        <v>11</v>
      </c>
      <c r="G1986" s="354">
        <v>45803.436828703707</v>
      </c>
      <c r="H1986" s="354">
        <v>45803.436828703707</v>
      </c>
      <c r="I1986" s="19" t="str">
        <f t="shared" ref="I1986:I2049" si="341">IF((LEN(A1986)&gt;2),"J","N")</f>
        <v>J</v>
      </c>
      <c r="J1986" s="19" t="str">
        <f t="shared" ref="J1986:J2049" si="342">IF((D1986&gt;0),"J","N")</f>
        <v>N</v>
      </c>
      <c r="K1986" s="19" t="str">
        <f t="shared" ref="K1986:K2049" si="343">IF((D1986&gt;0),(MID(D1986,1,2)),"zzzz")</f>
        <v>zzzz</v>
      </c>
      <c r="L1986" s="19" t="str">
        <f t="shared" ref="L1986:L2049" si="344">MID(A1986,1,2)</f>
        <v>MF</v>
      </c>
      <c r="M1986" s="341" t="str">
        <f t="shared" ref="M1986:M2049" si="345">MID(A1986,3,1)</f>
        <v>T</v>
      </c>
      <c r="N1986" s="359" t="str">
        <f t="shared" ref="N1986:N2049" si="346">IF(A1986=A1987,"",Q1986)</f>
        <v/>
      </c>
      <c r="O1986" s="359" t="str">
        <f t="shared" ref="O1986:O2049" si="347">IF(D1986=D1987,"",R1986)</f>
        <v/>
      </c>
      <c r="P1986" s="341" t="str">
        <f t="shared" ref="P1986:P2049" si="348">IF(K1986=K1987,"",S1986)</f>
        <v/>
      </c>
      <c r="Q1986" s="359">
        <f t="shared" ref="Q1986:Q2049" si="349">IF(A1986=A1985,Q1985+ 1,1)</f>
        <v>3</v>
      </c>
      <c r="R1986" s="359">
        <f t="shared" ref="R1986:R2049" si="350">IF(D1986=D1985,R1985+ 1,1)</f>
        <v>1598</v>
      </c>
      <c r="S1986" s="359">
        <f t="shared" ref="S1986:S2049" si="351">IF(K1986=K1985,S1985+ 1,1)</f>
        <v>1598</v>
      </c>
    </row>
    <row r="1987" spans="1:19" ht="13.5" thickBot="1" x14ac:dyDescent="0.25">
      <c r="A1987" s="31" t="s">
        <v>202</v>
      </c>
      <c r="B1987" s="31" t="s">
        <v>782</v>
      </c>
      <c r="C1987" s="31" t="s">
        <v>673</v>
      </c>
      <c r="F1987" s="31" t="s">
        <v>15</v>
      </c>
      <c r="G1987" s="354">
        <v>44523</v>
      </c>
      <c r="H1987" s="354">
        <v>45254.369062500002</v>
      </c>
      <c r="I1987" s="19" t="str">
        <f t="shared" si="341"/>
        <v>J</v>
      </c>
      <c r="J1987" s="19" t="str">
        <f t="shared" si="342"/>
        <v>N</v>
      </c>
      <c r="K1987" s="19" t="str">
        <f t="shared" si="343"/>
        <v>zzzz</v>
      </c>
      <c r="L1987" s="19" t="str">
        <f t="shared" si="344"/>
        <v>MF</v>
      </c>
      <c r="M1987" s="31" t="str">
        <f t="shared" si="345"/>
        <v>T</v>
      </c>
      <c r="N1987" s="620" t="str">
        <f t="shared" si="346"/>
        <v/>
      </c>
      <c r="O1987" s="620" t="str">
        <f t="shared" si="347"/>
        <v/>
      </c>
      <c r="P1987" s="31" t="str">
        <f t="shared" si="348"/>
        <v/>
      </c>
      <c r="Q1987" s="620">
        <f t="shared" si="349"/>
        <v>4</v>
      </c>
      <c r="R1987" s="620">
        <f t="shared" si="350"/>
        <v>1599</v>
      </c>
      <c r="S1987" s="620">
        <f t="shared" si="351"/>
        <v>1599</v>
      </c>
    </row>
    <row r="1988" spans="1:19" ht="13.5" thickBot="1" x14ac:dyDescent="0.25">
      <c r="A1988" s="31" t="s">
        <v>202</v>
      </c>
      <c r="B1988" s="31" t="s">
        <v>782</v>
      </c>
      <c r="C1988" s="31" t="s">
        <v>673</v>
      </c>
      <c r="F1988" s="31" t="s">
        <v>13</v>
      </c>
      <c r="G1988" s="354">
        <v>43479.655601851853</v>
      </c>
      <c r="H1988" s="354">
        <v>44705.463402777779</v>
      </c>
      <c r="I1988" s="19" t="str">
        <f t="shared" si="341"/>
        <v>J</v>
      </c>
      <c r="J1988" s="19" t="str">
        <f t="shared" si="342"/>
        <v>N</v>
      </c>
      <c r="K1988" s="19" t="str">
        <f t="shared" si="343"/>
        <v>zzzz</v>
      </c>
      <c r="L1988" s="19" t="str">
        <f t="shared" si="344"/>
        <v>MF</v>
      </c>
      <c r="M1988" s="31" t="str">
        <f t="shared" si="345"/>
        <v>T</v>
      </c>
      <c r="N1988" s="620">
        <f t="shared" si="346"/>
        <v>5</v>
      </c>
      <c r="O1988" s="620" t="str">
        <f t="shared" si="347"/>
        <v/>
      </c>
      <c r="P1988" s="31" t="str">
        <f t="shared" si="348"/>
        <v/>
      </c>
      <c r="Q1988" s="620">
        <f t="shared" si="349"/>
        <v>5</v>
      </c>
      <c r="R1988" s="620">
        <f t="shared" si="350"/>
        <v>1600</v>
      </c>
      <c r="S1988" s="620">
        <f t="shared" si="351"/>
        <v>1600</v>
      </c>
    </row>
    <row r="1989" spans="1:19" ht="13.5" thickBot="1" x14ac:dyDescent="0.25">
      <c r="A1989" s="31" t="s">
        <v>449</v>
      </c>
      <c r="B1989" s="31" t="s">
        <v>972</v>
      </c>
      <c r="C1989" s="31" t="s">
        <v>673</v>
      </c>
      <c r="F1989" s="31" t="s">
        <v>6</v>
      </c>
      <c r="G1989" s="354">
        <v>45314.456261574072</v>
      </c>
      <c r="H1989" s="354">
        <v>45314.456261574072</v>
      </c>
      <c r="I1989" s="19" t="str">
        <f t="shared" si="341"/>
        <v>J</v>
      </c>
      <c r="J1989" s="19" t="str">
        <f t="shared" si="342"/>
        <v>N</v>
      </c>
      <c r="K1989" s="19" t="str">
        <f t="shared" si="343"/>
        <v>zzzz</v>
      </c>
      <c r="L1989" s="19" t="str">
        <f t="shared" si="344"/>
        <v>MF</v>
      </c>
      <c r="M1989" s="31" t="str">
        <f t="shared" si="345"/>
        <v>T</v>
      </c>
      <c r="N1989" s="620" t="str">
        <f t="shared" si="346"/>
        <v/>
      </c>
      <c r="O1989" s="620" t="str">
        <f t="shared" si="347"/>
        <v/>
      </c>
      <c r="P1989" s="31" t="str">
        <f t="shared" si="348"/>
        <v/>
      </c>
      <c r="Q1989" s="620">
        <f t="shared" si="349"/>
        <v>1</v>
      </c>
      <c r="R1989" s="620">
        <f t="shared" si="350"/>
        <v>1601</v>
      </c>
      <c r="S1989" s="620">
        <f t="shared" si="351"/>
        <v>1601</v>
      </c>
    </row>
    <row r="1990" spans="1:19" ht="13.5" thickBot="1" x14ac:dyDescent="0.25">
      <c r="A1990" s="341" t="s">
        <v>449</v>
      </c>
      <c r="B1990" s="341" t="s">
        <v>972</v>
      </c>
      <c r="C1990" s="341" t="s">
        <v>673</v>
      </c>
      <c r="F1990" s="341" t="s">
        <v>9</v>
      </c>
      <c r="G1990" s="354">
        <v>45309.465462962966</v>
      </c>
      <c r="H1990" s="354">
        <v>45632.598229166666</v>
      </c>
      <c r="I1990" s="19" t="str">
        <f t="shared" si="341"/>
        <v>J</v>
      </c>
      <c r="J1990" s="19" t="str">
        <f t="shared" si="342"/>
        <v>N</v>
      </c>
      <c r="K1990" s="19" t="str">
        <f t="shared" si="343"/>
        <v>zzzz</v>
      </c>
      <c r="L1990" s="19" t="str">
        <f t="shared" si="344"/>
        <v>MF</v>
      </c>
      <c r="M1990" s="31" t="str">
        <f t="shared" si="345"/>
        <v>T</v>
      </c>
      <c r="N1990" s="620" t="str">
        <f t="shared" si="346"/>
        <v/>
      </c>
      <c r="O1990" s="620" t="str">
        <f t="shared" si="347"/>
        <v/>
      </c>
      <c r="P1990" s="31" t="str">
        <f t="shared" si="348"/>
        <v/>
      </c>
      <c r="Q1990" s="620">
        <f t="shared" si="349"/>
        <v>2</v>
      </c>
      <c r="R1990" s="620">
        <f t="shared" si="350"/>
        <v>1602</v>
      </c>
      <c r="S1990" s="620">
        <f t="shared" si="351"/>
        <v>1602</v>
      </c>
    </row>
    <row r="1991" spans="1:19" ht="13.5" thickBot="1" x14ac:dyDescent="0.25">
      <c r="A1991" s="31" t="s">
        <v>449</v>
      </c>
      <c r="B1991" s="31" t="s">
        <v>972</v>
      </c>
      <c r="C1991" s="31" t="s">
        <v>673</v>
      </c>
      <c r="F1991" s="31" t="s">
        <v>11</v>
      </c>
      <c r="G1991" s="354">
        <v>45803.454085648147</v>
      </c>
      <c r="H1991" s="354">
        <v>45803.454085648147</v>
      </c>
      <c r="I1991" s="19" t="str">
        <f t="shared" si="341"/>
        <v>J</v>
      </c>
      <c r="J1991" s="19" t="str">
        <f t="shared" si="342"/>
        <v>N</v>
      </c>
      <c r="K1991" s="19" t="str">
        <f t="shared" si="343"/>
        <v>zzzz</v>
      </c>
      <c r="L1991" s="19" t="str">
        <f t="shared" si="344"/>
        <v>MF</v>
      </c>
      <c r="M1991" s="31" t="str">
        <f t="shared" si="345"/>
        <v>T</v>
      </c>
      <c r="N1991" s="620" t="str">
        <f t="shared" si="346"/>
        <v/>
      </c>
      <c r="O1991" s="620" t="str">
        <f t="shared" si="347"/>
        <v/>
      </c>
      <c r="P1991" s="31" t="str">
        <f t="shared" si="348"/>
        <v/>
      </c>
      <c r="Q1991" s="620">
        <f t="shared" si="349"/>
        <v>3</v>
      </c>
      <c r="R1991" s="620">
        <f t="shared" si="350"/>
        <v>1603</v>
      </c>
      <c r="S1991" s="620">
        <f t="shared" si="351"/>
        <v>1603</v>
      </c>
    </row>
    <row r="1992" spans="1:19" ht="13.5" thickBot="1" x14ac:dyDescent="0.25">
      <c r="A1992" s="31" t="s">
        <v>449</v>
      </c>
      <c r="B1992" s="31" t="s">
        <v>972</v>
      </c>
      <c r="C1992" s="31" t="s">
        <v>673</v>
      </c>
      <c r="F1992" s="31" t="s">
        <v>15</v>
      </c>
      <c r="G1992" s="354">
        <v>44523</v>
      </c>
      <c r="H1992" s="354">
        <v>45254.368935185186</v>
      </c>
      <c r="I1992" s="19" t="str">
        <f t="shared" si="341"/>
        <v>J</v>
      </c>
      <c r="J1992" s="19" t="str">
        <f t="shared" si="342"/>
        <v>N</v>
      </c>
      <c r="K1992" s="19" t="str">
        <f t="shared" si="343"/>
        <v>zzzz</v>
      </c>
      <c r="L1992" s="19" t="str">
        <f t="shared" si="344"/>
        <v>MF</v>
      </c>
      <c r="M1992" s="31" t="str">
        <f t="shared" si="345"/>
        <v>T</v>
      </c>
      <c r="N1992" s="620" t="str">
        <f t="shared" si="346"/>
        <v/>
      </c>
      <c r="O1992" s="620" t="str">
        <f t="shared" si="347"/>
        <v/>
      </c>
      <c r="P1992" s="31" t="str">
        <f t="shared" si="348"/>
        <v/>
      </c>
      <c r="Q1992" s="620">
        <f t="shared" si="349"/>
        <v>4</v>
      </c>
      <c r="R1992" s="620">
        <f t="shared" si="350"/>
        <v>1604</v>
      </c>
      <c r="S1992" s="620">
        <f t="shared" si="351"/>
        <v>1604</v>
      </c>
    </row>
    <row r="1993" spans="1:19" ht="13.5" thickBot="1" x14ac:dyDescent="0.25">
      <c r="A1993" s="341" t="s">
        <v>449</v>
      </c>
      <c r="B1993" s="341" t="s">
        <v>972</v>
      </c>
      <c r="C1993" s="341" t="s">
        <v>673</v>
      </c>
      <c r="F1993" s="341" t="s">
        <v>12</v>
      </c>
      <c r="G1993" s="354">
        <v>45812.668865740743</v>
      </c>
      <c r="H1993" s="354">
        <v>45812.668865740743</v>
      </c>
      <c r="I1993" s="19" t="str">
        <f t="shared" si="341"/>
        <v>J</v>
      </c>
      <c r="J1993" s="19" t="str">
        <f t="shared" si="342"/>
        <v>N</v>
      </c>
      <c r="K1993" s="19" t="str">
        <f t="shared" si="343"/>
        <v>zzzz</v>
      </c>
      <c r="L1993" s="19" t="str">
        <f t="shared" si="344"/>
        <v>MF</v>
      </c>
      <c r="M1993" s="341" t="str">
        <f t="shared" si="345"/>
        <v>T</v>
      </c>
      <c r="N1993" s="359">
        <f t="shared" si="346"/>
        <v>5</v>
      </c>
      <c r="O1993" s="359" t="str">
        <f t="shared" si="347"/>
        <v/>
      </c>
      <c r="P1993" s="341" t="str">
        <f t="shared" si="348"/>
        <v/>
      </c>
      <c r="Q1993" s="359">
        <f t="shared" si="349"/>
        <v>5</v>
      </c>
      <c r="R1993" s="359">
        <f t="shared" si="350"/>
        <v>1605</v>
      </c>
      <c r="S1993" s="359">
        <f t="shared" si="351"/>
        <v>1605</v>
      </c>
    </row>
    <row r="1994" spans="1:19" ht="13.5" thickBot="1" x14ac:dyDescent="0.25">
      <c r="A1994" s="341" t="s">
        <v>90</v>
      </c>
      <c r="B1994" s="341" t="s">
        <v>959</v>
      </c>
      <c r="C1994" s="341" t="s">
        <v>673</v>
      </c>
      <c r="F1994" s="341" t="s">
        <v>6</v>
      </c>
      <c r="G1994" s="354">
        <v>45314.456875000003</v>
      </c>
      <c r="H1994" s="354">
        <v>45314.456875000003</v>
      </c>
      <c r="I1994" s="19" t="str">
        <f t="shared" si="341"/>
        <v>J</v>
      </c>
      <c r="J1994" s="19" t="str">
        <f t="shared" si="342"/>
        <v>N</v>
      </c>
      <c r="K1994" s="19" t="str">
        <f t="shared" si="343"/>
        <v>zzzz</v>
      </c>
      <c r="L1994" s="19" t="str">
        <f t="shared" si="344"/>
        <v>NB</v>
      </c>
      <c r="M1994" s="341" t="str">
        <f t="shared" si="345"/>
        <v>T</v>
      </c>
      <c r="N1994" s="359" t="str">
        <f t="shared" si="346"/>
        <v/>
      </c>
      <c r="O1994" s="359" t="str">
        <f t="shared" si="347"/>
        <v/>
      </c>
      <c r="P1994" s="341" t="str">
        <f t="shared" si="348"/>
        <v/>
      </c>
      <c r="Q1994" s="359">
        <f t="shared" si="349"/>
        <v>1</v>
      </c>
      <c r="R1994" s="359">
        <f t="shared" si="350"/>
        <v>1606</v>
      </c>
      <c r="S1994" s="359">
        <f t="shared" si="351"/>
        <v>1606</v>
      </c>
    </row>
    <row r="1995" spans="1:19" ht="13.5" thickBot="1" x14ac:dyDescent="0.25">
      <c r="A1995" s="341" t="s">
        <v>90</v>
      </c>
      <c r="B1995" s="341" t="s">
        <v>959</v>
      </c>
      <c r="C1995" s="341" t="s">
        <v>673</v>
      </c>
      <c r="E1995" s="341">
        <v>13</v>
      </c>
      <c r="F1995" s="341" t="s">
        <v>7</v>
      </c>
      <c r="G1995" s="354">
        <v>45022.404826388891</v>
      </c>
      <c r="H1995" s="354">
        <v>45625.395798611113</v>
      </c>
      <c r="I1995" s="19" t="str">
        <f t="shared" si="341"/>
        <v>J</v>
      </c>
      <c r="J1995" s="19" t="str">
        <f t="shared" si="342"/>
        <v>N</v>
      </c>
      <c r="K1995" s="19" t="str">
        <f t="shared" si="343"/>
        <v>zzzz</v>
      </c>
      <c r="L1995" s="19" t="str">
        <f t="shared" si="344"/>
        <v>NB</v>
      </c>
      <c r="M1995" s="341" t="str">
        <f t="shared" si="345"/>
        <v>T</v>
      </c>
      <c r="N1995" s="359" t="str">
        <f t="shared" si="346"/>
        <v/>
      </c>
      <c r="O1995" s="359" t="str">
        <f t="shared" si="347"/>
        <v/>
      </c>
      <c r="P1995" s="341" t="str">
        <f t="shared" si="348"/>
        <v/>
      </c>
      <c r="Q1995" s="359">
        <f t="shared" si="349"/>
        <v>2</v>
      </c>
      <c r="R1995" s="359">
        <f t="shared" si="350"/>
        <v>1607</v>
      </c>
      <c r="S1995" s="359">
        <f t="shared" si="351"/>
        <v>1607</v>
      </c>
    </row>
    <row r="1996" spans="1:19" ht="13.5" thickBot="1" x14ac:dyDescent="0.25">
      <c r="A1996" s="31" t="s">
        <v>90</v>
      </c>
      <c r="B1996" s="31" t="s">
        <v>959</v>
      </c>
      <c r="C1996" s="31" t="s">
        <v>673</v>
      </c>
      <c r="F1996" s="31" t="s">
        <v>16</v>
      </c>
      <c r="G1996" s="354">
        <v>44314.389618055553</v>
      </c>
      <c r="H1996" s="354">
        <v>45631.632291666669</v>
      </c>
      <c r="I1996" s="19" t="str">
        <f t="shared" si="341"/>
        <v>J</v>
      </c>
      <c r="J1996" s="19" t="str">
        <f t="shared" si="342"/>
        <v>N</v>
      </c>
      <c r="K1996" s="19" t="str">
        <f t="shared" si="343"/>
        <v>zzzz</v>
      </c>
      <c r="L1996" s="19" t="str">
        <f t="shared" si="344"/>
        <v>NB</v>
      </c>
      <c r="M1996" s="31" t="str">
        <f t="shared" si="345"/>
        <v>T</v>
      </c>
      <c r="N1996" s="620" t="str">
        <f t="shared" si="346"/>
        <v/>
      </c>
      <c r="O1996" s="620" t="str">
        <f t="shared" si="347"/>
        <v/>
      </c>
      <c r="P1996" s="31" t="str">
        <f t="shared" si="348"/>
        <v/>
      </c>
      <c r="Q1996" s="620">
        <f t="shared" si="349"/>
        <v>3</v>
      </c>
      <c r="R1996" s="620">
        <f t="shared" si="350"/>
        <v>1608</v>
      </c>
      <c r="S1996" s="620">
        <f t="shared" si="351"/>
        <v>1608</v>
      </c>
    </row>
    <row r="1997" spans="1:19" ht="13.5" thickBot="1" x14ac:dyDescent="0.25">
      <c r="A1997" s="31" t="s">
        <v>90</v>
      </c>
      <c r="B1997" s="31" t="s">
        <v>959</v>
      </c>
      <c r="C1997" s="31" t="s">
        <v>673</v>
      </c>
      <c r="F1997" s="31" t="s">
        <v>9</v>
      </c>
      <c r="G1997" s="354">
        <v>45309.465891203705</v>
      </c>
      <c r="H1997" s="354">
        <v>45632.599074074074</v>
      </c>
      <c r="I1997" s="19" t="str">
        <f t="shared" si="341"/>
        <v>J</v>
      </c>
      <c r="J1997" s="19" t="str">
        <f t="shared" si="342"/>
        <v>N</v>
      </c>
      <c r="K1997" s="19" t="str">
        <f t="shared" si="343"/>
        <v>zzzz</v>
      </c>
      <c r="L1997" s="19" t="str">
        <f t="shared" si="344"/>
        <v>NB</v>
      </c>
      <c r="M1997" s="31" t="str">
        <f t="shared" si="345"/>
        <v>T</v>
      </c>
      <c r="N1997" s="620" t="str">
        <f t="shared" si="346"/>
        <v/>
      </c>
      <c r="O1997" s="620" t="str">
        <f t="shared" si="347"/>
        <v/>
      </c>
      <c r="P1997" s="31" t="str">
        <f t="shared" si="348"/>
        <v/>
      </c>
      <c r="Q1997" s="620">
        <f t="shared" si="349"/>
        <v>4</v>
      </c>
      <c r="R1997" s="620">
        <f t="shared" si="350"/>
        <v>1609</v>
      </c>
      <c r="S1997" s="620">
        <f t="shared" si="351"/>
        <v>1609</v>
      </c>
    </row>
    <row r="1998" spans="1:19" ht="13.5" thickBot="1" x14ac:dyDescent="0.25">
      <c r="A1998" s="31" t="s">
        <v>90</v>
      </c>
      <c r="B1998" s="31" t="s">
        <v>579</v>
      </c>
      <c r="C1998" s="31" t="s">
        <v>673</v>
      </c>
      <c r="F1998" s="31" t="s">
        <v>10</v>
      </c>
      <c r="G1998" s="354">
        <v>43285.441851851851</v>
      </c>
      <c r="H1998" s="354">
        <v>45735.456331018519</v>
      </c>
      <c r="I1998" s="19" t="str">
        <f t="shared" si="341"/>
        <v>J</v>
      </c>
      <c r="J1998" s="19" t="str">
        <f t="shared" si="342"/>
        <v>N</v>
      </c>
      <c r="K1998" s="19" t="str">
        <f t="shared" si="343"/>
        <v>zzzz</v>
      </c>
      <c r="L1998" s="19" t="str">
        <f t="shared" si="344"/>
        <v>NB</v>
      </c>
      <c r="M1998" s="31" t="str">
        <f t="shared" si="345"/>
        <v>T</v>
      </c>
      <c r="N1998" s="620" t="str">
        <f t="shared" si="346"/>
        <v/>
      </c>
      <c r="O1998" s="620" t="str">
        <f t="shared" si="347"/>
        <v/>
      </c>
      <c r="P1998" s="31" t="str">
        <f t="shared" si="348"/>
        <v/>
      </c>
      <c r="Q1998" s="620">
        <f t="shared" si="349"/>
        <v>5</v>
      </c>
      <c r="R1998" s="620">
        <f t="shared" si="350"/>
        <v>1610</v>
      </c>
      <c r="S1998" s="620">
        <f t="shared" si="351"/>
        <v>1610</v>
      </c>
    </row>
    <row r="1999" spans="1:19" ht="13.5" thickBot="1" x14ac:dyDescent="0.25">
      <c r="A1999" s="31" t="s">
        <v>90</v>
      </c>
      <c r="B1999" s="31" t="s">
        <v>959</v>
      </c>
      <c r="C1999" s="31" t="s">
        <v>673</v>
      </c>
      <c r="F1999" s="31" t="s">
        <v>11</v>
      </c>
      <c r="G1999" s="354">
        <v>45378.288229166668</v>
      </c>
      <c r="H1999" s="354">
        <v>45378.288229166668</v>
      </c>
      <c r="I1999" s="19" t="str">
        <f t="shared" si="341"/>
        <v>J</v>
      </c>
      <c r="J1999" s="19" t="str">
        <f t="shared" si="342"/>
        <v>N</v>
      </c>
      <c r="K1999" s="19" t="str">
        <f t="shared" si="343"/>
        <v>zzzz</v>
      </c>
      <c r="L1999" s="19" t="str">
        <f t="shared" si="344"/>
        <v>NB</v>
      </c>
      <c r="M1999" s="31" t="str">
        <f t="shared" si="345"/>
        <v>T</v>
      </c>
      <c r="N1999" s="620" t="str">
        <f t="shared" si="346"/>
        <v/>
      </c>
      <c r="O1999" s="620" t="str">
        <f t="shared" si="347"/>
        <v/>
      </c>
      <c r="P1999" s="31" t="str">
        <f t="shared" si="348"/>
        <v/>
      </c>
      <c r="Q1999" s="620">
        <f t="shared" si="349"/>
        <v>6</v>
      </c>
      <c r="R1999" s="620">
        <f t="shared" si="350"/>
        <v>1611</v>
      </c>
      <c r="S1999" s="620">
        <f t="shared" si="351"/>
        <v>1611</v>
      </c>
    </row>
    <row r="2000" spans="1:19" ht="13.5" thickBot="1" x14ac:dyDescent="0.25">
      <c r="A2000" s="341" t="s">
        <v>90</v>
      </c>
      <c r="B2000" s="341" t="s">
        <v>959</v>
      </c>
      <c r="C2000" s="341" t="s">
        <v>673</v>
      </c>
      <c r="F2000" s="341" t="s">
        <v>15</v>
      </c>
      <c r="G2000" s="354">
        <v>44211.405011574076</v>
      </c>
      <c r="H2000" s="354">
        <v>44785.504560185182</v>
      </c>
      <c r="I2000" s="19" t="str">
        <f t="shared" si="341"/>
        <v>J</v>
      </c>
      <c r="J2000" s="19" t="str">
        <f t="shared" si="342"/>
        <v>N</v>
      </c>
      <c r="K2000" s="19" t="str">
        <f t="shared" si="343"/>
        <v>zzzz</v>
      </c>
      <c r="L2000" s="19" t="str">
        <f t="shared" si="344"/>
        <v>NB</v>
      </c>
      <c r="M2000" s="31" t="str">
        <f t="shared" si="345"/>
        <v>T</v>
      </c>
      <c r="N2000" s="620" t="str">
        <f t="shared" si="346"/>
        <v/>
      </c>
      <c r="O2000" s="620" t="str">
        <f t="shared" si="347"/>
        <v/>
      </c>
      <c r="P2000" s="31" t="str">
        <f t="shared" si="348"/>
        <v/>
      </c>
      <c r="Q2000" s="620">
        <f t="shared" si="349"/>
        <v>7</v>
      </c>
      <c r="R2000" s="620">
        <f t="shared" si="350"/>
        <v>1612</v>
      </c>
      <c r="S2000" s="620">
        <f t="shared" si="351"/>
        <v>1612</v>
      </c>
    </row>
    <row r="2001" spans="1:19" ht="13.5" thickBot="1" x14ac:dyDescent="0.25">
      <c r="A2001" s="31" t="s">
        <v>90</v>
      </c>
      <c r="B2001" s="31" t="s">
        <v>959</v>
      </c>
      <c r="C2001" s="31" t="s">
        <v>673</v>
      </c>
      <c r="F2001" s="31" t="s">
        <v>12</v>
      </c>
      <c r="G2001" s="354">
        <v>45623.459317129629</v>
      </c>
      <c r="H2001" s="354">
        <v>45623.459317129629</v>
      </c>
      <c r="I2001" s="19" t="str">
        <f t="shared" si="341"/>
        <v>J</v>
      </c>
      <c r="J2001" s="19" t="str">
        <f t="shared" si="342"/>
        <v>N</v>
      </c>
      <c r="K2001" s="19" t="str">
        <f t="shared" si="343"/>
        <v>zzzz</v>
      </c>
      <c r="L2001" s="19" t="str">
        <f t="shared" si="344"/>
        <v>NB</v>
      </c>
      <c r="M2001" s="31" t="str">
        <f t="shared" si="345"/>
        <v>T</v>
      </c>
      <c r="N2001" s="620">
        <f t="shared" si="346"/>
        <v>8</v>
      </c>
      <c r="O2001" s="620" t="str">
        <f t="shared" si="347"/>
        <v/>
      </c>
      <c r="P2001" s="31" t="str">
        <f t="shared" si="348"/>
        <v/>
      </c>
      <c r="Q2001" s="620">
        <f t="shared" si="349"/>
        <v>8</v>
      </c>
      <c r="R2001" s="620">
        <f t="shared" si="350"/>
        <v>1613</v>
      </c>
      <c r="S2001" s="620">
        <f t="shared" si="351"/>
        <v>1613</v>
      </c>
    </row>
    <row r="2002" spans="1:19" ht="13.5" thickBot="1" x14ac:dyDescent="0.25">
      <c r="A2002" s="31" t="s">
        <v>1910</v>
      </c>
      <c r="B2002" s="31" t="s">
        <v>1911</v>
      </c>
      <c r="C2002" s="31" t="s">
        <v>673</v>
      </c>
      <c r="F2002" s="31" t="s">
        <v>6</v>
      </c>
      <c r="G2002" s="354">
        <v>45314.457083333335</v>
      </c>
      <c r="H2002" s="354">
        <v>45314.457083333335</v>
      </c>
      <c r="I2002" s="19" t="str">
        <f t="shared" si="341"/>
        <v>J</v>
      </c>
      <c r="J2002" s="19" t="str">
        <f t="shared" si="342"/>
        <v>N</v>
      </c>
      <c r="K2002" s="19" t="str">
        <f t="shared" si="343"/>
        <v>zzzz</v>
      </c>
      <c r="L2002" s="19" t="str">
        <f t="shared" si="344"/>
        <v>NB</v>
      </c>
      <c r="M2002" s="31" t="str">
        <f t="shared" si="345"/>
        <v>T</v>
      </c>
      <c r="N2002" s="620" t="str">
        <f t="shared" si="346"/>
        <v/>
      </c>
      <c r="O2002" s="620" t="str">
        <f t="shared" si="347"/>
        <v/>
      </c>
      <c r="P2002" s="31" t="str">
        <f t="shared" si="348"/>
        <v/>
      </c>
      <c r="Q2002" s="620">
        <f t="shared" si="349"/>
        <v>1</v>
      </c>
      <c r="R2002" s="620">
        <f t="shared" si="350"/>
        <v>1614</v>
      </c>
      <c r="S2002" s="620">
        <f t="shared" si="351"/>
        <v>1614</v>
      </c>
    </row>
    <row r="2003" spans="1:19" ht="13.5" thickBot="1" x14ac:dyDescent="0.25">
      <c r="A2003" s="31" t="s">
        <v>1910</v>
      </c>
      <c r="B2003" s="31" t="s">
        <v>1911</v>
      </c>
      <c r="C2003" s="31" t="s">
        <v>673</v>
      </c>
      <c r="F2003" s="31" t="s">
        <v>16</v>
      </c>
      <c r="G2003" s="354">
        <v>45460.522928240738</v>
      </c>
      <c r="H2003" s="354">
        <v>45460.522928240738</v>
      </c>
      <c r="I2003" s="19" t="str">
        <f t="shared" si="341"/>
        <v>J</v>
      </c>
      <c r="J2003" s="19" t="str">
        <f t="shared" si="342"/>
        <v>N</v>
      </c>
      <c r="K2003" s="19" t="str">
        <f t="shared" si="343"/>
        <v>zzzz</v>
      </c>
      <c r="L2003" s="19" t="str">
        <f t="shared" si="344"/>
        <v>NB</v>
      </c>
      <c r="M2003" s="31" t="str">
        <f t="shared" si="345"/>
        <v>T</v>
      </c>
      <c r="N2003" s="620" t="str">
        <f t="shared" si="346"/>
        <v/>
      </c>
      <c r="O2003" s="620" t="str">
        <f t="shared" si="347"/>
        <v/>
      </c>
      <c r="P2003" s="31" t="str">
        <f t="shared" si="348"/>
        <v/>
      </c>
      <c r="Q2003" s="620">
        <f t="shared" si="349"/>
        <v>2</v>
      </c>
      <c r="R2003" s="620">
        <f t="shared" si="350"/>
        <v>1615</v>
      </c>
      <c r="S2003" s="620">
        <f t="shared" si="351"/>
        <v>1615</v>
      </c>
    </row>
    <row r="2004" spans="1:19" ht="13.5" thickBot="1" x14ac:dyDescent="0.25">
      <c r="A2004" s="341" t="s">
        <v>1910</v>
      </c>
      <c r="B2004" s="341" t="s">
        <v>1911</v>
      </c>
      <c r="C2004" s="341" t="s">
        <v>673</v>
      </c>
      <c r="F2004" s="341" t="s">
        <v>9</v>
      </c>
      <c r="G2004" s="354">
        <v>45309.640567129631</v>
      </c>
      <c r="H2004" s="354">
        <v>45632.599236111113</v>
      </c>
      <c r="I2004" s="19" t="str">
        <f t="shared" si="341"/>
        <v>J</v>
      </c>
      <c r="J2004" s="19" t="str">
        <f t="shared" si="342"/>
        <v>N</v>
      </c>
      <c r="K2004" s="19" t="str">
        <f t="shared" si="343"/>
        <v>zzzz</v>
      </c>
      <c r="L2004" s="19" t="str">
        <f t="shared" si="344"/>
        <v>NB</v>
      </c>
      <c r="M2004" s="341" t="str">
        <f t="shared" si="345"/>
        <v>T</v>
      </c>
      <c r="N2004" s="359" t="str">
        <f t="shared" si="346"/>
        <v/>
      </c>
      <c r="O2004" s="359" t="str">
        <f t="shared" si="347"/>
        <v/>
      </c>
      <c r="P2004" s="341" t="str">
        <f t="shared" si="348"/>
        <v/>
      </c>
      <c r="Q2004" s="359">
        <f t="shared" si="349"/>
        <v>3</v>
      </c>
      <c r="R2004" s="359">
        <f t="shared" si="350"/>
        <v>1616</v>
      </c>
      <c r="S2004" s="359">
        <f t="shared" si="351"/>
        <v>1616</v>
      </c>
    </row>
    <row r="2005" spans="1:19" ht="13.5" thickBot="1" x14ac:dyDescent="0.25">
      <c r="A2005" s="341" t="s">
        <v>1910</v>
      </c>
      <c r="B2005" s="341" t="s">
        <v>1911</v>
      </c>
      <c r="C2005" s="341" t="s">
        <v>673</v>
      </c>
      <c r="F2005" s="341" t="s">
        <v>11</v>
      </c>
      <c r="G2005" s="354">
        <v>45378.287303240744</v>
      </c>
      <c r="H2005" s="354">
        <v>45378.287303240744</v>
      </c>
      <c r="I2005" s="19" t="str">
        <f t="shared" si="341"/>
        <v>J</v>
      </c>
      <c r="J2005" s="19" t="str">
        <f t="shared" si="342"/>
        <v>N</v>
      </c>
      <c r="K2005" s="19" t="str">
        <f t="shared" si="343"/>
        <v>zzzz</v>
      </c>
      <c r="L2005" s="19" t="str">
        <f t="shared" si="344"/>
        <v>NB</v>
      </c>
      <c r="M2005" s="341" t="str">
        <f t="shared" si="345"/>
        <v>T</v>
      </c>
      <c r="N2005" s="359" t="str">
        <f t="shared" si="346"/>
        <v/>
      </c>
      <c r="O2005" s="359" t="str">
        <f t="shared" si="347"/>
        <v/>
      </c>
      <c r="P2005" s="341" t="str">
        <f t="shared" si="348"/>
        <v/>
      </c>
      <c r="Q2005" s="359">
        <f t="shared" si="349"/>
        <v>4</v>
      </c>
      <c r="R2005" s="359">
        <f t="shared" si="350"/>
        <v>1617</v>
      </c>
      <c r="S2005" s="359">
        <f t="shared" si="351"/>
        <v>1617</v>
      </c>
    </row>
    <row r="2006" spans="1:19" ht="13.5" thickBot="1" x14ac:dyDescent="0.25">
      <c r="A2006" s="31" t="s">
        <v>1910</v>
      </c>
      <c r="B2006" s="31" t="s">
        <v>1911</v>
      </c>
      <c r="C2006" s="31" t="s">
        <v>673</v>
      </c>
      <c r="F2006" s="31" t="s">
        <v>15</v>
      </c>
      <c r="G2006" s="354">
        <v>45350.403993055559</v>
      </c>
      <c r="H2006" s="354">
        <v>45350.403993055559</v>
      </c>
      <c r="I2006" s="19" t="str">
        <f t="shared" si="341"/>
        <v>J</v>
      </c>
      <c r="J2006" s="19" t="str">
        <f t="shared" si="342"/>
        <v>N</v>
      </c>
      <c r="K2006" s="19" t="str">
        <f t="shared" si="343"/>
        <v>zzzz</v>
      </c>
      <c r="L2006" s="19" t="str">
        <f t="shared" si="344"/>
        <v>NB</v>
      </c>
      <c r="M2006" s="31" t="str">
        <f t="shared" si="345"/>
        <v>T</v>
      </c>
      <c r="N2006" s="620" t="str">
        <f t="shared" si="346"/>
        <v/>
      </c>
      <c r="O2006" s="620" t="str">
        <f t="shared" si="347"/>
        <v/>
      </c>
      <c r="P2006" s="31" t="str">
        <f t="shared" si="348"/>
        <v/>
      </c>
      <c r="Q2006" s="620">
        <f t="shared" si="349"/>
        <v>5</v>
      </c>
      <c r="R2006" s="620">
        <f t="shared" si="350"/>
        <v>1618</v>
      </c>
      <c r="S2006" s="620">
        <f t="shared" si="351"/>
        <v>1618</v>
      </c>
    </row>
    <row r="2007" spans="1:19" ht="13.5" thickBot="1" x14ac:dyDescent="0.25">
      <c r="A2007" s="31" t="s">
        <v>1910</v>
      </c>
      <c r="B2007" s="31" t="s">
        <v>1911</v>
      </c>
      <c r="C2007" s="31" t="s">
        <v>673</v>
      </c>
      <c r="F2007" s="31" t="s">
        <v>12</v>
      </c>
      <c r="G2007" s="354">
        <v>45623.459664351853</v>
      </c>
      <c r="H2007" s="354">
        <v>45623.459664351853</v>
      </c>
      <c r="I2007" s="19" t="str">
        <f t="shared" si="341"/>
        <v>J</v>
      </c>
      <c r="J2007" s="19" t="str">
        <f t="shared" si="342"/>
        <v>N</v>
      </c>
      <c r="K2007" s="19" t="str">
        <f t="shared" si="343"/>
        <v>zzzz</v>
      </c>
      <c r="L2007" s="19" t="str">
        <f t="shared" si="344"/>
        <v>NB</v>
      </c>
      <c r="M2007" s="31" t="str">
        <f t="shared" si="345"/>
        <v>T</v>
      </c>
      <c r="N2007" s="620">
        <f t="shared" si="346"/>
        <v>6</v>
      </c>
      <c r="O2007" s="620" t="str">
        <f t="shared" si="347"/>
        <v/>
      </c>
      <c r="P2007" s="31" t="str">
        <f t="shared" si="348"/>
        <v/>
      </c>
      <c r="Q2007" s="620">
        <f t="shared" si="349"/>
        <v>6</v>
      </c>
      <c r="R2007" s="620">
        <f t="shared" si="350"/>
        <v>1619</v>
      </c>
      <c r="S2007" s="620">
        <f t="shared" si="351"/>
        <v>1619</v>
      </c>
    </row>
    <row r="2008" spans="1:19" ht="13.5" thickBot="1" x14ac:dyDescent="0.25">
      <c r="A2008" s="31" t="s">
        <v>1903</v>
      </c>
      <c r="B2008" s="31" t="s">
        <v>1904</v>
      </c>
      <c r="C2008" s="31" t="s">
        <v>673</v>
      </c>
      <c r="F2008" s="31" t="s">
        <v>6</v>
      </c>
      <c r="G2008" s="354">
        <v>45314.457280092596</v>
      </c>
      <c r="H2008" s="354">
        <v>45314.457280092596</v>
      </c>
      <c r="I2008" s="19" t="str">
        <f t="shared" si="341"/>
        <v>J</v>
      </c>
      <c r="J2008" s="19" t="str">
        <f t="shared" si="342"/>
        <v>N</v>
      </c>
      <c r="K2008" s="19" t="str">
        <f t="shared" si="343"/>
        <v>zzzz</v>
      </c>
      <c r="L2008" s="19" t="str">
        <f t="shared" si="344"/>
        <v>NB</v>
      </c>
      <c r="M2008" s="31" t="str">
        <f t="shared" si="345"/>
        <v>T</v>
      </c>
      <c r="N2008" s="620" t="str">
        <f t="shared" si="346"/>
        <v/>
      </c>
      <c r="O2008" s="620" t="str">
        <f t="shared" si="347"/>
        <v/>
      </c>
      <c r="P2008" s="31" t="str">
        <f t="shared" si="348"/>
        <v/>
      </c>
      <c r="Q2008" s="620">
        <f t="shared" si="349"/>
        <v>1</v>
      </c>
      <c r="R2008" s="620">
        <f t="shared" si="350"/>
        <v>1620</v>
      </c>
      <c r="S2008" s="620">
        <f t="shared" si="351"/>
        <v>1620</v>
      </c>
    </row>
    <row r="2009" spans="1:19" ht="13.5" thickBot="1" x14ac:dyDescent="0.25">
      <c r="A2009" s="341" t="s">
        <v>1903</v>
      </c>
      <c r="B2009" s="341" t="s">
        <v>1904</v>
      </c>
      <c r="C2009" s="341" t="s">
        <v>673</v>
      </c>
      <c r="F2009" s="341" t="s">
        <v>9</v>
      </c>
      <c r="G2009" s="354">
        <v>45309.640752314815</v>
      </c>
      <c r="H2009" s="354">
        <v>45749.589131944442</v>
      </c>
      <c r="I2009" s="19" t="str">
        <f t="shared" si="341"/>
        <v>J</v>
      </c>
      <c r="J2009" s="19" t="str">
        <f t="shared" si="342"/>
        <v>N</v>
      </c>
      <c r="K2009" s="19" t="str">
        <f t="shared" si="343"/>
        <v>zzzz</v>
      </c>
      <c r="L2009" s="19" t="str">
        <f t="shared" si="344"/>
        <v>NB</v>
      </c>
      <c r="M2009" s="341" t="str">
        <f t="shared" si="345"/>
        <v>T</v>
      </c>
      <c r="N2009" s="359" t="str">
        <f t="shared" si="346"/>
        <v/>
      </c>
      <c r="O2009" s="359" t="str">
        <f t="shared" si="347"/>
        <v/>
      </c>
      <c r="P2009" s="341" t="str">
        <f t="shared" si="348"/>
        <v/>
      </c>
      <c r="Q2009" s="359">
        <f t="shared" si="349"/>
        <v>2</v>
      </c>
      <c r="R2009" s="359">
        <f t="shared" si="350"/>
        <v>1621</v>
      </c>
      <c r="S2009" s="359">
        <f t="shared" si="351"/>
        <v>1621</v>
      </c>
    </row>
    <row r="2010" spans="1:19" ht="13.5" thickBot="1" x14ac:dyDescent="0.25">
      <c r="A2010" s="31" t="s">
        <v>1903</v>
      </c>
      <c r="B2010" s="31" t="s">
        <v>1904</v>
      </c>
      <c r="C2010" s="31" t="s">
        <v>673</v>
      </c>
      <c r="F2010" s="31" t="s">
        <v>11</v>
      </c>
      <c r="G2010" s="354">
        <v>45378.287592592591</v>
      </c>
      <c r="H2010" s="354">
        <v>45378.287592592591</v>
      </c>
      <c r="I2010" s="19" t="str">
        <f t="shared" si="341"/>
        <v>J</v>
      </c>
      <c r="J2010" s="19" t="str">
        <f t="shared" si="342"/>
        <v>N</v>
      </c>
      <c r="K2010" s="19" t="str">
        <f t="shared" si="343"/>
        <v>zzzz</v>
      </c>
      <c r="L2010" s="19" t="str">
        <f t="shared" si="344"/>
        <v>NB</v>
      </c>
      <c r="M2010" s="31" t="str">
        <f t="shared" si="345"/>
        <v>T</v>
      </c>
      <c r="N2010" s="620" t="str">
        <f t="shared" si="346"/>
        <v/>
      </c>
      <c r="O2010" s="620" t="str">
        <f t="shared" si="347"/>
        <v/>
      </c>
      <c r="P2010" s="31" t="str">
        <f t="shared" si="348"/>
        <v/>
      </c>
      <c r="Q2010" s="620">
        <f t="shared" si="349"/>
        <v>3</v>
      </c>
      <c r="R2010" s="620">
        <f t="shared" si="350"/>
        <v>1622</v>
      </c>
      <c r="S2010" s="620">
        <f t="shared" si="351"/>
        <v>1622</v>
      </c>
    </row>
    <row r="2011" spans="1:19" ht="13.5" thickBot="1" x14ac:dyDescent="0.25">
      <c r="A2011" s="31" t="s">
        <v>1903</v>
      </c>
      <c r="B2011" s="31" t="s">
        <v>1904</v>
      </c>
      <c r="C2011" s="31" t="s">
        <v>673</v>
      </c>
      <c r="F2011" s="31" t="s">
        <v>15</v>
      </c>
      <c r="G2011" s="354">
        <v>45350.404189814813</v>
      </c>
      <c r="H2011" s="354">
        <v>45350.404189814813</v>
      </c>
      <c r="I2011" s="19" t="str">
        <f t="shared" si="341"/>
        <v>J</v>
      </c>
      <c r="J2011" s="19" t="str">
        <f t="shared" si="342"/>
        <v>N</v>
      </c>
      <c r="K2011" s="19" t="str">
        <f t="shared" si="343"/>
        <v>zzzz</v>
      </c>
      <c r="L2011" s="19" t="str">
        <f t="shared" si="344"/>
        <v>NB</v>
      </c>
      <c r="M2011" s="31" t="str">
        <f t="shared" si="345"/>
        <v>T</v>
      </c>
      <c r="N2011" s="620" t="str">
        <f t="shared" si="346"/>
        <v/>
      </c>
      <c r="O2011" s="620" t="str">
        <f t="shared" si="347"/>
        <v/>
      </c>
      <c r="P2011" s="31" t="str">
        <f t="shared" si="348"/>
        <v/>
      </c>
      <c r="Q2011" s="620">
        <f t="shared" si="349"/>
        <v>4</v>
      </c>
      <c r="R2011" s="620">
        <f t="shared" si="350"/>
        <v>1623</v>
      </c>
      <c r="S2011" s="620">
        <f t="shared" si="351"/>
        <v>1623</v>
      </c>
    </row>
    <row r="2012" spans="1:19" ht="13.5" thickBot="1" x14ac:dyDescent="0.25">
      <c r="A2012" s="31" t="s">
        <v>1903</v>
      </c>
      <c r="B2012" s="31" t="s">
        <v>1904</v>
      </c>
      <c r="C2012" s="31" t="s">
        <v>673</v>
      </c>
      <c r="F2012" s="31" t="s">
        <v>12</v>
      </c>
      <c r="G2012" s="354">
        <v>45623.459432870368</v>
      </c>
      <c r="H2012" s="354">
        <v>45623.459432870368</v>
      </c>
      <c r="I2012" s="19" t="str">
        <f t="shared" si="341"/>
        <v>J</v>
      </c>
      <c r="J2012" s="19" t="str">
        <f t="shared" si="342"/>
        <v>N</v>
      </c>
      <c r="K2012" s="19" t="str">
        <f t="shared" si="343"/>
        <v>zzzz</v>
      </c>
      <c r="L2012" s="19" t="str">
        <f t="shared" si="344"/>
        <v>NB</v>
      </c>
      <c r="M2012" s="31" t="str">
        <f t="shared" si="345"/>
        <v>T</v>
      </c>
      <c r="N2012" s="620">
        <f t="shared" si="346"/>
        <v>5</v>
      </c>
      <c r="O2012" s="620" t="str">
        <f t="shared" si="347"/>
        <v/>
      </c>
      <c r="P2012" s="31" t="str">
        <f t="shared" si="348"/>
        <v/>
      </c>
      <c r="Q2012" s="620">
        <f t="shared" si="349"/>
        <v>5</v>
      </c>
      <c r="R2012" s="620">
        <f t="shared" si="350"/>
        <v>1624</v>
      </c>
      <c r="S2012" s="620">
        <f t="shared" si="351"/>
        <v>1624</v>
      </c>
    </row>
    <row r="2013" spans="1:19" ht="12.75" customHeight="1" thickBot="1" x14ac:dyDescent="0.25">
      <c r="A2013" s="31" t="s">
        <v>1900</v>
      </c>
      <c r="B2013" s="31" t="s">
        <v>1901</v>
      </c>
      <c r="C2013" s="31" t="s">
        <v>673</v>
      </c>
      <c r="F2013" s="31" t="s">
        <v>6</v>
      </c>
      <c r="G2013" s="354">
        <v>45314.457499999997</v>
      </c>
      <c r="H2013" s="354">
        <v>45314.457499999997</v>
      </c>
      <c r="I2013" s="19" t="str">
        <f t="shared" si="341"/>
        <v>J</v>
      </c>
      <c r="J2013" s="19" t="str">
        <f t="shared" si="342"/>
        <v>N</v>
      </c>
      <c r="K2013" s="19" t="str">
        <f t="shared" si="343"/>
        <v>zzzz</v>
      </c>
      <c r="L2013" s="19" t="str">
        <f t="shared" si="344"/>
        <v>NB</v>
      </c>
      <c r="M2013" s="31" t="str">
        <f t="shared" si="345"/>
        <v>T</v>
      </c>
      <c r="N2013" s="620" t="str">
        <f t="shared" si="346"/>
        <v/>
      </c>
      <c r="O2013" s="620" t="str">
        <f t="shared" si="347"/>
        <v/>
      </c>
      <c r="P2013" s="31" t="str">
        <f t="shared" si="348"/>
        <v/>
      </c>
      <c r="Q2013" s="620">
        <f t="shared" si="349"/>
        <v>1</v>
      </c>
      <c r="R2013" s="620">
        <f t="shared" si="350"/>
        <v>1625</v>
      </c>
      <c r="S2013" s="620">
        <f t="shared" si="351"/>
        <v>1625</v>
      </c>
    </row>
    <row r="2014" spans="1:19" ht="12.75" customHeight="1" thickBot="1" x14ac:dyDescent="0.25">
      <c r="A2014" s="31" t="s">
        <v>1900</v>
      </c>
      <c r="B2014" s="31" t="s">
        <v>2214</v>
      </c>
      <c r="C2014" s="31" t="s">
        <v>673</v>
      </c>
      <c r="E2014" s="341">
        <v>12</v>
      </c>
      <c r="F2014" s="31" t="s">
        <v>7</v>
      </c>
      <c r="G2014" s="354">
        <v>45625.386481481481</v>
      </c>
      <c r="H2014" s="354">
        <v>45625.386712962965</v>
      </c>
      <c r="I2014" s="19" t="str">
        <f t="shared" si="341"/>
        <v>J</v>
      </c>
      <c r="J2014" s="19" t="str">
        <f t="shared" si="342"/>
        <v>N</v>
      </c>
      <c r="K2014" s="19" t="str">
        <f t="shared" si="343"/>
        <v>zzzz</v>
      </c>
      <c r="L2014" s="19" t="str">
        <f t="shared" si="344"/>
        <v>NB</v>
      </c>
      <c r="M2014" s="31" t="str">
        <f t="shared" si="345"/>
        <v>T</v>
      </c>
      <c r="N2014" s="620" t="str">
        <f t="shared" si="346"/>
        <v/>
      </c>
      <c r="O2014" s="620" t="str">
        <f t="shared" si="347"/>
        <v/>
      </c>
      <c r="P2014" s="31" t="str">
        <f t="shared" si="348"/>
        <v/>
      </c>
      <c r="Q2014" s="620">
        <f t="shared" si="349"/>
        <v>2</v>
      </c>
      <c r="R2014" s="620">
        <f t="shared" si="350"/>
        <v>1626</v>
      </c>
      <c r="S2014" s="620">
        <f t="shared" si="351"/>
        <v>1626</v>
      </c>
    </row>
    <row r="2015" spans="1:19" ht="12.75" customHeight="1" thickBot="1" x14ac:dyDescent="0.25">
      <c r="A2015" s="341" t="s">
        <v>1900</v>
      </c>
      <c r="B2015" s="341" t="s">
        <v>1901</v>
      </c>
      <c r="C2015" s="341" t="s">
        <v>673</v>
      </c>
      <c r="F2015" s="341" t="s">
        <v>16</v>
      </c>
      <c r="G2015" s="354">
        <v>45460.523043981484</v>
      </c>
      <c r="H2015" s="354">
        <v>45460.523043981484</v>
      </c>
      <c r="I2015" s="19" t="str">
        <f t="shared" si="341"/>
        <v>J</v>
      </c>
      <c r="J2015" s="19" t="str">
        <f t="shared" si="342"/>
        <v>N</v>
      </c>
      <c r="K2015" s="19" t="str">
        <f t="shared" si="343"/>
        <v>zzzz</v>
      </c>
      <c r="L2015" s="19" t="str">
        <f t="shared" si="344"/>
        <v>NB</v>
      </c>
      <c r="M2015" s="341" t="str">
        <f t="shared" si="345"/>
        <v>T</v>
      </c>
      <c r="N2015" s="359" t="str">
        <f t="shared" si="346"/>
        <v/>
      </c>
      <c r="O2015" s="359" t="str">
        <f t="shared" si="347"/>
        <v/>
      </c>
      <c r="P2015" s="341" t="str">
        <f t="shared" si="348"/>
        <v/>
      </c>
      <c r="Q2015" s="359">
        <f t="shared" si="349"/>
        <v>3</v>
      </c>
      <c r="R2015" s="359">
        <f t="shared" si="350"/>
        <v>1627</v>
      </c>
      <c r="S2015" s="359">
        <f t="shared" si="351"/>
        <v>1627</v>
      </c>
    </row>
    <row r="2016" spans="1:19" ht="12.75" customHeight="1" thickBot="1" x14ac:dyDescent="0.25">
      <c r="A2016" s="31" t="s">
        <v>1900</v>
      </c>
      <c r="B2016" s="31" t="s">
        <v>1901</v>
      </c>
      <c r="C2016" s="31" t="s">
        <v>673</v>
      </c>
      <c r="F2016" s="31" t="s">
        <v>9</v>
      </c>
      <c r="G2016" s="354">
        <v>45309.640983796293</v>
      </c>
      <c r="H2016" s="354">
        <v>45632.599629629629</v>
      </c>
      <c r="I2016" s="19" t="str">
        <f t="shared" si="341"/>
        <v>J</v>
      </c>
      <c r="J2016" s="19" t="str">
        <f t="shared" si="342"/>
        <v>N</v>
      </c>
      <c r="K2016" s="19" t="str">
        <f t="shared" si="343"/>
        <v>zzzz</v>
      </c>
      <c r="L2016" s="19" t="str">
        <f t="shared" si="344"/>
        <v>NB</v>
      </c>
      <c r="M2016" s="31" t="str">
        <f t="shared" si="345"/>
        <v>T</v>
      </c>
      <c r="N2016" s="620" t="str">
        <f t="shared" si="346"/>
        <v/>
      </c>
      <c r="O2016" s="620" t="str">
        <f t="shared" si="347"/>
        <v/>
      </c>
      <c r="P2016" s="31" t="str">
        <f t="shared" si="348"/>
        <v/>
      </c>
      <c r="Q2016" s="620">
        <f t="shared" si="349"/>
        <v>4</v>
      </c>
      <c r="R2016" s="620">
        <f t="shared" si="350"/>
        <v>1628</v>
      </c>
      <c r="S2016" s="620">
        <f t="shared" si="351"/>
        <v>1628</v>
      </c>
    </row>
    <row r="2017" spans="1:19" ht="12.75" customHeight="1" thickBot="1" x14ac:dyDescent="0.25">
      <c r="A2017" s="31" t="s">
        <v>1900</v>
      </c>
      <c r="B2017" s="31" t="s">
        <v>1901</v>
      </c>
      <c r="C2017" s="31" t="s">
        <v>673</v>
      </c>
      <c r="F2017" s="31" t="s">
        <v>10</v>
      </c>
      <c r="G2017" s="354">
        <v>45621.547719907408</v>
      </c>
      <c r="H2017" s="354">
        <v>45735.456458333334</v>
      </c>
      <c r="I2017" s="19" t="str">
        <f t="shared" si="341"/>
        <v>J</v>
      </c>
      <c r="J2017" s="19" t="str">
        <f t="shared" si="342"/>
        <v>N</v>
      </c>
      <c r="K2017" s="19" t="str">
        <f t="shared" si="343"/>
        <v>zzzz</v>
      </c>
      <c r="L2017" s="19" t="str">
        <f t="shared" si="344"/>
        <v>NB</v>
      </c>
      <c r="M2017" s="31" t="str">
        <f t="shared" si="345"/>
        <v>T</v>
      </c>
      <c r="N2017" s="620" t="str">
        <f t="shared" si="346"/>
        <v/>
      </c>
      <c r="O2017" s="620" t="str">
        <f t="shared" si="347"/>
        <v/>
      </c>
      <c r="P2017" s="31" t="str">
        <f t="shared" si="348"/>
        <v/>
      </c>
      <c r="Q2017" s="620">
        <f t="shared" si="349"/>
        <v>5</v>
      </c>
      <c r="R2017" s="620">
        <f t="shared" si="350"/>
        <v>1629</v>
      </c>
      <c r="S2017" s="620">
        <f t="shared" si="351"/>
        <v>1629</v>
      </c>
    </row>
    <row r="2018" spans="1:19" ht="12.75" customHeight="1" thickBot="1" x14ac:dyDescent="0.25">
      <c r="A2018" s="31" t="s">
        <v>1900</v>
      </c>
      <c r="B2018" s="31" t="s">
        <v>1901</v>
      </c>
      <c r="C2018" s="31" t="s">
        <v>673</v>
      </c>
      <c r="F2018" s="31" t="s">
        <v>11</v>
      </c>
      <c r="G2018" s="354">
        <v>45820.316087962965</v>
      </c>
      <c r="H2018" s="354">
        <v>45820.316087962965</v>
      </c>
      <c r="I2018" s="19" t="str">
        <f t="shared" si="341"/>
        <v>J</v>
      </c>
      <c r="J2018" s="19" t="str">
        <f t="shared" si="342"/>
        <v>N</v>
      </c>
      <c r="K2018" s="19" t="str">
        <f t="shared" si="343"/>
        <v>zzzz</v>
      </c>
      <c r="L2018" s="19" t="str">
        <f t="shared" si="344"/>
        <v>NB</v>
      </c>
      <c r="M2018" s="31" t="str">
        <f t="shared" si="345"/>
        <v>T</v>
      </c>
      <c r="N2018" s="620" t="str">
        <f t="shared" si="346"/>
        <v/>
      </c>
      <c r="O2018" s="620" t="str">
        <f t="shared" si="347"/>
        <v/>
      </c>
      <c r="P2018" s="31" t="str">
        <f t="shared" si="348"/>
        <v/>
      </c>
      <c r="Q2018" s="620">
        <f t="shared" si="349"/>
        <v>6</v>
      </c>
      <c r="R2018" s="620">
        <f t="shared" si="350"/>
        <v>1630</v>
      </c>
      <c r="S2018" s="620">
        <f t="shared" si="351"/>
        <v>1630</v>
      </c>
    </row>
    <row r="2019" spans="1:19" ht="12.75" customHeight="1" thickBot="1" x14ac:dyDescent="0.25">
      <c r="A2019" s="31" t="s">
        <v>1900</v>
      </c>
      <c r="B2019" s="31" t="s">
        <v>1901</v>
      </c>
      <c r="C2019" s="31" t="s">
        <v>673</v>
      </c>
      <c r="F2019" s="31" t="s">
        <v>15</v>
      </c>
      <c r="G2019" s="354">
        <v>45350.404421296298</v>
      </c>
      <c r="H2019" s="354">
        <v>45350.404421296298</v>
      </c>
      <c r="I2019" s="19" t="str">
        <f t="shared" si="341"/>
        <v>J</v>
      </c>
      <c r="J2019" s="19" t="str">
        <f t="shared" si="342"/>
        <v>N</v>
      </c>
      <c r="K2019" s="19" t="str">
        <f t="shared" si="343"/>
        <v>zzzz</v>
      </c>
      <c r="L2019" s="19" t="str">
        <f t="shared" si="344"/>
        <v>NB</v>
      </c>
      <c r="M2019" s="31" t="str">
        <f t="shared" si="345"/>
        <v>T</v>
      </c>
      <c r="N2019" s="620" t="str">
        <f t="shared" si="346"/>
        <v/>
      </c>
      <c r="O2019" s="620" t="str">
        <f t="shared" si="347"/>
        <v/>
      </c>
      <c r="P2019" s="31" t="str">
        <f t="shared" si="348"/>
        <v/>
      </c>
      <c r="Q2019" s="620">
        <f t="shared" si="349"/>
        <v>7</v>
      </c>
      <c r="R2019" s="620">
        <f t="shared" si="350"/>
        <v>1631</v>
      </c>
      <c r="S2019" s="620">
        <f t="shared" si="351"/>
        <v>1631</v>
      </c>
    </row>
    <row r="2020" spans="1:19" ht="12.75" customHeight="1" thickBot="1" x14ac:dyDescent="0.25">
      <c r="A2020" s="341" t="s">
        <v>1900</v>
      </c>
      <c r="B2020" s="341" t="s">
        <v>1901</v>
      </c>
      <c r="C2020" s="341" t="s">
        <v>673</v>
      </c>
      <c r="F2020" s="341" t="s">
        <v>12</v>
      </c>
      <c r="G2020" s="354">
        <v>45623.459560185183</v>
      </c>
      <c r="H2020" s="354">
        <v>45623.459560185183</v>
      </c>
      <c r="I2020" s="19" t="str">
        <f t="shared" si="341"/>
        <v>J</v>
      </c>
      <c r="J2020" s="19" t="str">
        <f t="shared" si="342"/>
        <v>N</v>
      </c>
      <c r="K2020" s="19" t="str">
        <f t="shared" si="343"/>
        <v>zzzz</v>
      </c>
      <c r="L2020" s="19" t="str">
        <f t="shared" si="344"/>
        <v>NB</v>
      </c>
      <c r="M2020" s="341" t="str">
        <f t="shared" si="345"/>
        <v>T</v>
      </c>
      <c r="N2020" s="359">
        <f t="shared" si="346"/>
        <v>8</v>
      </c>
      <c r="O2020" s="359" t="str">
        <f t="shared" si="347"/>
        <v/>
      </c>
      <c r="P2020" s="341" t="str">
        <f t="shared" si="348"/>
        <v/>
      </c>
      <c r="Q2020" s="359">
        <f t="shared" si="349"/>
        <v>8</v>
      </c>
      <c r="R2020" s="359">
        <f t="shared" si="350"/>
        <v>1632</v>
      </c>
      <c r="S2020" s="359">
        <f t="shared" si="351"/>
        <v>1632</v>
      </c>
    </row>
    <row r="2021" spans="1:19" ht="12.75" customHeight="1" thickBot="1" x14ac:dyDescent="0.25">
      <c r="A2021" s="31" t="s">
        <v>1145</v>
      </c>
      <c r="B2021" s="31" t="s">
        <v>1146</v>
      </c>
      <c r="C2021" s="31" t="s">
        <v>673</v>
      </c>
      <c r="F2021" s="31" t="s">
        <v>6</v>
      </c>
      <c r="G2021" s="354">
        <v>45314.457731481481</v>
      </c>
      <c r="H2021" s="354">
        <v>45314.457731481481</v>
      </c>
      <c r="I2021" s="19" t="str">
        <f t="shared" si="341"/>
        <v>J</v>
      </c>
      <c r="J2021" s="19" t="str">
        <f t="shared" si="342"/>
        <v>N</v>
      </c>
      <c r="K2021" s="19" t="str">
        <f t="shared" si="343"/>
        <v>zzzz</v>
      </c>
      <c r="L2021" s="19" t="str">
        <f t="shared" si="344"/>
        <v>NB</v>
      </c>
      <c r="M2021" s="31" t="str">
        <f t="shared" si="345"/>
        <v>T</v>
      </c>
      <c r="N2021" s="620" t="str">
        <f t="shared" si="346"/>
        <v/>
      </c>
      <c r="O2021" s="620" t="str">
        <f t="shared" si="347"/>
        <v/>
      </c>
      <c r="P2021" s="31" t="str">
        <f t="shared" si="348"/>
        <v/>
      </c>
      <c r="Q2021" s="620">
        <f t="shared" si="349"/>
        <v>1</v>
      </c>
      <c r="R2021" s="620">
        <f t="shared" si="350"/>
        <v>1633</v>
      </c>
      <c r="S2021" s="620">
        <f t="shared" si="351"/>
        <v>1633</v>
      </c>
    </row>
    <row r="2022" spans="1:19" ht="12.75" customHeight="1" thickBot="1" x14ac:dyDescent="0.25">
      <c r="A2022" s="341" t="s">
        <v>1145</v>
      </c>
      <c r="B2022" s="341" t="s">
        <v>1146</v>
      </c>
      <c r="C2022" s="341" t="s">
        <v>673</v>
      </c>
      <c r="F2022" s="341" t="s">
        <v>9</v>
      </c>
      <c r="G2022" s="354">
        <v>45309.641099537039</v>
      </c>
      <c r="H2022" s="354">
        <v>45632.599745370368</v>
      </c>
      <c r="I2022" s="19" t="str">
        <f t="shared" si="341"/>
        <v>J</v>
      </c>
      <c r="J2022" s="19" t="str">
        <f t="shared" si="342"/>
        <v>N</v>
      </c>
      <c r="K2022" s="19" t="str">
        <f t="shared" si="343"/>
        <v>zzzz</v>
      </c>
      <c r="L2022" s="19" t="str">
        <f t="shared" si="344"/>
        <v>NB</v>
      </c>
      <c r="M2022" s="341" t="str">
        <f t="shared" si="345"/>
        <v>T</v>
      </c>
      <c r="N2022" s="359" t="str">
        <f t="shared" si="346"/>
        <v/>
      </c>
      <c r="O2022" s="359" t="str">
        <f t="shared" si="347"/>
        <v/>
      </c>
      <c r="P2022" s="341" t="str">
        <f t="shared" si="348"/>
        <v/>
      </c>
      <c r="Q2022" s="359">
        <f t="shared" si="349"/>
        <v>2</v>
      </c>
      <c r="R2022" s="359">
        <f t="shared" si="350"/>
        <v>1634</v>
      </c>
      <c r="S2022" s="359">
        <f t="shared" si="351"/>
        <v>1634</v>
      </c>
    </row>
    <row r="2023" spans="1:19" ht="12.75" customHeight="1" thickBot="1" x14ac:dyDescent="0.25">
      <c r="A2023" s="341" t="s">
        <v>1145</v>
      </c>
      <c r="B2023" s="341" t="s">
        <v>1146</v>
      </c>
      <c r="C2023" s="341" t="s">
        <v>673</v>
      </c>
      <c r="F2023" s="341" t="s">
        <v>11</v>
      </c>
      <c r="G2023" s="354">
        <v>45803.586631944447</v>
      </c>
      <c r="H2023" s="354">
        <v>45803.586631944447</v>
      </c>
      <c r="I2023" s="19" t="str">
        <f t="shared" si="341"/>
        <v>J</v>
      </c>
      <c r="J2023" s="19" t="str">
        <f t="shared" si="342"/>
        <v>N</v>
      </c>
      <c r="K2023" s="19" t="str">
        <f t="shared" si="343"/>
        <v>zzzz</v>
      </c>
      <c r="L2023" s="19" t="str">
        <f t="shared" si="344"/>
        <v>NB</v>
      </c>
      <c r="M2023" s="31" t="str">
        <f t="shared" si="345"/>
        <v>T</v>
      </c>
      <c r="N2023" s="620" t="str">
        <f t="shared" si="346"/>
        <v/>
      </c>
      <c r="O2023" s="620" t="str">
        <f t="shared" si="347"/>
        <v/>
      </c>
      <c r="P2023" s="31" t="str">
        <f t="shared" si="348"/>
        <v/>
      </c>
      <c r="Q2023" s="620">
        <f t="shared" si="349"/>
        <v>3</v>
      </c>
      <c r="R2023" s="620">
        <f t="shared" si="350"/>
        <v>1635</v>
      </c>
      <c r="S2023" s="620">
        <f t="shared" si="351"/>
        <v>1635</v>
      </c>
    </row>
    <row r="2024" spans="1:19" ht="12.75" customHeight="1" thickBot="1" x14ac:dyDescent="0.25">
      <c r="A2024" s="31" t="s">
        <v>1145</v>
      </c>
      <c r="B2024" s="31" t="s">
        <v>1146</v>
      </c>
      <c r="C2024" s="31" t="s">
        <v>673</v>
      </c>
      <c r="E2024" s="341">
        <v>91</v>
      </c>
      <c r="F2024" s="31" t="s">
        <v>15</v>
      </c>
      <c r="G2024" s="354">
        <v>44798.556319444448</v>
      </c>
      <c r="H2024" s="354">
        <v>44978.625474537039</v>
      </c>
      <c r="I2024" s="19" t="str">
        <f t="shared" si="341"/>
        <v>J</v>
      </c>
      <c r="J2024" s="19" t="str">
        <f t="shared" si="342"/>
        <v>N</v>
      </c>
      <c r="K2024" s="19" t="str">
        <f t="shared" si="343"/>
        <v>zzzz</v>
      </c>
      <c r="L2024" s="19" t="str">
        <f t="shared" si="344"/>
        <v>NB</v>
      </c>
      <c r="M2024" s="31" t="str">
        <f t="shared" si="345"/>
        <v>T</v>
      </c>
      <c r="N2024" s="620" t="str">
        <f t="shared" si="346"/>
        <v/>
      </c>
      <c r="O2024" s="620" t="str">
        <f t="shared" si="347"/>
        <v/>
      </c>
      <c r="P2024" s="31" t="str">
        <f t="shared" si="348"/>
        <v/>
      </c>
      <c r="Q2024" s="620">
        <f t="shared" si="349"/>
        <v>4</v>
      </c>
      <c r="R2024" s="620">
        <f t="shared" si="350"/>
        <v>1636</v>
      </c>
      <c r="S2024" s="620">
        <f t="shared" si="351"/>
        <v>1636</v>
      </c>
    </row>
    <row r="2025" spans="1:19" ht="12.75" customHeight="1" thickBot="1" x14ac:dyDescent="0.25">
      <c r="A2025" s="31" t="s">
        <v>1145</v>
      </c>
      <c r="B2025" s="31" t="s">
        <v>1146</v>
      </c>
      <c r="C2025" s="31" t="s">
        <v>673</v>
      </c>
      <c r="F2025" s="31" t="s">
        <v>12</v>
      </c>
      <c r="G2025" s="354">
        <v>45623.461574074077</v>
      </c>
      <c r="H2025" s="354">
        <v>45623.461574074077</v>
      </c>
      <c r="I2025" s="19" t="str">
        <f t="shared" si="341"/>
        <v>J</v>
      </c>
      <c r="J2025" s="19" t="str">
        <f t="shared" si="342"/>
        <v>N</v>
      </c>
      <c r="K2025" s="19" t="str">
        <f t="shared" si="343"/>
        <v>zzzz</v>
      </c>
      <c r="L2025" s="19" t="str">
        <f t="shared" si="344"/>
        <v>NB</v>
      </c>
      <c r="M2025" s="31" t="str">
        <f t="shared" si="345"/>
        <v>T</v>
      </c>
      <c r="N2025" s="620">
        <f t="shared" si="346"/>
        <v>5</v>
      </c>
      <c r="O2025" s="620" t="str">
        <f t="shared" si="347"/>
        <v/>
      </c>
      <c r="P2025" s="31" t="str">
        <f t="shared" si="348"/>
        <v/>
      </c>
      <c r="Q2025" s="620">
        <f t="shared" si="349"/>
        <v>5</v>
      </c>
      <c r="R2025" s="620">
        <f t="shared" si="350"/>
        <v>1637</v>
      </c>
      <c r="S2025" s="620">
        <f t="shared" si="351"/>
        <v>1637</v>
      </c>
    </row>
    <row r="2026" spans="1:19" ht="12.75" customHeight="1" thickBot="1" x14ac:dyDescent="0.25">
      <c r="A2026" s="31" t="s">
        <v>2202</v>
      </c>
      <c r="B2026" s="31" t="s">
        <v>2203</v>
      </c>
      <c r="C2026" s="31" t="s">
        <v>673</v>
      </c>
      <c r="F2026" s="31" t="s">
        <v>6</v>
      </c>
      <c r="G2026" s="354">
        <v>45636.50886574074</v>
      </c>
      <c r="H2026" s="354">
        <v>45636.50886574074</v>
      </c>
      <c r="I2026" s="19" t="str">
        <f t="shared" si="341"/>
        <v>J</v>
      </c>
      <c r="J2026" s="19" t="str">
        <f t="shared" si="342"/>
        <v>N</v>
      </c>
      <c r="K2026" s="19" t="str">
        <f t="shared" si="343"/>
        <v>zzzz</v>
      </c>
      <c r="L2026" s="19" t="str">
        <f t="shared" si="344"/>
        <v>NB</v>
      </c>
      <c r="M2026" s="31" t="str">
        <f t="shared" si="345"/>
        <v>T</v>
      </c>
      <c r="N2026" s="620" t="str">
        <f t="shared" si="346"/>
        <v/>
      </c>
      <c r="O2026" s="620" t="str">
        <f t="shared" si="347"/>
        <v/>
      </c>
      <c r="P2026" s="31" t="str">
        <f t="shared" si="348"/>
        <v/>
      </c>
      <c r="Q2026" s="620">
        <f t="shared" si="349"/>
        <v>1</v>
      </c>
      <c r="R2026" s="620">
        <f t="shared" si="350"/>
        <v>1638</v>
      </c>
      <c r="S2026" s="620">
        <f t="shared" si="351"/>
        <v>1638</v>
      </c>
    </row>
    <row r="2027" spans="1:19" ht="12.75" customHeight="1" thickBot="1" x14ac:dyDescent="0.25">
      <c r="A2027" s="341" t="s">
        <v>2202</v>
      </c>
      <c r="B2027" s="341" t="s">
        <v>2203</v>
      </c>
      <c r="C2027" s="341" t="s">
        <v>673</v>
      </c>
      <c r="E2027" s="341">
        <v>41</v>
      </c>
      <c r="F2027" s="341" t="s">
        <v>8</v>
      </c>
      <c r="G2027" s="354">
        <v>42853.469386574077</v>
      </c>
      <c r="H2027" s="354">
        <v>45684.66002314815</v>
      </c>
      <c r="I2027" s="19" t="str">
        <f t="shared" si="341"/>
        <v>J</v>
      </c>
      <c r="J2027" s="19" t="str">
        <f t="shared" si="342"/>
        <v>N</v>
      </c>
      <c r="K2027" s="19" t="str">
        <f t="shared" si="343"/>
        <v>zzzz</v>
      </c>
      <c r="L2027" s="19" t="str">
        <f t="shared" si="344"/>
        <v>NB</v>
      </c>
      <c r="M2027" s="341" t="str">
        <f t="shared" si="345"/>
        <v>T</v>
      </c>
      <c r="N2027" s="359" t="str">
        <f t="shared" si="346"/>
        <v/>
      </c>
      <c r="O2027" s="359" t="str">
        <f t="shared" si="347"/>
        <v/>
      </c>
      <c r="P2027" s="341" t="str">
        <f t="shared" si="348"/>
        <v/>
      </c>
      <c r="Q2027" s="359">
        <f t="shared" si="349"/>
        <v>2</v>
      </c>
      <c r="R2027" s="359">
        <f t="shared" si="350"/>
        <v>1639</v>
      </c>
      <c r="S2027" s="359">
        <f t="shared" si="351"/>
        <v>1639</v>
      </c>
    </row>
    <row r="2028" spans="1:19" ht="12.75" customHeight="1" thickBot="1" x14ac:dyDescent="0.25">
      <c r="A2028" s="341" t="s">
        <v>2202</v>
      </c>
      <c r="B2028" s="341" t="s">
        <v>2203</v>
      </c>
      <c r="C2028" s="341" t="s">
        <v>673</v>
      </c>
      <c r="F2028" s="341" t="s">
        <v>9</v>
      </c>
      <c r="G2028" s="354">
        <v>45646.605439814812</v>
      </c>
      <c r="H2028" s="354">
        <v>45646.605439814812</v>
      </c>
      <c r="I2028" s="19" t="str">
        <f t="shared" si="341"/>
        <v>J</v>
      </c>
      <c r="J2028" s="19" t="str">
        <f t="shared" si="342"/>
        <v>N</v>
      </c>
      <c r="K2028" s="19" t="str">
        <f t="shared" si="343"/>
        <v>zzzz</v>
      </c>
      <c r="L2028" s="19" t="str">
        <f t="shared" si="344"/>
        <v>NB</v>
      </c>
      <c r="M2028" s="341" t="str">
        <f t="shared" si="345"/>
        <v>T</v>
      </c>
      <c r="N2028" s="359" t="str">
        <f t="shared" si="346"/>
        <v/>
      </c>
      <c r="O2028" s="359" t="str">
        <f t="shared" si="347"/>
        <v/>
      </c>
      <c r="P2028" s="341" t="str">
        <f t="shared" si="348"/>
        <v/>
      </c>
      <c r="Q2028" s="359">
        <f t="shared" si="349"/>
        <v>3</v>
      </c>
      <c r="R2028" s="359">
        <f t="shared" si="350"/>
        <v>1640</v>
      </c>
      <c r="S2028" s="359">
        <f t="shared" si="351"/>
        <v>1640</v>
      </c>
    </row>
    <row r="2029" spans="1:19" ht="12.75" customHeight="1" thickBot="1" x14ac:dyDescent="0.25">
      <c r="A2029" s="31" t="s">
        <v>2202</v>
      </c>
      <c r="B2029" s="31" t="s">
        <v>2203</v>
      </c>
      <c r="C2029" s="31" t="s">
        <v>673</v>
      </c>
      <c r="F2029" s="31" t="s">
        <v>11</v>
      </c>
      <c r="G2029" s="354">
        <v>45693.581793981481</v>
      </c>
      <c r="H2029" s="354">
        <v>45693.581793981481</v>
      </c>
      <c r="I2029" s="19" t="str">
        <f t="shared" si="341"/>
        <v>J</v>
      </c>
      <c r="J2029" s="19" t="str">
        <f t="shared" si="342"/>
        <v>N</v>
      </c>
      <c r="K2029" s="19" t="str">
        <f t="shared" si="343"/>
        <v>zzzz</v>
      </c>
      <c r="L2029" s="19" t="str">
        <f t="shared" si="344"/>
        <v>NB</v>
      </c>
      <c r="M2029" s="31" t="str">
        <f t="shared" si="345"/>
        <v>T</v>
      </c>
      <c r="N2029" s="620" t="str">
        <f t="shared" si="346"/>
        <v/>
      </c>
      <c r="O2029" s="620" t="str">
        <f t="shared" si="347"/>
        <v/>
      </c>
      <c r="P2029" s="31" t="str">
        <f t="shared" si="348"/>
        <v/>
      </c>
      <c r="Q2029" s="620">
        <f t="shared" si="349"/>
        <v>4</v>
      </c>
      <c r="R2029" s="620">
        <f t="shared" si="350"/>
        <v>1641</v>
      </c>
      <c r="S2029" s="620">
        <f t="shared" si="351"/>
        <v>1641</v>
      </c>
    </row>
    <row r="2030" spans="1:19" ht="12.75" customHeight="1" thickBot="1" x14ac:dyDescent="0.25">
      <c r="A2030" s="31" t="s">
        <v>2202</v>
      </c>
      <c r="B2030" s="31" t="s">
        <v>2203</v>
      </c>
      <c r="C2030" s="31" t="s">
        <v>673</v>
      </c>
      <c r="F2030" s="31" t="s">
        <v>15</v>
      </c>
      <c r="G2030" s="354">
        <v>45917.271331018521</v>
      </c>
      <c r="H2030" s="354">
        <v>45917.271331018521</v>
      </c>
      <c r="I2030" s="19" t="str">
        <f t="shared" si="341"/>
        <v>J</v>
      </c>
      <c r="J2030" s="19" t="str">
        <f t="shared" si="342"/>
        <v>N</v>
      </c>
      <c r="K2030" s="19" t="str">
        <f t="shared" si="343"/>
        <v>zzzz</v>
      </c>
      <c r="L2030" s="19" t="str">
        <f t="shared" si="344"/>
        <v>NB</v>
      </c>
      <c r="M2030" s="31" t="str">
        <f t="shared" si="345"/>
        <v>T</v>
      </c>
      <c r="N2030" s="620" t="str">
        <f t="shared" si="346"/>
        <v/>
      </c>
      <c r="O2030" s="620" t="str">
        <f t="shared" si="347"/>
        <v/>
      </c>
      <c r="P2030" s="31" t="str">
        <f t="shared" si="348"/>
        <v/>
      </c>
      <c r="Q2030" s="620">
        <f t="shared" si="349"/>
        <v>5</v>
      </c>
      <c r="R2030" s="620">
        <f t="shared" si="350"/>
        <v>1642</v>
      </c>
      <c r="S2030" s="620">
        <f t="shared" si="351"/>
        <v>1642</v>
      </c>
    </row>
    <row r="2031" spans="1:19" ht="12.75" customHeight="1" thickBot="1" x14ac:dyDescent="0.25">
      <c r="A2031" s="341" t="s">
        <v>2202</v>
      </c>
      <c r="B2031" s="341" t="s">
        <v>2203</v>
      </c>
      <c r="C2031" s="341" t="s">
        <v>673</v>
      </c>
      <c r="F2031" s="341" t="s">
        <v>12</v>
      </c>
      <c r="G2031" s="354">
        <v>45812.671134259261</v>
      </c>
      <c r="H2031" s="354">
        <v>45812.671134259261</v>
      </c>
      <c r="I2031" s="19" t="str">
        <f t="shared" si="341"/>
        <v>J</v>
      </c>
      <c r="J2031" s="19" t="str">
        <f t="shared" si="342"/>
        <v>N</v>
      </c>
      <c r="K2031" s="19" t="str">
        <f t="shared" si="343"/>
        <v>zzzz</v>
      </c>
      <c r="L2031" s="19" t="str">
        <f t="shared" si="344"/>
        <v>NB</v>
      </c>
      <c r="M2031" s="341" t="str">
        <f t="shared" si="345"/>
        <v>T</v>
      </c>
      <c r="N2031" s="359">
        <f t="shared" si="346"/>
        <v>6</v>
      </c>
      <c r="O2031" s="359" t="str">
        <f t="shared" si="347"/>
        <v/>
      </c>
      <c r="P2031" s="341" t="str">
        <f t="shared" si="348"/>
        <v/>
      </c>
      <c r="Q2031" s="359">
        <f t="shared" si="349"/>
        <v>6</v>
      </c>
      <c r="R2031" s="359">
        <f t="shared" si="350"/>
        <v>1643</v>
      </c>
      <c r="S2031" s="359">
        <f t="shared" si="351"/>
        <v>1643</v>
      </c>
    </row>
    <row r="2032" spans="1:19" ht="12.75" customHeight="1" thickBot="1" x14ac:dyDescent="0.25">
      <c r="A2032" s="31" t="s">
        <v>1912</v>
      </c>
      <c r="B2032" s="31" t="s">
        <v>1913</v>
      </c>
      <c r="C2032" s="31" t="s">
        <v>673</v>
      </c>
      <c r="F2032" s="31" t="s">
        <v>6</v>
      </c>
      <c r="G2032" s="354">
        <v>45314.457928240743</v>
      </c>
      <c r="H2032" s="354">
        <v>45314.457928240743</v>
      </c>
      <c r="I2032" s="19" t="str">
        <f t="shared" si="341"/>
        <v>J</v>
      </c>
      <c r="J2032" s="19" t="str">
        <f t="shared" si="342"/>
        <v>N</v>
      </c>
      <c r="K2032" s="19" t="str">
        <f t="shared" si="343"/>
        <v>zzzz</v>
      </c>
      <c r="L2032" s="19" t="str">
        <f t="shared" si="344"/>
        <v>NB</v>
      </c>
      <c r="M2032" s="31" t="str">
        <f t="shared" si="345"/>
        <v>T</v>
      </c>
      <c r="N2032" s="620" t="str">
        <f t="shared" si="346"/>
        <v/>
      </c>
      <c r="O2032" s="620" t="str">
        <f t="shared" si="347"/>
        <v/>
      </c>
      <c r="P2032" s="31" t="str">
        <f t="shared" si="348"/>
        <v/>
      </c>
      <c r="Q2032" s="620">
        <f t="shared" si="349"/>
        <v>1</v>
      </c>
      <c r="R2032" s="620">
        <f t="shared" si="350"/>
        <v>1644</v>
      </c>
      <c r="S2032" s="620">
        <f t="shared" si="351"/>
        <v>1644</v>
      </c>
    </row>
    <row r="2033" spans="1:19" ht="12.75" customHeight="1" thickBot="1" x14ac:dyDescent="0.25">
      <c r="A2033" s="31" t="s">
        <v>1912</v>
      </c>
      <c r="B2033" s="31" t="s">
        <v>1913</v>
      </c>
      <c r="C2033" s="31" t="s">
        <v>673</v>
      </c>
      <c r="F2033" s="31" t="s">
        <v>9</v>
      </c>
      <c r="G2033" s="354">
        <v>45309.641284722224</v>
      </c>
      <c r="H2033" s="354">
        <v>45632.599849537037</v>
      </c>
      <c r="I2033" s="19" t="str">
        <f t="shared" si="341"/>
        <v>J</v>
      </c>
      <c r="J2033" s="19" t="str">
        <f t="shared" si="342"/>
        <v>N</v>
      </c>
      <c r="K2033" s="19" t="str">
        <f t="shared" si="343"/>
        <v>zzzz</v>
      </c>
      <c r="L2033" s="19" t="str">
        <f t="shared" si="344"/>
        <v>NB</v>
      </c>
      <c r="M2033" s="31" t="str">
        <f t="shared" si="345"/>
        <v>T</v>
      </c>
      <c r="N2033" s="620" t="str">
        <f t="shared" si="346"/>
        <v/>
      </c>
      <c r="O2033" s="620" t="str">
        <f t="shared" si="347"/>
        <v/>
      </c>
      <c r="P2033" s="31" t="str">
        <f t="shared" si="348"/>
        <v/>
      </c>
      <c r="Q2033" s="620">
        <f t="shared" si="349"/>
        <v>2</v>
      </c>
      <c r="R2033" s="620">
        <f t="shared" si="350"/>
        <v>1645</v>
      </c>
      <c r="S2033" s="620">
        <f t="shared" si="351"/>
        <v>1645</v>
      </c>
    </row>
    <row r="2034" spans="1:19" ht="12.75" customHeight="1" thickBot="1" x14ac:dyDescent="0.25">
      <c r="A2034" s="341" t="s">
        <v>1912</v>
      </c>
      <c r="B2034" s="341" t="s">
        <v>1913</v>
      </c>
      <c r="C2034" s="341" t="s">
        <v>673</v>
      </c>
      <c r="F2034" s="341" t="s">
        <v>11</v>
      </c>
      <c r="G2034" s="354">
        <v>45378.286898148152</v>
      </c>
      <c r="H2034" s="354">
        <v>45378.286898148152</v>
      </c>
      <c r="I2034" s="19" t="str">
        <f t="shared" si="341"/>
        <v>J</v>
      </c>
      <c r="J2034" s="19" t="str">
        <f t="shared" si="342"/>
        <v>N</v>
      </c>
      <c r="K2034" s="19" t="str">
        <f t="shared" si="343"/>
        <v>zzzz</v>
      </c>
      <c r="L2034" s="19" t="str">
        <f t="shared" si="344"/>
        <v>NB</v>
      </c>
      <c r="M2034" s="341" t="str">
        <f t="shared" si="345"/>
        <v>T</v>
      </c>
      <c r="N2034" s="359" t="str">
        <f t="shared" si="346"/>
        <v/>
      </c>
      <c r="O2034" s="359" t="str">
        <f t="shared" si="347"/>
        <v/>
      </c>
      <c r="P2034" s="341" t="str">
        <f t="shared" si="348"/>
        <v/>
      </c>
      <c r="Q2034" s="359">
        <f t="shared" si="349"/>
        <v>3</v>
      </c>
      <c r="R2034" s="359">
        <f t="shared" si="350"/>
        <v>1646</v>
      </c>
      <c r="S2034" s="359">
        <f t="shared" si="351"/>
        <v>1646</v>
      </c>
    </row>
    <row r="2035" spans="1:19" ht="12.75" customHeight="1" thickBot="1" x14ac:dyDescent="0.25">
      <c r="A2035" s="341" t="s">
        <v>1912</v>
      </c>
      <c r="B2035" s="341" t="s">
        <v>2074</v>
      </c>
      <c r="C2035" s="341" t="s">
        <v>673</v>
      </c>
      <c r="F2035" s="341" t="s">
        <v>15</v>
      </c>
      <c r="G2035" s="354">
        <v>45377.350902777776</v>
      </c>
      <c r="H2035" s="354">
        <v>45660.395682870374</v>
      </c>
      <c r="I2035" s="19" t="str">
        <f t="shared" si="341"/>
        <v>J</v>
      </c>
      <c r="J2035" s="19" t="str">
        <f t="shared" si="342"/>
        <v>N</v>
      </c>
      <c r="K2035" s="19" t="str">
        <f t="shared" si="343"/>
        <v>zzzz</v>
      </c>
      <c r="L2035" s="19" t="str">
        <f t="shared" si="344"/>
        <v>NB</v>
      </c>
      <c r="M2035" s="341" t="str">
        <f t="shared" si="345"/>
        <v>T</v>
      </c>
      <c r="N2035" s="359" t="str">
        <f t="shared" si="346"/>
        <v/>
      </c>
      <c r="O2035" s="359" t="str">
        <f t="shared" si="347"/>
        <v/>
      </c>
      <c r="P2035" s="341" t="str">
        <f t="shared" si="348"/>
        <v/>
      </c>
      <c r="Q2035" s="359">
        <f t="shared" si="349"/>
        <v>4</v>
      </c>
      <c r="R2035" s="359">
        <f t="shared" si="350"/>
        <v>1647</v>
      </c>
      <c r="S2035" s="359">
        <f t="shared" si="351"/>
        <v>1647</v>
      </c>
    </row>
    <row r="2036" spans="1:19" ht="12.75" customHeight="1" thickBot="1" x14ac:dyDescent="0.25">
      <c r="A2036" s="341" t="s">
        <v>1912</v>
      </c>
      <c r="B2036" s="341" t="s">
        <v>1913</v>
      </c>
      <c r="C2036" s="341" t="s">
        <v>673</v>
      </c>
      <c r="F2036" s="341" t="s">
        <v>12</v>
      </c>
      <c r="G2036" s="354">
        <v>45623.459756944445</v>
      </c>
      <c r="H2036" s="354">
        <v>45623.459756944445</v>
      </c>
      <c r="I2036" s="19" t="str">
        <f t="shared" si="341"/>
        <v>J</v>
      </c>
      <c r="J2036" s="19" t="str">
        <f t="shared" si="342"/>
        <v>N</v>
      </c>
      <c r="K2036" s="19" t="str">
        <f t="shared" si="343"/>
        <v>zzzz</v>
      </c>
      <c r="L2036" s="19" t="str">
        <f t="shared" si="344"/>
        <v>NB</v>
      </c>
      <c r="M2036" s="341" t="str">
        <f t="shared" si="345"/>
        <v>T</v>
      </c>
      <c r="N2036" s="359">
        <f t="shared" si="346"/>
        <v>5</v>
      </c>
      <c r="O2036" s="359" t="str">
        <f t="shared" si="347"/>
        <v/>
      </c>
      <c r="P2036" s="341" t="str">
        <f t="shared" si="348"/>
        <v/>
      </c>
      <c r="Q2036" s="359">
        <f t="shared" si="349"/>
        <v>5</v>
      </c>
      <c r="R2036" s="359">
        <f t="shared" si="350"/>
        <v>1648</v>
      </c>
      <c r="S2036" s="359">
        <f t="shared" si="351"/>
        <v>1648</v>
      </c>
    </row>
    <row r="2037" spans="1:19" ht="12.75" customHeight="1" thickBot="1" x14ac:dyDescent="0.25">
      <c r="A2037" s="31" t="s">
        <v>215</v>
      </c>
      <c r="B2037" s="31" t="s">
        <v>1049</v>
      </c>
      <c r="C2037" s="31" t="s">
        <v>673</v>
      </c>
      <c r="F2037" s="31" t="s">
        <v>6</v>
      </c>
      <c r="G2037" s="354">
        <v>45314.466608796298</v>
      </c>
      <c r="H2037" s="354">
        <v>45314.466608796298</v>
      </c>
      <c r="I2037" s="19" t="str">
        <f t="shared" si="341"/>
        <v>J</v>
      </c>
      <c r="J2037" s="19" t="str">
        <f t="shared" si="342"/>
        <v>N</v>
      </c>
      <c r="K2037" s="19" t="str">
        <f t="shared" si="343"/>
        <v>zzzz</v>
      </c>
      <c r="L2037" s="19" t="str">
        <f t="shared" si="344"/>
        <v>PA</v>
      </c>
      <c r="M2037" s="31" t="str">
        <f t="shared" si="345"/>
        <v>T</v>
      </c>
      <c r="N2037" s="620" t="str">
        <f t="shared" si="346"/>
        <v/>
      </c>
      <c r="O2037" s="620" t="str">
        <f t="shared" si="347"/>
        <v/>
      </c>
      <c r="P2037" s="31" t="str">
        <f t="shared" si="348"/>
        <v/>
      </c>
      <c r="Q2037" s="620">
        <f t="shared" si="349"/>
        <v>1</v>
      </c>
      <c r="R2037" s="620">
        <f t="shared" si="350"/>
        <v>1649</v>
      </c>
      <c r="S2037" s="620">
        <f t="shared" si="351"/>
        <v>1649</v>
      </c>
    </row>
    <row r="2038" spans="1:19" ht="12.75" customHeight="1" thickBot="1" x14ac:dyDescent="0.25">
      <c r="A2038" s="31" t="s">
        <v>215</v>
      </c>
      <c r="B2038" s="31" t="s">
        <v>1049</v>
      </c>
      <c r="C2038" s="31" t="s">
        <v>673</v>
      </c>
      <c r="F2038" s="31" t="s">
        <v>9</v>
      </c>
      <c r="G2038" s="354">
        <v>45309.473460648151</v>
      </c>
      <c r="H2038" s="354">
        <v>45632.60733796296</v>
      </c>
      <c r="I2038" s="19" t="str">
        <f t="shared" si="341"/>
        <v>J</v>
      </c>
      <c r="J2038" s="19" t="str">
        <f t="shared" si="342"/>
        <v>N</v>
      </c>
      <c r="K2038" s="19" t="str">
        <f t="shared" si="343"/>
        <v>zzzz</v>
      </c>
      <c r="L2038" s="19" t="str">
        <f t="shared" si="344"/>
        <v>PA</v>
      </c>
      <c r="M2038" s="31" t="str">
        <f t="shared" si="345"/>
        <v>T</v>
      </c>
      <c r="N2038" s="620" t="str">
        <f t="shared" si="346"/>
        <v/>
      </c>
      <c r="O2038" s="620" t="str">
        <f t="shared" si="347"/>
        <v/>
      </c>
      <c r="P2038" s="31" t="str">
        <f t="shared" si="348"/>
        <v/>
      </c>
      <c r="Q2038" s="620">
        <f t="shared" si="349"/>
        <v>2</v>
      </c>
      <c r="R2038" s="620">
        <f t="shared" si="350"/>
        <v>1650</v>
      </c>
      <c r="S2038" s="620">
        <f t="shared" si="351"/>
        <v>1650</v>
      </c>
    </row>
    <row r="2039" spans="1:19" ht="12.75" customHeight="1" thickBot="1" x14ac:dyDescent="0.25">
      <c r="A2039" s="31" t="s">
        <v>215</v>
      </c>
      <c r="B2039" s="31" t="s">
        <v>1049</v>
      </c>
      <c r="C2039" s="31" t="s">
        <v>673</v>
      </c>
      <c r="F2039" s="31" t="s">
        <v>11</v>
      </c>
      <c r="G2039" s="354">
        <v>42989.687627314815</v>
      </c>
      <c r="H2039" s="354">
        <v>45258.548854166664</v>
      </c>
      <c r="I2039" s="19" t="str">
        <f t="shared" si="341"/>
        <v>J</v>
      </c>
      <c r="J2039" s="19" t="str">
        <f t="shared" si="342"/>
        <v>N</v>
      </c>
      <c r="K2039" s="19" t="str">
        <f t="shared" si="343"/>
        <v>zzzz</v>
      </c>
      <c r="L2039" s="19" t="str">
        <f t="shared" si="344"/>
        <v>PA</v>
      </c>
      <c r="M2039" s="31" t="str">
        <f t="shared" si="345"/>
        <v>T</v>
      </c>
      <c r="N2039" s="620" t="str">
        <f t="shared" si="346"/>
        <v/>
      </c>
      <c r="O2039" s="620" t="str">
        <f t="shared" si="347"/>
        <v/>
      </c>
      <c r="P2039" s="31" t="str">
        <f t="shared" si="348"/>
        <v/>
      </c>
      <c r="Q2039" s="620">
        <f t="shared" si="349"/>
        <v>3</v>
      </c>
      <c r="R2039" s="620">
        <f t="shared" si="350"/>
        <v>1651</v>
      </c>
      <c r="S2039" s="620">
        <f t="shared" si="351"/>
        <v>1651</v>
      </c>
    </row>
    <row r="2040" spans="1:19" ht="12.75" customHeight="1" thickBot="1" x14ac:dyDescent="0.25">
      <c r="A2040" s="31" t="s">
        <v>215</v>
      </c>
      <c r="B2040" s="31" t="s">
        <v>1049</v>
      </c>
      <c r="C2040" s="31" t="s">
        <v>673</v>
      </c>
      <c r="F2040" s="31" t="s">
        <v>15</v>
      </c>
      <c r="G2040" s="354">
        <v>44523</v>
      </c>
      <c r="H2040" s="354">
        <v>45660.401064814818</v>
      </c>
      <c r="I2040" s="19" t="str">
        <f t="shared" si="341"/>
        <v>J</v>
      </c>
      <c r="J2040" s="19" t="str">
        <f t="shared" si="342"/>
        <v>N</v>
      </c>
      <c r="K2040" s="19" t="str">
        <f t="shared" si="343"/>
        <v>zzzz</v>
      </c>
      <c r="L2040" s="19" t="str">
        <f t="shared" si="344"/>
        <v>PA</v>
      </c>
      <c r="M2040" s="31" t="str">
        <f t="shared" si="345"/>
        <v>T</v>
      </c>
      <c r="N2040" s="620" t="str">
        <f t="shared" si="346"/>
        <v/>
      </c>
      <c r="O2040" s="620" t="str">
        <f t="shared" si="347"/>
        <v/>
      </c>
      <c r="P2040" s="31" t="str">
        <f t="shared" si="348"/>
        <v/>
      </c>
      <c r="Q2040" s="620">
        <f t="shared" si="349"/>
        <v>4</v>
      </c>
      <c r="R2040" s="620">
        <f t="shared" si="350"/>
        <v>1652</v>
      </c>
      <c r="S2040" s="620">
        <f t="shared" si="351"/>
        <v>1652</v>
      </c>
    </row>
    <row r="2041" spans="1:19" ht="12.75" customHeight="1" thickBot="1" x14ac:dyDescent="0.25">
      <c r="A2041" s="31" t="s">
        <v>215</v>
      </c>
      <c r="B2041" s="31" t="s">
        <v>1049</v>
      </c>
      <c r="C2041" s="31" t="s">
        <v>673</v>
      </c>
      <c r="F2041" s="31" t="s">
        <v>12</v>
      </c>
      <c r="G2041" s="354">
        <v>45812.673888888887</v>
      </c>
      <c r="H2041" s="354">
        <v>45812.673888888887</v>
      </c>
      <c r="I2041" s="19" t="str">
        <f t="shared" si="341"/>
        <v>J</v>
      </c>
      <c r="J2041" s="19" t="str">
        <f t="shared" si="342"/>
        <v>N</v>
      </c>
      <c r="K2041" s="19" t="str">
        <f t="shared" si="343"/>
        <v>zzzz</v>
      </c>
      <c r="L2041" s="19" t="str">
        <f t="shared" si="344"/>
        <v>PA</v>
      </c>
      <c r="M2041" s="31" t="str">
        <f t="shared" si="345"/>
        <v>T</v>
      </c>
      <c r="N2041" s="620" t="str">
        <f t="shared" si="346"/>
        <v/>
      </c>
      <c r="O2041" s="620" t="str">
        <f t="shared" si="347"/>
        <v/>
      </c>
      <c r="P2041" s="31" t="str">
        <f t="shared" si="348"/>
        <v/>
      </c>
      <c r="Q2041" s="620">
        <f t="shared" si="349"/>
        <v>5</v>
      </c>
      <c r="R2041" s="620">
        <f t="shared" si="350"/>
        <v>1653</v>
      </c>
      <c r="S2041" s="620">
        <f t="shared" si="351"/>
        <v>1653</v>
      </c>
    </row>
    <row r="2042" spans="1:19" ht="12.75" customHeight="1" thickBot="1" x14ac:dyDescent="0.25">
      <c r="A2042" s="31" t="s">
        <v>215</v>
      </c>
      <c r="B2042" s="31" t="s">
        <v>1049</v>
      </c>
      <c r="C2042" s="31" t="s">
        <v>673</v>
      </c>
      <c r="F2042" s="31" t="s">
        <v>13</v>
      </c>
      <c r="G2042" s="354">
        <v>43809.43440972222</v>
      </c>
      <c r="H2042" s="354">
        <v>45519.427766203706</v>
      </c>
      <c r="I2042" s="19" t="str">
        <f t="shared" si="341"/>
        <v>J</v>
      </c>
      <c r="J2042" s="19" t="str">
        <f t="shared" si="342"/>
        <v>N</v>
      </c>
      <c r="K2042" s="19" t="str">
        <f t="shared" si="343"/>
        <v>zzzz</v>
      </c>
      <c r="L2042" s="19" t="str">
        <f t="shared" si="344"/>
        <v>PA</v>
      </c>
      <c r="M2042" s="31" t="str">
        <f t="shared" si="345"/>
        <v>T</v>
      </c>
      <c r="N2042" s="620">
        <f t="shared" si="346"/>
        <v>6</v>
      </c>
      <c r="O2042" s="620" t="str">
        <f t="shared" si="347"/>
        <v/>
      </c>
      <c r="P2042" s="31" t="str">
        <f t="shared" si="348"/>
        <v/>
      </c>
      <c r="Q2042" s="620">
        <f t="shared" si="349"/>
        <v>6</v>
      </c>
      <c r="R2042" s="620">
        <f t="shared" si="350"/>
        <v>1654</v>
      </c>
      <c r="S2042" s="620">
        <f t="shared" si="351"/>
        <v>1654</v>
      </c>
    </row>
    <row r="2043" spans="1:19" ht="12.75" customHeight="1" thickBot="1" x14ac:dyDescent="0.25">
      <c r="A2043" s="31" t="s">
        <v>421</v>
      </c>
      <c r="B2043" s="31" t="s">
        <v>944</v>
      </c>
      <c r="C2043" s="31" t="s">
        <v>673</v>
      </c>
      <c r="F2043" s="31" t="s">
        <v>6</v>
      </c>
      <c r="G2043" s="354">
        <v>45314.470150462963</v>
      </c>
      <c r="H2043" s="354">
        <v>45314.470150462963</v>
      </c>
      <c r="I2043" s="19" t="str">
        <f t="shared" si="341"/>
        <v>J</v>
      </c>
      <c r="J2043" s="19" t="str">
        <f t="shared" si="342"/>
        <v>N</v>
      </c>
      <c r="K2043" s="19" t="str">
        <f t="shared" si="343"/>
        <v>zzzz</v>
      </c>
      <c r="L2043" s="19" t="str">
        <f t="shared" si="344"/>
        <v>PM</v>
      </c>
      <c r="M2043" s="31" t="str">
        <f t="shared" si="345"/>
        <v>T</v>
      </c>
      <c r="N2043" s="620" t="str">
        <f t="shared" si="346"/>
        <v/>
      </c>
      <c r="O2043" s="620" t="str">
        <f t="shared" si="347"/>
        <v/>
      </c>
      <c r="P2043" s="31" t="str">
        <f t="shared" si="348"/>
        <v/>
      </c>
      <c r="Q2043" s="620">
        <f t="shared" si="349"/>
        <v>1</v>
      </c>
      <c r="R2043" s="620">
        <f t="shared" si="350"/>
        <v>1655</v>
      </c>
      <c r="S2043" s="620">
        <f t="shared" si="351"/>
        <v>1655</v>
      </c>
    </row>
    <row r="2044" spans="1:19" ht="12.75" customHeight="1" thickBot="1" x14ac:dyDescent="0.25">
      <c r="A2044" s="31" t="s">
        <v>421</v>
      </c>
      <c r="B2044" s="31" t="s">
        <v>1893</v>
      </c>
      <c r="C2044" s="31" t="s">
        <v>673</v>
      </c>
      <c r="F2044" s="31" t="s">
        <v>7</v>
      </c>
      <c r="G2044" s="354">
        <v>45188.349016203705</v>
      </c>
      <c r="H2044" s="354">
        <v>45188.349016203705</v>
      </c>
      <c r="I2044" s="19" t="str">
        <f t="shared" si="341"/>
        <v>J</v>
      </c>
      <c r="J2044" s="19" t="str">
        <f t="shared" si="342"/>
        <v>N</v>
      </c>
      <c r="K2044" s="19" t="str">
        <f t="shared" si="343"/>
        <v>zzzz</v>
      </c>
      <c r="L2044" s="19" t="str">
        <f t="shared" si="344"/>
        <v>PM</v>
      </c>
      <c r="M2044" s="31" t="str">
        <f t="shared" si="345"/>
        <v>T</v>
      </c>
      <c r="N2044" s="620" t="str">
        <f t="shared" si="346"/>
        <v/>
      </c>
      <c r="O2044" s="620" t="str">
        <f t="shared" si="347"/>
        <v/>
      </c>
      <c r="P2044" s="31" t="str">
        <f t="shared" si="348"/>
        <v/>
      </c>
      <c r="Q2044" s="620">
        <f t="shared" si="349"/>
        <v>2</v>
      </c>
      <c r="R2044" s="620">
        <f t="shared" si="350"/>
        <v>1656</v>
      </c>
      <c r="S2044" s="620">
        <f t="shared" si="351"/>
        <v>1656</v>
      </c>
    </row>
    <row r="2045" spans="1:19" ht="12.75" customHeight="1" thickBot="1" x14ac:dyDescent="0.25">
      <c r="A2045" s="31" t="s">
        <v>421</v>
      </c>
      <c r="B2045" s="31" t="s">
        <v>944</v>
      </c>
      <c r="C2045" s="31" t="s">
        <v>673</v>
      </c>
      <c r="F2045" s="31" t="s">
        <v>9</v>
      </c>
      <c r="G2045" s="354">
        <v>45309.494386574072</v>
      </c>
      <c r="H2045" s="354">
        <v>45632.609537037039</v>
      </c>
      <c r="I2045" s="19" t="str">
        <f t="shared" si="341"/>
        <v>J</v>
      </c>
      <c r="J2045" s="19" t="str">
        <f t="shared" si="342"/>
        <v>N</v>
      </c>
      <c r="K2045" s="19" t="str">
        <f t="shared" si="343"/>
        <v>zzzz</v>
      </c>
      <c r="L2045" s="19" t="str">
        <f t="shared" si="344"/>
        <v>PM</v>
      </c>
      <c r="M2045" s="31" t="str">
        <f t="shared" si="345"/>
        <v>T</v>
      </c>
      <c r="N2045" s="620" t="str">
        <f t="shared" si="346"/>
        <v/>
      </c>
      <c r="O2045" s="620" t="str">
        <f t="shared" si="347"/>
        <v/>
      </c>
      <c r="P2045" s="31" t="str">
        <f t="shared" si="348"/>
        <v/>
      </c>
      <c r="Q2045" s="620">
        <f t="shared" si="349"/>
        <v>3</v>
      </c>
      <c r="R2045" s="620">
        <f t="shared" si="350"/>
        <v>1657</v>
      </c>
      <c r="S2045" s="620">
        <f t="shared" si="351"/>
        <v>1657</v>
      </c>
    </row>
    <row r="2046" spans="1:19" ht="12.75" customHeight="1" thickBot="1" x14ac:dyDescent="0.25">
      <c r="A2046" s="31" t="s">
        <v>421</v>
      </c>
      <c r="B2046" s="31" t="s">
        <v>944</v>
      </c>
      <c r="C2046" s="31" t="s">
        <v>673</v>
      </c>
      <c r="F2046" s="31" t="s">
        <v>11</v>
      </c>
      <c r="G2046" s="354">
        <v>45799.350115740737</v>
      </c>
      <c r="H2046" s="354">
        <v>45799.350115740737</v>
      </c>
      <c r="I2046" s="19" t="str">
        <f t="shared" si="341"/>
        <v>J</v>
      </c>
      <c r="J2046" s="19" t="str">
        <f t="shared" si="342"/>
        <v>N</v>
      </c>
      <c r="K2046" s="19" t="str">
        <f t="shared" si="343"/>
        <v>zzzz</v>
      </c>
      <c r="L2046" s="19" t="str">
        <f t="shared" si="344"/>
        <v>PM</v>
      </c>
      <c r="M2046" s="31" t="str">
        <f t="shared" si="345"/>
        <v>T</v>
      </c>
      <c r="N2046" s="620" t="str">
        <f t="shared" si="346"/>
        <v/>
      </c>
      <c r="O2046" s="620" t="str">
        <f t="shared" si="347"/>
        <v/>
      </c>
      <c r="P2046" s="31" t="str">
        <f t="shared" si="348"/>
        <v/>
      </c>
      <c r="Q2046" s="620">
        <f t="shared" si="349"/>
        <v>4</v>
      </c>
      <c r="R2046" s="620">
        <f t="shared" si="350"/>
        <v>1658</v>
      </c>
      <c r="S2046" s="620">
        <f t="shared" si="351"/>
        <v>1658</v>
      </c>
    </row>
    <row r="2047" spans="1:19" ht="12.75" customHeight="1" thickBot="1" x14ac:dyDescent="0.25">
      <c r="A2047" s="31" t="s">
        <v>421</v>
      </c>
      <c r="B2047" s="31" t="s">
        <v>944</v>
      </c>
      <c r="C2047" s="31" t="s">
        <v>673</v>
      </c>
      <c r="F2047" s="31" t="s">
        <v>15</v>
      </c>
      <c r="G2047" s="354">
        <v>38105.459687499999</v>
      </c>
      <c r="H2047" s="354">
        <v>45660.402118055557</v>
      </c>
      <c r="I2047" s="19" t="str">
        <f t="shared" si="341"/>
        <v>J</v>
      </c>
      <c r="J2047" s="19" t="str">
        <f t="shared" si="342"/>
        <v>N</v>
      </c>
      <c r="K2047" s="19" t="str">
        <f t="shared" si="343"/>
        <v>zzzz</v>
      </c>
      <c r="L2047" s="19" t="str">
        <f t="shared" si="344"/>
        <v>PM</v>
      </c>
      <c r="M2047" s="31" t="str">
        <f t="shared" si="345"/>
        <v>T</v>
      </c>
      <c r="N2047" s="620" t="str">
        <f t="shared" si="346"/>
        <v/>
      </c>
      <c r="O2047" s="620" t="str">
        <f t="shared" si="347"/>
        <v/>
      </c>
      <c r="P2047" s="31" t="str">
        <f t="shared" si="348"/>
        <v/>
      </c>
      <c r="Q2047" s="620">
        <f t="shared" si="349"/>
        <v>5</v>
      </c>
      <c r="R2047" s="620">
        <f t="shared" si="350"/>
        <v>1659</v>
      </c>
      <c r="S2047" s="620">
        <f t="shared" si="351"/>
        <v>1659</v>
      </c>
    </row>
    <row r="2048" spans="1:19" ht="12.75" customHeight="1" thickBot="1" x14ac:dyDescent="0.25">
      <c r="A2048" s="31" t="s">
        <v>421</v>
      </c>
      <c r="B2048" s="31" t="s">
        <v>944</v>
      </c>
      <c r="C2048" s="31" t="s">
        <v>673</v>
      </c>
      <c r="F2048" s="31" t="s">
        <v>12</v>
      </c>
      <c r="G2048" s="354">
        <v>45812.67628472222</v>
      </c>
      <c r="H2048" s="354">
        <v>45812.67628472222</v>
      </c>
      <c r="I2048" s="19" t="str">
        <f t="shared" si="341"/>
        <v>J</v>
      </c>
      <c r="J2048" s="19" t="str">
        <f t="shared" si="342"/>
        <v>N</v>
      </c>
      <c r="K2048" s="19" t="str">
        <f t="shared" si="343"/>
        <v>zzzz</v>
      </c>
      <c r="L2048" s="19" t="str">
        <f t="shared" si="344"/>
        <v>PM</v>
      </c>
      <c r="M2048" s="31" t="str">
        <f t="shared" si="345"/>
        <v>T</v>
      </c>
      <c r="N2048" s="620">
        <f t="shared" si="346"/>
        <v>6</v>
      </c>
      <c r="O2048" s="620" t="str">
        <f t="shared" si="347"/>
        <v/>
      </c>
      <c r="P2048" s="31" t="str">
        <f t="shared" si="348"/>
        <v/>
      </c>
      <c r="Q2048" s="620">
        <f t="shared" si="349"/>
        <v>6</v>
      </c>
      <c r="R2048" s="620">
        <f t="shared" si="350"/>
        <v>1660</v>
      </c>
      <c r="S2048" s="620">
        <f t="shared" si="351"/>
        <v>1660</v>
      </c>
    </row>
    <row r="2049" spans="1:19" ht="12.75" customHeight="1" thickBot="1" x14ac:dyDescent="0.25">
      <c r="A2049" s="341" t="s">
        <v>753</v>
      </c>
      <c r="B2049" s="341" t="s">
        <v>754</v>
      </c>
      <c r="C2049" s="341" t="s">
        <v>673</v>
      </c>
      <c r="F2049" s="341" t="s">
        <v>6</v>
      </c>
      <c r="G2049" s="354">
        <v>45314.470335648148</v>
      </c>
      <c r="H2049" s="354">
        <v>45314.470335648148</v>
      </c>
      <c r="I2049" s="19" t="str">
        <f t="shared" si="341"/>
        <v>J</v>
      </c>
      <c r="J2049" s="19" t="str">
        <f t="shared" si="342"/>
        <v>N</v>
      </c>
      <c r="K2049" s="19" t="str">
        <f t="shared" si="343"/>
        <v>zzzz</v>
      </c>
      <c r="L2049" s="19" t="str">
        <f t="shared" si="344"/>
        <v>PM</v>
      </c>
      <c r="M2049" s="31" t="str">
        <f t="shared" si="345"/>
        <v>T</v>
      </c>
      <c r="N2049" s="620" t="str">
        <f t="shared" si="346"/>
        <v/>
      </c>
      <c r="O2049" s="620" t="str">
        <f t="shared" si="347"/>
        <v/>
      </c>
      <c r="P2049" s="31" t="str">
        <f t="shared" si="348"/>
        <v/>
      </c>
      <c r="Q2049" s="620">
        <f t="shared" si="349"/>
        <v>1</v>
      </c>
      <c r="R2049" s="620">
        <f t="shared" si="350"/>
        <v>1661</v>
      </c>
      <c r="S2049" s="620">
        <f t="shared" si="351"/>
        <v>1661</v>
      </c>
    </row>
    <row r="2050" spans="1:19" ht="12.75" customHeight="1" thickBot="1" x14ac:dyDescent="0.25">
      <c r="A2050" s="31" t="s">
        <v>753</v>
      </c>
      <c r="B2050" s="31" t="s">
        <v>754</v>
      </c>
      <c r="C2050" s="31" t="s">
        <v>673</v>
      </c>
      <c r="F2050" s="31" t="s">
        <v>9</v>
      </c>
      <c r="G2050" s="354">
        <v>45309.494537037041</v>
      </c>
      <c r="H2050" s="354">
        <v>45632.609814814816</v>
      </c>
      <c r="I2050" s="19" t="str">
        <f t="shared" ref="I2050:I2113" si="352">IF((LEN(A2050)&gt;2),"J","N")</f>
        <v>J</v>
      </c>
      <c r="J2050" s="19" t="str">
        <f t="shared" ref="J2050:J2113" si="353">IF((D2050&gt;0),"J","N")</f>
        <v>N</v>
      </c>
      <c r="K2050" s="19" t="str">
        <f t="shared" ref="K2050:K2113" si="354">IF((D2050&gt;0),(MID(D2050,1,2)),"zzzz")</f>
        <v>zzzz</v>
      </c>
      <c r="L2050" s="19" t="str">
        <f t="shared" ref="L2050:L2113" si="355">MID(A2050,1,2)</f>
        <v>PM</v>
      </c>
      <c r="M2050" s="31" t="str">
        <f t="shared" ref="M2050:M2113" si="356">MID(A2050,3,1)</f>
        <v>T</v>
      </c>
      <c r="N2050" s="620" t="str">
        <f t="shared" ref="N2050:N2113" si="357">IF(A2050=A2051,"",Q2050)</f>
        <v/>
      </c>
      <c r="O2050" s="620" t="str">
        <f t="shared" ref="O2050:O2113" si="358">IF(D2050=D2051,"",R2050)</f>
        <v/>
      </c>
      <c r="P2050" s="31" t="str">
        <f t="shared" ref="P2050:P2113" si="359">IF(K2050=K2051,"",S2050)</f>
        <v/>
      </c>
      <c r="Q2050" s="620">
        <f t="shared" ref="Q2050:Q2113" si="360">IF(A2050=A2049,Q2049+ 1,1)</f>
        <v>2</v>
      </c>
      <c r="R2050" s="620">
        <f t="shared" ref="R2050:R2113" si="361">IF(D2050=D2049,R2049+ 1,1)</f>
        <v>1662</v>
      </c>
      <c r="S2050" s="620">
        <f t="shared" ref="S2050:S2113" si="362">IF(K2050=K2049,S2049+ 1,1)</f>
        <v>1662</v>
      </c>
    </row>
    <row r="2051" spans="1:19" ht="12.75" customHeight="1" thickBot="1" x14ac:dyDescent="0.25">
      <c r="A2051" s="31" t="s">
        <v>753</v>
      </c>
      <c r="B2051" s="31" t="s">
        <v>754</v>
      </c>
      <c r="C2051" s="31" t="s">
        <v>673</v>
      </c>
      <c r="F2051" s="31" t="s">
        <v>11</v>
      </c>
      <c r="G2051" s="354">
        <v>45803.613576388889</v>
      </c>
      <c r="H2051" s="354">
        <v>45803.613576388889</v>
      </c>
      <c r="I2051" s="19" t="str">
        <f t="shared" si="352"/>
        <v>J</v>
      </c>
      <c r="J2051" s="19" t="str">
        <f t="shared" si="353"/>
        <v>N</v>
      </c>
      <c r="K2051" s="19" t="str">
        <f t="shared" si="354"/>
        <v>zzzz</v>
      </c>
      <c r="L2051" s="19" t="str">
        <f t="shared" si="355"/>
        <v>PM</v>
      </c>
      <c r="M2051" s="31" t="str">
        <f t="shared" si="356"/>
        <v>T</v>
      </c>
      <c r="N2051" s="620" t="str">
        <f t="shared" si="357"/>
        <v/>
      </c>
      <c r="O2051" s="620" t="str">
        <f t="shared" si="358"/>
        <v/>
      </c>
      <c r="P2051" s="31" t="str">
        <f t="shared" si="359"/>
        <v/>
      </c>
      <c r="Q2051" s="620">
        <f t="shared" si="360"/>
        <v>3</v>
      </c>
      <c r="R2051" s="620">
        <f t="shared" si="361"/>
        <v>1663</v>
      </c>
      <c r="S2051" s="620">
        <f t="shared" si="362"/>
        <v>1663</v>
      </c>
    </row>
    <row r="2052" spans="1:19" ht="12.75" customHeight="1" thickBot="1" x14ac:dyDescent="0.25">
      <c r="A2052" s="31" t="s">
        <v>753</v>
      </c>
      <c r="B2052" s="31" t="s">
        <v>754</v>
      </c>
      <c r="C2052" s="31" t="s">
        <v>673</v>
      </c>
      <c r="F2052" s="31" t="s">
        <v>15</v>
      </c>
      <c r="G2052" s="354">
        <v>44523</v>
      </c>
      <c r="H2052" s="354">
        <v>45660.402222222219</v>
      </c>
      <c r="I2052" s="19" t="str">
        <f t="shared" si="352"/>
        <v>J</v>
      </c>
      <c r="J2052" s="19" t="str">
        <f t="shared" si="353"/>
        <v>N</v>
      </c>
      <c r="K2052" s="19" t="str">
        <f t="shared" si="354"/>
        <v>zzzz</v>
      </c>
      <c r="L2052" s="19" t="str">
        <f t="shared" si="355"/>
        <v>PM</v>
      </c>
      <c r="M2052" s="31" t="str">
        <f t="shared" si="356"/>
        <v>T</v>
      </c>
      <c r="N2052" s="620" t="str">
        <f t="shared" si="357"/>
        <v/>
      </c>
      <c r="O2052" s="620" t="str">
        <f t="shared" si="358"/>
        <v/>
      </c>
      <c r="P2052" s="31" t="str">
        <f t="shared" si="359"/>
        <v/>
      </c>
      <c r="Q2052" s="620">
        <f t="shared" si="360"/>
        <v>4</v>
      </c>
      <c r="R2052" s="620">
        <f t="shared" si="361"/>
        <v>1664</v>
      </c>
      <c r="S2052" s="620">
        <f t="shared" si="362"/>
        <v>1664</v>
      </c>
    </row>
    <row r="2053" spans="1:19" ht="12.75" customHeight="1" thickBot="1" x14ac:dyDescent="0.25">
      <c r="A2053" s="341" t="s">
        <v>753</v>
      </c>
      <c r="B2053" s="341" t="s">
        <v>754</v>
      </c>
      <c r="C2053" s="341" t="s">
        <v>673</v>
      </c>
      <c r="F2053" s="341" t="s">
        <v>12</v>
      </c>
      <c r="G2053" s="354">
        <v>45812.676388888889</v>
      </c>
      <c r="H2053" s="354">
        <v>45812.676388888889</v>
      </c>
      <c r="I2053" s="19" t="str">
        <f t="shared" si="352"/>
        <v>J</v>
      </c>
      <c r="J2053" s="19" t="str">
        <f t="shared" si="353"/>
        <v>N</v>
      </c>
      <c r="K2053" s="19" t="str">
        <f t="shared" si="354"/>
        <v>zzzz</v>
      </c>
      <c r="L2053" s="19" t="str">
        <f t="shared" si="355"/>
        <v>PM</v>
      </c>
      <c r="M2053" s="31" t="str">
        <f t="shared" si="356"/>
        <v>T</v>
      </c>
      <c r="N2053" s="620">
        <f t="shared" si="357"/>
        <v>5</v>
      </c>
      <c r="O2053" s="620" t="str">
        <f t="shared" si="358"/>
        <v/>
      </c>
      <c r="P2053" s="31" t="str">
        <f t="shared" si="359"/>
        <v/>
      </c>
      <c r="Q2053" s="620">
        <f t="shared" si="360"/>
        <v>5</v>
      </c>
      <c r="R2053" s="620">
        <f t="shared" si="361"/>
        <v>1665</v>
      </c>
      <c r="S2053" s="620">
        <f t="shared" si="362"/>
        <v>1665</v>
      </c>
    </row>
    <row r="2054" spans="1:19" ht="12.75" customHeight="1" thickBot="1" x14ac:dyDescent="0.25">
      <c r="A2054" s="31" t="s">
        <v>404</v>
      </c>
      <c r="B2054" s="31" t="s">
        <v>859</v>
      </c>
      <c r="C2054" s="31" t="s">
        <v>673</v>
      </c>
      <c r="F2054" s="31" t="s">
        <v>6</v>
      </c>
      <c r="G2054" s="354">
        <v>45314.471238425926</v>
      </c>
      <c r="H2054" s="354">
        <v>45314.471238425926</v>
      </c>
      <c r="I2054" s="19" t="str">
        <f t="shared" si="352"/>
        <v>J</v>
      </c>
      <c r="J2054" s="19" t="str">
        <f t="shared" si="353"/>
        <v>N</v>
      </c>
      <c r="K2054" s="19" t="str">
        <f t="shared" si="354"/>
        <v>zzzz</v>
      </c>
      <c r="L2054" s="19" t="str">
        <f t="shared" si="355"/>
        <v>RB</v>
      </c>
      <c r="M2054" s="31" t="str">
        <f t="shared" si="356"/>
        <v>T</v>
      </c>
      <c r="N2054" s="620" t="str">
        <f t="shared" si="357"/>
        <v/>
      </c>
      <c r="O2054" s="620" t="str">
        <f t="shared" si="358"/>
        <v/>
      </c>
      <c r="P2054" s="31" t="str">
        <f t="shared" si="359"/>
        <v/>
      </c>
      <c r="Q2054" s="620">
        <f t="shared" si="360"/>
        <v>1</v>
      </c>
      <c r="R2054" s="620">
        <f t="shared" si="361"/>
        <v>1666</v>
      </c>
      <c r="S2054" s="620">
        <f t="shared" si="362"/>
        <v>1666</v>
      </c>
    </row>
    <row r="2055" spans="1:19" ht="12.75" customHeight="1" thickBot="1" x14ac:dyDescent="0.25">
      <c r="A2055" s="31" t="s">
        <v>404</v>
      </c>
      <c r="B2055" s="31" t="s">
        <v>859</v>
      </c>
      <c r="C2055" s="31" t="s">
        <v>673</v>
      </c>
      <c r="F2055" s="31" t="s">
        <v>9</v>
      </c>
      <c r="G2055" s="354">
        <v>45309.495254629626</v>
      </c>
      <c r="H2055" s="354">
        <v>45632.610393518517</v>
      </c>
      <c r="I2055" s="19" t="str">
        <f t="shared" si="352"/>
        <v>J</v>
      </c>
      <c r="J2055" s="19" t="str">
        <f t="shared" si="353"/>
        <v>N</v>
      </c>
      <c r="K2055" s="19" t="str">
        <f t="shared" si="354"/>
        <v>zzzz</v>
      </c>
      <c r="L2055" s="19" t="str">
        <f t="shared" si="355"/>
        <v>RB</v>
      </c>
      <c r="M2055" s="31" t="str">
        <f t="shared" si="356"/>
        <v>T</v>
      </c>
      <c r="N2055" s="620" t="str">
        <f t="shared" si="357"/>
        <v/>
      </c>
      <c r="O2055" s="620" t="str">
        <f t="shared" si="358"/>
        <v/>
      </c>
      <c r="P2055" s="31" t="str">
        <f t="shared" si="359"/>
        <v/>
      </c>
      <c r="Q2055" s="620">
        <f t="shared" si="360"/>
        <v>2</v>
      </c>
      <c r="R2055" s="620">
        <f t="shared" si="361"/>
        <v>1667</v>
      </c>
      <c r="S2055" s="620">
        <f t="shared" si="362"/>
        <v>1667</v>
      </c>
    </row>
    <row r="2056" spans="1:19" ht="12.75" customHeight="1" thickBot="1" x14ac:dyDescent="0.25">
      <c r="A2056" s="31" t="s">
        <v>404</v>
      </c>
      <c r="B2056" s="31" t="s">
        <v>859</v>
      </c>
      <c r="C2056" s="31" t="s">
        <v>673</v>
      </c>
      <c r="F2056" s="31" t="s">
        <v>11</v>
      </c>
      <c r="G2056" s="354">
        <v>45803.593854166669</v>
      </c>
      <c r="H2056" s="354">
        <v>45803.593854166669</v>
      </c>
      <c r="I2056" s="19" t="str">
        <f t="shared" si="352"/>
        <v>J</v>
      </c>
      <c r="J2056" s="19" t="str">
        <f t="shared" si="353"/>
        <v>N</v>
      </c>
      <c r="K2056" s="19" t="str">
        <f t="shared" si="354"/>
        <v>zzzz</v>
      </c>
      <c r="L2056" s="19" t="str">
        <f t="shared" si="355"/>
        <v>RB</v>
      </c>
      <c r="M2056" s="31" t="str">
        <f t="shared" si="356"/>
        <v>T</v>
      </c>
      <c r="N2056" s="620" t="str">
        <f t="shared" si="357"/>
        <v/>
      </c>
      <c r="O2056" s="620" t="str">
        <f t="shared" si="358"/>
        <v/>
      </c>
      <c r="P2056" s="31" t="str">
        <f t="shared" si="359"/>
        <v/>
      </c>
      <c r="Q2056" s="620">
        <f t="shared" si="360"/>
        <v>3</v>
      </c>
      <c r="R2056" s="620">
        <f t="shared" si="361"/>
        <v>1668</v>
      </c>
      <c r="S2056" s="620">
        <f t="shared" si="362"/>
        <v>1668</v>
      </c>
    </row>
    <row r="2057" spans="1:19" ht="12.75" customHeight="1" thickBot="1" x14ac:dyDescent="0.25">
      <c r="A2057" s="31" t="s">
        <v>404</v>
      </c>
      <c r="B2057" s="31" t="s">
        <v>859</v>
      </c>
      <c r="C2057" s="31" t="s">
        <v>673</v>
      </c>
      <c r="F2057" s="31" t="s">
        <v>15</v>
      </c>
      <c r="G2057" s="354">
        <v>44523</v>
      </c>
      <c r="H2057" s="354">
        <v>45660.40284722222</v>
      </c>
      <c r="I2057" s="19" t="str">
        <f t="shared" si="352"/>
        <v>J</v>
      </c>
      <c r="J2057" s="19" t="str">
        <f t="shared" si="353"/>
        <v>N</v>
      </c>
      <c r="K2057" s="19" t="str">
        <f t="shared" si="354"/>
        <v>zzzz</v>
      </c>
      <c r="L2057" s="19" t="str">
        <f t="shared" si="355"/>
        <v>RB</v>
      </c>
      <c r="M2057" s="31" t="str">
        <f t="shared" si="356"/>
        <v>T</v>
      </c>
      <c r="N2057" s="620" t="str">
        <f t="shared" si="357"/>
        <v/>
      </c>
      <c r="O2057" s="620" t="str">
        <f t="shared" si="358"/>
        <v/>
      </c>
      <c r="P2057" s="31" t="str">
        <f t="shared" si="359"/>
        <v/>
      </c>
      <c r="Q2057" s="620">
        <f t="shared" si="360"/>
        <v>4</v>
      </c>
      <c r="R2057" s="620">
        <f t="shared" si="361"/>
        <v>1669</v>
      </c>
      <c r="S2057" s="620">
        <f t="shared" si="362"/>
        <v>1669</v>
      </c>
    </row>
    <row r="2058" spans="1:19" ht="12.75" customHeight="1" thickBot="1" x14ac:dyDescent="0.25">
      <c r="A2058" s="31" t="s">
        <v>404</v>
      </c>
      <c r="B2058" s="31" t="s">
        <v>859</v>
      </c>
      <c r="C2058" s="31" t="s">
        <v>673</v>
      </c>
      <c r="F2058" s="31" t="s">
        <v>12</v>
      </c>
      <c r="G2058" s="354">
        <v>39494.368402777778</v>
      </c>
      <c r="H2058" s="354">
        <v>44384.432199074072</v>
      </c>
      <c r="I2058" s="19" t="str">
        <f t="shared" si="352"/>
        <v>J</v>
      </c>
      <c r="J2058" s="19" t="str">
        <f t="shared" si="353"/>
        <v>N</v>
      </c>
      <c r="K2058" s="19" t="str">
        <f t="shared" si="354"/>
        <v>zzzz</v>
      </c>
      <c r="L2058" s="19" t="str">
        <f t="shared" si="355"/>
        <v>RB</v>
      </c>
      <c r="M2058" s="31" t="str">
        <f t="shared" si="356"/>
        <v>T</v>
      </c>
      <c r="N2058" s="620">
        <f t="shared" si="357"/>
        <v>5</v>
      </c>
      <c r="O2058" s="620" t="str">
        <f t="shared" si="358"/>
        <v/>
      </c>
      <c r="P2058" s="31" t="str">
        <f t="shared" si="359"/>
        <v/>
      </c>
      <c r="Q2058" s="620">
        <f t="shared" si="360"/>
        <v>5</v>
      </c>
      <c r="R2058" s="620">
        <f t="shared" si="361"/>
        <v>1670</v>
      </c>
      <c r="S2058" s="620">
        <f t="shared" si="362"/>
        <v>1670</v>
      </c>
    </row>
    <row r="2059" spans="1:19" ht="12.75" customHeight="1" thickBot="1" x14ac:dyDescent="0.25">
      <c r="A2059" s="341" t="s">
        <v>401</v>
      </c>
      <c r="B2059" s="341" t="s">
        <v>860</v>
      </c>
      <c r="C2059" s="341" t="s">
        <v>673</v>
      </c>
      <c r="F2059" s="341" t="s">
        <v>6</v>
      </c>
      <c r="G2059" s="354">
        <v>45314.47693287037</v>
      </c>
      <c r="H2059" s="354">
        <v>45314.47693287037</v>
      </c>
      <c r="I2059" s="19" t="str">
        <f t="shared" si="352"/>
        <v>J</v>
      </c>
      <c r="J2059" s="19" t="str">
        <f t="shared" si="353"/>
        <v>N</v>
      </c>
      <c r="K2059" s="19" t="str">
        <f t="shared" si="354"/>
        <v>zzzz</v>
      </c>
      <c r="L2059" s="19" t="str">
        <f t="shared" si="355"/>
        <v>RM</v>
      </c>
      <c r="M2059" s="31" t="str">
        <f t="shared" si="356"/>
        <v>T</v>
      </c>
      <c r="N2059" s="620" t="str">
        <f t="shared" si="357"/>
        <v/>
      </c>
      <c r="O2059" s="620" t="str">
        <f t="shared" si="358"/>
        <v/>
      </c>
      <c r="P2059" s="31" t="str">
        <f t="shared" si="359"/>
        <v/>
      </c>
      <c r="Q2059" s="620">
        <f t="shared" si="360"/>
        <v>1</v>
      </c>
      <c r="R2059" s="620">
        <f t="shared" si="361"/>
        <v>1671</v>
      </c>
      <c r="S2059" s="620">
        <f t="shared" si="362"/>
        <v>1671</v>
      </c>
    </row>
    <row r="2060" spans="1:19" ht="12.75" customHeight="1" thickBot="1" x14ac:dyDescent="0.25">
      <c r="A2060" s="341" t="s">
        <v>401</v>
      </c>
      <c r="B2060" s="341" t="s">
        <v>571</v>
      </c>
      <c r="C2060" s="341" t="s">
        <v>673</v>
      </c>
      <c r="F2060" s="341" t="s">
        <v>7</v>
      </c>
      <c r="G2060" s="354">
        <v>41563</v>
      </c>
      <c r="H2060" s="354">
        <v>44984.672638888886</v>
      </c>
      <c r="I2060" s="19" t="str">
        <f t="shared" si="352"/>
        <v>J</v>
      </c>
      <c r="J2060" s="19" t="str">
        <f t="shared" si="353"/>
        <v>N</v>
      </c>
      <c r="K2060" s="19" t="str">
        <f t="shared" si="354"/>
        <v>zzzz</v>
      </c>
      <c r="L2060" s="19" t="str">
        <f t="shared" si="355"/>
        <v>RM</v>
      </c>
      <c r="M2060" s="341" t="str">
        <f t="shared" si="356"/>
        <v>T</v>
      </c>
      <c r="N2060" s="359" t="str">
        <f t="shared" si="357"/>
        <v/>
      </c>
      <c r="O2060" s="359" t="str">
        <f t="shared" si="358"/>
        <v/>
      </c>
      <c r="P2060" s="341" t="str">
        <f t="shared" si="359"/>
        <v/>
      </c>
      <c r="Q2060" s="359">
        <f t="shared" si="360"/>
        <v>2</v>
      </c>
      <c r="R2060" s="359">
        <f t="shared" si="361"/>
        <v>1672</v>
      </c>
      <c r="S2060" s="359">
        <f t="shared" si="362"/>
        <v>1672</v>
      </c>
    </row>
    <row r="2061" spans="1:19" ht="12.75" customHeight="1" thickBot="1" x14ac:dyDescent="0.25">
      <c r="A2061" s="31" t="s">
        <v>401</v>
      </c>
      <c r="B2061" s="31" t="s">
        <v>860</v>
      </c>
      <c r="C2061" s="31" t="s">
        <v>673</v>
      </c>
      <c r="F2061" s="31" t="s">
        <v>9</v>
      </c>
      <c r="G2061" s="354">
        <v>43117.521365740744</v>
      </c>
      <c r="H2061" s="354">
        <v>45632.611307870371</v>
      </c>
      <c r="I2061" s="19" t="str">
        <f t="shared" si="352"/>
        <v>J</v>
      </c>
      <c r="J2061" s="19" t="str">
        <f t="shared" si="353"/>
        <v>N</v>
      </c>
      <c r="K2061" s="19" t="str">
        <f t="shared" si="354"/>
        <v>zzzz</v>
      </c>
      <c r="L2061" s="19" t="str">
        <f t="shared" si="355"/>
        <v>RM</v>
      </c>
      <c r="M2061" s="31" t="str">
        <f t="shared" si="356"/>
        <v>T</v>
      </c>
      <c r="N2061" s="620" t="str">
        <f t="shared" si="357"/>
        <v/>
      </c>
      <c r="O2061" s="620" t="str">
        <f t="shared" si="358"/>
        <v/>
      </c>
      <c r="P2061" s="31" t="str">
        <f t="shared" si="359"/>
        <v/>
      </c>
      <c r="Q2061" s="620">
        <f t="shared" si="360"/>
        <v>3</v>
      </c>
      <c r="R2061" s="620">
        <f t="shared" si="361"/>
        <v>1673</v>
      </c>
      <c r="S2061" s="620">
        <f t="shared" si="362"/>
        <v>1673</v>
      </c>
    </row>
    <row r="2062" spans="1:19" ht="12.75" customHeight="1" thickBot="1" x14ac:dyDescent="0.25">
      <c r="A2062" s="31" t="s">
        <v>401</v>
      </c>
      <c r="B2062" s="31" t="s">
        <v>605</v>
      </c>
      <c r="C2062" s="31" t="s">
        <v>673</v>
      </c>
      <c r="E2062" s="358"/>
      <c r="F2062" s="31" t="s">
        <v>10</v>
      </c>
      <c r="G2062" s="354">
        <v>40599.48170138889</v>
      </c>
      <c r="H2062" s="354">
        <v>45453.654490740744</v>
      </c>
      <c r="I2062" s="19" t="str">
        <f t="shared" si="352"/>
        <v>J</v>
      </c>
      <c r="J2062" s="19" t="str">
        <f t="shared" si="353"/>
        <v>N</v>
      </c>
      <c r="K2062" s="19" t="str">
        <f t="shared" si="354"/>
        <v>zzzz</v>
      </c>
      <c r="L2062" s="19" t="str">
        <f t="shared" si="355"/>
        <v>RM</v>
      </c>
      <c r="M2062" s="31" t="str">
        <f t="shared" si="356"/>
        <v>T</v>
      </c>
      <c r="N2062" s="620" t="str">
        <f t="shared" si="357"/>
        <v/>
      </c>
      <c r="O2062" s="620" t="str">
        <f t="shared" si="358"/>
        <v/>
      </c>
      <c r="P2062" s="31" t="str">
        <f t="shared" si="359"/>
        <v/>
      </c>
      <c r="Q2062" s="620">
        <f t="shared" si="360"/>
        <v>4</v>
      </c>
      <c r="R2062" s="620">
        <f t="shared" si="361"/>
        <v>1674</v>
      </c>
      <c r="S2062" s="620">
        <f t="shared" si="362"/>
        <v>1674</v>
      </c>
    </row>
    <row r="2063" spans="1:19" ht="12.75" customHeight="1" thickBot="1" x14ac:dyDescent="0.25">
      <c r="A2063" s="31" t="s">
        <v>401</v>
      </c>
      <c r="B2063" s="31" t="s">
        <v>860</v>
      </c>
      <c r="C2063" s="31" t="s">
        <v>673</v>
      </c>
      <c r="F2063" s="31" t="s">
        <v>11</v>
      </c>
      <c r="G2063" s="354">
        <v>45803.594537037039</v>
      </c>
      <c r="H2063" s="354">
        <v>45803.594537037039</v>
      </c>
      <c r="I2063" s="19" t="str">
        <f t="shared" si="352"/>
        <v>J</v>
      </c>
      <c r="J2063" s="19" t="str">
        <f t="shared" si="353"/>
        <v>N</v>
      </c>
      <c r="K2063" s="19" t="str">
        <f t="shared" si="354"/>
        <v>zzzz</v>
      </c>
      <c r="L2063" s="19" t="str">
        <f t="shared" si="355"/>
        <v>RM</v>
      </c>
      <c r="M2063" s="31" t="str">
        <f t="shared" si="356"/>
        <v>T</v>
      </c>
      <c r="N2063" s="620" t="str">
        <f t="shared" si="357"/>
        <v/>
      </c>
      <c r="O2063" s="620" t="str">
        <f t="shared" si="358"/>
        <v/>
      </c>
      <c r="P2063" s="31" t="str">
        <f t="shared" si="359"/>
        <v/>
      </c>
      <c r="Q2063" s="620">
        <f t="shared" si="360"/>
        <v>5</v>
      </c>
      <c r="R2063" s="620">
        <f t="shared" si="361"/>
        <v>1675</v>
      </c>
      <c r="S2063" s="620">
        <f t="shared" si="362"/>
        <v>1675</v>
      </c>
    </row>
    <row r="2064" spans="1:19" ht="12.75" customHeight="1" thickBot="1" x14ac:dyDescent="0.25">
      <c r="A2064" s="31" t="s">
        <v>401</v>
      </c>
      <c r="B2064" s="31" t="s">
        <v>860</v>
      </c>
      <c r="C2064" s="31" t="s">
        <v>673</v>
      </c>
      <c r="F2064" s="31" t="s">
        <v>15</v>
      </c>
      <c r="G2064" s="354">
        <v>44523</v>
      </c>
      <c r="H2064" s="354">
        <v>45660.403564814813</v>
      </c>
      <c r="I2064" s="19" t="str">
        <f t="shared" si="352"/>
        <v>J</v>
      </c>
      <c r="J2064" s="19" t="str">
        <f t="shared" si="353"/>
        <v>N</v>
      </c>
      <c r="K2064" s="19" t="str">
        <f t="shared" si="354"/>
        <v>zzzz</v>
      </c>
      <c r="L2064" s="19" t="str">
        <f t="shared" si="355"/>
        <v>RM</v>
      </c>
      <c r="M2064" s="31" t="str">
        <f t="shared" si="356"/>
        <v>T</v>
      </c>
      <c r="N2064" s="620" t="str">
        <f t="shared" si="357"/>
        <v/>
      </c>
      <c r="O2064" s="620" t="str">
        <f t="shared" si="358"/>
        <v/>
      </c>
      <c r="P2064" s="31" t="str">
        <f t="shared" si="359"/>
        <v/>
      </c>
      <c r="Q2064" s="620">
        <f t="shared" si="360"/>
        <v>6</v>
      </c>
      <c r="R2064" s="620">
        <f t="shared" si="361"/>
        <v>1676</v>
      </c>
      <c r="S2064" s="620">
        <f t="shared" si="362"/>
        <v>1676</v>
      </c>
    </row>
    <row r="2065" spans="1:19" ht="12.75" customHeight="1" thickBot="1" x14ac:dyDescent="0.25">
      <c r="A2065" s="341" t="s">
        <v>401</v>
      </c>
      <c r="B2065" s="341" t="s">
        <v>860</v>
      </c>
      <c r="C2065" s="341" t="s">
        <v>673</v>
      </c>
      <c r="F2065" s="341" t="s">
        <v>12</v>
      </c>
      <c r="G2065" s="354">
        <v>38758.464525462965</v>
      </c>
      <c r="H2065" s="354">
        <v>44756.487754629627</v>
      </c>
      <c r="I2065" s="19" t="str">
        <f t="shared" si="352"/>
        <v>J</v>
      </c>
      <c r="J2065" s="19" t="str">
        <f t="shared" si="353"/>
        <v>N</v>
      </c>
      <c r="K2065" s="19" t="str">
        <f t="shared" si="354"/>
        <v>zzzz</v>
      </c>
      <c r="L2065" s="19" t="str">
        <f t="shared" si="355"/>
        <v>RM</v>
      </c>
      <c r="M2065" s="31" t="str">
        <f t="shared" si="356"/>
        <v>T</v>
      </c>
      <c r="N2065" s="620">
        <f t="shared" si="357"/>
        <v>7</v>
      </c>
      <c r="O2065" s="620" t="str">
        <f t="shared" si="358"/>
        <v/>
      </c>
      <c r="P2065" s="31" t="str">
        <f t="shared" si="359"/>
        <v/>
      </c>
      <c r="Q2065" s="620">
        <f t="shared" si="360"/>
        <v>7</v>
      </c>
      <c r="R2065" s="620">
        <f t="shared" si="361"/>
        <v>1677</v>
      </c>
      <c r="S2065" s="620">
        <f t="shared" si="362"/>
        <v>1677</v>
      </c>
    </row>
    <row r="2066" spans="1:19" ht="12.75" customHeight="1" thickBot="1" x14ac:dyDescent="0.25">
      <c r="A2066" s="341" t="s">
        <v>101</v>
      </c>
      <c r="B2066" s="341" t="s">
        <v>763</v>
      </c>
      <c r="C2066" s="341" t="s">
        <v>673</v>
      </c>
      <c r="F2066" s="341" t="s">
        <v>6</v>
      </c>
      <c r="G2066" s="354">
        <v>45314.479814814818</v>
      </c>
      <c r="H2066" s="354">
        <v>45314.479814814818</v>
      </c>
      <c r="I2066" s="19" t="str">
        <f t="shared" si="352"/>
        <v>J</v>
      </c>
      <c r="J2066" s="19" t="str">
        <f t="shared" si="353"/>
        <v>N</v>
      </c>
      <c r="K2066" s="19" t="str">
        <f t="shared" si="354"/>
        <v>zzzz</v>
      </c>
      <c r="L2066" s="19" t="str">
        <f t="shared" si="355"/>
        <v>SB</v>
      </c>
      <c r="M2066" s="31" t="str">
        <f t="shared" si="356"/>
        <v>T</v>
      </c>
      <c r="N2066" s="620" t="str">
        <f t="shared" si="357"/>
        <v/>
      </c>
      <c r="O2066" s="620" t="str">
        <f t="shared" si="358"/>
        <v/>
      </c>
      <c r="P2066" s="31" t="str">
        <f t="shared" si="359"/>
        <v/>
      </c>
      <c r="Q2066" s="620">
        <f t="shared" si="360"/>
        <v>1</v>
      </c>
      <c r="R2066" s="620">
        <f t="shared" si="361"/>
        <v>1678</v>
      </c>
      <c r="S2066" s="620">
        <f t="shared" si="362"/>
        <v>1678</v>
      </c>
    </row>
    <row r="2067" spans="1:19" ht="12.75" customHeight="1" thickBot="1" x14ac:dyDescent="0.25">
      <c r="A2067" s="341" t="s">
        <v>101</v>
      </c>
      <c r="B2067" s="341" t="s">
        <v>763</v>
      </c>
      <c r="C2067" s="341" t="s">
        <v>673</v>
      </c>
      <c r="F2067" s="341" t="s">
        <v>9</v>
      </c>
      <c r="G2067" s="354">
        <v>45309.500613425924</v>
      </c>
      <c r="H2067" s="354">
        <v>45632.615613425929</v>
      </c>
      <c r="I2067" s="19" t="str">
        <f t="shared" si="352"/>
        <v>J</v>
      </c>
      <c r="J2067" s="19" t="str">
        <f t="shared" si="353"/>
        <v>N</v>
      </c>
      <c r="K2067" s="19" t="str">
        <f t="shared" si="354"/>
        <v>zzzz</v>
      </c>
      <c r="L2067" s="19" t="str">
        <f t="shared" si="355"/>
        <v>SB</v>
      </c>
      <c r="M2067" s="341" t="str">
        <f t="shared" si="356"/>
        <v>T</v>
      </c>
      <c r="N2067" s="359" t="str">
        <f t="shared" si="357"/>
        <v/>
      </c>
      <c r="O2067" s="359" t="str">
        <f t="shared" si="358"/>
        <v/>
      </c>
      <c r="P2067" s="341" t="str">
        <f t="shared" si="359"/>
        <v/>
      </c>
      <c r="Q2067" s="359">
        <f t="shared" si="360"/>
        <v>2</v>
      </c>
      <c r="R2067" s="359">
        <f t="shared" si="361"/>
        <v>1679</v>
      </c>
      <c r="S2067" s="359">
        <f t="shared" si="362"/>
        <v>1679</v>
      </c>
    </row>
    <row r="2068" spans="1:19" ht="12.75" customHeight="1" thickBot="1" x14ac:dyDescent="0.25">
      <c r="A2068" s="31" t="s">
        <v>101</v>
      </c>
      <c r="B2068" s="31" t="s">
        <v>763</v>
      </c>
      <c r="C2068" s="31" t="s">
        <v>673</v>
      </c>
      <c r="F2068" s="31" t="s">
        <v>11</v>
      </c>
      <c r="G2068" s="354">
        <v>45799.584108796298</v>
      </c>
      <c r="H2068" s="354">
        <v>45799.584108796298</v>
      </c>
      <c r="I2068" s="19" t="str">
        <f t="shared" si="352"/>
        <v>J</v>
      </c>
      <c r="J2068" s="19" t="str">
        <f t="shared" si="353"/>
        <v>N</v>
      </c>
      <c r="K2068" s="19" t="str">
        <f t="shared" si="354"/>
        <v>zzzz</v>
      </c>
      <c r="L2068" s="19" t="str">
        <f t="shared" si="355"/>
        <v>SB</v>
      </c>
      <c r="M2068" s="31" t="str">
        <f t="shared" si="356"/>
        <v>T</v>
      </c>
      <c r="N2068" s="620" t="str">
        <f t="shared" si="357"/>
        <v/>
      </c>
      <c r="O2068" s="620" t="str">
        <f t="shared" si="358"/>
        <v/>
      </c>
      <c r="P2068" s="31" t="str">
        <f t="shared" si="359"/>
        <v/>
      </c>
      <c r="Q2068" s="620">
        <f t="shared" si="360"/>
        <v>3</v>
      </c>
      <c r="R2068" s="620">
        <f t="shared" si="361"/>
        <v>1680</v>
      </c>
      <c r="S2068" s="620">
        <f t="shared" si="362"/>
        <v>1680</v>
      </c>
    </row>
    <row r="2069" spans="1:19" ht="12.75" customHeight="1" thickBot="1" x14ac:dyDescent="0.25">
      <c r="A2069" s="31" t="s">
        <v>101</v>
      </c>
      <c r="B2069" s="31" t="s">
        <v>763</v>
      </c>
      <c r="C2069" s="31" t="s">
        <v>673</v>
      </c>
      <c r="F2069" s="31" t="s">
        <v>15</v>
      </c>
      <c r="G2069" s="354">
        <v>44523</v>
      </c>
      <c r="H2069" s="354">
        <v>44603.428159722222</v>
      </c>
      <c r="I2069" s="19" t="str">
        <f t="shared" si="352"/>
        <v>J</v>
      </c>
      <c r="J2069" s="19" t="str">
        <f t="shared" si="353"/>
        <v>N</v>
      </c>
      <c r="K2069" s="19" t="str">
        <f t="shared" si="354"/>
        <v>zzzz</v>
      </c>
      <c r="L2069" s="19" t="str">
        <f t="shared" si="355"/>
        <v>SB</v>
      </c>
      <c r="M2069" s="31" t="str">
        <f t="shared" si="356"/>
        <v>T</v>
      </c>
      <c r="N2069" s="620" t="str">
        <f t="shared" si="357"/>
        <v/>
      </c>
      <c r="O2069" s="620" t="str">
        <f t="shared" si="358"/>
        <v/>
      </c>
      <c r="P2069" s="31" t="str">
        <f t="shared" si="359"/>
        <v/>
      </c>
      <c r="Q2069" s="620">
        <f t="shared" si="360"/>
        <v>4</v>
      </c>
      <c r="R2069" s="620">
        <f t="shared" si="361"/>
        <v>1681</v>
      </c>
      <c r="S2069" s="620">
        <f t="shared" si="362"/>
        <v>1681</v>
      </c>
    </row>
    <row r="2070" spans="1:19" ht="12.75" customHeight="1" thickBot="1" x14ac:dyDescent="0.25">
      <c r="A2070" s="341" t="s">
        <v>101</v>
      </c>
      <c r="B2070" s="341" t="s">
        <v>763</v>
      </c>
      <c r="C2070" s="341" t="s">
        <v>673</v>
      </c>
      <c r="F2070" s="341" t="s">
        <v>12</v>
      </c>
      <c r="G2070" s="354">
        <v>45812.683449074073</v>
      </c>
      <c r="H2070" s="354">
        <v>45812.683449074073</v>
      </c>
      <c r="I2070" s="19" t="str">
        <f t="shared" si="352"/>
        <v>J</v>
      </c>
      <c r="J2070" s="19" t="str">
        <f t="shared" si="353"/>
        <v>N</v>
      </c>
      <c r="K2070" s="19" t="str">
        <f t="shared" si="354"/>
        <v>zzzz</v>
      </c>
      <c r="L2070" s="19" t="str">
        <f t="shared" si="355"/>
        <v>SB</v>
      </c>
      <c r="M2070" s="31" t="str">
        <f t="shared" si="356"/>
        <v>T</v>
      </c>
      <c r="N2070" s="620" t="str">
        <f t="shared" si="357"/>
        <v/>
      </c>
      <c r="O2070" s="620" t="str">
        <f t="shared" si="358"/>
        <v/>
      </c>
      <c r="P2070" s="31" t="str">
        <f t="shared" si="359"/>
        <v/>
      </c>
      <c r="Q2070" s="620">
        <f t="shared" si="360"/>
        <v>5</v>
      </c>
      <c r="R2070" s="620">
        <f t="shared" si="361"/>
        <v>1682</v>
      </c>
      <c r="S2070" s="620">
        <f t="shared" si="362"/>
        <v>1682</v>
      </c>
    </row>
    <row r="2071" spans="1:19" ht="12.75" customHeight="1" thickBot="1" x14ac:dyDescent="0.25">
      <c r="A2071" s="31" t="s">
        <v>101</v>
      </c>
      <c r="B2071" s="31" t="s">
        <v>763</v>
      </c>
      <c r="C2071" s="31" t="s">
        <v>673</v>
      </c>
      <c r="F2071" s="31" t="s">
        <v>13</v>
      </c>
      <c r="G2071" s="354">
        <v>43809.456956018519</v>
      </c>
      <c r="H2071" s="354">
        <v>45538.649733796294</v>
      </c>
      <c r="I2071" s="19" t="str">
        <f t="shared" si="352"/>
        <v>J</v>
      </c>
      <c r="J2071" s="19" t="str">
        <f t="shared" si="353"/>
        <v>N</v>
      </c>
      <c r="K2071" s="19" t="str">
        <f t="shared" si="354"/>
        <v>zzzz</v>
      </c>
      <c r="L2071" s="19" t="str">
        <f t="shared" si="355"/>
        <v>SB</v>
      </c>
      <c r="M2071" s="31" t="str">
        <f t="shared" si="356"/>
        <v>T</v>
      </c>
      <c r="N2071" s="620">
        <f t="shared" si="357"/>
        <v>6</v>
      </c>
      <c r="O2071" s="620" t="str">
        <f t="shared" si="358"/>
        <v/>
      </c>
      <c r="P2071" s="31" t="str">
        <f t="shared" si="359"/>
        <v/>
      </c>
      <c r="Q2071" s="620">
        <f t="shared" si="360"/>
        <v>6</v>
      </c>
      <c r="R2071" s="620">
        <f t="shared" si="361"/>
        <v>1683</v>
      </c>
      <c r="S2071" s="620">
        <f t="shared" si="362"/>
        <v>1683</v>
      </c>
    </row>
    <row r="2072" spans="1:19" ht="12.75" customHeight="1" thickBot="1" x14ac:dyDescent="0.25">
      <c r="A2072" s="31" t="s">
        <v>857</v>
      </c>
      <c r="B2072" s="31" t="s">
        <v>1004</v>
      </c>
      <c r="C2072" s="31" t="s">
        <v>673</v>
      </c>
      <c r="F2072" s="31" t="s">
        <v>6</v>
      </c>
      <c r="G2072" s="354">
        <v>45314.482430555552</v>
      </c>
      <c r="H2072" s="354">
        <v>45314.482430555552</v>
      </c>
      <c r="I2072" s="19" t="str">
        <f t="shared" si="352"/>
        <v>J</v>
      </c>
      <c r="J2072" s="19" t="str">
        <f t="shared" si="353"/>
        <v>N</v>
      </c>
      <c r="K2072" s="19" t="str">
        <f t="shared" si="354"/>
        <v>zzzz</v>
      </c>
      <c r="L2072" s="19" t="str">
        <f t="shared" si="355"/>
        <v>SR</v>
      </c>
      <c r="M2072" s="31" t="str">
        <f t="shared" si="356"/>
        <v>T</v>
      </c>
      <c r="N2072" s="620" t="str">
        <f t="shared" si="357"/>
        <v/>
      </c>
      <c r="O2072" s="620" t="str">
        <f t="shared" si="358"/>
        <v/>
      </c>
      <c r="P2072" s="31" t="str">
        <f t="shared" si="359"/>
        <v/>
      </c>
      <c r="Q2072" s="620">
        <f t="shared" si="360"/>
        <v>1</v>
      </c>
      <c r="R2072" s="620">
        <f t="shared" si="361"/>
        <v>1684</v>
      </c>
      <c r="S2072" s="620">
        <f t="shared" si="362"/>
        <v>1684</v>
      </c>
    </row>
    <row r="2073" spans="1:19" ht="12.75" customHeight="1" thickBot="1" x14ac:dyDescent="0.25">
      <c r="A2073" s="31" t="s">
        <v>857</v>
      </c>
      <c r="B2073" s="31" t="s">
        <v>601</v>
      </c>
      <c r="C2073" s="31" t="s">
        <v>673</v>
      </c>
      <c r="F2073" s="31" t="s">
        <v>7</v>
      </c>
      <c r="G2073" s="354">
        <v>41464.430879629632</v>
      </c>
      <c r="H2073" s="354">
        <v>45391.376736111109</v>
      </c>
      <c r="I2073" s="19" t="str">
        <f t="shared" si="352"/>
        <v>J</v>
      </c>
      <c r="J2073" s="19" t="str">
        <f t="shared" si="353"/>
        <v>N</v>
      </c>
      <c r="K2073" s="19" t="str">
        <f t="shared" si="354"/>
        <v>zzzz</v>
      </c>
      <c r="L2073" s="19" t="str">
        <f t="shared" si="355"/>
        <v>SR</v>
      </c>
      <c r="M2073" s="31" t="str">
        <f t="shared" si="356"/>
        <v>T</v>
      </c>
      <c r="N2073" s="620" t="str">
        <f t="shared" si="357"/>
        <v/>
      </c>
      <c r="O2073" s="620" t="str">
        <f t="shared" si="358"/>
        <v/>
      </c>
      <c r="P2073" s="31" t="str">
        <f t="shared" si="359"/>
        <v/>
      </c>
      <c r="Q2073" s="620">
        <f t="shared" si="360"/>
        <v>2</v>
      </c>
      <c r="R2073" s="620">
        <f t="shared" si="361"/>
        <v>1685</v>
      </c>
      <c r="S2073" s="620">
        <f t="shared" si="362"/>
        <v>1685</v>
      </c>
    </row>
    <row r="2074" spans="1:19" ht="12.75" customHeight="1" thickBot="1" x14ac:dyDescent="0.25">
      <c r="A2074" s="31" t="s">
        <v>857</v>
      </c>
      <c r="B2074" s="31" t="s">
        <v>1004</v>
      </c>
      <c r="C2074" s="31" t="s">
        <v>673</v>
      </c>
      <c r="F2074" s="31" t="s">
        <v>9</v>
      </c>
      <c r="G2074" s="354">
        <v>45309.61215277778</v>
      </c>
      <c r="H2074" s="354">
        <v>45632.619930555556</v>
      </c>
      <c r="I2074" s="19" t="str">
        <f t="shared" si="352"/>
        <v>J</v>
      </c>
      <c r="J2074" s="19" t="str">
        <f t="shared" si="353"/>
        <v>N</v>
      </c>
      <c r="K2074" s="19" t="str">
        <f t="shared" si="354"/>
        <v>zzzz</v>
      </c>
      <c r="L2074" s="19" t="str">
        <f t="shared" si="355"/>
        <v>SR</v>
      </c>
      <c r="M2074" s="31" t="str">
        <f t="shared" si="356"/>
        <v>T</v>
      </c>
      <c r="N2074" s="620" t="str">
        <f t="shared" si="357"/>
        <v/>
      </c>
      <c r="O2074" s="620" t="str">
        <f t="shared" si="358"/>
        <v/>
      </c>
      <c r="P2074" s="31" t="str">
        <f t="shared" si="359"/>
        <v/>
      </c>
      <c r="Q2074" s="620">
        <f t="shared" si="360"/>
        <v>3</v>
      </c>
      <c r="R2074" s="620">
        <f t="shared" si="361"/>
        <v>1686</v>
      </c>
      <c r="S2074" s="620">
        <f t="shared" si="362"/>
        <v>1686</v>
      </c>
    </row>
    <row r="2075" spans="1:19" ht="12.75" customHeight="1" thickBot="1" x14ac:dyDescent="0.25">
      <c r="A2075" s="31" t="s">
        <v>857</v>
      </c>
      <c r="B2075" s="31" t="s">
        <v>1004</v>
      </c>
      <c r="C2075" s="31" t="s">
        <v>673</v>
      </c>
      <c r="F2075" s="31" t="s">
        <v>11</v>
      </c>
      <c r="G2075" s="354">
        <v>45803.59275462963</v>
      </c>
      <c r="H2075" s="354">
        <v>45803.59275462963</v>
      </c>
      <c r="I2075" s="19" t="str">
        <f t="shared" si="352"/>
        <v>J</v>
      </c>
      <c r="J2075" s="19" t="str">
        <f t="shared" si="353"/>
        <v>N</v>
      </c>
      <c r="K2075" s="19" t="str">
        <f t="shared" si="354"/>
        <v>zzzz</v>
      </c>
      <c r="L2075" s="19" t="str">
        <f t="shared" si="355"/>
        <v>SR</v>
      </c>
      <c r="M2075" s="31" t="str">
        <f t="shared" si="356"/>
        <v>T</v>
      </c>
      <c r="N2075" s="620" t="str">
        <f t="shared" si="357"/>
        <v/>
      </c>
      <c r="O2075" s="620" t="str">
        <f t="shared" si="358"/>
        <v/>
      </c>
      <c r="P2075" s="31" t="str">
        <f t="shared" si="359"/>
        <v/>
      </c>
      <c r="Q2075" s="620">
        <f t="shared" si="360"/>
        <v>4</v>
      </c>
      <c r="R2075" s="620">
        <f t="shared" si="361"/>
        <v>1687</v>
      </c>
      <c r="S2075" s="620">
        <f t="shared" si="362"/>
        <v>1687</v>
      </c>
    </row>
    <row r="2076" spans="1:19" ht="12.75" customHeight="1" thickBot="1" x14ac:dyDescent="0.25">
      <c r="A2076" s="31" t="s">
        <v>857</v>
      </c>
      <c r="B2076" s="31" t="s">
        <v>1004</v>
      </c>
      <c r="C2076" s="31" t="s">
        <v>673</v>
      </c>
      <c r="F2076" s="31" t="s">
        <v>15</v>
      </c>
      <c r="G2076" s="354">
        <v>44523</v>
      </c>
      <c r="H2076" s="354">
        <v>45660.405243055553</v>
      </c>
      <c r="I2076" s="19" t="str">
        <f t="shared" si="352"/>
        <v>J</v>
      </c>
      <c r="J2076" s="19" t="str">
        <f t="shared" si="353"/>
        <v>N</v>
      </c>
      <c r="K2076" s="19" t="str">
        <f t="shared" si="354"/>
        <v>zzzz</v>
      </c>
      <c r="L2076" s="19" t="str">
        <f t="shared" si="355"/>
        <v>SR</v>
      </c>
      <c r="M2076" s="31" t="str">
        <f t="shared" si="356"/>
        <v>T</v>
      </c>
      <c r="N2076" s="620" t="str">
        <f t="shared" si="357"/>
        <v/>
      </c>
      <c r="O2076" s="620" t="str">
        <f t="shared" si="358"/>
        <v/>
      </c>
      <c r="P2076" s="31" t="str">
        <f t="shared" si="359"/>
        <v/>
      </c>
      <c r="Q2076" s="620">
        <f t="shared" si="360"/>
        <v>5</v>
      </c>
      <c r="R2076" s="620">
        <f t="shared" si="361"/>
        <v>1688</v>
      </c>
      <c r="S2076" s="620">
        <f t="shared" si="362"/>
        <v>1688</v>
      </c>
    </row>
    <row r="2077" spans="1:19" ht="12.75" customHeight="1" thickBot="1" x14ac:dyDescent="0.25">
      <c r="A2077" s="341" t="s">
        <v>857</v>
      </c>
      <c r="B2077" s="341" t="s">
        <v>1004</v>
      </c>
      <c r="C2077" s="341" t="s">
        <v>673</v>
      </c>
      <c r="F2077" s="341" t="s">
        <v>12</v>
      </c>
      <c r="G2077" s="354">
        <v>45812.68509259259</v>
      </c>
      <c r="H2077" s="354">
        <v>45812.68509259259</v>
      </c>
      <c r="I2077" s="19" t="str">
        <f t="shared" si="352"/>
        <v>J</v>
      </c>
      <c r="J2077" s="19" t="str">
        <f t="shared" si="353"/>
        <v>N</v>
      </c>
      <c r="K2077" s="19" t="str">
        <f t="shared" si="354"/>
        <v>zzzz</v>
      </c>
      <c r="L2077" s="19" t="str">
        <f t="shared" si="355"/>
        <v>SR</v>
      </c>
      <c r="M2077" s="341" t="str">
        <f t="shared" si="356"/>
        <v>T</v>
      </c>
      <c r="N2077" s="359">
        <f t="shared" si="357"/>
        <v>6</v>
      </c>
      <c r="O2077" s="359" t="str">
        <f t="shared" si="358"/>
        <v/>
      </c>
      <c r="P2077" s="341" t="str">
        <f t="shared" si="359"/>
        <v/>
      </c>
      <c r="Q2077" s="359">
        <f t="shared" si="360"/>
        <v>6</v>
      </c>
      <c r="R2077" s="359">
        <f t="shared" si="361"/>
        <v>1689</v>
      </c>
      <c r="S2077" s="359">
        <f t="shared" si="362"/>
        <v>1689</v>
      </c>
    </row>
    <row r="2078" spans="1:19" ht="12.75" customHeight="1" thickBot="1" x14ac:dyDescent="0.25">
      <c r="A2078" s="341" t="s">
        <v>87</v>
      </c>
      <c r="B2078" s="341" t="s">
        <v>648</v>
      </c>
      <c r="C2078" s="341" t="s">
        <v>673</v>
      </c>
      <c r="E2078" s="341">
        <v>48</v>
      </c>
      <c r="F2078" s="341" t="s">
        <v>6</v>
      </c>
      <c r="G2078" s="354">
        <v>42710.452314814815</v>
      </c>
      <c r="H2078" s="354">
        <v>45470.362013888887</v>
      </c>
      <c r="I2078" s="19" t="str">
        <f t="shared" si="352"/>
        <v>J</v>
      </c>
      <c r="J2078" s="19" t="str">
        <f t="shared" si="353"/>
        <v>N</v>
      </c>
      <c r="K2078" s="19" t="str">
        <f t="shared" si="354"/>
        <v>zzzz</v>
      </c>
      <c r="L2078" s="19" t="str">
        <f t="shared" si="355"/>
        <v>TS</v>
      </c>
      <c r="M2078" s="341" t="str">
        <f t="shared" si="356"/>
        <v>T</v>
      </c>
      <c r="N2078" s="359" t="str">
        <f t="shared" si="357"/>
        <v/>
      </c>
      <c r="O2078" s="359" t="str">
        <f t="shared" si="358"/>
        <v/>
      </c>
      <c r="P2078" s="341" t="str">
        <f t="shared" si="359"/>
        <v/>
      </c>
      <c r="Q2078" s="359">
        <f t="shared" si="360"/>
        <v>1</v>
      </c>
      <c r="R2078" s="359">
        <f t="shared" si="361"/>
        <v>1690</v>
      </c>
      <c r="S2078" s="359">
        <f t="shared" si="362"/>
        <v>1690</v>
      </c>
    </row>
    <row r="2079" spans="1:19" ht="12.75" customHeight="1" thickBot="1" x14ac:dyDescent="0.25">
      <c r="A2079" s="31" t="s">
        <v>87</v>
      </c>
      <c r="B2079" s="31" t="s">
        <v>648</v>
      </c>
      <c r="C2079" s="31" t="s">
        <v>673</v>
      </c>
      <c r="E2079" s="341">
        <v>16</v>
      </c>
      <c r="F2079" s="31" t="s">
        <v>7</v>
      </c>
      <c r="G2079" s="354">
        <v>41563</v>
      </c>
      <c r="H2079" s="354">
        <v>44902.543333333335</v>
      </c>
      <c r="I2079" s="19" t="str">
        <f t="shared" si="352"/>
        <v>J</v>
      </c>
      <c r="J2079" s="19" t="str">
        <f t="shared" si="353"/>
        <v>N</v>
      </c>
      <c r="K2079" s="19" t="str">
        <f t="shared" si="354"/>
        <v>zzzz</v>
      </c>
      <c r="L2079" s="19" t="str">
        <f t="shared" si="355"/>
        <v>TS</v>
      </c>
      <c r="M2079" s="31" t="str">
        <f t="shared" si="356"/>
        <v>T</v>
      </c>
      <c r="N2079" s="620" t="str">
        <f t="shared" si="357"/>
        <v/>
      </c>
      <c r="O2079" s="620" t="str">
        <f t="shared" si="358"/>
        <v/>
      </c>
      <c r="P2079" s="31" t="str">
        <f t="shared" si="359"/>
        <v/>
      </c>
      <c r="Q2079" s="620">
        <f t="shared" si="360"/>
        <v>2</v>
      </c>
      <c r="R2079" s="620">
        <f t="shared" si="361"/>
        <v>1691</v>
      </c>
      <c r="S2079" s="620">
        <f t="shared" si="362"/>
        <v>1691</v>
      </c>
    </row>
    <row r="2080" spans="1:19" ht="12.75" customHeight="1" thickBot="1" x14ac:dyDescent="0.25">
      <c r="A2080" s="31" t="s">
        <v>87</v>
      </c>
      <c r="B2080" s="31" t="s">
        <v>648</v>
      </c>
      <c r="C2080" s="31" t="s">
        <v>673</v>
      </c>
      <c r="E2080" s="341">
        <v>34</v>
      </c>
      <c r="F2080" s="31" t="s">
        <v>8</v>
      </c>
      <c r="G2080" s="354">
        <v>38282.503576388888</v>
      </c>
      <c r="H2080" s="354">
        <v>45565.544803240744</v>
      </c>
      <c r="I2080" s="19" t="str">
        <f t="shared" si="352"/>
        <v>J</v>
      </c>
      <c r="J2080" s="19" t="str">
        <f t="shared" si="353"/>
        <v>N</v>
      </c>
      <c r="K2080" s="19" t="str">
        <f t="shared" si="354"/>
        <v>zzzz</v>
      </c>
      <c r="L2080" s="19" t="str">
        <f t="shared" si="355"/>
        <v>TS</v>
      </c>
      <c r="M2080" s="31" t="str">
        <f t="shared" si="356"/>
        <v>T</v>
      </c>
      <c r="N2080" s="620" t="str">
        <f t="shared" si="357"/>
        <v/>
      </c>
      <c r="O2080" s="620" t="str">
        <f t="shared" si="358"/>
        <v/>
      </c>
      <c r="P2080" s="31" t="str">
        <f t="shared" si="359"/>
        <v/>
      </c>
      <c r="Q2080" s="620">
        <f t="shared" si="360"/>
        <v>3</v>
      </c>
      <c r="R2080" s="620">
        <f t="shared" si="361"/>
        <v>1692</v>
      </c>
      <c r="S2080" s="620">
        <f t="shared" si="362"/>
        <v>1692</v>
      </c>
    </row>
    <row r="2081" spans="1:19" ht="12.75" customHeight="1" thickBot="1" x14ac:dyDescent="0.25">
      <c r="A2081" s="31" t="s">
        <v>87</v>
      </c>
      <c r="B2081" s="31" t="s">
        <v>648</v>
      </c>
      <c r="C2081" s="31" t="s">
        <v>673</v>
      </c>
      <c r="F2081" s="31" t="s">
        <v>16</v>
      </c>
      <c r="G2081" s="354">
        <v>45630.413564814815</v>
      </c>
      <c r="H2081" s="354">
        <v>45630.413564814815</v>
      </c>
      <c r="I2081" s="19" t="str">
        <f t="shared" si="352"/>
        <v>J</v>
      </c>
      <c r="J2081" s="19" t="str">
        <f t="shared" si="353"/>
        <v>N</v>
      </c>
      <c r="K2081" s="19" t="str">
        <f t="shared" si="354"/>
        <v>zzzz</v>
      </c>
      <c r="L2081" s="19" t="str">
        <f t="shared" si="355"/>
        <v>TS</v>
      </c>
      <c r="M2081" s="31" t="str">
        <f t="shared" si="356"/>
        <v>T</v>
      </c>
      <c r="N2081" s="620" t="str">
        <f t="shared" si="357"/>
        <v/>
      </c>
      <c r="O2081" s="620" t="str">
        <f t="shared" si="358"/>
        <v/>
      </c>
      <c r="P2081" s="31" t="str">
        <f t="shared" si="359"/>
        <v/>
      </c>
      <c r="Q2081" s="620">
        <f t="shared" si="360"/>
        <v>4</v>
      </c>
      <c r="R2081" s="620">
        <f t="shared" si="361"/>
        <v>1693</v>
      </c>
      <c r="S2081" s="620">
        <f t="shared" si="362"/>
        <v>1693</v>
      </c>
    </row>
    <row r="2082" spans="1:19" ht="12.75" customHeight="1" thickBot="1" x14ac:dyDescent="0.25">
      <c r="A2082" s="341" t="s">
        <v>87</v>
      </c>
      <c r="B2082" s="341" t="s">
        <v>648</v>
      </c>
      <c r="C2082" s="341" t="s">
        <v>673</v>
      </c>
      <c r="E2082" s="341">
        <v>48</v>
      </c>
      <c r="F2082" s="341" t="s">
        <v>9</v>
      </c>
      <c r="G2082" s="354">
        <v>39301.457592592589</v>
      </c>
      <c r="H2082" s="354">
        <v>45688.634236111109</v>
      </c>
      <c r="I2082" s="19" t="str">
        <f t="shared" si="352"/>
        <v>J</v>
      </c>
      <c r="J2082" s="19" t="str">
        <f t="shared" si="353"/>
        <v>N</v>
      </c>
      <c r="K2082" s="19" t="str">
        <f t="shared" si="354"/>
        <v>zzzz</v>
      </c>
      <c r="L2082" s="19" t="str">
        <f t="shared" si="355"/>
        <v>TS</v>
      </c>
      <c r="M2082" s="341" t="str">
        <f t="shared" si="356"/>
        <v>T</v>
      </c>
      <c r="N2082" s="359" t="str">
        <f t="shared" si="357"/>
        <v/>
      </c>
      <c r="O2082" s="359" t="str">
        <f t="shared" si="358"/>
        <v/>
      </c>
      <c r="P2082" s="341" t="str">
        <f t="shared" si="359"/>
        <v/>
      </c>
      <c r="Q2082" s="359">
        <f t="shared" si="360"/>
        <v>5</v>
      </c>
      <c r="R2082" s="359">
        <f t="shared" si="361"/>
        <v>1694</v>
      </c>
      <c r="S2082" s="359">
        <f t="shared" si="362"/>
        <v>1694</v>
      </c>
    </row>
    <row r="2083" spans="1:19" ht="12.75" customHeight="1" thickBot="1" x14ac:dyDescent="0.25">
      <c r="A2083" s="31" t="s">
        <v>87</v>
      </c>
      <c r="B2083" s="31" t="s">
        <v>649</v>
      </c>
      <c r="C2083" s="31" t="s">
        <v>673</v>
      </c>
      <c r="F2083" s="31" t="s">
        <v>10</v>
      </c>
      <c r="G2083" s="354">
        <v>43270.576979166668</v>
      </c>
      <c r="H2083" s="354">
        <v>45453.655891203707</v>
      </c>
      <c r="I2083" s="19" t="str">
        <f t="shared" si="352"/>
        <v>J</v>
      </c>
      <c r="J2083" s="19" t="str">
        <f t="shared" si="353"/>
        <v>N</v>
      </c>
      <c r="K2083" s="19" t="str">
        <f t="shared" si="354"/>
        <v>zzzz</v>
      </c>
      <c r="L2083" s="19" t="str">
        <f t="shared" si="355"/>
        <v>TS</v>
      </c>
      <c r="M2083" s="31" t="str">
        <f t="shared" si="356"/>
        <v>T</v>
      </c>
      <c r="N2083" s="620" t="str">
        <f t="shared" si="357"/>
        <v/>
      </c>
      <c r="O2083" s="620" t="str">
        <f t="shared" si="358"/>
        <v/>
      </c>
      <c r="P2083" s="31" t="str">
        <f t="shared" si="359"/>
        <v/>
      </c>
      <c r="Q2083" s="620">
        <f t="shared" si="360"/>
        <v>6</v>
      </c>
      <c r="R2083" s="620">
        <f t="shared" si="361"/>
        <v>1695</v>
      </c>
      <c r="S2083" s="620">
        <f t="shared" si="362"/>
        <v>1695</v>
      </c>
    </row>
    <row r="2084" spans="1:19" ht="12.75" customHeight="1" thickBot="1" x14ac:dyDescent="0.25">
      <c r="A2084" s="31" t="s">
        <v>87</v>
      </c>
      <c r="B2084" s="31" t="s">
        <v>648</v>
      </c>
      <c r="C2084" s="31" t="s">
        <v>673</v>
      </c>
      <c r="F2084" s="31" t="s">
        <v>11</v>
      </c>
      <c r="G2084" s="354">
        <v>42870</v>
      </c>
      <c r="H2084" s="354">
        <v>45258.546273148146</v>
      </c>
      <c r="I2084" s="19" t="str">
        <f t="shared" si="352"/>
        <v>J</v>
      </c>
      <c r="J2084" s="19" t="str">
        <f t="shared" si="353"/>
        <v>N</v>
      </c>
      <c r="K2084" s="19" t="str">
        <f t="shared" si="354"/>
        <v>zzzz</v>
      </c>
      <c r="L2084" s="19" t="str">
        <f t="shared" si="355"/>
        <v>TS</v>
      </c>
      <c r="M2084" s="31" t="str">
        <f t="shared" si="356"/>
        <v>T</v>
      </c>
      <c r="N2084" s="620" t="str">
        <f t="shared" si="357"/>
        <v/>
      </c>
      <c r="O2084" s="620" t="str">
        <f t="shared" si="358"/>
        <v/>
      </c>
      <c r="P2084" s="31" t="str">
        <f t="shared" si="359"/>
        <v/>
      </c>
      <c r="Q2084" s="620">
        <f t="shared" si="360"/>
        <v>7</v>
      </c>
      <c r="R2084" s="620">
        <f t="shared" si="361"/>
        <v>1696</v>
      </c>
      <c r="S2084" s="620">
        <f t="shared" si="362"/>
        <v>1696</v>
      </c>
    </row>
    <row r="2085" spans="1:19" ht="12.75" customHeight="1" thickBot="1" x14ac:dyDescent="0.25">
      <c r="A2085" s="31" t="s">
        <v>87</v>
      </c>
      <c r="B2085" s="31" t="s">
        <v>648</v>
      </c>
      <c r="C2085" s="31" t="s">
        <v>673</v>
      </c>
      <c r="E2085" s="341">
        <v>85</v>
      </c>
      <c r="F2085" s="31" t="s">
        <v>15</v>
      </c>
      <c r="G2085" s="354">
        <v>44523</v>
      </c>
      <c r="H2085" s="354">
        <v>44978.624525462961</v>
      </c>
      <c r="I2085" s="19" t="str">
        <f t="shared" si="352"/>
        <v>J</v>
      </c>
      <c r="J2085" s="19" t="str">
        <f t="shared" si="353"/>
        <v>N</v>
      </c>
      <c r="K2085" s="19" t="str">
        <f t="shared" si="354"/>
        <v>zzzz</v>
      </c>
      <c r="L2085" s="19" t="str">
        <f t="shared" si="355"/>
        <v>TS</v>
      </c>
      <c r="M2085" s="31" t="str">
        <f t="shared" si="356"/>
        <v>T</v>
      </c>
      <c r="N2085" s="620" t="str">
        <f t="shared" si="357"/>
        <v/>
      </c>
      <c r="O2085" s="620" t="str">
        <f t="shared" si="358"/>
        <v/>
      </c>
      <c r="P2085" s="31" t="str">
        <f t="shared" si="359"/>
        <v/>
      </c>
      <c r="Q2085" s="620">
        <f t="shared" si="360"/>
        <v>8</v>
      </c>
      <c r="R2085" s="620">
        <f t="shared" si="361"/>
        <v>1697</v>
      </c>
      <c r="S2085" s="620">
        <f t="shared" si="362"/>
        <v>1697</v>
      </c>
    </row>
    <row r="2086" spans="1:19" ht="12.75" customHeight="1" thickBot="1" x14ac:dyDescent="0.25">
      <c r="A2086" s="341" t="s">
        <v>87</v>
      </c>
      <c r="B2086" s="341" t="s">
        <v>648</v>
      </c>
      <c r="C2086" s="341" t="s">
        <v>673</v>
      </c>
      <c r="F2086" s="341" t="s">
        <v>12</v>
      </c>
      <c r="G2086" s="354">
        <v>42837.408020833333</v>
      </c>
      <c r="H2086" s="354">
        <v>45076.590092592596</v>
      </c>
      <c r="I2086" s="19" t="str">
        <f t="shared" si="352"/>
        <v>J</v>
      </c>
      <c r="J2086" s="19" t="str">
        <f t="shared" si="353"/>
        <v>N</v>
      </c>
      <c r="K2086" s="19" t="str">
        <f t="shared" si="354"/>
        <v>zzzz</v>
      </c>
      <c r="L2086" s="19" t="str">
        <f t="shared" si="355"/>
        <v>TS</v>
      </c>
      <c r="M2086" s="31" t="str">
        <f t="shared" si="356"/>
        <v>T</v>
      </c>
      <c r="N2086" s="620" t="str">
        <f t="shared" si="357"/>
        <v/>
      </c>
      <c r="O2086" s="620" t="str">
        <f t="shared" si="358"/>
        <v/>
      </c>
      <c r="P2086" s="31" t="str">
        <f t="shared" si="359"/>
        <v/>
      </c>
      <c r="Q2086" s="620">
        <f t="shared" si="360"/>
        <v>9</v>
      </c>
      <c r="R2086" s="620">
        <f t="shared" si="361"/>
        <v>1698</v>
      </c>
      <c r="S2086" s="620">
        <f t="shared" si="362"/>
        <v>1698</v>
      </c>
    </row>
    <row r="2087" spans="1:19" ht="12.75" customHeight="1" thickBot="1" x14ac:dyDescent="0.25">
      <c r="A2087" s="341" t="s">
        <v>87</v>
      </c>
      <c r="B2087" s="341" t="s">
        <v>648</v>
      </c>
      <c r="C2087" s="341" t="s">
        <v>673</v>
      </c>
      <c r="E2087" s="341">
        <v>7</v>
      </c>
      <c r="F2087" s="341" t="s">
        <v>13</v>
      </c>
      <c r="G2087" s="354">
        <v>35953.585601851853</v>
      </c>
      <c r="H2087" s="354">
        <v>45791.454560185186</v>
      </c>
      <c r="I2087" s="19" t="str">
        <f t="shared" si="352"/>
        <v>J</v>
      </c>
      <c r="J2087" s="19" t="str">
        <f t="shared" si="353"/>
        <v>N</v>
      </c>
      <c r="K2087" s="19" t="str">
        <f t="shared" si="354"/>
        <v>zzzz</v>
      </c>
      <c r="L2087" s="19" t="str">
        <f t="shared" si="355"/>
        <v>TS</v>
      </c>
      <c r="M2087" s="341" t="str">
        <f t="shared" si="356"/>
        <v>T</v>
      </c>
      <c r="N2087" s="359">
        <f t="shared" si="357"/>
        <v>10</v>
      </c>
      <c r="O2087" s="359" t="str">
        <f t="shared" si="358"/>
        <v/>
      </c>
      <c r="P2087" s="341" t="str">
        <f t="shared" si="359"/>
        <v/>
      </c>
      <c r="Q2087" s="359">
        <f t="shared" si="360"/>
        <v>10</v>
      </c>
      <c r="R2087" s="359">
        <f t="shared" si="361"/>
        <v>1699</v>
      </c>
      <c r="S2087" s="359">
        <f t="shared" si="362"/>
        <v>1699</v>
      </c>
    </row>
    <row r="2088" spans="1:19" ht="12.75" customHeight="1" thickBot="1" x14ac:dyDescent="0.25">
      <c r="A2088" s="341" t="s">
        <v>377</v>
      </c>
      <c r="B2088" s="341" t="s">
        <v>866</v>
      </c>
      <c r="C2088" s="341" t="s">
        <v>673</v>
      </c>
      <c r="F2088" s="341" t="s">
        <v>6</v>
      </c>
      <c r="G2088" s="354">
        <v>45314.490844907406</v>
      </c>
      <c r="H2088" s="354">
        <v>45314.490844907406</v>
      </c>
      <c r="I2088" s="19" t="str">
        <f t="shared" si="352"/>
        <v>J</v>
      </c>
      <c r="J2088" s="19" t="str">
        <f t="shared" si="353"/>
        <v>N</v>
      </c>
      <c r="K2088" s="19" t="str">
        <f t="shared" si="354"/>
        <v>zzzz</v>
      </c>
      <c r="L2088" s="19" t="str">
        <f t="shared" si="355"/>
        <v>TS</v>
      </c>
      <c r="M2088" s="341" t="str">
        <f t="shared" si="356"/>
        <v>T</v>
      </c>
      <c r="N2088" s="359" t="str">
        <f t="shared" si="357"/>
        <v/>
      </c>
      <c r="O2088" s="359" t="str">
        <f t="shared" si="358"/>
        <v/>
      </c>
      <c r="P2088" s="341" t="str">
        <f t="shared" si="359"/>
        <v/>
      </c>
      <c r="Q2088" s="359">
        <f t="shared" si="360"/>
        <v>1</v>
      </c>
      <c r="R2088" s="359">
        <f t="shared" si="361"/>
        <v>1700</v>
      </c>
      <c r="S2088" s="359">
        <f t="shared" si="362"/>
        <v>1700</v>
      </c>
    </row>
    <row r="2089" spans="1:19" ht="12.75" customHeight="1" thickBot="1" x14ac:dyDescent="0.25">
      <c r="A2089" s="31" t="s">
        <v>377</v>
      </c>
      <c r="B2089" s="31" t="s">
        <v>866</v>
      </c>
      <c r="C2089" s="31" t="s">
        <v>673</v>
      </c>
      <c r="F2089" s="31" t="s">
        <v>9</v>
      </c>
      <c r="G2089" s="354">
        <v>45309.618252314816</v>
      </c>
      <c r="H2089" s="354">
        <v>45632.626250000001</v>
      </c>
      <c r="I2089" s="19" t="str">
        <f t="shared" si="352"/>
        <v>J</v>
      </c>
      <c r="J2089" s="19" t="str">
        <f t="shared" si="353"/>
        <v>N</v>
      </c>
      <c r="K2089" s="19" t="str">
        <f t="shared" si="354"/>
        <v>zzzz</v>
      </c>
      <c r="L2089" s="19" t="str">
        <f t="shared" si="355"/>
        <v>TS</v>
      </c>
      <c r="M2089" s="31" t="str">
        <f t="shared" si="356"/>
        <v>T</v>
      </c>
      <c r="N2089" s="620" t="str">
        <f t="shared" si="357"/>
        <v/>
      </c>
      <c r="O2089" s="620" t="str">
        <f t="shared" si="358"/>
        <v/>
      </c>
      <c r="P2089" s="31" t="str">
        <f t="shared" si="359"/>
        <v/>
      </c>
      <c r="Q2089" s="620">
        <f t="shared" si="360"/>
        <v>2</v>
      </c>
      <c r="R2089" s="620">
        <f t="shared" si="361"/>
        <v>1701</v>
      </c>
      <c r="S2089" s="620">
        <f t="shared" si="362"/>
        <v>1701</v>
      </c>
    </row>
    <row r="2090" spans="1:19" ht="12.75" customHeight="1" thickBot="1" x14ac:dyDescent="0.25">
      <c r="A2090" s="31" t="s">
        <v>377</v>
      </c>
      <c r="B2090" s="31" t="s">
        <v>866</v>
      </c>
      <c r="C2090" s="31" t="s">
        <v>673</v>
      </c>
      <c r="F2090" s="31" t="s">
        <v>11</v>
      </c>
      <c r="G2090" s="354">
        <v>45803.59716435185</v>
      </c>
      <c r="H2090" s="354">
        <v>45803.59716435185</v>
      </c>
      <c r="I2090" s="19" t="str">
        <f t="shared" si="352"/>
        <v>J</v>
      </c>
      <c r="J2090" s="19" t="str">
        <f t="shared" si="353"/>
        <v>N</v>
      </c>
      <c r="K2090" s="19" t="str">
        <f t="shared" si="354"/>
        <v>zzzz</v>
      </c>
      <c r="L2090" s="19" t="str">
        <f t="shared" si="355"/>
        <v>TS</v>
      </c>
      <c r="M2090" s="31" t="str">
        <f t="shared" si="356"/>
        <v>T</v>
      </c>
      <c r="N2090" s="620" t="str">
        <f t="shared" si="357"/>
        <v/>
      </c>
      <c r="O2090" s="620" t="str">
        <f t="shared" si="358"/>
        <v/>
      </c>
      <c r="P2090" s="31" t="str">
        <f t="shared" si="359"/>
        <v/>
      </c>
      <c r="Q2090" s="620">
        <f t="shared" si="360"/>
        <v>3</v>
      </c>
      <c r="R2090" s="620">
        <f t="shared" si="361"/>
        <v>1702</v>
      </c>
      <c r="S2090" s="620">
        <f t="shared" si="362"/>
        <v>1702</v>
      </c>
    </row>
    <row r="2091" spans="1:19" ht="12.75" customHeight="1" thickBot="1" x14ac:dyDescent="0.25">
      <c r="A2091" s="31" t="s">
        <v>377</v>
      </c>
      <c r="B2091" s="31" t="s">
        <v>866</v>
      </c>
      <c r="C2091" s="31" t="s">
        <v>673</v>
      </c>
      <c r="F2091" s="31" t="s">
        <v>15</v>
      </c>
      <c r="G2091" s="354">
        <v>39512.070231481484</v>
      </c>
      <c r="H2091" s="354">
        <v>44603.36309027778</v>
      </c>
      <c r="I2091" s="19" t="str">
        <f t="shared" si="352"/>
        <v>J</v>
      </c>
      <c r="J2091" s="19" t="str">
        <f t="shared" si="353"/>
        <v>N</v>
      </c>
      <c r="K2091" s="19" t="str">
        <f t="shared" si="354"/>
        <v>zzzz</v>
      </c>
      <c r="L2091" s="19" t="str">
        <f t="shared" si="355"/>
        <v>TS</v>
      </c>
      <c r="M2091" s="31" t="str">
        <f t="shared" si="356"/>
        <v>T</v>
      </c>
      <c r="N2091" s="620" t="str">
        <f t="shared" si="357"/>
        <v/>
      </c>
      <c r="O2091" s="620" t="str">
        <f t="shared" si="358"/>
        <v/>
      </c>
      <c r="P2091" s="31" t="str">
        <f t="shared" si="359"/>
        <v/>
      </c>
      <c r="Q2091" s="620">
        <f t="shared" si="360"/>
        <v>4</v>
      </c>
      <c r="R2091" s="620">
        <f t="shared" si="361"/>
        <v>1703</v>
      </c>
      <c r="S2091" s="620">
        <f t="shared" si="362"/>
        <v>1703</v>
      </c>
    </row>
    <row r="2092" spans="1:19" ht="12.75" customHeight="1" thickBot="1" x14ac:dyDescent="0.25">
      <c r="A2092" s="31" t="s">
        <v>377</v>
      </c>
      <c r="B2092" s="31" t="s">
        <v>866</v>
      </c>
      <c r="C2092" s="31" t="s">
        <v>673</v>
      </c>
      <c r="F2092" s="31" t="s">
        <v>12</v>
      </c>
      <c r="G2092" s="354">
        <v>45812.686608796299</v>
      </c>
      <c r="H2092" s="354">
        <v>45812.686608796299</v>
      </c>
      <c r="I2092" s="19" t="str">
        <f t="shared" si="352"/>
        <v>J</v>
      </c>
      <c r="J2092" s="19" t="str">
        <f t="shared" si="353"/>
        <v>N</v>
      </c>
      <c r="K2092" s="19" t="str">
        <f t="shared" si="354"/>
        <v>zzzz</v>
      </c>
      <c r="L2092" s="19" t="str">
        <f t="shared" si="355"/>
        <v>TS</v>
      </c>
      <c r="M2092" s="31" t="str">
        <f t="shared" si="356"/>
        <v>T</v>
      </c>
      <c r="N2092" s="620">
        <f t="shared" si="357"/>
        <v>5</v>
      </c>
      <c r="O2092" s="620" t="str">
        <f t="shared" si="358"/>
        <v/>
      </c>
      <c r="P2092" s="31" t="str">
        <f t="shared" si="359"/>
        <v/>
      </c>
      <c r="Q2092" s="620">
        <f t="shared" si="360"/>
        <v>5</v>
      </c>
      <c r="R2092" s="620">
        <f t="shared" si="361"/>
        <v>1704</v>
      </c>
      <c r="S2092" s="620">
        <f t="shared" si="362"/>
        <v>1704</v>
      </c>
    </row>
    <row r="2093" spans="1:19" ht="12.75" customHeight="1" thickBot="1" x14ac:dyDescent="0.25">
      <c r="A2093" s="341" t="s">
        <v>89</v>
      </c>
      <c r="B2093" s="341" t="s">
        <v>930</v>
      </c>
      <c r="C2093" s="341" t="s">
        <v>673</v>
      </c>
      <c r="E2093" s="341">
        <v>47</v>
      </c>
      <c r="F2093" s="341" t="s">
        <v>6</v>
      </c>
      <c r="G2093" s="354">
        <v>45314.491030092591</v>
      </c>
      <c r="H2093" s="354">
        <v>45470.362372685187</v>
      </c>
      <c r="I2093" s="19" t="str">
        <f t="shared" si="352"/>
        <v>J</v>
      </c>
      <c r="J2093" s="19" t="str">
        <f t="shared" si="353"/>
        <v>N</v>
      </c>
      <c r="K2093" s="19" t="str">
        <f t="shared" si="354"/>
        <v>zzzz</v>
      </c>
      <c r="L2093" s="19" t="str">
        <f t="shared" si="355"/>
        <v>TS</v>
      </c>
      <c r="M2093" s="341" t="str">
        <f t="shared" si="356"/>
        <v>T</v>
      </c>
      <c r="N2093" s="359" t="str">
        <f t="shared" si="357"/>
        <v/>
      </c>
      <c r="O2093" s="359" t="str">
        <f t="shared" si="358"/>
        <v/>
      </c>
      <c r="P2093" s="341" t="str">
        <f t="shared" si="359"/>
        <v/>
      </c>
      <c r="Q2093" s="359">
        <f t="shared" si="360"/>
        <v>1</v>
      </c>
      <c r="R2093" s="359">
        <f t="shared" si="361"/>
        <v>1705</v>
      </c>
      <c r="S2093" s="359">
        <f t="shared" si="362"/>
        <v>1705</v>
      </c>
    </row>
    <row r="2094" spans="1:19" ht="12.75" customHeight="1" thickBot="1" x14ac:dyDescent="0.25">
      <c r="A2094" s="341" t="s">
        <v>89</v>
      </c>
      <c r="B2094" s="341" t="s">
        <v>930</v>
      </c>
      <c r="C2094" s="341" t="s">
        <v>673</v>
      </c>
      <c r="E2094" s="341">
        <v>64</v>
      </c>
      <c r="F2094" s="341" t="s">
        <v>16</v>
      </c>
      <c r="G2094" s="354">
        <v>43991.472881944443</v>
      </c>
      <c r="H2094" s="354">
        <v>45461.663252314815</v>
      </c>
      <c r="I2094" s="19" t="str">
        <f t="shared" si="352"/>
        <v>J</v>
      </c>
      <c r="J2094" s="19" t="str">
        <f t="shared" si="353"/>
        <v>N</v>
      </c>
      <c r="K2094" s="19" t="str">
        <f t="shared" si="354"/>
        <v>zzzz</v>
      </c>
      <c r="L2094" s="19" t="str">
        <f t="shared" si="355"/>
        <v>TS</v>
      </c>
      <c r="M2094" s="31" t="str">
        <f t="shared" si="356"/>
        <v>T</v>
      </c>
      <c r="N2094" s="620" t="str">
        <f t="shared" si="357"/>
        <v/>
      </c>
      <c r="O2094" s="620" t="str">
        <f t="shared" si="358"/>
        <v/>
      </c>
      <c r="P2094" s="31" t="str">
        <f t="shared" si="359"/>
        <v/>
      </c>
      <c r="Q2094" s="620">
        <f t="shared" si="360"/>
        <v>2</v>
      </c>
      <c r="R2094" s="620">
        <f t="shared" si="361"/>
        <v>1706</v>
      </c>
      <c r="S2094" s="620">
        <f t="shared" si="362"/>
        <v>1706</v>
      </c>
    </row>
    <row r="2095" spans="1:19" ht="12.75" customHeight="1" thickBot="1" x14ac:dyDescent="0.25">
      <c r="A2095" s="341" t="s">
        <v>89</v>
      </c>
      <c r="B2095" s="341" t="s">
        <v>930</v>
      </c>
      <c r="C2095" s="341" t="s">
        <v>673</v>
      </c>
      <c r="E2095" s="341">
        <v>49</v>
      </c>
      <c r="F2095" s="341" t="s">
        <v>9</v>
      </c>
      <c r="G2095" s="354">
        <v>43117.539849537039</v>
      </c>
      <c r="H2095" s="354">
        <v>45453.469930555555</v>
      </c>
      <c r="I2095" s="19" t="str">
        <f t="shared" si="352"/>
        <v>J</v>
      </c>
      <c r="J2095" s="19" t="str">
        <f t="shared" si="353"/>
        <v>N</v>
      </c>
      <c r="K2095" s="19" t="str">
        <f t="shared" si="354"/>
        <v>zzzz</v>
      </c>
      <c r="L2095" s="19" t="str">
        <f t="shared" si="355"/>
        <v>TS</v>
      </c>
      <c r="M2095" s="341" t="str">
        <f t="shared" si="356"/>
        <v>T</v>
      </c>
      <c r="N2095" s="359" t="str">
        <f t="shared" si="357"/>
        <v/>
      </c>
      <c r="O2095" s="359" t="str">
        <f t="shared" si="358"/>
        <v/>
      </c>
      <c r="P2095" s="341" t="str">
        <f t="shared" si="359"/>
        <v/>
      </c>
      <c r="Q2095" s="359">
        <f t="shared" si="360"/>
        <v>3</v>
      </c>
      <c r="R2095" s="359">
        <f t="shared" si="361"/>
        <v>1707</v>
      </c>
      <c r="S2095" s="359">
        <f t="shared" si="362"/>
        <v>1707</v>
      </c>
    </row>
    <row r="2096" spans="1:19" ht="12.75" customHeight="1" thickBot="1" x14ac:dyDescent="0.25">
      <c r="A2096" s="31" t="s">
        <v>89</v>
      </c>
      <c r="B2096" s="31" t="s">
        <v>1890</v>
      </c>
      <c r="C2096" s="31" t="s">
        <v>673</v>
      </c>
      <c r="F2096" s="31" t="s">
        <v>10</v>
      </c>
      <c r="G2096" s="354">
        <v>40599.576435185183</v>
      </c>
      <c r="H2096" s="354">
        <v>45453.662060185183</v>
      </c>
      <c r="I2096" s="19" t="str">
        <f t="shared" si="352"/>
        <v>J</v>
      </c>
      <c r="J2096" s="19" t="str">
        <f t="shared" si="353"/>
        <v>N</v>
      </c>
      <c r="K2096" s="19" t="str">
        <f t="shared" si="354"/>
        <v>zzzz</v>
      </c>
      <c r="L2096" s="19" t="str">
        <f t="shared" si="355"/>
        <v>TS</v>
      </c>
      <c r="M2096" s="31" t="str">
        <f t="shared" si="356"/>
        <v>T</v>
      </c>
      <c r="N2096" s="620" t="str">
        <f t="shared" si="357"/>
        <v/>
      </c>
      <c r="O2096" s="620" t="str">
        <f t="shared" si="358"/>
        <v/>
      </c>
      <c r="P2096" s="31" t="str">
        <f t="shared" si="359"/>
        <v/>
      </c>
      <c r="Q2096" s="620">
        <f t="shared" si="360"/>
        <v>4</v>
      </c>
      <c r="R2096" s="620">
        <f t="shared" si="361"/>
        <v>1708</v>
      </c>
      <c r="S2096" s="620">
        <f t="shared" si="362"/>
        <v>1708</v>
      </c>
    </row>
    <row r="2097" spans="1:19" ht="12.75" customHeight="1" thickBot="1" x14ac:dyDescent="0.25">
      <c r="A2097" s="31" t="s">
        <v>89</v>
      </c>
      <c r="B2097" s="31" t="s">
        <v>930</v>
      </c>
      <c r="C2097" s="31" t="s">
        <v>673</v>
      </c>
      <c r="F2097" s="31" t="s">
        <v>11</v>
      </c>
      <c r="G2097" s="354">
        <v>44133.643148148149</v>
      </c>
      <c r="H2097" s="354">
        <v>45258.546365740738</v>
      </c>
      <c r="I2097" s="19" t="str">
        <f t="shared" si="352"/>
        <v>J</v>
      </c>
      <c r="J2097" s="19" t="str">
        <f t="shared" si="353"/>
        <v>N</v>
      </c>
      <c r="K2097" s="19" t="str">
        <f t="shared" si="354"/>
        <v>zzzz</v>
      </c>
      <c r="L2097" s="19" t="str">
        <f t="shared" si="355"/>
        <v>TS</v>
      </c>
      <c r="M2097" s="31" t="str">
        <f t="shared" si="356"/>
        <v>T</v>
      </c>
      <c r="N2097" s="620" t="str">
        <f t="shared" si="357"/>
        <v/>
      </c>
      <c r="O2097" s="620" t="str">
        <f t="shared" si="358"/>
        <v/>
      </c>
      <c r="P2097" s="31" t="str">
        <f t="shared" si="359"/>
        <v/>
      </c>
      <c r="Q2097" s="620">
        <f t="shared" si="360"/>
        <v>5</v>
      </c>
      <c r="R2097" s="620">
        <f t="shared" si="361"/>
        <v>1709</v>
      </c>
      <c r="S2097" s="620">
        <f t="shared" si="362"/>
        <v>1709</v>
      </c>
    </row>
    <row r="2098" spans="1:19" ht="12.75" customHeight="1" thickBot="1" x14ac:dyDescent="0.25">
      <c r="A2098" s="31" t="s">
        <v>89</v>
      </c>
      <c r="B2098" s="31" t="s">
        <v>930</v>
      </c>
      <c r="C2098" s="31" t="s">
        <v>673</v>
      </c>
      <c r="E2098" s="341">
        <v>97</v>
      </c>
      <c r="F2098" s="31" t="s">
        <v>15</v>
      </c>
      <c r="G2098" s="354">
        <v>38105.463935185187</v>
      </c>
      <c r="H2098" s="354">
        <v>44978.626458333332</v>
      </c>
      <c r="I2098" s="19" t="str">
        <f t="shared" si="352"/>
        <v>J</v>
      </c>
      <c r="J2098" s="19" t="str">
        <f t="shared" si="353"/>
        <v>N</v>
      </c>
      <c r="K2098" s="19" t="str">
        <f t="shared" si="354"/>
        <v>zzzz</v>
      </c>
      <c r="L2098" s="19" t="str">
        <f t="shared" si="355"/>
        <v>TS</v>
      </c>
      <c r="M2098" s="31" t="str">
        <f t="shared" si="356"/>
        <v>T</v>
      </c>
      <c r="N2098" s="620" t="str">
        <f t="shared" si="357"/>
        <v/>
      </c>
      <c r="O2098" s="620" t="str">
        <f t="shared" si="358"/>
        <v/>
      </c>
      <c r="P2098" s="31" t="str">
        <f t="shared" si="359"/>
        <v/>
      </c>
      <c r="Q2098" s="620">
        <f t="shared" si="360"/>
        <v>6</v>
      </c>
      <c r="R2098" s="620">
        <f t="shared" si="361"/>
        <v>1710</v>
      </c>
      <c r="S2098" s="620">
        <f t="shared" si="362"/>
        <v>1710</v>
      </c>
    </row>
    <row r="2099" spans="1:19" ht="12.75" customHeight="1" thickBot="1" x14ac:dyDescent="0.25">
      <c r="A2099" s="31" t="s">
        <v>89</v>
      </c>
      <c r="B2099" s="31" t="s">
        <v>930</v>
      </c>
      <c r="C2099" s="31" t="s">
        <v>673</v>
      </c>
      <c r="F2099" s="31" t="s">
        <v>12</v>
      </c>
      <c r="G2099" s="354">
        <v>44258.621493055558</v>
      </c>
      <c r="H2099" s="354">
        <v>44777.50408564815</v>
      </c>
      <c r="I2099" s="19" t="str">
        <f t="shared" si="352"/>
        <v>J</v>
      </c>
      <c r="J2099" s="19" t="str">
        <f t="shared" si="353"/>
        <v>N</v>
      </c>
      <c r="K2099" s="19" t="str">
        <f t="shared" si="354"/>
        <v>zzzz</v>
      </c>
      <c r="L2099" s="19" t="str">
        <f t="shared" si="355"/>
        <v>TS</v>
      </c>
      <c r="M2099" s="31" t="str">
        <f t="shared" si="356"/>
        <v>T</v>
      </c>
      <c r="N2099" s="620" t="str">
        <f t="shared" si="357"/>
        <v/>
      </c>
      <c r="O2099" s="620" t="str">
        <f t="shared" si="358"/>
        <v/>
      </c>
      <c r="P2099" s="31" t="str">
        <f t="shared" si="359"/>
        <v/>
      </c>
      <c r="Q2099" s="620">
        <f t="shared" si="360"/>
        <v>7</v>
      </c>
      <c r="R2099" s="620">
        <f t="shared" si="361"/>
        <v>1711</v>
      </c>
      <c r="S2099" s="620">
        <f t="shared" si="362"/>
        <v>1711</v>
      </c>
    </row>
    <row r="2100" spans="1:19" ht="12.75" customHeight="1" thickBot="1" x14ac:dyDescent="0.25">
      <c r="A2100" s="31" t="s">
        <v>89</v>
      </c>
      <c r="B2100" s="31" t="s">
        <v>930</v>
      </c>
      <c r="C2100" s="31" t="s">
        <v>673</v>
      </c>
      <c r="F2100" s="31" t="s">
        <v>13</v>
      </c>
      <c r="G2100" s="354">
        <v>43761.472581018519</v>
      </c>
      <c r="H2100" s="354">
        <v>45538.658252314817</v>
      </c>
      <c r="I2100" s="19" t="str">
        <f t="shared" si="352"/>
        <v>J</v>
      </c>
      <c r="J2100" s="19" t="str">
        <f t="shared" si="353"/>
        <v>N</v>
      </c>
      <c r="K2100" s="19" t="str">
        <f t="shared" si="354"/>
        <v>zzzz</v>
      </c>
      <c r="L2100" s="19" t="str">
        <f t="shared" si="355"/>
        <v>TS</v>
      </c>
      <c r="M2100" s="31" t="str">
        <f t="shared" si="356"/>
        <v>T</v>
      </c>
      <c r="N2100" s="620">
        <f t="shared" si="357"/>
        <v>8</v>
      </c>
      <c r="O2100" s="620" t="str">
        <f t="shared" si="358"/>
        <v/>
      </c>
      <c r="P2100" s="31" t="str">
        <f t="shared" si="359"/>
        <v/>
      </c>
      <c r="Q2100" s="620">
        <f t="shared" si="360"/>
        <v>8</v>
      </c>
      <c r="R2100" s="620">
        <f t="shared" si="361"/>
        <v>1712</v>
      </c>
      <c r="S2100" s="620">
        <f t="shared" si="362"/>
        <v>1712</v>
      </c>
    </row>
    <row r="2101" spans="1:19" ht="12.75" customHeight="1" thickBot="1" x14ac:dyDescent="0.25">
      <c r="A2101" s="31" t="s">
        <v>146</v>
      </c>
      <c r="B2101" s="31" t="s">
        <v>905</v>
      </c>
      <c r="C2101" s="31" t="s">
        <v>673</v>
      </c>
      <c r="F2101" s="31" t="s">
        <v>6</v>
      </c>
      <c r="G2101" s="354">
        <v>45314.492430555554</v>
      </c>
      <c r="H2101" s="354">
        <v>45314.492430555554</v>
      </c>
      <c r="I2101" s="19" t="str">
        <f t="shared" si="352"/>
        <v>J</v>
      </c>
      <c r="J2101" s="19" t="str">
        <f t="shared" si="353"/>
        <v>N</v>
      </c>
      <c r="K2101" s="19" t="str">
        <f t="shared" si="354"/>
        <v>zzzz</v>
      </c>
      <c r="L2101" s="19" t="str">
        <f t="shared" si="355"/>
        <v>VK</v>
      </c>
      <c r="M2101" s="31" t="str">
        <f t="shared" si="356"/>
        <v>T</v>
      </c>
      <c r="N2101" s="620" t="str">
        <f t="shared" si="357"/>
        <v/>
      </c>
      <c r="O2101" s="620" t="str">
        <f t="shared" si="358"/>
        <v/>
      </c>
      <c r="P2101" s="31" t="str">
        <f t="shared" si="359"/>
        <v/>
      </c>
      <c r="Q2101" s="620">
        <f t="shared" si="360"/>
        <v>1</v>
      </c>
      <c r="R2101" s="620">
        <f t="shared" si="361"/>
        <v>1713</v>
      </c>
      <c r="S2101" s="620">
        <f t="shared" si="362"/>
        <v>1713</v>
      </c>
    </row>
    <row r="2102" spans="1:19" ht="12.75" customHeight="1" thickBot="1" x14ac:dyDescent="0.25">
      <c r="A2102" s="341" t="s">
        <v>146</v>
      </c>
      <c r="B2102" s="341" t="s">
        <v>905</v>
      </c>
      <c r="C2102" s="341" t="s">
        <v>673</v>
      </c>
      <c r="F2102" s="341" t="s">
        <v>7</v>
      </c>
      <c r="G2102" s="354">
        <v>44984.414479166669</v>
      </c>
      <c r="H2102" s="354">
        <v>45022.407858796294</v>
      </c>
      <c r="I2102" s="19" t="str">
        <f t="shared" si="352"/>
        <v>J</v>
      </c>
      <c r="J2102" s="19" t="str">
        <f t="shared" si="353"/>
        <v>N</v>
      </c>
      <c r="K2102" s="19" t="str">
        <f t="shared" si="354"/>
        <v>zzzz</v>
      </c>
      <c r="L2102" s="19" t="str">
        <f t="shared" si="355"/>
        <v>VK</v>
      </c>
      <c r="M2102" s="341" t="str">
        <f t="shared" si="356"/>
        <v>T</v>
      </c>
      <c r="N2102" s="359" t="str">
        <f t="shared" si="357"/>
        <v/>
      </c>
      <c r="O2102" s="359" t="str">
        <f t="shared" si="358"/>
        <v/>
      </c>
      <c r="P2102" s="341" t="str">
        <f t="shared" si="359"/>
        <v/>
      </c>
      <c r="Q2102" s="359">
        <f t="shared" si="360"/>
        <v>2</v>
      </c>
      <c r="R2102" s="359">
        <f t="shared" si="361"/>
        <v>1714</v>
      </c>
      <c r="S2102" s="359">
        <f t="shared" si="362"/>
        <v>1714</v>
      </c>
    </row>
    <row r="2103" spans="1:19" ht="12.75" customHeight="1" thickBot="1" x14ac:dyDescent="0.25">
      <c r="A2103" s="341" t="s">
        <v>146</v>
      </c>
      <c r="B2103" s="341" t="s">
        <v>905</v>
      </c>
      <c r="C2103" s="341" t="s">
        <v>673</v>
      </c>
      <c r="F2103" s="341" t="s">
        <v>9</v>
      </c>
      <c r="G2103" s="354">
        <v>43117.55641203704</v>
      </c>
      <c r="H2103" s="354">
        <v>45453.569143518522</v>
      </c>
      <c r="I2103" s="19" t="str">
        <f t="shared" si="352"/>
        <v>J</v>
      </c>
      <c r="J2103" s="19" t="str">
        <f t="shared" si="353"/>
        <v>N</v>
      </c>
      <c r="K2103" s="19" t="str">
        <f t="shared" si="354"/>
        <v>zzzz</v>
      </c>
      <c r="L2103" s="19" t="str">
        <f t="shared" si="355"/>
        <v>VK</v>
      </c>
      <c r="M2103" s="341" t="str">
        <f t="shared" si="356"/>
        <v>T</v>
      </c>
      <c r="N2103" s="359" t="str">
        <f t="shared" si="357"/>
        <v/>
      </c>
      <c r="O2103" s="359" t="str">
        <f t="shared" si="358"/>
        <v/>
      </c>
      <c r="P2103" s="31" t="str">
        <f t="shared" si="359"/>
        <v/>
      </c>
      <c r="Q2103" s="359">
        <f t="shared" si="360"/>
        <v>3</v>
      </c>
      <c r="R2103" s="620">
        <f t="shared" si="361"/>
        <v>1715</v>
      </c>
      <c r="S2103" s="620">
        <f t="shared" si="362"/>
        <v>1715</v>
      </c>
    </row>
    <row r="2104" spans="1:19" ht="12.75" customHeight="1" thickBot="1" x14ac:dyDescent="0.25">
      <c r="A2104" s="31" t="s">
        <v>146</v>
      </c>
      <c r="B2104" s="31" t="s">
        <v>905</v>
      </c>
      <c r="C2104" s="31" t="s">
        <v>673</v>
      </c>
      <c r="F2104" s="31" t="s">
        <v>11</v>
      </c>
      <c r="G2104" s="354">
        <v>45803.45648148148</v>
      </c>
      <c r="H2104" s="354">
        <v>45803.45648148148</v>
      </c>
      <c r="I2104" s="19" t="str">
        <f t="shared" si="352"/>
        <v>J</v>
      </c>
      <c r="J2104" s="19" t="str">
        <f t="shared" si="353"/>
        <v>N</v>
      </c>
      <c r="K2104" s="19" t="str">
        <f t="shared" si="354"/>
        <v>zzzz</v>
      </c>
      <c r="L2104" s="19" t="str">
        <f t="shared" si="355"/>
        <v>VK</v>
      </c>
      <c r="M2104" s="31" t="str">
        <f t="shared" si="356"/>
        <v>T</v>
      </c>
      <c r="N2104" s="620" t="str">
        <f t="shared" si="357"/>
        <v/>
      </c>
      <c r="O2104" s="620" t="str">
        <f t="shared" si="358"/>
        <v/>
      </c>
      <c r="P2104" s="31" t="str">
        <f t="shared" si="359"/>
        <v/>
      </c>
      <c r="Q2104" s="620">
        <f t="shared" si="360"/>
        <v>4</v>
      </c>
      <c r="R2104" s="620">
        <f t="shared" si="361"/>
        <v>1716</v>
      </c>
      <c r="S2104" s="620">
        <f t="shared" si="362"/>
        <v>1716</v>
      </c>
    </row>
    <row r="2105" spans="1:19" ht="12.75" customHeight="1" thickBot="1" x14ac:dyDescent="0.25">
      <c r="A2105" s="31" t="s">
        <v>146</v>
      </c>
      <c r="B2105" s="31" t="s">
        <v>905</v>
      </c>
      <c r="C2105" s="31" t="s">
        <v>673</v>
      </c>
      <c r="F2105" s="31" t="s">
        <v>15</v>
      </c>
      <c r="G2105" s="354">
        <v>44523</v>
      </c>
      <c r="H2105" s="354">
        <v>45660.408958333333</v>
      </c>
      <c r="I2105" s="19" t="str">
        <f t="shared" si="352"/>
        <v>J</v>
      </c>
      <c r="J2105" s="19" t="str">
        <f t="shared" si="353"/>
        <v>N</v>
      </c>
      <c r="K2105" s="19" t="str">
        <f t="shared" si="354"/>
        <v>zzzz</v>
      </c>
      <c r="L2105" s="19" t="str">
        <f t="shared" si="355"/>
        <v>VK</v>
      </c>
      <c r="M2105" s="31" t="str">
        <f t="shared" si="356"/>
        <v>T</v>
      </c>
      <c r="N2105" s="620" t="str">
        <f t="shared" si="357"/>
        <v/>
      </c>
      <c r="O2105" s="620" t="str">
        <f t="shared" si="358"/>
        <v/>
      </c>
      <c r="P2105" s="31" t="str">
        <f t="shared" si="359"/>
        <v/>
      </c>
      <c r="Q2105" s="620">
        <f t="shared" si="360"/>
        <v>5</v>
      </c>
      <c r="R2105" s="620">
        <f t="shared" si="361"/>
        <v>1717</v>
      </c>
      <c r="S2105" s="620">
        <f t="shared" si="362"/>
        <v>1717</v>
      </c>
    </row>
    <row r="2106" spans="1:19" ht="12.75" customHeight="1" thickBot="1" x14ac:dyDescent="0.25">
      <c r="A2106" s="31" t="s">
        <v>146</v>
      </c>
      <c r="B2106" s="31" t="s">
        <v>905</v>
      </c>
      <c r="C2106" s="31" t="s">
        <v>673</v>
      </c>
      <c r="F2106" s="31" t="s">
        <v>12</v>
      </c>
      <c r="G2106" s="354">
        <v>44644.572268518517</v>
      </c>
      <c r="H2106" s="354">
        <v>44756.405335648145</v>
      </c>
      <c r="I2106" s="19" t="str">
        <f t="shared" si="352"/>
        <v>J</v>
      </c>
      <c r="J2106" s="19" t="str">
        <f t="shared" si="353"/>
        <v>N</v>
      </c>
      <c r="K2106" s="19" t="str">
        <f t="shared" si="354"/>
        <v>zzzz</v>
      </c>
      <c r="L2106" s="19" t="str">
        <f t="shared" si="355"/>
        <v>VK</v>
      </c>
      <c r="M2106" s="31" t="str">
        <f t="shared" si="356"/>
        <v>T</v>
      </c>
      <c r="N2106" s="620">
        <f t="shared" si="357"/>
        <v>6</v>
      </c>
      <c r="O2106" s="620" t="str">
        <f t="shared" si="358"/>
        <v/>
      </c>
      <c r="P2106" s="31" t="str">
        <f t="shared" si="359"/>
        <v/>
      </c>
      <c r="Q2106" s="620">
        <f t="shared" si="360"/>
        <v>6</v>
      </c>
      <c r="R2106" s="620">
        <f t="shared" si="361"/>
        <v>1718</v>
      </c>
      <c r="S2106" s="620">
        <f t="shared" si="362"/>
        <v>1718</v>
      </c>
    </row>
    <row r="2107" spans="1:19" ht="12.75" customHeight="1" thickBot="1" x14ac:dyDescent="0.25">
      <c r="A2107" s="31" t="s">
        <v>148</v>
      </c>
      <c r="B2107" s="31" t="s">
        <v>929</v>
      </c>
      <c r="C2107" s="31" t="s">
        <v>673</v>
      </c>
      <c r="E2107" s="341">
        <v>32</v>
      </c>
      <c r="F2107" s="31" t="s">
        <v>6</v>
      </c>
      <c r="G2107" s="354">
        <v>45314.492766203701</v>
      </c>
      <c r="H2107" s="354">
        <v>45470.358761574076</v>
      </c>
      <c r="I2107" s="19" t="str">
        <f t="shared" si="352"/>
        <v>J</v>
      </c>
      <c r="J2107" s="19" t="str">
        <f t="shared" si="353"/>
        <v>N</v>
      </c>
      <c r="K2107" s="19" t="str">
        <f t="shared" si="354"/>
        <v>zzzz</v>
      </c>
      <c r="L2107" s="19" t="str">
        <f t="shared" si="355"/>
        <v>VK</v>
      </c>
      <c r="M2107" s="31" t="str">
        <f t="shared" si="356"/>
        <v>T</v>
      </c>
      <c r="N2107" s="620" t="str">
        <f t="shared" si="357"/>
        <v/>
      </c>
      <c r="O2107" s="620" t="str">
        <f t="shared" si="358"/>
        <v/>
      </c>
      <c r="P2107" s="31" t="str">
        <f t="shared" si="359"/>
        <v/>
      </c>
      <c r="Q2107" s="620">
        <f t="shared" si="360"/>
        <v>1</v>
      </c>
      <c r="R2107" s="620">
        <f t="shared" si="361"/>
        <v>1719</v>
      </c>
      <c r="S2107" s="620">
        <f t="shared" si="362"/>
        <v>1719</v>
      </c>
    </row>
    <row r="2108" spans="1:19" ht="12.75" customHeight="1" thickBot="1" x14ac:dyDescent="0.25">
      <c r="A2108" s="31" t="s">
        <v>148</v>
      </c>
      <c r="B2108" s="31" t="s">
        <v>929</v>
      </c>
      <c r="C2108" s="31" t="s">
        <v>673</v>
      </c>
      <c r="E2108" s="341">
        <v>14</v>
      </c>
      <c r="F2108" s="31" t="s">
        <v>7</v>
      </c>
      <c r="G2108" s="354">
        <v>45022.40425925926</v>
      </c>
      <c r="H2108" s="354">
        <v>45210.395428240743</v>
      </c>
      <c r="I2108" s="19" t="str">
        <f t="shared" si="352"/>
        <v>J</v>
      </c>
      <c r="J2108" s="19" t="str">
        <f t="shared" si="353"/>
        <v>N</v>
      </c>
      <c r="K2108" s="19" t="str">
        <f t="shared" si="354"/>
        <v>zzzz</v>
      </c>
      <c r="L2108" s="19" t="str">
        <f t="shared" si="355"/>
        <v>VK</v>
      </c>
      <c r="M2108" s="31" t="str">
        <f t="shared" si="356"/>
        <v>T</v>
      </c>
      <c r="N2108" s="620" t="str">
        <f t="shared" si="357"/>
        <v/>
      </c>
      <c r="O2108" s="620" t="str">
        <f t="shared" si="358"/>
        <v/>
      </c>
      <c r="P2108" s="31" t="str">
        <f t="shared" si="359"/>
        <v/>
      </c>
      <c r="Q2108" s="620">
        <f t="shared" si="360"/>
        <v>2</v>
      </c>
      <c r="R2108" s="620">
        <f t="shared" si="361"/>
        <v>1720</v>
      </c>
      <c r="S2108" s="620">
        <f t="shared" si="362"/>
        <v>1720</v>
      </c>
    </row>
    <row r="2109" spans="1:19" ht="12.75" customHeight="1" thickBot="1" x14ac:dyDescent="0.25">
      <c r="A2109" s="31" t="s">
        <v>148</v>
      </c>
      <c r="B2109" s="31" t="s">
        <v>929</v>
      </c>
      <c r="C2109" s="31" t="s">
        <v>673</v>
      </c>
      <c r="F2109" s="31" t="s">
        <v>16</v>
      </c>
      <c r="G2109" s="354">
        <v>45684.550821759258</v>
      </c>
      <c r="H2109" s="354">
        <v>45793.327013888891</v>
      </c>
      <c r="I2109" s="19" t="str">
        <f t="shared" si="352"/>
        <v>J</v>
      </c>
      <c r="J2109" s="19" t="str">
        <f t="shared" si="353"/>
        <v>N</v>
      </c>
      <c r="K2109" s="19" t="str">
        <f t="shared" si="354"/>
        <v>zzzz</v>
      </c>
      <c r="L2109" s="19" t="str">
        <f t="shared" si="355"/>
        <v>VK</v>
      </c>
      <c r="M2109" s="31" t="str">
        <f t="shared" si="356"/>
        <v>T</v>
      </c>
      <c r="N2109" s="620" t="str">
        <f t="shared" si="357"/>
        <v/>
      </c>
      <c r="O2109" s="620" t="str">
        <f t="shared" si="358"/>
        <v/>
      </c>
      <c r="P2109" s="31" t="str">
        <f t="shared" si="359"/>
        <v/>
      </c>
      <c r="Q2109" s="620">
        <f t="shared" si="360"/>
        <v>3</v>
      </c>
      <c r="R2109" s="620">
        <f t="shared" si="361"/>
        <v>1721</v>
      </c>
      <c r="S2109" s="620">
        <f t="shared" si="362"/>
        <v>1721</v>
      </c>
    </row>
    <row r="2110" spans="1:19" ht="12.75" customHeight="1" thickBot="1" x14ac:dyDescent="0.25">
      <c r="A2110" s="31" t="s">
        <v>148</v>
      </c>
      <c r="B2110" s="31" t="s">
        <v>929</v>
      </c>
      <c r="C2110" s="31" t="s">
        <v>673</v>
      </c>
      <c r="E2110" s="341">
        <v>33</v>
      </c>
      <c r="F2110" s="31" t="s">
        <v>9</v>
      </c>
      <c r="G2110" s="354">
        <v>39301.402280092596</v>
      </c>
      <c r="H2110" s="354">
        <v>45453.562245370369</v>
      </c>
      <c r="I2110" s="19" t="str">
        <f t="shared" si="352"/>
        <v>J</v>
      </c>
      <c r="J2110" s="19" t="str">
        <f t="shared" si="353"/>
        <v>N</v>
      </c>
      <c r="K2110" s="19" t="str">
        <f t="shared" si="354"/>
        <v>zzzz</v>
      </c>
      <c r="L2110" s="19" t="str">
        <f t="shared" si="355"/>
        <v>VK</v>
      </c>
      <c r="M2110" s="31" t="str">
        <f t="shared" si="356"/>
        <v>T</v>
      </c>
      <c r="N2110" s="620" t="str">
        <f t="shared" si="357"/>
        <v/>
      </c>
      <c r="O2110" s="620" t="str">
        <f t="shared" si="358"/>
        <v/>
      </c>
      <c r="P2110" s="31" t="str">
        <f t="shared" si="359"/>
        <v/>
      </c>
      <c r="Q2110" s="620">
        <f t="shared" si="360"/>
        <v>4</v>
      </c>
      <c r="R2110" s="620">
        <f t="shared" si="361"/>
        <v>1722</v>
      </c>
      <c r="S2110" s="620">
        <f t="shared" si="362"/>
        <v>1722</v>
      </c>
    </row>
    <row r="2111" spans="1:19" ht="12.75" customHeight="1" thickBot="1" x14ac:dyDescent="0.25">
      <c r="A2111" s="31" t="s">
        <v>148</v>
      </c>
      <c r="B2111" s="31" t="s">
        <v>929</v>
      </c>
      <c r="C2111" s="31" t="s">
        <v>673</v>
      </c>
      <c r="F2111" s="31" t="s">
        <v>11</v>
      </c>
      <c r="G2111" s="354">
        <v>45799.56753472222</v>
      </c>
      <c r="H2111" s="354">
        <v>45799.56753472222</v>
      </c>
      <c r="I2111" s="19" t="str">
        <f t="shared" si="352"/>
        <v>J</v>
      </c>
      <c r="J2111" s="19" t="str">
        <f t="shared" si="353"/>
        <v>N</v>
      </c>
      <c r="K2111" s="19" t="str">
        <f t="shared" si="354"/>
        <v>zzzz</v>
      </c>
      <c r="L2111" s="19" t="str">
        <f t="shared" si="355"/>
        <v>VK</v>
      </c>
      <c r="M2111" s="31" t="str">
        <f t="shared" si="356"/>
        <v>T</v>
      </c>
      <c r="N2111" s="620" t="str">
        <f t="shared" si="357"/>
        <v/>
      </c>
      <c r="O2111" s="620" t="str">
        <f t="shared" si="358"/>
        <v/>
      </c>
      <c r="P2111" s="31" t="str">
        <f t="shared" si="359"/>
        <v/>
      </c>
      <c r="Q2111" s="620">
        <f t="shared" si="360"/>
        <v>5</v>
      </c>
      <c r="R2111" s="620">
        <f t="shared" si="361"/>
        <v>1723</v>
      </c>
      <c r="S2111" s="620">
        <f t="shared" si="362"/>
        <v>1723</v>
      </c>
    </row>
    <row r="2112" spans="1:19" ht="12.75" customHeight="1" thickBot="1" x14ac:dyDescent="0.25">
      <c r="A2112" s="31" t="s">
        <v>148</v>
      </c>
      <c r="B2112" s="31" t="s">
        <v>929</v>
      </c>
      <c r="C2112" s="31" t="s">
        <v>673</v>
      </c>
      <c r="F2112" s="31" t="s">
        <v>15</v>
      </c>
      <c r="G2112" s="354">
        <v>38105.466261574074</v>
      </c>
      <c r="H2112" s="354">
        <v>44536.354907407411</v>
      </c>
      <c r="I2112" s="19" t="str">
        <f t="shared" si="352"/>
        <v>J</v>
      </c>
      <c r="J2112" s="19" t="str">
        <f t="shared" si="353"/>
        <v>N</v>
      </c>
      <c r="K2112" s="19" t="str">
        <f t="shared" si="354"/>
        <v>zzzz</v>
      </c>
      <c r="L2112" s="19" t="str">
        <f t="shared" si="355"/>
        <v>VK</v>
      </c>
      <c r="M2112" s="31" t="str">
        <f t="shared" si="356"/>
        <v>T</v>
      </c>
      <c r="N2112" s="620" t="str">
        <f t="shared" si="357"/>
        <v/>
      </c>
      <c r="O2112" s="620" t="str">
        <f t="shared" si="358"/>
        <v/>
      </c>
      <c r="P2112" s="31" t="str">
        <f t="shared" si="359"/>
        <v/>
      </c>
      <c r="Q2112" s="620">
        <f t="shared" si="360"/>
        <v>6</v>
      </c>
      <c r="R2112" s="620">
        <f t="shared" si="361"/>
        <v>1724</v>
      </c>
      <c r="S2112" s="620">
        <f t="shared" si="362"/>
        <v>1724</v>
      </c>
    </row>
    <row r="2113" spans="1:19" ht="12.75" customHeight="1" thickBot="1" x14ac:dyDescent="0.25">
      <c r="A2113" s="31" t="s">
        <v>148</v>
      </c>
      <c r="B2113" s="31" t="s">
        <v>929</v>
      </c>
      <c r="C2113" s="31" t="s">
        <v>673</v>
      </c>
      <c r="F2113" s="31" t="s">
        <v>12</v>
      </c>
      <c r="G2113" s="354">
        <v>43787.554085648146</v>
      </c>
      <c r="H2113" s="354">
        <v>44756.404965277776</v>
      </c>
      <c r="I2113" s="19" t="str">
        <f t="shared" si="352"/>
        <v>J</v>
      </c>
      <c r="J2113" s="19" t="str">
        <f t="shared" si="353"/>
        <v>N</v>
      </c>
      <c r="K2113" s="19" t="str">
        <f t="shared" si="354"/>
        <v>zzzz</v>
      </c>
      <c r="L2113" s="19" t="str">
        <f t="shared" si="355"/>
        <v>VK</v>
      </c>
      <c r="M2113" s="31" t="str">
        <f t="shared" si="356"/>
        <v>T</v>
      </c>
      <c r="N2113" s="620" t="str">
        <f t="shared" si="357"/>
        <v/>
      </c>
      <c r="O2113" s="620" t="str">
        <f t="shared" si="358"/>
        <v/>
      </c>
      <c r="P2113" s="31" t="str">
        <f t="shared" si="359"/>
        <v/>
      </c>
      <c r="Q2113" s="620">
        <f t="shared" si="360"/>
        <v>7</v>
      </c>
      <c r="R2113" s="620">
        <f t="shared" si="361"/>
        <v>1725</v>
      </c>
      <c r="S2113" s="620">
        <f t="shared" si="362"/>
        <v>1725</v>
      </c>
    </row>
    <row r="2114" spans="1:19" ht="12.75" customHeight="1" thickBot="1" x14ac:dyDescent="0.25">
      <c r="A2114" s="31" t="s">
        <v>148</v>
      </c>
      <c r="B2114" s="31" t="s">
        <v>929</v>
      </c>
      <c r="C2114" s="31" t="s">
        <v>673</v>
      </c>
      <c r="F2114" s="31" t="s">
        <v>13</v>
      </c>
      <c r="G2114" s="354">
        <v>42093.608622685184</v>
      </c>
      <c r="H2114" s="354">
        <v>45538.662418981483</v>
      </c>
      <c r="I2114" s="19" t="str">
        <f t="shared" ref="I2114:I2177" si="363">IF((LEN(A2114)&gt;2),"J","N")</f>
        <v>J</v>
      </c>
      <c r="J2114" s="19" t="str">
        <f t="shared" ref="J2114:J2177" si="364">IF((D2114&gt;0),"J","N")</f>
        <v>N</v>
      </c>
      <c r="K2114" s="19" t="str">
        <f t="shared" ref="K2114:K2177" si="365">IF((D2114&gt;0),(MID(D2114,1,2)),"zzzz")</f>
        <v>zzzz</v>
      </c>
      <c r="L2114" s="19" t="str">
        <f t="shared" ref="L2114:L2177" si="366">MID(A2114,1,2)</f>
        <v>VK</v>
      </c>
      <c r="M2114" s="31" t="str">
        <f t="shared" ref="M2114:M2177" si="367">MID(A2114,3,1)</f>
        <v>T</v>
      </c>
      <c r="N2114" s="620">
        <f t="shared" ref="N2114:N2177" si="368">IF(A2114=A2115,"",Q2114)</f>
        <v>8</v>
      </c>
      <c r="O2114" s="620" t="str">
        <f t="shared" ref="O2114:O2177" si="369">IF(D2114=D2115,"",R2114)</f>
        <v/>
      </c>
      <c r="P2114" s="31" t="str">
        <f t="shared" ref="P2114:P2177" si="370">IF(K2114=K2115,"",S2114)</f>
        <v/>
      </c>
      <c r="Q2114" s="620">
        <f t="shared" ref="Q2114:Q2177" si="371">IF(A2114=A2113,Q2113+ 1,1)</f>
        <v>8</v>
      </c>
      <c r="R2114" s="620">
        <f t="shared" ref="R2114:R2177" si="372">IF(D2114=D2113,R2113+ 1,1)</f>
        <v>1726</v>
      </c>
      <c r="S2114" s="620">
        <f t="shared" ref="S2114:S2177" si="373">IF(K2114=K2113,S2113+ 1,1)</f>
        <v>1726</v>
      </c>
    </row>
    <row r="2115" spans="1:19" ht="12.75" customHeight="1" thickBot="1" x14ac:dyDescent="0.25">
      <c r="A2115" s="31" t="s">
        <v>776</v>
      </c>
      <c r="B2115" s="31" t="s">
        <v>1128</v>
      </c>
      <c r="C2115" s="31" t="s">
        <v>673</v>
      </c>
      <c r="F2115" s="31" t="s">
        <v>6</v>
      </c>
      <c r="G2115" s="354">
        <v>45314.497662037036</v>
      </c>
      <c r="H2115" s="354">
        <v>45314.497662037036</v>
      </c>
      <c r="I2115" s="19" t="str">
        <f t="shared" si="363"/>
        <v>J</v>
      </c>
      <c r="J2115" s="19" t="str">
        <f t="shared" si="364"/>
        <v>N</v>
      </c>
      <c r="K2115" s="19" t="str">
        <f t="shared" si="365"/>
        <v>zzzz</v>
      </c>
      <c r="L2115" s="19" t="str">
        <f t="shared" si="366"/>
        <v>WT</v>
      </c>
      <c r="M2115" s="31" t="str">
        <f t="shared" si="367"/>
        <v>T</v>
      </c>
      <c r="N2115" s="620" t="str">
        <f t="shared" si="368"/>
        <v/>
      </c>
      <c r="O2115" s="620" t="str">
        <f t="shared" si="369"/>
        <v/>
      </c>
      <c r="P2115" s="31" t="str">
        <f t="shared" si="370"/>
        <v/>
      </c>
      <c r="Q2115" s="620">
        <f t="shared" si="371"/>
        <v>1</v>
      </c>
      <c r="R2115" s="620">
        <f t="shared" si="372"/>
        <v>1727</v>
      </c>
      <c r="S2115" s="620">
        <f t="shared" si="373"/>
        <v>1727</v>
      </c>
    </row>
    <row r="2116" spans="1:19" ht="12.75" customHeight="1" thickBot="1" x14ac:dyDescent="0.25">
      <c r="A2116" s="31" t="s">
        <v>776</v>
      </c>
      <c r="B2116" s="31" t="s">
        <v>1128</v>
      </c>
      <c r="C2116" s="31" t="s">
        <v>673</v>
      </c>
      <c r="F2116" s="31" t="s">
        <v>16</v>
      </c>
      <c r="G2116" s="354">
        <v>45460.534039351849</v>
      </c>
      <c r="H2116" s="354">
        <v>45603.417256944442</v>
      </c>
      <c r="I2116" s="19" t="str">
        <f t="shared" si="363"/>
        <v>J</v>
      </c>
      <c r="J2116" s="19" t="str">
        <f t="shared" si="364"/>
        <v>N</v>
      </c>
      <c r="K2116" s="19" t="str">
        <f t="shared" si="365"/>
        <v>zzzz</v>
      </c>
      <c r="L2116" s="19" t="str">
        <f t="shared" si="366"/>
        <v>WT</v>
      </c>
      <c r="M2116" s="31" t="str">
        <f t="shared" si="367"/>
        <v>T</v>
      </c>
      <c r="N2116" s="620" t="str">
        <f t="shared" si="368"/>
        <v/>
      </c>
      <c r="O2116" s="620" t="str">
        <f t="shared" si="369"/>
        <v/>
      </c>
      <c r="P2116" s="31" t="str">
        <f t="shared" si="370"/>
        <v/>
      </c>
      <c r="Q2116" s="620">
        <f t="shared" si="371"/>
        <v>2</v>
      </c>
      <c r="R2116" s="620">
        <f t="shared" si="372"/>
        <v>1728</v>
      </c>
      <c r="S2116" s="620">
        <f t="shared" si="373"/>
        <v>1728</v>
      </c>
    </row>
    <row r="2117" spans="1:19" ht="12.75" customHeight="1" thickBot="1" x14ac:dyDescent="0.25">
      <c r="A2117" s="31" t="s">
        <v>776</v>
      </c>
      <c r="B2117" s="31" t="s">
        <v>1128</v>
      </c>
      <c r="C2117" s="31" t="s">
        <v>673</v>
      </c>
      <c r="F2117" s="31" t="s">
        <v>9</v>
      </c>
      <c r="G2117" s="354">
        <v>45309.622673611113</v>
      </c>
      <c r="H2117" s="354">
        <v>45632.630960648145</v>
      </c>
      <c r="I2117" s="19" t="str">
        <f t="shared" si="363"/>
        <v>J</v>
      </c>
      <c r="J2117" s="19" t="str">
        <f t="shared" si="364"/>
        <v>N</v>
      </c>
      <c r="K2117" s="19" t="str">
        <f t="shared" si="365"/>
        <v>zzzz</v>
      </c>
      <c r="L2117" s="19" t="str">
        <f t="shared" si="366"/>
        <v>WT</v>
      </c>
      <c r="M2117" s="31" t="str">
        <f t="shared" si="367"/>
        <v>T</v>
      </c>
      <c r="N2117" s="620" t="str">
        <f t="shared" si="368"/>
        <v/>
      </c>
      <c r="O2117" s="620" t="str">
        <f t="shared" si="369"/>
        <v/>
      </c>
      <c r="P2117" s="31" t="str">
        <f t="shared" si="370"/>
        <v/>
      </c>
      <c r="Q2117" s="620">
        <f t="shared" si="371"/>
        <v>3</v>
      </c>
      <c r="R2117" s="620">
        <f t="shared" si="372"/>
        <v>1729</v>
      </c>
      <c r="S2117" s="620">
        <f t="shared" si="373"/>
        <v>1729</v>
      </c>
    </row>
    <row r="2118" spans="1:19" ht="12.75" customHeight="1" thickBot="1" x14ac:dyDescent="0.25">
      <c r="A2118" s="31" t="s">
        <v>776</v>
      </c>
      <c r="B2118" s="31" t="s">
        <v>671</v>
      </c>
      <c r="C2118" s="31" t="s">
        <v>673</v>
      </c>
      <c r="F2118" s="31" t="s">
        <v>10</v>
      </c>
      <c r="G2118" s="354">
        <v>43930.627476851849</v>
      </c>
      <c r="H2118" s="354">
        <v>45453.665370370371</v>
      </c>
      <c r="I2118" s="19" t="str">
        <f t="shared" si="363"/>
        <v>J</v>
      </c>
      <c r="J2118" s="19" t="str">
        <f t="shared" si="364"/>
        <v>N</v>
      </c>
      <c r="K2118" s="19" t="str">
        <f t="shared" si="365"/>
        <v>zzzz</v>
      </c>
      <c r="L2118" s="19" t="str">
        <f t="shared" si="366"/>
        <v>WT</v>
      </c>
      <c r="M2118" s="31" t="str">
        <f t="shared" si="367"/>
        <v>T</v>
      </c>
      <c r="N2118" s="620" t="str">
        <f t="shared" si="368"/>
        <v/>
      </c>
      <c r="O2118" s="620" t="str">
        <f t="shared" si="369"/>
        <v/>
      </c>
      <c r="P2118" s="31" t="str">
        <f t="shared" si="370"/>
        <v/>
      </c>
      <c r="Q2118" s="620">
        <f t="shared" si="371"/>
        <v>4</v>
      </c>
      <c r="R2118" s="620">
        <f t="shared" si="372"/>
        <v>1730</v>
      </c>
      <c r="S2118" s="620">
        <f t="shared" si="373"/>
        <v>1730</v>
      </c>
    </row>
    <row r="2119" spans="1:19" ht="12.75" customHeight="1" thickBot="1" x14ac:dyDescent="0.25">
      <c r="A2119" s="31" t="s">
        <v>776</v>
      </c>
      <c r="B2119" s="31" t="s">
        <v>1134</v>
      </c>
      <c r="C2119" s="31" t="s">
        <v>673</v>
      </c>
      <c r="F2119" s="31" t="s">
        <v>11</v>
      </c>
      <c r="G2119" s="354">
        <v>44762.625127314815</v>
      </c>
      <c r="H2119" s="354">
        <v>45258.648310185185</v>
      </c>
      <c r="I2119" s="19" t="str">
        <f t="shared" si="363"/>
        <v>J</v>
      </c>
      <c r="J2119" s="19" t="str">
        <f t="shared" si="364"/>
        <v>N</v>
      </c>
      <c r="K2119" s="19" t="str">
        <f t="shared" si="365"/>
        <v>zzzz</v>
      </c>
      <c r="L2119" s="19" t="str">
        <f t="shared" si="366"/>
        <v>WT</v>
      </c>
      <c r="M2119" s="31" t="str">
        <f t="shared" si="367"/>
        <v>T</v>
      </c>
      <c r="N2119" s="620" t="str">
        <f t="shared" si="368"/>
        <v/>
      </c>
      <c r="O2119" s="620" t="str">
        <f t="shared" si="369"/>
        <v/>
      </c>
      <c r="P2119" s="31" t="str">
        <f t="shared" si="370"/>
        <v/>
      </c>
      <c r="Q2119" s="620">
        <f t="shared" si="371"/>
        <v>5</v>
      </c>
      <c r="R2119" s="620">
        <f t="shared" si="372"/>
        <v>1731</v>
      </c>
      <c r="S2119" s="620">
        <f t="shared" si="373"/>
        <v>1731</v>
      </c>
    </row>
    <row r="2120" spans="1:19" ht="12.75" customHeight="1" thickBot="1" x14ac:dyDescent="0.25">
      <c r="A2120" s="31" t="s">
        <v>776</v>
      </c>
      <c r="B2120" s="31" t="s">
        <v>1128</v>
      </c>
      <c r="C2120" s="31" t="s">
        <v>673</v>
      </c>
      <c r="F2120" s="31" t="s">
        <v>15</v>
      </c>
      <c r="G2120" s="354">
        <v>44736.596064814818</v>
      </c>
      <c r="H2120" s="354">
        <v>44736.706284722219</v>
      </c>
      <c r="I2120" s="19" t="str">
        <f t="shared" si="363"/>
        <v>J</v>
      </c>
      <c r="J2120" s="19" t="str">
        <f t="shared" si="364"/>
        <v>N</v>
      </c>
      <c r="K2120" s="19" t="str">
        <f t="shared" si="365"/>
        <v>zzzz</v>
      </c>
      <c r="L2120" s="19" t="str">
        <f t="shared" si="366"/>
        <v>WT</v>
      </c>
      <c r="M2120" s="31" t="str">
        <f t="shared" si="367"/>
        <v>T</v>
      </c>
      <c r="N2120" s="620" t="str">
        <f t="shared" si="368"/>
        <v/>
      </c>
      <c r="O2120" s="620" t="str">
        <f t="shared" si="369"/>
        <v/>
      </c>
      <c r="P2120" s="31" t="str">
        <f t="shared" si="370"/>
        <v/>
      </c>
      <c r="Q2120" s="620">
        <f t="shared" si="371"/>
        <v>6</v>
      </c>
      <c r="R2120" s="620">
        <f t="shared" si="372"/>
        <v>1732</v>
      </c>
      <c r="S2120" s="620">
        <f t="shared" si="373"/>
        <v>1732</v>
      </c>
    </row>
    <row r="2121" spans="1:19" ht="12.75" customHeight="1" thickBot="1" x14ac:dyDescent="0.25">
      <c r="A2121" s="31" t="s">
        <v>776</v>
      </c>
      <c r="B2121" s="31" t="s">
        <v>1128</v>
      </c>
      <c r="C2121" s="31" t="s">
        <v>673</v>
      </c>
      <c r="F2121" s="31" t="s">
        <v>12</v>
      </c>
      <c r="G2121" s="354">
        <v>45812.689803240741</v>
      </c>
      <c r="H2121" s="354">
        <v>45812.689803240741</v>
      </c>
      <c r="I2121" s="19" t="str">
        <f t="shared" si="363"/>
        <v>J</v>
      </c>
      <c r="J2121" s="19" t="str">
        <f t="shared" si="364"/>
        <v>N</v>
      </c>
      <c r="K2121" s="19" t="str">
        <f t="shared" si="365"/>
        <v>zzzz</v>
      </c>
      <c r="L2121" s="19" t="str">
        <f t="shared" si="366"/>
        <v>WT</v>
      </c>
      <c r="M2121" s="31" t="str">
        <f t="shared" si="367"/>
        <v>T</v>
      </c>
      <c r="N2121" s="620">
        <f t="shared" si="368"/>
        <v>7</v>
      </c>
      <c r="O2121" s="620" t="str">
        <f t="shared" si="369"/>
        <v/>
      </c>
      <c r="P2121" s="31" t="str">
        <f t="shared" si="370"/>
        <v/>
      </c>
      <c r="Q2121" s="620">
        <f t="shared" si="371"/>
        <v>7</v>
      </c>
      <c r="R2121" s="620">
        <f t="shared" si="372"/>
        <v>1733</v>
      </c>
      <c r="S2121" s="620">
        <f t="shared" si="373"/>
        <v>1733</v>
      </c>
    </row>
    <row r="2122" spans="1:19" ht="12.75" customHeight="1" thickBot="1" x14ac:dyDescent="0.25">
      <c r="A2122" s="31" t="s">
        <v>229</v>
      </c>
      <c r="B2122" s="31" t="s">
        <v>728</v>
      </c>
      <c r="C2122" s="31" t="s">
        <v>673</v>
      </c>
      <c r="E2122" s="341">
        <v>6</v>
      </c>
      <c r="F2122" s="31" t="s">
        <v>6</v>
      </c>
      <c r="G2122" s="354">
        <v>45314.413784722223</v>
      </c>
      <c r="H2122" s="354">
        <v>45470.352372685185</v>
      </c>
      <c r="I2122" s="19" t="str">
        <f t="shared" si="363"/>
        <v>J</v>
      </c>
      <c r="J2122" s="19" t="str">
        <f t="shared" si="364"/>
        <v>N</v>
      </c>
      <c r="K2122" s="19" t="str">
        <f t="shared" si="365"/>
        <v>zzzz</v>
      </c>
      <c r="L2122" s="19" t="str">
        <f t="shared" si="366"/>
        <v>BR</v>
      </c>
      <c r="M2122" s="31" t="str">
        <f t="shared" si="367"/>
        <v>V</v>
      </c>
      <c r="N2122" s="620" t="str">
        <f t="shared" si="368"/>
        <v/>
      </c>
      <c r="O2122" s="620" t="str">
        <f t="shared" si="369"/>
        <v/>
      </c>
      <c r="P2122" s="31" t="str">
        <f t="shared" si="370"/>
        <v/>
      </c>
      <c r="Q2122" s="620">
        <f t="shared" si="371"/>
        <v>1</v>
      </c>
      <c r="R2122" s="620">
        <f t="shared" si="372"/>
        <v>1734</v>
      </c>
      <c r="S2122" s="620">
        <f t="shared" si="373"/>
        <v>1734</v>
      </c>
    </row>
    <row r="2123" spans="1:19" ht="12.75" customHeight="1" thickBot="1" x14ac:dyDescent="0.25">
      <c r="A2123" s="31" t="s">
        <v>229</v>
      </c>
      <c r="B2123" s="31" t="s">
        <v>509</v>
      </c>
      <c r="C2123" s="31" t="s">
        <v>673</v>
      </c>
      <c r="E2123" s="341">
        <v>48</v>
      </c>
      <c r="F2123" s="31" t="s">
        <v>7</v>
      </c>
      <c r="G2123" s="354">
        <v>41563</v>
      </c>
      <c r="H2123" s="354">
        <v>45321.538935185185</v>
      </c>
      <c r="I2123" s="19" t="str">
        <f t="shared" si="363"/>
        <v>J</v>
      </c>
      <c r="J2123" s="19" t="str">
        <f t="shared" si="364"/>
        <v>N</v>
      </c>
      <c r="K2123" s="19" t="str">
        <f t="shared" si="365"/>
        <v>zzzz</v>
      </c>
      <c r="L2123" s="19" t="str">
        <f t="shared" si="366"/>
        <v>BR</v>
      </c>
      <c r="M2123" s="31" t="str">
        <f t="shared" si="367"/>
        <v>V</v>
      </c>
      <c r="N2123" s="620" t="str">
        <f t="shared" si="368"/>
        <v/>
      </c>
      <c r="O2123" s="620" t="str">
        <f t="shared" si="369"/>
        <v/>
      </c>
      <c r="P2123" s="31" t="str">
        <f t="shared" si="370"/>
        <v/>
      </c>
      <c r="Q2123" s="620">
        <f t="shared" si="371"/>
        <v>2</v>
      </c>
      <c r="R2123" s="620">
        <f t="shared" si="372"/>
        <v>1735</v>
      </c>
      <c r="S2123" s="620">
        <f t="shared" si="373"/>
        <v>1735</v>
      </c>
    </row>
    <row r="2124" spans="1:19" ht="12.75" customHeight="1" thickBot="1" x14ac:dyDescent="0.25">
      <c r="A2124" s="341" t="s">
        <v>229</v>
      </c>
      <c r="B2124" s="341" t="s">
        <v>728</v>
      </c>
      <c r="C2124" s="341" t="s">
        <v>673</v>
      </c>
      <c r="E2124" s="341">
        <v>5</v>
      </c>
      <c r="F2124" s="341" t="s">
        <v>8</v>
      </c>
      <c r="G2124" s="354">
        <v>38775.695069444446</v>
      </c>
      <c r="H2124" s="354">
        <v>45565.497789351852</v>
      </c>
      <c r="I2124" s="19" t="str">
        <f t="shared" si="363"/>
        <v>J</v>
      </c>
      <c r="J2124" s="19" t="str">
        <f t="shared" si="364"/>
        <v>N</v>
      </c>
      <c r="K2124" s="19" t="str">
        <f t="shared" si="365"/>
        <v>zzzz</v>
      </c>
      <c r="L2124" s="19" t="str">
        <f t="shared" si="366"/>
        <v>BR</v>
      </c>
      <c r="M2124" s="341" t="str">
        <f t="shared" si="367"/>
        <v>V</v>
      </c>
      <c r="N2124" s="359" t="str">
        <f t="shared" si="368"/>
        <v/>
      </c>
      <c r="O2124" s="359" t="str">
        <f t="shared" si="369"/>
        <v/>
      </c>
      <c r="P2124" s="341" t="str">
        <f t="shared" si="370"/>
        <v/>
      </c>
      <c r="Q2124" s="359">
        <f t="shared" si="371"/>
        <v>3</v>
      </c>
      <c r="R2124" s="359">
        <f t="shared" si="372"/>
        <v>1736</v>
      </c>
      <c r="S2124" s="359">
        <f t="shared" si="373"/>
        <v>1736</v>
      </c>
    </row>
    <row r="2125" spans="1:19" ht="12.75" customHeight="1" thickBot="1" x14ac:dyDescent="0.25">
      <c r="A2125" s="341" t="s">
        <v>229</v>
      </c>
      <c r="B2125" s="341" t="s">
        <v>728</v>
      </c>
      <c r="C2125" s="341" t="s">
        <v>673</v>
      </c>
      <c r="E2125" s="341">
        <v>6</v>
      </c>
      <c r="F2125" s="341" t="s">
        <v>9</v>
      </c>
      <c r="G2125" s="354">
        <v>39301.401666666665</v>
      </c>
      <c r="H2125" s="354">
        <v>45453.425625000003</v>
      </c>
      <c r="I2125" s="19" t="str">
        <f t="shared" si="363"/>
        <v>J</v>
      </c>
      <c r="J2125" s="19" t="str">
        <f t="shared" si="364"/>
        <v>N</v>
      </c>
      <c r="K2125" s="19" t="str">
        <f t="shared" si="365"/>
        <v>zzzz</v>
      </c>
      <c r="L2125" s="19" t="str">
        <f t="shared" si="366"/>
        <v>BR</v>
      </c>
      <c r="M2125" s="341" t="str">
        <f t="shared" si="367"/>
        <v>V</v>
      </c>
      <c r="N2125" s="359" t="str">
        <f t="shared" si="368"/>
        <v/>
      </c>
      <c r="O2125" s="359" t="str">
        <f t="shared" si="369"/>
        <v/>
      </c>
      <c r="P2125" s="341" t="str">
        <f t="shared" si="370"/>
        <v/>
      </c>
      <c r="Q2125" s="359">
        <f t="shared" si="371"/>
        <v>4</v>
      </c>
      <c r="R2125" s="359">
        <f t="shared" si="372"/>
        <v>1737</v>
      </c>
      <c r="S2125" s="359">
        <f t="shared" si="373"/>
        <v>1737</v>
      </c>
    </row>
    <row r="2126" spans="1:19" ht="12.75" customHeight="1" thickBot="1" x14ac:dyDescent="0.25">
      <c r="A2126" s="31" t="s">
        <v>229</v>
      </c>
      <c r="B2126" s="31" t="s">
        <v>728</v>
      </c>
      <c r="C2126" s="31" t="s">
        <v>673</v>
      </c>
      <c r="F2126" s="31" t="s">
        <v>11</v>
      </c>
      <c r="G2126" s="354">
        <v>44796.576261574075</v>
      </c>
      <c r="H2126" s="354">
        <v>45258.581712962965</v>
      </c>
      <c r="I2126" s="19" t="str">
        <f t="shared" si="363"/>
        <v>J</v>
      </c>
      <c r="J2126" s="19" t="str">
        <f t="shared" si="364"/>
        <v>N</v>
      </c>
      <c r="K2126" s="19" t="str">
        <f t="shared" si="365"/>
        <v>zzzz</v>
      </c>
      <c r="L2126" s="19" t="str">
        <f t="shared" si="366"/>
        <v>BR</v>
      </c>
      <c r="M2126" s="31" t="str">
        <f t="shared" si="367"/>
        <v>V</v>
      </c>
      <c r="N2126" s="620" t="str">
        <f t="shared" si="368"/>
        <v/>
      </c>
      <c r="O2126" s="620" t="str">
        <f t="shared" si="369"/>
        <v/>
      </c>
      <c r="P2126" s="31" t="str">
        <f t="shared" si="370"/>
        <v/>
      </c>
      <c r="Q2126" s="620">
        <f t="shared" si="371"/>
        <v>5</v>
      </c>
      <c r="R2126" s="620">
        <f t="shared" si="372"/>
        <v>1738</v>
      </c>
      <c r="S2126" s="620">
        <f t="shared" si="373"/>
        <v>1738</v>
      </c>
    </row>
    <row r="2127" spans="1:19" ht="12.75" customHeight="1" thickBot="1" x14ac:dyDescent="0.25">
      <c r="A2127" s="31" t="s">
        <v>229</v>
      </c>
      <c r="B2127" s="31" t="s">
        <v>728</v>
      </c>
      <c r="C2127" s="31" t="s">
        <v>673</v>
      </c>
      <c r="F2127" s="31" t="s">
        <v>15</v>
      </c>
      <c r="G2127" s="354">
        <v>38105.466979166667</v>
      </c>
      <c r="H2127" s="354">
        <v>44449.473865740743</v>
      </c>
      <c r="I2127" s="19" t="str">
        <f t="shared" si="363"/>
        <v>J</v>
      </c>
      <c r="J2127" s="19" t="str">
        <f t="shared" si="364"/>
        <v>N</v>
      </c>
      <c r="K2127" s="19" t="str">
        <f t="shared" si="365"/>
        <v>zzzz</v>
      </c>
      <c r="L2127" s="19" t="str">
        <f t="shared" si="366"/>
        <v>BR</v>
      </c>
      <c r="M2127" s="31" t="str">
        <f t="shared" si="367"/>
        <v>V</v>
      </c>
      <c r="N2127" s="620" t="str">
        <f t="shared" si="368"/>
        <v/>
      </c>
      <c r="O2127" s="620" t="str">
        <f t="shared" si="369"/>
        <v/>
      </c>
      <c r="P2127" s="31" t="str">
        <f t="shared" si="370"/>
        <v/>
      </c>
      <c r="Q2127" s="620">
        <f t="shared" si="371"/>
        <v>6</v>
      </c>
      <c r="R2127" s="620">
        <f t="shared" si="372"/>
        <v>1739</v>
      </c>
      <c r="S2127" s="620">
        <f t="shared" si="373"/>
        <v>1739</v>
      </c>
    </row>
    <row r="2128" spans="1:19" ht="12.75" customHeight="1" thickBot="1" x14ac:dyDescent="0.25">
      <c r="A2128" s="31" t="s">
        <v>229</v>
      </c>
      <c r="B2128" s="31" t="s">
        <v>728</v>
      </c>
      <c r="C2128" s="31" t="s">
        <v>673</v>
      </c>
      <c r="F2128" s="31" t="s">
        <v>12</v>
      </c>
      <c r="G2128" s="354">
        <v>42837.41510416667</v>
      </c>
      <c r="H2128" s="354">
        <v>44769.701342592591</v>
      </c>
      <c r="I2128" s="19" t="str">
        <f t="shared" si="363"/>
        <v>J</v>
      </c>
      <c r="J2128" s="19" t="str">
        <f t="shared" si="364"/>
        <v>N</v>
      </c>
      <c r="K2128" s="19" t="str">
        <f t="shared" si="365"/>
        <v>zzzz</v>
      </c>
      <c r="L2128" s="19" t="str">
        <f t="shared" si="366"/>
        <v>BR</v>
      </c>
      <c r="M2128" s="31" t="str">
        <f t="shared" si="367"/>
        <v>V</v>
      </c>
      <c r="N2128" s="620" t="str">
        <f t="shared" si="368"/>
        <v/>
      </c>
      <c r="O2128" s="620" t="str">
        <f t="shared" si="369"/>
        <v/>
      </c>
      <c r="P2128" s="31" t="str">
        <f t="shared" si="370"/>
        <v/>
      </c>
      <c r="Q2128" s="620">
        <f t="shared" si="371"/>
        <v>7</v>
      </c>
      <c r="R2128" s="620">
        <f t="shared" si="372"/>
        <v>1740</v>
      </c>
      <c r="S2128" s="620">
        <f t="shared" si="373"/>
        <v>1740</v>
      </c>
    </row>
    <row r="2129" spans="1:19" ht="12.75" customHeight="1" thickBot="1" x14ac:dyDescent="0.25">
      <c r="A2129" s="31" t="s">
        <v>229</v>
      </c>
      <c r="B2129" s="31" t="s">
        <v>728</v>
      </c>
      <c r="C2129" s="31" t="s">
        <v>673</v>
      </c>
      <c r="F2129" s="31" t="s">
        <v>13</v>
      </c>
      <c r="G2129" s="354">
        <v>38244.428252314814</v>
      </c>
      <c r="H2129" s="354">
        <v>45530.705011574071</v>
      </c>
      <c r="I2129" s="19" t="str">
        <f t="shared" si="363"/>
        <v>J</v>
      </c>
      <c r="J2129" s="19" t="str">
        <f t="shared" si="364"/>
        <v>N</v>
      </c>
      <c r="K2129" s="19" t="str">
        <f t="shared" si="365"/>
        <v>zzzz</v>
      </c>
      <c r="L2129" s="19" t="str">
        <f t="shared" si="366"/>
        <v>BR</v>
      </c>
      <c r="M2129" s="31" t="str">
        <f t="shared" si="367"/>
        <v>V</v>
      </c>
      <c r="N2129" s="620">
        <f t="shared" si="368"/>
        <v>8</v>
      </c>
      <c r="O2129" s="620" t="str">
        <f t="shared" si="369"/>
        <v/>
      </c>
      <c r="P2129" s="31" t="str">
        <f t="shared" si="370"/>
        <v/>
      </c>
      <c r="Q2129" s="620">
        <f t="shared" si="371"/>
        <v>8</v>
      </c>
      <c r="R2129" s="620">
        <f t="shared" si="372"/>
        <v>1741</v>
      </c>
      <c r="S2129" s="620">
        <f t="shared" si="373"/>
        <v>1741</v>
      </c>
    </row>
    <row r="2130" spans="1:19" ht="12.75" customHeight="1" thickBot="1" x14ac:dyDescent="0.25">
      <c r="A2130" s="31" t="s">
        <v>233</v>
      </c>
      <c r="B2130" s="31" t="s">
        <v>731</v>
      </c>
      <c r="C2130" s="31" t="s">
        <v>673</v>
      </c>
      <c r="E2130" s="341">
        <v>14</v>
      </c>
      <c r="F2130" s="31" t="s">
        <v>6</v>
      </c>
      <c r="G2130" s="354">
        <v>38334.489548611113</v>
      </c>
      <c r="H2130" s="354">
        <v>45470.354537037034</v>
      </c>
      <c r="I2130" s="19" t="str">
        <f t="shared" si="363"/>
        <v>J</v>
      </c>
      <c r="J2130" s="19" t="str">
        <f t="shared" si="364"/>
        <v>N</v>
      </c>
      <c r="K2130" s="19" t="str">
        <f t="shared" si="365"/>
        <v>zzzz</v>
      </c>
      <c r="L2130" s="19" t="str">
        <f t="shared" si="366"/>
        <v>BR</v>
      </c>
      <c r="M2130" s="31" t="str">
        <f t="shared" si="367"/>
        <v>V</v>
      </c>
      <c r="N2130" s="620" t="str">
        <f t="shared" si="368"/>
        <v/>
      </c>
      <c r="O2130" s="620" t="str">
        <f t="shared" si="369"/>
        <v/>
      </c>
      <c r="P2130" s="31" t="str">
        <f t="shared" si="370"/>
        <v/>
      </c>
      <c r="Q2130" s="620">
        <f t="shared" si="371"/>
        <v>1</v>
      </c>
      <c r="R2130" s="620">
        <f t="shared" si="372"/>
        <v>1742</v>
      </c>
      <c r="S2130" s="620">
        <f t="shared" si="373"/>
        <v>1742</v>
      </c>
    </row>
    <row r="2131" spans="1:19" ht="12.75" customHeight="1" thickBot="1" x14ac:dyDescent="0.25">
      <c r="A2131" s="31" t="s">
        <v>233</v>
      </c>
      <c r="B2131" s="31" t="s">
        <v>731</v>
      </c>
      <c r="C2131" s="31" t="s">
        <v>673</v>
      </c>
      <c r="E2131" s="341">
        <v>9</v>
      </c>
      <c r="F2131" s="31" t="s">
        <v>16</v>
      </c>
      <c r="G2131" s="354">
        <v>43991.523113425923</v>
      </c>
      <c r="H2131" s="354">
        <v>45461.641250000001</v>
      </c>
      <c r="I2131" s="19" t="str">
        <f t="shared" si="363"/>
        <v>J</v>
      </c>
      <c r="J2131" s="19" t="str">
        <f t="shared" si="364"/>
        <v>N</v>
      </c>
      <c r="K2131" s="19" t="str">
        <f t="shared" si="365"/>
        <v>zzzz</v>
      </c>
      <c r="L2131" s="19" t="str">
        <f t="shared" si="366"/>
        <v>BR</v>
      </c>
      <c r="M2131" s="31" t="str">
        <f t="shared" si="367"/>
        <v>V</v>
      </c>
      <c r="N2131" s="620" t="str">
        <f t="shared" si="368"/>
        <v/>
      </c>
      <c r="O2131" s="620" t="str">
        <f t="shared" si="369"/>
        <v/>
      </c>
      <c r="P2131" s="31" t="str">
        <f t="shared" si="370"/>
        <v/>
      </c>
      <c r="Q2131" s="620">
        <f t="shared" si="371"/>
        <v>2</v>
      </c>
      <c r="R2131" s="620">
        <f t="shared" si="372"/>
        <v>1743</v>
      </c>
      <c r="S2131" s="620">
        <f t="shared" si="373"/>
        <v>1743</v>
      </c>
    </row>
    <row r="2132" spans="1:19" ht="12.75" customHeight="1" thickBot="1" x14ac:dyDescent="0.25">
      <c r="A2132" s="31" t="s">
        <v>233</v>
      </c>
      <c r="B2132" s="31" t="s">
        <v>731</v>
      </c>
      <c r="C2132" s="31" t="s">
        <v>673</v>
      </c>
      <c r="E2132" s="358">
        <v>14</v>
      </c>
      <c r="F2132" s="31" t="s">
        <v>9</v>
      </c>
      <c r="G2132" s="354">
        <v>42914.434756944444</v>
      </c>
      <c r="H2132" s="354">
        <v>45453.425868055558</v>
      </c>
      <c r="I2132" s="19" t="str">
        <f t="shared" si="363"/>
        <v>J</v>
      </c>
      <c r="J2132" s="19" t="str">
        <f t="shared" si="364"/>
        <v>N</v>
      </c>
      <c r="K2132" s="19" t="str">
        <f t="shared" si="365"/>
        <v>zzzz</v>
      </c>
      <c r="L2132" s="19" t="str">
        <f t="shared" si="366"/>
        <v>BR</v>
      </c>
      <c r="M2132" s="31" t="str">
        <f t="shared" si="367"/>
        <v>V</v>
      </c>
      <c r="N2132" s="620" t="str">
        <f t="shared" si="368"/>
        <v/>
      </c>
      <c r="O2132" s="620" t="str">
        <f t="shared" si="369"/>
        <v/>
      </c>
      <c r="P2132" s="31" t="str">
        <f t="shared" si="370"/>
        <v/>
      </c>
      <c r="Q2132" s="620">
        <f t="shared" si="371"/>
        <v>3</v>
      </c>
      <c r="R2132" s="620">
        <f t="shared" si="372"/>
        <v>1744</v>
      </c>
      <c r="S2132" s="620">
        <f t="shared" si="373"/>
        <v>1744</v>
      </c>
    </row>
    <row r="2133" spans="1:19" ht="12.75" customHeight="1" thickBot="1" x14ac:dyDescent="0.25">
      <c r="A2133" s="31" t="s">
        <v>233</v>
      </c>
      <c r="B2133" s="31" t="s">
        <v>731</v>
      </c>
      <c r="C2133" s="31" t="s">
        <v>673</v>
      </c>
      <c r="F2133" s="31" t="s">
        <v>11</v>
      </c>
      <c r="G2133" s="354">
        <v>44796.575335648151</v>
      </c>
      <c r="H2133" s="354">
        <v>45258.58185185185</v>
      </c>
      <c r="I2133" s="19" t="str">
        <f t="shared" si="363"/>
        <v>J</v>
      </c>
      <c r="J2133" s="19" t="str">
        <f t="shared" si="364"/>
        <v>N</v>
      </c>
      <c r="K2133" s="19" t="str">
        <f t="shared" si="365"/>
        <v>zzzz</v>
      </c>
      <c r="L2133" s="19" t="str">
        <f t="shared" si="366"/>
        <v>BR</v>
      </c>
      <c r="M2133" s="31" t="str">
        <f t="shared" si="367"/>
        <v>V</v>
      </c>
      <c r="N2133" s="620" t="str">
        <f t="shared" si="368"/>
        <v/>
      </c>
      <c r="O2133" s="620" t="str">
        <f t="shared" si="369"/>
        <v/>
      </c>
      <c r="P2133" s="31" t="str">
        <f t="shared" si="370"/>
        <v/>
      </c>
      <c r="Q2133" s="620">
        <f t="shared" si="371"/>
        <v>4</v>
      </c>
      <c r="R2133" s="620">
        <f t="shared" si="372"/>
        <v>1745</v>
      </c>
      <c r="S2133" s="620">
        <f t="shared" si="373"/>
        <v>1745</v>
      </c>
    </row>
    <row r="2134" spans="1:19" ht="12.75" customHeight="1" thickBot="1" x14ac:dyDescent="0.25">
      <c r="A2134" s="31" t="s">
        <v>233</v>
      </c>
      <c r="B2134" s="31" t="s">
        <v>731</v>
      </c>
      <c r="C2134" s="31" t="s">
        <v>673</v>
      </c>
      <c r="E2134" s="341">
        <v>14</v>
      </c>
      <c r="F2134" s="31" t="s">
        <v>15</v>
      </c>
      <c r="G2134" s="354">
        <v>44019.435891203706</v>
      </c>
      <c r="H2134" s="354">
        <v>44978.61</v>
      </c>
      <c r="I2134" s="19" t="str">
        <f t="shared" si="363"/>
        <v>J</v>
      </c>
      <c r="J2134" s="19" t="str">
        <f t="shared" si="364"/>
        <v>N</v>
      </c>
      <c r="K2134" s="19" t="str">
        <f t="shared" si="365"/>
        <v>zzzz</v>
      </c>
      <c r="L2134" s="19" t="str">
        <f t="shared" si="366"/>
        <v>BR</v>
      </c>
      <c r="M2134" s="31" t="str">
        <f t="shared" si="367"/>
        <v>V</v>
      </c>
      <c r="N2134" s="620" t="str">
        <f t="shared" si="368"/>
        <v/>
      </c>
      <c r="O2134" s="620" t="str">
        <f t="shared" si="369"/>
        <v/>
      </c>
      <c r="P2134" s="31" t="str">
        <f t="shared" si="370"/>
        <v/>
      </c>
      <c r="Q2134" s="620">
        <f t="shared" si="371"/>
        <v>5</v>
      </c>
      <c r="R2134" s="620">
        <f t="shared" si="372"/>
        <v>1746</v>
      </c>
      <c r="S2134" s="620">
        <f t="shared" si="373"/>
        <v>1746</v>
      </c>
    </row>
    <row r="2135" spans="1:19" ht="12.75" customHeight="1" thickBot="1" x14ac:dyDescent="0.25">
      <c r="A2135" s="31" t="s">
        <v>233</v>
      </c>
      <c r="B2135" s="31" t="s">
        <v>731</v>
      </c>
      <c r="C2135" s="31" t="s">
        <v>673</v>
      </c>
      <c r="F2135" s="31" t="s">
        <v>13</v>
      </c>
      <c r="G2135" s="354">
        <v>43006.573078703703</v>
      </c>
      <c r="H2135" s="354">
        <v>45530.705358796295</v>
      </c>
      <c r="I2135" s="19" t="str">
        <f t="shared" si="363"/>
        <v>J</v>
      </c>
      <c r="J2135" s="19" t="str">
        <f t="shared" si="364"/>
        <v>N</v>
      </c>
      <c r="K2135" s="19" t="str">
        <f t="shared" si="365"/>
        <v>zzzz</v>
      </c>
      <c r="L2135" s="19" t="str">
        <f t="shared" si="366"/>
        <v>BR</v>
      </c>
      <c r="M2135" s="31" t="str">
        <f t="shared" si="367"/>
        <v>V</v>
      </c>
      <c r="N2135" s="620">
        <f t="shared" si="368"/>
        <v>6</v>
      </c>
      <c r="O2135" s="620" t="str">
        <f t="shared" si="369"/>
        <v/>
      </c>
      <c r="P2135" s="31" t="str">
        <f t="shared" si="370"/>
        <v/>
      </c>
      <c r="Q2135" s="620">
        <f t="shared" si="371"/>
        <v>6</v>
      </c>
      <c r="R2135" s="620">
        <f t="shared" si="372"/>
        <v>1747</v>
      </c>
      <c r="S2135" s="620">
        <f t="shared" si="373"/>
        <v>1747</v>
      </c>
    </row>
    <row r="2136" spans="1:19" ht="12.75" customHeight="1" thickBot="1" x14ac:dyDescent="0.25">
      <c r="A2136" s="341" t="s">
        <v>231</v>
      </c>
      <c r="B2136" s="341" t="s">
        <v>729</v>
      </c>
      <c r="C2136" s="341" t="s">
        <v>673</v>
      </c>
      <c r="E2136" s="341">
        <v>10</v>
      </c>
      <c r="F2136" s="341" t="s">
        <v>6</v>
      </c>
      <c r="G2136" s="354">
        <v>44684.609074074076</v>
      </c>
      <c r="H2136" s="354">
        <v>45470.354305555556</v>
      </c>
      <c r="I2136" s="19" t="str">
        <f t="shared" si="363"/>
        <v>J</v>
      </c>
      <c r="J2136" s="19" t="str">
        <f t="shared" si="364"/>
        <v>N</v>
      </c>
      <c r="K2136" s="19" t="str">
        <f t="shared" si="365"/>
        <v>zzzz</v>
      </c>
      <c r="L2136" s="19" t="str">
        <f t="shared" si="366"/>
        <v>BR</v>
      </c>
      <c r="M2136" s="341" t="str">
        <f t="shared" si="367"/>
        <v>V</v>
      </c>
      <c r="N2136" s="359" t="str">
        <f t="shared" si="368"/>
        <v/>
      </c>
      <c r="O2136" s="359" t="str">
        <f t="shared" si="369"/>
        <v/>
      </c>
      <c r="P2136" s="341" t="str">
        <f t="shared" si="370"/>
        <v/>
      </c>
      <c r="Q2136" s="359">
        <f t="shared" si="371"/>
        <v>1</v>
      </c>
      <c r="R2136" s="359">
        <f t="shared" si="372"/>
        <v>1748</v>
      </c>
      <c r="S2136" s="359">
        <f t="shared" si="373"/>
        <v>1748</v>
      </c>
    </row>
    <row r="2137" spans="1:19" ht="12.75" customHeight="1" thickBot="1" x14ac:dyDescent="0.25">
      <c r="A2137" s="341" t="s">
        <v>231</v>
      </c>
      <c r="B2137" s="341" t="s">
        <v>2146</v>
      </c>
      <c r="C2137" s="341" t="s">
        <v>673</v>
      </c>
      <c r="E2137" s="341">
        <v>7</v>
      </c>
      <c r="F2137" s="341" t="s">
        <v>8</v>
      </c>
      <c r="G2137" s="354">
        <v>44917.382800925923</v>
      </c>
      <c r="H2137" s="354">
        <v>45565.499131944445</v>
      </c>
      <c r="I2137" s="19" t="str">
        <f t="shared" si="363"/>
        <v>J</v>
      </c>
      <c r="J2137" s="19" t="str">
        <f t="shared" si="364"/>
        <v>N</v>
      </c>
      <c r="K2137" s="19" t="str">
        <f t="shared" si="365"/>
        <v>zzzz</v>
      </c>
      <c r="L2137" s="19" t="str">
        <f t="shared" si="366"/>
        <v>BR</v>
      </c>
      <c r="M2137" s="341" t="str">
        <f t="shared" si="367"/>
        <v>V</v>
      </c>
      <c r="N2137" s="359" t="str">
        <f t="shared" si="368"/>
        <v/>
      </c>
      <c r="O2137" s="359" t="str">
        <f t="shared" si="369"/>
        <v/>
      </c>
      <c r="P2137" s="341" t="str">
        <f t="shared" si="370"/>
        <v/>
      </c>
      <c r="Q2137" s="359">
        <f t="shared" si="371"/>
        <v>2</v>
      </c>
      <c r="R2137" s="359">
        <f t="shared" si="372"/>
        <v>1749</v>
      </c>
      <c r="S2137" s="359">
        <f t="shared" si="373"/>
        <v>1749</v>
      </c>
    </row>
    <row r="2138" spans="1:19" ht="12.75" customHeight="1" thickBot="1" x14ac:dyDescent="0.25">
      <c r="A2138" s="341" t="s">
        <v>231</v>
      </c>
      <c r="B2138" s="341" t="s">
        <v>729</v>
      </c>
      <c r="C2138" s="341" t="s">
        <v>673</v>
      </c>
      <c r="E2138" s="341">
        <v>10</v>
      </c>
      <c r="F2138" s="341" t="s">
        <v>9</v>
      </c>
      <c r="G2138" s="354">
        <v>42914.455717592595</v>
      </c>
      <c r="H2138" s="354">
        <v>45453.43240740741</v>
      </c>
      <c r="I2138" s="19" t="str">
        <f t="shared" si="363"/>
        <v>J</v>
      </c>
      <c r="J2138" s="19" t="str">
        <f t="shared" si="364"/>
        <v>N</v>
      </c>
      <c r="K2138" s="19" t="str">
        <f t="shared" si="365"/>
        <v>zzzz</v>
      </c>
      <c r="L2138" s="19" t="str">
        <f t="shared" si="366"/>
        <v>BR</v>
      </c>
      <c r="M2138" s="341" t="str">
        <f t="shared" si="367"/>
        <v>V</v>
      </c>
      <c r="N2138" s="359" t="str">
        <f t="shared" si="368"/>
        <v/>
      </c>
      <c r="O2138" s="359" t="str">
        <f t="shared" si="369"/>
        <v/>
      </c>
      <c r="P2138" s="341" t="str">
        <f t="shared" si="370"/>
        <v/>
      </c>
      <c r="Q2138" s="359">
        <f t="shared" si="371"/>
        <v>3</v>
      </c>
      <c r="R2138" s="359">
        <f t="shared" si="372"/>
        <v>1750</v>
      </c>
      <c r="S2138" s="359">
        <f t="shared" si="373"/>
        <v>1750</v>
      </c>
    </row>
    <row r="2139" spans="1:19" ht="12.75" customHeight="1" thickBot="1" x14ac:dyDescent="0.25">
      <c r="A2139" s="341" t="s">
        <v>231</v>
      </c>
      <c r="B2139" s="341" t="s">
        <v>729</v>
      </c>
      <c r="C2139" s="341" t="s">
        <v>673</v>
      </c>
      <c r="F2139" s="341" t="s">
        <v>10</v>
      </c>
      <c r="G2139" s="354">
        <v>40599.573530092595</v>
      </c>
      <c r="H2139" s="354">
        <v>45453.661597222221</v>
      </c>
      <c r="I2139" s="19" t="str">
        <f t="shared" si="363"/>
        <v>J</v>
      </c>
      <c r="J2139" s="19" t="str">
        <f t="shared" si="364"/>
        <v>N</v>
      </c>
      <c r="K2139" s="19" t="str">
        <f t="shared" si="365"/>
        <v>zzzz</v>
      </c>
      <c r="L2139" s="19" t="str">
        <f t="shared" si="366"/>
        <v>BR</v>
      </c>
      <c r="M2139" s="341" t="str">
        <f t="shared" si="367"/>
        <v>V</v>
      </c>
      <c r="N2139" s="359" t="str">
        <f t="shared" si="368"/>
        <v/>
      </c>
      <c r="O2139" s="359" t="str">
        <f t="shared" si="369"/>
        <v/>
      </c>
      <c r="P2139" s="341" t="str">
        <f t="shared" si="370"/>
        <v/>
      </c>
      <c r="Q2139" s="359">
        <f t="shared" si="371"/>
        <v>4</v>
      </c>
      <c r="R2139" s="359">
        <f t="shared" si="372"/>
        <v>1751</v>
      </c>
      <c r="S2139" s="359">
        <f t="shared" si="373"/>
        <v>1751</v>
      </c>
    </row>
    <row r="2140" spans="1:19" ht="12.75" customHeight="1" thickBot="1" x14ac:dyDescent="0.25">
      <c r="A2140" s="341" t="s">
        <v>231</v>
      </c>
      <c r="B2140" s="341" t="s">
        <v>729</v>
      </c>
      <c r="C2140" s="341" t="s">
        <v>673</v>
      </c>
      <c r="F2140" s="341" t="s">
        <v>11</v>
      </c>
      <c r="G2140" s="354">
        <v>42870</v>
      </c>
      <c r="H2140" s="354">
        <v>45258.582013888888</v>
      </c>
      <c r="I2140" s="19" t="str">
        <f t="shared" si="363"/>
        <v>J</v>
      </c>
      <c r="J2140" s="19" t="str">
        <f t="shared" si="364"/>
        <v>N</v>
      </c>
      <c r="K2140" s="19" t="str">
        <f t="shared" si="365"/>
        <v>zzzz</v>
      </c>
      <c r="L2140" s="19" t="str">
        <f t="shared" si="366"/>
        <v>BR</v>
      </c>
      <c r="M2140" s="341" t="str">
        <f t="shared" si="367"/>
        <v>V</v>
      </c>
      <c r="N2140" s="359" t="str">
        <f t="shared" si="368"/>
        <v/>
      </c>
      <c r="O2140" s="359" t="str">
        <f t="shared" si="369"/>
        <v/>
      </c>
      <c r="P2140" s="341" t="str">
        <f t="shared" si="370"/>
        <v/>
      </c>
      <c r="Q2140" s="359">
        <f t="shared" si="371"/>
        <v>5</v>
      </c>
      <c r="R2140" s="359">
        <f t="shared" si="372"/>
        <v>1752</v>
      </c>
      <c r="S2140" s="359">
        <f t="shared" si="373"/>
        <v>1752</v>
      </c>
    </row>
    <row r="2141" spans="1:19" ht="12.75" customHeight="1" thickBot="1" x14ac:dyDescent="0.25">
      <c r="A2141" s="341" t="s">
        <v>231</v>
      </c>
      <c r="B2141" s="341" t="s">
        <v>729</v>
      </c>
      <c r="C2141" s="341" t="s">
        <v>673</v>
      </c>
      <c r="E2141" s="341">
        <v>13</v>
      </c>
      <c r="F2141" s="341" t="s">
        <v>15</v>
      </c>
      <c r="G2141" s="354">
        <v>43787.465949074074</v>
      </c>
      <c r="H2141" s="354">
        <v>44978.609895833331</v>
      </c>
      <c r="I2141" s="19" t="str">
        <f t="shared" si="363"/>
        <v>J</v>
      </c>
      <c r="J2141" s="19" t="str">
        <f t="shared" si="364"/>
        <v>N</v>
      </c>
      <c r="K2141" s="19" t="str">
        <f t="shared" si="365"/>
        <v>zzzz</v>
      </c>
      <c r="L2141" s="19" t="str">
        <f t="shared" si="366"/>
        <v>BR</v>
      </c>
      <c r="M2141" s="341" t="str">
        <f t="shared" si="367"/>
        <v>V</v>
      </c>
      <c r="N2141" s="359" t="str">
        <f t="shared" si="368"/>
        <v/>
      </c>
      <c r="O2141" s="359" t="str">
        <f t="shared" si="369"/>
        <v/>
      </c>
      <c r="P2141" s="341" t="str">
        <f t="shared" si="370"/>
        <v/>
      </c>
      <c r="Q2141" s="359">
        <f t="shared" si="371"/>
        <v>6</v>
      </c>
      <c r="R2141" s="359">
        <f t="shared" si="372"/>
        <v>1753</v>
      </c>
      <c r="S2141" s="359">
        <f t="shared" si="373"/>
        <v>1753</v>
      </c>
    </row>
    <row r="2142" spans="1:19" ht="12.75" customHeight="1" thickBot="1" x14ac:dyDescent="0.25">
      <c r="A2142" s="341" t="s">
        <v>231</v>
      </c>
      <c r="B2142" s="341" t="s">
        <v>729</v>
      </c>
      <c r="C2142" s="341" t="s">
        <v>673</v>
      </c>
      <c r="F2142" s="341" t="s">
        <v>13</v>
      </c>
      <c r="G2142" s="354">
        <v>38993.360115740739</v>
      </c>
      <c r="H2142" s="354">
        <v>45530.705104166664</v>
      </c>
      <c r="I2142" s="19" t="str">
        <f t="shared" si="363"/>
        <v>J</v>
      </c>
      <c r="J2142" s="19" t="str">
        <f t="shared" si="364"/>
        <v>N</v>
      </c>
      <c r="K2142" s="19" t="str">
        <f t="shared" si="365"/>
        <v>zzzz</v>
      </c>
      <c r="L2142" s="19" t="str">
        <f t="shared" si="366"/>
        <v>BR</v>
      </c>
      <c r="M2142" s="341" t="str">
        <f t="shared" si="367"/>
        <v>V</v>
      </c>
      <c r="N2142" s="359">
        <f t="shared" si="368"/>
        <v>7</v>
      </c>
      <c r="O2142" s="359" t="str">
        <f t="shared" si="369"/>
        <v/>
      </c>
      <c r="P2142" s="341" t="str">
        <f t="shared" si="370"/>
        <v/>
      </c>
      <c r="Q2142" s="359">
        <f t="shared" si="371"/>
        <v>7</v>
      </c>
      <c r="R2142" s="359">
        <f t="shared" si="372"/>
        <v>1754</v>
      </c>
      <c r="S2142" s="359">
        <f t="shared" si="373"/>
        <v>1754</v>
      </c>
    </row>
    <row r="2143" spans="1:19" ht="12.75" customHeight="1" thickBot="1" x14ac:dyDescent="0.25">
      <c r="A2143" s="341" t="s">
        <v>232</v>
      </c>
      <c r="B2143" s="341" t="s">
        <v>730</v>
      </c>
      <c r="C2143" s="341" t="s">
        <v>673</v>
      </c>
      <c r="E2143" s="341">
        <v>12</v>
      </c>
      <c r="F2143" s="341" t="s">
        <v>6</v>
      </c>
      <c r="G2143" s="354">
        <v>38079.578842592593</v>
      </c>
      <c r="H2143" s="354">
        <v>45470.354409722226</v>
      </c>
      <c r="I2143" s="19" t="str">
        <f t="shared" si="363"/>
        <v>J</v>
      </c>
      <c r="J2143" s="19" t="str">
        <f t="shared" si="364"/>
        <v>N</v>
      </c>
      <c r="K2143" s="19" t="str">
        <f t="shared" si="365"/>
        <v>zzzz</v>
      </c>
      <c r="L2143" s="19" t="str">
        <f t="shared" si="366"/>
        <v>BR</v>
      </c>
      <c r="M2143" s="341" t="str">
        <f t="shared" si="367"/>
        <v>V</v>
      </c>
      <c r="N2143" s="359" t="str">
        <f t="shared" si="368"/>
        <v/>
      </c>
      <c r="O2143" s="359" t="str">
        <f t="shared" si="369"/>
        <v/>
      </c>
      <c r="P2143" s="341" t="str">
        <f t="shared" si="370"/>
        <v/>
      </c>
      <c r="Q2143" s="359">
        <f t="shared" si="371"/>
        <v>1</v>
      </c>
      <c r="R2143" s="359">
        <f t="shared" si="372"/>
        <v>1755</v>
      </c>
      <c r="S2143" s="359">
        <f t="shared" si="373"/>
        <v>1755</v>
      </c>
    </row>
    <row r="2144" spans="1:19" ht="12.75" customHeight="1" thickBot="1" x14ac:dyDescent="0.25">
      <c r="A2144" s="341" t="s">
        <v>232</v>
      </c>
      <c r="B2144" s="341" t="s">
        <v>1158</v>
      </c>
      <c r="C2144" s="341" t="s">
        <v>673</v>
      </c>
      <c r="F2144" s="341" t="s">
        <v>7</v>
      </c>
      <c r="G2144" s="354">
        <v>44860.469027777777</v>
      </c>
      <c r="H2144" s="354">
        <v>44860.469027777777</v>
      </c>
      <c r="I2144" s="19" t="str">
        <f t="shared" si="363"/>
        <v>J</v>
      </c>
      <c r="J2144" s="19" t="str">
        <f t="shared" si="364"/>
        <v>N</v>
      </c>
      <c r="K2144" s="19" t="str">
        <f t="shared" si="365"/>
        <v>zzzz</v>
      </c>
      <c r="L2144" s="19" t="str">
        <f t="shared" si="366"/>
        <v>BR</v>
      </c>
      <c r="M2144" s="341" t="str">
        <f t="shared" si="367"/>
        <v>V</v>
      </c>
      <c r="N2144" s="359" t="str">
        <f t="shared" si="368"/>
        <v/>
      </c>
      <c r="O2144" s="359" t="str">
        <f t="shared" si="369"/>
        <v/>
      </c>
      <c r="P2144" s="341" t="str">
        <f t="shared" si="370"/>
        <v/>
      </c>
      <c r="Q2144" s="359">
        <f t="shared" si="371"/>
        <v>2</v>
      </c>
      <c r="R2144" s="359">
        <f t="shared" si="372"/>
        <v>1756</v>
      </c>
      <c r="S2144" s="359">
        <f t="shared" si="373"/>
        <v>1756</v>
      </c>
    </row>
    <row r="2145" spans="1:19" ht="12.75" customHeight="1" thickBot="1" x14ac:dyDescent="0.25">
      <c r="A2145" s="31" t="s">
        <v>232</v>
      </c>
      <c r="B2145" s="31" t="s">
        <v>511</v>
      </c>
      <c r="C2145" s="31" t="s">
        <v>673</v>
      </c>
      <c r="E2145" s="341">
        <v>9</v>
      </c>
      <c r="F2145" s="31" t="s">
        <v>8</v>
      </c>
      <c r="G2145" s="354">
        <v>45189.591168981482</v>
      </c>
      <c r="H2145" s="354">
        <v>45565.531087962961</v>
      </c>
      <c r="I2145" s="19" t="str">
        <f t="shared" si="363"/>
        <v>J</v>
      </c>
      <c r="J2145" s="19" t="str">
        <f t="shared" si="364"/>
        <v>N</v>
      </c>
      <c r="K2145" s="19" t="str">
        <f t="shared" si="365"/>
        <v>zzzz</v>
      </c>
      <c r="L2145" s="19" t="str">
        <f t="shared" si="366"/>
        <v>BR</v>
      </c>
      <c r="M2145" s="31" t="str">
        <f t="shared" si="367"/>
        <v>V</v>
      </c>
      <c r="N2145" s="620" t="str">
        <f t="shared" si="368"/>
        <v/>
      </c>
      <c r="O2145" s="620" t="str">
        <f t="shared" si="369"/>
        <v/>
      </c>
      <c r="P2145" s="31" t="str">
        <f t="shared" si="370"/>
        <v/>
      </c>
      <c r="Q2145" s="620">
        <f t="shared" si="371"/>
        <v>3</v>
      </c>
      <c r="R2145" s="620">
        <f t="shared" si="372"/>
        <v>1757</v>
      </c>
      <c r="S2145" s="620">
        <f t="shared" si="373"/>
        <v>1757</v>
      </c>
    </row>
    <row r="2146" spans="1:19" ht="12.75" customHeight="1" thickBot="1" x14ac:dyDescent="0.25">
      <c r="A2146" s="31" t="s">
        <v>232</v>
      </c>
      <c r="B2146" s="31" t="s">
        <v>730</v>
      </c>
      <c r="C2146" s="31" t="s">
        <v>673</v>
      </c>
      <c r="E2146" s="341">
        <v>12</v>
      </c>
      <c r="F2146" s="31" t="s">
        <v>9</v>
      </c>
      <c r="G2146" s="354">
        <v>42914.455925925926</v>
      </c>
      <c r="H2146" s="354">
        <v>45453.432638888888</v>
      </c>
      <c r="I2146" s="19" t="str">
        <f t="shared" si="363"/>
        <v>J</v>
      </c>
      <c r="J2146" s="19" t="str">
        <f t="shared" si="364"/>
        <v>N</v>
      </c>
      <c r="K2146" s="19" t="str">
        <f t="shared" si="365"/>
        <v>zzzz</v>
      </c>
      <c r="L2146" s="19" t="str">
        <f t="shared" si="366"/>
        <v>BR</v>
      </c>
      <c r="M2146" s="31" t="str">
        <f t="shared" si="367"/>
        <v>V</v>
      </c>
      <c r="N2146" s="620" t="str">
        <f t="shared" si="368"/>
        <v/>
      </c>
      <c r="O2146" s="620" t="str">
        <f t="shared" si="369"/>
        <v/>
      </c>
      <c r="P2146" s="31" t="str">
        <f t="shared" si="370"/>
        <v/>
      </c>
      <c r="Q2146" s="620">
        <f t="shared" si="371"/>
        <v>4</v>
      </c>
      <c r="R2146" s="620">
        <f t="shared" si="372"/>
        <v>1758</v>
      </c>
      <c r="S2146" s="620">
        <f t="shared" si="373"/>
        <v>1758</v>
      </c>
    </row>
    <row r="2147" spans="1:19" ht="12.75" customHeight="1" thickBot="1" x14ac:dyDescent="0.25">
      <c r="A2147" s="31" t="s">
        <v>232</v>
      </c>
      <c r="B2147" s="31" t="s">
        <v>511</v>
      </c>
      <c r="C2147" s="31" t="s">
        <v>673</v>
      </c>
      <c r="F2147" s="31" t="s">
        <v>10</v>
      </c>
      <c r="G2147" s="354">
        <v>37958.686493055553</v>
      </c>
      <c r="H2147" s="354">
        <v>45453.65016203704</v>
      </c>
      <c r="I2147" s="19" t="str">
        <f t="shared" si="363"/>
        <v>J</v>
      </c>
      <c r="J2147" s="19" t="str">
        <f t="shared" si="364"/>
        <v>N</v>
      </c>
      <c r="K2147" s="19" t="str">
        <f t="shared" si="365"/>
        <v>zzzz</v>
      </c>
      <c r="L2147" s="19" t="str">
        <f t="shared" si="366"/>
        <v>BR</v>
      </c>
      <c r="M2147" s="31" t="str">
        <f t="shared" si="367"/>
        <v>V</v>
      </c>
      <c r="N2147" s="620" t="str">
        <f t="shared" si="368"/>
        <v/>
      </c>
      <c r="O2147" s="620" t="str">
        <f t="shared" si="369"/>
        <v/>
      </c>
      <c r="P2147" s="31" t="str">
        <f t="shared" si="370"/>
        <v/>
      </c>
      <c r="Q2147" s="620">
        <f t="shared" si="371"/>
        <v>5</v>
      </c>
      <c r="R2147" s="620">
        <f t="shared" si="372"/>
        <v>1759</v>
      </c>
      <c r="S2147" s="620">
        <f t="shared" si="373"/>
        <v>1759</v>
      </c>
    </row>
    <row r="2148" spans="1:19" ht="12.75" customHeight="1" thickBot="1" x14ac:dyDescent="0.25">
      <c r="A2148" s="341" t="s">
        <v>232</v>
      </c>
      <c r="B2148" s="341" t="s">
        <v>730</v>
      </c>
      <c r="C2148" s="341" t="s">
        <v>673</v>
      </c>
      <c r="F2148" s="341" t="s">
        <v>11</v>
      </c>
      <c r="G2148" s="354">
        <v>44796.575138888889</v>
      </c>
      <c r="H2148" s="354">
        <v>45258.58216435185</v>
      </c>
      <c r="I2148" s="19" t="str">
        <f t="shared" si="363"/>
        <v>J</v>
      </c>
      <c r="J2148" s="19" t="str">
        <f t="shared" si="364"/>
        <v>N</v>
      </c>
      <c r="K2148" s="19" t="str">
        <f t="shared" si="365"/>
        <v>zzzz</v>
      </c>
      <c r="L2148" s="19" t="str">
        <f t="shared" si="366"/>
        <v>BR</v>
      </c>
      <c r="M2148" s="341" t="str">
        <f t="shared" si="367"/>
        <v>V</v>
      </c>
      <c r="N2148" s="359" t="str">
        <f t="shared" si="368"/>
        <v/>
      </c>
      <c r="O2148" s="359" t="str">
        <f t="shared" si="369"/>
        <v/>
      </c>
      <c r="P2148" s="341" t="str">
        <f t="shared" si="370"/>
        <v/>
      </c>
      <c r="Q2148" s="359">
        <f t="shared" si="371"/>
        <v>6</v>
      </c>
      <c r="R2148" s="359">
        <f t="shared" si="372"/>
        <v>1760</v>
      </c>
      <c r="S2148" s="359">
        <f t="shared" si="373"/>
        <v>1760</v>
      </c>
    </row>
    <row r="2149" spans="1:19" ht="12.75" customHeight="1" thickBot="1" x14ac:dyDescent="0.25">
      <c r="A2149" s="341" t="s">
        <v>232</v>
      </c>
      <c r="B2149" s="341" t="s">
        <v>730</v>
      </c>
      <c r="C2149" s="341" t="s">
        <v>673</v>
      </c>
      <c r="F2149" s="341" t="s">
        <v>15</v>
      </c>
      <c r="G2149" s="354">
        <v>43311.378310185188</v>
      </c>
      <c r="H2149" s="354">
        <v>44449.474212962959</v>
      </c>
      <c r="I2149" s="19" t="str">
        <f t="shared" si="363"/>
        <v>J</v>
      </c>
      <c r="J2149" s="19" t="str">
        <f t="shared" si="364"/>
        <v>N</v>
      </c>
      <c r="K2149" s="19" t="str">
        <f t="shared" si="365"/>
        <v>zzzz</v>
      </c>
      <c r="L2149" s="19" t="str">
        <f t="shared" si="366"/>
        <v>BR</v>
      </c>
      <c r="M2149" s="341" t="str">
        <f t="shared" si="367"/>
        <v>V</v>
      </c>
      <c r="N2149" s="359" t="str">
        <f t="shared" si="368"/>
        <v/>
      </c>
      <c r="O2149" s="359" t="str">
        <f t="shared" si="369"/>
        <v/>
      </c>
      <c r="P2149" s="341" t="str">
        <f t="shared" si="370"/>
        <v/>
      </c>
      <c r="Q2149" s="359">
        <f t="shared" si="371"/>
        <v>7</v>
      </c>
      <c r="R2149" s="359">
        <f t="shared" si="372"/>
        <v>1761</v>
      </c>
      <c r="S2149" s="359">
        <f t="shared" si="373"/>
        <v>1761</v>
      </c>
    </row>
    <row r="2150" spans="1:19" ht="12.75" customHeight="1" thickBot="1" x14ac:dyDescent="0.25">
      <c r="A2150" s="341" t="s">
        <v>232</v>
      </c>
      <c r="B2150" s="341" t="s">
        <v>730</v>
      </c>
      <c r="C2150" s="341" t="s">
        <v>673</v>
      </c>
      <c r="F2150" s="341" t="s">
        <v>13</v>
      </c>
      <c r="G2150" s="354">
        <v>43006.572708333333</v>
      </c>
      <c r="H2150" s="354">
        <v>45530.705277777779</v>
      </c>
      <c r="I2150" s="19" t="str">
        <f t="shared" si="363"/>
        <v>J</v>
      </c>
      <c r="J2150" s="19" t="str">
        <f t="shared" si="364"/>
        <v>N</v>
      </c>
      <c r="K2150" s="19" t="str">
        <f t="shared" si="365"/>
        <v>zzzz</v>
      </c>
      <c r="L2150" s="19" t="str">
        <f t="shared" si="366"/>
        <v>BR</v>
      </c>
      <c r="M2150" s="341" t="str">
        <f t="shared" si="367"/>
        <v>V</v>
      </c>
      <c r="N2150" s="359">
        <f t="shared" si="368"/>
        <v>8</v>
      </c>
      <c r="O2150" s="359" t="str">
        <f t="shared" si="369"/>
        <v/>
      </c>
      <c r="P2150" s="341" t="str">
        <f t="shared" si="370"/>
        <v/>
      </c>
      <c r="Q2150" s="359">
        <f t="shared" si="371"/>
        <v>8</v>
      </c>
      <c r="R2150" s="359">
        <f t="shared" si="372"/>
        <v>1762</v>
      </c>
      <c r="S2150" s="359">
        <f t="shared" si="373"/>
        <v>1762</v>
      </c>
    </row>
    <row r="2151" spans="1:19" ht="12.75" customHeight="1" thickBot="1" x14ac:dyDescent="0.25">
      <c r="A2151" s="341" t="s">
        <v>980</v>
      </c>
      <c r="B2151" s="341" t="s">
        <v>981</v>
      </c>
      <c r="C2151" s="341" t="s">
        <v>673</v>
      </c>
      <c r="F2151" s="341" t="s">
        <v>6</v>
      </c>
      <c r="G2151" s="354">
        <v>45314.413969907408</v>
      </c>
      <c r="H2151" s="354">
        <v>45314.413969907408</v>
      </c>
      <c r="I2151" s="19" t="str">
        <f t="shared" si="363"/>
        <v>J</v>
      </c>
      <c r="J2151" s="19" t="str">
        <f t="shared" si="364"/>
        <v>N</v>
      </c>
      <c r="K2151" s="19" t="str">
        <f t="shared" si="365"/>
        <v>zzzz</v>
      </c>
      <c r="L2151" s="19" t="str">
        <f t="shared" si="366"/>
        <v>BR</v>
      </c>
      <c r="M2151" s="341" t="str">
        <f t="shared" si="367"/>
        <v>V</v>
      </c>
      <c r="N2151" s="359" t="str">
        <f t="shared" si="368"/>
        <v/>
      </c>
      <c r="O2151" s="359" t="str">
        <f t="shared" si="369"/>
        <v/>
      </c>
      <c r="P2151" s="341" t="str">
        <f t="shared" si="370"/>
        <v/>
      </c>
      <c r="Q2151" s="359">
        <f t="shared" si="371"/>
        <v>1</v>
      </c>
      <c r="R2151" s="359">
        <f t="shared" si="372"/>
        <v>1763</v>
      </c>
      <c r="S2151" s="359">
        <f t="shared" si="373"/>
        <v>1763</v>
      </c>
    </row>
    <row r="2152" spans="1:19" ht="12.75" customHeight="1" thickBot="1" x14ac:dyDescent="0.25">
      <c r="A2152" s="341" t="s">
        <v>980</v>
      </c>
      <c r="B2152" s="341" t="s">
        <v>981</v>
      </c>
      <c r="C2152" s="341" t="s">
        <v>673</v>
      </c>
      <c r="F2152" s="341" t="s">
        <v>9</v>
      </c>
      <c r="G2152" s="354">
        <v>45309.385625000003</v>
      </c>
      <c r="H2152" s="354">
        <v>45632.571319444447</v>
      </c>
      <c r="I2152" s="19" t="str">
        <f t="shared" si="363"/>
        <v>J</v>
      </c>
      <c r="J2152" s="19" t="str">
        <f t="shared" si="364"/>
        <v>N</v>
      </c>
      <c r="K2152" s="19" t="str">
        <f t="shared" si="365"/>
        <v>zzzz</v>
      </c>
      <c r="L2152" s="19" t="str">
        <f t="shared" si="366"/>
        <v>BR</v>
      </c>
      <c r="M2152" s="341" t="str">
        <f t="shared" si="367"/>
        <v>V</v>
      </c>
      <c r="N2152" s="359" t="str">
        <f t="shared" si="368"/>
        <v/>
      </c>
      <c r="O2152" s="359" t="str">
        <f t="shared" si="369"/>
        <v/>
      </c>
      <c r="P2152" s="341" t="str">
        <f t="shared" si="370"/>
        <v/>
      </c>
      <c r="Q2152" s="359">
        <f t="shared" si="371"/>
        <v>2</v>
      </c>
      <c r="R2152" s="359">
        <f t="shared" si="372"/>
        <v>1764</v>
      </c>
      <c r="S2152" s="359">
        <f t="shared" si="373"/>
        <v>1764</v>
      </c>
    </row>
    <row r="2153" spans="1:19" ht="12.75" customHeight="1" thickBot="1" x14ac:dyDescent="0.25">
      <c r="A2153" s="341" t="s">
        <v>980</v>
      </c>
      <c r="B2153" s="341" t="s">
        <v>981</v>
      </c>
      <c r="C2153" s="341" t="s">
        <v>673</v>
      </c>
      <c r="F2153" s="341" t="s">
        <v>11</v>
      </c>
      <c r="G2153" s="354">
        <v>45803.583599537036</v>
      </c>
      <c r="H2153" s="354">
        <v>45803.583599537036</v>
      </c>
      <c r="I2153" s="19" t="str">
        <f t="shared" si="363"/>
        <v>J</v>
      </c>
      <c r="J2153" s="19" t="str">
        <f t="shared" si="364"/>
        <v>N</v>
      </c>
      <c r="K2153" s="19" t="str">
        <f t="shared" si="365"/>
        <v>zzzz</v>
      </c>
      <c r="L2153" s="19" t="str">
        <f t="shared" si="366"/>
        <v>BR</v>
      </c>
      <c r="M2153" s="31" t="str">
        <f t="shared" si="367"/>
        <v>V</v>
      </c>
      <c r="N2153" s="620" t="str">
        <f t="shared" si="368"/>
        <v/>
      </c>
      <c r="O2153" s="620" t="str">
        <f t="shared" si="369"/>
        <v/>
      </c>
      <c r="P2153" s="31" t="str">
        <f t="shared" si="370"/>
        <v/>
      </c>
      <c r="Q2153" s="620">
        <f t="shared" si="371"/>
        <v>3</v>
      </c>
      <c r="R2153" s="620">
        <f t="shared" si="372"/>
        <v>1765</v>
      </c>
      <c r="S2153" s="620">
        <f t="shared" si="373"/>
        <v>1765</v>
      </c>
    </row>
    <row r="2154" spans="1:19" ht="12.75" customHeight="1" thickBot="1" x14ac:dyDescent="0.25">
      <c r="A2154" s="341" t="s">
        <v>980</v>
      </c>
      <c r="B2154" s="341" t="s">
        <v>981</v>
      </c>
      <c r="C2154" s="341" t="s">
        <v>673</v>
      </c>
      <c r="E2154" s="341">
        <v>12</v>
      </c>
      <c r="F2154" s="341" t="s">
        <v>15</v>
      </c>
      <c r="G2154" s="354">
        <v>44529.43414351852</v>
      </c>
      <c r="H2154" s="354">
        <v>44978.609722222223</v>
      </c>
      <c r="I2154" s="19" t="str">
        <f t="shared" si="363"/>
        <v>J</v>
      </c>
      <c r="J2154" s="19" t="str">
        <f t="shared" si="364"/>
        <v>N</v>
      </c>
      <c r="K2154" s="19" t="str">
        <f t="shared" si="365"/>
        <v>zzzz</v>
      </c>
      <c r="L2154" s="19" t="str">
        <f t="shared" si="366"/>
        <v>BR</v>
      </c>
      <c r="M2154" s="341" t="str">
        <f t="shared" si="367"/>
        <v>V</v>
      </c>
      <c r="N2154" s="359" t="str">
        <f t="shared" si="368"/>
        <v/>
      </c>
      <c r="O2154" s="359" t="str">
        <f t="shared" si="369"/>
        <v/>
      </c>
      <c r="P2154" s="341" t="str">
        <f t="shared" si="370"/>
        <v/>
      </c>
      <c r="Q2154" s="359">
        <f t="shared" si="371"/>
        <v>4</v>
      </c>
      <c r="R2154" s="359">
        <f t="shared" si="372"/>
        <v>1766</v>
      </c>
      <c r="S2154" s="359">
        <f t="shared" si="373"/>
        <v>1766</v>
      </c>
    </row>
    <row r="2155" spans="1:19" ht="12.75" customHeight="1" thickBot="1" x14ac:dyDescent="0.25">
      <c r="A2155" s="341" t="s">
        <v>980</v>
      </c>
      <c r="B2155" s="341" t="s">
        <v>981</v>
      </c>
      <c r="C2155" s="341" t="s">
        <v>673</v>
      </c>
      <c r="F2155" s="341" t="s">
        <v>12</v>
      </c>
      <c r="G2155" s="354">
        <v>45068.457731481481</v>
      </c>
      <c r="H2155" s="354">
        <v>45068.457731481481</v>
      </c>
      <c r="I2155" s="19" t="str">
        <f t="shared" si="363"/>
        <v>J</v>
      </c>
      <c r="J2155" s="19" t="str">
        <f t="shared" si="364"/>
        <v>N</v>
      </c>
      <c r="K2155" s="19" t="str">
        <f t="shared" si="365"/>
        <v>zzzz</v>
      </c>
      <c r="L2155" s="19" t="str">
        <f t="shared" si="366"/>
        <v>BR</v>
      </c>
      <c r="M2155" s="31" t="str">
        <f t="shared" si="367"/>
        <v>V</v>
      </c>
      <c r="N2155" s="620">
        <f t="shared" si="368"/>
        <v>5</v>
      </c>
      <c r="O2155" s="620" t="str">
        <f t="shared" si="369"/>
        <v/>
      </c>
      <c r="P2155" s="31" t="str">
        <f t="shared" si="370"/>
        <v/>
      </c>
      <c r="Q2155" s="620">
        <f t="shared" si="371"/>
        <v>5</v>
      </c>
      <c r="R2155" s="620">
        <f t="shared" si="372"/>
        <v>1767</v>
      </c>
      <c r="S2155" s="620">
        <f t="shared" si="373"/>
        <v>1767</v>
      </c>
    </row>
    <row r="2156" spans="1:19" ht="12.75" customHeight="1" thickBot="1" x14ac:dyDescent="0.25">
      <c r="A2156" s="31" t="s">
        <v>286</v>
      </c>
      <c r="B2156" s="31" t="s">
        <v>888</v>
      </c>
      <c r="C2156" s="31" t="s">
        <v>673</v>
      </c>
      <c r="E2156" s="341">
        <v>8</v>
      </c>
      <c r="F2156" s="31" t="s">
        <v>6</v>
      </c>
      <c r="G2156" s="354">
        <v>45314.414166666669</v>
      </c>
      <c r="H2156" s="354">
        <v>45470.352627314816</v>
      </c>
      <c r="I2156" s="19" t="str">
        <f t="shared" si="363"/>
        <v>J</v>
      </c>
      <c r="J2156" s="19" t="str">
        <f t="shared" si="364"/>
        <v>N</v>
      </c>
      <c r="K2156" s="19" t="str">
        <f t="shared" si="365"/>
        <v>zzzz</v>
      </c>
      <c r="L2156" s="19" t="str">
        <f t="shared" si="366"/>
        <v>BR</v>
      </c>
      <c r="M2156" s="31" t="str">
        <f t="shared" si="367"/>
        <v>V</v>
      </c>
      <c r="N2156" s="620" t="str">
        <f t="shared" si="368"/>
        <v/>
      </c>
      <c r="O2156" s="620" t="str">
        <f t="shared" si="369"/>
        <v/>
      </c>
      <c r="P2156" s="31" t="str">
        <f t="shared" si="370"/>
        <v/>
      </c>
      <c r="Q2156" s="359">
        <f t="shared" si="371"/>
        <v>1</v>
      </c>
      <c r="R2156" s="620">
        <f t="shared" si="372"/>
        <v>1768</v>
      </c>
      <c r="S2156" s="620">
        <f t="shared" si="373"/>
        <v>1768</v>
      </c>
    </row>
    <row r="2157" spans="1:19" ht="12.75" customHeight="1" thickBot="1" x14ac:dyDescent="0.25">
      <c r="A2157" s="31" t="s">
        <v>286</v>
      </c>
      <c r="B2157" s="31" t="s">
        <v>1179</v>
      </c>
      <c r="C2157" s="31" t="s">
        <v>673</v>
      </c>
      <c r="E2157" s="341">
        <v>45</v>
      </c>
      <c r="F2157" s="31" t="s">
        <v>7</v>
      </c>
      <c r="G2157" s="354">
        <v>44984.362164351849</v>
      </c>
      <c r="H2157" s="354">
        <v>45210.401319444441</v>
      </c>
      <c r="I2157" s="19" t="str">
        <f t="shared" si="363"/>
        <v>J</v>
      </c>
      <c r="J2157" s="19" t="str">
        <f t="shared" si="364"/>
        <v>N</v>
      </c>
      <c r="K2157" s="19" t="str">
        <f t="shared" si="365"/>
        <v>zzzz</v>
      </c>
      <c r="L2157" s="19" t="str">
        <f t="shared" si="366"/>
        <v>BR</v>
      </c>
      <c r="M2157" s="31" t="str">
        <f t="shared" si="367"/>
        <v>V</v>
      </c>
      <c r="N2157" s="620" t="str">
        <f t="shared" si="368"/>
        <v/>
      </c>
      <c r="O2157" s="620" t="str">
        <f t="shared" si="369"/>
        <v/>
      </c>
      <c r="P2157" s="31" t="str">
        <f t="shared" si="370"/>
        <v/>
      </c>
      <c r="Q2157" s="620">
        <f t="shared" si="371"/>
        <v>2</v>
      </c>
      <c r="R2157" s="620">
        <f t="shared" si="372"/>
        <v>1769</v>
      </c>
      <c r="S2157" s="620">
        <f t="shared" si="373"/>
        <v>1769</v>
      </c>
    </row>
    <row r="2158" spans="1:19" ht="12.75" customHeight="1" thickBot="1" x14ac:dyDescent="0.25">
      <c r="A2158" s="31" t="s">
        <v>286</v>
      </c>
      <c r="B2158" s="31" t="s">
        <v>888</v>
      </c>
      <c r="C2158" s="31" t="s">
        <v>673</v>
      </c>
      <c r="E2158" s="341">
        <v>7</v>
      </c>
      <c r="F2158" s="31" t="s">
        <v>16</v>
      </c>
      <c r="G2158" s="354">
        <v>44382.3983912037</v>
      </c>
      <c r="H2158" s="354">
        <v>45461.640810185185</v>
      </c>
      <c r="I2158" s="19" t="str">
        <f t="shared" si="363"/>
        <v>J</v>
      </c>
      <c r="J2158" s="19" t="str">
        <f t="shared" si="364"/>
        <v>N</v>
      </c>
      <c r="K2158" s="19" t="str">
        <f t="shared" si="365"/>
        <v>zzzz</v>
      </c>
      <c r="L2158" s="19" t="str">
        <f t="shared" si="366"/>
        <v>BR</v>
      </c>
      <c r="M2158" s="31" t="str">
        <f t="shared" si="367"/>
        <v>V</v>
      </c>
      <c r="N2158" s="620" t="str">
        <f t="shared" si="368"/>
        <v/>
      </c>
      <c r="O2158" s="620" t="str">
        <f t="shared" si="369"/>
        <v/>
      </c>
      <c r="P2158" s="31" t="str">
        <f t="shared" si="370"/>
        <v/>
      </c>
      <c r="Q2158" s="620">
        <f t="shared" si="371"/>
        <v>3</v>
      </c>
      <c r="R2158" s="620">
        <f t="shared" si="372"/>
        <v>1770</v>
      </c>
      <c r="S2158" s="620">
        <f t="shared" si="373"/>
        <v>1770</v>
      </c>
    </row>
    <row r="2159" spans="1:19" ht="12.75" customHeight="1" thickBot="1" x14ac:dyDescent="0.25">
      <c r="A2159" s="341" t="s">
        <v>286</v>
      </c>
      <c r="B2159" s="341" t="s">
        <v>888</v>
      </c>
      <c r="C2159" s="341" t="s">
        <v>673</v>
      </c>
      <c r="E2159" s="341">
        <v>8</v>
      </c>
      <c r="F2159" s="341" t="s">
        <v>9</v>
      </c>
      <c r="G2159" s="354">
        <v>45309.385798611111</v>
      </c>
      <c r="H2159" s="354">
        <v>45453.433020833334</v>
      </c>
      <c r="I2159" s="19" t="str">
        <f t="shared" si="363"/>
        <v>J</v>
      </c>
      <c r="J2159" s="19" t="str">
        <f t="shared" si="364"/>
        <v>N</v>
      </c>
      <c r="K2159" s="19" t="str">
        <f t="shared" si="365"/>
        <v>zzzz</v>
      </c>
      <c r="L2159" s="19" t="str">
        <f t="shared" si="366"/>
        <v>BR</v>
      </c>
      <c r="M2159" s="341" t="str">
        <f t="shared" si="367"/>
        <v>V</v>
      </c>
      <c r="N2159" s="359" t="str">
        <f t="shared" si="368"/>
        <v/>
      </c>
      <c r="O2159" s="359" t="str">
        <f t="shared" si="369"/>
        <v/>
      </c>
      <c r="P2159" s="341" t="str">
        <f t="shared" si="370"/>
        <v/>
      </c>
      <c r="Q2159" s="359">
        <f t="shared" si="371"/>
        <v>4</v>
      </c>
      <c r="R2159" s="359">
        <f t="shared" si="372"/>
        <v>1771</v>
      </c>
      <c r="S2159" s="359">
        <f t="shared" si="373"/>
        <v>1771</v>
      </c>
    </row>
    <row r="2160" spans="1:19" ht="12.75" customHeight="1" thickBot="1" x14ac:dyDescent="0.25">
      <c r="A2160" s="31" t="s">
        <v>286</v>
      </c>
      <c r="B2160" s="31" t="s">
        <v>888</v>
      </c>
      <c r="C2160" s="31" t="s">
        <v>673</v>
      </c>
      <c r="F2160" s="31" t="s">
        <v>11</v>
      </c>
      <c r="G2160" s="354">
        <v>44698.604120370372</v>
      </c>
      <c r="H2160" s="354">
        <v>45258.599143518521</v>
      </c>
      <c r="I2160" s="19" t="str">
        <f t="shared" si="363"/>
        <v>J</v>
      </c>
      <c r="J2160" s="19" t="str">
        <f t="shared" si="364"/>
        <v>N</v>
      </c>
      <c r="K2160" s="19" t="str">
        <f t="shared" si="365"/>
        <v>zzzz</v>
      </c>
      <c r="L2160" s="19" t="str">
        <f t="shared" si="366"/>
        <v>BR</v>
      </c>
      <c r="M2160" s="31" t="str">
        <f t="shared" si="367"/>
        <v>V</v>
      </c>
      <c r="N2160" s="620" t="str">
        <f t="shared" si="368"/>
        <v/>
      </c>
      <c r="O2160" s="620" t="str">
        <f t="shared" si="369"/>
        <v/>
      </c>
      <c r="P2160" s="31" t="str">
        <f t="shared" si="370"/>
        <v/>
      </c>
      <c r="Q2160" s="620">
        <f t="shared" si="371"/>
        <v>5</v>
      </c>
      <c r="R2160" s="620">
        <f t="shared" si="372"/>
        <v>1772</v>
      </c>
      <c r="S2160" s="620">
        <f t="shared" si="373"/>
        <v>1772</v>
      </c>
    </row>
    <row r="2161" spans="1:19" ht="12.75" customHeight="1" thickBot="1" x14ac:dyDescent="0.25">
      <c r="A2161" s="31" t="s">
        <v>286</v>
      </c>
      <c r="B2161" s="31" t="s">
        <v>888</v>
      </c>
      <c r="C2161" s="31" t="s">
        <v>673</v>
      </c>
      <c r="E2161" s="341">
        <v>11</v>
      </c>
      <c r="F2161" s="31" t="s">
        <v>15</v>
      </c>
      <c r="G2161" s="354">
        <v>43761.563819444447</v>
      </c>
      <c r="H2161" s="354">
        <v>44978.609618055554</v>
      </c>
      <c r="I2161" s="19" t="str">
        <f t="shared" si="363"/>
        <v>J</v>
      </c>
      <c r="J2161" s="19" t="str">
        <f t="shared" si="364"/>
        <v>N</v>
      </c>
      <c r="K2161" s="19" t="str">
        <f t="shared" si="365"/>
        <v>zzzz</v>
      </c>
      <c r="L2161" s="19" t="str">
        <f t="shared" si="366"/>
        <v>BR</v>
      </c>
      <c r="M2161" s="31" t="str">
        <f t="shared" si="367"/>
        <v>V</v>
      </c>
      <c r="N2161" s="620" t="str">
        <f t="shared" si="368"/>
        <v/>
      </c>
      <c r="O2161" s="620" t="str">
        <f t="shared" si="369"/>
        <v/>
      </c>
      <c r="P2161" s="31" t="str">
        <f t="shared" si="370"/>
        <v/>
      </c>
      <c r="Q2161" s="620">
        <f t="shared" si="371"/>
        <v>6</v>
      </c>
      <c r="R2161" s="620">
        <f t="shared" si="372"/>
        <v>1773</v>
      </c>
      <c r="S2161" s="620">
        <f t="shared" si="373"/>
        <v>1773</v>
      </c>
    </row>
    <row r="2162" spans="1:19" ht="12.75" customHeight="1" thickBot="1" x14ac:dyDescent="0.25">
      <c r="A2162" s="31" t="s">
        <v>286</v>
      </c>
      <c r="B2162" s="31" t="s">
        <v>888</v>
      </c>
      <c r="C2162" s="31" t="s">
        <v>673</v>
      </c>
      <c r="F2162" s="31" t="s">
        <v>12</v>
      </c>
      <c r="G2162" s="354">
        <v>42837.415277777778</v>
      </c>
      <c r="H2162" s="354">
        <v>44769.701493055552</v>
      </c>
      <c r="I2162" s="19" t="str">
        <f t="shared" si="363"/>
        <v>J</v>
      </c>
      <c r="J2162" s="19" t="str">
        <f t="shared" si="364"/>
        <v>N</v>
      </c>
      <c r="K2162" s="19" t="str">
        <f t="shared" si="365"/>
        <v>zzzz</v>
      </c>
      <c r="L2162" s="19" t="str">
        <f t="shared" si="366"/>
        <v>BR</v>
      </c>
      <c r="M2162" s="31" t="str">
        <f t="shared" si="367"/>
        <v>V</v>
      </c>
      <c r="N2162" s="620" t="str">
        <f t="shared" si="368"/>
        <v/>
      </c>
      <c r="O2162" s="620" t="str">
        <f t="shared" si="369"/>
        <v/>
      </c>
      <c r="P2162" s="31" t="str">
        <f t="shared" si="370"/>
        <v/>
      </c>
      <c r="Q2162" s="620">
        <f t="shared" si="371"/>
        <v>7</v>
      </c>
      <c r="R2162" s="620">
        <f t="shared" si="372"/>
        <v>1774</v>
      </c>
      <c r="S2162" s="620">
        <f t="shared" si="373"/>
        <v>1774</v>
      </c>
    </row>
    <row r="2163" spans="1:19" ht="12.75" customHeight="1" thickBot="1" x14ac:dyDescent="0.25">
      <c r="A2163" s="341" t="s">
        <v>286</v>
      </c>
      <c r="B2163" s="341" t="s">
        <v>2256</v>
      </c>
      <c r="C2163" s="341" t="s">
        <v>673</v>
      </c>
      <c r="F2163" s="341" t="s">
        <v>13</v>
      </c>
      <c r="G2163" s="354">
        <v>45663.589282407411</v>
      </c>
      <c r="H2163" s="354">
        <v>45663.589780092596</v>
      </c>
      <c r="I2163" s="19" t="str">
        <f t="shared" si="363"/>
        <v>J</v>
      </c>
      <c r="J2163" s="19" t="str">
        <f t="shared" si="364"/>
        <v>N</v>
      </c>
      <c r="K2163" s="19" t="str">
        <f t="shared" si="365"/>
        <v>zzzz</v>
      </c>
      <c r="L2163" s="19" t="str">
        <f t="shared" si="366"/>
        <v>BR</v>
      </c>
      <c r="M2163" s="341" t="str">
        <f t="shared" si="367"/>
        <v>V</v>
      </c>
      <c r="N2163" s="359">
        <f t="shared" si="368"/>
        <v>8</v>
      </c>
      <c r="O2163" s="359" t="str">
        <f t="shared" si="369"/>
        <v/>
      </c>
      <c r="P2163" s="341" t="str">
        <f t="shared" si="370"/>
        <v/>
      </c>
      <c r="Q2163" s="359">
        <f t="shared" si="371"/>
        <v>8</v>
      </c>
      <c r="R2163" s="359">
        <f t="shared" si="372"/>
        <v>1775</v>
      </c>
      <c r="S2163" s="359">
        <f t="shared" si="373"/>
        <v>1775</v>
      </c>
    </row>
    <row r="2164" spans="1:19" ht="12.75" customHeight="1" thickBot="1" x14ac:dyDescent="0.25">
      <c r="A2164" s="31" t="s">
        <v>1905</v>
      </c>
      <c r="B2164" s="31" t="s">
        <v>1907</v>
      </c>
      <c r="C2164" s="31" t="s">
        <v>673</v>
      </c>
      <c r="F2164" s="31" t="s">
        <v>6</v>
      </c>
      <c r="G2164" s="354">
        <v>45314.414456018516</v>
      </c>
      <c r="H2164" s="354">
        <v>45314.414456018516</v>
      </c>
      <c r="I2164" s="19" t="str">
        <f t="shared" si="363"/>
        <v>J</v>
      </c>
      <c r="J2164" s="19" t="str">
        <f t="shared" si="364"/>
        <v>N</v>
      </c>
      <c r="K2164" s="19" t="str">
        <f t="shared" si="365"/>
        <v>zzzz</v>
      </c>
      <c r="L2164" s="19" t="str">
        <f t="shared" si="366"/>
        <v>BR</v>
      </c>
      <c r="M2164" s="31" t="str">
        <f t="shared" si="367"/>
        <v>V</v>
      </c>
      <c r="N2164" s="620" t="str">
        <f t="shared" si="368"/>
        <v/>
      </c>
      <c r="O2164" s="620" t="str">
        <f t="shared" si="369"/>
        <v/>
      </c>
      <c r="P2164" s="31" t="str">
        <f t="shared" si="370"/>
        <v/>
      </c>
      <c r="Q2164" s="620">
        <f t="shared" si="371"/>
        <v>1</v>
      </c>
      <c r="R2164" s="620">
        <f t="shared" si="372"/>
        <v>1776</v>
      </c>
      <c r="S2164" s="620">
        <f t="shared" si="373"/>
        <v>1776</v>
      </c>
    </row>
    <row r="2165" spans="1:19" ht="12.75" customHeight="1" thickBot="1" x14ac:dyDescent="0.25">
      <c r="A2165" s="31" t="s">
        <v>1905</v>
      </c>
      <c r="B2165" s="31" t="s">
        <v>1907</v>
      </c>
      <c r="C2165" s="31" t="s">
        <v>673</v>
      </c>
      <c r="F2165" s="31" t="s">
        <v>9</v>
      </c>
      <c r="G2165" s="354">
        <v>45309.638611111113</v>
      </c>
      <c r="H2165" s="354">
        <v>45632.571469907409</v>
      </c>
      <c r="I2165" s="19" t="str">
        <f t="shared" si="363"/>
        <v>J</v>
      </c>
      <c r="J2165" s="19" t="str">
        <f t="shared" si="364"/>
        <v>N</v>
      </c>
      <c r="K2165" s="19" t="str">
        <f t="shared" si="365"/>
        <v>zzzz</v>
      </c>
      <c r="L2165" s="19" t="str">
        <f t="shared" si="366"/>
        <v>BR</v>
      </c>
      <c r="M2165" s="31" t="str">
        <f t="shared" si="367"/>
        <v>V</v>
      </c>
      <c r="N2165" s="620" t="str">
        <f t="shared" si="368"/>
        <v/>
      </c>
      <c r="O2165" s="620" t="str">
        <f t="shared" si="369"/>
        <v/>
      </c>
      <c r="P2165" s="31" t="str">
        <f t="shared" si="370"/>
        <v/>
      </c>
      <c r="Q2165" s="620">
        <f t="shared" si="371"/>
        <v>2</v>
      </c>
      <c r="R2165" s="620">
        <f t="shared" si="372"/>
        <v>1777</v>
      </c>
      <c r="S2165" s="620">
        <f t="shared" si="373"/>
        <v>1777</v>
      </c>
    </row>
    <row r="2166" spans="1:19" ht="12.75" customHeight="1" thickBot="1" x14ac:dyDescent="0.25">
      <c r="A2166" s="341" t="s">
        <v>1905</v>
      </c>
      <c r="B2166" s="341" t="s">
        <v>1907</v>
      </c>
      <c r="C2166" s="341" t="s">
        <v>673</v>
      </c>
      <c r="F2166" s="341" t="s">
        <v>11</v>
      </c>
      <c r="G2166" s="354">
        <v>45799.350925925923</v>
      </c>
      <c r="H2166" s="354">
        <v>45799.350925925923</v>
      </c>
      <c r="I2166" s="19" t="str">
        <f t="shared" si="363"/>
        <v>J</v>
      </c>
      <c r="J2166" s="19" t="str">
        <f t="shared" si="364"/>
        <v>N</v>
      </c>
      <c r="K2166" s="19" t="str">
        <f t="shared" si="365"/>
        <v>zzzz</v>
      </c>
      <c r="L2166" s="19" t="str">
        <f t="shared" si="366"/>
        <v>BR</v>
      </c>
      <c r="M2166" s="31" t="str">
        <f t="shared" si="367"/>
        <v>V</v>
      </c>
      <c r="N2166" s="620" t="str">
        <f t="shared" si="368"/>
        <v/>
      </c>
      <c r="O2166" s="620" t="str">
        <f t="shared" si="369"/>
        <v/>
      </c>
      <c r="P2166" s="31" t="str">
        <f t="shared" si="370"/>
        <v/>
      </c>
      <c r="Q2166" s="620">
        <f t="shared" si="371"/>
        <v>3</v>
      </c>
      <c r="R2166" s="620">
        <f t="shared" si="372"/>
        <v>1778</v>
      </c>
      <c r="S2166" s="620">
        <f t="shared" si="373"/>
        <v>1778</v>
      </c>
    </row>
    <row r="2167" spans="1:19" ht="12.75" customHeight="1" thickBot="1" x14ac:dyDescent="0.25">
      <c r="A2167" s="341" t="s">
        <v>1905</v>
      </c>
      <c r="B2167" s="341" t="s">
        <v>1907</v>
      </c>
      <c r="C2167" s="341" t="s">
        <v>673</v>
      </c>
      <c r="F2167" s="341" t="s">
        <v>15</v>
      </c>
      <c r="G2167" s="354">
        <v>45349.620567129627</v>
      </c>
      <c r="H2167" s="354">
        <v>45393.570902777778</v>
      </c>
      <c r="I2167" s="19" t="str">
        <f t="shared" si="363"/>
        <v>J</v>
      </c>
      <c r="J2167" s="19" t="str">
        <f t="shared" si="364"/>
        <v>N</v>
      </c>
      <c r="K2167" s="19" t="str">
        <f t="shared" si="365"/>
        <v>zzzz</v>
      </c>
      <c r="L2167" s="19" t="str">
        <f t="shared" si="366"/>
        <v>BR</v>
      </c>
      <c r="M2167" s="341" t="str">
        <f t="shared" si="367"/>
        <v>V</v>
      </c>
      <c r="N2167" s="359" t="str">
        <f t="shared" si="368"/>
        <v/>
      </c>
      <c r="O2167" s="359" t="str">
        <f t="shared" si="369"/>
        <v/>
      </c>
      <c r="P2167" s="341" t="str">
        <f t="shared" si="370"/>
        <v/>
      </c>
      <c r="Q2167" s="359">
        <f t="shared" si="371"/>
        <v>4</v>
      </c>
      <c r="R2167" s="359">
        <f t="shared" si="372"/>
        <v>1779</v>
      </c>
      <c r="S2167" s="359">
        <f t="shared" si="373"/>
        <v>1779</v>
      </c>
    </row>
    <row r="2168" spans="1:19" ht="12.75" customHeight="1" thickBot="1" x14ac:dyDescent="0.25">
      <c r="A2168" s="31" t="s">
        <v>1905</v>
      </c>
      <c r="B2168" s="31" t="s">
        <v>1907</v>
      </c>
      <c r="C2168" s="31" t="s">
        <v>673</v>
      </c>
      <c r="F2168" s="31" t="s">
        <v>12</v>
      </c>
      <c r="G2168" s="354">
        <v>45812.622407407405</v>
      </c>
      <c r="H2168" s="354">
        <v>45812.622407407405</v>
      </c>
      <c r="I2168" s="19" t="str">
        <f t="shared" si="363"/>
        <v>J</v>
      </c>
      <c r="J2168" s="19" t="str">
        <f t="shared" si="364"/>
        <v>N</v>
      </c>
      <c r="K2168" s="19" t="str">
        <f t="shared" si="365"/>
        <v>zzzz</v>
      </c>
      <c r="L2168" s="19" t="str">
        <f t="shared" si="366"/>
        <v>BR</v>
      </c>
      <c r="M2168" s="31" t="str">
        <f t="shared" si="367"/>
        <v>V</v>
      </c>
      <c r="N2168" s="620">
        <f t="shared" si="368"/>
        <v>5</v>
      </c>
      <c r="O2168" s="620" t="str">
        <f t="shared" si="369"/>
        <v/>
      </c>
      <c r="P2168" s="31" t="str">
        <f t="shared" si="370"/>
        <v/>
      </c>
      <c r="Q2168" s="620">
        <f t="shared" si="371"/>
        <v>5</v>
      </c>
      <c r="R2168" s="620">
        <f t="shared" si="372"/>
        <v>1780</v>
      </c>
      <c r="S2168" s="620">
        <f t="shared" si="373"/>
        <v>1780</v>
      </c>
    </row>
    <row r="2169" spans="1:19" ht="12.75" customHeight="1" thickBot="1" x14ac:dyDescent="0.25">
      <c r="A2169" s="31" t="s">
        <v>234</v>
      </c>
      <c r="B2169" s="31" t="s">
        <v>1320</v>
      </c>
      <c r="C2169" s="31" t="s">
        <v>673</v>
      </c>
      <c r="F2169" s="31" t="s">
        <v>6</v>
      </c>
      <c r="G2169" s="354">
        <v>45314.414652777778</v>
      </c>
      <c r="H2169" s="354">
        <v>45314.414652777778</v>
      </c>
      <c r="I2169" s="19" t="str">
        <f t="shared" si="363"/>
        <v>J</v>
      </c>
      <c r="J2169" s="19" t="str">
        <f t="shared" si="364"/>
        <v>N</v>
      </c>
      <c r="K2169" s="19" t="str">
        <f t="shared" si="365"/>
        <v>zzzz</v>
      </c>
      <c r="L2169" s="19" t="str">
        <f t="shared" si="366"/>
        <v>BR</v>
      </c>
      <c r="M2169" s="31" t="str">
        <f t="shared" si="367"/>
        <v>V</v>
      </c>
      <c r="N2169" s="620" t="str">
        <f t="shared" si="368"/>
        <v/>
      </c>
      <c r="O2169" s="620" t="str">
        <f t="shared" si="369"/>
        <v/>
      </c>
      <c r="P2169" s="31" t="str">
        <f t="shared" si="370"/>
        <v/>
      </c>
      <c r="Q2169" s="620">
        <f t="shared" si="371"/>
        <v>1</v>
      </c>
      <c r="R2169" s="620">
        <f t="shared" si="372"/>
        <v>1781</v>
      </c>
      <c r="S2169" s="620">
        <f t="shared" si="373"/>
        <v>1781</v>
      </c>
    </row>
    <row r="2170" spans="1:19" ht="12.75" customHeight="1" thickBot="1" x14ac:dyDescent="0.25">
      <c r="A2170" s="31" t="s">
        <v>234</v>
      </c>
      <c r="B2170" s="31" t="s">
        <v>1320</v>
      </c>
      <c r="C2170" s="31" t="s">
        <v>673</v>
      </c>
      <c r="F2170" s="31" t="s">
        <v>9</v>
      </c>
      <c r="G2170" s="354">
        <v>45309.385983796295</v>
      </c>
      <c r="H2170" s="354">
        <v>45632.571585648147</v>
      </c>
      <c r="I2170" s="19" t="str">
        <f t="shared" si="363"/>
        <v>J</v>
      </c>
      <c r="J2170" s="19" t="str">
        <f t="shared" si="364"/>
        <v>N</v>
      </c>
      <c r="K2170" s="19" t="str">
        <f t="shared" si="365"/>
        <v>zzzz</v>
      </c>
      <c r="L2170" s="19" t="str">
        <f t="shared" si="366"/>
        <v>BR</v>
      </c>
      <c r="M2170" s="31" t="str">
        <f t="shared" si="367"/>
        <v>V</v>
      </c>
      <c r="N2170" s="620" t="str">
        <f t="shared" si="368"/>
        <v/>
      </c>
      <c r="O2170" s="620" t="str">
        <f t="shared" si="369"/>
        <v/>
      </c>
      <c r="P2170" s="31" t="str">
        <f t="shared" si="370"/>
        <v/>
      </c>
      <c r="Q2170" s="620">
        <f t="shared" si="371"/>
        <v>2</v>
      </c>
      <c r="R2170" s="620">
        <f t="shared" si="372"/>
        <v>1782</v>
      </c>
      <c r="S2170" s="620">
        <f t="shared" si="373"/>
        <v>1782</v>
      </c>
    </row>
    <row r="2171" spans="1:19" ht="12.75" customHeight="1" thickBot="1" x14ac:dyDescent="0.25">
      <c r="A2171" s="31" t="s">
        <v>234</v>
      </c>
      <c r="B2171" s="31" t="s">
        <v>1320</v>
      </c>
      <c r="C2171" s="31" t="s">
        <v>673</v>
      </c>
      <c r="F2171" s="31" t="s">
        <v>11</v>
      </c>
      <c r="G2171" s="354">
        <v>44796.575578703705</v>
      </c>
      <c r="H2171" s="354">
        <v>45258.599664351852</v>
      </c>
      <c r="I2171" s="19" t="str">
        <f t="shared" si="363"/>
        <v>J</v>
      </c>
      <c r="J2171" s="19" t="str">
        <f t="shared" si="364"/>
        <v>N</v>
      </c>
      <c r="K2171" s="19" t="str">
        <f t="shared" si="365"/>
        <v>zzzz</v>
      </c>
      <c r="L2171" s="19" t="str">
        <f t="shared" si="366"/>
        <v>BR</v>
      </c>
      <c r="M2171" s="31" t="str">
        <f t="shared" si="367"/>
        <v>V</v>
      </c>
      <c r="N2171" s="620" t="str">
        <f t="shared" si="368"/>
        <v/>
      </c>
      <c r="O2171" s="620" t="str">
        <f t="shared" si="369"/>
        <v/>
      </c>
      <c r="P2171" s="31" t="str">
        <f t="shared" si="370"/>
        <v/>
      </c>
      <c r="Q2171" s="620">
        <f t="shared" si="371"/>
        <v>3</v>
      </c>
      <c r="R2171" s="620">
        <f t="shared" si="372"/>
        <v>1783</v>
      </c>
      <c r="S2171" s="620">
        <f t="shared" si="373"/>
        <v>1783</v>
      </c>
    </row>
    <row r="2172" spans="1:19" ht="12.75" customHeight="1" thickBot="1" x14ac:dyDescent="0.25">
      <c r="A2172" s="341" t="s">
        <v>234</v>
      </c>
      <c r="B2172" s="341" t="s">
        <v>1320</v>
      </c>
      <c r="C2172" s="341" t="s">
        <v>673</v>
      </c>
      <c r="F2172" s="341" t="s">
        <v>15</v>
      </c>
      <c r="G2172" s="354">
        <v>44418.584652777776</v>
      </c>
      <c r="H2172" s="354">
        <v>44449.474606481483</v>
      </c>
      <c r="I2172" s="19" t="str">
        <f t="shared" si="363"/>
        <v>J</v>
      </c>
      <c r="J2172" s="19" t="str">
        <f t="shared" si="364"/>
        <v>N</v>
      </c>
      <c r="K2172" s="19" t="str">
        <f t="shared" si="365"/>
        <v>zzzz</v>
      </c>
      <c r="L2172" s="19" t="str">
        <f t="shared" si="366"/>
        <v>BR</v>
      </c>
      <c r="M2172" s="31" t="str">
        <f t="shared" si="367"/>
        <v>V</v>
      </c>
      <c r="N2172" s="620" t="str">
        <f t="shared" si="368"/>
        <v/>
      </c>
      <c r="O2172" s="620" t="str">
        <f t="shared" si="369"/>
        <v/>
      </c>
      <c r="P2172" s="31" t="str">
        <f t="shared" si="370"/>
        <v/>
      </c>
      <c r="Q2172" s="620">
        <f t="shared" si="371"/>
        <v>4</v>
      </c>
      <c r="R2172" s="620">
        <f t="shared" si="372"/>
        <v>1784</v>
      </c>
      <c r="S2172" s="620">
        <f t="shared" si="373"/>
        <v>1784</v>
      </c>
    </row>
    <row r="2173" spans="1:19" ht="12.75" customHeight="1" thickBot="1" x14ac:dyDescent="0.25">
      <c r="A2173" s="341" t="s">
        <v>234</v>
      </c>
      <c r="B2173" s="341" t="s">
        <v>1320</v>
      </c>
      <c r="C2173" s="341" t="s">
        <v>673</v>
      </c>
      <c r="F2173" s="341" t="s">
        <v>12</v>
      </c>
      <c r="G2173" s="354">
        <v>42854.398240740738</v>
      </c>
      <c r="H2173" s="354">
        <v>44769.701851851853</v>
      </c>
      <c r="I2173" s="19" t="str">
        <f t="shared" si="363"/>
        <v>J</v>
      </c>
      <c r="J2173" s="19" t="str">
        <f t="shared" si="364"/>
        <v>N</v>
      </c>
      <c r="K2173" s="19" t="str">
        <f t="shared" si="365"/>
        <v>zzzz</v>
      </c>
      <c r="L2173" s="19" t="str">
        <f t="shared" si="366"/>
        <v>BR</v>
      </c>
      <c r="M2173" s="341" t="str">
        <f t="shared" si="367"/>
        <v>V</v>
      </c>
      <c r="N2173" s="359" t="str">
        <f t="shared" si="368"/>
        <v/>
      </c>
      <c r="O2173" s="359" t="str">
        <f t="shared" si="369"/>
        <v/>
      </c>
      <c r="P2173" s="341" t="str">
        <f t="shared" si="370"/>
        <v/>
      </c>
      <c r="Q2173" s="359">
        <f t="shared" si="371"/>
        <v>5</v>
      </c>
      <c r="R2173" s="359">
        <f t="shared" si="372"/>
        <v>1785</v>
      </c>
      <c r="S2173" s="359">
        <f t="shared" si="373"/>
        <v>1785</v>
      </c>
    </row>
    <row r="2174" spans="1:19" ht="12.75" customHeight="1" thickBot="1" x14ac:dyDescent="0.25">
      <c r="A2174" s="341" t="s">
        <v>234</v>
      </c>
      <c r="B2174" s="341" t="s">
        <v>1320</v>
      </c>
      <c r="C2174" s="341" t="s">
        <v>673</v>
      </c>
      <c r="F2174" s="341" t="s">
        <v>13</v>
      </c>
      <c r="G2174" s="354">
        <v>43006.572152777779</v>
      </c>
      <c r="H2174" s="354">
        <v>45530.705196759256</v>
      </c>
      <c r="I2174" s="19" t="str">
        <f t="shared" si="363"/>
        <v>J</v>
      </c>
      <c r="J2174" s="19" t="str">
        <f t="shared" si="364"/>
        <v>N</v>
      </c>
      <c r="K2174" s="19" t="str">
        <f t="shared" si="365"/>
        <v>zzzz</v>
      </c>
      <c r="L2174" s="19" t="str">
        <f t="shared" si="366"/>
        <v>BR</v>
      </c>
      <c r="M2174" s="341" t="str">
        <f t="shared" si="367"/>
        <v>V</v>
      </c>
      <c r="N2174" s="359">
        <f t="shared" si="368"/>
        <v>6</v>
      </c>
      <c r="O2174" s="359" t="str">
        <f t="shared" si="369"/>
        <v/>
      </c>
      <c r="P2174" s="341" t="str">
        <f t="shared" si="370"/>
        <v/>
      </c>
      <c r="Q2174" s="359">
        <f t="shared" si="371"/>
        <v>6</v>
      </c>
      <c r="R2174" s="359">
        <f t="shared" si="372"/>
        <v>1786</v>
      </c>
      <c r="S2174" s="359">
        <f t="shared" si="373"/>
        <v>1786</v>
      </c>
    </row>
    <row r="2175" spans="1:19" ht="12.75" customHeight="1" thickBot="1" x14ac:dyDescent="0.25">
      <c r="A2175" s="341" t="s">
        <v>2102</v>
      </c>
      <c r="B2175" s="341" t="s">
        <v>2103</v>
      </c>
      <c r="C2175" s="341" t="s">
        <v>673</v>
      </c>
      <c r="F2175" s="341" t="s">
        <v>6</v>
      </c>
      <c r="G2175" s="354">
        <v>45792.620891203704</v>
      </c>
      <c r="H2175" s="354">
        <v>45792.620891203704</v>
      </c>
      <c r="I2175" s="19" t="str">
        <f t="shared" si="363"/>
        <v>J</v>
      </c>
      <c r="J2175" s="19" t="str">
        <f t="shared" si="364"/>
        <v>N</v>
      </c>
      <c r="K2175" s="19" t="str">
        <f t="shared" si="365"/>
        <v>zzzz</v>
      </c>
      <c r="L2175" s="19" t="str">
        <f t="shared" si="366"/>
        <v>BU</v>
      </c>
      <c r="M2175" s="341" t="str">
        <f t="shared" si="367"/>
        <v>V</v>
      </c>
      <c r="N2175" s="359" t="str">
        <f t="shared" si="368"/>
        <v/>
      </c>
      <c r="O2175" s="359" t="str">
        <f t="shared" si="369"/>
        <v/>
      </c>
      <c r="P2175" s="341" t="str">
        <f t="shared" si="370"/>
        <v/>
      </c>
      <c r="Q2175" s="359">
        <f t="shared" si="371"/>
        <v>1</v>
      </c>
      <c r="R2175" s="359">
        <f t="shared" si="372"/>
        <v>1787</v>
      </c>
      <c r="S2175" s="359">
        <f t="shared" si="373"/>
        <v>1787</v>
      </c>
    </row>
    <row r="2176" spans="1:19" ht="12.75" customHeight="1" thickBot="1" x14ac:dyDescent="0.25">
      <c r="A2176" s="31" t="s">
        <v>2102</v>
      </c>
      <c r="B2176" s="31" t="s">
        <v>2103</v>
      </c>
      <c r="C2176" s="31" t="s">
        <v>673</v>
      </c>
      <c r="F2176" s="31" t="s">
        <v>16</v>
      </c>
      <c r="G2176" s="354">
        <v>45924.493831018517</v>
      </c>
      <c r="H2176" s="354">
        <v>45924.493831018517</v>
      </c>
      <c r="I2176" s="19" t="str">
        <f t="shared" si="363"/>
        <v>J</v>
      </c>
      <c r="J2176" s="19" t="str">
        <f t="shared" si="364"/>
        <v>N</v>
      </c>
      <c r="K2176" s="19" t="str">
        <f t="shared" si="365"/>
        <v>zzzz</v>
      </c>
      <c r="L2176" s="19" t="str">
        <f t="shared" si="366"/>
        <v>BU</v>
      </c>
      <c r="M2176" s="31" t="str">
        <f t="shared" si="367"/>
        <v>V</v>
      </c>
      <c r="N2176" s="620" t="str">
        <f t="shared" si="368"/>
        <v/>
      </c>
      <c r="O2176" s="620" t="str">
        <f t="shared" si="369"/>
        <v/>
      </c>
      <c r="P2176" s="31" t="str">
        <f t="shared" si="370"/>
        <v/>
      </c>
      <c r="Q2176" s="620">
        <f t="shared" si="371"/>
        <v>2</v>
      </c>
      <c r="R2176" s="620">
        <f t="shared" si="372"/>
        <v>1788</v>
      </c>
      <c r="S2176" s="620">
        <f t="shared" si="373"/>
        <v>1788</v>
      </c>
    </row>
    <row r="2177" spans="1:19" ht="12.75" customHeight="1" thickBot="1" x14ac:dyDescent="0.25">
      <c r="A2177" s="31" t="s">
        <v>2102</v>
      </c>
      <c r="B2177" s="31" t="s">
        <v>2103</v>
      </c>
      <c r="C2177" s="31" t="s">
        <v>673</v>
      </c>
      <c r="F2177" s="31" t="s">
        <v>9</v>
      </c>
      <c r="G2177" s="354">
        <v>45646.600277777776</v>
      </c>
      <c r="H2177" s="354">
        <v>45646.600277777776</v>
      </c>
      <c r="I2177" s="19" t="str">
        <f t="shared" si="363"/>
        <v>J</v>
      </c>
      <c r="J2177" s="19" t="str">
        <f t="shared" si="364"/>
        <v>N</v>
      </c>
      <c r="K2177" s="19" t="str">
        <f t="shared" si="365"/>
        <v>zzzz</v>
      </c>
      <c r="L2177" s="19" t="str">
        <f t="shared" si="366"/>
        <v>BU</v>
      </c>
      <c r="M2177" s="31" t="str">
        <f t="shared" si="367"/>
        <v>V</v>
      </c>
      <c r="N2177" s="620" t="str">
        <f t="shared" si="368"/>
        <v/>
      </c>
      <c r="O2177" s="620" t="str">
        <f t="shared" si="369"/>
        <v/>
      </c>
      <c r="P2177" s="31" t="str">
        <f t="shared" si="370"/>
        <v/>
      </c>
      <c r="Q2177" s="620">
        <f t="shared" si="371"/>
        <v>3</v>
      </c>
      <c r="R2177" s="620">
        <f t="shared" si="372"/>
        <v>1789</v>
      </c>
      <c r="S2177" s="620">
        <f t="shared" si="373"/>
        <v>1789</v>
      </c>
    </row>
    <row r="2178" spans="1:19" ht="12.75" customHeight="1" thickBot="1" x14ac:dyDescent="0.25">
      <c r="A2178" s="31" t="s">
        <v>2102</v>
      </c>
      <c r="B2178" s="31" t="s">
        <v>2103</v>
      </c>
      <c r="C2178" s="31" t="s">
        <v>673</v>
      </c>
      <c r="F2178" s="31" t="s">
        <v>10</v>
      </c>
      <c r="G2178" s="354">
        <v>45986.568067129629</v>
      </c>
      <c r="H2178" s="354">
        <v>45986.568067129629</v>
      </c>
      <c r="I2178" s="19" t="str">
        <f t="shared" ref="I2178:I2241" si="374">IF((LEN(A2178)&gt;2),"J","N")</f>
        <v>J</v>
      </c>
      <c r="J2178" s="19" t="str">
        <f t="shared" ref="J2178:J2241" si="375">IF((D2178&gt;0),"J","N")</f>
        <v>N</v>
      </c>
      <c r="K2178" s="19" t="str">
        <f t="shared" ref="K2178:K2241" si="376">IF((D2178&gt;0),(MID(D2178,1,2)),"zzzz")</f>
        <v>zzzz</v>
      </c>
      <c r="L2178" s="19" t="str">
        <f t="shared" ref="L2178:L2241" si="377">MID(A2178,1,2)</f>
        <v>BU</v>
      </c>
      <c r="M2178" s="31" t="str">
        <f t="shared" ref="M2178:M2241" si="378">MID(A2178,3,1)</f>
        <v>V</v>
      </c>
      <c r="N2178" s="620" t="str">
        <f t="shared" ref="N2178:N2241" si="379">IF(A2178=A2179,"",Q2178)</f>
        <v/>
      </c>
      <c r="O2178" s="620" t="str">
        <f t="shared" ref="O2178:O2241" si="380">IF(D2178=D2179,"",R2178)</f>
        <v/>
      </c>
      <c r="P2178" s="31" t="str">
        <f t="shared" ref="P2178:P2241" si="381">IF(K2178=K2179,"",S2178)</f>
        <v/>
      </c>
      <c r="Q2178" s="620">
        <f t="shared" ref="Q2178:Q2241" si="382">IF(A2178=A2177,Q2177+ 1,1)</f>
        <v>4</v>
      </c>
      <c r="R2178" s="620">
        <f t="shared" ref="R2178:R2241" si="383">IF(D2178=D2177,R2177+ 1,1)</f>
        <v>1790</v>
      </c>
      <c r="S2178" s="620">
        <f t="shared" ref="S2178:S2241" si="384">IF(K2178=K2177,S2177+ 1,1)</f>
        <v>1790</v>
      </c>
    </row>
    <row r="2179" spans="1:19" ht="12.75" customHeight="1" thickBot="1" x14ac:dyDescent="0.25">
      <c r="A2179" s="341" t="s">
        <v>2102</v>
      </c>
      <c r="B2179" s="341" t="s">
        <v>2103</v>
      </c>
      <c r="C2179" s="341" t="s">
        <v>673</v>
      </c>
      <c r="F2179" s="341" t="s">
        <v>11</v>
      </c>
      <c r="G2179" s="354">
        <v>45693.570138888892</v>
      </c>
      <c r="H2179" s="354">
        <v>45693.570138888892</v>
      </c>
      <c r="I2179" s="19" t="str">
        <f t="shared" si="374"/>
        <v>J</v>
      </c>
      <c r="J2179" s="19" t="str">
        <f t="shared" si="375"/>
        <v>N</v>
      </c>
      <c r="K2179" s="19" t="str">
        <f t="shared" si="376"/>
        <v>zzzz</v>
      </c>
      <c r="L2179" s="19" t="str">
        <f t="shared" si="377"/>
        <v>BU</v>
      </c>
      <c r="M2179" s="341" t="str">
        <f t="shared" si="378"/>
        <v>V</v>
      </c>
      <c r="N2179" s="359" t="str">
        <f t="shared" si="379"/>
        <v/>
      </c>
      <c r="O2179" s="359" t="str">
        <f t="shared" si="380"/>
        <v/>
      </c>
      <c r="P2179" s="341" t="str">
        <f t="shared" si="381"/>
        <v/>
      </c>
      <c r="Q2179" s="359">
        <f t="shared" si="382"/>
        <v>5</v>
      </c>
      <c r="R2179" s="359">
        <f t="shared" si="383"/>
        <v>1791</v>
      </c>
      <c r="S2179" s="359">
        <f t="shared" si="384"/>
        <v>1791</v>
      </c>
    </row>
    <row r="2180" spans="1:19" ht="12.75" customHeight="1" thickBot="1" x14ac:dyDescent="0.25">
      <c r="A2180" s="31" t="s">
        <v>2102</v>
      </c>
      <c r="B2180" s="31" t="s">
        <v>2103</v>
      </c>
      <c r="C2180" s="31" t="s">
        <v>673</v>
      </c>
      <c r="F2180" s="31" t="s">
        <v>12</v>
      </c>
      <c r="G2180" s="354">
        <v>45601.472951388889</v>
      </c>
      <c r="H2180" s="354">
        <v>45601.472951388889</v>
      </c>
      <c r="I2180" s="19" t="str">
        <f t="shared" si="374"/>
        <v>J</v>
      </c>
      <c r="J2180" s="19" t="str">
        <f t="shared" si="375"/>
        <v>N</v>
      </c>
      <c r="K2180" s="19" t="str">
        <f t="shared" si="376"/>
        <v>zzzz</v>
      </c>
      <c r="L2180" s="19" t="str">
        <f t="shared" si="377"/>
        <v>BU</v>
      </c>
      <c r="M2180" s="31" t="str">
        <f t="shared" si="378"/>
        <v>V</v>
      </c>
      <c r="N2180" s="620">
        <f t="shared" si="379"/>
        <v>6</v>
      </c>
      <c r="O2180" s="620" t="str">
        <f t="shared" si="380"/>
        <v/>
      </c>
      <c r="P2180" s="31" t="str">
        <f t="shared" si="381"/>
        <v/>
      </c>
      <c r="Q2180" s="620">
        <f t="shared" si="382"/>
        <v>6</v>
      </c>
      <c r="R2180" s="620">
        <f t="shared" si="383"/>
        <v>1792</v>
      </c>
      <c r="S2180" s="620">
        <f t="shared" si="384"/>
        <v>1792</v>
      </c>
    </row>
    <row r="2181" spans="1:19" ht="12.75" customHeight="1" thickBot="1" x14ac:dyDescent="0.25">
      <c r="A2181" s="341" t="s">
        <v>808</v>
      </c>
      <c r="B2181" s="341" t="s">
        <v>904</v>
      </c>
      <c r="C2181" s="341" t="s">
        <v>673</v>
      </c>
      <c r="F2181" s="341" t="s">
        <v>6</v>
      </c>
      <c r="G2181" s="354">
        <v>45314.440972222219</v>
      </c>
      <c r="H2181" s="354">
        <v>45314.440972222219</v>
      </c>
      <c r="I2181" s="19" t="str">
        <f t="shared" si="374"/>
        <v>J</v>
      </c>
      <c r="J2181" s="19" t="str">
        <f t="shared" si="375"/>
        <v>N</v>
      </c>
      <c r="K2181" s="19" t="str">
        <f t="shared" si="376"/>
        <v>zzzz</v>
      </c>
      <c r="L2181" s="19" t="str">
        <f t="shared" si="377"/>
        <v>BU</v>
      </c>
      <c r="M2181" s="341" t="str">
        <f t="shared" si="378"/>
        <v>V</v>
      </c>
      <c r="N2181" s="359" t="str">
        <f t="shared" si="379"/>
        <v/>
      </c>
      <c r="O2181" s="359" t="str">
        <f t="shared" si="380"/>
        <v/>
      </c>
      <c r="P2181" s="341" t="str">
        <f t="shared" si="381"/>
        <v/>
      </c>
      <c r="Q2181" s="359">
        <f t="shared" si="382"/>
        <v>1</v>
      </c>
      <c r="R2181" s="359">
        <f t="shared" si="383"/>
        <v>1793</v>
      </c>
      <c r="S2181" s="359">
        <f t="shared" si="384"/>
        <v>1793</v>
      </c>
    </row>
    <row r="2182" spans="1:19" ht="12.75" customHeight="1" thickBot="1" x14ac:dyDescent="0.25">
      <c r="A2182" s="31" t="s">
        <v>808</v>
      </c>
      <c r="B2182" s="31" t="s">
        <v>1006</v>
      </c>
      <c r="C2182" s="31" t="s">
        <v>673</v>
      </c>
      <c r="F2182" s="31" t="s">
        <v>7</v>
      </c>
      <c r="G2182" s="354">
        <v>44494.440266203703</v>
      </c>
      <c r="H2182" s="354">
        <v>45597.463125000002</v>
      </c>
      <c r="I2182" s="19" t="str">
        <f t="shared" si="374"/>
        <v>J</v>
      </c>
      <c r="J2182" s="19" t="str">
        <f t="shared" si="375"/>
        <v>N</v>
      </c>
      <c r="K2182" s="19" t="str">
        <f t="shared" si="376"/>
        <v>zzzz</v>
      </c>
      <c r="L2182" s="19" t="str">
        <f t="shared" si="377"/>
        <v>BU</v>
      </c>
      <c r="M2182" s="31" t="str">
        <f t="shared" si="378"/>
        <v>V</v>
      </c>
      <c r="N2182" s="620" t="str">
        <f t="shared" si="379"/>
        <v/>
      </c>
      <c r="O2182" s="620" t="str">
        <f t="shared" si="380"/>
        <v/>
      </c>
      <c r="P2182" s="31" t="str">
        <f t="shared" si="381"/>
        <v/>
      </c>
      <c r="Q2182" s="620">
        <f t="shared" si="382"/>
        <v>2</v>
      </c>
      <c r="R2182" s="620">
        <f t="shared" si="383"/>
        <v>1794</v>
      </c>
      <c r="S2182" s="620">
        <f t="shared" si="384"/>
        <v>1794</v>
      </c>
    </row>
    <row r="2183" spans="1:19" ht="12.75" customHeight="1" thickBot="1" x14ac:dyDescent="0.25">
      <c r="A2183" s="31" t="s">
        <v>808</v>
      </c>
      <c r="B2183" s="31" t="s">
        <v>904</v>
      </c>
      <c r="C2183" s="31" t="s">
        <v>673</v>
      </c>
      <c r="F2183" s="31" t="s">
        <v>16</v>
      </c>
      <c r="G2183" s="354">
        <v>45924.494155092594</v>
      </c>
      <c r="H2183" s="354">
        <v>45924.494155092594</v>
      </c>
      <c r="I2183" s="19" t="str">
        <f t="shared" si="374"/>
        <v>J</v>
      </c>
      <c r="J2183" s="19" t="str">
        <f t="shared" si="375"/>
        <v>N</v>
      </c>
      <c r="K2183" s="19" t="str">
        <f t="shared" si="376"/>
        <v>zzzz</v>
      </c>
      <c r="L2183" s="19" t="str">
        <f t="shared" si="377"/>
        <v>BU</v>
      </c>
      <c r="M2183" s="31" t="str">
        <f t="shared" si="378"/>
        <v>V</v>
      </c>
      <c r="N2183" s="620" t="str">
        <f t="shared" si="379"/>
        <v/>
      </c>
      <c r="O2183" s="620" t="str">
        <f t="shared" si="380"/>
        <v/>
      </c>
      <c r="P2183" s="31" t="str">
        <f t="shared" si="381"/>
        <v/>
      </c>
      <c r="Q2183" s="620">
        <f t="shared" si="382"/>
        <v>3</v>
      </c>
      <c r="R2183" s="620">
        <f t="shared" si="383"/>
        <v>1795</v>
      </c>
      <c r="S2183" s="620">
        <f t="shared" si="384"/>
        <v>1795</v>
      </c>
    </row>
    <row r="2184" spans="1:19" ht="12.75" customHeight="1" thickBot="1" x14ac:dyDescent="0.25">
      <c r="A2184" s="31" t="s">
        <v>808</v>
      </c>
      <c r="B2184" s="31" t="s">
        <v>904</v>
      </c>
      <c r="C2184" s="31" t="s">
        <v>673</v>
      </c>
      <c r="F2184" s="31" t="s">
        <v>9</v>
      </c>
      <c r="G2184" s="354">
        <v>45309.448981481481</v>
      </c>
      <c r="H2184" s="354">
        <v>45632.578715277778</v>
      </c>
      <c r="I2184" s="19" t="str">
        <f t="shared" si="374"/>
        <v>J</v>
      </c>
      <c r="J2184" s="19" t="str">
        <f t="shared" si="375"/>
        <v>N</v>
      </c>
      <c r="K2184" s="19" t="str">
        <f t="shared" si="376"/>
        <v>zzzz</v>
      </c>
      <c r="L2184" s="19" t="str">
        <f t="shared" si="377"/>
        <v>BU</v>
      </c>
      <c r="M2184" s="31" t="str">
        <f t="shared" si="378"/>
        <v>V</v>
      </c>
      <c r="N2184" s="620" t="str">
        <f t="shared" si="379"/>
        <v/>
      </c>
      <c r="O2184" s="620" t="str">
        <f t="shared" si="380"/>
        <v/>
      </c>
      <c r="P2184" s="31" t="str">
        <f t="shared" si="381"/>
        <v/>
      </c>
      <c r="Q2184" s="620">
        <f t="shared" si="382"/>
        <v>4</v>
      </c>
      <c r="R2184" s="620">
        <f t="shared" si="383"/>
        <v>1796</v>
      </c>
      <c r="S2184" s="620">
        <f t="shared" si="384"/>
        <v>1796</v>
      </c>
    </row>
    <row r="2185" spans="1:19" ht="12.75" customHeight="1" thickBot="1" x14ac:dyDescent="0.25">
      <c r="A2185" s="31" t="s">
        <v>808</v>
      </c>
      <c r="B2185" s="31" t="s">
        <v>904</v>
      </c>
      <c r="C2185" s="31" t="s">
        <v>673</v>
      </c>
      <c r="F2185" s="31" t="s">
        <v>10</v>
      </c>
      <c r="G2185" s="354">
        <v>45980.401782407411</v>
      </c>
      <c r="H2185" s="354">
        <v>45980.403020833335</v>
      </c>
      <c r="I2185" s="19" t="str">
        <f t="shared" si="374"/>
        <v>J</v>
      </c>
      <c r="J2185" s="19" t="str">
        <f t="shared" si="375"/>
        <v>N</v>
      </c>
      <c r="K2185" s="19" t="str">
        <f t="shared" si="376"/>
        <v>zzzz</v>
      </c>
      <c r="L2185" s="19" t="str">
        <f t="shared" si="377"/>
        <v>BU</v>
      </c>
      <c r="M2185" s="31" t="str">
        <f t="shared" si="378"/>
        <v>V</v>
      </c>
      <c r="N2185" s="620" t="str">
        <f t="shared" si="379"/>
        <v/>
      </c>
      <c r="O2185" s="620" t="str">
        <f t="shared" si="380"/>
        <v/>
      </c>
      <c r="P2185" s="31" t="str">
        <f t="shared" si="381"/>
        <v/>
      </c>
      <c r="Q2185" s="620">
        <f t="shared" si="382"/>
        <v>5</v>
      </c>
      <c r="R2185" s="620">
        <f t="shared" si="383"/>
        <v>1797</v>
      </c>
      <c r="S2185" s="620">
        <f t="shared" si="384"/>
        <v>1797</v>
      </c>
    </row>
    <row r="2186" spans="1:19" ht="12.75" customHeight="1" thickBot="1" x14ac:dyDescent="0.25">
      <c r="A2186" s="31" t="s">
        <v>808</v>
      </c>
      <c r="B2186" s="31" t="s">
        <v>904</v>
      </c>
      <c r="C2186" s="31" t="s">
        <v>673</v>
      </c>
      <c r="F2186" s="31" t="s">
        <v>11</v>
      </c>
      <c r="G2186" s="354">
        <v>45693.570474537039</v>
      </c>
      <c r="H2186" s="354">
        <v>45932.615787037037</v>
      </c>
      <c r="I2186" s="19" t="str">
        <f t="shared" si="374"/>
        <v>J</v>
      </c>
      <c r="J2186" s="19" t="str">
        <f t="shared" si="375"/>
        <v>N</v>
      </c>
      <c r="K2186" s="19" t="str">
        <f t="shared" si="376"/>
        <v>zzzz</v>
      </c>
      <c r="L2186" s="19" t="str">
        <f t="shared" si="377"/>
        <v>BU</v>
      </c>
      <c r="M2186" s="31" t="str">
        <f t="shared" si="378"/>
        <v>V</v>
      </c>
      <c r="N2186" s="620" t="str">
        <f t="shared" si="379"/>
        <v/>
      </c>
      <c r="O2186" s="620" t="str">
        <f t="shared" si="380"/>
        <v/>
      </c>
      <c r="P2186" s="31" t="str">
        <f t="shared" si="381"/>
        <v/>
      </c>
      <c r="Q2186" s="620">
        <f t="shared" si="382"/>
        <v>6</v>
      </c>
      <c r="R2186" s="620">
        <f t="shared" si="383"/>
        <v>1798</v>
      </c>
      <c r="S2186" s="620">
        <f t="shared" si="384"/>
        <v>1798</v>
      </c>
    </row>
    <row r="2187" spans="1:19" ht="12.75" customHeight="1" thickBot="1" x14ac:dyDescent="0.25">
      <c r="A2187" s="31" t="s">
        <v>808</v>
      </c>
      <c r="B2187" s="31" t="s">
        <v>904</v>
      </c>
      <c r="C2187" s="31" t="s">
        <v>673</v>
      </c>
      <c r="F2187" s="31" t="s">
        <v>15</v>
      </c>
      <c r="G2187" s="354">
        <v>44484.498090277775</v>
      </c>
      <c r="H2187" s="354">
        <v>45411.593935185185</v>
      </c>
      <c r="I2187" s="19" t="str">
        <f t="shared" si="374"/>
        <v>J</v>
      </c>
      <c r="J2187" s="19" t="str">
        <f t="shared" si="375"/>
        <v>N</v>
      </c>
      <c r="K2187" s="19" t="str">
        <f t="shared" si="376"/>
        <v>zzzz</v>
      </c>
      <c r="L2187" s="19" t="str">
        <f t="shared" si="377"/>
        <v>BU</v>
      </c>
      <c r="M2187" s="31" t="str">
        <f t="shared" si="378"/>
        <v>V</v>
      </c>
      <c r="N2187" s="620" t="str">
        <f t="shared" si="379"/>
        <v/>
      </c>
      <c r="O2187" s="620" t="str">
        <f t="shared" si="380"/>
        <v/>
      </c>
      <c r="P2187" s="31" t="str">
        <f t="shared" si="381"/>
        <v/>
      </c>
      <c r="Q2187" s="620">
        <f t="shared" si="382"/>
        <v>7</v>
      </c>
      <c r="R2187" s="620">
        <f t="shared" si="383"/>
        <v>1799</v>
      </c>
      <c r="S2187" s="620">
        <f t="shared" si="384"/>
        <v>1799</v>
      </c>
    </row>
    <row r="2188" spans="1:19" ht="12.75" customHeight="1" thickBot="1" x14ac:dyDescent="0.25">
      <c r="A2188" s="31" t="s">
        <v>808</v>
      </c>
      <c r="B2188" s="31" t="s">
        <v>904</v>
      </c>
      <c r="C2188" s="31" t="s">
        <v>673</v>
      </c>
      <c r="F2188" s="31" t="s">
        <v>12</v>
      </c>
      <c r="G2188" s="354">
        <v>44644.561851851853</v>
      </c>
      <c r="H2188" s="354">
        <v>44671.491909722223</v>
      </c>
      <c r="I2188" s="19" t="str">
        <f t="shared" si="374"/>
        <v>J</v>
      </c>
      <c r="J2188" s="19" t="str">
        <f t="shared" si="375"/>
        <v>N</v>
      </c>
      <c r="K2188" s="19" t="str">
        <f t="shared" si="376"/>
        <v>zzzz</v>
      </c>
      <c r="L2188" s="19" t="str">
        <f t="shared" si="377"/>
        <v>BU</v>
      </c>
      <c r="M2188" s="31" t="str">
        <f t="shared" si="378"/>
        <v>V</v>
      </c>
      <c r="N2188" s="620">
        <f t="shared" si="379"/>
        <v>8</v>
      </c>
      <c r="O2188" s="620" t="str">
        <f t="shared" si="380"/>
        <v/>
      </c>
      <c r="P2188" s="31" t="str">
        <f t="shared" si="381"/>
        <v/>
      </c>
      <c r="Q2188" s="620">
        <f t="shared" si="382"/>
        <v>8</v>
      </c>
      <c r="R2188" s="620">
        <f t="shared" si="383"/>
        <v>1800</v>
      </c>
      <c r="S2188" s="620">
        <f t="shared" si="384"/>
        <v>1800</v>
      </c>
    </row>
    <row r="2189" spans="1:19" ht="12.75" customHeight="1" thickBot="1" x14ac:dyDescent="0.25">
      <c r="A2189" s="31" t="s">
        <v>2391</v>
      </c>
      <c r="B2189" s="31" t="s">
        <v>807</v>
      </c>
      <c r="C2189" s="31" t="s">
        <v>673</v>
      </c>
      <c r="F2189" s="31" t="s">
        <v>16</v>
      </c>
      <c r="G2189" s="354">
        <v>45924.492546296293</v>
      </c>
      <c r="H2189" s="354">
        <v>45924.493935185186</v>
      </c>
      <c r="I2189" s="19" t="str">
        <f t="shared" si="374"/>
        <v>J</v>
      </c>
      <c r="J2189" s="19" t="str">
        <f t="shared" si="375"/>
        <v>N</v>
      </c>
      <c r="K2189" s="19" t="str">
        <f t="shared" si="376"/>
        <v>zzzz</v>
      </c>
      <c r="L2189" s="19" t="str">
        <f t="shared" si="377"/>
        <v>BU</v>
      </c>
      <c r="M2189" s="31" t="str">
        <f t="shared" si="378"/>
        <v>V</v>
      </c>
      <c r="N2189" s="620">
        <f t="shared" si="379"/>
        <v>1</v>
      </c>
      <c r="O2189" s="620" t="str">
        <f t="shared" si="380"/>
        <v/>
      </c>
      <c r="P2189" s="31" t="str">
        <f t="shared" si="381"/>
        <v/>
      </c>
      <c r="Q2189" s="620">
        <f t="shared" si="382"/>
        <v>1</v>
      </c>
      <c r="R2189" s="620">
        <f t="shared" si="383"/>
        <v>1801</v>
      </c>
      <c r="S2189" s="620">
        <f t="shared" si="384"/>
        <v>1801</v>
      </c>
    </row>
    <row r="2190" spans="1:19" ht="12.75" customHeight="1" thickBot="1" x14ac:dyDescent="0.25">
      <c r="A2190" s="341" t="s">
        <v>2263</v>
      </c>
      <c r="B2190" s="341" t="s">
        <v>2290</v>
      </c>
      <c r="C2190" s="341" t="s">
        <v>673</v>
      </c>
      <c r="F2190" s="341" t="s">
        <v>6</v>
      </c>
      <c r="G2190" s="354">
        <v>45792.621898148151</v>
      </c>
      <c r="H2190" s="354">
        <v>45792.621898148151</v>
      </c>
      <c r="I2190" s="19" t="str">
        <f t="shared" si="374"/>
        <v>J</v>
      </c>
      <c r="J2190" s="19" t="str">
        <f t="shared" si="375"/>
        <v>N</v>
      </c>
      <c r="K2190" s="19" t="str">
        <f t="shared" si="376"/>
        <v>zzzz</v>
      </c>
      <c r="L2190" s="19" t="str">
        <f t="shared" si="377"/>
        <v>CO</v>
      </c>
      <c r="M2190" s="341" t="str">
        <f t="shared" si="378"/>
        <v>V</v>
      </c>
      <c r="N2190" s="359" t="str">
        <f t="shared" si="379"/>
        <v/>
      </c>
      <c r="O2190" s="359" t="str">
        <f t="shared" si="380"/>
        <v/>
      </c>
      <c r="P2190" s="341" t="str">
        <f t="shared" si="381"/>
        <v/>
      </c>
      <c r="Q2190" s="359">
        <f t="shared" si="382"/>
        <v>1</v>
      </c>
      <c r="R2190" s="359">
        <f t="shared" si="383"/>
        <v>1802</v>
      </c>
      <c r="S2190" s="359">
        <f t="shared" si="384"/>
        <v>1802</v>
      </c>
    </row>
    <row r="2191" spans="1:19" ht="12.75" customHeight="1" thickBot="1" x14ac:dyDescent="0.25">
      <c r="A2191" s="341" t="s">
        <v>2263</v>
      </c>
      <c r="B2191" s="341" t="s">
        <v>2290</v>
      </c>
      <c r="C2191" s="341" t="s">
        <v>673</v>
      </c>
      <c r="F2191" s="341" t="s">
        <v>9</v>
      </c>
      <c r="G2191" s="354">
        <v>45792.629548611112</v>
      </c>
      <c r="H2191" s="354">
        <v>45792.629548611112</v>
      </c>
      <c r="I2191" s="19" t="str">
        <f t="shared" si="374"/>
        <v>J</v>
      </c>
      <c r="J2191" s="19" t="str">
        <f t="shared" si="375"/>
        <v>N</v>
      </c>
      <c r="K2191" s="19" t="str">
        <f t="shared" si="376"/>
        <v>zzzz</v>
      </c>
      <c r="L2191" s="19" t="str">
        <f t="shared" si="377"/>
        <v>CO</v>
      </c>
      <c r="M2191" s="31" t="str">
        <f t="shared" si="378"/>
        <v>V</v>
      </c>
      <c r="N2191" s="620" t="str">
        <f t="shared" si="379"/>
        <v/>
      </c>
      <c r="O2191" s="620" t="str">
        <f t="shared" si="380"/>
        <v/>
      </c>
      <c r="P2191" s="31" t="str">
        <f t="shared" si="381"/>
        <v/>
      </c>
      <c r="Q2191" s="620">
        <f t="shared" si="382"/>
        <v>2</v>
      </c>
      <c r="R2191" s="620">
        <f t="shared" si="383"/>
        <v>1803</v>
      </c>
      <c r="S2191" s="620">
        <f t="shared" si="384"/>
        <v>1803</v>
      </c>
    </row>
    <row r="2192" spans="1:19" ht="12.75" customHeight="1" thickBot="1" x14ac:dyDescent="0.25">
      <c r="A2192" s="31" t="s">
        <v>2263</v>
      </c>
      <c r="B2192" s="31" t="s">
        <v>2290</v>
      </c>
      <c r="C2192" s="31" t="s">
        <v>673</v>
      </c>
      <c r="F2192" s="31" t="s">
        <v>11</v>
      </c>
      <c r="G2192" s="354">
        <v>45824.570150462961</v>
      </c>
      <c r="H2192" s="354">
        <v>45824.570150462961</v>
      </c>
      <c r="I2192" s="19" t="str">
        <f t="shared" si="374"/>
        <v>J</v>
      </c>
      <c r="J2192" s="19" t="str">
        <f t="shared" si="375"/>
        <v>N</v>
      </c>
      <c r="K2192" s="19" t="str">
        <f t="shared" si="376"/>
        <v>zzzz</v>
      </c>
      <c r="L2192" s="19" t="str">
        <f t="shared" si="377"/>
        <v>CO</v>
      </c>
      <c r="M2192" s="31" t="str">
        <f t="shared" si="378"/>
        <v>V</v>
      </c>
      <c r="N2192" s="620" t="str">
        <f t="shared" si="379"/>
        <v/>
      </c>
      <c r="O2192" s="620" t="str">
        <f t="shared" si="380"/>
        <v/>
      </c>
      <c r="P2192" s="31" t="str">
        <f t="shared" si="381"/>
        <v/>
      </c>
      <c r="Q2192" s="620">
        <f t="shared" si="382"/>
        <v>3</v>
      </c>
      <c r="R2192" s="620">
        <f t="shared" si="383"/>
        <v>1804</v>
      </c>
      <c r="S2192" s="620">
        <f t="shared" si="384"/>
        <v>1804</v>
      </c>
    </row>
    <row r="2193" spans="1:19" ht="12.75" customHeight="1" thickBot="1" x14ac:dyDescent="0.25">
      <c r="A2193" s="341" t="s">
        <v>2263</v>
      </c>
      <c r="B2193" s="341" t="s">
        <v>2290</v>
      </c>
      <c r="C2193" s="341" t="s">
        <v>673</v>
      </c>
      <c r="F2193" s="341" t="s">
        <v>12</v>
      </c>
      <c r="G2193" s="354">
        <v>45812.634594907409</v>
      </c>
      <c r="H2193" s="354">
        <v>45812.634594907409</v>
      </c>
      <c r="I2193" s="19" t="str">
        <f t="shared" si="374"/>
        <v>J</v>
      </c>
      <c r="J2193" s="19" t="str">
        <f t="shared" si="375"/>
        <v>N</v>
      </c>
      <c r="K2193" s="19" t="str">
        <f t="shared" si="376"/>
        <v>zzzz</v>
      </c>
      <c r="L2193" s="19" t="str">
        <f t="shared" si="377"/>
        <v>CO</v>
      </c>
      <c r="M2193" s="31" t="str">
        <f t="shared" si="378"/>
        <v>V</v>
      </c>
      <c r="N2193" s="620" t="str">
        <f t="shared" si="379"/>
        <v/>
      </c>
      <c r="O2193" s="620" t="str">
        <f t="shared" si="380"/>
        <v/>
      </c>
      <c r="P2193" s="31" t="str">
        <f t="shared" si="381"/>
        <v/>
      </c>
      <c r="Q2193" s="620">
        <f t="shared" si="382"/>
        <v>4</v>
      </c>
      <c r="R2193" s="620">
        <f t="shared" si="383"/>
        <v>1805</v>
      </c>
      <c r="S2193" s="620">
        <f t="shared" si="384"/>
        <v>1805</v>
      </c>
    </row>
    <row r="2194" spans="1:19" ht="12.75" customHeight="1" thickBot="1" x14ac:dyDescent="0.25">
      <c r="A2194" s="341" t="s">
        <v>2263</v>
      </c>
      <c r="B2194" s="341" t="s">
        <v>2280</v>
      </c>
      <c r="C2194" s="341" t="s">
        <v>673</v>
      </c>
      <c r="F2194" s="341" t="s">
        <v>13</v>
      </c>
      <c r="G2194" s="354">
        <v>45758.660254629627</v>
      </c>
      <c r="H2194" s="354">
        <v>45758.660254629627</v>
      </c>
      <c r="I2194" s="19" t="str">
        <f t="shared" si="374"/>
        <v>J</v>
      </c>
      <c r="J2194" s="19" t="str">
        <f t="shared" si="375"/>
        <v>N</v>
      </c>
      <c r="K2194" s="19" t="str">
        <f t="shared" si="376"/>
        <v>zzzz</v>
      </c>
      <c r="L2194" s="19" t="str">
        <f t="shared" si="377"/>
        <v>CO</v>
      </c>
      <c r="M2194" s="31" t="str">
        <f t="shared" si="378"/>
        <v>V</v>
      </c>
      <c r="N2194" s="620">
        <f t="shared" si="379"/>
        <v>5</v>
      </c>
      <c r="O2194" s="620" t="str">
        <f t="shared" si="380"/>
        <v/>
      </c>
      <c r="P2194" s="31" t="str">
        <f t="shared" si="381"/>
        <v/>
      </c>
      <c r="Q2194" s="620">
        <f t="shared" si="382"/>
        <v>5</v>
      </c>
      <c r="R2194" s="620">
        <f t="shared" si="383"/>
        <v>1806</v>
      </c>
      <c r="S2194" s="620">
        <f t="shared" si="384"/>
        <v>1806</v>
      </c>
    </row>
    <row r="2195" spans="1:19" ht="12.75" customHeight="1" thickBot="1" x14ac:dyDescent="0.25">
      <c r="A2195" s="31" t="s">
        <v>487</v>
      </c>
      <c r="B2195" s="31" t="s">
        <v>826</v>
      </c>
      <c r="C2195" s="31" t="s">
        <v>673</v>
      </c>
      <c r="F2195" s="31" t="s">
        <v>6</v>
      </c>
      <c r="G2195" s="354">
        <v>41410.579780092594</v>
      </c>
      <c r="H2195" s="354">
        <v>45377.404409722221</v>
      </c>
      <c r="I2195" s="19" t="str">
        <f t="shared" si="374"/>
        <v>J</v>
      </c>
      <c r="J2195" s="19" t="str">
        <f t="shared" si="375"/>
        <v>N</v>
      </c>
      <c r="K2195" s="19" t="str">
        <f t="shared" si="376"/>
        <v>zzzz</v>
      </c>
      <c r="L2195" s="19" t="str">
        <f t="shared" si="377"/>
        <v>C-</v>
      </c>
      <c r="M2195" s="31" t="str">
        <f t="shared" si="378"/>
        <v>V</v>
      </c>
      <c r="N2195" s="620" t="str">
        <f t="shared" si="379"/>
        <v/>
      </c>
      <c r="O2195" s="620" t="str">
        <f t="shared" si="380"/>
        <v/>
      </c>
      <c r="P2195" s="31" t="str">
        <f t="shared" si="381"/>
        <v/>
      </c>
      <c r="Q2195" s="620">
        <f t="shared" si="382"/>
        <v>1</v>
      </c>
      <c r="R2195" s="620">
        <f t="shared" si="383"/>
        <v>1807</v>
      </c>
      <c r="S2195" s="620">
        <f t="shared" si="384"/>
        <v>1807</v>
      </c>
    </row>
    <row r="2196" spans="1:19" ht="12.75" customHeight="1" thickBot="1" x14ac:dyDescent="0.25">
      <c r="A2196" s="31" t="s">
        <v>487</v>
      </c>
      <c r="B2196" s="31" t="s">
        <v>952</v>
      </c>
      <c r="C2196" s="31" t="s">
        <v>673</v>
      </c>
      <c r="F2196" s="31" t="s">
        <v>7</v>
      </c>
      <c r="G2196" s="354">
        <v>44565.454317129632</v>
      </c>
      <c r="H2196" s="354">
        <v>44565.454317129632</v>
      </c>
      <c r="I2196" s="19" t="str">
        <f t="shared" si="374"/>
        <v>J</v>
      </c>
      <c r="J2196" s="19" t="str">
        <f t="shared" si="375"/>
        <v>N</v>
      </c>
      <c r="K2196" s="19" t="str">
        <f t="shared" si="376"/>
        <v>zzzz</v>
      </c>
      <c r="L2196" s="19" t="str">
        <f t="shared" si="377"/>
        <v>C-</v>
      </c>
      <c r="M2196" s="31" t="str">
        <f t="shared" si="378"/>
        <v>V</v>
      </c>
      <c r="N2196" s="620" t="str">
        <f t="shared" si="379"/>
        <v/>
      </c>
      <c r="O2196" s="620" t="str">
        <f t="shared" si="380"/>
        <v/>
      </c>
      <c r="P2196" s="31" t="str">
        <f t="shared" si="381"/>
        <v/>
      </c>
      <c r="Q2196" s="620">
        <f t="shared" si="382"/>
        <v>2</v>
      </c>
      <c r="R2196" s="620">
        <f t="shared" si="383"/>
        <v>1808</v>
      </c>
      <c r="S2196" s="620">
        <f t="shared" si="384"/>
        <v>1808</v>
      </c>
    </row>
    <row r="2197" spans="1:19" ht="12.75" customHeight="1" thickBot="1" x14ac:dyDescent="0.25">
      <c r="A2197" s="341" t="s">
        <v>487</v>
      </c>
      <c r="B2197" s="341" t="s">
        <v>826</v>
      </c>
      <c r="C2197" s="341" t="s">
        <v>673</v>
      </c>
      <c r="F2197" s="341" t="s">
        <v>8</v>
      </c>
      <c r="G2197" s="354">
        <v>42214.390543981484</v>
      </c>
      <c r="H2197" s="354">
        <v>44917.428854166668</v>
      </c>
      <c r="I2197" s="19" t="str">
        <f t="shared" si="374"/>
        <v>J</v>
      </c>
      <c r="J2197" s="19" t="str">
        <f t="shared" si="375"/>
        <v>N</v>
      </c>
      <c r="K2197" s="19" t="str">
        <f t="shared" si="376"/>
        <v>zzzz</v>
      </c>
      <c r="L2197" s="19" t="str">
        <f t="shared" si="377"/>
        <v>C-</v>
      </c>
      <c r="M2197" s="31" t="str">
        <f t="shared" si="378"/>
        <v>V</v>
      </c>
      <c r="N2197" s="620" t="str">
        <f t="shared" si="379"/>
        <v/>
      </c>
      <c r="O2197" s="620" t="str">
        <f t="shared" si="380"/>
        <v/>
      </c>
      <c r="P2197" s="31" t="str">
        <f t="shared" si="381"/>
        <v/>
      </c>
      <c r="Q2197" s="620">
        <f t="shared" si="382"/>
        <v>3</v>
      </c>
      <c r="R2197" s="620">
        <f t="shared" si="383"/>
        <v>1809</v>
      </c>
      <c r="S2197" s="620">
        <f t="shared" si="384"/>
        <v>1809</v>
      </c>
    </row>
    <row r="2198" spans="1:19" ht="12.75" customHeight="1" thickBot="1" x14ac:dyDescent="0.25">
      <c r="A2198" s="31" t="s">
        <v>487</v>
      </c>
      <c r="B2198" s="31" t="s">
        <v>952</v>
      </c>
      <c r="C2198" s="31" t="s">
        <v>673</v>
      </c>
      <c r="E2198" s="341">
        <v>35</v>
      </c>
      <c r="F2198" s="31" t="s">
        <v>16</v>
      </c>
      <c r="G2198" s="354">
        <v>42927.507916666669</v>
      </c>
      <c r="H2198" s="354">
        <v>45461.656863425924</v>
      </c>
      <c r="I2198" s="19" t="str">
        <f t="shared" si="374"/>
        <v>J</v>
      </c>
      <c r="J2198" s="19" t="str">
        <f t="shared" si="375"/>
        <v>N</v>
      </c>
      <c r="K2198" s="19" t="str">
        <f t="shared" si="376"/>
        <v>zzzz</v>
      </c>
      <c r="L2198" s="19" t="str">
        <f t="shared" si="377"/>
        <v>C-</v>
      </c>
      <c r="M2198" s="31" t="str">
        <f t="shared" si="378"/>
        <v>V</v>
      </c>
      <c r="N2198" s="620" t="str">
        <f t="shared" si="379"/>
        <v/>
      </c>
      <c r="O2198" s="620" t="str">
        <f t="shared" si="380"/>
        <v/>
      </c>
      <c r="P2198" s="31" t="str">
        <f t="shared" si="381"/>
        <v/>
      </c>
      <c r="Q2198" s="620">
        <f t="shared" si="382"/>
        <v>4</v>
      </c>
      <c r="R2198" s="620">
        <f t="shared" si="383"/>
        <v>1810</v>
      </c>
      <c r="S2198" s="620">
        <f t="shared" si="384"/>
        <v>1810</v>
      </c>
    </row>
    <row r="2199" spans="1:19" ht="12.75" customHeight="1" thickBot="1" x14ac:dyDescent="0.25">
      <c r="A2199" s="341" t="s">
        <v>487</v>
      </c>
      <c r="B2199" s="341" t="s">
        <v>826</v>
      </c>
      <c r="C2199" s="341" t="s">
        <v>673</v>
      </c>
      <c r="F2199" s="341" t="s">
        <v>9</v>
      </c>
      <c r="G2199" s="354">
        <v>39301.461319444446</v>
      </c>
      <c r="H2199" s="354">
        <v>45693.552337962959</v>
      </c>
      <c r="I2199" s="19" t="str">
        <f t="shared" si="374"/>
        <v>J</v>
      </c>
      <c r="J2199" s="19" t="str">
        <f t="shared" si="375"/>
        <v>N</v>
      </c>
      <c r="K2199" s="19" t="str">
        <f t="shared" si="376"/>
        <v>zzzz</v>
      </c>
      <c r="L2199" s="19" t="str">
        <f t="shared" si="377"/>
        <v>C-</v>
      </c>
      <c r="M2199" s="341" t="str">
        <f t="shared" si="378"/>
        <v>V</v>
      </c>
      <c r="N2199" s="359" t="str">
        <f t="shared" si="379"/>
        <v/>
      </c>
      <c r="O2199" s="359" t="str">
        <f t="shared" si="380"/>
        <v/>
      </c>
      <c r="P2199" s="341" t="str">
        <f t="shared" si="381"/>
        <v/>
      </c>
      <c r="Q2199" s="359">
        <f t="shared" si="382"/>
        <v>5</v>
      </c>
      <c r="R2199" s="359">
        <f t="shared" si="383"/>
        <v>1811</v>
      </c>
      <c r="S2199" s="359">
        <f t="shared" si="384"/>
        <v>1811</v>
      </c>
    </row>
    <row r="2200" spans="1:19" ht="12.75" customHeight="1" thickBot="1" x14ac:dyDescent="0.25">
      <c r="A2200" s="341" t="s">
        <v>487</v>
      </c>
      <c r="B2200" s="341" t="s">
        <v>826</v>
      </c>
      <c r="C2200" s="341" t="s">
        <v>673</v>
      </c>
      <c r="F2200" s="341" t="s">
        <v>11</v>
      </c>
      <c r="G2200" s="354">
        <v>45803.477384259262</v>
      </c>
      <c r="H2200" s="354">
        <v>45803.477384259262</v>
      </c>
      <c r="I2200" s="19" t="str">
        <f t="shared" si="374"/>
        <v>J</v>
      </c>
      <c r="J2200" s="19" t="str">
        <f t="shared" si="375"/>
        <v>N</v>
      </c>
      <c r="K2200" s="19" t="str">
        <f t="shared" si="376"/>
        <v>zzzz</v>
      </c>
      <c r="L2200" s="19" t="str">
        <f t="shared" si="377"/>
        <v>C-</v>
      </c>
      <c r="M2200" s="341" t="str">
        <f t="shared" si="378"/>
        <v>V</v>
      </c>
      <c r="N2200" s="359" t="str">
        <f t="shared" si="379"/>
        <v/>
      </c>
      <c r="O2200" s="359" t="str">
        <f t="shared" si="380"/>
        <v/>
      </c>
      <c r="P2200" s="341" t="str">
        <f t="shared" si="381"/>
        <v/>
      </c>
      <c r="Q2200" s="359">
        <f t="shared" si="382"/>
        <v>6</v>
      </c>
      <c r="R2200" s="359">
        <f t="shared" si="383"/>
        <v>1812</v>
      </c>
      <c r="S2200" s="359">
        <f t="shared" si="384"/>
        <v>1812</v>
      </c>
    </row>
    <row r="2201" spans="1:19" ht="12.75" customHeight="1" thickBot="1" x14ac:dyDescent="0.25">
      <c r="A2201" s="31" t="s">
        <v>487</v>
      </c>
      <c r="B2201" s="31" t="s">
        <v>826</v>
      </c>
      <c r="C2201" s="31" t="s">
        <v>673</v>
      </c>
      <c r="E2201" s="341">
        <v>51</v>
      </c>
      <c r="F2201" s="31" t="s">
        <v>15</v>
      </c>
      <c r="G2201" s="354">
        <v>44209.507974537039</v>
      </c>
      <c r="H2201" s="354">
        <v>45660.386203703703</v>
      </c>
      <c r="I2201" s="19" t="str">
        <f t="shared" si="374"/>
        <v>J</v>
      </c>
      <c r="J2201" s="19" t="str">
        <f t="shared" si="375"/>
        <v>N</v>
      </c>
      <c r="K2201" s="19" t="str">
        <f t="shared" si="376"/>
        <v>zzzz</v>
      </c>
      <c r="L2201" s="19" t="str">
        <f t="shared" si="377"/>
        <v>C-</v>
      </c>
      <c r="M2201" s="31" t="str">
        <f t="shared" si="378"/>
        <v>V</v>
      </c>
      <c r="N2201" s="620" t="str">
        <f t="shared" si="379"/>
        <v/>
      </c>
      <c r="O2201" s="620" t="str">
        <f t="shared" si="380"/>
        <v/>
      </c>
      <c r="P2201" s="31" t="str">
        <f t="shared" si="381"/>
        <v/>
      </c>
      <c r="Q2201" s="620">
        <f t="shared" si="382"/>
        <v>7</v>
      </c>
      <c r="R2201" s="620">
        <f t="shared" si="383"/>
        <v>1813</v>
      </c>
      <c r="S2201" s="620">
        <f t="shared" si="384"/>
        <v>1813</v>
      </c>
    </row>
    <row r="2202" spans="1:19" ht="12.75" customHeight="1" thickBot="1" x14ac:dyDescent="0.25">
      <c r="A2202" s="31" t="s">
        <v>487</v>
      </c>
      <c r="B2202" s="31" t="s">
        <v>826</v>
      </c>
      <c r="C2202" s="31" t="s">
        <v>673</v>
      </c>
      <c r="F2202" s="31" t="s">
        <v>12</v>
      </c>
      <c r="G2202" s="354">
        <v>42854.403946759259</v>
      </c>
      <c r="H2202" s="354">
        <v>44756.374756944446</v>
      </c>
      <c r="I2202" s="19" t="str">
        <f t="shared" si="374"/>
        <v>J</v>
      </c>
      <c r="J2202" s="19" t="str">
        <f t="shared" si="375"/>
        <v>N</v>
      </c>
      <c r="K2202" s="19" t="str">
        <f t="shared" si="376"/>
        <v>zzzz</v>
      </c>
      <c r="L2202" s="19" t="str">
        <f t="shared" si="377"/>
        <v>C-</v>
      </c>
      <c r="M2202" s="31" t="str">
        <f t="shared" si="378"/>
        <v>V</v>
      </c>
      <c r="N2202" s="620" t="str">
        <f t="shared" si="379"/>
        <v/>
      </c>
      <c r="O2202" s="620" t="str">
        <f t="shared" si="380"/>
        <v/>
      </c>
      <c r="P2202" s="31" t="str">
        <f t="shared" si="381"/>
        <v/>
      </c>
      <c r="Q2202" s="620">
        <f t="shared" si="382"/>
        <v>8</v>
      </c>
      <c r="R2202" s="620">
        <f t="shared" si="383"/>
        <v>1814</v>
      </c>
      <c r="S2202" s="620">
        <f t="shared" si="384"/>
        <v>1814</v>
      </c>
    </row>
    <row r="2203" spans="1:19" ht="12.75" customHeight="1" thickBot="1" x14ac:dyDescent="0.25">
      <c r="A2203" s="31" t="s">
        <v>487</v>
      </c>
      <c r="B2203" s="31" t="s">
        <v>2398</v>
      </c>
      <c r="C2203" s="31" t="s">
        <v>673</v>
      </c>
      <c r="F2203" s="31" t="s">
        <v>13</v>
      </c>
      <c r="G2203" s="354">
        <v>46007.488981481481</v>
      </c>
      <c r="H2203" s="354">
        <v>46007.488981481481</v>
      </c>
      <c r="I2203" s="19" t="str">
        <f t="shared" si="374"/>
        <v>J</v>
      </c>
      <c r="J2203" s="19" t="str">
        <f t="shared" si="375"/>
        <v>N</v>
      </c>
      <c r="K2203" s="19" t="str">
        <f t="shared" si="376"/>
        <v>zzzz</v>
      </c>
      <c r="L2203" s="19" t="str">
        <f t="shared" si="377"/>
        <v>C-</v>
      </c>
      <c r="M2203" s="31" t="str">
        <f t="shared" si="378"/>
        <v>V</v>
      </c>
      <c r="N2203" s="620">
        <f t="shared" si="379"/>
        <v>9</v>
      </c>
      <c r="O2203" s="620" t="str">
        <f t="shared" si="380"/>
        <v/>
      </c>
      <c r="P2203" s="31" t="str">
        <f t="shared" si="381"/>
        <v/>
      </c>
      <c r="Q2203" s="620">
        <f t="shared" si="382"/>
        <v>9</v>
      </c>
      <c r="R2203" s="620">
        <f t="shared" si="383"/>
        <v>1815</v>
      </c>
      <c r="S2203" s="620">
        <f t="shared" si="384"/>
        <v>1815</v>
      </c>
    </row>
    <row r="2204" spans="1:19" ht="12.75" customHeight="1" thickBot="1" x14ac:dyDescent="0.25">
      <c r="A2204" s="31" t="s">
        <v>769</v>
      </c>
      <c r="B2204" s="31" t="s">
        <v>921</v>
      </c>
      <c r="C2204" s="31" t="s">
        <v>673</v>
      </c>
      <c r="F2204" s="31" t="s">
        <v>6</v>
      </c>
      <c r="G2204" s="354">
        <v>44537.678842592592</v>
      </c>
      <c r="H2204" s="354">
        <v>45314.390300925923</v>
      </c>
      <c r="I2204" s="19" t="str">
        <f t="shared" si="374"/>
        <v>J</v>
      </c>
      <c r="J2204" s="19" t="str">
        <f t="shared" si="375"/>
        <v>N</v>
      </c>
      <c r="K2204" s="19" t="str">
        <f t="shared" si="376"/>
        <v>zzzz</v>
      </c>
      <c r="L2204" s="19" t="str">
        <f t="shared" si="377"/>
        <v>DP</v>
      </c>
      <c r="M2204" s="31" t="str">
        <f t="shared" si="378"/>
        <v>V</v>
      </c>
      <c r="N2204" s="620" t="str">
        <f t="shared" si="379"/>
        <v/>
      </c>
      <c r="O2204" s="620" t="str">
        <f t="shared" si="380"/>
        <v/>
      </c>
      <c r="P2204" s="31" t="str">
        <f t="shared" si="381"/>
        <v/>
      </c>
      <c r="Q2204" s="620">
        <f t="shared" si="382"/>
        <v>1</v>
      </c>
      <c r="R2204" s="620">
        <f t="shared" si="383"/>
        <v>1816</v>
      </c>
      <c r="S2204" s="620">
        <f t="shared" si="384"/>
        <v>1816</v>
      </c>
    </row>
    <row r="2205" spans="1:19" ht="12.75" customHeight="1" thickBot="1" x14ac:dyDescent="0.25">
      <c r="A2205" s="31" t="s">
        <v>769</v>
      </c>
      <c r="B2205" s="31" t="s">
        <v>921</v>
      </c>
      <c r="C2205" s="31" t="s">
        <v>673</v>
      </c>
      <c r="F2205" s="31" t="s">
        <v>9</v>
      </c>
      <c r="G2205" s="354">
        <v>44839.500659722224</v>
      </c>
      <c r="H2205" s="354">
        <v>45632.582696759258</v>
      </c>
      <c r="I2205" s="19" t="str">
        <f t="shared" si="374"/>
        <v>J</v>
      </c>
      <c r="J2205" s="19" t="str">
        <f t="shared" si="375"/>
        <v>N</v>
      </c>
      <c r="K2205" s="19" t="str">
        <f t="shared" si="376"/>
        <v>zzzz</v>
      </c>
      <c r="L2205" s="19" t="str">
        <f t="shared" si="377"/>
        <v>DP</v>
      </c>
      <c r="M2205" s="31" t="str">
        <f t="shared" si="378"/>
        <v>V</v>
      </c>
      <c r="N2205" s="620" t="str">
        <f t="shared" si="379"/>
        <v/>
      </c>
      <c r="O2205" s="620" t="str">
        <f t="shared" si="380"/>
        <v/>
      </c>
      <c r="P2205" s="31" t="str">
        <f t="shared" si="381"/>
        <v/>
      </c>
      <c r="Q2205" s="620">
        <f t="shared" si="382"/>
        <v>2</v>
      </c>
      <c r="R2205" s="620">
        <f t="shared" si="383"/>
        <v>1817</v>
      </c>
      <c r="S2205" s="620">
        <f t="shared" si="384"/>
        <v>1817</v>
      </c>
    </row>
    <row r="2206" spans="1:19" ht="12.75" customHeight="1" thickBot="1" x14ac:dyDescent="0.25">
      <c r="A2206" s="31" t="s">
        <v>769</v>
      </c>
      <c r="B2206" s="31" t="s">
        <v>921</v>
      </c>
      <c r="C2206" s="31" t="s">
        <v>673</v>
      </c>
      <c r="F2206" s="31" t="s">
        <v>11</v>
      </c>
      <c r="G2206" s="354">
        <v>45799.593298611115</v>
      </c>
      <c r="H2206" s="354">
        <v>45799.593298611115</v>
      </c>
      <c r="I2206" s="19" t="str">
        <f t="shared" si="374"/>
        <v>J</v>
      </c>
      <c r="J2206" s="19" t="str">
        <f t="shared" si="375"/>
        <v>N</v>
      </c>
      <c r="K2206" s="19" t="str">
        <f t="shared" si="376"/>
        <v>zzzz</v>
      </c>
      <c r="L2206" s="19" t="str">
        <f t="shared" si="377"/>
        <v>DP</v>
      </c>
      <c r="M2206" s="31" t="str">
        <f t="shared" si="378"/>
        <v>V</v>
      </c>
      <c r="N2206" s="620" t="str">
        <f t="shared" si="379"/>
        <v/>
      </c>
      <c r="O2206" s="620" t="str">
        <f t="shared" si="380"/>
        <v/>
      </c>
      <c r="P2206" s="31" t="str">
        <f t="shared" si="381"/>
        <v/>
      </c>
      <c r="Q2206" s="620">
        <f t="shared" si="382"/>
        <v>3</v>
      </c>
      <c r="R2206" s="620">
        <f t="shared" si="383"/>
        <v>1818</v>
      </c>
      <c r="S2206" s="620">
        <f t="shared" si="384"/>
        <v>1818</v>
      </c>
    </row>
    <row r="2207" spans="1:19" ht="12.75" customHeight="1" thickBot="1" x14ac:dyDescent="0.25">
      <c r="A2207" s="31" t="s">
        <v>769</v>
      </c>
      <c r="B2207" s="31" t="s">
        <v>921</v>
      </c>
      <c r="C2207" s="31" t="s">
        <v>673</v>
      </c>
      <c r="F2207" s="31" t="s">
        <v>15</v>
      </c>
      <c r="G2207" s="354">
        <v>44736.586226851854</v>
      </c>
      <c r="H2207" s="354">
        <v>44777.468113425923</v>
      </c>
      <c r="I2207" s="19" t="str">
        <f t="shared" si="374"/>
        <v>J</v>
      </c>
      <c r="J2207" s="19" t="str">
        <f t="shared" si="375"/>
        <v>N</v>
      </c>
      <c r="K2207" s="19" t="str">
        <f t="shared" si="376"/>
        <v>zzzz</v>
      </c>
      <c r="L2207" s="19" t="str">
        <f t="shared" si="377"/>
        <v>DP</v>
      </c>
      <c r="M2207" s="31" t="str">
        <f t="shared" si="378"/>
        <v>V</v>
      </c>
      <c r="N2207" s="620" t="str">
        <f t="shared" si="379"/>
        <v/>
      </c>
      <c r="O2207" s="620" t="str">
        <f t="shared" si="380"/>
        <v/>
      </c>
      <c r="P2207" s="31" t="str">
        <f t="shared" si="381"/>
        <v/>
      </c>
      <c r="Q2207" s="620">
        <f t="shared" si="382"/>
        <v>4</v>
      </c>
      <c r="R2207" s="620">
        <f t="shared" si="383"/>
        <v>1819</v>
      </c>
      <c r="S2207" s="620">
        <f t="shared" si="384"/>
        <v>1819</v>
      </c>
    </row>
    <row r="2208" spans="1:19" ht="12.75" customHeight="1" thickBot="1" x14ac:dyDescent="0.25">
      <c r="A2208" s="341" t="s">
        <v>769</v>
      </c>
      <c r="B2208" s="341" t="s">
        <v>921</v>
      </c>
      <c r="C2208" s="341" t="s">
        <v>673</v>
      </c>
      <c r="F2208" s="341" t="s">
        <v>12</v>
      </c>
      <c r="G2208" s="354">
        <v>45812.643946759257</v>
      </c>
      <c r="H2208" s="354">
        <v>45812.643946759257</v>
      </c>
      <c r="I2208" s="19" t="str">
        <f t="shared" si="374"/>
        <v>J</v>
      </c>
      <c r="J2208" s="19" t="str">
        <f t="shared" si="375"/>
        <v>N</v>
      </c>
      <c r="K2208" s="19" t="str">
        <f t="shared" si="376"/>
        <v>zzzz</v>
      </c>
      <c r="L2208" s="19" t="str">
        <f t="shared" si="377"/>
        <v>DP</v>
      </c>
      <c r="M2208" s="31" t="str">
        <f t="shared" si="378"/>
        <v>V</v>
      </c>
      <c r="N2208" s="620">
        <f t="shared" si="379"/>
        <v>5</v>
      </c>
      <c r="O2208" s="620" t="str">
        <f t="shared" si="380"/>
        <v/>
      </c>
      <c r="P2208" s="31" t="str">
        <f t="shared" si="381"/>
        <v/>
      </c>
      <c r="Q2208" s="620">
        <f t="shared" si="382"/>
        <v>5</v>
      </c>
      <c r="R2208" s="620">
        <f t="shared" si="383"/>
        <v>1820</v>
      </c>
      <c r="S2208" s="620">
        <f t="shared" si="384"/>
        <v>1820</v>
      </c>
    </row>
    <row r="2209" spans="1:19" ht="12.75" customHeight="1" thickBot="1" x14ac:dyDescent="0.25">
      <c r="A2209" s="31" t="s">
        <v>391</v>
      </c>
      <c r="B2209" s="31" t="s">
        <v>1328</v>
      </c>
      <c r="C2209" s="31" t="s">
        <v>673</v>
      </c>
      <c r="F2209" s="31" t="s">
        <v>6</v>
      </c>
      <c r="G2209" s="354">
        <v>42432.647997685184</v>
      </c>
      <c r="H2209" s="354">
        <v>44581.39167824074</v>
      </c>
      <c r="I2209" s="19" t="str">
        <f t="shared" si="374"/>
        <v>J</v>
      </c>
      <c r="J2209" s="19" t="str">
        <f t="shared" si="375"/>
        <v>N</v>
      </c>
      <c r="K2209" s="19" t="str">
        <f t="shared" si="376"/>
        <v>zzzz</v>
      </c>
      <c r="L2209" s="19" t="str">
        <f t="shared" si="377"/>
        <v>HB</v>
      </c>
      <c r="M2209" s="31" t="str">
        <f t="shared" si="378"/>
        <v>V</v>
      </c>
      <c r="N2209" s="620" t="str">
        <f t="shared" si="379"/>
        <v/>
      </c>
      <c r="O2209" s="620" t="str">
        <f t="shared" si="380"/>
        <v/>
      </c>
      <c r="P2209" s="31" t="str">
        <f t="shared" si="381"/>
        <v/>
      </c>
      <c r="Q2209" s="620">
        <f t="shared" si="382"/>
        <v>1</v>
      </c>
      <c r="R2209" s="620">
        <f t="shared" si="383"/>
        <v>1821</v>
      </c>
      <c r="S2209" s="620">
        <f t="shared" si="384"/>
        <v>1821</v>
      </c>
    </row>
    <row r="2210" spans="1:19" ht="12.75" customHeight="1" thickBot="1" x14ac:dyDescent="0.25">
      <c r="A2210" s="31" t="s">
        <v>391</v>
      </c>
      <c r="B2210" s="31" t="s">
        <v>1328</v>
      </c>
      <c r="C2210" s="31" t="s">
        <v>673</v>
      </c>
      <c r="F2210" s="31" t="s">
        <v>9</v>
      </c>
      <c r="G2210" s="354">
        <v>43117.557986111111</v>
      </c>
      <c r="H2210" s="354">
        <v>45632.590902777774</v>
      </c>
      <c r="I2210" s="19" t="str">
        <f t="shared" si="374"/>
        <v>J</v>
      </c>
      <c r="J2210" s="19" t="str">
        <f t="shared" si="375"/>
        <v>N</v>
      </c>
      <c r="K2210" s="19" t="str">
        <f t="shared" si="376"/>
        <v>zzzz</v>
      </c>
      <c r="L2210" s="19" t="str">
        <f t="shared" si="377"/>
        <v>HB</v>
      </c>
      <c r="M2210" s="31" t="str">
        <f t="shared" si="378"/>
        <v>V</v>
      </c>
      <c r="N2210" s="620" t="str">
        <f t="shared" si="379"/>
        <v/>
      </c>
      <c r="O2210" s="620" t="str">
        <f t="shared" si="380"/>
        <v/>
      </c>
      <c r="P2210" s="31" t="str">
        <f t="shared" si="381"/>
        <v/>
      </c>
      <c r="Q2210" s="620">
        <f t="shared" si="382"/>
        <v>2</v>
      </c>
      <c r="R2210" s="620">
        <f t="shared" si="383"/>
        <v>1822</v>
      </c>
      <c r="S2210" s="620">
        <f t="shared" si="384"/>
        <v>1822</v>
      </c>
    </row>
    <row r="2211" spans="1:19" ht="12.75" customHeight="1" thickBot="1" x14ac:dyDescent="0.25">
      <c r="A2211" s="31" t="s">
        <v>391</v>
      </c>
      <c r="B2211" s="31" t="s">
        <v>1328</v>
      </c>
      <c r="C2211" s="31" t="s">
        <v>673</v>
      </c>
      <c r="F2211" s="31" t="s">
        <v>11</v>
      </c>
      <c r="G2211" s="354">
        <v>45799.351875</v>
      </c>
      <c r="H2211" s="354">
        <v>45799.351875</v>
      </c>
      <c r="I2211" s="19" t="str">
        <f t="shared" si="374"/>
        <v>J</v>
      </c>
      <c r="J2211" s="19" t="str">
        <f t="shared" si="375"/>
        <v>N</v>
      </c>
      <c r="K2211" s="19" t="str">
        <f t="shared" si="376"/>
        <v>zzzz</v>
      </c>
      <c r="L2211" s="19" t="str">
        <f t="shared" si="377"/>
        <v>HB</v>
      </c>
      <c r="M2211" s="31" t="str">
        <f t="shared" si="378"/>
        <v>V</v>
      </c>
      <c r="N2211" s="620" t="str">
        <f t="shared" si="379"/>
        <v/>
      </c>
      <c r="O2211" s="620" t="str">
        <f t="shared" si="380"/>
        <v/>
      </c>
      <c r="P2211" s="31" t="str">
        <f t="shared" si="381"/>
        <v/>
      </c>
      <c r="Q2211" s="620">
        <f t="shared" si="382"/>
        <v>3</v>
      </c>
      <c r="R2211" s="620">
        <f t="shared" si="383"/>
        <v>1823</v>
      </c>
      <c r="S2211" s="620">
        <f t="shared" si="384"/>
        <v>1823</v>
      </c>
    </row>
    <row r="2212" spans="1:19" ht="12.75" customHeight="1" thickBot="1" x14ac:dyDescent="0.25">
      <c r="A2212" s="31" t="s">
        <v>391</v>
      </c>
      <c r="B2212" s="31" t="s">
        <v>1328</v>
      </c>
      <c r="C2212" s="31" t="s">
        <v>673</v>
      </c>
      <c r="F2212" s="31" t="s">
        <v>15</v>
      </c>
      <c r="G2212" s="354">
        <v>44523</v>
      </c>
      <c r="H2212" s="354">
        <v>45660.391018518516</v>
      </c>
      <c r="I2212" s="19" t="str">
        <f t="shared" si="374"/>
        <v>J</v>
      </c>
      <c r="J2212" s="19" t="str">
        <f t="shared" si="375"/>
        <v>N</v>
      </c>
      <c r="K2212" s="19" t="str">
        <f t="shared" si="376"/>
        <v>zzzz</v>
      </c>
      <c r="L2212" s="19" t="str">
        <f t="shared" si="377"/>
        <v>HB</v>
      </c>
      <c r="M2212" s="31" t="str">
        <f t="shared" si="378"/>
        <v>V</v>
      </c>
      <c r="N2212" s="620" t="str">
        <f t="shared" si="379"/>
        <v/>
      </c>
      <c r="O2212" s="620" t="str">
        <f t="shared" si="380"/>
        <v/>
      </c>
      <c r="P2212" s="31" t="str">
        <f t="shared" si="381"/>
        <v/>
      </c>
      <c r="Q2212" s="620">
        <f t="shared" si="382"/>
        <v>4</v>
      </c>
      <c r="R2212" s="620">
        <f t="shared" si="383"/>
        <v>1824</v>
      </c>
      <c r="S2212" s="620">
        <f t="shared" si="384"/>
        <v>1824</v>
      </c>
    </row>
    <row r="2213" spans="1:19" ht="12.75" customHeight="1" thickBot="1" x14ac:dyDescent="0.25">
      <c r="A2213" s="31" t="s">
        <v>391</v>
      </c>
      <c r="B2213" s="31" t="s">
        <v>1328</v>
      </c>
      <c r="C2213" s="31" t="s">
        <v>673</v>
      </c>
      <c r="F2213" s="31" t="s">
        <v>12</v>
      </c>
      <c r="G2213" s="354">
        <v>37350.464317129627</v>
      </c>
      <c r="H2213" s="354">
        <v>42591.456689814811</v>
      </c>
      <c r="I2213" s="19" t="str">
        <f t="shared" si="374"/>
        <v>J</v>
      </c>
      <c r="J2213" s="19" t="str">
        <f t="shared" si="375"/>
        <v>N</v>
      </c>
      <c r="K2213" s="19" t="str">
        <f t="shared" si="376"/>
        <v>zzzz</v>
      </c>
      <c r="L2213" s="19" t="str">
        <f t="shared" si="377"/>
        <v>HB</v>
      </c>
      <c r="M2213" s="31" t="str">
        <f t="shared" si="378"/>
        <v>V</v>
      </c>
      <c r="N2213" s="620">
        <f t="shared" si="379"/>
        <v>5</v>
      </c>
      <c r="O2213" s="620" t="str">
        <f t="shared" si="380"/>
        <v/>
      </c>
      <c r="P2213" s="31" t="str">
        <f t="shared" si="381"/>
        <v/>
      </c>
      <c r="Q2213" s="620">
        <f t="shared" si="382"/>
        <v>5</v>
      </c>
      <c r="R2213" s="620">
        <f t="shared" si="383"/>
        <v>1825</v>
      </c>
      <c r="S2213" s="620">
        <f t="shared" si="384"/>
        <v>1825</v>
      </c>
    </row>
    <row r="2214" spans="1:19" ht="12.75" customHeight="1" thickBot="1" x14ac:dyDescent="0.25">
      <c r="A2214" s="341" t="s">
        <v>454</v>
      </c>
      <c r="B2214" s="341" t="s">
        <v>836</v>
      </c>
      <c r="C2214" s="341" t="s">
        <v>673</v>
      </c>
      <c r="F2214" s="341" t="s">
        <v>6</v>
      </c>
      <c r="G2214" s="354">
        <v>38079.596550925926</v>
      </c>
      <c r="H2214" s="354">
        <v>44581.385081018518</v>
      </c>
      <c r="I2214" s="19" t="str">
        <f t="shared" si="374"/>
        <v>J</v>
      </c>
      <c r="J2214" s="19" t="str">
        <f t="shared" si="375"/>
        <v>N</v>
      </c>
      <c r="K2214" s="19" t="str">
        <f t="shared" si="376"/>
        <v>zzzz</v>
      </c>
      <c r="L2214" s="19" t="str">
        <f t="shared" si="377"/>
        <v>HO</v>
      </c>
      <c r="M2214" s="341" t="str">
        <f t="shared" si="378"/>
        <v>V</v>
      </c>
      <c r="N2214" s="359" t="str">
        <f t="shared" si="379"/>
        <v/>
      </c>
      <c r="O2214" s="359" t="str">
        <f t="shared" si="380"/>
        <v/>
      </c>
      <c r="P2214" s="341" t="str">
        <f t="shared" si="381"/>
        <v/>
      </c>
      <c r="Q2214" s="359">
        <f t="shared" si="382"/>
        <v>1</v>
      </c>
      <c r="R2214" s="359">
        <f t="shared" si="383"/>
        <v>1826</v>
      </c>
      <c r="S2214" s="359">
        <f t="shared" si="384"/>
        <v>1826</v>
      </c>
    </row>
    <row r="2215" spans="1:19" ht="12.75" customHeight="1" thickBot="1" x14ac:dyDescent="0.25">
      <c r="A2215" s="31" t="s">
        <v>454</v>
      </c>
      <c r="B2215" s="31" t="s">
        <v>1923</v>
      </c>
      <c r="C2215" s="31" t="s">
        <v>673</v>
      </c>
      <c r="E2215" s="341">
        <v>52</v>
      </c>
      <c r="F2215" s="31" t="s">
        <v>7</v>
      </c>
      <c r="G2215" s="354">
        <v>43222.416307870371</v>
      </c>
      <c r="H2215" s="354">
        <v>45384.619259259256</v>
      </c>
      <c r="I2215" s="19" t="str">
        <f t="shared" si="374"/>
        <v>J</v>
      </c>
      <c r="J2215" s="19" t="str">
        <f t="shared" si="375"/>
        <v>N</v>
      </c>
      <c r="K2215" s="19" t="str">
        <f t="shared" si="376"/>
        <v>zzzz</v>
      </c>
      <c r="L2215" s="19" t="str">
        <f t="shared" si="377"/>
        <v>HO</v>
      </c>
      <c r="M2215" s="31" t="str">
        <f t="shared" si="378"/>
        <v>V</v>
      </c>
      <c r="N2215" s="620" t="str">
        <f t="shared" si="379"/>
        <v/>
      </c>
      <c r="O2215" s="620" t="str">
        <f t="shared" si="380"/>
        <v/>
      </c>
      <c r="P2215" s="31" t="str">
        <f t="shared" si="381"/>
        <v/>
      </c>
      <c r="Q2215" s="620">
        <f t="shared" si="382"/>
        <v>2</v>
      </c>
      <c r="R2215" s="620">
        <f t="shared" si="383"/>
        <v>1827</v>
      </c>
      <c r="S2215" s="620">
        <f t="shared" si="384"/>
        <v>1827</v>
      </c>
    </row>
    <row r="2216" spans="1:19" ht="12.75" customHeight="1" thickBot="1" x14ac:dyDescent="0.25">
      <c r="A2216" s="31" t="s">
        <v>454</v>
      </c>
      <c r="B2216" s="31" t="s">
        <v>836</v>
      </c>
      <c r="C2216" s="31" t="s">
        <v>673</v>
      </c>
      <c r="F2216" s="31" t="s">
        <v>8</v>
      </c>
      <c r="G2216" s="354">
        <v>38517.578020833331</v>
      </c>
      <c r="H2216" s="354">
        <v>44917.431597222225</v>
      </c>
      <c r="I2216" s="19" t="str">
        <f t="shared" si="374"/>
        <v>J</v>
      </c>
      <c r="J2216" s="19" t="str">
        <f t="shared" si="375"/>
        <v>N</v>
      </c>
      <c r="K2216" s="19" t="str">
        <f t="shared" si="376"/>
        <v>zzzz</v>
      </c>
      <c r="L2216" s="19" t="str">
        <f t="shared" si="377"/>
        <v>HO</v>
      </c>
      <c r="M2216" s="31" t="str">
        <f t="shared" si="378"/>
        <v>V</v>
      </c>
      <c r="N2216" s="620" t="str">
        <f t="shared" si="379"/>
        <v/>
      </c>
      <c r="O2216" s="620" t="str">
        <f t="shared" si="380"/>
        <v/>
      </c>
      <c r="P2216" s="31" t="str">
        <f t="shared" si="381"/>
        <v/>
      </c>
      <c r="Q2216" s="620">
        <f t="shared" si="382"/>
        <v>3</v>
      </c>
      <c r="R2216" s="620">
        <f t="shared" si="383"/>
        <v>1828</v>
      </c>
      <c r="S2216" s="620">
        <f t="shared" si="384"/>
        <v>1828</v>
      </c>
    </row>
    <row r="2217" spans="1:19" ht="12.75" customHeight="1" thickBot="1" x14ac:dyDescent="0.25">
      <c r="A2217" s="31" t="s">
        <v>454</v>
      </c>
      <c r="B2217" s="31" t="s">
        <v>836</v>
      </c>
      <c r="C2217" s="31" t="s">
        <v>673</v>
      </c>
      <c r="E2217" s="341">
        <v>23</v>
      </c>
      <c r="F2217" s="31" t="s">
        <v>16</v>
      </c>
      <c r="G2217" s="354">
        <v>38384.519791666666</v>
      </c>
      <c r="H2217" s="354">
        <v>45582.455347222225</v>
      </c>
      <c r="I2217" s="19" t="str">
        <f t="shared" si="374"/>
        <v>J</v>
      </c>
      <c r="J2217" s="19" t="str">
        <f t="shared" si="375"/>
        <v>N</v>
      </c>
      <c r="K2217" s="19" t="str">
        <f t="shared" si="376"/>
        <v>zzzz</v>
      </c>
      <c r="L2217" s="19" t="str">
        <f t="shared" si="377"/>
        <v>HO</v>
      </c>
      <c r="M2217" s="31" t="str">
        <f t="shared" si="378"/>
        <v>V</v>
      </c>
      <c r="N2217" s="620" t="str">
        <f t="shared" si="379"/>
        <v/>
      </c>
      <c r="O2217" s="620" t="str">
        <f t="shared" si="380"/>
        <v/>
      </c>
      <c r="P2217" s="31" t="str">
        <f t="shared" si="381"/>
        <v/>
      </c>
      <c r="Q2217" s="620">
        <f t="shared" si="382"/>
        <v>4</v>
      </c>
      <c r="R2217" s="620">
        <f t="shared" si="383"/>
        <v>1829</v>
      </c>
      <c r="S2217" s="620">
        <f t="shared" si="384"/>
        <v>1829</v>
      </c>
    </row>
    <row r="2218" spans="1:19" ht="12.75" customHeight="1" thickBot="1" x14ac:dyDescent="0.25">
      <c r="A2218" s="31" t="s">
        <v>454</v>
      </c>
      <c r="B2218" s="31" t="s">
        <v>836</v>
      </c>
      <c r="C2218" s="31" t="s">
        <v>673</v>
      </c>
      <c r="F2218" s="31" t="s">
        <v>9</v>
      </c>
      <c r="G2218" s="354">
        <v>39301.404328703706</v>
      </c>
      <c r="H2218" s="354">
        <v>45688.63175925926</v>
      </c>
      <c r="I2218" s="19" t="str">
        <f t="shared" si="374"/>
        <v>J</v>
      </c>
      <c r="J2218" s="19" t="str">
        <f t="shared" si="375"/>
        <v>N</v>
      </c>
      <c r="K2218" s="19" t="str">
        <f t="shared" si="376"/>
        <v>zzzz</v>
      </c>
      <c r="L2218" s="19" t="str">
        <f t="shared" si="377"/>
        <v>HO</v>
      </c>
      <c r="M2218" s="31" t="str">
        <f t="shared" si="378"/>
        <v>V</v>
      </c>
      <c r="N2218" s="620" t="str">
        <f t="shared" si="379"/>
        <v/>
      </c>
      <c r="O2218" s="620" t="str">
        <f t="shared" si="380"/>
        <v/>
      </c>
      <c r="P2218" s="31" t="str">
        <f t="shared" si="381"/>
        <v/>
      </c>
      <c r="Q2218" s="620">
        <f t="shared" si="382"/>
        <v>5</v>
      </c>
      <c r="R2218" s="620">
        <f t="shared" si="383"/>
        <v>1830</v>
      </c>
      <c r="S2218" s="620">
        <f t="shared" si="384"/>
        <v>1830</v>
      </c>
    </row>
    <row r="2219" spans="1:19" ht="12.75" customHeight="1" thickBot="1" x14ac:dyDescent="0.25">
      <c r="A2219" s="31" t="s">
        <v>454</v>
      </c>
      <c r="B2219" s="31" t="s">
        <v>532</v>
      </c>
      <c r="C2219" s="31" t="s">
        <v>673</v>
      </c>
      <c r="F2219" s="31" t="s">
        <v>10</v>
      </c>
      <c r="G2219" s="354">
        <v>40578.577499999999</v>
      </c>
      <c r="H2219" s="354">
        <v>44469.776400462964</v>
      </c>
      <c r="I2219" s="19" t="str">
        <f t="shared" si="374"/>
        <v>J</v>
      </c>
      <c r="J2219" s="19" t="str">
        <f t="shared" si="375"/>
        <v>N</v>
      </c>
      <c r="K2219" s="19" t="str">
        <f t="shared" si="376"/>
        <v>zzzz</v>
      </c>
      <c r="L2219" s="19" t="str">
        <f t="shared" si="377"/>
        <v>HO</v>
      </c>
      <c r="M2219" s="31" t="str">
        <f t="shared" si="378"/>
        <v>V</v>
      </c>
      <c r="N2219" s="620" t="str">
        <f t="shared" si="379"/>
        <v/>
      </c>
      <c r="O2219" s="620" t="str">
        <f t="shared" si="380"/>
        <v/>
      </c>
      <c r="P2219" s="31" t="str">
        <f t="shared" si="381"/>
        <v/>
      </c>
      <c r="Q2219" s="620">
        <f t="shared" si="382"/>
        <v>6</v>
      </c>
      <c r="R2219" s="620">
        <f t="shared" si="383"/>
        <v>1831</v>
      </c>
      <c r="S2219" s="620">
        <f t="shared" si="384"/>
        <v>1831</v>
      </c>
    </row>
    <row r="2220" spans="1:19" ht="12.75" customHeight="1" thickBot="1" x14ac:dyDescent="0.25">
      <c r="A2220" s="31" t="s">
        <v>454</v>
      </c>
      <c r="B2220" s="31" t="s">
        <v>836</v>
      </c>
      <c r="C2220" s="31" t="s">
        <v>673</v>
      </c>
      <c r="F2220" s="31" t="s">
        <v>11</v>
      </c>
      <c r="G2220" s="354">
        <v>42870</v>
      </c>
      <c r="H2220" s="354">
        <v>45265.365624999999</v>
      </c>
      <c r="I2220" s="19" t="str">
        <f t="shared" si="374"/>
        <v>J</v>
      </c>
      <c r="J2220" s="19" t="str">
        <f t="shared" si="375"/>
        <v>N</v>
      </c>
      <c r="K2220" s="19" t="str">
        <f t="shared" si="376"/>
        <v>zzzz</v>
      </c>
      <c r="L2220" s="19" t="str">
        <f t="shared" si="377"/>
        <v>HO</v>
      </c>
      <c r="M2220" s="31" t="str">
        <f t="shared" si="378"/>
        <v>V</v>
      </c>
      <c r="N2220" s="620" t="str">
        <f t="shared" si="379"/>
        <v/>
      </c>
      <c r="O2220" s="620" t="str">
        <f t="shared" si="380"/>
        <v/>
      </c>
      <c r="P2220" s="31" t="str">
        <f t="shared" si="381"/>
        <v/>
      </c>
      <c r="Q2220" s="620">
        <f t="shared" si="382"/>
        <v>7</v>
      </c>
      <c r="R2220" s="620">
        <f t="shared" si="383"/>
        <v>1832</v>
      </c>
      <c r="S2220" s="620">
        <f t="shared" si="384"/>
        <v>1832</v>
      </c>
    </row>
    <row r="2221" spans="1:19" ht="12.75" customHeight="1" thickBot="1" x14ac:dyDescent="0.25">
      <c r="A2221" s="31" t="s">
        <v>454</v>
      </c>
      <c r="B2221" s="31" t="s">
        <v>836</v>
      </c>
      <c r="C2221" s="31" t="s">
        <v>673</v>
      </c>
      <c r="E2221" s="341">
        <v>33</v>
      </c>
      <c r="F2221" s="31" t="s">
        <v>15</v>
      </c>
      <c r="G2221" s="354">
        <v>38105.438368055555</v>
      </c>
      <c r="H2221" s="354">
        <v>44978.613576388889</v>
      </c>
      <c r="I2221" s="19" t="str">
        <f t="shared" si="374"/>
        <v>J</v>
      </c>
      <c r="J2221" s="19" t="str">
        <f t="shared" si="375"/>
        <v>N</v>
      </c>
      <c r="K2221" s="19" t="str">
        <f t="shared" si="376"/>
        <v>zzzz</v>
      </c>
      <c r="L2221" s="19" t="str">
        <f t="shared" si="377"/>
        <v>HO</v>
      </c>
      <c r="M2221" s="31" t="str">
        <f t="shared" si="378"/>
        <v>V</v>
      </c>
      <c r="N2221" s="620" t="str">
        <f t="shared" si="379"/>
        <v/>
      </c>
      <c r="O2221" s="620" t="str">
        <f t="shared" si="380"/>
        <v/>
      </c>
      <c r="P2221" s="31" t="str">
        <f t="shared" si="381"/>
        <v/>
      </c>
      <c r="Q2221" s="620">
        <f t="shared" si="382"/>
        <v>8</v>
      </c>
      <c r="R2221" s="620">
        <f t="shared" si="383"/>
        <v>1833</v>
      </c>
      <c r="S2221" s="620">
        <f t="shared" si="384"/>
        <v>1833</v>
      </c>
    </row>
    <row r="2222" spans="1:19" ht="12.75" customHeight="1" thickBot="1" x14ac:dyDescent="0.25">
      <c r="A2222" s="31" t="s">
        <v>454</v>
      </c>
      <c r="B2222" s="31" t="s">
        <v>836</v>
      </c>
      <c r="C2222" s="31" t="s">
        <v>673</v>
      </c>
      <c r="F2222" s="31" t="s">
        <v>12</v>
      </c>
      <c r="G2222" s="354">
        <v>37330.581331018519</v>
      </c>
      <c r="H2222" s="354">
        <v>44875.422800925924</v>
      </c>
      <c r="I2222" s="19" t="str">
        <f t="shared" si="374"/>
        <v>J</v>
      </c>
      <c r="J2222" s="19" t="str">
        <f t="shared" si="375"/>
        <v>N</v>
      </c>
      <c r="K2222" s="19" t="str">
        <f t="shared" si="376"/>
        <v>zzzz</v>
      </c>
      <c r="L2222" s="19" t="str">
        <f t="shared" si="377"/>
        <v>HO</v>
      </c>
      <c r="M2222" s="31" t="str">
        <f t="shared" si="378"/>
        <v>V</v>
      </c>
      <c r="N2222" s="620" t="str">
        <f t="shared" si="379"/>
        <v/>
      </c>
      <c r="O2222" s="620" t="str">
        <f t="shared" si="380"/>
        <v/>
      </c>
      <c r="P2222" s="31" t="str">
        <f t="shared" si="381"/>
        <v/>
      </c>
      <c r="Q2222" s="620">
        <f t="shared" si="382"/>
        <v>9</v>
      </c>
      <c r="R2222" s="620">
        <f t="shared" si="383"/>
        <v>1834</v>
      </c>
      <c r="S2222" s="620">
        <f t="shared" si="384"/>
        <v>1834</v>
      </c>
    </row>
    <row r="2223" spans="1:19" ht="12.75" customHeight="1" thickBot="1" x14ac:dyDescent="0.25">
      <c r="A2223" s="31" t="s">
        <v>454</v>
      </c>
      <c r="B2223" s="31" t="s">
        <v>836</v>
      </c>
      <c r="C2223" s="31" t="s">
        <v>673</v>
      </c>
      <c r="F2223" s="31" t="s">
        <v>13</v>
      </c>
      <c r="G2223" s="354">
        <v>39037.371342592596</v>
      </c>
      <c r="H2223" s="354">
        <v>44705.448472222219</v>
      </c>
      <c r="I2223" s="19" t="str">
        <f t="shared" si="374"/>
        <v>J</v>
      </c>
      <c r="J2223" s="19" t="str">
        <f t="shared" si="375"/>
        <v>N</v>
      </c>
      <c r="K2223" s="19" t="str">
        <f t="shared" si="376"/>
        <v>zzzz</v>
      </c>
      <c r="L2223" s="19" t="str">
        <f t="shared" si="377"/>
        <v>HO</v>
      </c>
      <c r="M2223" s="31" t="str">
        <f t="shared" si="378"/>
        <v>V</v>
      </c>
      <c r="N2223" s="620">
        <f t="shared" si="379"/>
        <v>10</v>
      </c>
      <c r="O2223" s="620" t="str">
        <f t="shared" si="380"/>
        <v/>
      </c>
      <c r="P2223" s="31" t="str">
        <f t="shared" si="381"/>
        <v/>
      </c>
      <c r="Q2223" s="620">
        <f t="shared" si="382"/>
        <v>10</v>
      </c>
      <c r="R2223" s="620">
        <f t="shared" si="383"/>
        <v>1835</v>
      </c>
      <c r="S2223" s="620">
        <f t="shared" si="384"/>
        <v>1835</v>
      </c>
    </row>
    <row r="2224" spans="1:19" ht="12.75" customHeight="1" thickBot="1" x14ac:dyDescent="0.25">
      <c r="A2224" s="31" t="s">
        <v>393</v>
      </c>
      <c r="B2224" s="31" t="s">
        <v>1726</v>
      </c>
      <c r="C2224" s="31" t="s">
        <v>673</v>
      </c>
      <c r="F2224" s="31" t="s">
        <v>6</v>
      </c>
      <c r="G2224" s="354">
        <v>45314.450150462966</v>
      </c>
      <c r="H2224" s="354">
        <v>45314.450150462966</v>
      </c>
      <c r="I2224" s="19" t="str">
        <f t="shared" si="374"/>
        <v>J</v>
      </c>
      <c r="J2224" s="19" t="str">
        <f t="shared" si="375"/>
        <v>N</v>
      </c>
      <c r="K2224" s="19" t="str">
        <f t="shared" si="376"/>
        <v>zzzz</v>
      </c>
      <c r="L2224" s="19" t="str">
        <f t="shared" si="377"/>
        <v>HO</v>
      </c>
      <c r="M2224" s="31" t="str">
        <f t="shared" si="378"/>
        <v>V</v>
      </c>
      <c r="N2224" s="620" t="str">
        <f t="shared" si="379"/>
        <v/>
      </c>
      <c r="O2224" s="620" t="str">
        <f t="shared" si="380"/>
        <v/>
      </c>
      <c r="P2224" s="31" t="str">
        <f t="shared" si="381"/>
        <v/>
      </c>
      <c r="Q2224" s="620">
        <f t="shared" si="382"/>
        <v>1</v>
      </c>
      <c r="R2224" s="620">
        <f t="shared" si="383"/>
        <v>1836</v>
      </c>
      <c r="S2224" s="620">
        <f t="shared" si="384"/>
        <v>1836</v>
      </c>
    </row>
    <row r="2225" spans="1:19" ht="12.75" customHeight="1" thickBot="1" x14ac:dyDescent="0.25">
      <c r="A2225" s="31" t="s">
        <v>393</v>
      </c>
      <c r="B2225" s="31" t="s">
        <v>1726</v>
      </c>
      <c r="C2225" s="31" t="s">
        <v>673</v>
      </c>
      <c r="F2225" s="31" t="s">
        <v>9</v>
      </c>
      <c r="G2225" s="354">
        <v>45309.456886574073</v>
      </c>
      <c r="H2225" s="354">
        <v>45632.591678240744</v>
      </c>
      <c r="I2225" s="19" t="str">
        <f t="shared" si="374"/>
        <v>J</v>
      </c>
      <c r="J2225" s="19" t="str">
        <f t="shared" si="375"/>
        <v>N</v>
      </c>
      <c r="K2225" s="19" t="str">
        <f t="shared" si="376"/>
        <v>zzzz</v>
      </c>
      <c r="L2225" s="19" t="str">
        <f t="shared" si="377"/>
        <v>HO</v>
      </c>
      <c r="M2225" s="31" t="str">
        <f t="shared" si="378"/>
        <v>V</v>
      </c>
      <c r="N2225" s="620" t="str">
        <f t="shared" si="379"/>
        <v/>
      </c>
      <c r="O2225" s="620" t="str">
        <f t="shared" si="380"/>
        <v/>
      </c>
      <c r="P2225" s="31" t="str">
        <f t="shared" si="381"/>
        <v/>
      </c>
      <c r="Q2225" s="620">
        <f t="shared" si="382"/>
        <v>2</v>
      </c>
      <c r="R2225" s="620">
        <f t="shared" si="383"/>
        <v>1837</v>
      </c>
      <c r="S2225" s="620">
        <f t="shared" si="384"/>
        <v>1837</v>
      </c>
    </row>
    <row r="2226" spans="1:19" ht="12.75" customHeight="1" thickBot="1" x14ac:dyDescent="0.25">
      <c r="A2226" s="31" t="s">
        <v>393</v>
      </c>
      <c r="B2226" s="31" t="s">
        <v>1726</v>
      </c>
      <c r="C2226" s="31" t="s">
        <v>673</v>
      </c>
      <c r="F2226" s="31" t="s">
        <v>11</v>
      </c>
      <c r="G2226" s="354">
        <v>45803.480844907404</v>
      </c>
      <c r="H2226" s="354">
        <v>45803.480844907404</v>
      </c>
      <c r="I2226" s="19" t="str">
        <f t="shared" si="374"/>
        <v>J</v>
      </c>
      <c r="J2226" s="19" t="str">
        <f t="shared" si="375"/>
        <v>N</v>
      </c>
      <c r="K2226" s="19" t="str">
        <f t="shared" si="376"/>
        <v>zzzz</v>
      </c>
      <c r="L2226" s="19" t="str">
        <f t="shared" si="377"/>
        <v>HO</v>
      </c>
      <c r="M2226" s="31" t="str">
        <f t="shared" si="378"/>
        <v>V</v>
      </c>
      <c r="N2226" s="620" t="str">
        <f t="shared" si="379"/>
        <v/>
      </c>
      <c r="O2226" s="620" t="str">
        <f t="shared" si="380"/>
        <v/>
      </c>
      <c r="P2226" s="31" t="str">
        <f t="shared" si="381"/>
        <v/>
      </c>
      <c r="Q2226" s="620">
        <f t="shared" si="382"/>
        <v>3</v>
      </c>
      <c r="R2226" s="620">
        <f t="shared" si="383"/>
        <v>1838</v>
      </c>
      <c r="S2226" s="620">
        <f t="shared" si="384"/>
        <v>1838</v>
      </c>
    </row>
    <row r="2227" spans="1:19" ht="12.75" customHeight="1" thickBot="1" x14ac:dyDescent="0.25">
      <c r="A2227" s="31" t="s">
        <v>393</v>
      </c>
      <c r="B2227" s="31" t="s">
        <v>1726</v>
      </c>
      <c r="C2227" s="31" t="s">
        <v>673</v>
      </c>
      <c r="F2227" s="31" t="s">
        <v>15</v>
      </c>
      <c r="G2227" s="354">
        <v>44523</v>
      </c>
      <c r="H2227" s="354">
        <v>44525.577013888891</v>
      </c>
      <c r="I2227" s="19" t="str">
        <f t="shared" si="374"/>
        <v>J</v>
      </c>
      <c r="J2227" s="19" t="str">
        <f t="shared" si="375"/>
        <v>N</v>
      </c>
      <c r="K2227" s="19" t="str">
        <f t="shared" si="376"/>
        <v>zzzz</v>
      </c>
      <c r="L2227" s="19" t="str">
        <f t="shared" si="377"/>
        <v>HO</v>
      </c>
      <c r="M2227" s="31" t="str">
        <f t="shared" si="378"/>
        <v>V</v>
      </c>
      <c r="N2227" s="620" t="str">
        <f t="shared" si="379"/>
        <v/>
      </c>
      <c r="O2227" s="620" t="str">
        <f t="shared" si="380"/>
        <v/>
      </c>
      <c r="P2227" s="31" t="str">
        <f t="shared" si="381"/>
        <v/>
      </c>
      <c r="Q2227" s="620">
        <f t="shared" si="382"/>
        <v>4</v>
      </c>
      <c r="R2227" s="620">
        <f t="shared" si="383"/>
        <v>1839</v>
      </c>
      <c r="S2227" s="620">
        <f t="shared" si="384"/>
        <v>1839</v>
      </c>
    </row>
    <row r="2228" spans="1:19" ht="12.75" customHeight="1" thickBot="1" x14ac:dyDescent="0.25">
      <c r="A2228" s="31" t="s">
        <v>393</v>
      </c>
      <c r="B2228" s="31" t="s">
        <v>1726</v>
      </c>
      <c r="C2228" s="31" t="s">
        <v>673</v>
      </c>
      <c r="F2228" s="31" t="s">
        <v>12</v>
      </c>
      <c r="G2228" s="354">
        <v>42598.447731481479</v>
      </c>
      <c r="H2228" s="354">
        <v>45154.61509259259</v>
      </c>
      <c r="I2228" s="19" t="str">
        <f t="shared" si="374"/>
        <v>J</v>
      </c>
      <c r="J2228" s="19" t="str">
        <f t="shared" si="375"/>
        <v>N</v>
      </c>
      <c r="K2228" s="19" t="str">
        <f t="shared" si="376"/>
        <v>zzzz</v>
      </c>
      <c r="L2228" s="19" t="str">
        <f t="shared" si="377"/>
        <v>HO</v>
      </c>
      <c r="M2228" s="31" t="str">
        <f t="shared" si="378"/>
        <v>V</v>
      </c>
      <c r="N2228" s="620">
        <f t="shared" si="379"/>
        <v>5</v>
      </c>
      <c r="O2228" s="620" t="str">
        <f t="shared" si="380"/>
        <v/>
      </c>
      <c r="P2228" s="31" t="str">
        <f t="shared" si="381"/>
        <v/>
      </c>
      <c r="Q2228" s="620">
        <f t="shared" si="382"/>
        <v>5</v>
      </c>
      <c r="R2228" s="620">
        <f t="shared" si="383"/>
        <v>1840</v>
      </c>
      <c r="S2228" s="620">
        <f t="shared" si="384"/>
        <v>1840</v>
      </c>
    </row>
    <row r="2229" spans="1:19" ht="12.75" customHeight="1" thickBot="1" x14ac:dyDescent="0.25">
      <c r="A2229" s="341" t="s">
        <v>1002</v>
      </c>
      <c r="B2229" s="341" t="s">
        <v>1003</v>
      </c>
      <c r="C2229" s="341" t="s">
        <v>673</v>
      </c>
      <c r="F2229" s="341" t="s">
        <v>6</v>
      </c>
      <c r="G2229" s="354">
        <v>45314.450462962966</v>
      </c>
      <c r="H2229" s="354">
        <v>45314.450462962966</v>
      </c>
      <c r="I2229" s="19" t="str">
        <f t="shared" si="374"/>
        <v>J</v>
      </c>
      <c r="J2229" s="19" t="str">
        <f t="shared" si="375"/>
        <v>N</v>
      </c>
      <c r="K2229" s="19" t="str">
        <f t="shared" si="376"/>
        <v>zzzz</v>
      </c>
      <c r="L2229" s="19" t="str">
        <f t="shared" si="377"/>
        <v>HO</v>
      </c>
      <c r="M2229" s="341" t="str">
        <f t="shared" si="378"/>
        <v>V</v>
      </c>
      <c r="N2229" s="359" t="str">
        <f t="shared" si="379"/>
        <v/>
      </c>
      <c r="O2229" s="359" t="str">
        <f t="shared" si="380"/>
        <v/>
      </c>
      <c r="P2229" s="341" t="str">
        <f t="shared" si="381"/>
        <v/>
      </c>
      <c r="Q2229" s="359">
        <f t="shared" si="382"/>
        <v>1</v>
      </c>
      <c r="R2229" s="359">
        <f t="shared" si="383"/>
        <v>1841</v>
      </c>
      <c r="S2229" s="359">
        <f t="shared" si="384"/>
        <v>1841</v>
      </c>
    </row>
    <row r="2230" spans="1:19" ht="12.75" customHeight="1" thickBot="1" x14ac:dyDescent="0.25">
      <c r="A2230" s="31" t="s">
        <v>1002</v>
      </c>
      <c r="B2230" s="31" t="s">
        <v>1003</v>
      </c>
      <c r="C2230" s="31" t="s">
        <v>673</v>
      </c>
      <c r="F2230" s="31" t="s">
        <v>9</v>
      </c>
      <c r="G2230" s="354">
        <v>45309.457048611112</v>
      </c>
      <c r="H2230" s="354">
        <v>45632.591770833336</v>
      </c>
      <c r="I2230" s="19" t="str">
        <f t="shared" si="374"/>
        <v>J</v>
      </c>
      <c r="J2230" s="19" t="str">
        <f t="shared" si="375"/>
        <v>N</v>
      </c>
      <c r="K2230" s="19" t="str">
        <f t="shared" si="376"/>
        <v>zzzz</v>
      </c>
      <c r="L2230" s="19" t="str">
        <f t="shared" si="377"/>
        <v>HO</v>
      </c>
      <c r="M2230" s="31" t="str">
        <f t="shared" si="378"/>
        <v>V</v>
      </c>
      <c r="N2230" s="620" t="str">
        <f t="shared" si="379"/>
        <v/>
      </c>
      <c r="O2230" s="620" t="str">
        <f t="shared" si="380"/>
        <v/>
      </c>
      <c r="P2230" s="31" t="str">
        <f t="shared" si="381"/>
        <v/>
      </c>
      <c r="Q2230" s="620">
        <f t="shared" si="382"/>
        <v>2</v>
      </c>
      <c r="R2230" s="620">
        <f t="shared" si="383"/>
        <v>1842</v>
      </c>
      <c r="S2230" s="620">
        <f t="shared" si="384"/>
        <v>1842</v>
      </c>
    </row>
    <row r="2231" spans="1:19" ht="12.75" customHeight="1" thickBot="1" x14ac:dyDescent="0.25">
      <c r="A2231" s="341" t="s">
        <v>1002</v>
      </c>
      <c r="B2231" s="341" t="s">
        <v>1003</v>
      </c>
      <c r="C2231" s="341" t="s">
        <v>673</v>
      </c>
      <c r="F2231" s="341" t="s">
        <v>11</v>
      </c>
      <c r="G2231" s="354">
        <v>45803.591284722221</v>
      </c>
      <c r="H2231" s="354">
        <v>45803.591284722221</v>
      </c>
      <c r="I2231" s="19" t="str">
        <f t="shared" si="374"/>
        <v>J</v>
      </c>
      <c r="J2231" s="19" t="str">
        <f t="shared" si="375"/>
        <v>N</v>
      </c>
      <c r="K2231" s="19" t="str">
        <f t="shared" si="376"/>
        <v>zzzz</v>
      </c>
      <c r="L2231" s="19" t="str">
        <f t="shared" si="377"/>
        <v>HO</v>
      </c>
      <c r="M2231" s="341" t="str">
        <f t="shared" si="378"/>
        <v>V</v>
      </c>
      <c r="N2231" s="359" t="str">
        <f t="shared" si="379"/>
        <v/>
      </c>
      <c r="O2231" s="359" t="str">
        <f t="shared" si="380"/>
        <v/>
      </c>
      <c r="P2231" s="341" t="str">
        <f t="shared" si="381"/>
        <v/>
      </c>
      <c r="Q2231" s="359">
        <f t="shared" si="382"/>
        <v>3</v>
      </c>
      <c r="R2231" s="359">
        <f t="shared" si="383"/>
        <v>1843</v>
      </c>
      <c r="S2231" s="359">
        <f t="shared" si="384"/>
        <v>1843</v>
      </c>
    </row>
    <row r="2232" spans="1:19" ht="12.75" customHeight="1" thickBot="1" x14ac:dyDescent="0.25">
      <c r="A2232" s="341" t="s">
        <v>1002</v>
      </c>
      <c r="B2232" s="341" t="s">
        <v>1003</v>
      </c>
      <c r="C2232" s="341" t="s">
        <v>673</v>
      </c>
      <c r="E2232" s="341">
        <v>49</v>
      </c>
      <c r="F2232" s="341" t="s">
        <v>15</v>
      </c>
      <c r="G2232" s="354">
        <v>44529.45648148148</v>
      </c>
      <c r="H2232" s="354">
        <v>44978.616944444446</v>
      </c>
      <c r="I2232" s="19" t="str">
        <f t="shared" si="374"/>
        <v>J</v>
      </c>
      <c r="J2232" s="19" t="str">
        <f t="shared" si="375"/>
        <v>N</v>
      </c>
      <c r="K2232" s="19" t="str">
        <f t="shared" si="376"/>
        <v>zzzz</v>
      </c>
      <c r="L2232" s="19" t="str">
        <f t="shared" si="377"/>
        <v>HO</v>
      </c>
      <c r="M2232" s="31" t="str">
        <f t="shared" si="378"/>
        <v>V</v>
      </c>
      <c r="N2232" s="620" t="str">
        <f t="shared" si="379"/>
        <v/>
      </c>
      <c r="O2232" s="620" t="str">
        <f t="shared" si="380"/>
        <v/>
      </c>
      <c r="P2232" s="31" t="str">
        <f t="shared" si="381"/>
        <v/>
      </c>
      <c r="Q2232" s="620">
        <f t="shared" si="382"/>
        <v>4</v>
      </c>
      <c r="R2232" s="620">
        <f t="shared" si="383"/>
        <v>1844</v>
      </c>
      <c r="S2232" s="620">
        <f t="shared" si="384"/>
        <v>1844</v>
      </c>
    </row>
    <row r="2233" spans="1:19" ht="12.75" customHeight="1" thickBot="1" x14ac:dyDescent="0.25">
      <c r="A2233" s="341" t="s">
        <v>1002</v>
      </c>
      <c r="B2233" s="341" t="s">
        <v>1003</v>
      </c>
      <c r="C2233" s="341" t="s">
        <v>673</v>
      </c>
      <c r="F2233" s="341" t="s">
        <v>12</v>
      </c>
      <c r="G2233" s="354">
        <v>45812.649942129632</v>
      </c>
      <c r="H2233" s="354">
        <v>45812.649942129632</v>
      </c>
      <c r="I2233" s="19" t="str">
        <f t="shared" si="374"/>
        <v>J</v>
      </c>
      <c r="J2233" s="19" t="str">
        <f t="shared" si="375"/>
        <v>N</v>
      </c>
      <c r="K2233" s="19" t="str">
        <f t="shared" si="376"/>
        <v>zzzz</v>
      </c>
      <c r="L2233" s="19" t="str">
        <f t="shared" si="377"/>
        <v>HO</v>
      </c>
      <c r="M2233" s="341" t="str">
        <f t="shared" si="378"/>
        <v>V</v>
      </c>
      <c r="N2233" s="359">
        <f t="shared" si="379"/>
        <v>5</v>
      </c>
      <c r="O2233" s="359" t="str">
        <f t="shared" si="380"/>
        <v/>
      </c>
      <c r="P2233" s="341" t="str">
        <f t="shared" si="381"/>
        <v/>
      </c>
      <c r="Q2233" s="359">
        <f t="shared" si="382"/>
        <v>5</v>
      </c>
      <c r="R2233" s="359">
        <f t="shared" si="383"/>
        <v>1845</v>
      </c>
      <c r="S2233" s="359">
        <f t="shared" si="384"/>
        <v>1845</v>
      </c>
    </row>
    <row r="2234" spans="1:19" ht="12.75" customHeight="1" thickBot="1" x14ac:dyDescent="0.25">
      <c r="A2234" s="31" t="s">
        <v>278</v>
      </c>
      <c r="B2234" s="31" t="s">
        <v>953</v>
      </c>
      <c r="C2234" s="31" t="s">
        <v>673</v>
      </c>
      <c r="F2234" s="31" t="s">
        <v>6</v>
      </c>
      <c r="G2234" s="354">
        <v>45314.450682870367</v>
      </c>
      <c r="H2234" s="354">
        <v>45314.450682870367</v>
      </c>
      <c r="I2234" s="19" t="str">
        <f t="shared" si="374"/>
        <v>J</v>
      </c>
      <c r="J2234" s="19" t="str">
        <f t="shared" si="375"/>
        <v>N</v>
      </c>
      <c r="K2234" s="19" t="str">
        <f t="shared" si="376"/>
        <v>zzzz</v>
      </c>
      <c r="L2234" s="19" t="str">
        <f t="shared" si="377"/>
        <v>HO</v>
      </c>
      <c r="M2234" s="31" t="str">
        <f t="shared" si="378"/>
        <v>V</v>
      </c>
      <c r="N2234" s="620" t="str">
        <f t="shared" si="379"/>
        <v/>
      </c>
      <c r="O2234" s="620" t="str">
        <f t="shared" si="380"/>
        <v/>
      </c>
      <c r="P2234" s="31" t="str">
        <f t="shared" si="381"/>
        <v/>
      </c>
      <c r="Q2234" s="620">
        <f t="shared" si="382"/>
        <v>1</v>
      </c>
      <c r="R2234" s="620">
        <f t="shared" si="383"/>
        <v>1846</v>
      </c>
      <c r="S2234" s="620">
        <f t="shared" si="384"/>
        <v>1846</v>
      </c>
    </row>
    <row r="2235" spans="1:19" ht="12.75" customHeight="1" thickBot="1" x14ac:dyDescent="0.25">
      <c r="A2235" s="31" t="s">
        <v>278</v>
      </c>
      <c r="B2235" s="31" t="s">
        <v>2291</v>
      </c>
      <c r="C2235" s="31" t="s">
        <v>673</v>
      </c>
      <c r="F2235" s="31" t="s">
        <v>8</v>
      </c>
      <c r="G2235" s="354">
        <v>45818.397650462961</v>
      </c>
      <c r="H2235" s="354">
        <v>45818.397650462961</v>
      </c>
      <c r="I2235" s="19" t="str">
        <f t="shared" si="374"/>
        <v>J</v>
      </c>
      <c r="J2235" s="19" t="str">
        <f t="shared" si="375"/>
        <v>N</v>
      </c>
      <c r="K2235" s="19" t="str">
        <f t="shared" si="376"/>
        <v>zzzz</v>
      </c>
      <c r="L2235" s="19" t="str">
        <f t="shared" si="377"/>
        <v>HO</v>
      </c>
      <c r="M2235" s="31" t="str">
        <f t="shared" si="378"/>
        <v>V</v>
      </c>
      <c r="N2235" s="620" t="str">
        <f t="shared" si="379"/>
        <v/>
      </c>
      <c r="O2235" s="620" t="str">
        <f t="shared" si="380"/>
        <v/>
      </c>
      <c r="P2235" s="31" t="str">
        <f t="shared" si="381"/>
        <v/>
      </c>
      <c r="Q2235" s="620">
        <f t="shared" si="382"/>
        <v>2</v>
      </c>
      <c r="R2235" s="620">
        <f t="shared" si="383"/>
        <v>1847</v>
      </c>
      <c r="S2235" s="620">
        <f t="shared" si="384"/>
        <v>1847</v>
      </c>
    </row>
    <row r="2236" spans="1:19" ht="12.75" customHeight="1" thickBot="1" x14ac:dyDescent="0.25">
      <c r="A2236" s="31" t="s">
        <v>278</v>
      </c>
      <c r="B2236" s="31" t="s">
        <v>953</v>
      </c>
      <c r="C2236" s="31" t="s">
        <v>673</v>
      </c>
      <c r="F2236" s="31" t="s">
        <v>9</v>
      </c>
      <c r="G2236" s="354">
        <v>45309.457256944443</v>
      </c>
      <c r="H2236" s="354">
        <v>45632.591863425929</v>
      </c>
      <c r="I2236" s="19" t="str">
        <f t="shared" si="374"/>
        <v>J</v>
      </c>
      <c r="J2236" s="19" t="str">
        <f t="shared" si="375"/>
        <v>N</v>
      </c>
      <c r="K2236" s="19" t="str">
        <f t="shared" si="376"/>
        <v>zzzz</v>
      </c>
      <c r="L2236" s="19" t="str">
        <f t="shared" si="377"/>
        <v>HO</v>
      </c>
      <c r="M2236" s="31" t="str">
        <f t="shared" si="378"/>
        <v>V</v>
      </c>
      <c r="N2236" s="620" t="str">
        <f t="shared" si="379"/>
        <v/>
      </c>
      <c r="O2236" s="620" t="str">
        <f t="shared" si="380"/>
        <v/>
      </c>
      <c r="P2236" s="31" t="str">
        <f t="shared" si="381"/>
        <v/>
      </c>
      <c r="Q2236" s="620">
        <f t="shared" si="382"/>
        <v>3</v>
      </c>
      <c r="R2236" s="620">
        <f t="shared" si="383"/>
        <v>1848</v>
      </c>
      <c r="S2236" s="620">
        <f t="shared" si="384"/>
        <v>1848</v>
      </c>
    </row>
    <row r="2237" spans="1:19" ht="12.75" customHeight="1" thickBot="1" x14ac:dyDescent="0.25">
      <c r="A2237" s="31" t="s">
        <v>278</v>
      </c>
      <c r="B2237" s="31" t="s">
        <v>953</v>
      </c>
      <c r="C2237" s="31" t="s">
        <v>673</v>
      </c>
      <c r="F2237" s="31" t="s">
        <v>11</v>
      </c>
      <c r="G2237" s="354">
        <v>44698.605590277781</v>
      </c>
      <c r="H2237" s="354">
        <v>45265.365706018521</v>
      </c>
      <c r="I2237" s="19" t="str">
        <f t="shared" si="374"/>
        <v>J</v>
      </c>
      <c r="J2237" s="19" t="str">
        <f t="shared" si="375"/>
        <v>N</v>
      </c>
      <c r="K2237" s="19" t="str">
        <f t="shared" si="376"/>
        <v>zzzz</v>
      </c>
      <c r="L2237" s="19" t="str">
        <f t="shared" si="377"/>
        <v>HO</v>
      </c>
      <c r="M2237" s="31" t="str">
        <f t="shared" si="378"/>
        <v>V</v>
      </c>
      <c r="N2237" s="620" t="str">
        <f t="shared" si="379"/>
        <v/>
      </c>
      <c r="O2237" s="620" t="str">
        <f t="shared" si="380"/>
        <v/>
      </c>
      <c r="P2237" s="31" t="str">
        <f t="shared" si="381"/>
        <v/>
      </c>
      <c r="Q2237" s="620">
        <f t="shared" si="382"/>
        <v>4</v>
      </c>
      <c r="R2237" s="620">
        <f t="shared" si="383"/>
        <v>1849</v>
      </c>
      <c r="S2237" s="620">
        <f t="shared" si="384"/>
        <v>1849</v>
      </c>
    </row>
    <row r="2238" spans="1:19" ht="12.75" customHeight="1" thickBot="1" x14ac:dyDescent="0.25">
      <c r="A2238" s="31" t="s">
        <v>278</v>
      </c>
      <c r="B2238" s="31" t="s">
        <v>953</v>
      </c>
      <c r="C2238" s="31" t="s">
        <v>673</v>
      </c>
      <c r="E2238" s="341">
        <v>48</v>
      </c>
      <c r="F2238" s="31" t="s">
        <v>15</v>
      </c>
      <c r="G2238" s="354">
        <v>43761.536874999998</v>
      </c>
      <c r="H2238" s="354">
        <v>44978.616793981484</v>
      </c>
      <c r="I2238" s="19" t="str">
        <f t="shared" si="374"/>
        <v>J</v>
      </c>
      <c r="J2238" s="19" t="str">
        <f t="shared" si="375"/>
        <v>N</v>
      </c>
      <c r="K2238" s="19" t="str">
        <f t="shared" si="376"/>
        <v>zzzz</v>
      </c>
      <c r="L2238" s="19" t="str">
        <f t="shared" si="377"/>
        <v>HO</v>
      </c>
      <c r="M2238" s="31" t="str">
        <f t="shared" si="378"/>
        <v>V</v>
      </c>
      <c r="N2238" s="620" t="str">
        <f t="shared" si="379"/>
        <v/>
      </c>
      <c r="O2238" s="620" t="str">
        <f t="shared" si="380"/>
        <v/>
      </c>
      <c r="P2238" s="31" t="str">
        <f t="shared" si="381"/>
        <v/>
      </c>
      <c r="Q2238" s="620">
        <f t="shared" si="382"/>
        <v>5</v>
      </c>
      <c r="R2238" s="620">
        <f t="shared" si="383"/>
        <v>1850</v>
      </c>
      <c r="S2238" s="620">
        <f t="shared" si="384"/>
        <v>1850</v>
      </c>
    </row>
    <row r="2239" spans="1:19" ht="12.75" customHeight="1" thickBot="1" x14ac:dyDescent="0.25">
      <c r="A2239" s="341" t="s">
        <v>278</v>
      </c>
      <c r="B2239" s="341" t="s">
        <v>953</v>
      </c>
      <c r="C2239" s="341" t="s">
        <v>673</v>
      </c>
      <c r="F2239" s="341" t="s">
        <v>12</v>
      </c>
      <c r="G2239" s="354">
        <v>45812.650057870371</v>
      </c>
      <c r="H2239" s="354">
        <v>45812.650057870371</v>
      </c>
      <c r="I2239" s="19" t="str">
        <f t="shared" si="374"/>
        <v>J</v>
      </c>
      <c r="J2239" s="19" t="str">
        <f t="shared" si="375"/>
        <v>N</v>
      </c>
      <c r="K2239" s="19" t="str">
        <f t="shared" si="376"/>
        <v>zzzz</v>
      </c>
      <c r="L2239" s="19" t="str">
        <f t="shared" si="377"/>
        <v>HO</v>
      </c>
      <c r="M2239" s="341" t="str">
        <f t="shared" si="378"/>
        <v>V</v>
      </c>
      <c r="N2239" s="359">
        <f t="shared" si="379"/>
        <v>6</v>
      </c>
      <c r="O2239" s="359" t="str">
        <f t="shared" si="380"/>
        <v/>
      </c>
      <c r="P2239" s="341" t="str">
        <f t="shared" si="381"/>
        <v/>
      </c>
      <c r="Q2239" s="359">
        <f t="shared" si="382"/>
        <v>6</v>
      </c>
      <c r="R2239" s="359">
        <f t="shared" si="383"/>
        <v>1851</v>
      </c>
      <c r="S2239" s="359">
        <f t="shared" si="384"/>
        <v>1851</v>
      </c>
    </row>
    <row r="2240" spans="1:19" ht="12.75" customHeight="1" thickBot="1" x14ac:dyDescent="0.25">
      <c r="A2240" s="341" t="s">
        <v>484</v>
      </c>
      <c r="B2240" s="341" t="s">
        <v>732</v>
      </c>
      <c r="C2240" s="341" t="s">
        <v>673</v>
      </c>
      <c r="F2240" s="341" t="s">
        <v>6</v>
      </c>
      <c r="G2240" s="354">
        <v>45314.458194444444</v>
      </c>
      <c r="H2240" s="354">
        <v>45314.458194444444</v>
      </c>
      <c r="I2240" s="19" t="str">
        <f t="shared" si="374"/>
        <v>J</v>
      </c>
      <c r="J2240" s="19" t="str">
        <f t="shared" si="375"/>
        <v>N</v>
      </c>
      <c r="K2240" s="19" t="str">
        <f t="shared" si="376"/>
        <v>zzzz</v>
      </c>
      <c r="L2240" s="19" t="str">
        <f t="shared" si="377"/>
        <v>NR</v>
      </c>
      <c r="M2240" s="341" t="str">
        <f t="shared" si="378"/>
        <v>V</v>
      </c>
      <c r="N2240" s="359" t="str">
        <f t="shared" si="379"/>
        <v/>
      </c>
      <c r="O2240" s="359" t="str">
        <f t="shared" si="380"/>
        <v/>
      </c>
      <c r="P2240" s="341" t="str">
        <f t="shared" si="381"/>
        <v/>
      </c>
      <c r="Q2240" s="359">
        <f t="shared" si="382"/>
        <v>1</v>
      </c>
      <c r="R2240" s="359">
        <f t="shared" si="383"/>
        <v>1852</v>
      </c>
      <c r="S2240" s="359">
        <f t="shared" si="384"/>
        <v>1852</v>
      </c>
    </row>
    <row r="2241" spans="1:19" ht="12.75" customHeight="1" thickBot="1" x14ac:dyDescent="0.25">
      <c r="A2241" s="31" t="s">
        <v>484</v>
      </c>
      <c r="B2241" s="31" t="s">
        <v>732</v>
      </c>
      <c r="C2241" s="31" t="s">
        <v>673</v>
      </c>
      <c r="F2241" s="31" t="s">
        <v>8</v>
      </c>
      <c r="G2241" s="354">
        <v>44246.416342592594</v>
      </c>
      <c r="H2241" s="354">
        <v>45565.423935185187</v>
      </c>
      <c r="I2241" s="19" t="str">
        <f t="shared" si="374"/>
        <v>J</v>
      </c>
      <c r="J2241" s="19" t="str">
        <f t="shared" si="375"/>
        <v>N</v>
      </c>
      <c r="K2241" s="19" t="str">
        <f t="shared" si="376"/>
        <v>zzzz</v>
      </c>
      <c r="L2241" s="19" t="str">
        <f t="shared" si="377"/>
        <v>NR</v>
      </c>
      <c r="M2241" s="31" t="str">
        <f t="shared" si="378"/>
        <v>V</v>
      </c>
      <c r="N2241" s="620" t="str">
        <f t="shared" si="379"/>
        <v/>
      </c>
      <c r="O2241" s="620" t="str">
        <f t="shared" si="380"/>
        <v/>
      </c>
      <c r="P2241" s="31" t="str">
        <f t="shared" si="381"/>
        <v/>
      </c>
      <c r="Q2241" s="620">
        <f t="shared" si="382"/>
        <v>2</v>
      </c>
      <c r="R2241" s="620">
        <f t="shared" si="383"/>
        <v>1853</v>
      </c>
      <c r="S2241" s="620">
        <f t="shared" si="384"/>
        <v>1853</v>
      </c>
    </row>
    <row r="2242" spans="1:19" ht="12.75" customHeight="1" thickBot="1" x14ac:dyDescent="0.25">
      <c r="A2242" s="31" t="s">
        <v>484</v>
      </c>
      <c r="B2242" s="31" t="s">
        <v>732</v>
      </c>
      <c r="C2242" s="31" t="s">
        <v>673</v>
      </c>
      <c r="F2242" s="31" t="s">
        <v>9</v>
      </c>
      <c r="G2242" s="354">
        <v>45309.466180555559</v>
      </c>
      <c r="H2242" s="354">
        <v>45632.6</v>
      </c>
      <c r="I2242" s="19" t="str">
        <f t="shared" ref="I2242:I2305" si="385">IF((LEN(A2242)&gt;2),"J","N")</f>
        <v>J</v>
      </c>
      <c r="J2242" s="19" t="str">
        <f t="shared" ref="J2242:J2305" si="386">IF((D2242&gt;0),"J","N")</f>
        <v>N</v>
      </c>
      <c r="K2242" s="19" t="str">
        <f t="shared" ref="K2242:K2305" si="387">IF((D2242&gt;0),(MID(D2242,1,2)),"zzzz")</f>
        <v>zzzz</v>
      </c>
      <c r="L2242" s="19" t="str">
        <f t="shared" ref="L2242:L2305" si="388">MID(A2242,1,2)</f>
        <v>NR</v>
      </c>
      <c r="M2242" s="31" t="str">
        <f t="shared" ref="M2242:M2305" si="389">MID(A2242,3,1)</f>
        <v>V</v>
      </c>
      <c r="N2242" s="620" t="str">
        <f t="shared" ref="N2242:N2305" si="390">IF(A2242=A2243,"",Q2242)</f>
        <v/>
      </c>
      <c r="O2242" s="620" t="str">
        <f t="shared" ref="O2242:O2305" si="391">IF(D2242=D2243,"",R2242)</f>
        <v/>
      </c>
      <c r="P2242" s="31" t="str">
        <f t="shared" ref="P2242:P2305" si="392">IF(K2242=K2243,"",S2242)</f>
        <v/>
      </c>
      <c r="Q2242" s="620">
        <f t="shared" ref="Q2242:Q2305" si="393">IF(A2242=A2241,Q2241+ 1,1)</f>
        <v>3</v>
      </c>
      <c r="R2242" s="620">
        <f t="shared" ref="R2242:R2305" si="394">IF(D2242=D2241,R2241+ 1,1)</f>
        <v>1854</v>
      </c>
      <c r="S2242" s="620">
        <f t="shared" ref="S2242:S2305" si="395">IF(K2242=K2241,S2241+ 1,1)</f>
        <v>1854</v>
      </c>
    </row>
    <row r="2243" spans="1:19" ht="12.75" customHeight="1" thickBot="1" x14ac:dyDescent="0.25">
      <c r="A2243" s="31" t="s">
        <v>484</v>
      </c>
      <c r="B2243" s="31" t="s">
        <v>732</v>
      </c>
      <c r="C2243" s="31" t="s">
        <v>673</v>
      </c>
      <c r="F2243" s="31" t="s">
        <v>11</v>
      </c>
      <c r="G2243" s="354">
        <v>45799.352164351854</v>
      </c>
      <c r="H2243" s="354">
        <v>45799.352164351854</v>
      </c>
      <c r="I2243" s="19" t="str">
        <f t="shared" si="385"/>
        <v>J</v>
      </c>
      <c r="J2243" s="19" t="str">
        <f t="shared" si="386"/>
        <v>N</v>
      </c>
      <c r="K2243" s="19" t="str">
        <f t="shared" si="387"/>
        <v>zzzz</v>
      </c>
      <c r="L2243" s="19" t="str">
        <f t="shared" si="388"/>
        <v>NR</v>
      </c>
      <c r="M2243" s="31" t="str">
        <f t="shared" si="389"/>
        <v>V</v>
      </c>
      <c r="N2243" s="620" t="str">
        <f t="shared" si="390"/>
        <v/>
      </c>
      <c r="O2243" s="620" t="str">
        <f t="shared" si="391"/>
        <v/>
      </c>
      <c r="P2243" s="31" t="str">
        <f t="shared" si="392"/>
        <v/>
      </c>
      <c r="Q2243" s="620">
        <f t="shared" si="393"/>
        <v>4</v>
      </c>
      <c r="R2243" s="620">
        <f t="shared" si="394"/>
        <v>1855</v>
      </c>
      <c r="S2243" s="620">
        <f t="shared" si="395"/>
        <v>1855</v>
      </c>
    </row>
    <row r="2244" spans="1:19" ht="12.75" customHeight="1" thickBot="1" x14ac:dyDescent="0.25">
      <c r="A2244" s="31" t="s">
        <v>484</v>
      </c>
      <c r="B2244" s="31" t="s">
        <v>732</v>
      </c>
      <c r="C2244" s="31" t="s">
        <v>673</v>
      </c>
      <c r="F2244" s="31" t="s">
        <v>15</v>
      </c>
      <c r="G2244" s="354">
        <v>44523</v>
      </c>
      <c r="H2244" s="354">
        <v>45660.395821759259</v>
      </c>
      <c r="I2244" s="19" t="str">
        <f t="shared" si="385"/>
        <v>J</v>
      </c>
      <c r="J2244" s="19" t="str">
        <f t="shared" si="386"/>
        <v>N</v>
      </c>
      <c r="K2244" s="19" t="str">
        <f t="shared" si="387"/>
        <v>zzzz</v>
      </c>
      <c r="L2244" s="19" t="str">
        <f t="shared" si="388"/>
        <v>NR</v>
      </c>
      <c r="M2244" s="31" t="str">
        <f t="shared" si="389"/>
        <v>V</v>
      </c>
      <c r="N2244" s="620" t="str">
        <f t="shared" si="390"/>
        <v/>
      </c>
      <c r="O2244" s="620" t="str">
        <f t="shared" si="391"/>
        <v/>
      </c>
      <c r="P2244" s="31" t="str">
        <f t="shared" si="392"/>
        <v/>
      </c>
      <c r="Q2244" s="620">
        <f t="shared" si="393"/>
        <v>5</v>
      </c>
      <c r="R2244" s="620">
        <f t="shared" si="394"/>
        <v>1856</v>
      </c>
      <c r="S2244" s="620">
        <f t="shared" si="395"/>
        <v>1856</v>
      </c>
    </row>
    <row r="2245" spans="1:19" ht="12.75" customHeight="1" thickBot="1" x14ac:dyDescent="0.25">
      <c r="A2245" s="31" t="s">
        <v>484</v>
      </c>
      <c r="B2245" s="31" t="s">
        <v>732</v>
      </c>
      <c r="C2245" s="31" t="s">
        <v>673</v>
      </c>
      <c r="F2245" s="31" t="s">
        <v>12</v>
      </c>
      <c r="G2245" s="354">
        <v>45812.671249999999</v>
      </c>
      <c r="H2245" s="354">
        <v>45812.671249999999</v>
      </c>
      <c r="I2245" s="19" t="str">
        <f t="shared" si="385"/>
        <v>J</v>
      </c>
      <c r="J2245" s="19" t="str">
        <f t="shared" si="386"/>
        <v>N</v>
      </c>
      <c r="K2245" s="19" t="str">
        <f t="shared" si="387"/>
        <v>zzzz</v>
      </c>
      <c r="L2245" s="19" t="str">
        <f t="shared" si="388"/>
        <v>NR</v>
      </c>
      <c r="M2245" s="31" t="str">
        <f t="shared" si="389"/>
        <v>V</v>
      </c>
      <c r="N2245" s="620">
        <f t="shared" si="390"/>
        <v>6</v>
      </c>
      <c r="O2245" s="620" t="str">
        <f t="shared" si="391"/>
        <v/>
      </c>
      <c r="P2245" s="31" t="str">
        <f t="shared" si="392"/>
        <v/>
      </c>
      <c r="Q2245" s="620">
        <f t="shared" si="393"/>
        <v>6</v>
      </c>
      <c r="R2245" s="620">
        <f t="shared" si="394"/>
        <v>1857</v>
      </c>
      <c r="S2245" s="620">
        <f t="shared" si="395"/>
        <v>1857</v>
      </c>
    </row>
    <row r="2246" spans="1:19" ht="12.75" customHeight="1" thickBot="1" x14ac:dyDescent="0.25">
      <c r="A2246" s="31" t="s">
        <v>407</v>
      </c>
      <c r="B2246" s="31" t="s">
        <v>602</v>
      </c>
      <c r="C2246" s="31" t="s">
        <v>673</v>
      </c>
      <c r="F2246" s="31" t="s">
        <v>6</v>
      </c>
      <c r="G2246" s="354">
        <v>45314.471550925926</v>
      </c>
      <c r="H2246" s="354">
        <v>45314.471550925926</v>
      </c>
      <c r="I2246" s="19" t="str">
        <f t="shared" si="385"/>
        <v>J</v>
      </c>
      <c r="J2246" s="19" t="str">
        <f t="shared" si="386"/>
        <v>N</v>
      </c>
      <c r="K2246" s="19" t="str">
        <f t="shared" si="387"/>
        <v>zzzz</v>
      </c>
      <c r="L2246" s="19" t="str">
        <f t="shared" si="388"/>
        <v>RB</v>
      </c>
      <c r="M2246" s="31" t="str">
        <f t="shared" si="389"/>
        <v>V</v>
      </c>
      <c r="N2246" s="620" t="str">
        <f t="shared" si="390"/>
        <v/>
      </c>
      <c r="O2246" s="620" t="str">
        <f t="shared" si="391"/>
        <v/>
      </c>
      <c r="P2246" s="31" t="str">
        <f t="shared" si="392"/>
        <v/>
      </c>
      <c r="Q2246" s="620">
        <f t="shared" si="393"/>
        <v>1</v>
      </c>
      <c r="R2246" s="620">
        <f t="shared" si="394"/>
        <v>1858</v>
      </c>
      <c r="S2246" s="620">
        <f t="shared" si="395"/>
        <v>1858</v>
      </c>
    </row>
    <row r="2247" spans="1:19" ht="12.75" customHeight="1" thickBot="1" x14ac:dyDescent="0.25">
      <c r="A2247" s="31" t="s">
        <v>407</v>
      </c>
      <c r="B2247" s="31" t="s">
        <v>602</v>
      </c>
      <c r="C2247" s="31" t="s">
        <v>673</v>
      </c>
      <c r="F2247" s="31" t="s">
        <v>16</v>
      </c>
      <c r="G2247" s="354">
        <v>44083.437002314815</v>
      </c>
      <c r="H2247" s="354">
        <v>44601.427557870367</v>
      </c>
      <c r="I2247" s="19" t="str">
        <f t="shared" si="385"/>
        <v>J</v>
      </c>
      <c r="J2247" s="19" t="str">
        <f t="shared" si="386"/>
        <v>N</v>
      </c>
      <c r="K2247" s="19" t="str">
        <f t="shared" si="387"/>
        <v>zzzz</v>
      </c>
      <c r="L2247" s="19" t="str">
        <f t="shared" si="388"/>
        <v>RB</v>
      </c>
      <c r="M2247" s="31" t="str">
        <f t="shared" si="389"/>
        <v>V</v>
      </c>
      <c r="N2247" s="620" t="str">
        <f t="shared" si="390"/>
        <v/>
      </c>
      <c r="O2247" s="620" t="str">
        <f t="shared" si="391"/>
        <v/>
      </c>
      <c r="P2247" s="31" t="str">
        <f t="shared" si="392"/>
        <v/>
      </c>
      <c r="Q2247" s="620">
        <f t="shared" si="393"/>
        <v>2</v>
      </c>
      <c r="R2247" s="620">
        <f t="shared" si="394"/>
        <v>1859</v>
      </c>
      <c r="S2247" s="620">
        <f t="shared" si="395"/>
        <v>1859</v>
      </c>
    </row>
    <row r="2248" spans="1:19" ht="12.75" customHeight="1" thickBot="1" x14ac:dyDescent="0.25">
      <c r="A2248" s="31" t="s">
        <v>407</v>
      </c>
      <c r="B2248" s="31" t="s">
        <v>602</v>
      </c>
      <c r="C2248" s="31" t="s">
        <v>673</v>
      </c>
      <c r="F2248" s="31" t="s">
        <v>9</v>
      </c>
      <c r="G2248" s="354">
        <v>45309.496655092589</v>
      </c>
      <c r="H2248" s="354">
        <v>45632.610497685186</v>
      </c>
      <c r="I2248" s="19" t="str">
        <f t="shared" si="385"/>
        <v>J</v>
      </c>
      <c r="J2248" s="19" t="str">
        <f t="shared" si="386"/>
        <v>N</v>
      </c>
      <c r="K2248" s="19" t="str">
        <f t="shared" si="387"/>
        <v>zzzz</v>
      </c>
      <c r="L2248" s="19" t="str">
        <f t="shared" si="388"/>
        <v>RB</v>
      </c>
      <c r="M2248" s="31" t="str">
        <f t="shared" si="389"/>
        <v>V</v>
      </c>
      <c r="N2248" s="620" t="str">
        <f t="shared" si="390"/>
        <v/>
      </c>
      <c r="O2248" s="620" t="str">
        <f t="shared" si="391"/>
        <v/>
      </c>
      <c r="P2248" s="31" t="str">
        <f t="shared" si="392"/>
        <v/>
      </c>
      <c r="Q2248" s="620">
        <f t="shared" si="393"/>
        <v>3</v>
      </c>
      <c r="R2248" s="620">
        <f t="shared" si="394"/>
        <v>1860</v>
      </c>
      <c r="S2248" s="620">
        <f t="shared" si="395"/>
        <v>1860</v>
      </c>
    </row>
    <row r="2249" spans="1:19" ht="12.75" customHeight="1" thickBot="1" x14ac:dyDescent="0.25">
      <c r="A2249" s="31" t="s">
        <v>407</v>
      </c>
      <c r="B2249" s="31" t="s">
        <v>602</v>
      </c>
      <c r="C2249" s="31" t="s">
        <v>673</v>
      </c>
      <c r="F2249" s="31" t="s">
        <v>11</v>
      </c>
      <c r="G2249" s="354">
        <v>45803.594988425924</v>
      </c>
      <c r="H2249" s="354">
        <v>45803.594988425924</v>
      </c>
      <c r="I2249" s="19" t="str">
        <f t="shared" si="385"/>
        <v>J</v>
      </c>
      <c r="J2249" s="19" t="str">
        <f t="shared" si="386"/>
        <v>N</v>
      </c>
      <c r="K2249" s="19" t="str">
        <f t="shared" si="387"/>
        <v>zzzz</v>
      </c>
      <c r="L2249" s="19" t="str">
        <f t="shared" si="388"/>
        <v>RB</v>
      </c>
      <c r="M2249" s="31" t="str">
        <f t="shared" si="389"/>
        <v>V</v>
      </c>
      <c r="N2249" s="620" t="str">
        <f t="shared" si="390"/>
        <v/>
      </c>
      <c r="O2249" s="620" t="str">
        <f t="shared" si="391"/>
        <v/>
      </c>
      <c r="P2249" s="31" t="str">
        <f t="shared" si="392"/>
        <v/>
      </c>
      <c r="Q2249" s="620">
        <f t="shared" si="393"/>
        <v>4</v>
      </c>
      <c r="R2249" s="620">
        <f t="shared" si="394"/>
        <v>1861</v>
      </c>
      <c r="S2249" s="620">
        <f t="shared" si="395"/>
        <v>1861</v>
      </c>
    </row>
    <row r="2250" spans="1:19" ht="12.75" customHeight="1" thickBot="1" x14ac:dyDescent="0.25">
      <c r="A2250" s="341" t="s">
        <v>407</v>
      </c>
      <c r="B2250" s="341" t="s">
        <v>602</v>
      </c>
      <c r="C2250" s="341" t="s">
        <v>673</v>
      </c>
      <c r="F2250" s="341" t="s">
        <v>15</v>
      </c>
      <c r="G2250" s="354">
        <v>43950.461238425924</v>
      </c>
      <c r="H2250" s="354">
        <v>45660.403055555558</v>
      </c>
      <c r="I2250" s="19" t="str">
        <f t="shared" si="385"/>
        <v>J</v>
      </c>
      <c r="J2250" s="19" t="str">
        <f t="shared" si="386"/>
        <v>N</v>
      </c>
      <c r="K2250" s="19" t="str">
        <f t="shared" si="387"/>
        <v>zzzz</v>
      </c>
      <c r="L2250" s="19" t="str">
        <f t="shared" si="388"/>
        <v>RB</v>
      </c>
      <c r="M2250" s="341" t="str">
        <f t="shared" si="389"/>
        <v>V</v>
      </c>
      <c r="N2250" s="359" t="str">
        <f t="shared" si="390"/>
        <v/>
      </c>
      <c r="O2250" s="359" t="str">
        <f t="shared" si="391"/>
        <v/>
      </c>
      <c r="P2250" s="341" t="str">
        <f t="shared" si="392"/>
        <v/>
      </c>
      <c r="Q2250" s="359">
        <f t="shared" si="393"/>
        <v>5</v>
      </c>
      <c r="R2250" s="359">
        <f t="shared" si="394"/>
        <v>1862</v>
      </c>
      <c r="S2250" s="359">
        <f t="shared" si="395"/>
        <v>1862</v>
      </c>
    </row>
    <row r="2251" spans="1:19" ht="12.75" customHeight="1" thickBot="1" x14ac:dyDescent="0.25">
      <c r="A2251" s="31" t="s">
        <v>407</v>
      </c>
      <c r="B2251" s="31" t="s">
        <v>602</v>
      </c>
      <c r="C2251" s="31" t="s">
        <v>673</v>
      </c>
      <c r="F2251" s="31" t="s">
        <v>12</v>
      </c>
      <c r="G2251" s="354">
        <v>38908.546215277776</v>
      </c>
      <c r="H2251" s="354">
        <v>42591.456469907411</v>
      </c>
      <c r="I2251" s="19" t="str">
        <f t="shared" si="385"/>
        <v>J</v>
      </c>
      <c r="J2251" s="19" t="str">
        <f t="shared" si="386"/>
        <v>N</v>
      </c>
      <c r="K2251" s="19" t="str">
        <f t="shared" si="387"/>
        <v>zzzz</v>
      </c>
      <c r="L2251" s="19" t="str">
        <f t="shared" si="388"/>
        <v>RB</v>
      </c>
      <c r="M2251" s="31" t="str">
        <f t="shared" si="389"/>
        <v>V</v>
      </c>
      <c r="N2251" s="620" t="str">
        <f t="shared" si="390"/>
        <v/>
      </c>
      <c r="O2251" s="620" t="str">
        <f t="shared" si="391"/>
        <v/>
      </c>
      <c r="P2251" s="31" t="str">
        <f t="shared" si="392"/>
        <v/>
      </c>
      <c r="Q2251" s="620">
        <f t="shared" si="393"/>
        <v>6</v>
      </c>
      <c r="R2251" s="620">
        <f t="shared" si="394"/>
        <v>1863</v>
      </c>
      <c r="S2251" s="620">
        <f t="shared" si="395"/>
        <v>1863</v>
      </c>
    </row>
    <row r="2252" spans="1:19" ht="12.75" customHeight="1" thickBot="1" x14ac:dyDescent="0.25">
      <c r="A2252" s="31" t="s">
        <v>407</v>
      </c>
      <c r="B2252" s="31" t="s">
        <v>602</v>
      </c>
      <c r="C2252" s="31" t="s">
        <v>673</v>
      </c>
      <c r="F2252" s="31" t="s">
        <v>13</v>
      </c>
      <c r="G2252" s="354">
        <v>43809.452881944446</v>
      </c>
      <c r="H2252" s="354">
        <v>45538.638182870367</v>
      </c>
      <c r="I2252" s="19" t="str">
        <f t="shared" si="385"/>
        <v>J</v>
      </c>
      <c r="J2252" s="19" t="str">
        <f t="shared" si="386"/>
        <v>N</v>
      </c>
      <c r="K2252" s="19" t="str">
        <f t="shared" si="387"/>
        <v>zzzz</v>
      </c>
      <c r="L2252" s="19" t="str">
        <f t="shared" si="388"/>
        <v>RB</v>
      </c>
      <c r="M2252" s="31" t="str">
        <f t="shared" si="389"/>
        <v>V</v>
      </c>
      <c r="N2252" s="620">
        <f t="shared" si="390"/>
        <v>7</v>
      </c>
      <c r="O2252" s="620" t="str">
        <f t="shared" si="391"/>
        <v/>
      </c>
      <c r="P2252" s="31" t="str">
        <f t="shared" si="392"/>
        <v/>
      </c>
      <c r="Q2252" s="620">
        <f t="shared" si="393"/>
        <v>7</v>
      </c>
      <c r="R2252" s="620">
        <f t="shared" si="394"/>
        <v>1864</v>
      </c>
      <c r="S2252" s="620">
        <f t="shared" si="395"/>
        <v>1864</v>
      </c>
    </row>
    <row r="2253" spans="1:19" ht="12.75" customHeight="1" thickBot="1" x14ac:dyDescent="0.25">
      <c r="A2253" s="341" t="s">
        <v>861</v>
      </c>
      <c r="B2253" s="341" t="s">
        <v>862</v>
      </c>
      <c r="C2253" s="341" t="s">
        <v>673</v>
      </c>
      <c r="F2253" s="341" t="s">
        <v>6</v>
      </c>
      <c r="G2253" s="354">
        <v>45314.476550925923</v>
      </c>
      <c r="H2253" s="354">
        <v>45314.476550925923</v>
      </c>
      <c r="I2253" s="19" t="str">
        <f t="shared" si="385"/>
        <v>J</v>
      </c>
      <c r="J2253" s="19" t="str">
        <f t="shared" si="386"/>
        <v>N</v>
      </c>
      <c r="K2253" s="19" t="str">
        <f t="shared" si="387"/>
        <v>zzzz</v>
      </c>
      <c r="L2253" s="19" t="str">
        <f t="shared" si="388"/>
        <v>RB</v>
      </c>
      <c r="M2253" s="341" t="str">
        <f t="shared" si="389"/>
        <v>V</v>
      </c>
      <c r="N2253" s="359" t="str">
        <f t="shared" si="390"/>
        <v/>
      </c>
      <c r="O2253" s="359" t="str">
        <f t="shared" si="391"/>
        <v/>
      </c>
      <c r="P2253" s="341" t="str">
        <f t="shared" si="392"/>
        <v/>
      </c>
      <c r="Q2253" s="359">
        <f t="shared" si="393"/>
        <v>1</v>
      </c>
      <c r="R2253" s="359">
        <f t="shared" si="394"/>
        <v>1865</v>
      </c>
      <c r="S2253" s="359">
        <f t="shared" si="395"/>
        <v>1865</v>
      </c>
    </row>
    <row r="2254" spans="1:19" ht="12.75" customHeight="1" thickBot="1" x14ac:dyDescent="0.25">
      <c r="A2254" s="31" t="s">
        <v>861</v>
      </c>
      <c r="B2254" s="31" t="s">
        <v>862</v>
      </c>
      <c r="C2254" s="31" t="s">
        <v>673</v>
      </c>
      <c r="F2254" s="31" t="s">
        <v>9</v>
      </c>
      <c r="G2254" s="354">
        <v>45309.496828703705</v>
      </c>
      <c r="H2254" s="354">
        <v>45632.610752314817</v>
      </c>
      <c r="I2254" s="19" t="str">
        <f t="shared" si="385"/>
        <v>J</v>
      </c>
      <c r="J2254" s="19" t="str">
        <f t="shared" si="386"/>
        <v>N</v>
      </c>
      <c r="K2254" s="19" t="str">
        <f t="shared" si="387"/>
        <v>zzzz</v>
      </c>
      <c r="L2254" s="19" t="str">
        <f t="shared" si="388"/>
        <v>RB</v>
      </c>
      <c r="M2254" s="31" t="str">
        <f t="shared" si="389"/>
        <v>V</v>
      </c>
      <c r="N2254" s="620" t="str">
        <f t="shared" si="390"/>
        <v/>
      </c>
      <c r="O2254" s="620" t="str">
        <f t="shared" si="391"/>
        <v/>
      </c>
      <c r="P2254" s="31" t="str">
        <f t="shared" si="392"/>
        <v/>
      </c>
      <c r="Q2254" s="620">
        <f t="shared" si="393"/>
        <v>2</v>
      </c>
      <c r="R2254" s="620">
        <f t="shared" si="394"/>
        <v>1866</v>
      </c>
      <c r="S2254" s="620">
        <f t="shared" si="395"/>
        <v>1866</v>
      </c>
    </row>
    <row r="2255" spans="1:19" ht="12.75" customHeight="1" thickBot="1" x14ac:dyDescent="0.25">
      <c r="A2255" s="31" t="s">
        <v>861</v>
      </c>
      <c r="B2255" s="31" t="s">
        <v>862</v>
      </c>
      <c r="C2255" s="31" t="s">
        <v>673</v>
      </c>
      <c r="F2255" s="31" t="s">
        <v>11</v>
      </c>
      <c r="G2255" s="354">
        <v>45820.335127314815</v>
      </c>
      <c r="H2255" s="354">
        <v>45820.335127314815</v>
      </c>
      <c r="I2255" s="19" t="str">
        <f t="shared" si="385"/>
        <v>J</v>
      </c>
      <c r="J2255" s="19" t="str">
        <f t="shared" si="386"/>
        <v>N</v>
      </c>
      <c r="K2255" s="19" t="str">
        <f t="shared" si="387"/>
        <v>zzzz</v>
      </c>
      <c r="L2255" s="19" t="str">
        <f t="shared" si="388"/>
        <v>RB</v>
      </c>
      <c r="M2255" s="31" t="str">
        <f t="shared" si="389"/>
        <v>V</v>
      </c>
      <c r="N2255" s="620" t="str">
        <f t="shared" si="390"/>
        <v/>
      </c>
      <c r="O2255" s="620" t="str">
        <f t="shared" si="391"/>
        <v/>
      </c>
      <c r="P2255" s="31" t="str">
        <f t="shared" si="392"/>
        <v/>
      </c>
      <c r="Q2255" s="620">
        <f t="shared" si="393"/>
        <v>3</v>
      </c>
      <c r="R2255" s="620">
        <f t="shared" si="394"/>
        <v>1867</v>
      </c>
      <c r="S2255" s="620">
        <f t="shared" si="395"/>
        <v>1867</v>
      </c>
    </row>
    <row r="2256" spans="1:19" ht="12.75" customHeight="1" thickBot="1" x14ac:dyDescent="0.25">
      <c r="A2256" s="341" t="s">
        <v>861</v>
      </c>
      <c r="B2256" s="341" t="s">
        <v>862</v>
      </c>
      <c r="C2256" s="341" t="s">
        <v>673</v>
      </c>
      <c r="F2256" s="341" t="s">
        <v>15</v>
      </c>
      <c r="G2256" s="354">
        <v>44523</v>
      </c>
      <c r="H2256" s="354">
        <v>45660.40315972222</v>
      </c>
      <c r="I2256" s="19" t="str">
        <f t="shared" si="385"/>
        <v>J</v>
      </c>
      <c r="J2256" s="19" t="str">
        <f t="shared" si="386"/>
        <v>N</v>
      </c>
      <c r="K2256" s="19" t="str">
        <f t="shared" si="387"/>
        <v>zzzz</v>
      </c>
      <c r="L2256" s="19" t="str">
        <f t="shared" si="388"/>
        <v>RB</v>
      </c>
      <c r="M2256" s="341" t="str">
        <f t="shared" si="389"/>
        <v>V</v>
      </c>
      <c r="N2256" s="359" t="str">
        <f t="shared" si="390"/>
        <v/>
      </c>
      <c r="O2256" s="359" t="str">
        <f t="shared" si="391"/>
        <v/>
      </c>
      <c r="P2256" s="341" t="str">
        <f t="shared" si="392"/>
        <v/>
      </c>
      <c r="Q2256" s="359">
        <f t="shared" si="393"/>
        <v>4</v>
      </c>
      <c r="R2256" s="359">
        <f t="shared" si="394"/>
        <v>1868</v>
      </c>
      <c r="S2256" s="359">
        <f t="shared" si="395"/>
        <v>1868</v>
      </c>
    </row>
    <row r="2257" spans="1:19" ht="12.75" customHeight="1" thickBot="1" x14ac:dyDescent="0.25">
      <c r="A2257" s="31" t="s">
        <v>861</v>
      </c>
      <c r="B2257" s="31" t="s">
        <v>862</v>
      </c>
      <c r="C2257" s="31" t="s">
        <v>673</v>
      </c>
      <c r="F2257" s="31" t="s">
        <v>12</v>
      </c>
      <c r="G2257" s="354">
        <v>44384.457268518519</v>
      </c>
      <c r="H2257" s="354">
        <v>44384.457268518519</v>
      </c>
      <c r="I2257" s="19" t="str">
        <f t="shared" si="385"/>
        <v>J</v>
      </c>
      <c r="J2257" s="19" t="str">
        <f t="shared" si="386"/>
        <v>N</v>
      </c>
      <c r="K2257" s="19" t="str">
        <f t="shared" si="387"/>
        <v>zzzz</v>
      </c>
      <c r="L2257" s="19" t="str">
        <f t="shared" si="388"/>
        <v>RB</v>
      </c>
      <c r="M2257" s="31" t="str">
        <f t="shared" si="389"/>
        <v>V</v>
      </c>
      <c r="N2257" s="620">
        <f t="shared" si="390"/>
        <v>5</v>
      </c>
      <c r="O2257" s="620" t="str">
        <f t="shared" si="391"/>
        <v/>
      </c>
      <c r="P2257" s="31" t="str">
        <f t="shared" si="392"/>
        <v/>
      </c>
      <c r="Q2257" s="620">
        <f t="shared" si="393"/>
        <v>5</v>
      </c>
      <c r="R2257" s="620">
        <f t="shared" si="394"/>
        <v>1869</v>
      </c>
      <c r="S2257" s="620">
        <f t="shared" si="395"/>
        <v>1869</v>
      </c>
    </row>
    <row r="2258" spans="1:19" ht="12.75" customHeight="1" thickBot="1" x14ac:dyDescent="0.25">
      <c r="A2258" s="341" t="s">
        <v>398</v>
      </c>
      <c r="B2258" s="341" t="s">
        <v>606</v>
      </c>
      <c r="C2258" s="341" t="s">
        <v>673</v>
      </c>
      <c r="F2258" s="341" t="s">
        <v>6</v>
      </c>
      <c r="G2258" s="354">
        <v>45314.477118055554</v>
      </c>
      <c r="H2258" s="354">
        <v>45314.477118055554</v>
      </c>
      <c r="I2258" s="19" t="str">
        <f t="shared" si="385"/>
        <v>J</v>
      </c>
      <c r="J2258" s="19" t="str">
        <f t="shared" si="386"/>
        <v>N</v>
      </c>
      <c r="K2258" s="19" t="str">
        <f t="shared" si="387"/>
        <v>zzzz</v>
      </c>
      <c r="L2258" s="19" t="str">
        <f t="shared" si="388"/>
        <v>RM</v>
      </c>
      <c r="M2258" s="341" t="str">
        <f t="shared" si="389"/>
        <v>V</v>
      </c>
      <c r="N2258" s="359" t="str">
        <f t="shared" si="390"/>
        <v/>
      </c>
      <c r="O2258" s="359" t="str">
        <f t="shared" si="391"/>
        <v/>
      </c>
      <c r="P2258" s="341" t="str">
        <f t="shared" si="392"/>
        <v/>
      </c>
      <c r="Q2258" s="359">
        <f t="shared" si="393"/>
        <v>1</v>
      </c>
      <c r="R2258" s="359">
        <f t="shared" si="394"/>
        <v>1870</v>
      </c>
      <c r="S2258" s="359">
        <f t="shared" si="395"/>
        <v>1870</v>
      </c>
    </row>
    <row r="2259" spans="1:19" ht="12.75" customHeight="1" thickBot="1" x14ac:dyDescent="0.25">
      <c r="A2259" s="31" t="s">
        <v>398</v>
      </c>
      <c r="B2259" s="31" t="s">
        <v>572</v>
      </c>
      <c r="C2259" s="31" t="s">
        <v>673</v>
      </c>
      <c r="F2259" s="31" t="s">
        <v>7</v>
      </c>
      <c r="G2259" s="354">
        <v>41563</v>
      </c>
      <c r="H2259" s="354">
        <v>44984.670416666668</v>
      </c>
      <c r="I2259" s="19" t="str">
        <f t="shared" si="385"/>
        <v>J</v>
      </c>
      <c r="J2259" s="19" t="str">
        <f t="shared" si="386"/>
        <v>N</v>
      </c>
      <c r="K2259" s="19" t="str">
        <f t="shared" si="387"/>
        <v>zzzz</v>
      </c>
      <c r="L2259" s="19" t="str">
        <f t="shared" si="388"/>
        <v>RM</v>
      </c>
      <c r="M2259" s="31" t="str">
        <f t="shared" si="389"/>
        <v>V</v>
      </c>
      <c r="N2259" s="620" t="str">
        <f t="shared" si="390"/>
        <v/>
      </c>
      <c r="O2259" s="620" t="str">
        <f t="shared" si="391"/>
        <v/>
      </c>
      <c r="P2259" s="31" t="str">
        <f t="shared" si="392"/>
        <v/>
      </c>
      <c r="Q2259" s="620">
        <f t="shared" si="393"/>
        <v>2</v>
      </c>
      <c r="R2259" s="620">
        <f t="shared" si="394"/>
        <v>1871</v>
      </c>
      <c r="S2259" s="620">
        <f t="shared" si="395"/>
        <v>1871</v>
      </c>
    </row>
    <row r="2260" spans="1:19" ht="12.75" customHeight="1" thickBot="1" x14ac:dyDescent="0.25">
      <c r="A2260" s="341" t="s">
        <v>398</v>
      </c>
      <c r="B2260" s="341" t="s">
        <v>606</v>
      </c>
      <c r="C2260" s="341" t="s">
        <v>673</v>
      </c>
      <c r="F2260" s="341" t="s">
        <v>16</v>
      </c>
      <c r="G2260" s="354">
        <v>37648.642557870371</v>
      </c>
      <c r="H2260" s="354">
        <v>45743.546481481484</v>
      </c>
      <c r="I2260" s="19" t="str">
        <f t="shared" si="385"/>
        <v>J</v>
      </c>
      <c r="J2260" s="19" t="str">
        <f t="shared" si="386"/>
        <v>N</v>
      </c>
      <c r="K2260" s="19" t="str">
        <f t="shared" si="387"/>
        <v>zzzz</v>
      </c>
      <c r="L2260" s="19" t="str">
        <f t="shared" si="388"/>
        <v>RM</v>
      </c>
      <c r="M2260" s="341" t="str">
        <f t="shared" si="389"/>
        <v>V</v>
      </c>
      <c r="N2260" s="359" t="str">
        <f t="shared" si="390"/>
        <v/>
      </c>
      <c r="O2260" s="359" t="str">
        <f t="shared" si="391"/>
        <v/>
      </c>
      <c r="P2260" s="341" t="str">
        <f t="shared" si="392"/>
        <v/>
      </c>
      <c r="Q2260" s="359">
        <f t="shared" si="393"/>
        <v>3</v>
      </c>
      <c r="R2260" s="359">
        <f t="shared" si="394"/>
        <v>1872</v>
      </c>
      <c r="S2260" s="359">
        <f t="shared" si="395"/>
        <v>1872</v>
      </c>
    </row>
    <row r="2261" spans="1:19" ht="12.75" customHeight="1" thickBot="1" x14ac:dyDescent="0.25">
      <c r="A2261" s="341" t="s">
        <v>398</v>
      </c>
      <c r="B2261" s="341" t="s">
        <v>606</v>
      </c>
      <c r="C2261" s="341" t="s">
        <v>673</v>
      </c>
      <c r="F2261" s="341" t="s">
        <v>9</v>
      </c>
      <c r="G2261" s="354">
        <v>43117.521516203706</v>
      </c>
      <c r="H2261" s="354">
        <v>45632.611666666664</v>
      </c>
      <c r="I2261" s="19" t="str">
        <f t="shared" si="385"/>
        <v>J</v>
      </c>
      <c r="J2261" s="19" t="str">
        <f t="shared" si="386"/>
        <v>N</v>
      </c>
      <c r="K2261" s="19" t="str">
        <f t="shared" si="387"/>
        <v>zzzz</v>
      </c>
      <c r="L2261" s="19" t="str">
        <f t="shared" si="388"/>
        <v>RM</v>
      </c>
      <c r="M2261" s="341" t="str">
        <f t="shared" si="389"/>
        <v>V</v>
      </c>
      <c r="N2261" s="359" t="str">
        <f t="shared" si="390"/>
        <v/>
      </c>
      <c r="O2261" s="359" t="str">
        <f t="shared" si="391"/>
        <v/>
      </c>
      <c r="P2261" s="341" t="str">
        <f t="shared" si="392"/>
        <v/>
      </c>
      <c r="Q2261" s="359">
        <f t="shared" si="393"/>
        <v>4</v>
      </c>
      <c r="R2261" s="359">
        <f t="shared" si="394"/>
        <v>1873</v>
      </c>
      <c r="S2261" s="359">
        <f t="shared" si="395"/>
        <v>1873</v>
      </c>
    </row>
    <row r="2262" spans="1:19" ht="12.75" customHeight="1" thickBot="1" x14ac:dyDescent="0.25">
      <c r="A2262" s="341" t="s">
        <v>398</v>
      </c>
      <c r="B2262" s="341" t="s">
        <v>606</v>
      </c>
      <c r="C2262" s="341" t="s">
        <v>673</v>
      </c>
      <c r="F2262" s="341" t="s">
        <v>10</v>
      </c>
      <c r="G2262" s="354">
        <v>40599.484942129631</v>
      </c>
      <c r="H2262" s="354">
        <v>45992.669629629629</v>
      </c>
      <c r="I2262" s="19" t="str">
        <f t="shared" si="385"/>
        <v>J</v>
      </c>
      <c r="J2262" s="19" t="str">
        <f t="shared" si="386"/>
        <v>N</v>
      </c>
      <c r="K2262" s="19" t="str">
        <f t="shared" si="387"/>
        <v>zzzz</v>
      </c>
      <c r="L2262" s="19" t="str">
        <f t="shared" si="388"/>
        <v>RM</v>
      </c>
      <c r="M2262" s="341" t="str">
        <f t="shared" si="389"/>
        <v>V</v>
      </c>
      <c r="N2262" s="359" t="str">
        <f t="shared" si="390"/>
        <v/>
      </c>
      <c r="O2262" s="359" t="str">
        <f t="shared" si="391"/>
        <v/>
      </c>
      <c r="P2262" s="341" t="str">
        <f t="shared" si="392"/>
        <v/>
      </c>
      <c r="Q2262" s="359">
        <f t="shared" si="393"/>
        <v>5</v>
      </c>
      <c r="R2262" s="359">
        <f t="shared" si="394"/>
        <v>1874</v>
      </c>
      <c r="S2262" s="359">
        <f t="shared" si="395"/>
        <v>1874</v>
      </c>
    </row>
    <row r="2263" spans="1:19" ht="12.75" customHeight="1" thickBot="1" x14ac:dyDescent="0.25">
      <c r="A2263" s="31" t="s">
        <v>398</v>
      </c>
      <c r="B2263" s="31" t="s">
        <v>606</v>
      </c>
      <c r="C2263" s="31" t="s">
        <v>673</v>
      </c>
      <c r="F2263" s="31" t="s">
        <v>11</v>
      </c>
      <c r="G2263" s="354">
        <v>45803.595370370371</v>
      </c>
      <c r="H2263" s="354">
        <v>45803.595370370371</v>
      </c>
      <c r="I2263" s="19" t="str">
        <f t="shared" si="385"/>
        <v>J</v>
      </c>
      <c r="J2263" s="19" t="str">
        <f t="shared" si="386"/>
        <v>N</v>
      </c>
      <c r="K2263" s="19" t="str">
        <f t="shared" si="387"/>
        <v>zzzz</v>
      </c>
      <c r="L2263" s="19" t="str">
        <f t="shared" si="388"/>
        <v>RM</v>
      </c>
      <c r="M2263" s="31" t="str">
        <f t="shared" si="389"/>
        <v>V</v>
      </c>
      <c r="N2263" s="620" t="str">
        <f t="shared" si="390"/>
        <v/>
      </c>
      <c r="O2263" s="620" t="str">
        <f t="shared" si="391"/>
        <v/>
      </c>
      <c r="P2263" s="31" t="str">
        <f t="shared" si="392"/>
        <v/>
      </c>
      <c r="Q2263" s="620">
        <f t="shared" si="393"/>
        <v>6</v>
      </c>
      <c r="R2263" s="620">
        <f t="shared" si="394"/>
        <v>1875</v>
      </c>
      <c r="S2263" s="620">
        <f t="shared" si="395"/>
        <v>1875</v>
      </c>
    </row>
    <row r="2264" spans="1:19" ht="12.75" customHeight="1" thickBot="1" x14ac:dyDescent="0.25">
      <c r="A2264" s="31" t="s">
        <v>398</v>
      </c>
      <c r="B2264" s="31" t="s">
        <v>606</v>
      </c>
      <c r="C2264" s="31" t="s">
        <v>673</v>
      </c>
      <c r="F2264" s="31" t="s">
        <v>15</v>
      </c>
      <c r="G2264" s="354">
        <v>44301.562199074076</v>
      </c>
      <c r="H2264" s="354">
        <v>45660.403680555559</v>
      </c>
      <c r="I2264" s="19" t="str">
        <f t="shared" si="385"/>
        <v>J</v>
      </c>
      <c r="J2264" s="19" t="str">
        <f t="shared" si="386"/>
        <v>N</v>
      </c>
      <c r="K2264" s="19" t="str">
        <f t="shared" si="387"/>
        <v>zzzz</v>
      </c>
      <c r="L2264" s="19" t="str">
        <f t="shared" si="388"/>
        <v>RM</v>
      </c>
      <c r="M2264" s="31" t="str">
        <f t="shared" si="389"/>
        <v>V</v>
      </c>
      <c r="N2264" s="620" t="str">
        <f t="shared" si="390"/>
        <v/>
      </c>
      <c r="O2264" s="620" t="str">
        <f t="shared" si="391"/>
        <v/>
      </c>
      <c r="P2264" s="31" t="str">
        <f t="shared" si="392"/>
        <v/>
      </c>
      <c r="Q2264" s="620">
        <f t="shared" si="393"/>
        <v>7</v>
      </c>
      <c r="R2264" s="620">
        <f t="shared" si="394"/>
        <v>1876</v>
      </c>
      <c r="S2264" s="620">
        <f t="shared" si="395"/>
        <v>1876</v>
      </c>
    </row>
    <row r="2265" spans="1:19" ht="12.75" customHeight="1" thickBot="1" x14ac:dyDescent="0.25">
      <c r="A2265" s="31" t="s">
        <v>398</v>
      </c>
      <c r="B2265" s="31" t="s">
        <v>606</v>
      </c>
      <c r="C2265" s="31" t="s">
        <v>673</v>
      </c>
      <c r="F2265" s="31" t="s">
        <v>12</v>
      </c>
      <c r="G2265" s="354">
        <v>38758.463923611111</v>
      </c>
      <c r="H2265" s="354">
        <v>44777.374895833331</v>
      </c>
      <c r="I2265" s="19" t="str">
        <f t="shared" si="385"/>
        <v>J</v>
      </c>
      <c r="J2265" s="19" t="str">
        <f t="shared" si="386"/>
        <v>N</v>
      </c>
      <c r="K2265" s="19" t="str">
        <f t="shared" si="387"/>
        <v>zzzz</v>
      </c>
      <c r="L2265" s="19" t="str">
        <f t="shared" si="388"/>
        <v>RM</v>
      </c>
      <c r="M2265" s="31" t="str">
        <f t="shared" si="389"/>
        <v>V</v>
      </c>
      <c r="N2265" s="620" t="str">
        <f t="shared" si="390"/>
        <v/>
      </c>
      <c r="O2265" s="620" t="str">
        <f t="shared" si="391"/>
        <v/>
      </c>
      <c r="P2265" s="31" t="str">
        <f t="shared" si="392"/>
        <v/>
      </c>
      <c r="Q2265" s="620">
        <f t="shared" si="393"/>
        <v>8</v>
      </c>
      <c r="R2265" s="620">
        <f t="shared" si="394"/>
        <v>1877</v>
      </c>
      <c r="S2265" s="620">
        <f t="shared" si="395"/>
        <v>1877</v>
      </c>
    </row>
    <row r="2266" spans="1:19" ht="12.75" customHeight="1" thickBot="1" x14ac:dyDescent="0.25">
      <c r="A2266" s="31" t="s">
        <v>398</v>
      </c>
      <c r="B2266" s="31" t="s">
        <v>572</v>
      </c>
      <c r="C2266" s="31" t="s">
        <v>673</v>
      </c>
      <c r="F2266" s="31" t="s">
        <v>13</v>
      </c>
      <c r="G2266" s="354">
        <v>40630.711030092592</v>
      </c>
      <c r="H2266" s="354">
        <v>43570.542407407411</v>
      </c>
      <c r="I2266" s="19" t="str">
        <f t="shared" si="385"/>
        <v>J</v>
      </c>
      <c r="J2266" s="19" t="str">
        <f t="shared" si="386"/>
        <v>N</v>
      </c>
      <c r="K2266" s="19" t="str">
        <f t="shared" si="387"/>
        <v>zzzz</v>
      </c>
      <c r="L2266" s="19" t="str">
        <f t="shared" si="388"/>
        <v>RM</v>
      </c>
      <c r="M2266" s="31" t="str">
        <f t="shared" si="389"/>
        <v>V</v>
      </c>
      <c r="N2266" s="620">
        <f t="shared" si="390"/>
        <v>9</v>
      </c>
      <c r="O2266" s="620" t="str">
        <f t="shared" si="391"/>
        <v/>
      </c>
      <c r="P2266" s="31" t="str">
        <f t="shared" si="392"/>
        <v/>
      </c>
      <c r="Q2266" s="620">
        <f t="shared" si="393"/>
        <v>9</v>
      </c>
      <c r="R2266" s="620">
        <f t="shared" si="394"/>
        <v>1878</v>
      </c>
      <c r="S2266" s="620">
        <f t="shared" si="395"/>
        <v>1878</v>
      </c>
    </row>
    <row r="2267" spans="1:19" ht="12.75" customHeight="1" thickBot="1" x14ac:dyDescent="0.25">
      <c r="A2267" s="341" t="s">
        <v>2067</v>
      </c>
      <c r="B2267" s="341" t="s">
        <v>2075</v>
      </c>
      <c r="C2267" s="341" t="s">
        <v>673</v>
      </c>
      <c r="F2267" s="341" t="s">
        <v>6</v>
      </c>
      <c r="G2267" s="354">
        <v>45636.511747685188</v>
      </c>
      <c r="H2267" s="354">
        <v>45636.511747685188</v>
      </c>
      <c r="I2267" s="19" t="str">
        <f t="shared" si="385"/>
        <v>J</v>
      </c>
      <c r="J2267" s="19" t="str">
        <f t="shared" si="386"/>
        <v>N</v>
      </c>
      <c r="K2267" s="19" t="str">
        <f t="shared" si="387"/>
        <v>zzzz</v>
      </c>
      <c r="L2267" s="19" t="str">
        <f t="shared" si="388"/>
        <v>RM</v>
      </c>
      <c r="M2267" s="31" t="str">
        <f t="shared" si="389"/>
        <v>V</v>
      </c>
      <c r="N2267" s="620" t="str">
        <f t="shared" si="390"/>
        <v/>
      </c>
      <c r="O2267" s="620" t="str">
        <f t="shared" si="391"/>
        <v/>
      </c>
      <c r="P2267" s="31" t="str">
        <f t="shared" si="392"/>
        <v/>
      </c>
      <c r="Q2267" s="620">
        <f t="shared" si="393"/>
        <v>1</v>
      </c>
      <c r="R2267" s="620">
        <f t="shared" si="394"/>
        <v>1879</v>
      </c>
      <c r="S2267" s="620">
        <f t="shared" si="395"/>
        <v>1879</v>
      </c>
    </row>
    <row r="2268" spans="1:19" ht="12.75" customHeight="1" thickBot="1" x14ac:dyDescent="0.25">
      <c r="A2268" s="31" t="s">
        <v>2067</v>
      </c>
      <c r="B2268" s="31" t="s">
        <v>2075</v>
      </c>
      <c r="C2268" s="31" t="s">
        <v>673</v>
      </c>
      <c r="F2268" s="31" t="s">
        <v>9</v>
      </c>
      <c r="G2268" s="354">
        <v>45646.607395833336</v>
      </c>
      <c r="H2268" s="354">
        <v>45646.607395833336</v>
      </c>
      <c r="I2268" s="19" t="str">
        <f t="shared" si="385"/>
        <v>J</v>
      </c>
      <c r="J2268" s="19" t="str">
        <f t="shared" si="386"/>
        <v>N</v>
      </c>
      <c r="K2268" s="19" t="str">
        <f t="shared" si="387"/>
        <v>zzzz</v>
      </c>
      <c r="L2268" s="19" t="str">
        <f t="shared" si="388"/>
        <v>RM</v>
      </c>
      <c r="M2268" s="31" t="str">
        <f t="shared" si="389"/>
        <v>V</v>
      </c>
      <c r="N2268" s="620" t="str">
        <f t="shared" si="390"/>
        <v/>
      </c>
      <c r="O2268" s="620" t="str">
        <f t="shared" si="391"/>
        <v/>
      </c>
      <c r="P2268" s="31" t="str">
        <f t="shared" si="392"/>
        <v/>
      </c>
      <c r="Q2268" s="620">
        <f t="shared" si="393"/>
        <v>2</v>
      </c>
      <c r="R2268" s="620">
        <f t="shared" si="394"/>
        <v>1880</v>
      </c>
      <c r="S2268" s="620">
        <f t="shared" si="395"/>
        <v>1880</v>
      </c>
    </row>
    <row r="2269" spans="1:19" ht="12.75" customHeight="1" thickBot="1" x14ac:dyDescent="0.25">
      <c r="A2269" s="31" t="s">
        <v>2067</v>
      </c>
      <c r="B2269" s="31" t="s">
        <v>2075</v>
      </c>
      <c r="C2269" s="31" t="s">
        <v>673</v>
      </c>
      <c r="F2269" s="31" t="s">
        <v>11</v>
      </c>
      <c r="G2269" s="354">
        <v>45820.336053240739</v>
      </c>
      <c r="H2269" s="354">
        <v>45820.336053240739</v>
      </c>
      <c r="I2269" s="19" t="str">
        <f t="shared" si="385"/>
        <v>J</v>
      </c>
      <c r="J2269" s="19" t="str">
        <f t="shared" si="386"/>
        <v>N</v>
      </c>
      <c r="K2269" s="19" t="str">
        <f t="shared" si="387"/>
        <v>zzzz</v>
      </c>
      <c r="L2269" s="19" t="str">
        <f t="shared" si="388"/>
        <v>RM</v>
      </c>
      <c r="M2269" s="31" t="str">
        <f t="shared" si="389"/>
        <v>V</v>
      </c>
      <c r="N2269" s="620" t="str">
        <f t="shared" si="390"/>
        <v/>
      </c>
      <c r="O2269" s="620" t="str">
        <f t="shared" si="391"/>
        <v/>
      </c>
      <c r="P2269" s="31" t="str">
        <f t="shared" si="392"/>
        <v/>
      </c>
      <c r="Q2269" s="620">
        <f t="shared" si="393"/>
        <v>3</v>
      </c>
      <c r="R2269" s="620">
        <f t="shared" si="394"/>
        <v>1881</v>
      </c>
      <c r="S2269" s="620">
        <f t="shared" si="395"/>
        <v>1881</v>
      </c>
    </row>
    <row r="2270" spans="1:19" ht="12.75" customHeight="1" thickBot="1" x14ac:dyDescent="0.25">
      <c r="A2270" s="31" t="s">
        <v>2067</v>
      </c>
      <c r="B2270" s="31" t="s">
        <v>2075</v>
      </c>
      <c r="C2270" s="31" t="s">
        <v>673</v>
      </c>
      <c r="F2270" s="31" t="s">
        <v>12</v>
      </c>
      <c r="G2270" s="354">
        <v>45378.448449074072</v>
      </c>
      <c r="H2270" s="354">
        <v>45378.448449074072</v>
      </c>
      <c r="I2270" s="19" t="str">
        <f t="shared" si="385"/>
        <v>J</v>
      </c>
      <c r="J2270" s="19" t="str">
        <f t="shared" si="386"/>
        <v>N</v>
      </c>
      <c r="K2270" s="19" t="str">
        <f t="shared" si="387"/>
        <v>zzzz</v>
      </c>
      <c r="L2270" s="19" t="str">
        <f t="shared" si="388"/>
        <v>RM</v>
      </c>
      <c r="M2270" s="31" t="str">
        <f t="shared" si="389"/>
        <v>V</v>
      </c>
      <c r="N2270" s="620">
        <f t="shared" si="390"/>
        <v>4</v>
      </c>
      <c r="O2270" s="620" t="str">
        <f t="shared" si="391"/>
        <v/>
      </c>
      <c r="P2270" s="31" t="str">
        <f t="shared" si="392"/>
        <v/>
      </c>
      <c r="Q2270" s="620">
        <f t="shared" si="393"/>
        <v>4</v>
      </c>
      <c r="R2270" s="620">
        <f t="shared" si="394"/>
        <v>1882</v>
      </c>
      <c r="S2270" s="620">
        <f t="shared" si="395"/>
        <v>1882</v>
      </c>
    </row>
    <row r="2271" spans="1:19" ht="12.75" customHeight="1" thickBot="1" x14ac:dyDescent="0.25">
      <c r="A2271" s="31" t="s">
        <v>224</v>
      </c>
      <c r="B2271" s="31" t="s">
        <v>666</v>
      </c>
      <c r="C2271" s="31" t="s">
        <v>673</v>
      </c>
      <c r="E2271" s="341">
        <v>5</v>
      </c>
      <c r="F2271" s="31" t="s">
        <v>6</v>
      </c>
      <c r="G2271" s="354">
        <v>42534.551851851851</v>
      </c>
      <c r="H2271" s="354">
        <v>45470.352129629631</v>
      </c>
      <c r="I2271" s="19" t="str">
        <f t="shared" si="385"/>
        <v>J</v>
      </c>
      <c r="J2271" s="19" t="str">
        <f t="shared" si="386"/>
        <v>N</v>
      </c>
      <c r="K2271" s="19" t="str">
        <f t="shared" si="387"/>
        <v>zzzz</v>
      </c>
      <c r="L2271" s="19" t="str">
        <f t="shared" si="388"/>
        <v>WO</v>
      </c>
      <c r="M2271" s="31" t="str">
        <f t="shared" si="389"/>
        <v>V</v>
      </c>
      <c r="N2271" s="620" t="str">
        <f t="shared" si="390"/>
        <v/>
      </c>
      <c r="O2271" s="620" t="str">
        <f t="shared" si="391"/>
        <v/>
      </c>
      <c r="P2271" s="31" t="str">
        <f t="shared" si="392"/>
        <v/>
      </c>
      <c r="Q2271" s="620">
        <f t="shared" si="393"/>
        <v>1</v>
      </c>
      <c r="R2271" s="620">
        <f t="shared" si="394"/>
        <v>1883</v>
      </c>
      <c r="S2271" s="620">
        <f t="shared" si="395"/>
        <v>1883</v>
      </c>
    </row>
    <row r="2272" spans="1:19" ht="12.75" customHeight="1" thickBot="1" x14ac:dyDescent="0.25">
      <c r="A2272" s="31" t="s">
        <v>224</v>
      </c>
      <c r="B2272" s="31" t="s">
        <v>666</v>
      </c>
      <c r="C2272" s="31" t="s">
        <v>673</v>
      </c>
      <c r="E2272" s="341">
        <v>4</v>
      </c>
      <c r="F2272" s="31" t="s">
        <v>8</v>
      </c>
      <c r="G2272" s="354">
        <v>42387.400324074071</v>
      </c>
      <c r="H2272" s="354">
        <v>45565.497418981482</v>
      </c>
      <c r="I2272" s="19" t="str">
        <f t="shared" si="385"/>
        <v>J</v>
      </c>
      <c r="J2272" s="19" t="str">
        <f t="shared" si="386"/>
        <v>N</v>
      </c>
      <c r="K2272" s="19" t="str">
        <f t="shared" si="387"/>
        <v>zzzz</v>
      </c>
      <c r="L2272" s="19" t="str">
        <f t="shared" si="388"/>
        <v>WO</v>
      </c>
      <c r="M2272" s="31" t="str">
        <f t="shared" si="389"/>
        <v>V</v>
      </c>
      <c r="N2272" s="620" t="str">
        <f t="shared" si="390"/>
        <v/>
      </c>
      <c r="O2272" s="620" t="str">
        <f t="shared" si="391"/>
        <v/>
      </c>
      <c r="P2272" s="31" t="str">
        <f t="shared" si="392"/>
        <v/>
      </c>
      <c r="Q2272" s="620">
        <f t="shared" si="393"/>
        <v>2</v>
      </c>
      <c r="R2272" s="620">
        <f t="shared" si="394"/>
        <v>1884</v>
      </c>
      <c r="S2272" s="620">
        <f t="shared" si="395"/>
        <v>1884</v>
      </c>
    </row>
    <row r="2273" spans="1:19" ht="12.75" customHeight="1" thickBot="1" x14ac:dyDescent="0.25">
      <c r="A2273" s="31" t="s">
        <v>224</v>
      </c>
      <c r="B2273" s="31" t="s">
        <v>666</v>
      </c>
      <c r="C2273" s="31" t="s">
        <v>673</v>
      </c>
      <c r="E2273" s="341">
        <v>5</v>
      </c>
      <c r="F2273" s="31" t="s">
        <v>9</v>
      </c>
      <c r="G2273" s="354">
        <v>44147.415520833332</v>
      </c>
      <c r="H2273" s="354">
        <v>45453.472071759257</v>
      </c>
      <c r="I2273" s="19" t="str">
        <f t="shared" si="385"/>
        <v>J</v>
      </c>
      <c r="J2273" s="19" t="str">
        <f t="shared" si="386"/>
        <v>N</v>
      </c>
      <c r="K2273" s="19" t="str">
        <f t="shared" si="387"/>
        <v>zzzz</v>
      </c>
      <c r="L2273" s="19" t="str">
        <f t="shared" si="388"/>
        <v>WO</v>
      </c>
      <c r="M2273" s="31" t="str">
        <f t="shared" si="389"/>
        <v>V</v>
      </c>
      <c r="N2273" s="620" t="str">
        <f t="shared" si="390"/>
        <v/>
      </c>
      <c r="O2273" s="620" t="str">
        <f t="shared" si="391"/>
        <v/>
      </c>
      <c r="P2273" s="31" t="str">
        <f t="shared" si="392"/>
        <v/>
      </c>
      <c r="Q2273" s="620">
        <f t="shared" si="393"/>
        <v>3</v>
      </c>
      <c r="R2273" s="620">
        <f t="shared" si="394"/>
        <v>1885</v>
      </c>
      <c r="S2273" s="620">
        <f t="shared" si="395"/>
        <v>1885</v>
      </c>
    </row>
    <row r="2274" spans="1:19" ht="12.75" customHeight="1" thickBot="1" x14ac:dyDescent="0.25">
      <c r="A2274" s="31" t="s">
        <v>224</v>
      </c>
      <c r="B2274" s="31" t="s">
        <v>665</v>
      </c>
      <c r="C2274" s="31" t="s">
        <v>673</v>
      </c>
      <c r="F2274" s="31" t="s">
        <v>10</v>
      </c>
      <c r="G2274" s="354">
        <v>40599.580266203702</v>
      </c>
      <c r="H2274" s="354">
        <v>45453.662789351853</v>
      </c>
      <c r="I2274" s="19" t="str">
        <f t="shared" si="385"/>
        <v>J</v>
      </c>
      <c r="J2274" s="19" t="str">
        <f t="shared" si="386"/>
        <v>N</v>
      </c>
      <c r="K2274" s="19" t="str">
        <f t="shared" si="387"/>
        <v>zzzz</v>
      </c>
      <c r="L2274" s="19" t="str">
        <f t="shared" si="388"/>
        <v>WO</v>
      </c>
      <c r="M2274" s="31" t="str">
        <f t="shared" si="389"/>
        <v>V</v>
      </c>
      <c r="N2274" s="620" t="str">
        <f t="shared" si="390"/>
        <v/>
      </c>
      <c r="O2274" s="620" t="str">
        <f t="shared" si="391"/>
        <v/>
      </c>
      <c r="P2274" s="31" t="str">
        <f t="shared" si="392"/>
        <v/>
      </c>
      <c r="Q2274" s="620">
        <f t="shared" si="393"/>
        <v>4</v>
      </c>
      <c r="R2274" s="620">
        <f t="shared" si="394"/>
        <v>1886</v>
      </c>
      <c r="S2274" s="620">
        <f t="shared" si="395"/>
        <v>1886</v>
      </c>
    </row>
    <row r="2275" spans="1:19" ht="12.75" customHeight="1" thickBot="1" x14ac:dyDescent="0.25">
      <c r="A2275" s="31" t="s">
        <v>224</v>
      </c>
      <c r="B2275" s="31" t="s">
        <v>666</v>
      </c>
      <c r="C2275" s="31" t="s">
        <v>673</v>
      </c>
      <c r="F2275" s="31" t="s">
        <v>11</v>
      </c>
      <c r="G2275" s="354">
        <v>44796.572210648148</v>
      </c>
      <c r="H2275" s="354">
        <v>45258.646643518521</v>
      </c>
      <c r="I2275" s="19" t="str">
        <f t="shared" si="385"/>
        <v>J</v>
      </c>
      <c r="J2275" s="19" t="str">
        <f t="shared" si="386"/>
        <v>N</v>
      </c>
      <c r="K2275" s="19" t="str">
        <f t="shared" si="387"/>
        <v>zzzz</v>
      </c>
      <c r="L2275" s="19" t="str">
        <f t="shared" si="388"/>
        <v>WO</v>
      </c>
      <c r="M2275" s="31" t="str">
        <f t="shared" si="389"/>
        <v>V</v>
      </c>
      <c r="N2275" s="620" t="str">
        <f t="shared" si="390"/>
        <v/>
      </c>
      <c r="O2275" s="620" t="str">
        <f t="shared" si="391"/>
        <v/>
      </c>
      <c r="P2275" s="31" t="str">
        <f t="shared" si="392"/>
        <v/>
      </c>
      <c r="Q2275" s="620">
        <f t="shared" si="393"/>
        <v>5</v>
      </c>
      <c r="R2275" s="620">
        <f t="shared" si="394"/>
        <v>1887</v>
      </c>
      <c r="S2275" s="620">
        <f t="shared" si="395"/>
        <v>1887</v>
      </c>
    </row>
    <row r="2276" spans="1:19" ht="12.75" customHeight="1" thickBot="1" x14ac:dyDescent="0.25">
      <c r="A2276" s="341" t="s">
        <v>224</v>
      </c>
      <c r="B2276" s="341" t="s">
        <v>666</v>
      </c>
      <c r="C2276" s="341" t="s">
        <v>673</v>
      </c>
      <c r="E2276" s="341">
        <v>6</v>
      </c>
      <c r="F2276" s="341" t="s">
        <v>15</v>
      </c>
      <c r="G2276" s="354">
        <v>43768.346886574072</v>
      </c>
      <c r="H2276" s="354">
        <v>44978.608587962961</v>
      </c>
      <c r="I2276" s="19" t="str">
        <f t="shared" si="385"/>
        <v>J</v>
      </c>
      <c r="J2276" s="19" t="str">
        <f t="shared" si="386"/>
        <v>N</v>
      </c>
      <c r="K2276" s="19" t="str">
        <f t="shared" si="387"/>
        <v>zzzz</v>
      </c>
      <c r="L2276" s="19" t="str">
        <f t="shared" si="388"/>
        <v>WO</v>
      </c>
      <c r="M2276" s="31" t="str">
        <f t="shared" si="389"/>
        <v>V</v>
      </c>
      <c r="N2276" s="620" t="str">
        <f t="shared" si="390"/>
        <v/>
      </c>
      <c r="O2276" s="620" t="str">
        <f t="shared" si="391"/>
        <v/>
      </c>
      <c r="P2276" s="31" t="str">
        <f t="shared" si="392"/>
        <v/>
      </c>
      <c r="Q2276" s="620">
        <f t="shared" si="393"/>
        <v>6</v>
      </c>
      <c r="R2276" s="620">
        <f t="shared" si="394"/>
        <v>1888</v>
      </c>
      <c r="S2276" s="620">
        <f t="shared" si="395"/>
        <v>1888</v>
      </c>
    </row>
    <row r="2277" spans="1:19" ht="12.75" customHeight="1" thickBot="1" x14ac:dyDescent="0.25">
      <c r="A2277" s="341" t="s">
        <v>224</v>
      </c>
      <c r="B2277" s="341" t="s">
        <v>666</v>
      </c>
      <c r="C2277" s="341" t="s">
        <v>673</v>
      </c>
      <c r="E2277" s="341">
        <v>12</v>
      </c>
      <c r="F2277" s="341" t="s">
        <v>12</v>
      </c>
      <c r="G2277" s="354">
        <v>37349.418009259258</v>
      </c>
      <c r="H2277" s="354">
        <v>43987.756620370368</v>
      </c>
      <c r="I2277" s="19" t="str">
        <f t="shared" si="385"/>
        <v>J</v>
      </c>
      <c r="J2277" s="19" t="str">
        <f t="shared" si="386"/>
        <v>N</v>
      </c>
      <c r="K2277" s="19" t="str">
        <f t="shared" si="387"/>
        <v>zzzz</v>
      </c>
      <c r="L2277" s="19" t="str">
        <f t="shared" si="388"/>
        <v>WO</v>
      </c>
      <c r="M2277" s="341" t="str">
        <f t="shared" si="389"/>
        <v>V</v>
      </c>
      <c r="N2277" s="359" t="str">
        <f t="shared" si="390"/>
        <v/>
      </c>
      <c r="O2277" s="359" t="str">
        <f t="shared" si="391"/>
        <v/>
      </c>
      <c r="P2277" s="341" t="str">
        <f t="shared" si="392"/>
        <v/>
      </c>
      <c r="Q2277" s="359">
        <f t="shared" si="393"/>
        <v>7</v>
      </c>
      <c r="R2277" s="359">
        <f t="shared" si="394"/>
        <v>1889</v>
      </c>
      <c r="S2277" s="359">
        <f t="shared" si="395"/>
        <v>1889</v>
      </c>
    </row>
    <row r="2278" spans="1:19" ht="12.75" customHeight="1" thickBot="1" x14ac:dyDescent="0.25">
      <c r="A2278" s="31" t="s">
        <v>224</v>
      </c>
      <c r="B2278" s="31" t="s">
        <v>666</v>
      </c>
      <c r="C2278" s="31" t="s">
        <v>673</v>
      </c>
      <c r="F2278" s="31" t="s">
        <v>13</v>
      </c>
      <c r="G2278" s="354">
        <v>41436.585266203707</v>
      </c>
      <c r="H2278" s="354">
        <v>45538.665416666663</v>
      </c>
      <c r="I2278" s="19" t="str">
        <f t="shared" si="385"/>
        <v>J</v>
      </c>
      <c r="J2278" s="19" t="str">
        <f t="shared" si="386"/>
        <v>N</v>
      </c>
      <c r="K2278" s="19" t="str">
        <f t="shared" si="387"/>
        <v>zzzz</v>
      </c>
      <c r="L2278" s="19" t="str">
        <f t="shared" si="388"/>
        <v>WO</v>
      </c>
      <c r="M2278" s="31" t="str">
        <f t="shared" si="389"/>
        <v>V</v>
      </c>
      <c r="N2278" s="620">
        <f t="shared" si="390"/>
        <v>8</v>
      </c>
      <c r="O2278" s="620" t="str">
        <f t="shared" si="391"/>
        <v/>
      </c>
      <c r="P2278" s="31" t="str">
        <f t="shared" si="392"/>
        <v/>
      </c>
      <c r="Q2278" s="620">
        <f t="shared" si="393"/>
        <v>8</v>
      </c>
      <c r="R2278" s="620">
        <f t="shared" si="394"/>
        <v>1890</v>
      </c>
      <c r="S2278" s="620">
        <f t="shared" si="395"/>
        <v>1890</v>
      </c>
    </row>
    <row r="2279" spans="1:19" ht="12.75" customHeight="1" thickBot="1" x14ac:dyDescent="0.25">
      <c r="A2279" s="31" t="s">
        <v>227</v>
      </c>
      <c r="B2279" s="31" t="s">
        <v>940</v>
      </c>
      <c r="C2279" s="31" t="s">
        <v>673</v>
      </c>
      <c r="E2279" s="341">
        <v>13</v>
      </c>
      <c r="F2279" s="31" t="s">
        <v>6</v>
      </c>
      <c r="G2279" s="354">
        <v>45314.494687500002</v>
      </c>
      <c r="H2279" s="354">
        <v>45470.353981481479</v>
      </c>
      <c r="I2279" s="19" t="str">
        <f t="shared" si="385"/>
        <v>J</v>
      </c>
      <c r="J2279" s="19" t="str">
        <f t="shared" si="386"/>
        <v>N</v>
      </c>
      <c r="K2279" s="19" t="str">
        <f t="shared" si="387"/>
        <v>zzzz</v>
      </c>
      <c r="L2279" s="19" t="str">
        <f t="shared" si="388"/>
        <v>WO</v>
      </c>
      <c r="M2279" s="31" t="str">
        <f t="shared" si="389"/>
        <v>V</v>
      </c>
      <c r="N2279" s="620" t="str">
        <f t="shared" si="390"/>
        <v/>
      </c>
      <c r="O2279" s="620" t="str">
        <f t="shared" si="391"/>
        <v/>
      </c>
      <c r="P2279" s="31" t="str">
        <f t="shared" si="392"/>
        <v/>
      </c>
      <c r="Q2279" s="620">
        <f t="shared" si="393"/>
        <v>1</v>
      </c>
      <c r="R2279" s="620">
        <f t="shared" si="394"/>
        <v>1891</v>
      </c>
      <c r="S2279" s="620">
        <f t="shared" si="395"/>
        <v>1891</v>
      </c>
    </row>
    <row r="2280" spans="1:19" ht="12.75" customHeight="1" thickBot="1" x14ac:dyDescent="0.25">
      <c r="A2280" s="341" t="s">
        <v>227</v>
      </c>
      <c r="B2280" s="341" t="s">
        <v>940</v>
      </c>
      <c r="C2280" s="341" t="s">
        <v>673</v>
      </c>
      <c r="E2280" s="341">
        <v>10</v>
      </c>
      <c r="F2280" s="341" t="s">
        <v>8</v>
      </c>
      <c r="G2280" s="354">
        <v>42387.400590277779</v>
      </c>
      <c r="H2280" s="354">
        <v>45565.531307870369</v>
      </c>
      <c r="I2280" s="19" t="str">
        <f t="shared" si="385"/>
        <v>J</v>
      </c>
      <c r="J2280" s="19" t="str">
        <f t="shared" si="386"/>
        <v>N</v>
      </c>
      <c r="K2280" s="19" t="str">
        <f t="shared" si="387"/>
        <v>zzzz</v>
      </c>
      <c r="L2280" s="19" t="str">
        <f t="shared" si="388"/>
        <v>WO</v>
      </c>
      <c r="M2280" s="31" t="str">
        <f t="shared" si="389"/>
        <v>V</v>
      </c>
      <c r="N2280" s="620" t="str">
        <f t="shared" si="390"/>
        <v/>
      </c>
      <c r="O2280" s="620" t="str">
        <f t="shared" si="391"/>
        <v/>
      </c>
      <c r="P2280" s="31" t="str">
        <f t="shared" si="392"/>
        <v/>
      </c>
      <c r="Q2280" s="620">
        <f t="shared" si="393"/>
        <v>2</v>
      </c>
      <c r="R2280" s="620">
        <f t="shared" si="394"/>
        <v>1892</v>
      </c>
      <c r="S2280" s="620">
        <f t="shared" si="395"/>
        <v>1892</v>
      </c>
    </row>
    <row r="2281" spans="1:19" ht="12.75" customHeight="1" thickBot="1" x14ac:dyDescent="0.25">
      <c r="A2281" s="31" t="s">
        <v>227</v>
      </c>
      <c r="B2281" s="31" t="s">
        <v>940</v>
      </c>
      <c r="C2281" s="31" t="s">
        <v>673</v>
      </c>
      <c r="E2281" s="341">
        <v>13</v>
      </c>
      <c r="F2281" s="31" t="s">
        <v>9</v>
      </c>
      <c r="G2281" s="354">
        <v>45309.620706018519</v>
      </c>
      <c r="H2281" s="354">
        <v>45453.472233796296</v>
      </c>
      <c r="I2281" s="19" t="str">
        <f t="shared" si="385"/>
        <v>J</v>
      </c>
      <c r="J2281" s="19" t="str">
        <f t="shared" si="386"/>
        <v>N</v>
      </c>
      <c r="K2281" s="19" t="str">
        <f t="shared" si="387"/>
        <v>zzzz</v>
      </c>
      <c r="L2281" s="19" t="str">
        <f t="shared" si="388"/>
        <v>WO</v>
      </c>
      <c r="M2281" s="31" t="str">
        <f t="shared" si="389"/>
        <v>V</v>
      </c>
      <c r="N2281" s="620" t="str">
        <f t="shared" si="390"/>
        <v/>
      </c>
      <c r="O2281" s="620" t="str">
        <f t="shared" si="391"/>
        <v/>
      </c>
      <c r="P2281" s="31" t="str">
        <f t="shared" si="392"/>
        <v/>
      </c>
      <c r="Q2281" s="620">
        <f t="shared" si="393"/>
        <v>3</v>
      </c>
      <c r="R2281" s="620">
        <f t="shared" si="394"/>
        <v>1893</v>
      </c>
      <c r="S2281" s="620">
        <f t="shared" si="395"/>
        <v>1893</v>
      </c>
    </row>
    <row r="2282" spans="1:19" ht="12.75" customHeight="1" thickBot="1" x14ac:dyDescent="0.25">
      <c r="A2282" s="31" t="s">
        <v>227</v>
      </c>
      <c r="B2282" s="31" t="s">
        <v>940</v>
      </c>
      <c r="C2282" s="31" t="s">
        <v>673</v>
      </c>
      <c r="F2282" s="31" t="s">
        <v>11</v>
      </c>
      <c r="G2282" s="354">
        <v>44796.573483796295</v>
      </c>
      <c r="H2282" s="354">
        <v>45258.646724537037</v>
      </c>
      <c r="I2282" s="19" t="str">
        <f t="shared" si="385"/>
        <v>J</v>
      </c>
      <c r="J2282" s="19" t="str">
        <f t="shared" si="386"/>
        <v>N</v>
      </c>
      <c r="K2282" s="19" t="str">
        <f t="shared" si="387"/>
        <v>zzzz</v>
      </c>
      <c r="L2282" s="19" t="str">
        <f t="shared" si="388"/>
        <v>WO</v>
      </c>
      <c r="M2282" s="31" t="str">
        <f t="shared" si="389"/>
        <v>V</v>
      </c>
      <c r="N2282" s="620" t="str">
        <f t="shared" si="390"/>
        <v/>
      </c>
      <c r="O2282" s="620" t="str">
        <f t="shared" si="391"/>
        <v/>
      </c>
      <c r="P2282" s="31" t="str">
        <f t="shared" si="392"/>
        <v/>
      </c>
      <c r="Q2282" s="620">
        <f t="shared" si="393"/>
        <v>4</v>
      </c>
      <c r="R2282" s="620">
        <f t="shared" si="394"/>
        <v>1894</v>
      </c>
      <c r="S2282" s="620">
        <f t="shared" si="395"/>
        <v>1894</v>
      </c>
    </row>
    <row r="2283" spans="1:19" ht="12.75" customHeight="1" thickBot="1" x14ac:dyDescent="0.25">
      <c r="A2283" s="31" t="s">
        <v>227</v>
      </c>
      <c r="B2283" s="31" t="s">
        <v>940</v>
      </c>
      <c r="C2283" s="31" t="s">
        <v>673</v>
      </c>
      <c r="F2283" s="31" t="s">
        <v>15</v>
      </c>
      <c r="G2283" s="354">
        <v>44523</v>
      </c>
      <c r="H2283" s="354">
        <v>44536.353159722225</v>
      </c>
      <c r="I2283" s="19" t="str">
        <f t="shared" si="385"/>
        <v>J</v>
      </c>
      <c r="J2283" s="19" t="str">
        <f t="shared" si="386"/>
        <v>N</v>
      </c>
      <c r="K2283" s="19" t="str">
        <f t="shared" si="387"/>
        <v>zzzz</v>
      </c>
      <c r="L2283" s="19" t="str">
        <f t="shared" si="388"/>
        <v>WO</v>
      </c>
      <c r="M2283" s="31" t="str">
        <f t="shared" si="389"/>
        <v>V</v>
      </c>
      <c r="N2283" s="620" t="str">
        <f t="shared" si="390"/>
        <v/>
      </c>
      <c r="O2283" s="620" t="str">
        <f t="shared" si="391"/>
        <v/>
      </c>
      <c r="P2283" s="31" t="str">
        <f t="shared" si="392"/>
        <v/>
      </c>
      <c r="Q2283" s="620">
        <f t="shared" si="393"/>
        <v>5</v>
      </c>
      <c r="R2283" s="620">
        <f t="shared" si="394"/>
        <v>1895</v>
      </c>
      <c r="S2283" s="620">
        <f t="shared" si="395"/>
        <v>1895</v>
      </c>
    </row>
    <row r="2284" spans="1:19" ht="13.5" thickBot="1" x14ac:dyDescent="0.25">
      <c r="A2284" s="341" t="s">
        <v>227</v>
      </c>
      <c r="B2284" s="341" t="s">
        <v>940</v>
      </c>
      <c r="C2284" s="341" t="s">
        <v>673</v>
      </c>
      <c r="E2284" s="341">
        <v>10</v>
      </c>
      <c r="F2284" s="341" t="s">
        <v>12</v>
      </c>
      <c r="G2284" s="354">
        <v>43276.39298611111</v>
      </c>
      <c r="H2284" s="354">
        <v>44798.588912037034</v>
      </c>
      <c r="I2284" s="19" t="str">
        <f t="shared" si="385"/>
        <v>J</v>
      </c>
      <c r="J2284" s="19" t="str">
        <f t="shared" si="386"/>
        <v>N</v>
      </c>
      <c r="K2284" s="19" t="str">
        <f t="shared" si="387"/>
        <v>zzzz</v>
      </c>
      <c r="L2284" s="19" t="str">
        <f t="shared" si="388"/>
        <v>WO</v>
      </c>
      <c r="M2284" s="341" t="str">
        <f t="shared" si="389"/>
        <v>V</v>
      </c>
      <c r="N2284" s="359" t="str">
        <f t="shared" si="390"/>
        <v/>
      </c>
      <c r="O2284" s="359" t="str">
        <f t="shared" si="391"/>
        <v/>
      </c>
      <c r="P2284" s="341" t="str">
        <f t="shared" si="392"/>
        <v/>
      </c>
      <c r="Q2284" s="359">
        <f t="shared" si="393"/>
        <v>6</v>
      </c>
      <c r="R2284" s="359">
        <f t="shared" si="394"/>
        <v>1896</v>
      </c>
      <c r="S2284" s="359">
        <f t="shared" si="395"/>
        <v>1896</v>
      </c>
    </row>
    <row r="2285" spans="1:19" ht="12.75" customHeight="1" thickBot="1" x14ac:dyDescent="0.25">
      <c r="A2285" s="31" t="s">
        <v>227</v>
      </c>
      <c r="B2285" s="31" t="s">
        <v>940</v>
      </c>
      <c r="C2285" s="31" t="s">
        <v>673</v>
      </c>
      <c r="F2285" s="31" t="s">
        <v>13</v>
      </c>
      <c r="G2285" s="354">
        <v>45089.56177083333</v>
      </c>
      <c r="H2285" s="354">
        <v>45538.665694444448</v>
      </c>
      <c r="I2285" s="19" t="str">
        <f t="shared" si="385"/>
        <v>J</v>
      </c>
      <c r="J2285" s="19" t="str">
        <f t="shared" si="386"/>
        <v>N</v>
      </c>
      <c r="K2285" s="19" t="str">
        <f t="shared" si="387"/>
        <v>zzzz</v>
      </c>
      <c r="L2285" s="19" t="str">
        <f t="shared" si="388"/>
        <v>WO</v>
      </c>
      <c r="M2285" s="31" t="str">
        <f t="shared" si="389"/>
        <v>V</v>
      </c>
      <c r="N2285" s="620">
        <f t="shared" si="390"/>
        <v>7</v>
      </c>
      <c r="O2285" s="620" t="str">
        <f t="shared" si="391"/>
        <v/>
      </c>
      <c r="P2285" s="31" t="str">
        <f t="shared" si="392"/>
        <v/>
      </c>
      <c r="Q2285" s="620">
        <f t="shared" si="393"/>
        <v>7</v>
      </c>
      <c r="R2285" s="620">
        <f t="shared" si="394"/>
        <v>1897</v>
      </c>
      <c r="S2285" s="620">
        <f t="shared" si="395"/>
        <v>1897</v>
      </c>
    </row>
    <row r="2286" spans="1:19" ht="12.75" customHeight="1" thickBot="1" x14ac:dyDescent="0.25">
      <c r="A2286" s="31" t="s">
        <v>225</v>
      </c>
      <c r="B2286" s="31" t="s">
        <v>942</v>
      </c>
      <c r="C2286" s="31" t="s">
        <v>673</v>
      </c>
      <c r="E2286" s="341">
        <v>6</v>
      </c>
      <c r="F2286" s="31" t="s">
        <v>8</v>
      </c>
      <c r="G2286" s="354">
        <v>42387.400787037041</v>
      </c>
      <c r="H2286" s="354">
        <v>45565.542800925927</v>
      </c>
      <c r="I2286" s="19" t="str">
        <f t="shared" si="385"/>
        <v>J</v>
      </c>
      <c r="J2286" s="19" t="str">
        <f t="shared" si="386"/>
        <v>N</v>
      </c>
      <c r="K2286" s="19" t="str">
        <f t="shared" si="387"/>
        <v>zzzz</v>
      </c>
      <c r="L2286" s="19" t="str">
        <f t="shared" si="388"/>
        <v>WO</v>
      </c>
      <c r="M2286" s="31" t="str">
        <f t="shared" si="389"/>
        <v>V</v>
      </c>
      <c r="N2286" s="620" t="str">
        <f t="shared" si="390"/>
        <v/>
      </c>
      <c r="O2286" s="620" t="str">
        <f t="shared" si="391"/>
        <v/>
      </c>
      <c r="P2286" s="31" t="str">
        <f t="shared" si="392"/>
        <v/>
      </c>
      <c r="Q2286" s="620">
        <f t="shared" si="393"/>
        <v>1</v>
      </c>
      <c r="R2286" s="620">
        <f t="shared" si="394"/>
        <v>1898</v>
      </c>
      <c r="S2286" s="620">
        <f t="shared" si="395"/>
        <v>1898</v>
      </c>
    </row>
    <row r="2287" spans="1:19" ht="12.75" customHeight="1" thickBot="1" x14ac:dyDescent="0.25">
      <c r="A2287" s="341" t="s">
        <v>225</v>
      </c>
      <c r="B2287" s="341" t="s">
        <v>942</v>
      </c>
      <c r="C2287" s="341" t="s">
        <v>673</v>
      </c>
      <c r="F2287" s="341" t="s">
        <v>16</v>
      </c>
      <c r="G2287" s="354">
        <v>44288.476666666669</v>
      </c>
      <c r="H2287" s="354">
        <v>44601.574826388889</v>
      </c>
      <c r="I2287" s="19" t="str">
        <f t="shared" si="385"/>
        <v>J</v>
      </c>
      <c r="J2287" s="19" t="str">
        <f t="shared" si="386"/>
        <v>N</v>
      </c>
      <c r="K2287" s="19" t="str">
        <f t="shared" si="387"/>
        <v>zzzz</v>
      </c>
      <c r="L2287" s="19" t="str">
        <f t="shared" si="388"/>
        <v>WO</v>
      </c>
      <c r="M2287" s="341" t="str">
        <f t="shared" si="389"/>
        <v>V</v>
      </c>
      <c r="N2287" s="359" t="str">
        <f t="shared" si="390"/>
        <v/>
      </c>
      <c r="O2287" s="359" t="str">
        <f t="shared" si="391"/>
        <v/>
      </c>
      <c r="P2287" s="341" t="str">
        <f t="shared" si="392"/>
        <v/>
      </c>
      <c r="Q2287" s="359">
        <f t="shared" si="393"/>
        <v>2</v>
      </c>
      <c r="R2287" s="359">
        <f t="shared" si="394"/>
        <v>1899</v>
      </c>
      <c r="S2287" s="359">
        <f t="shared" si="395"/>
        <v>1899</v>
      </c>
    </row>
    <row r="2288" spans="1:19" ht="12.75" customHeight="1" thickBot="1" x14ac:dyDescent="0.25">
      <c r="A2288" s="31" t="s">
        <v>225</v>
      </c>
      <c r="B2288" s="31" t="s">
        <v>942</v>
      </c>
      <c r="C2288" s="31" t="s">
        <v>673</v>
      </c>
      <c r="F2288" s="31" t="s">
        <v>11</v>
      </c>
      <c r="G2288" s="354">
        <v>44796.572685185187</v>
      </c>
      <c r="H2288" s="354">
        <v>45258.646840277775</v>
      </c>
      <c r="I2288" s="19" t="str">
        <f t="shared" si="385"/>
        <v>J</v>
      </c>
      <c r="J2288" s="19" t="str">
        <f t="shared" si="386"/>
        <v>N</v>
      </c>
      <c r="K2288" s="19" t="str">
        <f t="shared" si="387"/>
        <v>zzzz</v>
      </c>
      <c r="L2288" s="19" t="str">
        <f t="shared" si="388"/>
        <v>WO</v>
      </c>
      <c r="M2288" s="31" t="str">
        <f t="shared" si="389"/>
        <v>V</v>
      </c>
      <c r="N2288" s="620" t="str">
        <f t="shared" si="390"/>
        <v/>
      </c>
      <c r="O2288" s="620" t="str">
        <f t="shared" si="391"/>
        <v/>
      </c>
      <c r="P2288" s="31" t="str">
        <f t="shared" si="392"/>
        <v/>
      </c>
      <c r="Q2288" s="620">
        <f t="shared" si="393"/>
        <v>3</v>
      </c>
      <c r="R2288" s="620">
        <f t="shared" si="394"/>
        <v>1900</v>
      </c>
      <c r="S2288" s="620">
        <f t="shared" si="395"/>
        <v>1900</v>
      </c>
    </row>
    <row r="2289" spans="1:19" ht="12.75" customHeight="1" thickBot="1" x14ac:dyDescent="0.25">
      <c r="A2289" s="31" t="s">
        <v>225</v>
      </c>
      <c r="B2289" s="31" t="s">
        <v>942</v>
      </c>
      <c r="C2289" s="31" t="s">
        <v>673</v>
      </c>
      <c r="F2289" s="31" t="s">
        <v>15</v>
      </c>
      <c r="G2289" s="354">
        <v>44523</v>
      </c>
      <c r="H2289" s="354">
        <v>44536.353043981479</v>
      </c>
      <c r="I2289" s="19" t="str">
        <f t="shared" si="385"/>
        <v>J</v>
      </c>
      <c r="J2289" s="19" t="str">
        <f t="shared" si="386"/>
        <v>N</v>
      </c>
      <c r="K2289" s="19" t="str">
        <f t="shared" si="387"/>
        <v>zzzz</v>
      </c>
      <c r="L2289" s="19" t="str">
        <f t="shared" si="388"/>
        <v>WO</v>
      </c>
      <c r="M2289" s="31" t="str">
        <f t="shared" si="389"/>
        <v>V</v>
      </c>
      <c r="N2289" s="620" t="str">
        <f t="shared" si="390"/>
        <v/>
      </c>
      <c r="O2289" s="620" t="str">
        <f t="shared" si="391"/>
        <v/>
      </c>
      <c r="P2289" s="31" t="str">
        <f t="shared" si="392"/>
        <v/>
      </c>
      <c r="Q2289" s="620">
        <f t="shared" si="393"/>
        <v>4</v>
      </c>
      <c r="R2289" s="620">
        <f t="shared" si="394"/>
        <v>1901</v>
      </c>
      <c r="S2289" s="620">
        <f t="shared" si="395"/>
        <v>1901</v>
      </c>
    </row>
    <row r="2290" spans="1:19" ht="12.75" customHeight="1" thickBot="1" x14ac:dyDescent="0.25">
      <c r="A2290" s="341" t="s">
        <v>225</v>
      </c>
      <c r="B2290" s="341" t="s">
        <v>942</v>
      </c>
      <c r="C2290" s="341" t="s">
        <v>673</v>
      </c>
      <c r="F2290" s="341" t="s">
        <v>12</v>
      </c>
      <c r="G2290" s="354">
        <v>45812.688888888886</v>
      </c>
      <c r="H2290" s="354">
        <v>45812.688888888886</v>
      </c>
      <c r="I2290" s="19" t="str">
        <f t="shared" si="385"/>
        <v>J</v>
      </c>
      <c r="J2290" s="19" t="str">
        <f t="shared" si="386"/>
        <v>N</v>
      </c>
      <c r="K2290" s="19" t="str">
        <f t="shared" si="387"/>
        <v>zzzz</v>
      </c>
      <c r="L2290" s="19" t="str">
        <f t="shared" si="388"/>
        <v>WO</v>
      </c>
      <c r="M2290" s="341" t="str">
        <f t="shared" si="389"/>
        <v>V</v>
      </c>
      <c r="N2290" s="359">
        <f t="shared" si="390"/>
        <v>5</v>
      </c>
      <c r="O2290" s="359" t="str">
        <f t="shared" si="391"/>
        <v/>
      </c>
      <c r="P2290" s="341" t="str">
        <f t="shared" si="392"/>
        <v/>
      </c>
      <c r="Q2290" s="359">
        <f t="shared" si="393"/>
        <v>5</v>
      </c>
      <c r="R2290" s="359">
        <f t="shared" si="394"/>
        <v>1902</v>
      </c>
      <c r="S2290" s="359">
        <f t="shared" si="395"/>
        <v>1902</v>
      </c>
    </row>
    <row r="2291" spans="1:19" ht="12.75" customHeight="1" thickBot="1" x14ac:dyDescent="0.25">
      <c r="A2291" s="31" t="s">
        <v>226</v>
      </c>
      <c r="B2291" s="31" t="s">
        <v>941</v>
      </c>
      <c r="C2291" s="31" t="s">
        <v>673</v>
      </c>
      <c r="E2291" s="341">
        <v>11</v>
      </c>
      <c r="F2291" s="31" t="s">
        <v>6</v>
      </c>
      <c r="G2291" s="354">
        <v>45314.495034722226</v>
      </c>
      <c r="H2291" s="354">
        <v>45470.353865740741</v>
      </c>
      <c r="I2291" s="19" t="str">
        <f t="shared" si="385"/>
        <v>J</v>
      </c>
      <c r="J2291" s="19" t="str">
        <f t="shared" si="386"/>
        <v>N</v>
      </c>
      <c r="K2291" s="19" t="str">
        <f t="shared" si="387"/>
        <v>zzzz</v>
      </c>
      <c r="L2291" s="19" t="str">
        <f t="shared" si="388"/>
        <v>WO</v>
      </c>
      <c r="M2291" s="31" t="str">
        <f t="shared" si="389"/>
        <v>V</v>
      </c>
      <c r="N2291" s="620" t="str">
        <f t="shared" si="390"/>
        <v/>
      </c>
      <c r="O2291" s="620" t="str">
        <f t="shared" si="391"/>
        <v/>
      </c>
      <c r="P2291" s="31" t="str">
        <f t="shared" si="392"/>
        <v/>
      </c>
      <c r="Q2291" s="620">
        <f t="shared" si="393"/>
        <v>1</v>
      </c>
      <c r="R2291" s="620">
        <f t="shared" si="394"/>
        <v>1903</v>
      </c>
      <c r="S2291" s="620">
        <f t="shared" si="395"/>
        <v>1903</v>
      </c>
    </row>
    <row r="2292" spans="1:19" ht="12.75" customHeight="1" thickBot="1" x14ac:dyDescent="0.25">
      <c r="A2292" s="31" t="s">
        <v>226</v>
      </c>
      <c r="B2292" s="31" t="s">
        <v>1184</v>
      </c>
      <c r="C2292" s="31" t="s">
        <v>673</v>
      </c>
      <c r="F2292" s="31" t="s">
        <v>7</v>
      </c>
      <c r="G2292" s="354">
        <v>44984.358668981484</v>
      </c>
      <c r="H2292" s="354">
        <v>44984.358668981484</v>
      </c>
      <c r="I2292" s="19" t="str">
        <f t="shared" si="385"/>
        <v>J</v>
      </c>
      <c r="J2292" s="19" t="str">
        <f t="shared" si="386"/>
        <v>N</v>
      </c>
      <c r="K2292" s="19" t="str">
        <f t="shared" si="387"/>
        <v>zzzz</v>
      </c>
      <c r="L2292" s="19" t="str">
        <f t="shared" si="388"/>
        <v>WO</v>
      </c>
      <c r="M2292" s="31" t="str">
        <f t="shared" si="389"/>
        <v>V</v>
      </c>
      <c r="N2292" s="620" t="str">
        <f t="shared" si="390"/>
        <v/>
      </c>
      <c r="O2292" s="620" t="str">
        <f t="shared" si="391"/>
        <v/>
      </c>
      <c r="P2292" s="31" t="str">
        <f t="shared" si="392"/>
        <v/>
      </c>
      <c r="Q2292" s="620">
        <f t="shared" si="393"/>
        <v>2</v>
      </c>
      <c r="R2292" s="620">
        <f t="shared" si="394"/>
        <v>1904</v>
      </c>
      <c r="S2292" s="620">
        <f t="shared" si="395"/>
        <v>1904</v>
      </c>
    </row>
    <row r="2293" spans="1:19" ht="12.75" customHeight="1" thickBot="1" x14ac:dyDescent="0.25">
      <c r="A2293" s="341" t="s">
        <v>226</v>
      </c>
      <c r="B2293" s="341" t="s">
        <v>941</v>
      </c>
      <c r="C2293" s="341" t="s">
        <v>673</v>
      </c>
      <c r="E2293" s="341">
        <v>8</v>
      </c>
      <c r="F2293" s="341" t="s">
        <v>8</v>
      </c>
      <c r="G2293" s="354">
        <v>43556.457743055558</v>
      </c>
      <c r="H2293" s="354">
        <v>45565.499467592592</v>
      </c>
      <c r="I2293" s="19" t="str">
        <f t="shared" si="385"/>
        <v>J</v>
      </c>
      <c r="J2293" s="19" t="str">
        <f t="shared" si="386"/>
        <v>N</v>
      </c>
      <c r="K2293" s="19" t="str">
        <f t="shared" si="387"/>
        <v>zzzz</v>
      </c>
      <c r="L2293" s="19" t="str">
        <f t="shared" si="388"/>
        <v>WO</v>
      </c>
      <c r="M2293" s="341" t="str">
        <f t="shared" si="389"/>
        <v>V</v>
      </c>
      <c r="N2293" s="359" t="str">
        <f t="shared" si="390"/>
        <v/>
      </c>
      <c r="O2293" s="359" t="str">
        <f t="shared" si="391"/>
        <v/>
      </c>
      <c r="P2293" s="341" t="str">
        <f t="shared" si="392"/>
        <v/>
      </c>
      <c r="Q2293" s="359">
        <f t="shared" si="393"/>
        <v>3</v>
      </c>
      <c r="R2293" s="359">
        <f t="shared" si="394"/>
        <v>1905</v>
      </c>
      <c r="S2293" s="359">
        <f t="shared" si="395"/>
        <v>1905</v>
      </c>
    </row>
    <row r="2294" spans="1:19" ht="12.75" customHeight="1" thickBot="1" x14ac:dyDescent="0.25">
      <c r="A2294" s="31" t="s">
        <v>226</v>
      </c>
      <c r="B2294" s="31" t="s">
        <v>1085</v>
      </c>
      <c r="C2294" s="31" t="s">
        <v>673</v>
      </c>
      <c r="F2294" s="31" t="s">
        <v>16</v>
      </c>
      <c r="G2294" s="354">
        <v>44288.503657407404</v>
      </c>
      <c r="H2294" s="354">
        <v>44601.578576388885</v>
      </c>
      <c r="I2294" s="19" t="str">
        <f t="shared" si="385"/>
        <v>J</v>
      </c>
      <c r="J2294" s="19" t="str">
        <f t="shared" si="386"/>
        <v>N</v>
      </c>
      <c r="K2294" s="19" t="str">
        <f t="shared" si="387"/>
        <v>zzzz</v>
      </c>
      <c r="L2294" s="19" t="str">
        <f t="shared" si="388"/>
        <v>WO</v>
      </c>
      <c r="M2294" s="31" t="str">
        <f t="shared" si="389"/>
        <v>V</v>
      </c>
      <c r="N2294" s="620" t="str">
        <f t="shared" si="390"/>
        <v/>
      </c>
      <c r="O2294" s="620" t="str">
        <f t="shared" si="391"/>
        <v/>
      </c>
      <c r="P2294" s="31" t="str">
        <f t="shared" si="392"/>
        <v/>
      </c>
      <c r="Q2294" s="620">
        <f t="shared" si="393"/>
        <v>4</v>
      </c>
      <c r="R2294" s="620">
        <f t="shared" si="394"/>
        <v>1906</v>
      </c>
      <c r="S2294" s="620">
        <f t="shared" si="395"/>
        <v>1906</v>
      </c>
    </row>
    <row r="2295" spans="1:19" ht="12.75" customHeight="1" thickBot="1" x14ac:dyDescent="0.25">
      <c r="A2295" s="341" t="s">
        <v>226</v>
      </c>
      <c r="B2295" s="341" t="s">
        <v>941</v>
      </c>
      <c r="C2295" s="341" t="s">
        <v>673</v>
      </c>
      <c r="E2295" s="341">
        <v>11</v>
      </c>
      <c r="F2295" s="341" t="s">
        <v>9</v>
      </c>
      <c r="G2295" s="354">
        <v>44383.413842592592</v>
      </c>
      <c r="H2295" s="354">
        <v>45453.47247685185</v>
      </c>
      <c r="I2295" s="19" t="str">
        <f t="shared" si="385"/>
        <v>J</v>
      </c>
      <c r="J2295" s="19" t="str">
        <f t="shared" si="386"/>
        <v>N</v>
      </c>
      <c r="K2295" s="19" t="str">
        <f t="shared" si="387"/>
        <v>zzzz</v>
      </c>
      <c r="L2295" s="19" t="str">
        <f t="shared" si="388"/>
        <v>WO</v>
      </c>
      <c r="M2295" s="341" t="str">
        <f t="shared" si="389"/>
        <v>V</v>
      </c>
      <c r="N2295" s="359" t="str">
        <f t="shared" si="390"/>
        <v/>
      </c>
      <c r="O2295" s="359" t="str">
        <f t="shared" si="391"/>
        <v/>
      </c>
      <c r="P2295" s="341" t="str">
        <f t="shared" si="392"/>
        <v/>
      </c>
      <c r="Q2295" s="359">
        <f t="shared" si="393"/>
        <v>5</v>
      </c>
      <c r="R2295" s="359">
        <f t="shared" si="394"/>
        <v>1907</v>
      </c>
      <c r="S2295" s="359">
        <f t="shared" si="395"/>
        <v>1907</v>
      </c>
    </row>
    <row r="2296" spans="1:19" ht="12.75" customHeight="1" thickBot="1" x14ac:dyDescent="0.25">
      <c r="A2296" s="31" t="s">
        <v>226</v>
      </c>
      <c r="B2296" s="31" t="s">
        <v>941</v>
      </c>
      <c r="C2296" s="31" t="s">
        <v>673</v>
      </c>
      <c r="F2296" s="31" t="s">
        <v>11</v>
      </c>
      <c r="G2296" s="354">
        <v>44796.573310185187</v>
      </c>
      <c r="H2296" s="354">
        <v>45258.646932870368</v>
      </c>
      <c r="I2296" s="19" t="str">
        <f t="shared" si="385"/>
        <v>J</v>
      </c>
      <c r="J2296" s="19" t="str">
        <f t="shared" si="386"/>
        <v>N</v>
      </c>
      <c r="K2296" s="19" t="str">
        <f t="shared" si="387"/>
        <v>zzzz</v>
      </c>
      <c r="L2296" s="19" t="str">
        <f t="shared" si="388"/>
        <v>WO</v>
      </c>
      <c r="M2296" s="31" t="str">
        <f t="shared" si="389"/>
        <v>V</v>
      </c>
      <c r="N2296" s="620" t="str">
        <f t="shared" si="390"/>
        <v/>
      </c>
      <c r="O2296" s="620" t="str">
        <f t="shared" si="391"/>
        <v/>
      </c>
      <c r="P2296" s="31" t="str">
        <f t="shared" si="392"/>
        <v/>
      </c>
      <c r="Q2296" s="620">
        <f t="shared" si="393"/>
        <v>6</v>
      </c>
      <c r="R2296" s="620">
        <f t="shared" si="394"/>
        <v>1908</v>
      </c>
      <c r="S2296" s="620">
        <f t="shared" si="395"/>
        <v>1908</v>
      </c>
    </row>
    <row r="2297" spans="1:19" ht="12.75" customHeight="1" thickBot="1" x14ac:dyDescent="0.25">
      <c r="A2297" s="31" t="s">
        <v>226</v>
      </c>
      <c r="B2297" s="31" t="s">
        <v>941</v>
      </c>
      <c r="C2297" s="31" t="s">
        <v>673</v>
      </c>
      <c r="F2297" s="31" t="s">
        <v>15</v>
      </c>
      <c r="G2297" s="354">
        <v>44168.39334490741</v>
      </c>
      <c r="H2297" s="354">
        <v>44498.401388888888</v>
      </c>
      <c r="I2297" s="19" t="str">
        <f t="shared" si="385"/>
        <v>J</v>
      </c>
      <c r="J2297" s="19" t="str">
        <f t="shared" si="386"/>
        <v>N</v>
      </c>
      <c r="K2297" s="19" t="str">
        <f t="shared" si="387"/>
        <v>zzzz</v>
      </c>
      <c r="L2297" s="19" t="str">
        <f t="shared" si="388"/>
        <v>WO</v>
      </c>
      <c r="M2297" s="31" t="str">
        <f t="shared" si="389"/>
        <v>V</v>
      </c>
      <c r="N2297" s="620" t="str">
        <f t="shared" si="390"/>
        <v/>
      </c>
      <c r="O2297" s="620" t="str">
        <f t="shared" si="391"/>
        <v/>
      </c>
      <c r="P2297" s="31" t="str">
        <f t="shared" si="392"/>
        <v/>
      </c>
      <c r="Q2297" s="620">
        <f t="shared" si="393"/>
        <v>7</v>
      </c>
      <c r="R2297" s="620">
        <f t="shared" si="394"/>
        <v>1909</v>
      </c>
      <c r="S2297" s="620">
        <f t="shared" si="395"/>
        <v>1909</v>
      </c>
    </row>
    <row r="2298" spans="1:19" ht="12.75" customHeight="1" thickBot="1" x14ac:dyDescent="0.25">
      <c r="A2298" s="31" t="s">
        <v>226</v>
      </c>
      <c r="B2298" s="341" t="s">
        <v>941</v>
      </c>
      <c r="C2298" s="341" t="s">
        <v>673</v>
      </c>
      <c r="E2298" s="341">
        <v>11</v>
      </c>
      <c r="F2298" s="341" t="s">
        <v>12</v>
      </c>
      <c r="G2298" s="354">
        <v>43371.599131944444</v>
      </c>
      <c r="H2298" s="354">
        <v>45119.450995370367</v>
      </c>
      <c r="I2298" s="19" t="str">
        <f t="shared" si="385"/>
        <v>J</v>
      </c>
      <c r="J2298" s="19" t="str">
        <f t="shared" si="386"/>
        <v>N</v>
      </c>
      <c r="K2298" s="19" t="str">
        <f t="shared" si="387"/>
        <v>zzzz</v>
      </c>
      <c r="L2298" s="19" t="str">
        <f t="shared" si="388"/>
        <v>WO</v>
      </c>
      <c r="M2298" s="31" t="str">
        <f t="shared" si="389"/>
        <v>V</v>
      </c>
      <c r="N2298" s="620" t="str">
        <f t="shared" si="390"/>
        <v/>
      </c>
      <c r="O2298" s="620" t="str">
        <f t="shared" si="391"/>
        <v/>
      </c>
      <c r="P2298" s="31" t="str">
        <f t="shared" si="392"/>
        <v/>
      </c>
      <c r="Q2298" s="620">
        <f t="shared" si="393"/>
        <v>8</v>
      </c>
      <c r="R2298" s="620">
        <f t="shared" si="394"/>
        <v>1910</v>
      </c>
      <c r="S2298" s="620">
        <f t="shared" si="395"/>
        <v>1910</v>
      </c>
    </row>
    <row r="2299" spans="1:19" ht="12.75" customHeight="1" thickBot="1" x14ac:dyDescent="0.25">
      <c r="A2299" s="31" t="s">
        <v>226</v>
      </c>
      <c r="B2299" s="31" t="s">
        <v>941</v>
      </c>
      <c r="C2299" s="31" t="s">
        <v>673</v>
      </c>
      <c r="F2299" s="31" t="s">
        <v>13</v>
      </c>
      <c r="G2299" s="354">
        <v>43809.468564814815</v>
      </c>
      <c r="H2299" s="354">
        <v>45538.66605324074</v>
      </c>
      <c r="I2299" s="19" t="str">
        <f t="shared" si="385"/>
        <v>J</v>
      </c>
      <c r="J2299" s="19" t="str">
        <f t="shared" si="386"/>
        <v>N</v>
      </c>
      <c r="K2299" s="19" t="str">
        <f t="shared" si="387"/>
        <v>zzzz</v>
      </c>
      <c r="L2299" s="19" t="str">
        <f t="shared" si="388"/>
        <v>WO</v>
      </c>
      <c r="M2299" s="31" t="str">
        <f t="shared" si="389"/>
        <v>V</v>
      </c>
      <c r="N2299" s="620">
        <f t="shared" si="390"/>
        <v>9</v>
      </c>
      <c r="O2299" s="620" t="str">
        <f t="shared" si="391"/>
        <v/>
      </c>
      <c r="P2299" s="31" t="str">
        <f t="shared" si="392"/>
        <v/>
      </c>
      <c r="Q2299" s="620">
        <f t="shared" si="393"/>
        <v>9</v>
      </c>
      <c r="R2299" s="620">
        <f t="shared" si="394"/>
        <v>1911</v>
      </c>
      <c r="S2299" s="620">
        <f t="shared" si="395"/>
        <v>1911</v>
      </c>
    </row>
    <row r="2300" spans="1:19" ht="12.75" customHeight="1" thickBot="1" x14ac:dyDescent="0.25">
      <c r="A2300" s="31" t="s">
        <v>996</v>
      </c>
      <c r="B2300" s="31" t="s">
        <v>997</v>
      </c>
      <c r="C2300" s="31" t="s">
        <v>673</v>
      </c>
      <c r="F2300" s="31" t="s">
        <v>6</v>
      </c>
      <c r="G2300" s="354">
        <v>45314.495243055557</v>
      </c>
      <c r="H2300" s="354">
        <v>45314.495243055557</v>
      </c>
      <c r="I2300" s="19" t="str">
        <f t="shared" si="385"/>
        <v>J</v>
      </c>
      <c r="J2300" s="19" t="str">
        <f t="shared" si="386"/>
        <v>N</v>
      </c>
      <c r="K2300" s="19" t="str">
        <f t="shared" si="387"/>
        <v>zzzz</v>
      </c>
      <c r="L2300" s="19" t="str">
        <f t="shared" si="388"/>
        <v>WO</v>
      </c>
      <c r="M2300" s="31" t="str">
        <f t="shared" si="389"/>
        <v>V</v>
      </c>
      <c r="N2300" s="620" t="str">
        <f t="shared" si="390"/>
        <v/>
      </c>
      <c r="O2300" s="620" t="str">
        <f t="shared" si="391"/>
        <v/>
      </c>
      <c r="P2300" s="31" t="str">
        <f t="shared" si="392"/>
        <v/>
      </c>
      <c r="Q2300" s="620">
        <f t="shared" si="393"/>
        <v>1</v>
      </c>
      <c r="R2300" s="620">
        <f t="shared" si="394"/>
        <v>1912</v>
      </c>
      <c r="S2300" s="620">
        <f t="shared" si="395"/>
        <v>1912</v>
      </c>
    </row>
    <row r="2301" spans="1:19" ht="12.75" customHeight="1" thickBot="1" x14ac:dyDescent="0.25">
      <c r="A2301" s="31" t="s">
        <v>996</v>
      </c>
      <c r="B2301" s="31" t="s">
        <v>997</v>
      </c>
      <c r="C2301" s="31" t="s">
        <v>673</v>
      </c>
      <c r="F2301" s="31" t="s">
        <v>9</v>
      </c>
      <c r="G2301" s="354">
        <v>45309.620891203704</v>
      </c>
      <c r="H2301" s="354">
        <v>45632.629849537036</v>
      </c>
      <c r="I2301" s="19" t="str">
        <f t="shared" si="385"/>
        <v>J</v>
      </c>
      <c r="J2301" s="19" t="str">
        <f t="shared" si="386"/>
        <v>N</v>
      </c>
      <c r="K2301" s="19" t="str">
        <f t="shared" si="387"/>
        <v>zzzz</v>
      </c>
      <c r="L2301" s="19" t="str">
        <f t="shared" si="388"/>
        <v>WO</v>
      </c>
      <c r="M2301" s="31" t="str">
        <f t="shared" si="389"/>
        <v>V</v>
      </c>
      <c r="N2301" s="620" t="str">
        <f t="shared" si="390"/>
        <v/>
      </c>
      <c r="O2301" s="620" t="str">
        <f t="shared" si="391"/>
        <v/>
      </c>
      <c r="P2301" s="31" t="str">
        <f t="shared" si="392"/>
        <v/>
      </c>
      <c r="Q2301" s="620">
        <f t="shared" si="393"/>
        <v>2</v>
      </c>
      <c r="R2301" s="620">
        <f t="shared" si="394"/>
        <v>1913</v>
      </c>
      <c r="S2301" s="620">
        <f t="shared" si="395"/>
        <v>1913</v>
      </c>
    </row>
    <row r="2302" spans="1:19" ht="12.75" customHeight="1" thickBot="1" x14ac:dyDescent="0.25">
      <c r="A2302" s="31" t="s">
        <v>996</v>
      </c>
      <c r="B2302" s="31" t="s">
        <v>997</v>
      </c>
      <c r="C2302" s="31" t="s">
        <v>673</v>
      </c>
      <c r="F2302" s="31" t="s">
        <v>11</v>
      </c>
      <c r="G2302" s="354">
        <v>45803.589629629627</v>
      </c>
      <c r="H2302" s="354">
        <v>45803.589629629627</v>
      </c>
      <c r="I2302" s="19" t="str">
        <f t="shared" si="385"/>
        <v>J</v>
      </c>
      <c r="J2302" s="19" t="str">
        <f t="shared" si="386"/>
        <v>N</v>
      </c>
      <c r="K2302" s="19" t="str">
        <f t="shared" si="387"/>
        <v>zzzz</v>
      </c>
      <c r="L2302" s="19" t="str">
        <f t="shared" si="388"/>
        <v>WO</v>
      </c>
      <c r="M2302" s="31" t="str">
        <f t="shared" si="389"/>
        <v>V</v>
      </c>
      <c r="N2302" s="620" t="str">
        <f t="shared" si="390"/>
        <v/>
      </c>
      <c r="O2302" s="620" t="str">
        <f t="shared" si="391"/>
        <v/>
      </c>
      <c r="P2302" s="31" t="str">
        <f t="shared" si="392"/>
        <v/>
      </c>
      <c r="Q2302" s="620">
        <f t="shared" si="393"/>
        <v>3</v>
      </c>
      <c r="R2302" s="620">
        <f t="shared" si="394"/>
        <v>1914</v>
      </c>
      <c r="S2302" s="620">
        <f t="shared" si="395"/>
        <v>1914</v>
      </c>
    </row>
    <row r="2303" spans="1:19" ht="12.75" customHeight="1" thickBot="1" x14ac:dyDescent="0.25">
      <c r="A2303" s="31" t="s">
        <v>996</v>
      </c>
      <c r="B2303" s="31" t="s">
        <v>997</v>
      </c>
      <c r="C2303" s="31" t="s">
        <v>673</v>
      </c>
      <c r="E2303" s="341">
        <v>7</v>
      </c>
      <c r="F2303" s="31" t="s">
        <v>15</v>
      </c>
      <c r="G2303" s="354">
        <v>44529.455416666664</v>
      </c>
      <c r="H2303" s="354">
        <v>44978.608680555553</v>
      </c>
      <c r="I2303" s="19" t="str">
        <f t="shared" si="385"/>
        <v>J</v>
      </c>
      <c r="J2303" s="19" t="str">
        <f t="shared" si="386"/>
        <v>N</v>
      </c>
      <c r="K2303" s="19" t="str">
        <f t="shared" si="387"/>
        <v>zzzz</v>
      </c>
      <c r="L2303" s="19" t="str">
        <f t="shared" si="388"/>
        <v>WO</v>
      </c>
      <c r="M2303" s="31" t="str">
        <f t="shared" si="389"/>
        <v>V</v>
      </c>
      <c r="N2303" s="620" t="str">
        <f t="shared" si="390"/>
        <v/>
      </c>
      <c r="O2303" s="620" t="str">
        <f t="shared" si="391"/>
        <v/>
      </c>
      <c r="P2303" s="31" t="str">
        <f t="shared" si="392"/>
        <v/>
      </c>
      <c r="Q2303" s="620">
        <f t="shared" si="393"/>
        <v>4</v>
      </c>
      <c r="R2303" s="620">
        <f t="shared" si="394"/>
        <v>1915</v>
      </c>
      <c r="S2303" s="620">
        <f t="shared" si="395"/>
        <v>1915</v>
      </c>
    </row>
    <row r="2304" spans="1:19" ht="12.75" customHeight="1" thickBot="1" x14ac:dyDescent="0.25">
      <c r="A2304" s="31" t="s">
        <v>996</v>
      </c>
      <c r="B2304" s="31" t="s">
        <v>997</v>
      </c>
      <c r="C2304" s="31" t="s">
        <v>673</v>
      </c>
      <c r="F2304" s="31" t="s">
        <v>12</v>
      </c>
      <c r="G2304" s="354">
        <v>45812.688981481479</v>
      </c>
      <c r="H2304" s="354">
        <v>45812.688981481479</v>
      </c>
      <c r="I2304" s="19" t="str">
        <f t="shared" si="385"/>
        <v>J</v>
      </c>
      <c r="J2304" s="19" t="str">
        <f t="shared" si="386"/>
        <v>N</v>
      </c>
      <c r="K2304" s="19" t="str">
        <f t="shared" si="387"/>
        <v>zzzz</v>
      </c>
      <c r="L2304" s="19" t="str">
        <f t="shared" si="388"/>
        <v>WO</v>
      </c>
      <c r="M2304" s="31" t="str">
        <f t="shared" si="389"/>
        <v>V</v>
      </c>
      <c r="N2304" s="620">
        <f t="shared" si="390"/>
        <v>5</v>
      </c>
      <c r="O2304" s="620" t="str">
        <f t="shared" si="391"/>
        <v/>
      </c>
      <c r="P2304" s="31" t="str">
        <f t="shared" si="392"/>
        <v/>
      </c>
      <c r="Q2304" s="620">
        <f t="shared" si="393"/>
        <v>5</v>
      </c>
      <c r="R2304" s="620">
        <f t="shared" si="394"/>
        <v>1916</v>
      </c>
      <c r="S2304" s="620">
        <f t="shared" si="395"/>
        <v>1916</v>
      </c>
    </row>
    <row r="2305" spans="1:19" ht="12.75" customHeight="1" thickBot="1" x14ac:dyDescent="0.25">
      <c r="A2305" s="341" t="s">
        <v>285</v>
      </c>
      <c r="B2305" s="341" t="s">
        <v>958</v>
      </c>
      <c r="C2305" s="341" t="s">
        <v>673</v>
      </c>
      <c r="E2305" s="341">
        <v>7</v>
      </c>
      <c r="F2305" s="341" t="s">
        <v>6</v>
      </c>
      <c r="G2305" s="354">
        <v>45314.495451388888</v>
      </c>
      <c r="H2305" s="354">
        <v>45470.353437500002</v>
      </c>
      <c r="I2305" s="19" t="str">
        <f t="shared" si="385"/>
        <v>J</v>
      </c>
      <c r="J2305" s="19" t="str">
        <f t="shared" si="386"/>
        <v>N</v>
      </c>
      <c r="K2305" s="19" t="str">
        <f t="shared" si="387"/>
        <v>zzzz</v>
      </c>
      <c r="L2305" s="19" t="str">
        <f t="shared" si="388"/>
        <v>WO</v>
      </c>
      <c r="M2305" s="31" t="str">
        <f t="shared" si="389"/>
        <v>V</v>
      </c>
      <c r="N2305" s="620" t="str">
        <f t="shared" si="390"/>
        <v/>
      </c>
      <c r="O2305" s="620" t="str">
        <f t="shared" si="391"/>
        <v/>
      </c>
      <c r="P2305" s="31" t="str">
        <f t="shared" si="392"/>
        <v/>
      </c>
      <c r="Q2305" s="620">
        <f t="shared" si="393"/>
        <v>1</v>
      </c>
      <c r="R2305" s="620">
        <f t="shared" si="394"/>
        <v>1917</v>
      </c>
      <c r="S2305" s="620">
        <f t="shared" si="395"/>
        <v>1917</v>
      </c>
    </row>
    <row r="2306" spans="1:19" ht="12.75" customHeight="1" thickBot="1" x14ac:dyDescent="0.25">
      <c r="A2306" s="31" t="s">
        <v>285</v>
      </c>
      <c r="B2306" s="31" t="s">
        <v>1195</v>
      </c>
      <c r="C2306" s="31" t="s">
        <v>673</v>
      </c>
      <c r="E2306" s="341">
        <v>44</v>
      </c>
      <c r="F2306" s="31" t="s">
        <v>7</v>
      </c>
      <c r="G2306" s="354">
        <v>44984.361180555556</v>
      </c>
      <c r="H2306" s="354">
        <v>45210.40111111111</v>
      </c>
      <c r="I2306" s="19" t="str">
        <f t="shared" ref="I2306:I2369" si="396">IF((LEN(A2306)&gt;2),"J","N")</f>
        <v>J</v>
      </c>
      <c r="J2306" s="19" t="str">
        <f t="shared" ref="J2306:J2369" si="397">IF((D2306&gt;0),"J","N")</f>
        <v>N</v>
      </c>
      <c r="K2306" s="19" t="str">
        <f t="shared" ref="K2306:K2369" si="398">IF((D2306&gt;0),(MID(D2306,1,2)),"zzzz")</f>
        <v>zzzz</v>
      </c>
      <c r="L2306" s="19" t="str">
        <f t="shared" ref="L2306:L2369" si="399">MID(A2306,1,2)</f>
        <v>WO</v>
      </c>
      <c r="M2306" s="31" t="str">
        <f t="shared" ref="M2306:M2369" si="400">MID(A2306,3,1)</f>
        <v>V</v>
      </c>
      <c r="N2306" s="620" t="str">
        <f t="shared" ref="N2306:N2369" si="401">IF(A2306=A2307,"",Q2306)</f>
        <v/>
      </c>
      <c r="O2306" s="620" t="str">
        <f t="shared" ref="O2306:O2369" si="402">IF(D2306=D2307,"",R2306)</f>
        <v/>
      </c>
      <c r="P2306" s="31" t="str">
        <f t="shared" ref="P2306:P2369" si="403">IF(K2306=K2307,"",S2306)</f>
        <v/>
      </c>
      <c r="Q2306" s="620">
        <f t="shared" ref="Q2306:Q2369" si="404">IF(A2306=A2305,Q2305+ 1,1)</f>
        <v>2</v>
      </c>
      <c r="R2306" s="620">
        <f t="shared" ref="R2306:R2369" si="405">IF(D2306=D2305,R2305+ 1,1)</f>
        <v>1918</v>
      </c>
      <c r="S2306" s="620">
        <f t="shared" ref="S2306:S2369" si="406">IF(K2306=K2305,S2305+ 1,1)</f>
        <v>1918</v>
      </c>
    </row>
    <row r="2307" spans="1:19" ht="12.75" customHeight="1" thickBot="1" x14ac:dyDescent="0.25">
      <c r="A2307" s="31" t="s">
        <v>285</v>
      </c>
      <c r="B2307" s="31" t="s">
        <v>958</v>
      </c>
      <c r="C2307" s="31" t="s">
        <v>673</v>
      </c>
      <c r="E2307" s="341">
        <v>4</v>
      </c>
      <c r="F2307" s="31" t="s">
        <v>16</v>
      </c>
      <c r="G2307" s="354">
        <v>44083.438807870371</v>
      </c>
      <c r="H2307" s="354">
        <v>45461.596493055556</v>
      </c>
      <c r="I2307" s="19" t="str">
        <f t="shared" si="396"/>
        <v>J</v>
      </c>
      <c r="J2307" s="19" t="str">
        <f t="shared" si="397"/>
        <v>N</v>
      </c>
      <c r="K2307" s="19" t="str">
        <f t="shared" si="398"/>
        <v>zzzz</v>
      </c>
      <c r="L2307" s="19" t="str">
        <f t="shared" si="399"/>
        <v>WO</v>
      </c>
      <c r="M2307" s="31" t="str">
        <f t="shared" si="400"/>
        <v>V</v>
      </c>
      <c r="N2307" s="620" t="str">
        <f t="shared" si="401"/>
        <v/>
      </c>
      <c r="O2307" s="620" t="str">
        <f t="shared" si="402"/>
        <v/>
      </c>
      <c r="P2307" s="31" t="str">
        <f t="shared" si="403"/>
        <v/>
      </c>
      <c r="Q2307" s="620">
        <f t="shared" si="404"/>
        <v>3</v>
      </c>
      <c r="R2307" s="620">
        <f t="shared" si="405"/>
        <v>1919</v>
      </c>
      <c r="S2307" s="620">
        <f t="shared" si="406"/>
        <v>1919</v>
      </c>
    </row>
    <row r="2308" spans="1:19" ht="12.75" customHeight="1" thickBot="1" x14ac:dyDescent="0.25">
      <c r="A2308" s="31" t="s">
        <v>285</v>
      </c>
      <c r="B2308" s="31" t="s">
        <v>958</v>
      </c>
      <c r="C2308" s="31" t="s">
        <v>673</v>
      </c>
      <c r="E2308" s="341">
        <v>7</v>
      </c>
      <c r="F2308" s="31" t="s">
        <v>9</v>
      </c>
      <c r="G2308" s="354">
        <v>45309.621099537035</v>
      </c>
      <c r="H2308" s="354">
        <v>45453.47284722222</v>
      </c>
      <c r="I2308" s="19" t="str">
        <f t="shared" si="396"/>
        <v>J</v>
      </c>
      <c r="J2308" s="19" t="str">
        <f t="shared" si="397"/>
        <v>N</v>
      </c>
      <c r="K2308" s="19" t="str">
        <f t="shared" si="398"/>
        <v>zzzz</v>
      </c>
      <c r="L2308" s="19" t="str">
        <f t="shared" si="399"/>
        <v>WO</v>
      </c>
      <c r="M2308" s="31" t="str">
        <f t="shared" si="400"/>
        <v>V</v>
      </c>
      <c r="N2308" s="620" t="str">
        <f t="shared" si="401"/>
        <v/>
      </c>
      <c r="O2308" s="620" t="str">
        <f t="shared" si="402"/>
        <v/>
      </c>
      <c r="P2308" s="31" t="str">
        <f t="shared" si="403"/>
        <v/>
      </c>
      <c r="Q2308" s="620">
        <f t="shared" si="404"/>
        <v>4</v>
      </c>
      <c r="R2308" s="620">
        <f t="shared" si="405"/>
        <v>1920</v>
      </c>
      <c r="S2308" s="620">
        <f t="shared" si="406"/>
        <v>1920</v>
      </c>
    </row>
    <row r="2309" spans="1:19" ht="12.75" customHeight="1" thickBot="1" x14ac:dyDescent="0.25">
      <c r="A2309" s="31" t="s">
        <v>285</v>
      </c>
      <c r="B2309" s="31" t="s">
        <v>958</v>
      </c>
      <c r="C2309" s="31" t="s">
        <v>673</v>
      </c>
      <c r="F2309" s="31" t="s">
        <v>11</v>
      </c>
      <c r="G2309" s="354">
        <v>44796.573784722219</v>
      </c>
      <c r="H2309" s="354">
        <v>45258.647037037037</v>
      </c>
      <c r="I2309" s="19" t="str">
        <f t="shared" si="396"/>
        <v>J</v>
      </c>
      <c r="J2309" s="19" t="str">
        <f t="shared" si="397"/>
        <v>N</v>
      </c>
      <c r="K2309" s="19" t="str">
        <f t="shared" si="398"/>
        <v>zzzz</v>
      </c>
      <c r="L2309" s="19" t="str">
        <f t="shared" si="399"/>
        <v>WO</v>
      </c>
      <c r="M2309" s="31" t="str">
        <f t="shared" si="400"/>
        <v>V</v>
      </c>
      <c r="N2309" s="620" t="str">
        <f t="shared" si="401"/>
        <v/>
      </c>
      <c r="O2309" s="620" t="str">
        <f t="shared" si="402"/>
        <v/>
      </c>
      <c r="P2309" s="31" t="str">
        <f t="shared" si="403"/>
        <v/>
      </c>
      <c r="Q2309" s="620">
        <f t="shared" si="404"/>
        <v>5</v>
      </c>
      <c r="R2309" s="620">
        <f t="shared" si="405"/>
        <v>1921</v>
      </c>
      <c r="S2309" s="620">
        <f t="shared" si="406"/>
        <v>1921</v>
      </c>
    </row>
    <row r="2310" spans="1:19" ht="12.75" customHeight="1" thickBot="1" x14ac:dyDescent="0.25">
      <c r="A2310" s="31" t="s">
        <v>285</v>
      </c>
      <c r="B2310" s="31" t="s">
        <v>958</v>
      </c>
      <c r="C2310" s="31" t="s">
        <v>673</v>
      </c>
      <c r="E2310" s="341">
        <v>8</v>
      </c>
      <c r="F2310" s="31" t="s">
        <v>15</v>
      </c>
      <c r="G2310" s="354">
        <v>44425.431458333333</v>
      </c>
      <c r="H2310" s="354">
        <v>44978.608819444446</v>
      </c>
      <c r="I2310" s="19" t="str">
        <f t="shared" si="396"/>
        <v>J</v>
      </c>
      <c r="J2310" s="19" t="str">
        <f t="shared" si="397"/>
        <v>N</v>
      </c>
      <c r="K2310" s="19" t="str">
        <f t="shared" si="398"/>
        <v>zzzz</v>
      </c>
      <c r="L2310" s="19" t="str">
        <f t="shared" si="399"/>
        <v>WO</v>
      </c>
      <c r="M2310" s="31" t="str">
        <f t="shared" si="400"/>
        <v>V</v>
      </c>
      <c r="N2310" s="620" t="str">
        <f t="shared" si="401"/>
        <v/>
      </c>
      <c r="O2310" s="620" t="str">
        <f t="shared" si="402"/>
        <v/>
      </c>
      <c r="P2310" s="31" t="str">
        <f t="shared" si="403"/>
        <v/>
      </c>
      <c r="Q2310" s="620">
        <f t="shared" si="404"/>
        <v>6</v>
      </c>
      <c r="R2310" s="620">
        <f t="shared" si="405"/>
        <v>1922</v>
      </c>
      <c r="S2310" s="620">
        <f t="shared" si="406"/>
        <v>1922</v>
      </c>
    </row>
    <row r="2311" spans="1:19" ht="12.75" customHeight="1" thickBot="1" x14ac:dyDescent="0.25">
      <c r="A2311" s="341" t="s">
        <v>285</v>
      </c>
      <c r="B2311" s="341" t="s">
        <v>958</v>
      </c>
      <c r="C2311" s="341" t="s">
        <v>673</v>
      </c>
      <c r="F2311" s="341" t="s">
        <v>12</v>
      </c>
      <c r="G2311" s="354">
        <v>45812.689097222225</v>
      </c>
      <c r="H2311" s="354">
        <v>45812.689097222225</v>
      </c>
      <c r="I2311" s="19" t="str">
        <f t="shared" si="396"/>
        <v>J</v>
      </c>
      <c r="J2311" s="19" t="str">
        <f t="shared" si="397"/>
        <v>N</v>
      </c>
      <c r="K2311" s="19" t="str">
        <f t="shared" si="398"/>
        <v>zzzz</v>
      </c>
      <c r="L2311" s="19" t="str">
        <f t="shared" si="399"/>
        <v>WO</v>
      </c>
      <c r="M2311" s="31" t="str">
        <f t="shared" si="400"/>
        <v>V</v>
      </c>
      <c r="N2311" s="620" t="str">
        <f t="shared" si="401"/>
        <v/>
      </c>
      <c r="O2311" s="620" t="str">
        <f t="shared" si="402"/>
        <v/>
      </c>
      <c r="P2311" s="31" t="str">
        <f t="shared" si="403"/>
        <v/>
      </c>
      <c r="Q2311" s="620">
        <f t="shared" si="404"/>
        <v>7</v>
      </c>
      <c r="R2311" s="620">
        <f t="shared" si="405"/>
        <v>1923</v>
      </c>
      <c r="S2311" s="620">
        <f t="shared" si="406"/>
        <v>1923</v>
      </c>
    </row>
    <row r="2312" spans="1:19" ht="12.75" customHeight="1" thickBot="1" x14ac:dyDescent="0.25">
      <c r="A2312" s="31" t="s">
        <v>285</v>
      </c>
      <c r="B2312" s="31" t="s">
        <v>958</v>
      </c>
      <c r="C2312" s="31" t="s">
        <v>673</v>
      </c>
      <c r="F2312" s="31" t="s">
        <v>13</v>
      </c>
      <c r="G2312" s="354">
        <v>44719.490983796299</v>
      </c>
      <c r="H2312" s="354">
        <v>45538.666388888887</v>
      </c>
      <c r="I2312" s="19" t="str">
        <f t="shared" si="396"/>
        <v>J</v>
      </c>
      <c r="J2312" s="19" t="str">
        <f t="shared" si="397"/>
        <v>N</v>
      </c>
      <c r="K2312" s="19" t="str">
        <f t="shared" si="398"/>
        <v>zzzz</v>
      </c>
      <c r="L2312" s="19" t="str">
        <f t="shared" si="399"/>
        <v>WO</v>
      </c>
      <c r="M2312" s="31" t="str">
        <f t="shared" si="400"/>
        <v>V</v>
      </c>
      <c r="N2312" s="620">
        <f t="shared" si="401"/>
        <v>8</v>
      </c>
      <c r="O2312" s="620" t="str">
        <f t="shared" si="402"/>
        <v/>
      </c>
      <c r="P2312" s="31" t="str">
        <f t="shared" si="403"/>
        <v/>
      </c>
      <c r="Q2312" s="620">
        <f t="shared" si="404"/>
        <v>8</v>
      </c>
      <c r="R2312" s="620">
        <f t="shared" si="405"/>
        <v>1924</v>
      </c>
      <c r="S2312" s="620">
        <f t="shared" si="406"/>
        <v>1924</v>
      </c>
    </row>
    <row r="2313" spans="1:19" ht="12.75" customHeight="1" thickBot="1" x14ac:dyDescent="0.25">
      <c r="A2313" s="31" t="s">
        <v>320</v>
      </c>
      <c r="B2313" s="31" t="s">
        <v>496</v>
      </c>
      <c r="C2313" s="31" t="s">
        <v>673</v>
      </c>
      <c r="E2313" s="341">
        <v>44</v>
      </c>
      <c r="F2313" s="31" t="s">
        <v>6</v>
      </c>
      <c r="G2313" s="354">
        <v>38083.515810185185</v>
      </c>
      <c r="H2313" s="354">
        <v>45470.361354166664</v>
      </c>
      <c r="I2313" s="19" t="str">
        <f t="shared" si="396"/>
        <v>N</v>
      </c>
      <c r="J2313" s="19" t="str">
        <f t="shared" si="397"/>
        <v>N</v>
      </c>
      <c r="K2313" s="19" t="str">
        <f t="shared" si="398"/>
        <v>zzzz</v>
      </c>
      <c r="L2313" s="19" t="str">
        <f t="shared" si="399"/>
        <v>AB</v>
      </c>
      <c r="M2313" s="31" t="str">
        <f t="shared" si="400"/>
        <v/>
      </c>
      <c r="N2313" s="620" t="str">
        <f t="shared" si="401"/>
        <v/>
      </c>
      <c r="O2313" s="620" t="str">
        <f t="shared" si="402"/>
        <v/>
      </c>
      <c r="P2313" s="31" t="str">
        <f t="shared" si="403"/>
        <v/>
      </c>
      <c r="Q2313" s="620">
        <f t="shared" si="404"/>
        <v>1</v>
      </c>
      <c r="R2313" s="620">
        <f t="shared" si="405"/>
        <v>1925</v>
      </c>
      <c r="S2313" s="620">
        <f t="shared" si="406"/>
        <v>1925</v>
      </c>
    </row>
    <row r="2314" spans="1:19" ht="12.75" customHeight="1" thickBot="1" x14ac:dyDescent="0.25">
      <c r="A2314" s="31" t="s">
        <v>320</v>
      </c>
      <c r="B2314" s="31" t="s">
        <v>495</v>
      </c>
      <c r="C2314" s="31" t="s">
        <v>673</v>
      </c>
      <c r="E2314" s="341">
        <v>39</v>
      </c>
      <c r="F2314" s="31" t="s">
        <v>7</v>
      </c>
      <c r="G2314" s="354">
        <v>36937.553425925929</v>
      </c>
      <c r="H2314" s="354">
        <v>45210.399062500001</v>
      </c>
      <c r="I2314" s="19" t="str">
        <f t="shared" si="396"/>
        <v>N</v>
      </c>
      <c r="J2314" s="19" t="str">
        <f t="shared" si="397"/>
        <v>N</v>
      </c>
      <c r="K2314" s="19" t="str">
        <f t="shared" si="398"/>
        <v>zzzz</v>
      </c>
      <c r="L2314" s="19" t="str">
        <f t="shared" si="399"/>
        <v>AB</v>
      </c>
      <c r="M2314" s="31" t="str">
        <f t="shared" si="400"/>
        <v/>
      </c>
      <c r="N2314" s="620" t="str">
        <f t="shared" si="401"/>
        <v/>
      </c>
      <c r="O2314" s="620" t="str">
        <f t="shared" si="402"/>
        <v/>
      </c>
      <c r="P2314" s="31" t="str">
        <f t="shared" si="403"/>
        <v/>
      </c>
      <c r="Q2314" s="620">
        <f t="shared" si="404"/>
        <v>2</v>
      </c>
      <c r="R2314" s="620">
        <f t="shared" si="405"/>
        <v>1926</v>
      </c>
      <c r="S2314" s="620">
        <f t="shared" si="406"/>
        <v>1926</v>
      </c>
    </row>
    <row r="2315" spans="1:19" ht="12.75" customHeight="1" thickBot="1" x14ac:dyDescent="0.25">
      <c r="A2315" s="341" t="s">
        <v>320</v>
      </c>
      <c r="B2315" s="341" t="s">
        <v>496</v>
      </c>
      <c r="C2315" s="341" t="s">
        <v>673</v>
      </c>
      <c r="E2315" s="341">
        <v>31</v>
      </c>
      <c r="F2315" s="341" t="s">
        <v>8</v>
      </c>
      <c r="G2315" s="354">
        <v>43262.530532407407</v>
      </c>
      <c r="H2315" s="354">
        <v>45565.541828703703</v>
      </c>
      <c r="I2315" s="19" t="str">
        <f t="shared" si="396"/>
        <v>N</v>
      </c>
      <c r="J2315" s="19" t="str">
        <f t="shared" si="397"/>
        <v>N</v>
      </c>
      <c r="K2315" s="19" t="str">
        <f t="shared" si="398"/>
        <v>zzzz</v>
      </c>
      <c r="L2315" s="19" t="str">
        <f t="shared" si="399"/>
        <v>AB</v>
      </c>
      <c r="M2315" s="31" t="str">
        <f t="shared" si="400"/>
        <v/>
      </c>
      <c r="N2315" s="620" t="str">
        <f t="shared" si="401"/>
        <v/>
      </c>
      <c r="O2315" s="620" t="str">
        <f t="shared" si="402"/>
        <v/>
      </c>
      <c r="P2315" s="31" t="str">
        <f t="shared" si="403"/>
        <v/>
      </c>
      <c r="Q2315" s="620">
        <f t="shared" si="404"/>
        <v>3</v>
      </c>
      <c r="R2315" s="620">
        <f t="shared" si="405"/>
        <v>1927</v>
      </c>
      <c r="S2315" s="620">
        <f t="shared" si="406"/>
        <v>1927</v>
      </c>
    </row>
    <row r="2316" spans="1:19" ht="12.75" customHeight="1" thickBot="1" x14ac:dyDescent="0.25">
      <c r="A2316" s="341" t="s">
        <v>320</v>
      </c>
      <c r="B2316" s="341" t="s">
        <v>496</v>
      </c>
      <c r="C2316" s="341" t="s">
        <v>673</v>
      </c>
      <c r="F2316" s="341" t="s">
        <v>16</v>
      </c>
      <c r="G2316" s="354">
        <v>45460.445092592592</v>
      </c>
      <c r="H2316" s="354">
        <v>45574.51021990741</v>
      </c>
      <c r="I2316" s="19" t="str">
        <f t="shared" si="396"/>
        <v>N</v>
      </c>
      <c r="J2316" s="19" t="str">
        <f t="shared" si="397"/>
        <v>N</v>
      </c>
      <c r="K2316" s="19" t="str">
        <f t="shared" si="398"/>
        <v>zzzz</v>
      </c>
      <c r="L2316" s="19" t="str">
        <f t="shared" si="399"/>
        <v>AB</v>
      </c>
      <c r="M2316" s="341" t="str">
        <f t="shared" si="400"/>
        <v/>
      </c>
      <c r="N2316" s="359" t="str">
        <f t="shared" si="401"/>
        <v/>
      </c>
      <c r="O2316" s="359" t="str">
        <f t="shared" si="402"/>
        <v/>
      </c>
      <c r="P2316" s="341" t="str">
        <f t="shared" si="403"/>
        <v/>
      </c>
      <c r="Q2316" s="359">
        <f t="shared" si="404"/>
        <v>4</v>
      </c>
      <c r="R2316" s="359">
        <f t="shared" si="405"/>
        <v>1928</v>
      </c>
      <c r="S2316" s="359">
        <f t="shared" si="406"/>
        <v>1928</v>
      </c>
    </row>
    <row r="2317" spans="1:19" ht="12.75" customHeight="1" thickBot="1" x14ac:dyDescent="0.25">
      <c r="A2317" s="31" t="s">
        <v>320</v>
      </c>
      <c r="B2317" s="31" t="s">
        <v>496</v>
      </c>
      <c r="C2317" s="31" t="s">
        <v>673</v>
      </c>
      <c r="E2317" s="341">
        <v>45</v>
      </c>
      <c r="F2317" s="31" t="s">
        <v>9</v>
      </c>
      <c r="G2317" s="354">
        <v>42914.431550925925</v>
      </c>
      <c r="H2317" s="354">
        <v>45453.418796296297</v>
      </c>
      <c r="I2317" s="19" t="str">
        <f t="shared" si="396"/>
        <v>N</v>
      </c>
      <c r="J2317" s="19" t="str">
        <f t="shared" si="397"/>
        <v>N</v>
      </c>
      <c r="K2317" s="19" t="str">
        <f t="shared" si="398"/>
        <v>zzzz</v>
      </c>
      <c r="L2317" s="19" t="str">
        <f t="shared" si="399"/>
        <v>AB</v>
      </c>
      <c r="M2317" s="31" t="str">
        <f t="shared" si="400"/>
        <v/>
      </c>
      <c r="N2317" s="620" t="str">
        <f t="shared" si="401"/>
        <v/>
      </c>
      <c r="O2317" s="620" t="str">
        <f t="shared" si="402"/>
        <v/>
      </c>
      <c r="P2317" s="31" t="str">
        <f t="shared" si="403"/>
        <v/>
      </c>
      <c r="Q2317" s="620">
        <f t="shared" si="404"/>
        <v>5</v>
      </c>
      <c r="R2317" s="620">
        <f t="shared" si="405"/>
        <v>1929</v>
      </c>
      <c r="S2317" s="620">
        <f t="shared" si="406"/>
        <v>1929</v>
      </c>
    </row>
    <row r="2318" spans="1:19" ht="12.75" customHeight="1" thickBot="1" x14ac:dyDescent="0.25">
      <c r="A2318" s="31" t="s">
        <v>320</v>
      </c>
      <c r="B2318" s="31" t="s">
        <v>497</v>
      </c>
      <c r="C2318" s="31" t="s">
        <v>673</v>
      </c>
      <c r="F2318" s="31" t="s">
        <v>10</v>
      </c>
      <c r="G2318" s="354">
        <v>40924.336076388892</v>
      </c>
      <c r="H2318" s="354">
        <v>45453.637962962966</v>
      </c>
      <c r="I2318" s="19" t="str">
        <f t="shared" si="396"/>
        <v>N</v>
      </c>
      <c r="J2318" s="19" t="str">
        <f t="shared" si="397"/>
        <v>N</v>
      </c>
      <c r="K2318" s="19" t="str">
        <f t="shared" si="398"/>
        <v>zzzz</v>
      </c>
      <c r="L2318" s="19" t="str">
        <f t="shared" si="399"/>
        <v>AB</v>
      </c>
      <c r="M2318" s="31" t="str">
        <f t="shared" si="400"/>
        <v/>
      </c>
      <c r="N2318" s="620" t="str">
        <f t="shared" si="401"/>
        <v/>
      </c>
      <c r="O2318" s="620" t="str">
        <f t="shared" si="402"/>
        <v/>
      </c>
      <c r="P2318" s="31" t="str">
        <f t="shared" si="403"/>
        <v/>
      </c>
      <c r="Q2318" s="620">
        <f t="shared" si="404"/>
        <v>6</v>
      </c>
      <c r="R2318" s="620">
        <f t="shared" si="405"/>
        <v>1930</v>
      </c>
      <c r="S2318" s="620">
        <f t="shared" si="406"/>
        <v>1930</v>
      </c>
    </row>
    <row r="2319" spans="1:19" ht="12.75" customHeight="1" thickBot="1" x14ac:dyDescent="0.25">
      <c r="A2319" s="31" t="s">
        <v>320</v>
      </c>
      <c r="B2319" s="31" t="s">
        <v>496</v>
      </c>
      <c r="C2319" s="31" t="s">
        <v>673</v>
      </c>
      <c r="F2319" s="31" t="s">
        <v>11</v>
      </c>
      <c r="G2319" s="354">
        <v>42191.274618055555</v>
      </c>
      <c r="H2319" s="354">
        <v>45258.502013888887</v>
      </c>
      <c r="I2319" s="19" t="str">
        <f t="shared" si="396"/>
        <v>N</v>
      </c>
      <c r="J2319" s="19" t="str">
        <f t="shared" si="397"/>
        <v>N</v>
      </c>
      <c r="K2319" s="19" t="str">
        <f t="shared" si="398"/>
        <v>zzzz</v>
      </c>
      <c r="L2319" s="19" t="str">
        <f t="shared" si="399"/>
        <v>AB</v>
      </c>
      <c r="M2319" s="31" t="str">
        <f t="shared" si="400"/>
        <v/>
      </c>
      <c r="N2319" s="620" t="str">
        <f t="shared" si="401"/>
        <v/>
      </c>
      <c r="O2319" s="620" t="str">
        <f t="shared" si="402"/>
        <v/>
      </c>
      <c r="P2319" s="31" t="str">
        <f t="shared" si="403"/>
        <v/>
      </c>
      <c r="Q2319" s="620">
        <f t="shared" si="404"/>
        <v>7</v>
      </c>
      <c r="R2319" s="620">
        <f t="shared" si="405"/>
        <v>1931</v>
      </c>
      <c r="S2319" s="620">
        <f t="shared" si="406"/>
        <v>1931</v>
      </c>
    </row>
    <row r="2320" spans="1:19" ht="12.75" customHeight="1" thickBot="1" x14ac:dyDescent="0.25">
      <c r="A2320" s="31" t="s">
        <v>320</v>
      </c>
      <c r="B2320" s="31" t="s">
        <v>496</v>
      </c>
      <c r="C2320" s="31" t="s">
        <v>673</v>
      </c>
      <c r="F2320" s="31" t="s">
        <v>15</v>
      </c>
      <c r="G2320" s="354">
        <v>41102.445104166669</v>
      </c>
      <c r="H2320" s="354">
        <v>44448.524606481478</v>
      </c>
      <c r="I2320" s="19" t="str">
        <f t="shared" si="396"/>
        <v>N</v>
      </c>
      <c r="J2320" s="19" t="str">
        <f t="shared" si="397"/>
        <v>N</v>
      </c>
      <c r="K2320" s="19" t="str">
        <f t="shared" si="398"/>
        <v>zzzz</v>
      </c>
      <c r="L2320" s="19" t="str">
        <f t="shared" si="399"/>
        <v>AB</v>
      </c>
      <c r="M2320" s="31" t="str">
        <f t="shared" si="400"/>
        <v/>
      </c>
      <c r="N2320" s="620" t="str">
        <f t="shared" si="401"/>
        <v/>
      </c>
      <c r="O2320" s="620" t="str">
        <f t="shared" si="402"/>
        <v/>
      </c>
      <c r="P2320" s="31" t="str">
        <f t="shared" si="403"/>
        <v/>
      </c>
      <c r="Q2320" s="620">
        <f t="shared" si="404"/>
        <v>8</v>
      </c>
      <c r="R2320" s="620">
        <f t="shared" si="405"/>
        <v>1932</v>
      </c>
      <c r="S2320" s="620">
        <f t="shared" si="406"/>
        <v>1932</v>
      </c>
    </row>
    <row r="2321" spans="1:19" ht="12.75" customHeight="1" thickBot="1" x14ac:dyDescent="0.25">
      <c r="A2321" s="31" t="s">
        <v>320</v>
      </c>
      <c r="B2321" s="31" t="s">
        <v>496</v>
      </c>
      <c r="C2321" s="31" t="s">
        <v>673</v>
      </c>
      <c r="F2321" s="31" t="s">
        <v>12</v>
      </c>
      <c r="G2321" s="354">
        <v>44875.401539351849</v>
      </c>
      <c r="H2321" s="354">
        <v>44875.401539351849</v>
      </c>
      <c r="I2321" s="19" t="str">
        <f t="shared" si="396"/>
        <v>N</v>
      </c>
      <c r="J2321" s="19" t="str">
        <f t="shared" si="397"/>
        <v>N</v>
      </c>
      <c r="K2321" s="19" t="str">
        <f t="shared" si="398"/>
        <v>zzzz</v>
      </c>
      <c r="L2321" s="19" t="str">
        <f t="shared" si="399"/>
        <v>AB</v>
      </c>
      <c r="M2321" s="31" t="str">
        <f t="shared" si="400"/>
        <v/>
      </c>
      <c r="N2321" s="620">
        <f t="shared" si="401"/>
        <v>9</v>
      </c>
      <c r="O2321" s="620" t="str">
        <f t="shared" si="402"/>
        <v/>
      </c>
      <c r="P2321" s="31" t="str">
        <f t="shared" si="403"/>
        <v/>
      </c>
      <c r="Q2321" s="620">
        <f t="shared" si="404"/>
        <v>9</v>
      </c>
      <c r="R2321" s="620">
        <f t="shared" si="405"/>
        <v>1933</v>
      </c>
      <c r="S2321" s="620">
        <f t="shared" si="406"/>
        <v>1933</v>
      </c>
    </row>
    <row r="2322" spans="1:19" ht="12.75" customHeight="1" thickBot="1" x14ac:dyDescent="0.25">
      <c r="A2322" s="31" t="s">
        <v>326</v>
      </c>
      <c r="B2322" s="31" t="s">
        <v>1623</v>
      </c>
      <c r="C2322" s="31" t="s">
        <v>673</v>
      </c>
      <c r="E2322" s="341">
        <v>45</v>
      </c>
      <c r="F2322" s="31" t="s">
        <v>6</v>
      </c>
      <c r="G2322" s="354">
        <v>45314.402974537035</v>
      </c>
      <c r="H2322" s="354">
        <v>45470.361527777779</v>
      </c>
      <c r="I2322" s="19" t="str">
        <f t="shared" si="396"/>
        <v>N</v>
      </c>
      <c r="J2322" s="19" t="str">
        <f t="shared" si="397"/>
        <v>N</v>
      </c>
      <c r="K2322" s="19" t="str">
        <f t="shared" si="398"/>
        <v>zzzz</v>
      </c>
      <c r="L2322" s="19" t="str">
        <f t="shared" si="399"/>
        <v>AH</v>
      </c>
      <c r="M2322" s="31" t="str">
        <f t="shared" si="400"/>
        <v/>
      </c>
      <c r="N2322" s="620" t="str">
        <f t="shared" si="401"/>
        <v/>
      </c>
      <c r="O2322" s="620" t="str">
        <f t="shared" si="402"/>
        <v/>
      </c>
      <c r="P2322" s="31" t="str">
        <f t="shared" si="403"/>
        <v/>
      </c>
      <c r="Q2322" s="620">
        <f t="shared" si="404"/>
        <v>1</v>
      </c>
      <c r="R2322" s="620">
        <f t="shared" si="405"/>
        <v>1934</v>
      </c>
      <c r="S2322" s="620">
        <f t="shared" si="406"/>
        <v>1934</v>
      </c>
    </row>
    <row r="2323" spans="1:19" ht="12.75" customHeight="1" thickBot="1" x14ac:dyDescent="0.25">
      <c r="A2323" s="31" t="s">
        <v>326</v>
      </c>
      <c r="B2323" s="31" t="s">
        <v>1623</v>
      </c>
      <c r="C2323" s="31" t="s">
        <v>673</v>
      </c>
      <c r="F2323" s="31" t="s">
        <v>7</v>
      </c>
      <c r="G2323" s="354">
        <v>42845.507719907408</v>
      </c>
      <c r="H2323" s="354">
        <v>44984.482129629629</v>
      </c>
      <c r="I2323" s="19" t="str">
        <f t="shared" si="396"/>
        <v>N</v>
      </c>
      <c r="J2323" s="19" t="str">
        <f t="shared" si="397"/>
        <v>N</v>
      </c>
      <c r="K2323" s="19" t="str">
        <f t="shared" si="398"/>
        <v>zzzz</v>
      </c>
      <c r="L2323" s="19" t="str">
        <f t="shared" si="399"/>
        <v>AH</v>
      </c>
      <c r="M2323" s="31" t="str">
        <f t="shared" si="400"/>
        <v/>
      </c>
      <c r="N2323" s="620" t="str">
        <f t="shared" si="401"/>
        <v/>
      </c>
      <c r="O2323" s="620" t="str">
        <f t="shared" si="402"/>
        <v/>
      </c>
      <c r="P2323" s="31" t="str">
        <f t="shared" si="403"/>
        <v/>
      </c>
      <c r="Q2323" s="620">
        <f t="shared" si="404"/>
        <v>2</v>
      </c>
      <c r="R2323" s="620">
        <f t="shared" si="405"/>
        <v>1935</v>
      </c>
      <c r="S2323" s="620">
        <f t="shared" si="406"/>
        <v>1935</v>
      </c>
    </row>
    <row r="2324" spans="1:19" ht="12.75" customHeight="1" thickBot="1" x14ac:dyDescent="0.25">
      <c r="A2324" s="31" t="s">
        <v>326</v>
      </c>
      <c r="B2324" s="31" t="s">
        <v>1623</v>
      </c>
      <c r="C2324" s="31" t="s">
        <v>673</v>
      </c>
      <c r="E2324" s="341">
        <v>32</v>
      </c>
      <c r="F2324" s="31" t="s">
        <v>8</v>
      </c>
      <c r="G2324" s="354">
        <v>43262.534097222226</v>
      </c>
      <c r="H2324" s="354">
        <v>45594.547650462962</v>
      </c>
      <c r="I2324" s="19" t="str">
        <f t="shared" si="396"/>
        <v>N</v>
      </c>
      <c r="J2324" s="19" t="str">
        <f t="shared" si="397"/>
        <v>N</v>
      </c>
      <c r="K2324" s="19" t="str">
        <f t="shared" si="398"/>
        <v>zzzz</v>
      </c>
      <c r="L2324" s="19" t="str">
        <f t="shared" si="399"/>
        <v>AH</v>
      </c>
      <c r="M2324" s="31" t="str">
        <f t="shared" si="400"/>
        <v/>
      </c>
      <c r="N2324" s="620" t="str">
        <f t="shared" si="401"/>
        <v/>
      </c>
      <c r="O2324" s="620" t="str">
        <f t="shared" si="402"/>
        <v/>
      </c>
      <c r="P2324" s="31" t="str">
        <f t="shared" si="403"/>
        <v/>
      </c>
      <c r="Q2324" s="620">
        <f t="shared" si="404"/>
        <v>3</v>
      </c>
      <c r="R2324" s="620">
        <f t="shared" si="405"/>
        <v>1936</v>
      </c>
      <c r="S2324" s="620">
        <f t="shared" si="406"/>
        <v>1936</v>
      </c>
    </row>
    <row r="2325" spans="1:19" ht="12.75" customHeight="1" thickBot="1" x14ac:dyDescent="0.25">
      <c r="A2325" s="31" t="s">
        <v>326</v>
      </c>
      <c r="B2325" s="31" t="s">
        <v>1623</v>
      </c>
      <c r="C2325" s="31" t="s">
        <v>673</v>
      </c>
      <c r="F2325" s="31" t="s">
        <v>16</v>
      </c>
      <c r="G2325" s="354">
        <v>45460.446666666663</v>
      </c>
      <c r="H2325" s="354">
        <v>45601.38521990741</v>
      </c>
      <c r="I2325" s="19" t="str">
        <f t="shared" si="396"/>
        <v>N</v>
      </c>
      <c r="J2325" s="19" t="str">
        <f t="shared" si="397"/>
        <v>N</v>
      </c>
      <c r="K2325" s="19" t="str">
        <f t="shared" si="398"/>
        <v>zzzz</v>
      </c>
      <c r="L2325" s="19" t="str">
        <f t="shared" si="399"/>
        <v>AH</v>
      </c>
      <c r="M2325" s="31" t="str">
        <f t="shared" si="400"/>
        <v/>
      </c>
      <c r="N2325" s="620" t="str">
        <f t="shared" si="401"/>
        <v/>
      </c>
      <c r="O2325" s="620" t="str">
        <f t="shared" si="402"/>
        <v/>
      </c>
      <c r="P2325" s="31" t="str">
        <f t="shared" si="403"/>
        <v/>
      </c>
      <c r="Q2325" s="620">
        <f t="shared" si="404"/>
        <v>4</v>
      </c>
      <c r="R2325" s="620">
        <f t="shared" si="405"/>
        <v>1937</v>
      </c>
      <c r="S2325" s="620">
        <f t="shared" si="406"/>
        <v>1937</v>
      </c>
    </row>
    <row r="2326" spans="1:19" ht="12.75" customHeight="1" thickBot="1" x14ac:dyDescent="0.25">
      <c r="A2326" s="341" t="s">
        <v>326</v>
      </c>
      <c r="B2326" s="341" t="s">
        <v>1623</v>
      </c>
      <c r="C2326" s="341" t="s">
        <v>673</v>
      </c>
      <c r="E2326" s="341">
        <v>46</v>
      </c>
      <c r="F2326" s="341" t="s">
        <v>9</v>
      </c>
      <c r="G2326" s="354">
        <v>43117.521840277775</v>
      </c>
      <c r="H2326" s="354">
        <v>45453.423379629632</v>
      </c>
      <c r="I2326" s="19" t="str">
        <f t="shared" si="396"/>
        <v>N</v>
      </c>
      <c r="J2326" s="19" t="str">
        <f t="shared" si="397"/>
        <v>N</v>
      </c>
      <c r="K2326" s="19" t="str">
        <f t="shared" si="398"/>
        <v>zzzz</v>
      </c>
      <c r="L2326" s="19" t="str">
        <f t="shared" si="399"/>
        <v>AH</v>
      </c>
      <c r="M2326" s="31" t="str">
        <f t="shared" si="400"/>
        <v/>
      </c>
      <c r="N2326" s="620" t="str">
        <f t="shared" si="401"/>
        <v/>
      </c>
      <c r="O2326" s="620" t="str">
        <f t="shared" si="402"/>
        <v/>
      </c>
      <c r="P2326" s="31" t="str">
        <f t="shared" si="403"/>
        <v/>
      </c>
      <c r="Q2326" s="620">
        <f t="shared" si="404"/>
        <v>5</v>
      </c>
      <c r="R2326" s="620">
        <f t="shared" si="405"/>
        <v>1938</v>
      </c>
      <c r="S2326" s="620">
        <f t="shared" si="406"/>
        <v>1938</v>
      </c>
    </row>
    <row r="2327" spans="1:19" ht="12.75" customHeight="1" thickBot="1" x14ac:dyDescent="0.25">
      <c r="A2327" s="341" t="s">
        <v>326</v>
      </c>
      <c r="B2327" s="341" t="s">
        <v>498</v>
      </c>
      <c r="C2327" s="341" t="s">
        <v>673</v>
      </c>
      <c r="F2327" s="341" t="s">
        <v>10</v>
      </c>
      <c r="G2327" s="354">
        <v>42754.536712962959</v>
      </c>
      <c r="H2327" s="354">
        <v>45453.670439814814</v>
      </c>
      <c r="I2327" s="19" t="str">
        <f t="shared" si="396"/>
        <v>N</v>
      </c>
      <c r="J2327" s="19" t="str">
        <f t="shared" si="397"/>
        <v>N</v>
      </c>
      <c r="K2327" s="19" t="str">
        <f t="shared" si="398"/>
        <v>zzzz</v>
      </c>
      <c r="L2327" s="19" t="str">
        <f t="shared" si="399"/>
        <v>AH</v>
      </c>
      <c r="M2327" s="341" t="str">
        <f t="shared" si="400"/>
        <v/>
      </c>
      <c r="N2327" s="359" t="str">
        <f t="shared" si="401"/>
        <v/>
      </c>
      <c r="O2327" s="359" t="str">
        <f t="shared" si="402"/>
        <v/>
      </c>
      <c r="P2327" s="341" t="str">
        <f t="shared" si="403"/>
        <v/>
      </c>
      <c r="Q2327" s="359">
        <f t="shared" si="404"/>
        <v>6</v>
      </c>
      <c r="R2327" s="359">
        <f t="shared" si="405"/>
        <v>1939</v>
      </c>
      <c r="S2327" s="359">
        <f t="shared" si="406"/>
        <v>1939</v>
      </c>
    </row>
    <row r="2328" spans="1:19" ht="12.75" customHeight="1" thickBot="1" x14ac:dyDescent="0.25">
      <c r="A2328" s="341" t="s">
        <v>326</v>
      </c>
      <c r="B2328" s="341" t="s">
        <v>790</v>
      </c>
      <c r="C2328" s="341" t="s">
        <v>673</v>
      </c>
      <c r="F2328" s="341" t="s">
        <v>11</v>
      </c>
      <c r="G2328" s="354">
        <v>44622.720497685186</v>
      </c>
      <c r="H2328" s="354">
        <v>45258.648587962962</v>
      </c>
      <c r="I2328" s="19" t="str">
        <f t="shared" si="396"/>
        <v>N</v>
      </c>
      <c r="J2328" s="19" t="str">
        <f t="shared" si="397"/>
        <v>N</v>
      </c>
      <c r="K2328" s="19" t="str">
        <f t="shared" si="398"/>
        <v>zzzz</v>
      </c>
      <c r="L2328" s="19" t="str">
        <f t="shared" si="399"/>
        <v>AH</v>
      </c>
      <c r="M2328" s="31" t="str">
        <f t="shared" si="400"/>
        <v/>
      </c>
      <c r="N2328" s="620" t="str">
        <f t="shared" si="401"/>
        <v/>
      </c>
      <c r="O2328" s="620" t="str">
        <f t="shared" si="402"/>
        <v/>
      </c>
      <c r="P2328" s="31" t="str">
        <f t="shared" si="403"/>
        <v/>
      </c>
      <c r="Q2328" s="620">
        <f t="shared" si="404"/>
        <v>7</v>
      </c>
      <c r="R2328" s="620">
        <f t="shared" si="405"/>
        <v>1940</v>
      </c>
      <c r="S2328" s="620">
        <f t="shared" si="406"/>
        <v>1940</v>
      </c>
    </row>
    <row r="2329" spans="1:19" ht="12.75" customHeight="1" thickBot="1" x14ac:dyDescent="0.25">
      <c r="A2329" s="31" t="s">
        <v>326</v>
      </c>
      <c r="B2329" s="31" t="s">
        <v>1623</v>
      </c>
      <c r="C2329" s="31" t="s">
        <v>673</v>
      </c>
      <c r="F2329" s="31" t="s">
        <v>15</v>
      </c>
      <c r="G2329" s="354">
        <v>44302.489583333336</v>
      </c>
      <c r="H2329" s="354">
        <v>44449.471226851849</v>
      </c>
      <c r="I2329" s="19" t="str">
        <f t="shared" si="396"/>
        <v>N</v>
      </c>
      <c r="J2329" s="19" t="str">
        <f t="shared" si="397"/>
        <v>N</v>
      </c>
      <c r="K2329" s="19" t="str">
        <f t="shared" si="398"/>
        <v>zzzz</v>
      </c>
      <c r="L2329" s="19" t="str">
        <f t="shared" si="399"/>
        <v>AH</v>
      </c>
      <c r="M2329" s="31" t="str">
        <f t="shared" si="400"/>
        <v/>
      </c>
      <c r="N2329" s="620" t="str">
        <f t="shared" si="401"/>
        <v/>
      </c>
      <c r="O2329" s="620" t="str">
        <f t="shared" si="402"/>
        <v/>
      </c>
      <c r="P2329" s="31" t="str">
        <f t="shared" si="403"/>
        <v/>
      </c>
      <c r="Q2329" s="620">
        <f t="shared" si="404"/>
        <v>8</v>
      </c>
      <c r="R2329" s="620">
        <f t="shared" si="405"/>
        <v>1941</v>
      </c>
      <c r="S2329" s="620">
        <f t="shared" si="406"/>
        <v>1941</v>
      </c>
    </row>
    <row r="2330" spans="1:19" ht="12.75" customHeight="1" thickBot="1" x14ac:dyDescent="0.25">
      <c r="A2330" s="31" t="s">
        <v>326</v>
      </c>
      <c r="B2330" s="31" t="s">
        <v>1623</v>
      </c>
      <c r="C2330" s="31" t="s">
        <v>673</v>
      </c>
      <c r="F2330" s="31" t="s">
        <v>12</v>
      </c>
      <c r="G2330" s="354">
        <v>37330.578738425924</v>
      </c>
      <c r="H2330" s="354">
        <v>44875.543379629627</v>
      </c>
      <c r="I2330" s="19" t="str">
        <f t="shared" si="396"/>
        <v>N</v>
      </c>
      <c r="J2330" s="19" t="str">
        <f t="shared" si="397"/>
        <v>N</v>
      </c>
      <c r="K2330" s="19" t="str">
        <f t="shared" si="398"/>
        <v>zzzz</v>
      </c>
      <c r="L2330" s="19" t="str">
        <f t="shared" si="399"/>
        <v>AH</v>
      </c>
      <c r="M2330" s="31" t="str">
        <f t="shared" si="400"/>
        <v/>
      </c>
      <c r="N2330" s="620" t="str">
        <f t="shared" si="401"/>
        <v/>
      </c>
      <c r="O2330" s="620" t="str">
        <f t="shared" si="402"/>
        <v/>
      </c>
      <c r="P2330" s="31" t="str">
        <f t="shared" si="403"/>
        <v/>
      </c>
      <c r="Q2330" s="620">
        <f t="shared" si="404"/>
        <v>9</v>
      </c>
      <c r="R2330" s="620">
        <f t="shared" si="405"/>
        <v>1942</v>
      </c>
      <c r="S2330" s="620">
        <f t="shared" si="406"/>
        <v>1942</v>
      </c>
    </row>
    <row r="2331" spans="1:19" ht="12.75" customHeight="1" thickBot="1" x14ac:dyDescent="0.25">
      <c r="A2331" s="341" t="s">
        <v>326</v>
      </c>
      <c r="B2331" s="341" t="s">
        <v>790</v>
      </c>
      <c r="C2331" s="341" t="s">
        <v>673</v>
      </c>
      <c r="F2331" s="341" t="s">
        <v>13</v>
      </c>
      <c r="G2331" s="354">
        <v>45503.676087962966</v>
      </c>
      <c r="H2331" s="354">
        <v>45503.676087962966</v>
      </c>
      <c r="I2331" s="19" t="str">
        <f t="shared" si="396"/>
        <v>N</v>
      </c>
      <c r="J2331" s="19" t="str">
        <f t="shared" si="397"/>
        <v>N</v>
      </c>
      <c r="K2331" s="19" t="str">
        <f t="shared" si="398"/>
        <v>zzzz</v>
      </c>
      <c r="L2331" s="19" t="str">
        <f t="shared" si="399"/>
        <v>AH</v>
      </c>
      <c r="M2331" s="341" t="str">
        <f t="shared" si="400"/>
        <v/>
      </c>
      <c r="N2331" s="359">
        <f t="shared" si="401"/>
        <v>10</v>
      </c>
      <c r="O2331" s="359" t="str">
        <f t="shared" si="402"/>
        <v/>
      </c>
      <c r="P2331" s="341" t="str">
        <f t="shared" si="403"/>
        <v/>
      </c>
      <c r="Q2331" s="359">
        <f t="shared" si="404"/>
        <v>10</v>
      </c>
      <c r="R2331" s="359">
        <f t="shared" si="405"/>
        <v>1943</v>
      </c>
      <c r="S2331" s="359">
        <f t="shared" si="406"/>
        <v>1943</v>
      </c>
    </row>
    <row r="2332" spans="1:19" ht="12.75" customHeight="1" thickBot="1" x14ac:dyDescent="0.25">
      <c r="A2332" s="31" t="s">
        <v>191</v>
      </c>
      <c r="B2332" s="31" t="s">
        <v>499</v>
      </c>
      <c r="C2332" s="31" t="s">
        <v>673</v>
      </c>
      <c r="E2332" s="341">
        <v>20</v>
      </c>
      <c r="F2332" s="31" t="s">
        <v>6</v>
      </c>
      <c r="G2332" s="354">
        <v>41710.357002314813</v>
      </c>
      <c r="H2332" s="354">
        <v>45470.356064814812</v>
      </c>
      <c r="I2332" s="19" t="str">
        <f t="shared" si="396"/>
        <v>N</v>
      </c>
      <c r="J2332" s="19" t="str">
        <f t="shared" si="397"/>
        <v>N</v>
      </c>
      <c r="K2332" s="19" t="str">
        <f t="shared" si="398"/>
        <v>zzzz</v>
      </c>
      <c r="L2332" s="19" t="str">
        <f t="shared" si="399"/>
        <v>AL</v>
      </c>
      <c r="M2332" s="31" t="str">
        <f t="shared" si="400"/>
        <v/>
      </c>
      <c r="N2332" s="620" t="str">
        <f t="shared" si="401"/>
        <v/>
      </c>
      <c r="O2332" s="620" t="str">
        <f t="shared" si="402"/>
        <v/>
      </c>
      <c r="P2332" s="31" t="str">
        <f t="shared" si="403"/>
        <v/>
      </c>
      <c r="Q2332" s="620">
        <f t="shared" si="404"/>
        <v>1</v>
      </c>
      <c r="R2332" s="620">
        <f t="shared" si="405"/>
        <v>1944</v>
      </c>
      <c r="S2332" s="620">
        <f t="shared" si="406"/>
        <v>1944</v>
      </c>
    </row>
    <row r="2333" spans="1:19" ht="12.75" customHeight="1" thickBot="1" x14ac:dyDescent="0.25">
      <c r="A2333" s="341" t="s">
        <v>191</v>
      </c>
      <c r="B2333" s="341" t="s">
        <v>499</v>
      </c>
      <c r="C2333" s="341" t="s">
        <v>673</v>
      </c>
      <c r="F2333" s="341" t="s">
        <v>7</v>
      </c>
      <c r="G2333" s="354">
        <v>36921.458819444444</v>
      </c>
      <c r="H2333" s="354">
        <v>41598.377847222226</v>
      </c>
      <c r="I2333" s="19" t="str">
        <f t="shared" si="396"/>
        <v>N</v>
      </c>
      <c r="J2333" s="19" t="str">
        <f t="shared" si="397"/>
        <v>N</v>
      </c>
      <c r="K2333" s="19" t="str">
        <f t="shared" si="398"/>
        <v>zzzz</v>
      </c>
      <c r="L2333" s="19" t="str">
        <f t="shared" si="399"/>
        <v>AL</v>
      </c>
      <c r="M2333" s="341" t="str">
        <f t="shared" si="400"/>
        <v/>
      </c>
      <c r="N2333" s="359" t="str">
        <f t="shared" si="401"/>
        <v/>
      </c>
      <c r="O2333" s="359" t="str">
        <f t="shared" si="402"/>
        <v/>
      </c>
      <c r="P2333" s="341" t="str">
        <f t="shared" si="403"/>
        <v/>
      </c>
      <c r="Q2333" s="359">
        <f t="shared" si="404"/>
        <v>2</v>
      </c>
      <c r="R2333" s="359">
        <f t="shared" si="405"/>
        <v>1945</v>
      </c>
      <c r="S2333" s="359">
        <f t="shared" si="406"/>
        <v>1945</v>
      </c>
    </row>
    <row r="2334" spans="1:19" ht="12.75" customHeight="1" thickBot="1" x14ac:dyDescent="0.25">
      <c r="A2334" s="31" t="s">
        <v>191</v>
      </c>
      <c r="B2334" s="31" t="s">
        <v>499</v>
      </c>
      <c r="C2334" s="31" t="s">
        <v>673</v>
      </c>
      <c r="E2334" s="341">
        <v>15</v>
      </c>
      <c r="F2334" s="31" t="s">
        <v>8</v>
      </c>
      <c r="G2334" s="354">
        <v>35656.604085648149</v>
      </c>
      <c r="H2334" s="354">
        <v>45565.533402777779</v>
      </c>
      <c r="I2334" s="19" t="str">
        <f t="shared" si="396"/>
        <v>N</v>
      </c>
      <c r="J2334" s="19" t="str">
        <f t="shared" si="397"/>
        <v>N</v>
      </c>
      <c r="K2334" s="19" t="str">
        <f t="shared" si="398"/>
        <v>zzzz</v>
      </c>
      <c r="L2334" s="19" t="str">
        <f t="shared" si="399"/>
        <v>AL</v>
      </c>
      <c r="M2334" s="31" t="str">
        <f t="shared" si="400"/>
        <v/>
      </c>
      <c r="N2334" s="620" t="str">
        <f t="shared" si="401"/>
        <v/>
      </c>
      <c r="O2334" s="620" t="str">
        <f t="shared" si="402"/>
        <v/>
      </c>
      <c r="P2334" s="31" t="str">
        <f t="shared" si="403"/>
        <v/>
      </c>
      <c r="Q2334" s="620">
        <f t="shared" si="404"/>
        <v>3</v>
      </c>
      <c r="R2334" s="620">
        <f t="shared" si="405"/>
        <v>1946</v>
      </c>
      <c r="S2334" s="620">
        <f t="shared" si="406"/>
        <v>1946</v>
      </c>
    </row>
    <row r="2335" spans="1:19" ht="12.75" customHeight="1" thickBot="1" x14ac:dyDescent="0.25">
      <c r="A2335" s="31" t="s">
        <v>191</v>
      </c>
      <c r="B2335" s="31" t="s">
        <v>499</v>
      </c>
      <c r="C2335" s="31" t="s">
        <v>673</v>
      </c>
      <c r="E2335" s="341">
        <v>15</v>
      </c>
      <c r="F2335" s="31" t="s">
        <v>16</v>
      </c>
      <c r="G2335" s="354">
        <v>43991.522222222222</v>
      </c>
      <c r="H2335" s="354">
        <v>45579.613321759258</v>
      </c>
      <c r="I2335" s="19" t="str">
        <f t="shared" si="396"/>
        <v>N</v>
      </c>
      <c r="J2335" s="19" t="str">
        <f t="shared" si="397"/>
        <v>N</v>
      </c>
      <c r="K2335" s="19" t="str">
        <f t="shared" si="398"/>
        <v>zzzz</v>
      </c>
      <c r="L2335" s="19" t="str">
        <f t="shared" si="399"/>
        <v>AL</v>
      </c>
      <c r="M2335" s="31" t="str">
        <f t="shared" si="400"/>
        <v/>
      </c>
      <c r="N2335" s="620" t="str">
        <f t="shared" si="401"/>
        <v/>
      </c>
      <c r="O2335" s="620" t="str">
        <f t="shared" si="402"/>
        <v/>
      </c>
      <c r="P2335" s="31" t="str">
        <f t="shared" si="403"/>
        <v/>
      </c>
      <c r="Q2335" s="620">
        <f t="shared" si="404"/>
        <v>4</v>
      </c>
      <c r="R2335" s="620">
        <f t="shared" si="405"/>
        <v>1947</v>
      </c>
      <c r="S2335" s="620">
        <f t="shared" si="406"/>
        <v>1947</v>
      </c>
    </row>
    <row r="2336" spans="1:19" ht="12.75" customHeight="1" thickBot="1" x14ac:dyDescent="0.25">
      <c r="A2336" s="31" t="s">
        <v>191</v>
      </c>
      <c r="B2336" s="31" t="s">
        <v>499</v>
      </c>
      <c r="C2336" s="31" t="s">
        <v>673</v>
      </c>
      <c r="E2336" s="341">
        <v>20</v>
      </c>
      <c r="F2336" s="31" t="s">
        <v>9</v>
      </c>
      <c r="G2336" s="354">
        <v>39301.450231481482</v>
      </c>
      <c r="H2336" s="354">
        <v>45453.423946759256</v>
      </c>
      <c r="I2336" s="19" t="str">
        <f t="shared" si="396"/>
        <v>N</v>
      </c>
      <c r="J2336" s="19" t="str">
        <f t="shared" si="397"/>
        <v>N</v>
      </c>
      <c r="K2336" s="19" t="str">
        <f t="shared" si="398"/>
        <v>zzzz</v>
      </c>
      <c r="L2336" s="19" t="str">
        <f t="shared" si="399"/>
        <v>AL</v>
      </c>
      <c r="M2336" s="31" t="str">
        <f t="shared" si="400"/>
        <v/>
      </c>
      <c r="N2336" s="620" t="str">
        <f t="shared" si="401"/>
        <v/>
      </c>
      <c r="O2336" s="620" t="str">
        <f t="shared" si="402"/>
        <v/>
      </c>
      <c r="P2336" s="31" t="str">
        <f t="shared" si="403"/>
        <v/>
      </c>
      <c r="Q2336" s="620">
        <f t="shared" si="404"/>
        <v>5</v>
      </c>
      <c r="R2336" s="620">
        <f t="shared" si="405"/>
        <v>1948</v>
      </c>
      <c r="S2336" s="620">
        <f t="shared" si="406"/>
        <v>1948</v>
      </c>
    </row>
    <row r="2337" spans="1:19" ht="12.75" customHeight="1" thickBot="1" x14ac:dyDescent="0.25">
      <c r="A2337" s="31" t="s">
        <v>191</v>
      </c>
      <c r="B2337" s="31" t="s">
        <v>499</v>
      </c>
      <c r="C2337" s="31" t="s">
        <v>673</v>
      </c>
      <c r="F2337" s="31" t="s">
        <v>10</v>
      </c>
      <c r="G2337" s="354">
        <v>45527.359513888892</v>
      </c>
      <c r="H2337" s="354">
        <v>45527.359513888892</v>
      </c>
      <c r="I2337" s="19" t="str">
        <f t="shared" si="396"/>
        <v>N</v>
      </c>
      <c r="J2337" s="19" t="str">
        <f t="shared" si="397"/>
        <v>N</v>
      </c>
      <c r="K2337" s="19" t="str">
        <f t="shared" si="398"/>
        <v>zzzz</v>
      </c>
      <c r="L2337" s="19" t="str">
        <f t="shared" si="399"/>
        <v>AL</v>
      </c>
      <c r="M2337" s="31" t="str">
        <f t="shared" si="400"/>
        <v/>
      </c>
      <c r="N2337" s="620" t="str">
        <f t="shared" si="401"/>
        <v/>
      </c>
      <c r="O2337" s="620" t="str">
        <f t="shared" si="402"/>
        <v/>
      </c>
      <c r="P2337" s="31" t="str">
        <f t="shared" si="403"/>
        <v/>
      </c>
      <c r="Q2337" s="620">
        <f t="shared" si="404"/>
        <v>6</v>
      </c>
      <c r="R2337" s="620">
        <f t="shared" si="405"/>
        <v>1949</v>
      </c>
      <c r="S2337" s="620">
        <f t="shared" si="406"/>
        <v>1949</v>
      </c>
    </row>
    <row r="2338" spans="1:19" ht="12.75" customHeight="1" thickBot="1" x14ac:dyDescent="0.25">
      <c r="A2338" s="31" t="s">
        <v>191</v>
      </c>
      <c r="B2338" s="31" t="s">
        <v>499</v>
      </c>
      <c r="C2338" s="31" t="s">
        <v>673</v>
      </c>
      <c r="F2338" s="31" t="s">
        <v>11</v>
      </c>
      <c r="G2338" s="354">
        <v>42870</v>
      </c>
      <c r="H2338" s="354">
        <v>45258.527777777781</v>
      </c>
      <c r="I2338" s="19" t="str">
        <f t="shared" si="396"/>
        <v>N</v>
      </c>
      <c r="J2338" s="19" t="str">
        <f t="shared" si="397"/>
        <v>N</v>
      </c>
      <c r="K2338" s="19" t="str">
        <f t="shared" si="398"/>
        <v>zzzz</v>
      </c>
      <c r="L2338" s="19" t="str">
        <f t="shared" si="399"/>
        <v>AL</v>
      </c>
      <c r="M2338" s="31" t="str">
        <f t="shared" si="400"/>
        <v/>
      </c>
      <c r="N2338" s="620" t="str">
        <f t="shared" si="401"/>
        <v/>
      </c>
      <c r="O2338" s="620" t="str">
        <f t="shared" si="402"/>
        <v/>
      </c>
      <c r="P2338" s="31" t="str">
        <f t="shared" si="403"/>
        <v/>
      </c>
      <c r="Q2338" s="620">
        <f t="shared" si="404"/>
        <v>7</v>
      </c>
      <c r="R2338" s="620">
        <f t="shared" si="405"/>
        <v>1950</v>
      </c>
      <c r="S2338" s="620">
        <f t="shared" si="406"/>
        <v>1950</v>
      </c>
    </row>
    <row r="2339" spans="1:19" ht="12.75" customHeight="1" thickBot="1" x14ac:dyDescent="0.25">
      <c r="A2339" s="31" t="s">
        <v>191</v>
      </c>
      <c r="B2339" s="31" t="s">
        <v>499</v>
      </c>
      <c r="C2339" s="31" t="s">
        <v>673</v>
      </c>
      <c r="E2339" s="341">
        <v>20</v>
      </c>
      <c r="F2339" s="31" t="s">
        <v>15</v>
      </c>
      <c r="G2339" s="354">
        <v>43495.367627314816</v>
      </c>
      <c r="H2339" s="354">
        <v>44978.61142361111</v>
      </c>
      <c r="I2339" s="19" t="str">
        <f t="shared" si="396"/>
        <v>N</v>
      </c>
      <c r="J2339" s="19" t="str">
        <f t="shared" si="397"/>
        <v>N</v>
      </c>
      <c r="K2339" s="19" t="str">
        <f t="shared" si="398"/>
        <v>zzzz</v>
      </c>
      <c r="L2339" s="19" t="str">
        <f t="shared" si="399"/>
        <v>AL</v>
      </c>
      <c r="M2339" s="31" t="str">
        <f t="shared" si="400"/>
        <v/>
      </c>
      <c r="N2339" s="620" t="str">
        <f t="shared" si="401"/>
        <v/>
      </c>
      <c r="O2339" s="620" t="str">
        <f t="shared" si="402"/>
        <v/>
      </c>
      <c r="P2339" s="31" t="str">
        <f t="shared" si="403"/>
        <v/>
      </c>
      <c r="Q2339" s="620">
        <f t="shared" si="404"/>
        <v>8</v>
      </c>
      <c r="R2339" s="620">
        <f t="shared" si="405"/>
        <v>1951</v>
      </c>
      <c r="S2339" s="620">
        <f t="shared" si="406"/>
        <v>1951</v>
      </c>
    </row>
    <row r="2340" spans="1:19" ht="12.75" customHeight="1" thickBot="1" x14ac:dyDescent="0.25">
      <c r="A2340" s="31" t="s">
        <v>191</v>
      </c>
      <c r="B2340" s="31" t="s">
        <v>499</v>
      </c>
      <c r="C2340" s="31" t="s">
        <v>673</v>
      </c>
      <c r="F2340" s="31" t="s">
        <v>12</v>
      </c>
      <c r="G2340" s="354">
        <v>35656.604085648149</v>
      </c>
      <c r="H2340" s="354">
        <v>44875.412314814814</v>
      </c>
      <c r="I2340" s="19" t="str">
        <f t="shared" si="396"/>
        <v>N</v>
      </c>
      <c r="J2340" s="19" t="str">
        <f t="shared" si="397"/>
        <v>N</v>
      </c>
      <c r="K2340" s="19" t="str">
        <f t="shared" si="398"/>
        <v>zzzz</v>
      </c>
      <c r="L2340" s="19" t="str">
        <f t="shared" si="399"/>
        <v>AL</v>
      </c>
      <c r="M2340" s="31" t="str">
        <f t="shared" si="400"/>
        <v/>
      </c>
      <c r="N2340" s="620" t="str">
        <f t="shared" si="401"/>
        <v/>
      </c>
      <c r="O2340" s="620" t="str">
        <f t="shared" si="402"/>
        <v/>
      </c>
      <c r="P2340" s="31" t="str">
        <f t="shared" si="403"/>
        <v/>
      </c>
      <c r="Q2340" s="620">
        <f t="shared" si="404"/>
        <v>9</v>
      </c>
      <c r="R2340" s="620">
        <f t="shared" si="405"/>
        <v>1952</v>
      </c>
      <c r="S2340" s="620">
        <f t="shared" si="406"/>
        <v>1952</v>
      </c>
    </row>
    <row r="2341" spans="1:19" ht="12.75" customHeight="1" thickBot="1" x14ac:dyDescent="0.25">
      <c r="A2341" s="31" t="s">
        <v>191</v>
      </c>
      <c r="B2341" s="31" t="s">
        <v>499</v>
      </c>
      <c r="C2341" s="31" t="s">
        <v>673</v>
      </c>
      <c r="F2341" s="31" t="s">
        <v>13</v>
      </c>
      <c r="G2341" s="354">
        <v>35656.604085648149</v>
      </c>
      <c r="H2341" s="354">
        <v>45503.663865740738</v>
      </c>
      <c r="I2341" s="19" t="str">
        <f t="shared" si="396"/>
        <v>N</v>
      </c>
      <c r="J2341" s="19" t="str">
        <f t="shared" si="397"/>
        <v>N</v>
      </c>
      <c r="K2341" s="19" t="str">
        <f t="shared" si="398"/>
        <v>zzzz</v>
      </c>
      <c r="L2341" s="19" t="str">
        <f t="shared" si="399"/>
        <v>AL</v>
      </c>
      <c r="M2341" s="31" t="str">
        <f t="shared" si="400"/>
        <v/>
      </c>
      <c r="N2341" s="620">
        <f t="shared" si="401"/>
        <v>10</v>
      </c>
      <c r="O2341" s="620" t="str">
        <f t="shared" si="402"/>
        <v/>
      </c>
      <c r="P2341" s="31" t="str">
        <f t="shared" si="403"/>
        <v/>
      </c>
      <c r="Q2341" s="620">
        <f t="shared" si="404"/>
        <v>10</v>
      </c>
      <c r="R2341" s="620">
        <f t="shared" si="405"/>
        <v>1953</v>
      </c>
      <c r="S2341" s="620">
        <f t="shared" si="406"/>
        <v>1953</v>
      </c>
    </row>
    <row r="2342" spans="1:19" ht="12.75" customHeight="1" thickBot="1" x14ac:dyDescent="0.25">
      <c r="A2342" s="31" t="s">
        <v>85</v>
      </c>
      <c r="B2342" s="31" t="s">
        <v>500</v>
      </c>
      <c r="C2342" s="31" t="s">
        <v>673</v>
      </c>
      <c r="E2342" s="341">
        <v>35</v>
      </c>
      <c r="F2342" s="31" t="s">
        <v>6</v>
      </c>
      <c r="G2342" s="354">
        <v>43283.365810185183</v>
      </c>
      <c r="H2342" s="354">
        <v>45470.359363425923</v>
      </c>
      <c r="I2342" s="19" t="str">
        <f t="shared" si="396"/>
        <v>N</v>
      </c>
      <c r="J2342" s="19" t="str">
        <f t="shared" si="397"/>
        <v>N</v>
      </c>
      <c r="K2342" s="19" t="str">
        <f t="shared" si="398"/>
        <v>zzzz</v>
      </c>
      <c r="L2342" s="19" t="str">
        <f t="shared" si="399"/>
        <v>AS</v>
      </c>
      <c r="M2342" s="31" t="str">
        <f t="shared" si="400"/>
        <v/>
      </c>
      <c r="N2342" s="620" t="str">
        <f t="shared" si="401"/>
        <v/>
      </c>
      <c r="O2342" s="620" t="str">
        <f t="shared" si="402"/>
        <v/>
      </c>
      <c r="P2342" s="31" t="str">
        <f t="shared" si="403"/>
        <v/>
      </c>
      <c r="Q2342" s="620">
        <f t="shared" si="404"/>
        <v>1</v>
      </c>
      <c r="R2342" s="620">
        <f t="shared" si="405"/>
        <v>1954</v>
      </c>
      <c r="S2342" s="620">
        <f t="shared" si="406"/>
        <v>1954</v>
      </c>
    </row>
    <row r="2343" spans="1:19" ht="12.75" customHeight="1" thickBot="1" x14ac:dyDescent="0.25">
      <c r="A2343" s="31" t="s">
        <v>85</v>
      </c>
      <c r="B2343" s="31" t="s">
        <v>500</v>
      </c>
      <c r="C2343" s="31" t="s">
        <v>673</v>
      </c>
      <c r="E2343" s="341">
        <v>36</v>
      </c>
      <c r="F2343" s="31" t="s">
        <v>9</v>
      </c>
      <c r="G2343" s="354">
        <v>39307.440034722225</v>
      </c>
      <c r="H2343" s="354">
        <v>45453.424375000002</v>
      </c>
      <c r="I2343" s="19" t="str">
        <f t="shared" si="396"/>
        <v>N</v>
      </c>
      <c r="J2343" s="19" t="str">
        <f t="shared" si="397"/>
        <v>N</v>
      </c>
      <c r="K2343" s="19" t="str">
        <f t="shared" si="398"/>
        <v>zzzz</v>
      </c>
      <c r="L2343" s="19" t="str">
        <f t="shared" si="399"/>
        <v>AS</v>
      </c>
      <c r="M2343" s="31" t="str">
        <f t="shared" si="400"/>
        <v/>
      </c>
      <c r="N2343" s="620" t="str">
        <f t="shared" si="401"/>
        <v/>
      </c>
      <c r="O2343" s="620" t="str">
        <f t="shared" si="402"/>
        <v/>
      </c>
      <c r="P2343" s="31" t="str">
        <f t="shared" si="403"/>
        <v/>
      </c>
      <c r="Q2343" s="620">
        <f t="shared" si="404"/>
        <v>2</v>
      </c>
      <c r="R2343" s="620">
        <f t="shared" si="405"/>
        <v>1955</v>
      </c>
      <c r="S2343" s="620">
        <f t="shared" si="406"/>
        <v>1955</v>
      </c>
    </row>
    <row r="2344" spans="1:19" ht="12.75" customHeight="1" thickBot="1" x14ac:dyDescent="0.25">
      <c r="A2344" s="341" t="s">
        <v>85</v>
      </c>
      <c r="B2344" s="341" t="s">
        <v>500</v>
      </c>
      <c r="C2344" s="341" t="s">
        <v>673</v>
      </c>
      <c r="F2344" s="341" t="s">
        <v>10</v>
      </c>
      <c r="G2344" s="354">
        <v>37022.391342592593</v>
      </c>
      <c r="H2344" s="354">
        <v>45453.648784722223</v>
      </c>
      <c r="I2344" s="19" t="str">
        <f t="shared" si="396"/>
        <v>N</v>
      </c>
      <c r="J2344" s="19" t="str">
        <f t="shared" si="397"/>
        <v>N</v>
      </c>
      <c r="K2344" s="19" t="str">
        <f t="shared" si="398"/>
        <v>zzzz</v>
      </c>
      <c r="L2344" s="19" t="str">
        <f t="shared" si="399"/>
        <v>AS</v>
      </c>
      <c r="M2344" s="341" t="str">
        <f t="shared" si="400"/>
        <v/>
      </c>
      <c r="N2344" s="359" t="str">
        <f t="shared" si="401"/>
        <v/>
      </c>
      <c r="O2344" s="359" t="str">
        <f t="shared" si="402"/>
        <v/>
      </c>
      <c r="P2344" s="341" t="str">
        <f t="shared" si="403"/>
        <v/>
      </c>
      <c r="Q2344" s="359">
        <f t="shared" si="404"/>
        <v>3</v>
      </c>
      <c r="R2344" s="359">
        <f t="shared" si="405"/>
        <v>1956</v>
      </c>
      <c r="S2344" s="359">
        <f t="shared" si="406"/>
        <v>1956</v>
      </c>
    </row>
    <row r="2345" spans="1:19" ht="12.75" customHeight="1" thickBot="1" x14ac:dyDescent="0.25">
      <c r="A2345" s="341" t="s">
        <v>85</v>
      </c>
      <c r="B2345" s="341" t="s">
        <v>500</v>
      </c>
      <c r="C2345" s="341" t="s">
        <v>673</v>
      </c>
      <c r="F2345" s="341" t="s">
        <v>11</v>
      </c>
      <c r="G2345" s="354">
        <v>45799.569374999999</v>
      </c>
      <c r="H2345" s="354">
        <v>45799.569374999999</v>
      </c>
      <c r="I2345" s="19" t="str">
        <f t="shared" si="396"/>
        <v>N</v>
      </c>
      <c r="J2345" s="19" t="str">
        <f t="shared" si="397"/>
        <v>N</v>
      </c>
      <c r="K2345" s="19" t="str">
        <f t="shared" si="398"/>
        <v>zzzz</v>
      </c>
      <c r="L2345" s="19" t="str">
        <f t="shared" si="399"/>
        <v>AS</v>
      </c>
      <c r="M2345" s="341" t="str">
        <f t="shared" si="400"/>
        <v/>
      </c>
      <c r="N2345" s="359" t="str">
        <f t="shared" si="401"/>
        <v/>
      </c>
      <c r="O2345" s="359" t="str">
        <f t="shared" si="402"/>
        <v/>
      </c>
      <c r="P2345" s="341" t="str">
        <f t="shared" si="403"/>
        <v/>
      </c>
      <c r="Q2345" s="359">
        <f t="shared" si="404"/>
        <v>4</v>
      </c>
      <c r="R2345" s="359">
        <f t="shared" si="405"/>
        <v>1957</v>
      </c>
      <c r="S2345" s="359">
        <f t="shared" si="406"/>
        <v>1957</v>
      </c>
    </row>
    <row r="2346" spans="1:19" ht="12.75" customHeight="1" thickBot="1" x14ac:dyDescent="0.25">
      <c r="A2346" s="341" t="s">
        <v>85</v>
      </c>
      <c r="B2346" s="341" t="s">
        <v>500</v>
      </c>
      <c r="C2346" s="341" t="s">
        <v>673</v>
      </c>
      <c r="F2346" s="341" t="s">
        <v>15</v>
      </c>
      <c r="G2346" s="354">
        <v>44302.490451388891</v>
      </c>
      <c r="H2346" s="354">
        <v>44449.471967592595</v>
      </c>
      <c r="I2346" s="19" t="str">
        <f t="shared" si="396"/>
        <v>N</v>
      </c>
      <c r="J2346" s="19" t="str">
        <f t="shared" si="397"/>
        <v>N</v>
      </c>
      <c r="K2346" s="19" t="str">
        <f t="shared" si="398"/>
        <v>zzzz</v>
      </c>
      <c r="L2346" s="19" t="str">
        <f t="shared" si="399"/>
        <v>AS</v>
      </c>
      <c r="M2346" s="341" t="str">
        <f t="shared" si="400"/>
        <v/>
      </c>
      <c r="N2346" s="359" t="str">
        <f t="shared" si="401"/>
        <v/>
      </c>
      <c r="O2346" s="359" t="str">
        <f t="shared" si="402"/>
        <v/>
      </c>
      <c r="P2346" s="341" t="str">
        <f t="shared" si="403"/>
        <v/>
      </c>
      <c r="Q2346" s="359">
        <f t="shared" si="404"/>
        <v>5</v>
      </c>
      <c r="R2346" s="359">
        <f t="shared" si="405"/>
        <v>1958</v>
      </c>
      <c r="S2346" s="359">
        <f t="shared" si="406"/>
        <v>1958</v>
      </c>
    </row>
    <row r="2347" spans="1:19" ht="12.75" customHeight="1" thickBot="1" x14ac:dyDescent="0.25">
      <c r="A2347" s="31" t="s">
        <v>85</v>
      </c>
      <c r="B2347" s="31" t="s">
        <v>500</v>
      </c>
      <c r="C2347" s="31" t="s">
        <v>673</v>
      </c>
      <c r="F2347" s="31" t="s">
        <v>12</v>
      </c>
      <c r="G2347" s="354">
        <v>45068.443611111114</v>
      </c>
      <c r="H2347" s="354">
        <v>45068.443611111114</v>
      </c>
      <c r="I2347" s="19" t="str">
        <f t="shared" si="396"/>
        <v>N</v>
      </c>
      <c r="J2347" s="19" t="str">
        <f t="shared" si="397"/>
        <v>N</v>
      </c>
      <c r="K2347" s="19" t="str">
        <f t="shared" si="398"/>
        <v>zzzz</v>
      </c>
      <c r="L2347" s="19" t="str">
        <f t="shared" si="399"/>
        <v>AS</v>
      </c>
      <c r="M2347" s="31" t="str">
        <f t="shared" si="400"/>
        <v/>
      </c>
      <c r="N2347" s="620" t="str">
        <f t="shared" si="401"/>
        <v/>
      </c>
      <c r="O2347" s="620" t="str">
        <f t="shared" si="402"/>
        <v/>
      </c>
      <c r="P2347" s="31" t="str">
        <f t="shared" si="403"/>
        <v/>
      </c>
      <c r="Q2347" s="620">
        <f t="shared" si="404"/>
        <v>6</v>
      </c>
      <c r="R2347" s="620">
        <f t="shared" si="405"/>
        <v>1959</v>
      </c>
      <c r="S2347" s="620">
        <f t="shared" si="406"/>
        <v>1959</v>
      </c>
    </row>
    <row r="2348" spans="1:19" ht="12.75" customHeight="1" thickBot="1" x14ac:dyDescent="0.25">
      <c r="A2348" s="341" t="s">
        <v>85</v>
      </c>
      <c r="B2348" s="341" t="s">
        <v>500</v>
      </c>
      <c r="C2348" s="341" t="s">
        <v>673</v>
      </c>
      <c r="F2348" s="341" t="s">
        <v>13</v>
      </c>
      <c r="G2348" s="354">
        <v>44915.397094907406</v>
      </c>
      <c r="H2348" s="354">
        <v>45503.664085648146</v>
      </c>
      <c r="I2348" s="19" t="str">
        <f t="shared" si="396"/>
        <v>N</v>
      </c>
      <c r="J2348" s="19" t="str">
        <f t="shared" si="397"/>
        <v>N</v>
      </c>
      <c r="K2348" s="19" t="str">
        <f t="shared" si="398"/>
        <v>zzzz</v>
      </c>
      <c r="L2348" s="19" t="str">
        <f t="shared" si="399"/>
        <v>AS</v>
      </c>
      <c r="M2348" s="341" t="str">
        <f t="shared" si="400"/>
        <v/>
      </c>
      <c r="N2348" s="359">
        <f t="shared" si="401"/>
        <v>7</v>
      </c>
      <c r="O2348" s="359" t="str">
        <f t="shared" si="402"/>
        <v/>
      </c>
      <c r="P2348" s="341" t="str">
        <f t="shared" si="403"/>
        <v/>
      </c>
      <c r="Q2348" s="359">
        <f t="shared" si="404"/>
        <v>7</v>
      </c>
      <c r="R2348" s="359">
        <f t="shared" si="405"/>
        <v>1960</v>
      </c>
      <c r="S2348" s="359">
        <f t="shared" si="406"/>
        <v>1960</v>
      </c>
    </row>
    <row r="2349" spans="1:19" ht="12.75" customHeight="1" thickBot="1" x14ac:dyDescent="0.25">
      <c r="A2349" s="341" t="s">
        <v>86</v>
      </c>
      <c r="B2349" s="341" t="s">
        <v>1290</v>
      </c>
      <c r="C2349" s="341" t="s">
        <v>673</v>
      </c>
      <c r="F2349" s="341" t="s">
        <v>6</v>
      </c>
      <c r="G2349" s="354">
        <v>45314.403506944444</v>
      </c>
      <c r="H2349" s="354">
        <v>45314.403506944444</v>
      </c>
      <c r="I2349" s="19" t="str">
        <f t="shared" si="396"/>
        <v>N</v>
      </c>
      <c r="J2349" s="19" t="str">
        <f t="shared" si="397"/>
        <v>N</v>
      </c>
      <c r="K2349" s="19" t="str">
        <f t="shared" si="398"/>
        <v>zzzz</v>
      </c>
      <c r="L2349" s="19" t="str">
        <f t="shared" si="399"/>
        <v>AV</v>
      </c>
      <c r="M2349" s="31" t="str">
        <f t="shared" si="400"/>
        <v/>
      </c>
      <c r="N2349" s="620" t="str">
        <f t="shared" si="401"/>
        <v/>
      </c>
      <c r="O2349" s="620" t="str">
        <f t="shared" si="402"/>
        <v/>
      </c>
      <c r="P2349" s="31" t="str">
        <f t="shared" si="403"/>
        <v/>
      </c>
      <c r="Q2349" s="620">
        <f t="shared" si="404"/>
        <v>1</v>
      </c>
      <c r="R2349" s="620">
        <f t="shared" si="405"/>
        <v>1961</v>
      </c>
      <c r="S2349" s="620">
        <f t="shared" si="406"/>
        <v>1961</v>
      </c>
    </row>
    <row r="2350" spans="1:19" ht="12.75" customHeight="1" thickBot="1" x14ac:dyDescent="0.25">
      <c r="A2350" s="341" t="s">
        <v>86</v>
      </c>
      <c r="B2350" s="341" t="s">
        <v>1290</v>
      </c>
      <c r="C2350" s="341" t="s">
        <v>673</v>
      </c>
      <c r="F2350" s="341" t="s">
        <v>8</v>
      </c>
      <c r="G2350" s="354">
        <v>45205.449675925927</v>
      </c>
      <c r="H2350" s="354">
        <v>45205.449675925927</v>
      </c>
      <c r="I2350" s="19" t="str">
        <f t="shared" si="396"/>
        <v>N</v>
      </c>
      <c r="J2350" s="19" t="str">
        <f t="shared" si="397"/>
        <v>N</v>
      </c>
      <c r="K2350" s="19" t="str">
        <f t="shared" si="398"/>
        <v>zzzz</v>
      </c>
      <c r="L2350" s="19" t="str">
        <f t="shared" si="399"/>
        <v>AV</v>
      </c>
      <c r="M2350" s="341" t="str">
        <f t="shared" si="400"/>
        <v/>
      </c>
      <c r="N2350" s="359" t="str">
        <f t="shared" si="401"/>
        <v/>
      </c>
      <c r="O2350" s="359" t="str">
        <f t="shared" si="402"/>
        <v/>
      </c>
      <c r="P2350" s="341" t="str">
        <f t="shared" si="403"/>
        <v/>
      </c>
      <c r="Q2350" s="359">
        <f t="shared" si="404"/>
        <v>2</v>
      </c>
      <c r="R2350" s="359">
        <f t="shared" si="405"/>
        <v>1962</v>
      </c>
      <c r="S2350" s="359">
        <f t="shared" si="406"/>
        <v>1962</v>
      </c>
    </row>
    <row r="2351" spans="1:19" ht="12.75" customHeight="1" thickBot="1" x14ac:dyDescent="0.25">
      <c r="A2351" s="341" t="s">
        <v>86</v>
      </c>
      <c r="B2351" s="341" t="s">
        <v>1290</v>
      </c>
      <c r="C2351" s="341" t="s">
        <v>673</v>
      </c>
      <c r="F2351" s="341" t="s">
        <v>16</v>
      </c>
      <c r="G2351" s="354">
        <v>43991.576793981483</v>
      </c>
      <c r="H2351" s="354">
        <v>45601.60328703704</v>
      </c>
      <c r="I2351" s="19" t="str">
        <f t="shared" si="396"/>
        <v>N</v>
      </c>
      <c r="J2351" s="19" t="str">
        <f t="shared" si="397"/>
        <v>N</v>
      </c>
      <c r="K2351" s="19" t="str">
        <f t="shared" si="398"/>
        <v>zzzz</v>
      </c>
      <c r="L2351" s="19" t="str">
        <f t="shared" si="399"/>
        <v>AV</v>
      </c>
      <c r="M2351" s="31" t="str">
        <f t="shared" si="400"/>
        <v/>
      </c>
      <c r="N2351" s="620" t="str">
        <f t="shared" si="401"/>
        <v/>
      </c>
      <c r="O2351" s="620" t="str">
        <f t="shared" si="402"/>
        <v/>
      </c>
      <c r="P2351" s="31" t="str">
        <f t="shared" si="403"/>
        <v/>
      </c>
      <c r="Q2351" s="620">
        <f t="shared" si="404"/>
        <v>3</v>
      </c>
      <c r="R2351" s="620">
        <f t="shared" si="405"/>
        <v>1963</v>
      </c>
      <c r="S2351" s="620">
        <f t="shared" si="406"/>
        <v>1963</v>
      </c>
    </row>
    <row r="2352" spans="1:19" ht="12.75" customHeight="1" thickBot="1" x14ac:dyDescent="0.25">
      <c r="A2352" s="31" t="s">
        <v>86</v>
      </c>
      <c r="B2352" s="31" t="s">
        <v>1290</v>
      </c>
      <c r="C2352" s="31" t="s">
        <v>673</v>
      </c>
      <c r="F2352" s="31" t="s">
        <v>9</v>
      </c>
      <c r="G2352" s="354">
        <v>44200.502222222225</v>
      </c>
      <c r="H2352" s="354">
        <v>45632.568229166667</v>
      </c>
      <c r="I2352" s="19" t="str">
        <f t="shared" si="396"/>
        <v>N</v>
      </c>
      <c r="J2352" s="19" t="str">
        <f t="shared" si="397"/>
        <v>N</v>
      </c>
      <c r="K2352" s="19" t="str">
        <f t="shared" si="398"/>
        <v>zzzz</v>
      </c>
      <c r="L2352" s="19" t="str">
        <f t="shared" si="399"/>
        <v>AV</v>
      </c>
      <c r="M2352" s="31" t="str">
        <f t="shared" si="400"/>
        <v/>
      </c>
      <c r="N2352" s="620" t="str">
        <f t="shared" si="401"/>
        <v/>
      </c>
      <c r="O2352" s="620" t="str">
        <f t="shared" si="402"/>
        <v/>
      </c>
      <c r="P2352" s="31" t="str">
        <f t="shared" si="403"/>
        <v/>
      </c>
      <c r="Q2352" s="620">
        <f t="shared" si="404"/>
        <v>4</v>
      </c>
      <c r="R2352" s="620">
        <f t="shared" si="405"/>
        <v>1964</v>
      </c>
      <c r="S2352" s="620">
        <f t="shared" si="406"/>
        <v>1964</v>
      </c>
    </row>
    <row r="2353" spans="1:19" ht="12.75" customHeight="1" thickBot="1" x14ac:dyDescent="0.25">
      <c r="A2353" s="31" t="s">
        <v>86</v>
      </c>
      <c r="B2353" s="31" t="s">
        <v>1290</v>
      </c>
      <c r="C2353" s="31" t="s">
        <v>673</v>
      </c>
      <c r="E2353" s="358"/>
      <c r="F2353" s="31" t="s">
        <v>10</v>
      </c>
      <c r="G2353" s="354">
        <v>45134.473136574074</v>
      </c>
      <c r="H2353" s="354">
        <v>45453.66615740741</v>
      </c>
      <c r="I2353" s="19" t="str">
        <f t="shared" si="396"/>
        <v>N</v>
      </c>
      <c r="J2353" s="19" t="str">
        <f t="shared" si="397"/>
        <v>N</v>
      </c>
      <c r="K2353" s="19" t="str">
        <f t="shared" si="398"/>
        <v>zzzz</v>
      </c>
      <c r="L2353" s="19" t="str">
        <f t="shared" si="399"/>
        <v>AV</v>
      </c>
      <c r="M2353" s="31" t="str">
        <f t="shared" si="400"/>
        <v/>
      </c>
      <c r="N2353" s="620" t="str">
        <f t="shared" si="401"/>
        <v/>
      </c>
      <c r="O2353" s="620" t="str">
        <f t="shared" si="402"/>
        <v/>
      </c>
      <c r="P2353" s="31" t="str">
        <f t="shared" si="403"/>
        <v/>
      </c>
      <c r="Q2353" s="620">
        <f t="shared" si="404"/>
        <v>5</v>
      </c>
      <c r="R2353" s="620">
        <f t="shared" si="405"/>
        <v>1965</v>
      </c>
      <c r="S2353" s="620">
        <f t="shared" si="406"/>
        <v>1965</v>
      </c>
    </row>
    <row r="2354" spans="1:19" ht="12.75" customHeight="1" thickBot="1" x14ac:dyDescent="0.25">
      <c r="A2354" s="31" t="s">
        <v>86</v>
      </c>
      <c r="B2354" s="31" t="s">
        <v>1290</v>
      </c>
      <c r="C2354" s="31" t="s">
        <v>673</v>
      </c>
      <c r="F2354" s="31" t="s">
        <v>11</v>
      </c>
      <c r="G2354" s="354">
        <v>45677.60434027778</v>
      </c>
      <c r="H2354" s="354">
        <v>45677.60434027778</v>
      </c>
      <c r="I2354" s="19" t="str">
        <f t="shared" si="396"/>
        <v>N</v>
      </c>
      <c r="J2354" s="19" t="str">
        <f t="shared" si="397"/>
        <v>N</v>
      </c>
      <c r="K2354" s="19" t="str">
        <f t="shared" si="398"/>
        <v>zzzz</v>
      </c>
      <c r="L2354" s="19" t="str">
        <f t="shared" si="399"/>
        <v>AV</v>
      </c>
      <c r="M2354" s="31" t="str">
        <f t="shared" si="400"/>
        <v/>
      </c>
      <c r="N2354" s="620" t="str">
        <f t="shared" si="401"/>
        <v/>
      </c>
      <c r="O2354" s="620" t="str">
        <f t="shared" si="402"/>
        <v/>
      </c>
      <c r="P2354" s="31" t="str">
        <f t="shared" si="403"/>
        <v/>
      </c>
      <c r="Q2354" s="620">
        <f t="shared" si="404"/>
        <v>6</v>
      </c>
      <c r="R2354" s="620">
        <f t="shared" si="405"/>
        <v>1966</v>
      </c>
      <c r="S2354" s="620">
        <f t="shared" si="406"/>
        <v>1966</v>
      </c>
    </row>
    <row r="2355" spans="1:19" ht="12.75" customHeight="1" thickBot="1" x14ac:dyDescent="0.25">
      <c r="A2355" s="31" t="s">
        <v>86</v>
      </c>
      <c r="B2355" s="31" t="s">
        <v>1290</v>
      </c>
      <c r="C2355" s="31" t="s">
        <v>673</v>
      </c>
      <c r="F2355" s="31" t="s">
        <v>15</v>
      </c>
      <c r="G2355" s="354">
        <v>44302.491238425922</v>
      </c>
      <c r="H2355" s="354">
        <v>45393.559212962966</v>
      </c>
      <c r="I2355" s="19" t="str">
        <f t="shared" si="396"/>
        <v>N</v>
      </c>
      <c r="J2355" s="19" t="str">
        <f t="shared" si="397"/>
        <v>N</v>
      </c>
      <c r="K2355" s="19" t="str">
        <f t="shared" si="398"/>
        <v>zzzz</v>
      </c>
      <c r="L2355" s="19" t="str">
        <f t="shared" si="399"/>
        <v>AV</v>
      </c>
      <c r="M2355" s="31" t="str">
        <f t="shared" si="400"/>
        <v/>
      </c>
      <c r="N2355" s="620" t="str">
        <f t="shared" si="401"/>
        <v/>
      </c>
      <c r="O2355" s="620" t="str">
        <f t="shared" si="402"/>
        <v/>
      </c>
      <c r="P2355" s="31" t="str">
        <f t="shared" si="403"/>
        <v/>
      </c>
      <c r="Q2355" s="620">
        <f t="shared" si="404"/>
        <v>7</v>
      </c>
      <c r="R2355" s="620">
        <f t="shared" si="405"/>
        <v>1967</v>
      </c>
      <c r="S2355" s="620">
        <f t="shared" si="406"/>
        <v>1967</v>
      </c>
    </row>
    <row r="2356" spans="1:19" ht="12.75" customHeight="1" thickBot="1" x14ac:dyDescent="0.25">
      <c r="A2356" s="31" t="s">
        <v>86</v>
      </c>
      <c r="B2356" s="31" t="s">
        <v>1290</v>
      </c>
      <c r="C2356" s="31" t="s">
        <v>673</v>
      </c>
      <c r="F2356" s="31" t="s">
        <v>12</v>
      </c>
      <c r="G2356" s="354">
        <v>45057.521736111114</v>
      </c>
      <c r="H2356" s="354">
        <v>45057.521736111114</v>
      </c>
      <c r="I2356" s="19" t="str">
        <f t="shared" si="396"/>
        <v>N</v>
      </c>
      <c r="J2356" s="19" t="str">
        <f t="shared" si="397"/>
        <v>N</v>
      </c>
      <c r="K2356" s="19" t="str">
        <f t="shared" si="398"/>
        <v>zzzz</v>
      </c>
      <c r="L2356" s="19" t="str">
        <f t="shared" si="399"/>
        <v>AV</v>
      </c>
      <c r="M2356" s="31" t="str">
        <f t="shared" si="400"/>
        <v/>
      </c>
      <c r="N2356" s="620">
        <f t="shared" si="401"/>
        <v>8</v>
      </c>
      <c r="O2356" s="620" t="str">
        <f t="shared" si="402"/>
        <v/>
      </c>
      <c r="P2356" s="31" t="str">
        <f t="shared" si="403"/>
        <v/>
      </c>
      <c r="Q2356" s="620">
        <f t="shared" si="404"/>
        <v>8</v>
      </c>
      <c r="R2356" s="620">
        <f t="shared" si="405"/>
        <v>1968</v>
      </c>
      <c r="S2356" s="620">
        <f t="shared" si="406"/>
        <v>1968</v>
      </c>
    </row>
    <row r="2357" spans="1:19" ht="12.75" customHeight="1" thickBot="1" x14ac:dyDescent="0.25">
      <c r="A2357" s="31" t="s">
        <v>386</v>
      </c>
      <c r="B2357" s="31" t="s">
        <v>675</v>
      </c>
      <c r="C2357" s="31" t="s">
        <v>673</v>
      </c>
      <c r="F2357" s="31" t="s">
        <v>6</v>
      </c>
      <c r="G2357" s="354">
        <v>45314.410243055558</v>
      </c>
      <c r="H2357" s="354">
        <v>45314.410243055558</v>
      </c>
      <c r="I2357" s="19" t="str">
        <f t="shared" si="396"/>
        <v>N</v>
      </c>
      <c r="J2357" s="19" t="str">
        <f t="shared" si="397"/>
        <v>N</v>
      </c>
      <c r="K2357" s="19" t="str">
        <f t="shared" si="398"/>
        <v>zzzz</v>
      </c>
      <c r="L2357" s="19" t="str">
        <f t="shared" si="399"/>
        <v>BB</v>
      </c>
      <c r="M2357" s="31" t="str">
        <f t="shared" si="400"/>
        <v/>
      </c>
      <c r="N2357" s="620" t="str">
        <f t="shared" si="401"/>
        <v/>
      </c>
      <c r="O2357" s="620" t="str">
        <f t="shared" si="402"/>
        <v/>
      </c>
      <c r="P2357" s="31" t="str">
        <f t="shared" si="403"/>
        <v/>
      </c>
      <c r="Q2357" s="620">
        <f t="shared" si="404"/>
        <v>1</v>
      </c>
      <c r="R2357" s="620">
        <f t="shared" si="405"/>
        <v>1969</v>
      </c>
      <c r="S2357" s="620">
        <f t="shared" si="406"/>
        <v>1969</v>
      </c>
    </row>
    <row r="2358" spans="1:19" ht="12.75" customHeight="1" thickBot="1" x14ac:dyDescent="0.25">
      <c r="A2358" s="31" t="s">
        <v>386</v>
      </c>
      <c r="B2358" s="31" t="s">
        <v>675</v>
      </c>
      <c r="C2358" s="31" t="s">
        <v>673</v>
      </c>
      <c r="F2358" s="31" t="s">
        <v>7</v>
      </c>
      <c r="G2358" s="354">
        <v>43336.385289351849</v>
      </c>
      <c r="H2358" s="354">
        <v>44984.406898148147</v>
      </c>
      <c r="I2358" s="19" t="str">
        <f t="shared" si="396"/>
        <v>N</v>
      </c>
      <c r="J2358" s="19" t="str">
        <f t="shared" si="397"/>
        <v>N</v>
      </c>
      <c r="K2358" s="19" t="str">
        <f t="shared" si="398"/>
        <v>zzzz</v>
      </c>
      <c r="L2358" s="19" t="str">
        <f t="shared" si="399"/>
        <v>BB</v>
      </c>
      <c r="M2358" s="31" t="str">
        <f t="shared" si="400"/>
        <v/>
      </c>
      <c r="N2358" s="620" t="str">
        <f t="shared" si="401"/>
        <v/>
      </c>
      <c r="O2358" s="620" t="str">
        <f t="shared" si="402"/>
        <v/>
      </c>
      <c r="P2358" s="31" t="str">
        <f t="shared" si="403"/>
        <v/>
      </c>
      <c r="Q2358" s="620">
        <f t="shared" si="404"/>
        <v>2</v>
      </c>
      <c r="R2358" s="620">
        <f t="shared" si="405"/>
        <v>1970</v>
      </c>
      <c r="S2358" s="620">
        <f t="shared" si="406"/>
        <v>1970</v>
      </c>
    </row>
    <row r="2359" spans="1:19" ht="12.75" customHeight="1" thickBot="1" x14ac:dyDescent="0.25">
      <c r="A2359" s="31" t="s">
        <v>386</v>
      </c>
      <c r="B2359" s="31" t="s">
        <v>675</v>
      </c>
      <c r="C2359" s="31" t="s">
        <v>673</v>
      </c>
      <c r="F2359" s="31" t="s">
        <v>9</v>
      </c>
      <c r="G2359" s="354">
        <v>43424.692037037035</v>
      </c>
      <c r="H2359" s="354">
        <v>45632.568333333336</v>
      </c>
      <c r="I2359" s="19" t="str">
        <f t="shared" si="396"/>
        <v>N</v>
      </c>
      <c r="J2359" s="19" t="str">
        <f t="shared" si="397"/>
        <v>N</v>
      </c>
      <c r="K2359" s="19" t="str">
        <f t="shared" si="398"/>
        <v>zzzz</v>
      </c>
      <c r="L2359" s="19" t="str">
        <f t="shared" si="399"/>
        <v>BB</v>
      </c>
      <c r="M2359" s="31" t="str">
        <f t="shared" si="400"/>
        <v/>
      </c>
      <c r="N2359" s="620" t="str">
        <f t="shared" si="401"/>
        <v/>
      </c>
      <c r="O2359" s="620" t="str">
        <f t="shared" si="402"/>
        <v/>
      </c>
      <c r="P2359" s="31" t="str">
        <f t="shared" si="403"/>
        <v/>
      </c>
      <c r="Q2359" s="620">
        <f t="shared" si="404"/>
        <v>3</v>
      </c>
      <c r="R2359" s="620">
        <f t="shared" si="405"/>
        <v>1971</v>
      </c>
      <c r="S2359" s="620">
        <f t="shared" si="406"/>
        <v>1971</v>
      </c>
    </row>
    <row r="2360" spans="1:19" ht="12.75" customHeight="1" thickBot="1" x14ac:dyDescent="0.25">
      <c r="A2360" s="31" t="s">
        <v>386</v>
      </c>
      <c r="B2360" s="31" t="s">
        <v>1170</v>
      </c>
      <c r="C2360" s="31" t="s">
        <v>673</v>
      </c>
      <c r="F2360" s="31" t="s">
        <v>10</v>
      </c>
      <c r="G2360" s="354">
        <v>41465.400057870371</v>
      </c>
      <c r="H2360" s="354">
        <v>45453.672951388886</v>
      </c>
      <c r="I2360" s="19" t="str">
        <f t="shared" si="396"/>
        <v>N</v>
      </c>
      <c r="J2360" s="19" t="str">
        <f t="shared" si="397"/>
        <v>N</v>
      </c>
      <c r="K2360" s="19" t="str">
        <f t="shared" si="398"/>
        <v>zzzz</v>
      </c>
      <c r="L2360" s="19" t="str">
        <f t="shared" si="399"/>
        <v>BB</v>
      </c>
      <c r="M2360" s="31" t="str">
        <f t="shared" si="400"/>
        <v/>
      </c>
      <c r="N2360" s="620" t="str">
        <f t="shared" si="401"/>
        <v/>
      </c>
      <c r="O2360" s="620" t="str">
        <f t="shared" si="402"/>
        <v/>
      </c>
      <c r="P2360" s="31" t="str">
        <f t="shared" si="403"/>
        <v/>
      </c>
      <c r="Q2360" s="620">
        <f t="shared" si="404"/>
        <v>4</v>
      </c>
      <c r="R2360" s="620">
        <f t="shared" si="405"/>
        <v>1972</v>
      </c>
      <c r="S2360" s="620">
        <f t="shared" si="406"/>
        <v>1972</v>
      </c>
    </row>
    <row r="2361" spans="1:19" ht="12.75" customHeight="1" thickBot="1" x14ac:dyDescent="0.25">
      <c r="A2361" s="31" t="s">
        <v>386</v>
      </c>
      <c r="B2361" s="31" t="s">
        <v>675</v>
      </c>
      <c r="C2361" s="31" t="s">
        <v>673</v>
      </c>
      <c r="F2361" s="31" t="s">
        <v>11</v>
      </c>
      <c r="G2361" s="354">
        <v>45803.610532407409</v>
      </c>
      <c r="H2361" s="354">
        <v>45803.610532407409</v>
      </c>
      <c r="I2361" s="19" t="str">
        <f t="shared" si="396"/>
        <v>N</v>
      </c>
      <c r="J2361" s="19" t="str">
        <f t="shared" si="397"/>
        <v>N</v>
      </c>
      <c r="K2361" s="19" t="str">
        <f t="shared" si="398"/>
        <v>zzzz</v>
      </c>
      <c r="L2361" s="19" t="str">
        <f t="shared" si="399"/>
        <v>BB</v>
      </c>
      <c r="M2361" s="31" t="str">
        <f t="shared" si="400"/>
        <v/>
      </c>
      <c r="N2361" s="620" t="str">
        <f t="shared" si="401"/>
        <v/>
      </c>
      <c r="O2361" s="620" t="str">
        <f t="shared" si="402"/>
        <v/>
      </c>
      <c r="P2361" s="31" t="str">
        <f t="shared" si="403"/>
        <v/>
      </c>
      <c r="Q2361" s="620">
        <f t="shared" si="404"/>
        <v>5</v>
      </c>
      <c r="R2361" s="620">
        <f t="shared" si="405"/>
        <v>1973</v>
      </c>
      <c r="S2361" s="620">
        <f t="shared" si="406"/>
        <v>1973</v>
      </c>
    </row>
    <row r="2362" spans="1:19" ht="12.75" customHeight="1" thickBot="1" x14ac:dyDescent="0.25">
      <c r="A2362" s="31" t="s">
        <v>386</v>
      </c>
      <c r="B2362" s="31" t="s">
        <v>675</v>
      </c>
      <c r="C2362" s="31" t="s">
        <v>673</v>
      </c>
      <c r="F2362" s="31" t="s">
        <v>15</v>
      </c>
      <c r="G2362" s="354">
        <v>44302.491689814815</v>
      </c>
      <c r="H2362" s="354">
        <v>45393.559317129628</v>
      </c>
      <c r="I2362" s="19" t="str">
        <f t="shared" si="396"/>
        <v>N</v>
      </c>
      <c r="J2362" s="19" t="str">
        <f t="shared" si="397"/>
        <v>N</v>
      </c>
      <c r="K2362" s="19" t="str">
        <f t="shared" si="398"/>
        <v>zzzz</v>
      </c>
      <c r="L2362" s="19" t="str">
        <f t="shared" si="399"/>
        <v>BB</v>
      </c>
      <c r="M2362" s="31" t="str">
        <f t="shared" si="400"/>
        <v/>
      </c>
      <c r="N2362" s="620" t="str">
        <f t="shared" si="401"/>
        <v/>
      </c>
      <c r="O2362" s="620" t="str">
        <f t="shared" si="402"/>
        <v/>
      </c>
      <c r="P2362" s="31" t="str">
        <f t="shared" si="403"/>
        <v/>
      </c>
      <c r="Q2362" s="620">
        <f t="shared" si="404"/>
        <v>6</v>
      </c>
      <c r="R2362" s="620">
        <f t="shared" si="405"/>
        <v>1974</v>
      </c>
      <c r="S2362" s="620">
        <f t="shared" si="406"/>
        <v>1974</v>
      </c>
    </row>
    <row r="2363" spans="1:19" ht="12.75" customHeight="1" thickBot="1" x14ac:dyDescent="0.25">
      <c r="A2363" s="31" t="s">
        <v>386</v>
      </c>
      <c r="B2363" s="31" t="s">
        <v>675</v>
      </c>
      <c r="C2363" s="31" t="s">
        <v>673</v>
      </c>
      <c r="F2363" s="31" t="s">
        <v>12</v>
      </c>
      <c r="G2363" s="354">
        <v>45068.444004629629</v>
      </c>
      <c r="H2363" s="354">
        <v>45068.444004629629</v>
      </c>
      <c r="I2363" s="19" t="str">
        <f t="shared" si="396"/>
        <v>N</v>
      </c>
      <c r="J2363" s="19" t="str">
        <f t="shared" si="397"/>
        <v>N</v>
      </c>
      <c r="K2363" s="19" t="str">
        <f t="shared" si="398"/>
        <v>zzzz</v>
      </c>
      <c r="L2363" s="19" t="str">
        <f t="shared" si="399"/>
        <v>BB</v>
      </c>
      <c r="M2363" s="31" t="str">
        <f t="shared" si="400"/>
        <v/>
      </c>
      <c r="N2363" s="620" t="str">
        <f t="shared" si="401"/>
        <v/>
      </c>
      <c r="O2363" s="620" t="str">
        <f t="shared" si="402"/>
        <v/>
      </c>
      <c r="P2363" s="31" t="str">
        <f t="shared" si="403"/>
        <v/>
      </c>
      <c r="Q2363" s="620">
        <f t="shared" si="404"/>
        <v>7</v>
      </c>
      <c r="R2363" s="620">
        <f t="shared" si="405"/>
        <v>1975</v>
      </c>
      <c r="S2363" s="620">
        <f t="shared" si="406"/>
        <v>1975</v>
      </c>
    </row>
    <row r="2364" spans="1:19" ht="12.75" customHeight="1" thickBot="1" x14ac:dyDescent="0.25">
      <c r="A2364" s="31" t="s">
        <v>386</v>
      </c>
      <c r="B2364" s="31" t="s">
        <v>675</v>
      </c>
      <c r="C2364" s="31" t="s">
        <v>673</v>
      </c>
      <c r="F2364" s="31" t="s">
        <v>13</v>
      </c>
      <c r="G2364" s="354">
        <v>43809.467314814814</v>
      </c>
      <c r="H2364" s="354">
        <v>44824.407118055555</v>
      </c>
      <c r="I2364" s="19" t="str">
        <f t="shared" si="396"/>
        <v>N</v>
      </c>
      <c r="J2364" s="19" t="str">
        <f t="shared" si="397"/>
        <v>N</v>
      </c>
      <c r="K2364" s="19" t="str">
        <f t="shared" si="398"/>
        <v>zzzz</v>
      </c>
      <c r="L2364" s="19" t="str">
        <f t="shared" si="399"/>
        <v>BB</v>
      </c>
      <c r="M2364" s="31" t="str">
        <f t="shared" si="400"/>
        <v/>
      </c>
      <c r="N2364" s="620">
        <f t="shared" si="401"/>
        <v>8</v>
      </c>
      <c r="O2364" s="620" t="str">
        <f t="shared" si="402"/>
        <v/>
      </c>
      <c r="P2364" s="31" t="str">
        <f t="shared" si="403"/>
        <v/>
      </c>
      <c r="Q2364" s="620">
        <f t="shared" si="404"/>
        <v>8</v>
      </c>
      <c r="R2364" s="620">
        <f t="shared" si="405"/>
        <v>1976</v>
      </c>
      <c r="S2364" s="620">
        <f t="shared" si="406"/>
        <v>1976</v>
      </c>
    </row>
    <row r="2365" spans="1:19" ht="12.75" customHeight="1" thickBot="1" x14ac:dyDescent="0.25">
      <c r="A2365" s="31" t="s">
        <v>323</v>
      </c>
      <c r="B2365" s="31" t="s">
        <v>793</v>
      </c>
      <c r="C2365" s="31" t="s">
        <v>673</v>
      </c>
      <c r="F2365" s="31" t="s">
        <v>6</v>
      </c>
      <c r="G2365" s="354">
        <v>45314.414837962962</v>
      </c>
      <c r="H2365" s="354">
        <v>45314.414837962962</v>
      </c>
      <c r="I2365" s="19" t="str">
        <f t="shared" si="396"/>
        <v>N</v>
      </c>
      <c r="J2365" s="19" t="str">
        <f t="shared" si="397"/>
        <v>N</v>
      </c>
      <c r="K2365" s="19" t="str">
        <f t="shared" si="398"/>
        <v>zzzz</v>
      </c>
      <c r="L2365" s="19" t="str">
        <f t="shared" si="399"/>
        <v>BS</v>
      </c>
      <c r="M2365" s="31" t="str">
        <f t="shared" si="400"/>
        <v/>
      </c>
      <c r="N2365" s="620" t="str">
        <f t="shared" si="401"/>
        <v/>
      </c>
      <c r="O2365" s="620" t="str">
        <f t="shared" si="402"/>
        <v/>
      </c>
      <c r="P2365" s="31" t="str">
        <f t="shared" si="403"/>
        <v/>
      </c>
      <c r="Q2365" s="620">
        <f t="shared" si="404"/>
        <v>1</v>
      </c>
      <c r="R2365" s="620">
        <f t="shared" si="405"/>
        <v>1977</v>
      </c>
      <c r="S2365" s="620">
        <f t="shared" si="406"/>
        <v>1977</v>
      </c>
    </row>
    <row r="2366" spans="1:19" ht="12.75" customHeight="1" thickBot="1" x14ac:dyDescent="0.25">
      <c r="A2366" s="341" t="s">
        <v>323</v>
      </c>
      <c r="B2366" s="341" t="s">
        <v>793</v>
      </c>
      <c r="C2366" s="341" t="s">
        <v>673</v>
      </c>
      <c r="F2366" s="341" t="s">
        <v>16</v>
      </c>
      <c r="G2366" s="354">
        <v>45460.459340277775</v>
      </c>
      <c r="H2366" s="354">
        <v>45460.459733796299</v>
      </c>
      <c r="I2366" s="19" t="str">
        <f t="shared" si="396"/>
        <v>N</v>
      </c>
      <c r="J2366" s="19" t="str">
        <f t="shared" si="397"/>
        <v>N</v>
      </c>
      <c r="K2366" s="19" t="str">
        <f t="shared" si="398"/>
        <v>zzzz</v>
      </c>
      <c r="L2366" s="19" t="str">
        <f t="shared" si="399"/>
        <v>BS</v>
      </c>
      <c r="M2366" s="341" t="str">
        <f t="shared" si="400"/>
        <v/>
      </c>
      <c r="N2366" s="359" t="str">
        <f t="shared" si="401"/>
        <v/>
      </c>
      <c r="O2366" s="359" t="str">
        <f t="shared" si="402"/>
        <v/>
      </c>
      <c r="P2366" s="341" t="str">
        <f t="shared" si="403"/>
        <v/>
      </c>
      <c r="Q2366" s="359">
        <f t="shared" si="404"/>
        <v>2</v>
      </c>
      <c r="R2366" s="359">
        <f t="shared" si="405"/>
        <v>1978</v>
      </c>
      <c r="S2366" s="359">
        <f t="shared" si="406"/>
        <v>1978</v>
      </c>
    </row>
    <row r="2367" spans="1:19" ht="12.75" customHeight="1" thickBot="1" x14ac:dyDescent="0.25">
      <c r="A2367" s="31" t="s">
        <v>323</v>
      </c>
      <c r="B2367" s="31" t="s">
        <v>793</v>
      </c>
      <c r="C2367" s="31" t="s">
        <v>673</v>
      </c>
      <c r="F2367" s="31" t="s">
        <v>9</v>
      </c>
      <c r="G2367" s="354">
        <v>41225.983703703707</v>
      </c>
      <c r="H2367" s="354">
        <v>45632.571956018517</v>
      </c>
      <c r="I2367" s="19" t="str">
        <f t="shared" si="396"/>
        <v>N</v>
      </c>
      <c r="J2367" s="19" t="str">
        <f t="shared" si="397"/>
        <v>N</v>
      </c>
      <c r="K2367" s="19" t="str">
        <f t="shared" si="398"/>
        <v>zzzz</v>
      </c>
      <c r="L2367" s="19" t="str">
        <f t="shared" si="399"/>
        <v>BS</v>
      </c>
      <c r="M2367" s="31" t="str">
        <f t="shared" si="400"/>
        <v/>
      </c>
      <c r="N2367" s="620" t="str">
        <f t="shared" si="401"/>
        <v/>
      </c>
      <c r="O2367" s="620" t="str">
        <f t="shared" si="402"/>
        <v/>
      </c>
      <c r="P2367" s="31" t="str">
        <f t="shared" si="403"/>
        <v/>
      </c>
      <c r="Q2367" s="620">
        <f t="shared" si="404"/>
        <v>3</v>
      </c>
      <c r="R2367" s="620">
        <f t="shared" si="405"/>
        <v>1979</v>
      </c>
      <c r="S2367" s="620">
        <f t="shared" si="406"/>
        <v>1979</v>
      </c>
    </row>
    <row r="2368" spans="1:19" ht="12.75" customHeight="1" thickBot="1" x14ac:dyDescent="0.25">
      <c r="A2368" s="31" t="s">
        <v>323</v>
      </c>
      <c r="B2368" s="31" t="s">
        <v>513</v>
      </c>
      <c r="C2368" s="31" t="s">
        <v>673</v>
      </c>
      <c r="F2368" s="31" t="s">
        <v>10</v>
      </c>
      <c r="G2368" s="354">
        <v>40599.485844907409</v>
      </c>
      <c r="H2368" s="354">
        <v>45453.655347222222</v>
      </c>
      <c r="I2368" s="19" t="str">
        <f t="shared" si="396"/>
        <v>N</v>
      </c>
      <c r="J2368" s="19" t="str">
        <f t="shared" si="397"/>
        <v>N</v>
      </c>
      <c r="K2368" s="19" t="str">
        <f t="shared" si="398"/>
        <v>zzzz</v>
      </c>
      <c r="L2368" s="19" t="str">
        <f t="shared" si="399"/>
        <v>BS</v>
      </c>
      <c r="M2368" s="31" t="str">
        <f t="shared" si="400"/>
        <v/>
      </c>
      <c r="N2368" s="620" t="str">
        <f t="shared" si="401"/>
        <v/>
      </c>
      <c r="O2368" s="620" t="str">
        <f t="shared" si="402"/>
        <v/>
      </c>
      <c r="P2368" s="31" t="str">
        <f t="shared" si="403"/>
        <v/>
      </c>
      <c r="Q2368" s="620">
        <f t="shared" si="404"/>
        <v>4</v>
      </c>
      <c r="R2368" s="620">
        <f t="shared" si="405"/>
        <v>1980</v>
      </c>
      <c r="S2368" s="620">
        <f t="shared" si="406"/>
        <v>1980</v>
      </c>
    </row>
    <row r="2369" spans="1:19" ht="12.75" customHeight="1" thickBot="1" x14ac:dyDescent="0.25">
      <c r="A2369" s="31" t="s">
        <v>323</v>
      </c>
      <c r="B2369" s="31" t="s">
        <v>793</v>
      </c>
      <c r="C2369" s="31" t="s">
        <v>673</v>
      </c>
      <c r="F2369" s="31" t="s">
        <v>11</v>
      </c>
      <c r="G2369" s="354">
        <v>45803.444155092591</v>
      </c>
      <c r="H2369" s="354">
        <v>45803.444155092591</v>
      </c>
      <c r="I2369" s="19" t="str">
        <f t="shared" si="396"/>
        <v>N</v>
      </c>
      <c r="J2369" s="19" t="str">
        <f t="shared" si="397"/>
        <v>N</v>
      </c>
      <c r="K2369" s="19" t="str">
        <f t="shared" si="398"/>
        <v>zzzz</v>
      </c>
      <c r="L2369" s="19" t="str">
        <f t="shared" si="399"/>
        <v>BS</v>
      </c>
      <c r="M2369" s="31" t="str">
        <f t="shared" si="400"/>
        <v/>
      </c>
      <c r="N2369" s="620" t="str">
        <f t="shared" si="401"/>
        <v/>
      </c>
      <c r="O2369" s="620" t="str">
        <f t="shared" si="402"/>
        <v/>
      </c>
      <c r="P2369" s="31" t="str">
        <f t="shared" si="403"/>
        <v/>
      </c>
      <c r="Q2369" s="620">
        <f t="shared" si="404"/>
        <v>5</v>
      </c>
      <c r="R2369" s="620">
        <f t="shared" si="405"/>
        <v>1981</v>
      </c>
      <c r="S2369" s="620">
        <f t="shared" si="406"/>
        <v>1981</v>
      </c>
    </row>
    <row r="2370" spans="1:19" ht="12.75" customHeight="1" thickBot="1" x14ac:dyDescent="0.25">
      <c r="A2370" s="341" t="s">
        <v>323</v>
      </c>
      <c r="B2370" s="341" t="s">
        <v>793</v>
      </c>
      <c r="C2370" s="341" t="s">
        <v>673</v>
      </c>
      <c r="F2370" s="341" t="s">
        <v>15</v>
      </c>
      <c r="G2370" s="354">
        <v>44418.585081018522</v>
      </c>
      <c r="H2370" s="354">
        <v>44449.474780092591</v>
      </c>
      <c r="I2370" s="19" t="str">
        <f t="shared" ref="I2370:I2433" si="407">IF((LEN(A2370)&gt;2),"J","N")</f>
        <v>N</v>
      </c>
      <c r="J2370" s="19" t="str">
        <f t="shared" ref="J2370:J2433" si="408">IF((D2370&gt;0),"J","N")</f>
        <v>N</v>
      </c>
      <c r="K2370" s="19" t="str">
        <f t="shared" ref="K2370:K2433" si="409">IF((D2370&gt;0),(MID(D2370,1,2)),"zzzz")</f>
        <v>zzzz</v>
      </c>
      <c r="L2370" s="19" t="str">
        <f t="shared" ref="L2370:L2433" si="410">MID(A2370,1,2)</f>
        <v>BS</v>
      </c>
      <c r="M2370" s="341" t="str">
        <f t="shared" ref="M2370:M2433" si="411">MID(A2370,3,1)</f>
        <v/>
      </c>
      <c r="N2370" s="359" t="str">
        <f t="shared" ref="N2370:N2433" si="412">IF(A2370=A2371,"",Q2370)</f>
        <v/>
      </c>
      <c r="O2370" s="359" t="str">
        <f t="shared" ref="O2370:O2433" si="413">IF(D2370=D2371,"",R2370)</f>
        <v/>
      </c>
      <c r="P2370" s="341" t="str">
        <f t="shared" ref="P2370:P2433" si="414">IF(K2370=K2371,"",S2370)</f>
        <v/>
      </c>
      <c r="Q2370" s="359">
        <f t="shared" ref="Q2370:Q2433" si="415">IF(A2370=A2369,Q2369+ 1,1)</f>
        <v>6</v>
      </c>
      <c r="R2370" s="359">
        <f t="shared" ref="R2370:R2433" si="416">IF(D2370=D2369,R2369+ 1,1)</f>
        <v>1982</v>
      </c>
      <c r="S2370" s="359">
        <f t="shared" ref="S2370:S2433" si="417">IF(K2370=K2369,S2369+ 1,1)</f>
        <v>1982</v>
      </c>
    </row>
    <row r="2371" spans="1:19" ht="12.75" customHeight="1" thickBot="1" x14ac:dyDescent="0.25">
      <c r="A2371" s="31" t="s">
        <v>323</v>
      </c>
      <c r="B2371" s="31" t="s">
        <v>793</v>
      </c>
      <c r="C2371" s="31" t="s">
        <v>673</v>
      </c>
      <c r="F2371" s="31" t="s">
        <v>12</v>
      </c>
      <c r="G2371" s="354">
        <v>44838.397303240738</v>
      </c>
      <c r="H2371" s="354">
        <v>44838.397303240738</v>
      </c>
      <c r="I2371" s="19" t="str">
        <f t="shared" si="407"/>
        <v>N</v>
      </c>
      <c r="J2371" s="19" t="str">
        <f t="shared" si="408"/>
        <v>N</v>
      </c>
      <c r="K2371" s="19" t="str">
        <f t="shared" si="409"/>
        <v>zzzz</v>
      </c>
      <c r="L2371" s="19" t="str">
        <f t="shared" si="410"/>
        <v>BS</v>
      </c>
      <c r="M2371" s="31" t="str">
        <f t="shared" si="411"/>
        <v/>
      </c>
      <c r="N2371" s="620">
        <f t="shared" si="412"/>
        <v>7</v>
      </c>
      <c r="O2371" s="620" t="str">
        <f t="shared" si="413"/>
        <v/>
      </c>
      <c r="P2371" s="31" t="str">
        <f t="shared" si="414"/>
        <v/>
      </c>
      <c r="Q2371" s="620">
        <f t="shared" si="415"/>
        <v>7</v>
      </c>
      <c r="R2371" s="620">
        <f t="shared" si="416"/>
        <v>1983</v>
      </c>
      <c r="S2371" s="620">
        <f t="shared" si="417"/>
        <v>1983</v>
      </c>
    </row>
    <row r="2372" spans="1:19" ht="12.75" customHeight="1" thickBot="1" x14ac:dyDescent="0.25">
      <c r="A2372" s="31" t="s">
        <v>183</v>
      </c>
      <c r="B2372" s="31" t="s">
        <v>735</v>
      </c>
      <c r="C2372" s="31" t="s">
        <v>673</v>
      </c>
      <c r="F2372" s="31" t="s">
        <v>6</v>
      </c>
      <c r="G2372" s="354">
        <v>45314.44226851852</v>
      </c>
      <c r="H2372" s="354">
        <v>45314.44226851852</v>
      </c>
      <c r="I2372" s="19" t="str">
        <f t="shared" si="407"/>
        <v>N</v>
      </c>
      <c r="J2372" s="19" t="str">
        <f t="shared" si="408"/>
        <v>N</v>
      </c>
      <c r="K2372" s="19" t="str">
        <f t="shared" si="409"/>
        <v>zzzz</v>
      </c>
      <c r="L2372" s="19" t="str">
        <f t="shared" si="410"/>
        <v>CP</v>
      </c>
      <c r="M2372" s="31" t="str">
        <f t="shared" si="411"/>
        <v/>
      </c>
      <c r="N2372" s="620" t="str">
        <f t="shared" si="412"/>
        <v/>
      </c>
      <c r="O2372" s="620" t="str">
        <f t="shared" si="413"/>
        <v/>
      </c>
      <c r="P2372" s="31" t="str">
        <f t="shared" si="414"/>
        <v/>
      </c>
      <c r="Q2372" s="620">
        <f t="shared" si="415"/>
        <v>1</v>
      </c>
      <c r="R2372" s="620">
        <f t="shared" si="416"/>
        <v>1984</v>
      </c>
      <c r="S2372" s="620">
        <f t="shared" si="417"/>
        <v>1984</v>
      </c>
    </row>
    <row r="2373" spans="1:19" ht="12.75" customHeight="1" thickBot="1" x14ac:dyDescent="0.25">
      <c r="A2373" s="31" t="s">
        <v>183</v>
      </c>
      <c r="B2373" s="31" t="s">
        <v>735</v>
      </c>
      <c r="C2373" s="31" t="s">
        <v>673</v>
      </c>
      <c r="F2373" s="31" t="s">
        <v>8</v>
      </c>
      <c r="G2373" s="354">
        <v>43014.451180555552</v>
      </c>
      <c r="H2373" s="354">
        <v>44917.428344907406</v>
      </c>
      <c r="I2373" s="19" t="str">
        <f t="shared" si="407"/>
        <v>N</v>
      </c>
      <c r="J2373" s="19" t="str">
        <f t="shared" si="408"/>
        <v>N</v>
      </c>
      <c r="K2373" s="19" t="str">
        <f t="shared" si="409"/>
        <v>zzzz</v>
      </c>
      <c r="L2373" s="19" t="str">
        <f t="shared" si="410"/>
        <v>CP</v>
      </c>
      <c r="M2373" s="31" t="str">
        <f t="shared" si="411"/>
        <v/>
      </c>
      <c r="N2373" s="620" t="str">
        <f t="shared" si="412"/>
        <v/>
      </c>
      <c r="O2373" s="620" t="str">
        <f t="shared" si="413"/>
        <v/>
      </c>
      <c r="P2373" s="31" t="str">
        <f t="shared" si="414"/>
        <v/>
      </c>
      <c r="Q2373" s="620">
        <f t="shared" si="415"/>
        <v>2</v>
      </c>
      <c r="R2373" s="620">
        <f t="shared" si="416"/>
        <v>1985</v>
      </c>
      <c r="S2373" s="620">
        <f t="shared" si="417"/>
        <v>1985</v>
      </c>
    </row>
    <row r="2374" spans="1:19" ht="12.75" customHeight="1" thickBot="1" x14ac:dyDescent="0.25">
      <c r="A2374" s="31" t="s">
        <v>183</v>
      </c>
      <c r="B2374" s="31" t="s">
        <v>735</v>
      </c>
      <c r="C2374" s="31" t="s">
        <v>673</v>
      </c>
      <c r="F2374" s="31" t="s">
        <v>9</v>
      </c>
      <c r="G2374" s="354">
        <v>45309.449884259258</v>
      </c>
      <c r="H2374" s="354">
        <v>45632.580752314818</v>
      </c>
      <c r="I2374" s="19" t="str">
        <f t="shared" si="407"/>
        <v>N</v>
      </c>
      <c r="J2374" s="19" t="str">
        <f t="shared" si="408"/>
        <v>N</v>
      </c>
      <c r="K2374" s="19" t="str">
        <f t="shared" si="409"/>
        <v>zzzz</v>
      </c>
      <c r="L2374" s="19" t="str">
        <f t="shared" si="410"/>
        <v>CP</v>
      </c>
      <c r="M2374" s="31" t="str">
        <f t="shared" si="411"/>
        <v/>
      </c>
      <c r="N2374" s="620" t="str">
        <f t="shared" si="412"/>
        <v/>
      </c>
      <c r="O2374" s="620" t="str">
        <f t="shared" si="413"/>
        <v/>
      </c>
      <c r="P2374" s="31" t="str">
        <f t="shared" si="414"/>
        <v/>
      </c>
      <c r="Q2374" s="620">
        <f t="shared" si="415"/>
        <v>3</v>
      </c>
      <c r="R2374" s="620">
        <f t="shared" si="416"/>
        <v>1986</v>
      </c>
      <c r="S2374" s="620">
        <f t="shared" si="417"/>
        <v>1986</v>
      </c>
    </row>
    <row r="2375" spans="1:19" ht="12.75" customHeight="1" thickBot="1" x14ac:dyDescent="0.25">
      <c r="A2375" s="31" t="s">
        <v>183</v>
      </c>
      <c r="B2375" s="31" t="s">
        <v>735</v>
      </c>
      <c r="C2375" s="31" t="s">
        <v>673</v>
      </c>
      <c r="F2375" s="31" t="s">
        <v>11</v>
      </c>
      <c r="G2375" s="354">
        <v>45677.600138888891</v>
      </c>
      <c r="H2375" s="354">
        <v>45677.600138888891</v>
      </c>
      <c r="I2375" s="19" t="str">
        <f t="shared" si="407"/>
        <v>N</v>
      </c>
      <c r="J2375" s="19" t="str">
        <f t="shared" si="408"/>
        <v>N</v>
      </c>
      <c r="K2375" s="19" t="str">
        <f t="shared" si="409"/>
        <v>zzzz</v>
      </c>
      <c r="L2375" s="19" t="str">
        <f t="shared" si="410"/>
        <v>CP</v>
      </c>
      <c r="M2375" s="31" t="str">
        <f t="shared" si="411"/>
        <v/>
      </c>
      <c r="N2375" s="620" t="str">
        <f t="shared" si="412"/>
        <v/>
      </c>
      <c r="O2375" s="620" t="str">
        <f t="shared" si="413"/>
        <v/>
      </c>
      <c r="P2375" s="31" t="str">
        <f t="shared" si="414"/>
        <v/>
      </c>
      <c r="Q2375" s="620">
        <f t="shared" si="415"/>
        <v>4</v>
      </c>
      <c r="R2375" s="620">
        <f t="shared" si="416"/>
        <v>1987</v>
      </c>
      <c r="S2375" s="620">
        <f t="shared" si="417"/>
        <v>1987</v>
      </c>
    </row>
    <row r="2376" spans="1:19" ht="12.75" customHeight="1" thickBot="1" x14ac:dyDescent="0.25">
      <c r="A2376" s="31" t="s">
        <v>183</v>
      </c>
      <c r="B2376" s="31" t="s">
        <v>735</v>
      </c>
      <c r="C2376" s="31" t="s">
        <v>673</v>
      </c>
      <c r="F2376" s="31" t="s">
        <v>15</v>
      </c>
      <c r="G2376" s="354">
        <v>43263.341851851852</v>
      </c>
      <c r="H2376" s="354">
        <v>44525.573020833333</v>
      </c>
      <c r="I2376" s="19" t="str">
        <f t="shared" si="407"/>
        <v>N</v>
      </c>
      <c r="J2376" s="19" t="str">
        <f t="shared" si="408"/>
        <v>N</v>
      </c>
      <c r="K2376" s="19" t="str">
        <f t="shared" si="409"/>
        <v>zzzz</v>
      </c>
      <c r="L2376" s="19" t="str">
        <f t="shared" si="410"/>
        <v>CP</v>
      </c>
      <c r="M2376" s="31" t="str">
        <f t="shared" si="411"/>
        <v/>
      </c>
      <c r="N2376" s="620" t="str">
        <f t="shared" si="412"/>
        <v/>
      </c>
      <c r="O2376" s="620" t="str">
        <f t="shared" si="413"/>
        <v/>
      </c>
      <c r="P2376" s="31" t="str">
        <f t="shared" si="414"/>
        <v/>
      </c>
      <c r="Q2376" s="620">
        <f t="shared" si="415"/>
        <v>5</v>
      </c>
      <c r="R2376" s="620">
        <f t="shared" si="416"/>
        <v>1988</v>
      </c>
      <c r="S2376" s="620">
        <f t="shared" si="417"/>
        <v>1988</v>
      </c>
    </row>
    <row r="2377" spans="1:19" ht="12.75" customHeight="1" thickBot="1" x14ac:dyDescent="0.25">
      <c r="A2377" s="31" t="s">
        <v>183</v>
      </c>
      <c r="B2377" s="31" t="s">
        <v>735</v>
      </c>
      <c r="C2377" s="31" t="s">
        <v>673</v>
      </c>
      <c r="F2377" s="31" t="s">
        <v>12</v>
      </c>
      <c r="G2377" s="354">
        <v>45812.635694444441</v>
      </c>
      <c r="H2377" s="354">
        <v>45812.635694444441</v>
      </c>
      <c r="I2377" s="19" t="str">
        <f t="shared" si="407"/>
        <v>N</v>
      </c>
      <c r="J2377" s="19" t="str">
        <f t="shared" si="408"/>
        <v>N</v>
      </c>
      <c r="K2377" s="19" t="str">
        <f t="shared" si="409"/>
        <v>zzzz</v>
      </c>
      <c r="L2377" s="19" t="str">
        <f t="shared" si="410"/>
        <v>CP</v>
      </c>
      <c r="M2377" s="31" t="str">
        <f t="shared" si="411"/>
        <v/>
      </c>
      <c r="N2377" s="620">
        <f t="shared" si="412"/>
        <v>6</v>
      </c>
      <c r="O2377" s="620" t="str">
        <f t="shared" si="413"/>
        <v/>
      </c>
      <c r="P2377" s="31" t="str">
        <f t="shared" si="414"/>
        <v/>
      </c>
      <c r="Q2377" s="620">
        <f t="shared" si="415"/>
        <v>6</v>
      </c>
      <c r="R2377" s="620">
        <f t="shared" si="416"/>
        <v>1989</v>
      </c>
      <c r="S2377" s="620">
        <f t="shared" si="417"/>
        <v>1989</v>
      </c>
    </row>
    <row r="2378" spans="1:19" ht="12.75" customHeight="1" thickBot="1" x14ac:dyDescent="0.25">
      <c r="A2378" s="31" t="s">
        <v>97</v>
      </c>
      <c r="B2378" s="31" t="s">
        <v>519</v>
      </c>
      <c r="C2378" s="31" t="s">
        <v>673</v>
      </c>
      <c r="F2378" s="31" t="s">
        <v>6</v>
      </c>
      <c r="G2378" s="354">
        <v>45314.442476851851</v>
      </c>
      <c r="H2378" s="354">
        <v>45314.442476851851</v>
      </c>
      <c r="I2378" s="19" t="str">
        <f t="shared" si="407"/>
        <v>N</v>
      </c>
      <c r="J2378" s="19" t="str">
        <f t="shared" si="408"/>
        <v>N</v>
      </c>
      <c r="K2378" s="19" t="str">
        <f t="shared" si="409"/>
        <v>zzzz</v>
      </c>
      <c r="L2378" s="19" t="str">
        <f t="shared" si="410"/>
        <v>CT</v>
      </c>
      <c r="M2378" s="31" t="str">
        <f t="shared" si="411"/>
        <v/>
      </c>
      <c r="N2378" s="620" t="str">
        <f t="shared" si="412"/>
        <v/>
      </c>
      <c r="O2378" s="620" t="str">
        <f t="shared" si="413"/>
        <v/>
      </c>
      <c r="P2378" s="31" t="str">
        <f t="shared" si="414"/>
        <v/>
      </c>
      <c r="Q2378" s="620">
        <f t="shared" si="415"/>
        <v>1</v>
      </c>
      <c r="R2378" s="620">
        <f t="shared" si="416"/>
        <v>1990</v>
      </c>
      <c r="S2378" s="620">
        <f t="shared" si="417"/>
        <v>1990</v>
      </c>
    </row>
    <row r="2379" spans="1:19" ht="12.75" customHeight="1" thickBot="1" x14ac:dyDescent="0.25">
      <c r="A2379" s="341" t="s">
        <v>97</v>
      </c>
      <c r="B2379" s="341" t="s">
        <v>519</v>
      </c>
      <c r="C2379" s="341" t="s">
        <v>673</v>
      </c>
      <c r="F2379" s="341" t="s">
        <v>16</v>
      </c>
      <c r="G2379" s="354">
        <v>35670.647175925929</v>
      </c>
      <c r="H2379" s="354">
        <v>44008.472731481481</v>
      </c>
      <c r="I2379" s="19" t="str">
        <f t="shared" si="407"/>
        <v>N</v>
      </c>
      <c r="J2379" s="19" t="str">
        <f t="shared" si="408"/>
        <v>N</v>
      </c>
      <c r="K2379" s="19" t="str">
        <f t="shared" si="409"/>
        <v>zzzz</v>
      </c>
      <c r="L2379" s="19" t="str">
        <f t="shared" si="410"/>
        <v>CT</v>
      </c>
      <c r="M2379" s="341" t="str">
        <f t="shared" si="411"/>
        <v/>
      </c>
      <c r="N2379" s="359" t="str">
        <f t="shared" si="412"/>
        <v/>
      </c>
      <c r="O2379" s="359" t="str">
        <f t="shared" si="413"/>
        <v/>
      </c>
      <c r="P2379" s="341" t="str">
        <f t="shared" si="414"/>
        <v/>
      </c>
      <c r="Q2379" s="359">
        <f t="shared" si="415"/>
        <v>2</v>
      </c>
      <c r="R2379" s="359">
        <f t="shared" si="416"/>
        <v>1991</v>
      </c>
      <c r="S2379" s="359">
        <f t="shared" si="417"/>
        <v>1991</v>
      </c>
    </row>
    <row r="2380" spans="1:19" ht="12.75" customHeight="1" thickBot="1" x14ac:dyDescent="0.25">
      <c r="A2380" s="31" t="s">
        <v>97</v>
      </c>
      <c r="B2380" s="31" t="s">
        <v>519</v>
      </c>
      <c r="C2380" s="31" t="s">
        <v>673</v>
      </c>
      <c r="F2380" s="31" t="s">
        <v>9</v>
      </c>
      <c r="G2380" s="354">
        <v>39826.445891203701</v>
      </c>
      <c r="H2380" s="354">
        <v>45632.580879629626</v>
      </c>
      <c r="I2380" s="19" t="str">
        <f t="shared" si="407"/>
        <v>N</v>
      </c>
      <c r="J2380" s="19" t="str">
        <f t="shared" si="408"/>
        <v>N</v>
      </c>
      <c r="K2380" s="19" t="str">
        <f t="shared" si="409"/>
        <v>zzzz</v>
      </c>
      <c r="L2380" s="19" t="str">
        <f t="shared" si="410"/>
        <v>CT</v>
      </c>
      <c r="M2380" s="31" t="str">
        <f t="shared" si="411"/>
        <v/>
      </c>
      <c r="N2380" s="620" t="str">
        <f t="shared" si="412"/>
        <v/>
      </c>
      <c r="O2380" s="620" t="str">
        <f t="shared" si="413"/>
        <v/>
      </c>
      <c r="P2380" s="31" t="str">
        <f t="shared" si="414"/>
        <v/>
      </c>
      <c r="Q2380" s="620">
        <f t="shared" si="415"/>
        <v>3</v>
      </c>
      <c r="R2380" s="620">
        <f t="shared" si="416"/>
        <v>1992</v>
      </c>
      <c r="S2380" s="620">
        <f t="shared" si="417"/>
        <v>1992</v>
      </c>
    </row>
    <row r="2381" spans="1:19" ht="12.75" customHeight="1" thickBot="1" x14ac:dyDescent="0.25">
      <c r="A2381" s="31" t="s">
        <v>97</v>
      </c>
      <c r="B2381" s="31" t="s">
        <v>519</v>
      </c>
      <c r="C2381" s="31" t="s">
        <v>673</v>
      </c>
      <c r="F2381" s="31" t="s">
        <v>10</v>
      </c>
      <c r="G2381" s="354">
        <v>38028.63621527778</v>
      </c>
      <c r="H2381" s="354">
        <v>45453.649340277778</v>
      </c>
      <c r="I2381" s="19" t="str">
        <f t="shared" si="407"/>
        <v>N</v>
      </c>
      <c r="J2381" s="19" t="str">
        <f t="shared" si="408"/>
        <v>N</v>
      </c>
      <c r="K2381" s="19" t="str">
        <f t="shared" si="409"/>
        <v>zzzz</v>
      </c>
      <c r="L2381" s="19" t="str">
        <f t="shared" si="410"/>
        <v>CT</v>
      </c>
      <c r="M2381" s="31" t="str">
        <f t="shared" si="411"/>
        <v/>
      </c>
      <c r="N2381" s="620" t="str">
        <f t="shared" si="412"/>
        <v/>
      </c>
      <c r="O2381" s="620" t="str">
        <f t="shared" si="413"/>
        <v/>
      </c>
      <c r="P2381" s="31" t="str">
        <f t="shared" si="414"/>
        <v/>
      </c>
      <c r="Q2381" s="620">
        <f t="shared" si="415"/>
        <v>4</v>
      </c>
      <c r="R2381" s="620">
        <f t="shared" si="416"/>
        <v>1993</v>
      </c>
      <c r="S2381" s="620">
        <f t="shared" si="417"/>
        <v>1993</v>
      </c>
    </row>
    <row r="2382" spans="1:19" ht="12.75" customHeight="1" thickBot="1" x14ac:dyDescent="0.25">
      <c r="A2382" s="31" t="s">
        <v>97</v>
      </c>
      <c r="B2382" s="31" t="s">
        <v>519</v>
      </c>
      <c r="C2382" s="31" t="s">
        <v>673</v>
      </c>
      <c r="F2382" s="31" t="s">
        <v>11</v>
      </c>
      <c r="G2382" s="354">
        <v>45799.582476851851</v>
      </c>
      <c r="H2382" s="354">
        <v>45799.582476851851</v>
      </c>
      <c r="I2382" s="19" t="str">
        <f t="shared" si="407"/>
        <v>N</v>
      </c>
      <c r="J2382" s="19" t="str">
        <f t="shared" si="408"/>
        <v>N</v>
      </c>
      <c r="K2382" s="19" t="str">
        <f t="shared" si="409"/>
        <v>zzzz</v>
      </c>
      <c r="L2382" s="19" t="str">
        <f t="shared" si="410"/>
        <v>CT</v>
      </c>
      <c r="M2382" s="31" t="str">
        <f t="shared" si="411"/>
        <v/>
      </c>
      <c r="N2382" s="620" t="str">
        <f t="shared" si="412"/>
        <v/>
      </c>
      <c r="O2382" s="620" t="str">
        <f t="shared" si="413"/>
        <v/>
      </c>
      <c r="P2382" s="31" t="str">
        <f t="shared" si="414"/>
        <v/>
      </c>
      <c r="Q2382" s="620">
        <f t="shared" si="415"/>
        <v>5</v>
      </c>
      <c r="R2382" s="620">
        <f t="shared" si="416"/>
        <v>1994</v>
      </c>
      <c r="S2382" s="620">
        <f t="shared" si="417"/>
        <v>1994</v>
      </c>
    </row>
    <row r="2383" spans="1:19" ht="12.75" customHeight="1" thickBot="1" x14ac:dyDescent="0.25">
      <c r="A2383" s="31" t="s">
        <v>97</v>
      </c>
      <c r="B2383" s="31" t="s">
        <v>519</v>
      </c>
      <c r="C2383" s="31" t="s">
        <v>673</v>
      </c>
      <c r="F2383" s="31" t="s">
        <v>15</v>
      </c>
      <c r="G2383" s="354">
        <v>43479.440671296295</v>
      </c>
      <c r="H2383" s="354">
        <v>45660.385914351849</v>
      </c>
      <c r="I2383" s="19" t="str">
        <f t="shared" si="407"/>
        <v>N</v>
      </c>
      <c r="J2383" s="19" t="str">
        <f t="shared" si="408"/>
        <v>N</v>
      </c>
      <c r="K2383" s="19" t="str">
        <f t="shared" si="409"/>
        <v>zzzz</v>
      </c>
      <c r="L2383" s="19" t="str">
        <f t="shared" si="410"/>
        <v>CT</v>
      </c>
      <c r="M2383" s="31" t="str">
        <f t="shared" si="411"/>
        <v/>
      </c>
      <c r="N2383" s="620" t="str">
        <f t="shared" si="412"/>
        <v/>
      </c>
      <c r="O2383" s="620" t="str">
        <f t="shared" si="413"/>
        <v/>
      </c>
      <c r="P2383" s="31" t="str">
        <f t="shared" si="414"/>
        <v/>
      </c>
      <c r="Q2383" s="620">
        <f t="shared" si="415"/>
        <v>6</v>
      </c>
      <c r="R2383" s="620">
        <f t="shared" si="416"/>
        <v>1995</v>
      </c>
      <c r="S2383" s="620">
        <f t="shared" si="417"/>
        <v>1995</v>
      </c>
    </row>
    <row r="2384" spans="1:19" ht="12.75" customHeight="1" thickBot="1" x14ac:dyDescent="0.25">
      <c r="A2384" s="341" t="s">
        <v>97</v>
      </c>
      <c r="B2384" s="341" t="s">
        <v>519</v>
      </c>
      <c r="C2384" s="341" t="s">
        <v>673</v>
      </c>
      <c r="F2384" s="341" t="s">
        <v>12</v>
      </c>
      <c r="G2384" s="354">
        <v>42597.525787037041</v>
      </c>
      <c r="H2384" s="354">
        <v>42597.526134259257</v>
      </c>
      <c r="I2384" s="19" t="str">
        <f t="shared" si="407"/>
        <v>N</v>
      </c>
      <c r="J2384" s="19" t="str">
        <f t="shared" si="408"/>
        <v>N</v>
      </c>
      <c r="K2384" s="19" t="str">
        <f t="shared" si="409"/>
        <v>zzzz</v>
      </c>
      <c r="L2384" s="19" t="str">
        <f t="shared" si="410"/>
        <v>CT</v>
      </c>
      <c r="M2384" s="31" t="str">
        <f t="shared" si="411"/>
        <v/>
      </c>
      <c r="N2384" s="620">
        <f t="shared" si="412"/>
        <v>7</v>
      </c>
      <c r="O2384" s="620" t="str">
        <f t="shared" si="413"/>
        <v/>
      </c>
      <c r="P2384" s="31" t="str">
        <f t="shared" si="414"/>
        <v/>
      </c>
      <c r="Q2384" s="620">
        <f t="shared" si="415"/>
        <v>7</v>
      </c>
      <c r="R2384" s="620">
        <f t="shared" si="416"/>
        <v>1996</v>
      </c>
      <c r="S2384" s="620">
        <f t="shared" si="417"/>
        <v>1996</v>
      </c>
    </row>
    <row r="2385" spans="1:19" ht="12.75" customHeight="1" thickBot="1" x14ac:dyDescent="0.25">
      <c r="A2385" s="341" t="s">
        <v>424</v>
      </c>
      <c r="B2385" s="341" t="s">
        <v>520</v>
      </c>
      <c r="C2385" s="341" t="s">
        <v>673</v>
      </c>
      <c r="F2385" s="341" t="s">
        <v>6</v>
      </c>
      <c r="G2385" s="354">
        <v>45784.640092592592</v>
      </c>
      <c r="H2385" s="354">
        <v>45784.640092592592</v>
      </c>
      <c r="I2385" s="19" t="str">
        <f t="shared" si="407"/>
        <v>N</v>
      </c>
      <c r="J2385" s="19" t="str">
        <f t="shared" si="408"/>
        <v>N</v>
      </c>
      <c r="K2385" s="19" t="str">
        <f t="shared" si="409"/>
        <v>zzzz</v>
      </c>
      <c r="L2385" s="19" t="str">
        <f t="shared" si="410"/>
        <v>DA</v>
      </c>
      <c r="M2385" s="341" t="str">
        <f t="shared" si="411"/>
        <v/>
      </c>
      <c r="N2385" s="359" t="str">
        <f t="shared" si="412"/>
        <v/>
      </c>
      <c r="O2385" s="359" t="str">
        <f t="shared" si="413"/>
        <v/>
      </c>
      <c r="P2385" s="341" t="str">
        <f t="shared" si="414"/>
        <v/>
      </c>
      <c r="Q2385" s="359">
        <f t="shared" si="415"/>
        <v>1</v>
      </c>
      <c r="R2385" s="359">
        <f t="shared" si="416"/>
        <v>1997</v>
      </c>
      <c r="S2385" s="359">
        <f t="shared" si="417"/>
        <v>1997</v>
      </c>
    </row>
    <row r="2386" spans="1:19" ht="12.75" customHeight="1" thickBot="1" x14ac:dyDescent="0.25">
      <c r="A2386" s="31" t="s">
        <v>424</v>
      </c>
      <c r="B2386" s="31" t="s">
        <v>520</v>
      </c>
      <c r="C2386" s="31" t="s">
        <v>673</v>
      </c>
      <c r="F2386" s="31" t="s">
        <v>7</v>
      </c>
      <c r="G2386" s="354">
        <v>43222.414166666669</v>
      </c>
      <c r="H2386" s="354">
        <v>44984.387592592589</v>
      </c>
      <c r="I2386" s="19" t="str">
        <f t="shared" si="407"/>
        <v>N</v>
      </c>
      <c r="J2386" s="19" t="str">
        <f t="shared" si="408"/>
        <v>N</v>
      </c>
      <c r="K2386" s="19" t="str">
        <f t="shared" si="409"/>
        <v>zzzz</v>
      </c>
      <c r="L2386" s="19" t="str">
        <f t="shared" si="410"/>
        <v>DA</v>
      </c>
      <c r="M2386" s="31" t="str">
        <f t="shared" si="411"/>
        <v/>
      </c>
      <c r="N2386" s="620" t="str">
        <f t="shared" si="412"/>
        <v/>
      </c>
      <c r="O2386" s="620" t="str">
        <f t="shared" si="413"/>
        <v/>
      </c>
      <c r="P2386" s="31" t="str">
        <f t="shared" si="414"/>
        <v/>
      </c>
      <c r="Q2386" s="620">
        <f t="shared" si="415"/>
        <v>2</v>
      </c>
      <c r="R2386" s="620">
        <f t="shared" si="416"/>
        <v>1998</v>
      </c>
      <c r="S2386" s="620">
        <f t="shared" si="417"/>
        <v>1998</v>
      </c>
    </row>
    <row r="2387" spans="1:19" ht="12.75" customHeight="1" thickBot="1" x14ac:dyDescent="0.25">
      <c r="A2387" s="341" t="s">
        <v>424</v>
      </c>
      <c r="B2387" s="341" t="s">
        <v>520</v>
      </c>
      <c r="C2387" s="341" t="s">
        <v>673</v>
      </c>
      <c r="F2387" s="341" t="s">
        <v>8</v>
      </c>
      <c r="G2387" s="354">
        <v>35656.606203703705</v>
      </c>
      <c r="H2387" s="354">
        <v>42529.654131944444</v>
      </c>
      <c r="I2387" s="19" t="str">
        <f t="shared" si="407"/>
        <v>N</v>
      </c>
      <c r="J2387" s="19" t="str">
        <f t="shared" si="408"/>
        <v>N</v>
      </c>
      <c r="K2387" s="19" t="str">
        <f t="shared" si="409"/>
        <v>zzzz</v>
      </c>
      <c r="L2387" s="19" t="str">
        <f t="shared" si="410"/>
        <v>DA</v>
      </c>
      <c r="M2387" s="341" t="str">
        <f t="shared" si="411"/>
        <v/>
      </c>
      <c r="N2387" s="359" t="str">
        <f t="shared" si="412"/>
        <v/>
      </c>
      <c r="O2387" s="359" t="str">
        <f t="shared" si="413"/>
        <v/>
      </c>
      <c r="P2387" s="341" t="str">
        <f t="shared" si="414"/>
        <v/>
      </c>
      <c r="Q2387" s="359">
        <f t="shared" si="415"/>
        <v>3</v>
      </c>
      <c r="R2387" s="359">
        <f t="shared" si="416"/>
        <v>1999</v>
      </c>
      <c r="S2387" s="359">
        <f t="shared" si="417"/>
        <v>1999</v>
      </c>
    </row>
    <row r="2388" spans="1:19" ht="12.75" customHeight="1" thickBot="1" x14ac:dyDescent="0.25">
      <c r="A2388" s="31" t="s">
        <v>424</v>
      </c>
      <c r="B2388" s="31" t="s">
        <v>520</v>
      </c>
      <c r="C2388" s="31" t="s">
        <v>673</v>
      </c>
      <c r="F2388" s="31" t="s">
        <v>16</v>
      </c>
      <c r="G2388" s="354">
        <v>44008.495983796296</v>
      </c>
      <c r="H2388" s="354">
        <v>44008.495983796296</v>
      </c>
      <c r="I2388" s="19" t="str">
        <f t="shared" si="407"/>
        <v>N</v>
      </c>
      <c r="J2388" s="19" t="str">
        <f t="shared" si="408"/>
        <v>N</v>
      </c>
      <c r="K2388" s="19" t="str">
        <f t="shared" si="409"/>
        <v>zzzz</v>
      </c>
      <c r="L2388" s="19" t="str">
        <f t="shared" si="410"/>
        <v>DA</v>
      </c>
      <c r="M2388" s="31" t="str">
        <f t="shared" si="411"/>
        <v/>
      </c>
      <c r="N2388" s="620" t="str">
        <f t="shared" si="412"/>
        <v/>
      </c>
      <c r="O2388" s="620" t="str">
        <f t="shared" si="413"/>
        <v/>
      </c>
      <c r="P2388" s="31" t="str">
        <f t="shared" si="414"/>
        <v/>
      </c>
      <c r="Q2388" s="620">
        <f t="shared" si="415"/>
        <v>4</v>
      </c>
      <c r="R2388" s="620">
        <f t="shared" si="416"/>
        <v>2000</v>
      </c>
      <c r="S2388" s="620">
        <f t="shared" si="417"/>
        <v>2000</v>
      </c>
    </row>
    <row r="2389" spans="1:19" ht="12.75" customHeight="1" thickBot="1" x14ac:dyDescent="0.25">
      <c r="A2389" s="341" t="s">
        <v>424</v>
      </c>
      <c r="B2389" s="341" t="s">
        <v>520</v>
      </c>
      <c r="C2389" s="341" t="s">
        <v>673</v>
      </c>
      <c r="F2389" s="341" t="s">
        <v>9</v>
      </c>
      <c r="G2389" s="354">
        <v>45275.582905092589</v>
      </c>
      <c r="H2389" s="354">
        <v>45275.604027777779</v>
      </c>
      <c r="I2389" s="19" t="str">
        <f t="shared" si="407"/>
        <v>N</v>
      </c>
      <c r="J2389" s="19" t="str">
        <f t="shared" si="408"/>
        <v>N</v>
      </c>
      <c r="K2389" s="19" t="str">
        <f t="shared" si="409"/>
        <v>zzzz</v>
      </c>
      <c r="L2389" s="19" t="str">
        <f t="shared" si="410"/>
        <v>DA</v>
      </c>
      <c r="M2389" s="341" t="str">
        <f t="shared" si="411"/>
        <v/>
      </c>
      <c r="N2389" s="359" t="str">
        <f t="shared" si="412"/>
        <v/>
      </c>
      <c r="O2389" s="359" t="str">
        <f t="shared" si="413"/>
        <v/>
      </c>
      <c r="P2389" s="341" t="str">
        <f t="shared" si="414"/>
        <v/>
      </c>
      <c r="Q2389" s="359">
        <f t="shared" si="415"/>
        <v>5</v>
      </c>
      <c r="R2389" s="359">
        <f t="shared" si="416"/>
        <v>2001</v>
      </c>
      <c r="S2389" s="359">
        <f t="shared" si="417"/>
        <v>2001</v>
      </c>
    </row>
    <row r="2390" spans="1:19" ht="12.75" customHeight="1" thickBot="1" x14ac:dyDescent="0.25">
      <c r="A2390" s="31" t="s">
        <v>424</v>
      </c>
      <c r="B2390" s="31" t="s">
        <v>520</v>
      </c>
      <c r="C2390" s="31" t="s">
        <v>673</v>
      </c>
      <c r="F2390" s="31" t="s">
        <v>10</v>
      </c>
      <c r="G2390" s="354">
        <v>35656.606203703705</v>
      </c>
      <c r="H2390" s="354">
        <v>44928.64603009259</v>
      </c>
      <c r="I2390" s="19" t="str">
        <f t="shared" si="407"/>
        <v>N</v>
      </c>
      <c r="J2390" s="19" t="str">
        <f t="shared" si="408"/>
        <v>N</v>
      </c>
      <c r="K2390" s="19" t="str">
        <f t="shared" si="409"/>
        <v>zzzz</v>
      </c>
      <c r="L2390" s="19" t="str">
        <f t="shared" si="410"/>
        <v>DA</v>
      </c>
      <c r="M2390" s="31" t="str">
        <f t="shared" si="411"/>
        <v/>
      </c>
      <c r="N2390" s="620" t="str">
        <f t="shared" si="412"/>
        <v/>
      </c>
      <c r="O2390" s="620" t="str">
        <f t="shared" si="413"/>
        <v/>
      </c>
      <c r="P2390" s="31" t="str">
        <f t="shared" si="414"/>
        <v/>
      </c>
      <c r="Q2390" s="620">
        <f t="shared" si="415"/>
        <v>6</v>
      </c>
      <c r="R2390" s="620">
        <f t="shared" si="416"/>
        <v>2002</v>
      </c>
      <c r="S2390" s="620">
        <f t="shared" si="417"/>
        <v>2002</v>
      </c>
    </row>
    <row r="2391" spans="1:19" ht="12.75" customHeight="1" thickBot="1" x14ac:dyDescent="0.25">
      <c r="A2391" s="31" t="s">
        <v>424</v>
      </c>
      <c r="B2391" s="31" t="s">
        <v>520</v>
      </c>
      <c r="C2391" s="31" t="s">
        <v>673</v>
      </c>
      <c r="F2391" s="31" t="s">
        <v>11</v>
      </c>
      <c r="G2391" s="354">
        <v>35656.606203703705</v>
      </c>
      <c r="H2391" s="354">
        <v>44518.407557870371</v>
      </c>
      <c r="I2391" s="19" t="str">
        <f t="shared" si="407"/>
        <v>N</v>
      </c>
      <c r="J2391" s="19" t="str">
        <f t="shared" si="408"/>
        <v>N</v>
      </c>
      <c r="K2391" s="19" t="str">
        <f t="shared" si="409"/>
        <v>zzzz</v>
      </c>
      <c r="L2391" s="19" t="str">
        <f t="shared" si="410"/>
        <v>DA</v>
      </c>
      <c r="M2391" s="31" t="str">
        <f t="shared" si="411"/>
        <v/>
      </c>
      <c r="N2391" s="620" t="str">
        <f t="shared" si="412"/>
        <v/>
      </c>
      <c r="O2391" s="620" t="str">
        <f t="shared" si="413"/>
        <v/>
      </c>
      <c r="P2391" s="31" t="str">
        <f t="shared" si="414"/>
        <v/>
      </c>
      <c r="Q2391" s="620">
        <f t="shared" si="415"/>
        <v>7</v>
      </c>
      <c r="R2391" s="620">
        <f t="shared" si="416"/>
        <v>2003</v>
      </c>
      <c r="S2391" s="620">
        <f t="shared" si="417"/>
        <v>2003</v>
      </c>
    </row>
    <row r="2392" spans="1:19" ht="12.75" customHeight="1" thickBot="1" x14ac:dyDescent="0.25">
      <c r="A2392" s="341" t="s">
        <v>424</v>
      </c>
      <c r="B2392" s="341" t="s">
        <v>520</v>
      </c>
      <c r="C2392" s="341" t="s">
        <v>673</v>
      </c>
      <c r="F2392" s="341" t="s">
        <v>15</v>
      </c>
      <c r="G2392" s="354">
        <v>38105.434560185182</v>
      </c>
      <c r="H2392" s="354">
        <v>45660.386319444442</v>
      </c>
      <c r="I2392" s="19" t="str">
        <f t="shared" si="407"/>
        <v>N</v>
      </c>
      <c r="J2392" s="19" t="str">
        <f t="shared" si="408"/>
        <v>N</v>
      </c>
      <c r="K2392" s="19" t="str">
        <f t="shared" si="409"/>
        <v>zzzz</v>
      </c>
      <c r="L2392" s="19" t="str">
        <f t="shared" si="410"/>
        <v>DA</v>
      </c>
      <c r="M2392" s="341" t="str">
        <f t="shared" si="411"/>
        <v/>
      </c>
      <c r="N2392" s="359" t="str">
        <f t="shared" si="412"/>
        <v/>
      </c>
      <c r="O2392" s="359" t="str">
        <f t="shared" si="413"/>
        <v/>
      </c>
      <c r="P2392" s="341" t="str">
        <f t="shared" si="414"/>
        <v/>
      </c>
      <c r="Q2392" s="359">
        <f t="shared" si="415"/>
        <v>8</v>
      </c>
      <c r="R2392" s="359">
        <f t="shared" si="416"/>
        <v>2004</v>
      </c>
      <c r="S2392" s="359">
        <f t="shared" si="417"/>
        <v>2004</v>
      </c>
    </row>
    <row r="2393" spans="1:19" ht="13.5" thickBot="1" x14ac:dyDescent="0.25">
      <c r="A2393" s="19" t="s">
        <v>424</v>
      </c>
      <c r="B2393" s="19" t="s">
        <v>520</v>
      </c>
      <c r="C2393" s="19" t="s">
        <v>673</v>
      </c>
      <c r="E2393" s="353"/>
      <c r="F2393" s="19" t="s">
        <v>12</v>
      </c>
      <c r="G2393" s="354">
        <v>35656.606203703705</v>
      </c>
      <c r="H2393" s="354">
        <v>42572.671354166669</v>
      </c>
      <c r="I2393" s="19" t="str">
        <f t="shared" si="407"/>
        <v>N</v>
      </c>
      <c r="J2393" s="19" t="str">
        <f t="shared" si="408"/>
        <v>N</v>
      </c>
      <c r="K2393" s="19" t="str">
        <f t="shared" si="409"/>
        <v>zzzz</v>
      </c>
      <c r="L2393" s="19" t="str">
        <f t="shared" si="410"/>
        <v>DA</v>
      </c>
      <c r="M2393" s="31" t="str">
        <f t="shared" si="411"/>
        <v/>
      </c>
      <c r="N2393" s="620" t="str">
        <f t="shared" si="412"/>
        <v/>
      </c>
      <c r="O2393" s="620" t="str">
        <f t="shared" si="413"/>
        <v/>
      </c>
      <c r="P2393" s="31" t="str">
        <f t="shared" si="414"/>
        <v/>
      </c>
      <c r="Q2393" s="620">
        <f t="shared" si="415"/>
        <v>9</v>
      </c>
      <c r="R2393" s="620">
        <f t="shared" si="416"/>
        <v>2005</v>
      </c>
      <c r="S2393" s="620">
        <f t="shared" si="417"/>
        <v>2005</v>
      </c>
    </row>
    <row r="2394" spans="1:19" ht="13.5" thickBot="1" x14ac:dyDescent="0.25">
      <c r="A2394" s="19" t="s">
        <v>424</v>
      </c>
      <c r="B2394" s="19" t="s">
        <v>520</v>
      </c>
      <c r="C2394" s="19" t="s">
        <v>673</v>
      </c>
      <c r="E2394" s="353"/>
      <c r="F2394" s="19" t="s">
        <v>13</v>
      </c>
      <c r="G2394" s="354">
        <v>37420.477766203701</v>
      </c>
      <c r="H2394" s="354">
        <v>45503.681539351855</v>
      </c>
      <c r="I2394" s="19" t="str">
        <f t="shared" si="407"/>
        <v>N</v>
      </c>
      <c r="J2394" s="19" t="str">
        <f t="shared" si="408"/>
        <v>N</v>
      </c>
      <c r="K2394" s="19" t="str">
        <f t="shared" si="409"/>
        <v>zzzz</v>
      </c>
      <c r="L2394" s="19" t="str">
        <f t="shared" si="410"/>
        <v>DA</v>
      </c>
      <c r="M2394" s="31" t="str">
        <f t="shared" si="411"/>
        <v/>
      </c>
      <c r="N2394" s="620">
        <f t="shared" si="412"/>
        <v>10</v>
      </c>
      <c r="O2394" s="620" t="str">
        <f t="shared" si="413"/>
        <v/>
      </c>
      <c r="P2394" s="31" t="str">
        <f t="shared" si="414"/>
        <v/>
      </c>
      <c r="Q2394" s="620">
        <f t="shared" si="415"/>
        <v>10</v>
      </c>
      <c r="R2394" s="620">
        <f t="shared" si="416"/>
        <v>2006</v>
      </c>
      <c r="S2394" s="620">
        <f t="shared" si="417"/>
        <v>2006</v>
      </c>
    </row>
    <row r="2395" spans="1:19" ht="13.5" thickBot="1" x14ac:dyDescent="0.25">
      <c r="A2395" s="353" t="s">
        <v>422</v>
      </c>
      <c r="B2395" s="353" t="s">
        <v>522</v>
      </c>
      <c r="C2395" s="353" t="s">
        <v>673</v>
      </c>
      <c r="E2395" s="353"/>
      <c r="F2395" s="353" t="s">
        <v>6</v>
      </c>
      <c r="G2395" s="354">
        <v>45784.651377314818</v>
      </c>
      <c r="H2395" s="354">
        <v>45784.651377314818</v>
      </c>
      <c r="I2395" s="19" t="str">
        <f t="shared" si="407"/>
        <v>N</v>
      </c>
      <c r="J2395" s="19" t="str">
        <f t="shared" si="408"/>
        <v>N</v>
      </c>
      <c r="K2395" s="19" t="str">
        <f t="shared" si="409"/>
        <v>zzzz</v>
      </c>
      <c r="L2395" s="19" t="str">
        <f t="shared" si="410"/>
        <v>DB</v>
      </c>
      <c r="M2395" s="341" t="str">
        <f t="shared" si="411"/>
        <v/>
      </c>
      <c r="N2395" s="359" t="str">
        <f t="shared" si="412"/>
        <v/>
      </c>
      <c r="O2395" s="359" t="str">
        <f t="shared" si="413"/>
        <v/>
      </c>
      <c r="P2395" s="341" t="str">
        <f t="shared" si="414"/>
        <v/>
      </c>
      <c r="Q2395" s="359">
        <f t="shared" si="415"/>
        <v>1</v>
      </c>
      <c r="R2395" s="359">
        <f t="shared" si="416"/>
        <v>2007</v>
      </c>
      <c r="S2395" s="359">
        <f t="shared" si="417"/>
        <v>2007</v>
      </c>
    </row>
    <row r="2396" spans="1:19" ht="13.5" thickBot="1" x14ac:dyDescent="0.25">
      <c r="A2396" s="353" t="s">
        <v>422</v>
      </c>
      <c r="B2396" s="353" t="s">
        <v>522</v>
      </c>
      <c r="C2396" s="353" t="s">
        <v>673</v>
      </c>
      <c r="E2396" s="353"/>
      <c r="F2396" s="353" t="s">
        <v>7</v>
      </c>
      <c r="G2396" s="354">
        <v>43222.415694444448</v>
      </c>
      <c r="H2396" s="354">
        <v>43222.415694444448</v>
      </c>
      <c r="I2396" s="19" t="str">
        <f t="shared" si="407"/>
        <v>N</v>
      </c>
      <c r="J2396" s="19" t="str">
        <f t="shared" si="408"/>
        <v>N</v>
      </c>
      <c r="K2396" s="19" t="str">
        <f t="shared" si="409"/>
        <v>zzzz</v>
      </c>
      <c r="L2396" s="19" t="str">
        <f t="shared" si="410"/>
        <v>DB</v>
      </c>
      <c r="M2396" s="19" t="str">
        <f t="shared" si="411"/>
        <v/>
      </c>
      <c r="N2396" s="355" t="str">
        <f t="shared" si="412"/>
        <v/>
      </c>
      <c r="O2396" s="355" t="str">
        <f t="shared" si="413"/>
        <v/>
      </c>
      <c r="P2396" s="19" t="str">
        <f t="shared" si="414"/>
        <v/>
      </c>
      <c r="Q2396" s="355">
        <f t="shared" si="415"/>
        <v>2</v>
      </c>
      <c r="R2396" s="355">
        <f t="shared" si="416"/>
        <v>2008</v>
      </c>
      <c r="S2396" s="355">
        <f t="shared" si="417"/>
        <v>2008</v>
      </c>
    </row>
    <row r="2397" spans="1:19" ht="13.5" thickBot="1" x14ac:dyDescent="0.25">
      <c r="A2397" s="19" t="s">
        <v>422</v>
      </c>
      <c r="B2397" s="19" t="s">
        <v>522</v>
      </c>
      <c r="C2397" s="19" t="s">
        <v>673</v>
      </c>
      <c r="E2397" s="353"/>
      <c r="F2397" s="19" t="s">
        <v>8</v>
      </c>
      <c r="G2397" s="354">
        <v>35656.606412037036</v>
      </c>
      <c r="H2397" s="354">
        <v>42310.568078703705</v>
      </c>
      <c r="I2397" s="19" t="str">
        <f t="shared" si="407"/>
        <v>N</v>
      </c>
      <c r="J2397" s="19" t="str">
        <f t="shared" si="408"/>
        <v>N</v>
      </c>
      <c r="K2397" s="19" t="str">
        <f t="shared" si="409"/>
        <v>zzzz</v>
      </c>
      <c r="L2397" s="19" t="str">
        <f t="shared" si="410"/>
        <v>DB</v>
      </c>
      <c r="M2397" s="19" t="str">
        <f t="shared" si="411"/>
        <v/>
      </c>
      <c r="N2397" s="355" t="str">
        <f t="shared" si="412"/>
        <v/>
      </c>
      <c r="O2397" s="355" t="str">
        <f t="shared" si="413"/>
        <v/>
      </c>
      <c r="P2397" s="19" t="str">
        <f t="shared" si="414"/>
        <v/>
      </c>
      <c r="Q2397" s="355">
        <f t="shared" si="415"/>
        <v>3</v>
      </c>
      <c r="R2397" s="355">
        <f t="shared" si="416"/>
        <v>2009</v>
      </c>
      <c r="S2397" s="355">
        <f t="shared" si="417"/>
        <v>2009</v>
      </c>
    </row>
    <row r="2398" spans="1:19" ht="13.5" thickBot="1" x14ac:dyDescent="0.25">
      <c r="A2398" s="353" t="s">
        <v>422</v>
      </c>
      <c r="B2398" s="353" t="s">
        <v>522</v>
      </c>
      <c r="C2398" s="353" t="s">
        <v>673</v>
      </c>
      <c r="E2398" s="353"/>
      <c r="F2398" s="353" t="s">
        <v>16</v>
      </c>
      <c r="G2398" s="354">
        <v>44333.479490740741</v>
      </c>
      <c r="H2398" s="354">
        <v>44854.466678240744</v>
      </c>
      <c r="I2398" s="19" t="str">
        <f t="shared" si="407"/>
        <v>N</v>
      </c>
      <c r="J2398" s="19" t="str">
        <f t="shared" si="408"/>
        <v>N</v>
      </c>
      <c r="K2398" s="19" t="str">
        <f t="shared" si="409"/>
        <v>zzzz</v>
      </c>
      <c r="L2398" s="19" t="str">
        <f t="shared" si="410"/>
        <v>DB</v>
      </c>
      <c r="M2398" s="19" t="str">
        <f t="shared" si="411"/>
        <v/>
      </c>
      <c r="N2398" s="355" t="str">
        <f t="shared" si="412"/>
        <v/>
      </c>
      <c r="O2398" s="355" t="str">
        <f t="shared" si="413"/>
        <v/>
      </c>
      <c r="P2398" s="19" t="str">
        <f t="shared" si="414"/>
        <v/>
      </c>
      <c r="Q2398" s="355">
        <f t="shared" si="415"/>
        <v>4</v>
      </c>
      <c r="R2398" s="355">
        <f t="shared" si="416"/>
        <v>2010</v>
      </c>
      <c r="S2398" s="355">
        <f t="shared" si="417"/>
        <v>2010</v>
      </c>
    </row>
    <row r="2399" spans="1:19" ht="13.5" thickBot="1" x14ac:dyDescent="0.25">
      <c r="A2399" s="353" t="s">
        <v>422</v>
      </c>
      <c r="B2399" s="353" t="s">
        <v>522</v>
      </c>
      <c r="C2399" s="353" t="s">
        <v>673</v>
      </c>
      <c r="E2399" s="353"/>
      <c r="F2399" s="353" t="s">
        <v>9</v>
      </c>
      <c r="G2399" s="354">
        <v>39301.411874999998</v>
      </c>
      <c r="H2399" s="354">
        <v>42766.622210648151</v>
      </c>
      <c r="I2399" s="19" t="str">
        <f t="shared" si="407"/>
        <v>N</v>
      </c>
      <c r="J2399" s="19" t="str">
        <f t="shared" si="408"/>
        <v>N</v>
      </c>
      <c r="K2399" s="19" t="str">
        <f t="shared" si="409"/>
        <v>zzzz</v>
      </c>
      <c r="L2399" s="19" t="str">
        <f t="shared" si="410"/>
        <v>DB</v>
      </c>
      <c r="M2399" s="353" t="str">
        <f t="shared" si="411"/>
        <v/>
      </c>
      <c r="N2399" s="356" t="str">
        <f t="shared" si="412"/>
        <v/>
      </c>
      <c r="O2399" s="356" t="str">
        <f t="shared" si="413"/>
        <v/>
      </c>
      <c r="P2399" s="353" t="str">
        <f t="shared" si="414"/>
        <v/>
      </c>
      <c r="Q2399" s="356">
        <f t="shared" si="415"/>
        <v>5</v>
      </c>
      <c r="R2399" s="356">
        <f t="shared" si="416"/>
        <v>2011</v>
      </c>
      <c r="S2399" s="356">
        <f t="shared" si="417"/>
        <v>2011</v>
      </c>
    </row>
    <row r="2400" spans="1:19" ht="13.5" thickBot="1" x14ac:dyDescent="0.25">
      <c r="A2400" s="353" t="s">
        <v>422</v>
      </c>
      <c r="B2400" s="353" t="s">
        <v>522</v>
      </c>
      <c r="C2400" s="353" t="s">
        <v>673</v>
      </c>
      <c r="E2400" s="353"/>
      <c r="F2400" s="353" t="s">
        <v>10</v>
      </c>
      <c r="G2400" s="354">
        <v>37958.685740740744</v>
      </c>
      <c r="H2400" s="354">
        <v>40599.586747685185</v>
      </c>
      <c r="I2400" s="19" t="str">
        <f t="shared" si="407"/>
        <v>N</v>
      </c>
      <c r="J2400" s="19" t="str">
        <f t="shared" si="408"/>
        <v>N</v>
      </c>
      <c r="K2400" s="19" t="str">
        <f t="shared" si="409"/>
        <v>zzzz</v>
      </c>
      <c r="L2400" s="19" t="str">
        <f t="shared" si="410"/>
        <v>DB</v>
      </c>
      <c r="M2400" s="353" t="str">
        <f t="shared" si="411"/>
        <v/>
      </c>
      <c r="N2400" s="356" t="str">
        <f t="shared" si="412"/>
        <v/>
      </c>
      <c r="O2400" s="356" t="str">
        <f t="shared" si="413"/>
        <v/>
      </c>
      <c r="P2400" s="353" t="str">
        <f t="shared" si="414"/>
        <v/>
      </c>
      <c r="Q2400" s="356">
        <f t="shared" si="415"/>
        <v>6</v>
      </c>
      <c r="R2400" s="356">
        <f t="shared" si="416"/>
        <v>2012</v>
      </c>
      <c r="S2400" s="356">
        <f t="shared" si="417"/>
        <v>2012</v>
      </c>
    </row>
    <row r="2401" spans="1:19" ht="13.5" thickBot="1" x14ac:dyDescent="0.25">
      <c r="A2401" s="353" t="s">
        <v>422</v>
      </c>
      <c r="B2401" s="353" t="s">
        <v>522</v>
      </c>
      <c r="C2401" s="353" t="s">
        <v>673</v>
      </c>
      <c r="E2401" s="353"/>
      <c r="F2401" s="353" t="s">
        <v>11</v>
      </c>
      <c r="G2401" s="354">
        <v>42870</v>
      </c>
      <c r="H2401" s="354">
        <v>44761.428124999999</v>
      </c>
      <c r="I2401" s="19" t="str">
        <f t="shared" si="407"/>
        <v>N</v>
      </c>
      <c r="J2401" s="19" t="str">
        <f t="shared" si="408"/>
        <v>N</v>
      </c>
      <c r="K2401" s="19" t="str">
        <f t="shared" si="409"/>
        <v>zzzz</v>
      </c>
      <c r="L2401" s="19" t="str">
        <f t="shared" si="410"/>
        <v>DB</v>
      </c>
      <c r="M2401" s="19" t="str">
        <f t="shared" si="411"/>
        <v/>
      </c>
      <c r="N2401" s="355" t="str">
        <f t="shared" si="412"/>
        <v/>
      </c>
      <c r="O2401" s="355" t="str">
        <f t="shared" si="413"/>
        <v/>
      </c>
      <c r="P2401" s="19" t="str">
        <f t="shared" si="414"/>
        <v/>
      </c>
      <c r="Q2401" s="355">
        <f t="shared" si="415"/>
        <v>7</v>
      </c>
      <c r="R2401" s="355">
        <f t="shared" si="416"/>
        <v>2013</v>
      </c>
      <c r="S2401" s="355">
        <f t="shared" si="417"/>
        <v>2013</v>
      </c>
    </row>
    <row r="2402" spans="1:19" ht="13.5" thickBot="1" x14ac:dyDescent="0.25">
      <c r="A2402" s="19" t="s">
        <v>422</v>
      </c>
      <c r="B2402" s="19" t="s">
        <v>522</v>
      </c>
      <c r="C2402" s="19" t="s">
        <v>673</v>
      </c>
      <c r="E2402" s="353"/>
      <c r="F2402" s="19" t="s">
        <v>15</v>
      </c>
      <c r="G2402" s="354">
        <v>38105.434988425928</v>
      </c>
      <c r="H2402" s="354">
        <v>45660.386736111112</v>
      </c>
      <c r="I2402" s="19" t="str">
        <f t="shared" si="407"/>
        <v>N</v>
      </c>
      <c r="J2402" s="19" t="str">
        <f t="shared" si="408"/>
        <v>N</v>
      </c>
      <c r="K2402" s="19" t="str">
        <f t="shared" si="409"/>
        <v>zzzz</v>
      </c>
      <c r="L2402" s="19" t="str">
        <f t="shared" si="410"/>
        <v>DB</v>
      </c>
      <c r="M2402" s="19" t="str">
        <f t="shared" si="411"/>
        <v/>
      </c>
      <c r="N2402" s="355" t="str">
        <f t="shared" si="412"/>
        <v/>
      </c>
      <c r="O2402" s="355" t="str">
        <f t="shared" si="413"/>
        <v/>
      </c>
      <c r="P2402" s="19" t="str">
        <f t="shared" si="414"/>
        <v/>
      </c>
      <c r="Q2402" s="355">
        <f t="shared" si="415"/>
        <v>8</v>
      </c>
      <c r="R2402" s="355">
        <f t="shared" si="416"/>
        <v>2014</v>
      </c>
      <c r="S2402" s="355">
        <f t="shared" si="417"/>
        <v>2014</v>
      </c>
    </row>
    <row r="2403" spans="1:19" ht="13.5" thickBot="1" x14ac:dyDescent="0.25">
      <c r="A2403" s="19" t="s">
        <v>422</v>
      </c>
      <c r="B2403" s="19" t="s">
        <v>522</v>
      </c>
      <c r="C2403" s="19" t="s">
        <v>673</v>
      </c>
      <c r="E2403" s="353"/>
      <c r="F2403" s="19" t="s">
        <v>12</v>
      </c>
      <c r="G2403" s="354">
        <v>35656.606412037036</v>
      </c>
      <c r="H2403" s="354">
        <v>42572.671793981484</v>
      </c>
      <c r="I2403" s="19" t="str">
        <f t="shared" si="407"/>
        <v>N</v>
      </c>
      <c r="J2403" s="19" t="str">
        <f t="shared" si="408"/>
        <v>N</v>
      </c>
      <c r="K2403" s="19" t="str">
        <f t="shared" si="409"/>
        <v>zzzz</v>
      </c>
      <c r="L2403" s="19" t="str">
        <f t="shared" si="410"/>
        <v>DB</v>
      </c>
      <c r="M2403" s="19" t="str">
        <f t="shared" si="411"/>
        <v/>
      </c>
      <c r="N2403" s="355" t="str">
        <f t="shared" si="412"/>
        <v/>
      </c>
      <c r="O2403" s="355" t="str">
        <f t="shared" si="413"/>
        <v/>
      </c>
      <c r="P2403" s="19" t="str">
        <f t="shared" si="414"/>
        <v/>
      </c>
      <c r="Q2403" s="355">
        <f t="shared" si="415"/>
        <v>9</v>
      </c>
      <c r="R2403" s="355">
        <f t="shared" si="416"/>
        <v>2015</v>
      </c>
      <c r="S2403" s="355">
        <f t="shared" si="417"/>
        <v>2015</v>
      </c>
    </row>
    <row r="2404" spans="1:19" ht="13.5" thickBot="1" x14ac:dyDescent="0.25">
      <c r="A2404" s="19" t="s">
        <v>422</v>
      </c>
      <c r="B2404" s="19" t="s">
        <v>522</v>
      </c>
      <c r="C2404" s="19" t="s">
        <v>673</v>
      </c>
      <c r="E2404" s="353"/>
      <c r="F2404" s="19" t="s">
        <v>13</v>
      </c>
      <c r="G2404" s="354">
        <v>35656.606412037036</v>
      </c>
      <c r="H2404" s="354">
        <v>43570.478252314817</v>
      </c>
      <c r="I2404" s="19" t="str">
        <f t="shared" si="407"/>
        <v>N</v>
      </c>
      <c r="J2404" s="19" t="str">
        <f t="shared" si="408"/>
        <v>N</v>
      </c>
      <c r="K2404" s="19" t="str">
        <f t="shared" si="409"/>
        <v>zzzz</v>
      </c>
      <c r="L2404" s="19" t="str">
        <f t="shared" si="410"/>
        <v>DB</v>
      </c>
      <c r="M2404" s="19" t="str">
        <f t="shared" si="411"/>
        <v/>
      </c>
      <c r="N2404" s="355">
        <f t="shared" si="412"/>
        <v>10</v>
      </c>
      <c r="O2404" s="355" t="str">
        <f t="shared" si="413"/>
        <v/>
      </c>
      <c r="P2404" s="19" t="str">
        <f t="shared" si="414"/>
        <v/>
      </c>
      <c r="Q2404" s="355">
        <f t="shared" si="415"/>
        <v>10</v>
      </c>
      <c r="R2404" s="355">
        <f t="shared" si="416"/>
        <v>2016</v>
      </c>
      <c r="S2404" s="355">
        <f t="shared" si="417"/>
        <v>2016</v>
      </c>
    </row>
    <row r="2405" spans="1:19" ht="13.5" thickBot="1" x14ac:dyDescent="0.25">
      <c r="A2405" s="19" t="s">
        <v>414</v>
      </c>
      <c r="B2405" s="19" t="s">
        <v>546</v>
      </c>
      <c r="C2405" s="19" t="s">
        <v>673</v>
      </c>
      <c r="E2405" s="353"/>
      <c r="F2405" s="19" t="s">
        <v>6</v>
      </c>
      <c r="G2405" s="354">
        <v>42664.486087962963</v>
      </c>
      <c r="H2405" s="354">
        <v>44286.328125</v>
      </c>
      <c r="I2405" s="19" t="str">
        <f t="shared" si="407"/>
        <v>N</v>
      </c>
      <c r="J2405" s="19" t="str">
        <f t="shared" si="408"/>
        <v>N</v>
      </c>
      <c r="K2405" s="19" t="str">
        <f t="shared" si="409"/>
        <v>zzzz</v>
      </c>
      <c r="L2405" s="19" t="str">
        <f t="shared" si="410"/>
        <v>FL</v>
      </c>
      <c r="M2405" s="19" t="str">
        <f t="shared" si="411"/>
        <v/>
      </c>
      <c r="N2405" s="355" t="str">
        <f t="shared" si="412"/>
        <v/>
      </c>
      <c r="O2405" s="355" t="str">
        <f t="shared" si="413"/>
        <v/>
      </c>
      <c r="P2405" s="19" t="str">
        <f t="shared" si="414"/>
        <v/>
      </c>
      <c r="Q2405" s="355">
        <f t="shared" si="415"/>
        <v>1</v>
      </c>
      <c r="R2405" s="355">
        <f t="shared" si="416"/>
        <v>2017</v>
      </c>
      <c r="S2405" s="355">
        <f t="shared" si="417"/>
        <v>2017</v>
      </c>
    </row>
    <row r="2406" spans="1:19" ht="13.5" thickBot="1" x14ac:dyDescent="0.25">
      <c r="A2406" s="19" t="s">
        <v>414</v>
      </c>
      <c r="B2406" s="19" t="s">
        <v>546</v>
      </c>
      <c r="C2406" s="19" t="s">
        <v>673</v>
      </c>
      <c r="E2406" s="353"/>
      <c r="F2406" s="19" t="s">
        <v>8</v>
      </c>
      <c r="G2406" s="354">
        <v>45482.362245370372</v>
      </c>
      <c r="H2406" s="354">
        <v>45482.362245370372</v>
      </c>
      <c r="I2406" s="19" t="str">
        <f t="shared" si="407"/>
        <v>N</v>
      </c>
      <c r="J2406" s="19" t="str">
        <f t="shared" si="408"/>
        <v>N</v>
      </c>
      <c r="K2406" s="19" t="str">
        <f t="shared" si="409"/>
        <v>zzzz</v>
      </c>
      <c r="L2406" s="19" t="str">
        <f t="shared" si="410"/>
        <v>FL</v>
      </c>
      <c r="M2406" s="19" t="str">
        <f t="shared" si="411"/>
        <v/>
      </c>
      <c r="N2406" s="355" t="str">
        <f t="shared" si="412"/>
        <v/>
      </c>
      <c r="O2406" s="355" t="str">
        <f t="shared" si="413"/>
        <v/>
      </c>
      <c r="P2406" s="19" t="str">
        <f t="shared" si="414"/>
        <v/>
      </c>
      <c r="Q2406" s="355">
        <f t="shared" si="415"/>
        <v>2</v>
      </c>
      <c r="R2406" s="355">
        <f t="shared" si="416"/>
        <v>2018</v>
      </c>
      <c r="S2406" s="355">
        <f t="shared" si="417"/>
        <v>2018</v>
      </c>
    </row>
    <row r="2407" spans="1:19" ht="13.5" thickBot="1" x14ac:dyDescent="0.25">
      <c r="A2407" s="19" t="s">
        <v>414</v>
      </c>
      <c r="B2407" s="19" t="s">
        <v>546</v>
      </c>
      <c r="C2407" s="19" t="s">
        <v>673</v>
      </c>
      <c r="E2407" s="353"/>
      <c r="F2407" s="19" t="s">
        <v>16</v>
      </c>
      <c r="G2407" s="354">
        <v>44676.432569444441</v>
      </c>
      <c r="H2407" s="354">
        <v>45582.434224537035</v>
      </c>
      <c r="I2407" s="19" t="str">
        <f t="shared" si="407"/>
        <v>N</v>
      </c>
      <c r="J2407" s="19" t="str">
        <f t="shared" si="408"/>
        <v>N</v>
      </c>
      <c r="K2407" s="19" t="str">
        <f t="shared" si="409"/>
        <v>zzzz</v>
      </c>
      <c r="L2407" s="19" t="str">
        <f t="shared" si="410"/>
        <v>FL</v>
      </c>
      <c r="M2407" s="19" t="str">
        <f t="shared" si="411"/>
        <v/>
      </c>
      <c r="N2407" s="355" t="str">
        <f t="shared" si="412"/>
        <v/>
      </c>
      <c r="O2407" s="355" t="str">
        <f t="shared" si="413"/>
        <v/>
      </c>
      <c r="P2407" s="19" t="str">
        <f t="shared" si="414"/>
        <v/>
      </c>
      <c r="Q2407" s="355">
        <f t="shared" si="415"/>
        <v>3</v>
      </c>
      <c r="R2407" s="355">
        <f t="shared" si="416"/>
        <v>2019</v>
      </c>
      <c r="S2407" s="355">
        <f t="shared" si="417"/>
        <v>2019</v>
      </c>
    </row>
    <row r="2408" spans="1:19" ht="13.5" thickBot="1" x14ac:dyDescent="0.25">
      <c r="A2408" s="19" t="s">
        <v>414</v>
      </c>
      <c r="B2408" s="19" t="s">
        <v>546</v>
      </c>
      <c r="C2408" s="19" t="s">
        <v>673</v>
      </c>
      <c r="E2408" s="353"/>
      <c r="F2408" s="19" t="s">
        <v>9</v>
      </c>
      <c r="G2408" s="354">
        <v>42025.415868055556</v>
      </c>
      <c r="H2408" s="354">
        <v>45688.639826388891</v>
      </c>
      <c r="I2408" s="19" t="str">
        <f t="shared" si="407"/>
        <v>N</v>
      </c>
      <c r="J2408" s="19" t="str">
        <f t="shared" si="408"/>
        <v>N</v>
      </c>
      <c r="K2408" s="19" t="str">
        <f t="shared" si="409"/>
        <v>zzzz</v>
      </c>
      <c r="L2408" s="19" t="str">
        <f t="shared" si="410"/>
        <v>FL</v>
      </c>
      <c r="M2408" s="19" t="str">
        <f t="shared" si="411"/>
        <v/>
      </c>
      <c r="N2408" s="355" t="str">
        <f t="shared" si="412"/>
        <v/>
      </c>
      <c r="O2408" s="355" t="str">
        <f t="shared" si="413"/>
        <v/>
      </c>
      <c r="P2408" s="19" t="str">
        <f t="shared" si="414"/>
        <v/>
      </c>
      <c r="Q2408" s="355">
        <f t="shared" si="415"/>
        <v>4</v>
      </c>
      <c r="R2408" s="355">
        <f t="shared" si="416"/>
        <v>2020</v>
      </c>
      <c r="S2408" s="355">
        <f t="shared" si="417"/>
        <v>2020</v>
      </c>
    </row>
    <row r="2409" spans="1:19" ht="13.5" thickBot="1" x14ac:dyDescent="0.25">
      <c r="A2409" s="19" t="s">
        <v>414</v>
      </c>
      <c r="B2409" s="19" t="s">
        <v>546</v>
      </c>
      <c r="C2409" s="19" t="s">
        <v>673</v>
      </c>
      <c r="E2409" s="353"/>
      <c r="F2409" s="19" t="s">
        <v>11</v>
      </c>
      <c r="G2409" s="354">
        <v>41991.568032407406</v>
      </c>
      <c r="H2409" s="354">
        <v>44760.644976851851</v>
      </c>
      <c r="I2409" s="19" t="str">
        <f t="shared" si="407"/>
        <v>N</v>
      </c>
      <c r="J2409" s="19" t="str">
        <f t="shared" si="408"/>
        <v>N</v>
      </c>
      <c r="K2409" s="19" t="str">
        <f t="shared" si="409"/>
        <v>zzzz</v>
      </c>
      <c r="L2409" s="19" t="str">
        <f t="shared" si="410"/>
        <v>FL</v>
      </c>
      <c r="M2409" s="19" t="str">
        <f t="shared" si="411"/>
        <v/>
      </c>
      <c r="N2409" s="355" t="str">
        <f t="shared" si="412"/>
        <v/>
      </c>
      <c r="O2409" s="355" t="str">
        <f t="shared" si="413"/>
        <v/>
      </c>
      <c r="P2409" s="19" t="str">
        <f t="shared" si="414"/>
        <v/>
      </c>
      <c r="Q2409" s="355">
        <f t="shared" si="415"/>
        <v>5</v>
      </c>
      <c r="R2409" s="355">
        <f t="shared" si="416"/>
        <v>2021</v>
      </c>
      <c r="S2409" s="355">
        <f t="shared" si="417"/>
        <v>2021</v>
      </c>
    </row>
    <row r="2410" spans="1:19" ht="13.5" thickBot="1" x14ac:dyDescent="0.25">
      <c r="A2410" s="19" t="s">
        <v>414</v>
      </c>
      <c r="B2410" s="19" t="s">
        <v>546</v>
      </c>
      <c r="C2410" s="19" t="s">
        <v>673</v>
      </c>
      <c r="E2410" s="353"/>
      <c r="F2410" s="19" t="s">
        <v>15</v>
      </c>
      <c r="G2410" s="354">
        <v>44210.478171296294</v>
      </c>
      <c r="H2410" s="354">
        <v>45660.387245370373</v>
      </c>
      <c r="I2410" s="19" t="str">
        <f t="shared" si="407"/>
        <v>N</v>
      </c>
      <c r="J2410" s="19" t="str">
        <f t="shared" si="408"/>
        <v>N</v>
      </c>
      <c r="K2410" s="19" t="str">
        <f t="shared" si="409"/>
        <v>zzzz</v>
      </c>
      <c r="L2410" s="19" t="str">
        <f t="shared" si="410"/>
        <v>FL</v>
      </c>
      <c r="M2410" s="19" t="str">
        <f t="shared" si="411"/>
        <v/>
      </c>
      <c r="N2410" s="355" t="str">
        <f t="shared" si="412"/>
        <v/>
      </c>
      <c r="O2410" s="355" t="str">
        <f t="shared" si="413"/>
        <v/>
      </c>
      <c r="P2410" s="19" t="str">
        <f t="shared" si="414"/>
        <v/>
      </c>
      <c r="Q2410" s="355">
        <f t="shared" si="415"/>
        <v>6</v>
      </c>
      <c r="R2410" s="355">
        <f t="shared" si="416"/>
        <v>2022</v>
      </c>
      <c r="S2410" s="355">
        <f t="shared" si="417"/>
        <v>2022</v>
      </c>
    </row>
    <row r="2411" spans="1:19" ht="13.5" thickBot="1" x14ac:dyDescent="0.25">
      <c r="A2411" s="19" t="s">
        <v>414</v>
      </c>
      <c r="B2411" s="19" t="s">
        <v>546</v>
      </c>
      <c r="C2411" s="19" t="s">
        <v>673</v>
      </c>
      <c r="E2411" s="353"/>
      <c r="F2411" s="19" t="s">
        <v>12</v>
      </c>
      <c r="G2411" s="354">
        <v>42854.404467592591</v>
      </c>
      <c r="H2411" s="354">
        <v>44875.420798611114</v>
      </c>
      <c r="I2411" s="19" t="str">
        <f t="shared" si="407"/>
        <v>N</v>
      </c>
      <c r="J2411" s="19" t="str">
        <f t="shared" si="408"/>
        <v>N</v>
      </c>
      <c r="K2411" s="19" t="str">
        <f t="shared" si="409"/>
        <v>zzzz</v>
      </c>
      <c r="L2411" s="19" t="str">
        <f t="shared" si="410"/>
        <v>FL</v>
      </c>
      <c r="M2411" s="19" t="str">
        <f t="shared" si="411"/>
        <v/>
      </c>
      <c r="N2411" s="355" t="str">
        <f t="shared" si="412"/>
        <v/>
      </c>
      <c r="O2411" s="355" t="str">
        <f t="shared" si="413"/>
        <v/>
      </c>
      <c r="P2411" s="19" t="str">
        <f t="shared" si="414"/>
        <v/>
      </c>
      <c r="Q2411" s="355">
        <f t="shared" si="415"/>
        <v>7</v>
      </c>
      <c r="R2411" s="355">
        <f t="shared" si="416"/>
        <v>2023</v>
      </c>
      <c r="S2411" s="355">
        <f t="shared" si="417"/>
        <v>2023</v>
      </c>
    </row>
    <row r="2412" spans="1:19" ht="13.5" thickBot="1" x14ac:dyDescent="0.25">
      <c r="A2412" s="19" t="s">
        <v>414</v>
      </c>
      <c r="B2412" s="19" t="s">
        <v>546</v>
      </c>
      <c r="C2412" s="19" t="s">
        <v>673</v>
      </c>
      <c r="E2412" s="353"/>
      <c r="F2412" s="19" t="s">
        <v>13</v>
      </c>
      <c r="G2412" s="354">
        <v>36250.588356481479</v>
      </c>
      <c r="H2412" s="354">
        <v>44705.447905092595</v>
      </c>
      <c r="I2412" s="19" t="str">
        <f t="shared" si="407"/>
        <v>N</v>
      </c>
      <c r="J2412" s="19" t="str">
        <f t="shared" si="408"/>
        <v>N</v>
      </c>
      <c r="K2412" s="19" t="str">
        <f t="shared" si="409"/>
        <v>zzzz</v>
      </c>
      <c r="L2412" s="19" t="str">
        <f t="shared" si="410"/>
        <v>FL</v>
      </c>
      <c r="M2412" s="19" t="str">
        <f t="shared" si="411"/>
        <v/>
      </c>
      <c r="N2412" s="355">
        <f t="shared" si="412"/>
        <v>8</v>
      </c>
      <c r="O2412" s="355" t="str">
        <f t="shared" si="413"/>
        <v/>
      </c>
      <c r="P2412" s="19" t="str">
        <f t="shared" si="414"/>
        <v/>
      </c>
      <c r="Q2412" s="355">
        <f t="shared" si="415"/>
        <v>8</v>
      </c>
      <c r="R2412" s="355">
        <f t="shared" si="416"/>
        <v>2024</v>
      </c>
      <c r="S2412" s="355">
        <f t="shared" si="417"/>
        <v>2024</v>
      </c>
    </row>
    <row r="2413" spans="1:19" ht="13.5" thickBot="1" x14ac:dyDescent="0.25">
      <c r="A2413" s="353" t="s">
        <v>447</v>
      </c>
      <c r="B2413" s="353" t="s">
        <v>548</v>
      </c>
      <c r="C2413" s="353" t="s">
        <v>673</v>
      </c>
      <c r="E2413" s="353"/>
      <c r="F2413" s="353" t="s">
        <v>6</v>
      </c>
      <c r="G2413" s="354">
        <v>44560.361851851849</v>
      </c>
      <c r="H2413" s="354">
        <v>45006.395196759258</v>
      </c>
      <c r="I2413" s="19" t="str">
        <f t="shared" si="407"/>
        <v>N</v>
      </c>
      <c r="J2413" s="19" t="str">
        <f t="shared" si="408"/>
        <v>N</v>
      </c>
      <c r="K2413" s="19" t="str">
        <f t="shared" si="409"/>
        <v>zzzz</v>
      </c>
      <c r="L2413" s="19" t="str">
        <f t="shared" si="410"/>
        <v>GM</v>
      </c>
      <c r="M2413" s="19" t="str">
        <f t="shared" si="411"/>
        <v/>
      </c>
      <c r="N2413" s="355" t="str">
        <f t="shared" si="412"/>
        <v/>
      </c>
      <c r="O2413" s="355" t="str">
        <f t="shared" si="413"/>
        <v/>
      </c>
      <c r="P2413" s="19" t="str">
        <f t="shared" si="414"/>
        <v/>
      </c>
      <c r="Q2413" s="355">
        <f t="shared" si="415"/>
        <v>1</v>
      </c>
      <c r="R2413" s="355">
        <f t="shared" si="416"/>
        <v>2025</v>
      </c>
      <c r="S2413" s="355">
        <f t="shared" si="417"/>
        <v>2025</v>
      </c>
    </row>
    <row r="2414" spans="1:19" ht="13.5" thickBot="1" x14ac:dyDescent="0.25">
      <c r="A2414" s="353" t="s">
        <v>447</v>
      </c>
      <c r="B2414" s="353" t="s">
        <v>547</v>
      </c>
      <c r="C2414" s="353" t="s">
        <v>673</v>
      </c>
      <c r="E2414" s="353">
        <v>38</v>
      </c>
      <c r="F2414" s="353" t="s">
        <v>7</v>
      </c>
      <c r="G2414" s="354">
        <v>36937.555300925924</v>
      </c>
      <c r="H2414" s="354">
        <v>44902.554247685184</v>
      </c>
      <c r="I2414" s="19" t="str">
        <f t="shared" si="407"/>
        <v>N</v>
      </c>
      <c r="J2414" s="19" t="str">
        <f t="shared" si="408"/>
        <v>N</v>
      </c>
      <c r="K2414" s="19" t="str">
        <f t="shared" si="409"/>
        <v>zzzz</v>
      </c>
      <c r="L2414" s="19" t="str">
        <f t="shared" si="410"/>
        <v>GM</v>
      </c>
      <c r="M2414" s="353" t="str">
        <f t="shared" si="411"/>
        <v/>
      </c>
      <c r="N2414" s="356" t="str">
        <f t="shared" si="412"/>
        <v/>
      </c>
      <c r="O2414" s="356" t="str">
        <f t="shared" si="413"/>
        <v/>
      </c>
      <c r="P2414" s="353" t="str">
        <f t="shared" si="414"/>
        <v/>
      </c>
      <c r="Q2414" s="356">
        <f t="shared" si="415"/>
        <v>2</v>
      </c>
      <c r="R2414" s="356">
        <f t="shared" si="416"/>
        <v>2026</v>
      </c>
      <c r="S2414" s="356">
        <f t="shared" si="417"/>
        <v>2026</v>
      </c>
    </row>
    <row r="2415" spans="1:19" ht="13.5" thickBot="1" x14ac:dyDescent="0.25">
      <c r="A2415" s="353" t="s">
        <v>447</v>
      </c>
      <c r="B2415" s="353" t="s">
        <v>548</v>
      </c>
      <c r="C2415" s="353" t="s">
        <v>673</v>
      </c>
      <c r="E2415" s="353"/>
      <c r="F2415" s="353" t="s">
        <v>8</v>
      </c>
      <c r="G2415" s="354">
        <v>45622.385740740741</v>
      </c>
      <c r="H2415" s="354">
        <v>45671.485983796294</v>
      </c>
      <c r="I2415" s="19" t="str">
        <f t="shared" si="407"/>
        <v>N</v>
      </c>
      <c r="J2415" s="19" t="str">
        <f t="shared" si="408"/>
        <v>N</v>
      </c>
      <c r="K2415" s="19" t="str">
        <f t="shared" si="409"/>
        <v>zzzz</v>
      </c>
      <c r="L2415" s="19" t="str">
        <f t="shared" si="410"/>
        <v>GM</v>
      </c>
      <c r="M2415" s="19" t="str">
        <f t="shared" si="411"/>
        <v/>
      </c>
      <c r="N2415" s="355" t="str">
        <f t="shared" si="412"/>
        <v/>
      </c>
      <c r="O2415" s="355" t="str">
        <f t="shared" si="413"/>
        <v/>
      </c>
      <c r="P2415" s="19" t="str">
        <f t="shared" si="414"/>
        <v/>
      </c>
      <c r="Q2415" s="355">
        <f t="shared" si="415"/>
        <v>3</v>
      </c>
      <c r="R2415" s="355">
        <f t="shared" si="416"/>
        <v>2027</v>
      </c>
      <c r="S2415" s="355">
        <f t="shared" si="417"/>
        <v>2027</v>
      </c>
    </row>
    <row r="2416" spans="1:19" ht="13.5" thickBot="1" x14ac:dyDescent="0.25">
      <c r="A2416" s="353" t="s">
        <v>447</v>
      </c>
      <c r="B2416" s="353" t="s">
        <v>548</v>
      </c>
      <c r="C2416" s="353" t="s">
        <v>673</v>
      </c>
      <c r="E2416" s="353"/>
      <c r="F2416" s="353" t="s">
        <v>9</v>
      </c>
      <c r="G2416" s="354">
        <v>39301.415416666663</v>
      </c>
      <c r="H2416" s="354">
        <v>45632.583136574074</v>
      </c>
      <c r="I2416" s="19" t="str">
        <f t="shared" si="407"/>
        <v>N</v>
      </c>
      <c r="J2416" s="19" t="str">
        <f t="shared" si="408"/>
        <v>N</v>
      </c>
      <c r="K2416" s="19" t="str">
        <f t="shared" si="409"/>
        <v>zzzz</v>
      </c>
      <c r="L2416" s="19" t="str">
        <f t="shared" si="410"/>
        <v>GM</v>
      </c>
      <c r="M2416" s="353" t="str">
        <f t="shared" si="411"/>
        <v/>
      </c>
      <c r="N2416" s="356" t="str">
        <f t="shared" si="412"/>
        <v/>
      </c>
      <c r="O2416" s="356" t="str">
        <f t="shared" si="413"/>
        <v/>
      </c>
      <c r="P2416" s="353" t="str">
        <f t="shared" si="414"/>
        <v/>
      </c>
      <c r="Q2416" s="356">
        <f t="shared" si="415"/>
        <v>4</v>
      </c>
      <c r="R2416" s="356">
        <f t="shared" si="416"/>
        <v>2028</v>
      </c>
      <c r="S2416" s="356">
        <f t="shared" si="417"/>
        <v>2028</v>
      </c>
    </row>
    <row r="2417" spans="1:19" ht="13.5" thickBot="1" x14ac:dyDescent="0.25">
      <c r="A2417" s="353" t="s">
        <v>447</v>
      </c>
      <c r="B2417" s="353" t="s">
        <v>548</v>
      </c>
      <c r="C2417" s="353" t="s">
        <v>673</v>
      </c>
      <c r="E2417" s="353"/>
      <c r="F2417" s="353" t="s">
        <v>10</v>
      </c>
      <c r="G2417" s="354">
        <v>40599.491076388891</v>
      </c>
      <c r="H2417" s="354">
        <v>40599.491076388891</v>
      </c>
      <c r="I2417" s="19" t="str">
        <f t="shared" si="407"/>
        <v>N</v>
      </c>
      <c r="J2417" s="19" t="str">
        <f t="shared" si="408"/>
        <v>N</v>
      </c>
      <c r="K2417" s="19" t="str">
        <f t="shared" si="409"/>
        <v>zzzz</v>
      </c>
      <c r="L2417" s="19" t="str">
        <f t="shared" si="410"/>
        <v>GM</v>
      </c>
      <c r="M2417" s="353" t="str">
        <f t="shared" si="411"/>
        <v/>
      </c>
      <c r="N2417" s="356" t="str">
        <f t="shared" si="412"/>
        <v/>
      </c>
      <c r="O2417" s="356" t="str">
        <f t="shared" si="413"/>
        <v/>
      </c>
      <c r="P2417" s="353" t="str">
        <f t="shared" si="414"/>
        <v/>
      </c>
      <c r="Q2417" s="356">
        <f t="shared" si="415"/>
        <v>5</v>
      </c>
      <c r="R2417" s="356">
        <f t="shared" si="416"/>
        <v>2029</v>
      </c>
      <c r="S2417" s="356">
        <f t="shared" si="417"/>
        <v>2029</v>
      </c>
    </row>
    <row r="2418" spans="1:19" ht="13.5" thickBot="1" x14ac:dyDescent="0.25">
      <c r="A2418" s="353" t="s">
        <v>447</v>
      </c>
      <c r="B2418" s="353" t="s">
        <v>548</v>
      </c>
      <c r="C2418" s="353" t="s">
        <v>673</v>
      </c>
      <c r="E2418" s="353"/>
      <c r="F2418" s="353" t="s">
        <v>11</v>
      </c>
      <c r="G2418" s="354">
        <v>45803.445104166669</v>
      </c>
      <c r="H2418" s="354">
        <v>45803.445104166669</v>
      </c>
      <c r="I2418" s="19" t="str">
        <f t="shared" si="407"/>
        <v>N</v>
      </c>
      <c r="J2418" s="19" t="str">
        <f t="shared" si="408"/>
        <v>N</v>
      </c>
      <c r="K2418" s="19" t="str">
        <f t="shared" si="409"/>
        <v>zzzz</v>
      </c>
      <c r="L2418" s="19" t="str">
        <f t="shared" si="410"/>
        <v>GM</v>
      </c>
      <c r="M2418" s="19" t="str">
        <f t="shared" si="411"/>
        <v/>
      </c>
      <c r="N2418" s="355" t="str">
        <f t="shared" si="412"/>
        <v/>
      </c>
      <c r="O2418" s="355" t="str">
        <f t="shared" si="413"/>
        <v/>
      </c>
      <c r="P2418" s="19" t="str">
        <f t="shared" si="414"/>
        <v/>
      </c>
      <c r="Q2418" s="355">
        <f t="shared" si="415"/>
        <v>6</v>
      </c>
      <c r="R2418" s="355">
        <f t="shared" si="416"/>
        <v>2030</v>
      </c>
      <c r="S2418" s="355">
        <f t="shared" si="417"/>
        <v>2030</v>
      </c>
    </row>
    <row r="2419" spans="1:19" ht="13.5" thickBot="1" x14ac:dyDescent="0.25">
      <c r="A2419" s="19" t="s">
        <v>447</v>
      </c>
      <c r="B2419" s="19" t="s">
        <v>548</v>
      </c>
      <c r="C2419" s="19" t="s">
        <v>673</v>
      </c>
      <c r="E2419" s="353"/>
      <c r="F2419" s="19" t="s">
        <v>15</v>
      </c>
      <c r="G2419" s="354">
        <v>44487.364675925928</v>
      </c>
      <c r="H2419" s="354">
        <v>45660.388819444444</v>
      </c>
      <c r="I2419" s="19" t="str">
        <f t="shared" si="407"/>
        <v>N</v>
      </c>
      <c r="J2419" s="19" t="str">
        <f t="shared" si="408"/>
        <v>N</v>
      </c>
      <c r="K2419" s="19" t="str">
        <f t="shared" si="409"/>
        <v>zzzz</v>
      </c>
      <c r="L2419" s="19" t="str">
        <f t="shared" si="410"/>
        <v>GM</v>
      </c>
      <c r="M2419" s="19" t="str">
        <f t="shared" si="411"/>
        <v/>
      </c>
      <c r="N2419" s="355" t="str">
        <f t="shared" si="412"/>
        <v/>
      </c>
      <c r="O2419" s="355" t="str">
        <f t="shared" si="413"/>
        <v/>
      </c>
      <c r="P2419" s="19" t="str">
        <f t="shared" si="414"/>
        <v/>
      </c>
      <c r="Q2419" s="355">
        <f t="shared" si="415"/>
        <v>7</v>
      </c>
      <c r="R2419" s="355">
        <f t="shared" si="416"/>
        <v>2031</v>
      </c>
      <c r="S2419" s="355">
        <f t="shared" si="417"/>
        <v>2031</v>
      </c>
    </row>
    <row r="2420" spans="1:19" ht="13.5" thickBot="1" x14ac:dyDescent="0.25">
      <c r="A2420" s="353" t="s">
        <v>447</v>
      </c>
      <c r="B2420" s="353" t="s">
        <v>548</v>
      </c>
      <c r="C2420" s="353" t="s">
        <v>673</v>
      </c>
      <c r="E2420" s="353"/>
      <c r="F2420" s="353" t="s">
        <v>12</v>
      </c>
      <c r="G2420" s="354">
        <v>37330.580416666664</v>
      </c>
      <c r="H2420" s="354">
        <v>44312.603333333333</v>
      </c>
      <c r="I2420" s="19" t="str">
        <f t="shared" si="407"/>
        <v>N</v>
      </c>
      <c r="J2420" s="19" t="str">
        <f t="shared" si="408"/>
        <v>N</v>
      </c>
      <c r="K2420" s="19" t="str">
        <f t="shared" si="409"/>
        <v>zzzz</v>
      </c>
      <c r="L2420" s="19" t="str">
        <f t="shared" si="410"/>
        <v>GM</v>
      </c>
      <c r="M2420" s="353" t="str">
        <f t="shared" si="411"/>
        <v/>
      </c>
      <c r="N2420" s="356" t="str">
        <f t="shared" si="412"/>
        <v/>
      </c>
      <c r="O2420" s="356" t="str">
        <f t="shared" si="413"/>
        <v/>
      </c>
      <c r="P2420" s="353" t="str">
        <f t="shared" si="414"/>
        <v/>
      </c>
      <c r="Q2420" s="356">
        <f t="shared" si="415"/>
        <v>8</v>
      </c>
      <c r="R2420" s="356">
        <f t="shared" si="416"/>
        <v>2032</v>
      </c>
      <c r="S2420" s="356">
        <f t="shared" si="417"/>
        <v>2032</v>
      </c>
    </row>
    <row r="2421" spans="1:19" ht="13.5" thickBot="1" x14ac:dyDescent="0.25">
      <c r="A2421" s="19" t="s">
        <v>447</v>
      </c>
      <c r="B2421" s="19" t="s">
        <v>548</v>
      </c>
      <c r="C2421" s="19" t="s">
        <v>673</v>
      </c>
      <c r="E2421" s="353"/>
      <c r="F2421" s="19" t="s">
        <v>13</v>
      </c>
      <c r="G2421" s="354">
        <v>44720.568483796298</v>
      </c>
      <c r="H2421" s="354">
        <v>45538.613668981481</v>
      </c>
      <c r="I2421" s="19" t="str">
        <f t="shared" si="407"/>
        <v>N</v>
      </c>
      <c r="J2421" s="19" t="str">
        <f t="shared" si="408"/>
        <v>N</v>
      </c>
      <c r="K2421" s="19" t="str">
        <f t="shared" si="409"/>
        <v>zzzz</v>
      </c>
      <c r="L2421" s="19" t="str">
        <f t="shared" si="410"/>
        <v>GM</v>
      </c>
      <c r="M2421" s="19" t="str">
        <f t="shared" si="411"/>
        <v/>
      </c>
      <c r="N2421" s="355">
        <f t="shared" si="412"/>
        <v>9</v>
      </c>
      <c r="O2421" s="355" t="str">
        <f t="shared" si="413"/>
        <v/>
      </c>
      <c r="P2421" s="19" t="str">
        <f t="shared" si="414"/>
        <v/>
      </c>
      <c r="Q2421" s="355">
        <f t="shared" si="415"/>
        <v>9</v>
      </c>
      <c r="R2421" s="355">
        <f t="shared" si="416"/>
        <v>2033</v>
      </c>
      <c r="S2421" s="355">
        <f t="shared" si="417"/>
        <v>2033</v>
      </c>
    </row>
    <row r="2422" spans="1:19" ht="13.5" thickBot="1" x14ac:dyDescent="0.25">
      <c r="A2422" s="19" t="s">
        <v>180</v>
      </c>
      <c r="B2422" s="19" t="s">
        <v>736</v>
      </c>
      <c r="C2422" s="19" t="s">
        <v>673</v>
      </c>
      <c r="E2422" s="353">
        <v>34</v>
      </c>
      <c r="F2422" s="19" t="s">
        <v>6</v>
      </c>
      <c r="G2422" s="354">
        <v>45314.445613425924</v>
      </c>
      <c r="H2422" s="354">
        <v>45470.359166666669</v>
      </c>
      <c r="I2422" s="19" t="str">
        <f t="shared" si="407"/>
        <v>N</v>
      </c>
      <c r="J2422" s="19" t="str">
        <f t="shared" si="408"/>
        <v>N</v>
      </c>
      <c r="K2422" s="19" t="str">
        <f t="shared" si="409"/>
        <v>zzzz</v>
      </c>
      <c r="L2422" s="19" t="str">
        <f t="shared" si="410"/>
        <v>GP</v>
      </c>
      <c r="M2422" s="19" t="str">
        <f t="shared" si="411"/>
        <v/>
      </c>
      <c r="N2422" s="355" t="str">
        <f t="shared" si="412"/>
        <v/>
      </c>
      <c r="O2422" s="355" t="str">
        <f t="shared" si="413"/>
        <v/>
      </c>
      <c r="P2422" s="19" t="str">
        <f t="shared" si="414"/>
        <v/>
      </c>
      <c r="Q2422" s="355">
        <f t="shared" si="415"/>
        <v>1</v>
      </c>
      <c r="R2422" s="355">
        <f t="shared" si="416"/>
        <v>2034</v>
      </c>
      <c r="S2422" s="355">
        <f t="shared" si="417"/>
        <v>2034</v>
      </c>
    </row>
    <row r="2423" spans="1:19" ht="13.5" thickBot="1" x14ac:dyDescent="0.25">
      <c r="A2423" s="19" t="s">
        <v>180</v>
      </c>
      <c r="B2423" s="19" t="s">
        <v>736</v>
      </c>
      <c r="C2423" s="19" t="s">
        <v>673</v>
      </c>
      <c r="E2423" s="353">
        <v>23</v>
      </c>
      <c r="F2423" s="19" t="s">
        <v>8</v>
      </c>
      <c r="G2423" s="354">
        <v>44890.638506944444</v>
      </c>
      <c r="H2423" s="354">
        <v>45565.538587962961</v>
      </c>
      <c r="I2423" s="19" t="str">
        <f t="shared" si="407"/>
        <v>N</v>
      </c>
      <c r="J2423" s="19" t="str">
        <f t="shared" si="408"/>
        <v>N</v>
      </c>
      <c r="K2423" s="19" t="str">
        <f t="shared" si="409"/>
        <v>zzzz</v>
      </c>
      <c r="L2423" s="19" t="str">
        <f t="shared" si="410"/>
        <v>GP</v>
      </c>
      <c r="M2423" s="19" t="str">
        <f t="shared" si="411"/>
        <v/>
      </c>
      <c r="N2423" s="355" t="str">
        <f t="shared" si="412"/>
        <v/>
      </c>
      <c r="O2423" s="355" t="str">
        <f t="shared" si="413"/>
        <v/>
      </c>
      <c r="P2423" s="19" t="str">
        <f t="shared" si="414"/>
        <v/>
      </c>
      <c r="Q2423" s="355">
        <f t="shared" si="415"/>
        <v>2</v>
      </c>
      <c r="R2423" s="355">
        <f t="shared" si="416"/>
        <v>2035</v>
      </c>
      <c r="S2423" s="355">
        <f t="shared" si="417"/>
        <v>2035</v>
      </c>
    </row>
    <row r="2424" spans="1:19" ht="13.5" thickBot="1" x14ac:dyDescent="0.25">
      <c r="A2424" s="19" t="s">
        <v>180</v>
      </c>
      <c r="B2424" s="19" t="s">
        <v>736</v>
      </c>
      <c r="C2424" s="19" t="s">
        <v>673</v>
      </c>
      <c r="E2424" s="353">
        <v>40</v>
      </c>
      <c r="F2424" s="19" t="s">
        <v>16</v>
      </c>
      <c r="G2424" s="354">
        <v>44595.593599537038</v>
      </c>
      <c r="H2424" s="354">
        <v>45461.658483796295</v>
      </c>
      <c r="I2424" s="19" t="str">
        <f t="shared" si="407"/>
        <v>N</v>
      </c>
      <c r="J2424" s="19" t="str">
        <f t="shared" si="408"/>
        <v>N</v>
      </c>
      <c r="K2424" s="19" t="str">
        <f t="shared" si="409"/>
        <v>zzzz</v>
      </c>
      <c r="L2424" s="19" t="str">
        <f t="shared" si="410"/>
        <v>GP</v>
      </c>
      <c r="M2424" s="19" t="str">
        <f t="shared" si="411"/>
        <v/>
      </c>
      <c r="N2424" s="355" t="str">
        <f t="shared" si="412"/>
        <v/>
      </c>
      <c r="O2424" s="355" t="str">
        <f t="shared" si="413"/>
        <v/>
      </c>
      <c r="P2424" s="19" t="str">
        <f t="shared" si="414"/>
        <v/>
      </c>
      <c r="Q2424" s="355">
        <f t="shared" si="415"/>
        <v>3</v>
      </c>
      <c r="R2424" s="355">
        <f t="shared" si="416"/>
        <v>2036</v>
      </c>
      <c r="S2424" s="355">
        <f t="shared" si="417"/>
        <v>2036</v>
      </c>
    </row>
    <row r="2425" spans="1:19" ht="13.5" thickBot="1" x14ac:dyDescent="0.25">
      <c r="A2425" s="19" t="s">
        <v>180</v>
      </c>
      <c r="B2425" s="19" t="s">
        <v>736</v>
      </c>
      <c r="C2425" s="19" t="s">
        <v>673</v>
      </c>
      <c r="E2425" s="353">
        <v>35</v>
      </c>
      <c r="F2425" s="19" t="s">
        <v>9</v>
      </c>
      <c r="G2425" s="354">
        <v>45309.452638888892</v>
      </c>
      <c r="H2425" s="354">
        <v>45453.457592592589</v>
      </c>
      <c r="I2425" s="19" t="str">
        <f t="shared" si="407"/>
        <v>N</v>
      </c>
      <c r="J2425" s="19" t="str">
        <f t="shared" si="408"/>
        <v>N</v>
      </c>
      <c r="K2425" s="19" t="str">
        <f t="shared" si="409"/>
        <v>zzzz</v>
      </c>
      <c r="L2425" s="19" t="str">
        <f t="shared" si="410"/>
        <v>GP</v>
      </c>
      <c r="M2425" s="19" t="str">
        <f t="shared" si="411"/>
        <v/>
      </c>
      <c r="N2425" s="355" t="str">
        <f t="shared" si="412"/>
        <v/>
      </c>
      <c r="O2425" s="355" t="str">
        <f t="shared" si="413"/>
        <v/>
      </c>
      <c r="P2425" s="19" t="str">
        <f t="shared" si="414"/>
        <v/>
      </c>
      <c r="Q2425" s="355">
        <f t="shared" si="415"/>
        <v>4</v>
      </c>
      <c r="R2425" s="355">
        <f t="shared" si="416"/>
        <v>2037</v>
      </c>
      <c r="S2425" s="355">
        <f t="shared" si="417"/>
        <v>2037</v>
      </c>
    </row>
    <row r="2426" spans="1:19" ht="13.5" thickBot="1" x14ac:dyDescent="0.25">
      <c r="A2426" s="19" t="s">
        <v>180</v>
      </c>
      <c r="B2426" s="19" t="s">
        <v>736</v>
      </c>
      <c r="C2426" s="19" t="s">
        <v>673</v>
      </c>
      <c r="E2426" s="353">
        <v>65</v>
      </c>
      <c r="F2426" s="19" t="s">
        <v>15</v>
      </c>
      <c r="G2426" s="354">
        <v>43027.370879629627</v>
      </c>
      <c r="H2426" s="354">
        <v>44978.620462962965</v>
      </c>
      <c r="I2426" s="19" t="str">
        <f t="shared" si="407"/>
        <v>N</v>
      </c>
      <c r="J2426" s="19" t="str">
        <f t="shared" si="408"/>
        <v>N</v>
      </c>
      <c r="K2426" s="19" t="str">
        <f t="shared" si="409"/>
        <v>zzzz</v>
      </c>
      <c r="L2426" s="19" t="str">
        <f t="shared" si="410"/>
        <v>GP</v>
      </c>
      <c r="M2426" s="19" t="str">
        <f t="shared" si="411"/>
        <v/>
      </c>
      <c r="N2426" s="355" t="str">
        <f t="shared" si="412"/>
        <v/>
      </c>
      <c r="O2426" s="355" t="str">
        <f t="shared" si="413"/>
        <v/>
      </c>
      <c r="P2426" s="19" t="str">
        <f t="shared" si="414"/>
        <v/>
      </c>
      <c r="Q2426" s="355">
        <f t="shared" si="415"/>
        <v>5</v>
      </c>
      <c r="R2426" s="355">
        <f t="shared" si="416"/>
        <v>2038</v>
      </c>
      <c r="S2426" s="355">
        <f t="shared" si="417"/>
        <v>2038</v>
      </c>
    </row>
    <row r="2427" spans="1:19" ht="13.5" thickBot="1" x14ac:dyDescent="0.25">
      <c r="A2427" s="19" t="s">
        <v>180</v>
      </c>
      <c r="B2427" s="19" t="s">
        <v>736</v>
      </c>
      <c r="C2427" s="19" t="s">
        <v>673</v>
      </c>
      <c r="E2427" s="353"/>
      <c r="F2427" s="19" t="s">
        <v>12</v>
      </c>
      <c r="G2427" s="354">
        <v>37340.626840277779</v>
      </c>
      <c r="H2427" s="354">
        <v>44875.422048611108</v>
      </c>
      <c r="I2427" s="19" t="str">
        <f t="shared" si="407"/>
        <v>N</v>
      </c>
      <c r="J2427" s="19" t="str">
        <f t="shared" si="408"/>
        <v>N</v>
      </c>
      <c r="K2427" s="19" t="str">
        <f t="shared" si="409"/>
        <v>zzzz</v>
      </c>
      <c r="L2427" s="19" t="str">
        <f t="shared" si="410"/>
        <v>GP</v>
      </c>
      <c r="M2427" s="19" t="str">
        <f t="shared" si="411"/>
        <v/>
      </c>
      <c r="N2427" s="355" t="str">
        <f t="shared" si="412"/>
        <v/>
      </c>
      <c r="O2427" s="355" t="str">
        <f t="shared" si="413"/>
        <v/>
      </c>
      <c r="P2427" s="19" t="str">
        <f t="shared" si="414"/>
        <v/>
      </c>
      <c r="Q2427" s="355">
        <f t="shared" si="415"/>
        <v>6</v>
      </c>
      <c r="R2427" s="355">
        <f t="shared" si="416"/>
        <v>2039</v>
      </c>
      <c r="S2427" s="355">
        <f t="shared" si="417"/>
        <v>2039</v>
      </c>
    </row>
    <row r="2428" spans="1:19" ht="13.5" thickBot="1" x14ac:dyDescent="0.25">
      <c r="A2428" s="19" t="s">
        <v>180</v>
      </c>
      <c r="B2428" s="19" t="s">
        <v>736</v>
      </c>
      <c r="C2428" s="19" t="s">
        <v>673</v>
      </c>
      <c r="E2428" s="353">
        <v>3</v>
      </c>
      <c r="F2428" s="19" t="s">
        <v>13</v>
      </c>
      <c r="G2428" s="354">
        <v>43809.433344907404</v>
      </c>
      <c r="H2428" s="354">
        <v>45776.527662037035</v>
      </c>
      <c r="I2428" s="19" t="str">
        <f t="shared" si="407"/>
        <v>N</v>
      </c>
      <c r="J2428" s="19" t="str">
        <f t="shared" si="408"/>
        <v>N</v>
      </c>
      <c r="K2428" s="19" t="str">
        <f t="shared" si="409"/>
        <v>zzzz</v>
      </c>
      <c r="L2428" s="19" t="str">
        <f t="shared" si="410"/>
        <v>GP</v>
      </c>
      <c r="M2428" s="19" t="str">
        <f t="shared" si="411"/>
        <v/>
      </c>
      <c r="N2428" s="355">
        <f t="shared" si="412"/>
        <v>7</v>
      </c>
      <c r="O2428" s="355" t="str">
        <f t="shared" si="413"/>
        <v/>
      </c>
      <c r="P2428" s="19" t="str">
        <f t="shared" si="414"/>
        <v/>
      </c>
      <c r="Q2428" s="355">
        <f t="shared" si="415"/>
        <v>7</v>
      </c>
      <c r="R2428" s="355">
        <f t="shared" si="416"/>
        <v>2040</v>
      </c>
      <c r="S2428" s="355">
        <f t="shared" si="417"/>
        <v>2040</v>
      </c>
    </row>
    <row r="2429" spans="1:19" ht="13.5" thickBot="1" x14ac:dyDescent="0.25">
      <c r="A2429" s="19" t="s">
        <v>173</v>
      </c>
      <c r="B2429" s="19" t="s">
        <v>739</v>
      </c>
      <c r="C2429" s="19" t="s">
        <v>673</v>
      </c>
      <c r="E2429" s="353"/>
      <c r="F2429" s="19" t="s">
        <v>6</v>
      </c>
      <c r="G2429" s="354">
        <v>45314.446215277778</v>
      </c>
      <c r="H2429" s="354">
        <v>45314.446215277778</v>
      </c>
      <c r="I2429" s="19" t="str">
        <f t="shared" si="407"/>
        <v>N</v>
      </c>
      <c r="J2429" s="19" t="str">
        <f t="shared" si="408"/>
        <v>N</v>
      </c>
      <c r="K2429" s="19" t="str">
        <f t="shared" si="409"/>
        <v>zzzz</v>
      </c>
      <c r="L2429" s="19" t="str">
        <f t="shared" si="410"/>
        <v>GS</v>
      </c>
      <c r="M2429" s="19" t="str">
        <f t="shared" si="411"/>
        <v/>
      </c>
      <c r="N2429" s="355" t="str">
        <f t="shared" si="412"/>
        <v/>
      </c>
      <c r="O2429" s="355" t="str">
        <f t="shared" si="413"/>
        <v/>
      </c>
      <c r="P2429" s="19" t="str">
        <f t="shared" si="414"/>
        <v/>
      </c>
      <c r="Q2429" s="355">
        <f t="shared" si="415"/>
        <v>1</v>
      </c>
      <c r="R2429" s="355">
        <f t="shared" si="416"/>
        <v>2041</v>
      </c>
      <c r="S2429" s="355">
        <f t="shared" si="417"/>
        <v>2041</v>
      </c>
    </row>
    <row r="2430" spans="1:19" ht="13.5" thickBot="1" x14ac:dyDescent="0.25">
      <c r="A2430" s="19" t="s">
        <v>173</v>
      </c>
      <c r="B2430" s="19" t="s">
        <v>1887</v>
      </c>
      <c r="C2430" s="19" t="s">
        <v>673</v>
      </c>
      <c r="E2430" s="353">
        <v>2</v>
      </c>
      <c r="F2430" s="19" t="s">
        <v>7</v>
      </c>
      <c r="G2430" s="354">
        <v>41563</v>
      </c>
      <c r="H2430" s="354">
        <v>44902.541122685187</v>
      </c>
      <c r="I2430" s="19" t="str">
        <f t="shared" si="407"/>
        <v>N</v>
      </c>
      <c r="J2430" s="19" t="str">
        <f t="shared" si="408"/>
        <v>N</v>
      </c>
      <c r="K2430" s="19" t="str">
        <f t="shared" si="409"/>
        <v>zzzz</v>
      </c>
      <c r="L2430" s="19" t="str">
        <f t="shared" si="410"/>
        <v>GS</v>
      </c>
      <c r="M2430" s="19" t="str">
        <f t="shared" si="411"/>
        <v/>
      </c>
      <c r="N2430" s="355" t="str">
        <f t="shared" si="412"/>
        <v/>
      </c>
      <c r="O2430" s="355" t="str">
        <f t="shared" si="413"/>
        <v/>
      </c>
      <c r="P2430" s="19" t="str">
        <f t="shared" si="414"/>
        <v/>
      </c>
      <c r="Q2430" s="355">
        <f t="shared" si="415"/>
        <v>2</v>
      </c>
      <c r="R2430" s="355">
        <f t="shared" si="416"/>
        <v>2042</v>
      </c>
      <c r="S2430" s="355">
        <f t="shared" si="417"/>
        <v>2042</v>
      </c>
    </row>
    <row r="2431" spans="1:19" ht="13.5" thickBot="1" x14ac:dyDescent="0.25">
      <c r="A2431" s="353" t="s">
        <v>173</v>
      </c>
      <c r="B2431" s="353" t="s">
        <v>739</v>
      </c>
      <c r="C2431" s="353" t="s">
        <v>673</v>
      </c>
      <c r="E2431" s="353"/>
      <c r="F2431" s="353" t="s">
        <v>9</v>
      </c>
      <c r="G2431" s="354">
        <v>45309.453275462962</v>
      </c>
      <c r="H2431" s="354">
        <v>45632.584733796299</v>
      </c>
      <c r="I2431" s="19" t="str">
        <f t="shared" si="407"/>
        <v>N</v>
      </c>
      <c r="J2431" s="19" t="str">
        <f t="shared" si="408"/>
        <v>N</v>
      </c>
      <c r="K2431" s="19" t="str">
        <f t="shared" si="409"/>
        <v>zzzz</v>
      </c>
      <c r="L2431" s="19" t="str">
        <f t="shared" si="410"/>
        <v>GS</v>
      </c>
      <c r="M2431" s="19" t="str">
        <f t="shared" si="411"/>
        <v/>
      </c>
      <c r="N2431" s="355" t="str">
        <f t="shared" si="412"/>
        <v/>
      </c>
      <c r="O2431" s="355" t="str">
        <f t="shared" si="413"/>
        <v/>
      </c>
      <c r="P2431" s="19" t="str">
        <f t="shared" si="414"/>
        <v/>
      </c>
      <c r="Q2431" s="355">
        <f t="shared" si="415"/>
        <v>3</v>
      </c>
      <c r="R2431" s="355">
        <f t="shared" si="416"/>
        <v>2043</v>
      </c>
      <c r="S2431" s="355">
        <f t="shared" si="417"/>
        <v>2043</v>
      </c>
    </row>
    <row r="2432" spans="1:19" ht="13.5" thickBot="1" x14ac:dyDescent="0.25">
      <c r="A2432" s="19" t="s">
        <v>173</v>
      </c>
      <c r="B2432" s="19" t="s">
        <v>1887</v>
      </c>
      <c r="C2432" s="19" t="s">
        <v>673</v>
      </c>
      <c r="E2432" s="353"/>
      <c r="F2432" s="19" t="s">
        <v>10</v>
      </c>
      <c r="G2432" s="354">
        <v>40599.562893518516</v>
      </c>
      <c r="H2432" s="354">
        <v>45453.690937500003</v>
      </c>
      <c r="I2432" s="19" t="str">
        <f t="shared" si="407"/>
        <v>N</v>
      </c>
      <c r="J2432" s="19" t="str">
        <f t="shared" si="408"/>
        <v>N</v>
      </c>
      <c r="K2432" s="19" t="str">
        <f t="shared" si="409"/>
        <v>zzzz</v>
      </c>
      <c r="L2432" s="19" t="str">
        <f t="shared" si="410"/>
        <v>GS</v>
      </c>
      <c r="M2432" s="19" t="str">
        <f t="shared" si="411"/>
        <v/>
      </c>
      <c r="N2432" s="355" t="str">
        <f t="shared" si="412"/>
        <v/>
      </c>
      <c r="O2432" s="355" t="str">
        <f t="shared" si="413"/>
        <v/>
      </c>
      <c r="P2432" s="19" t="str">
        <f t="shared" si="414"/>
        <v/>
      </c>
      <c r="Q2432" s="355">
        <f t="shared" si="415"/>
        <v>4</v>
      </c>
      <c r="R2432" s="355">
        <f t="shared" si="416"/>
        <v>2044</v>
      </c>
      <c r="S2432" s="355">
        <f t="shared" si="417"/>
        <v>2044</v>
      </c>
    </row>
    <row r="2433" spans="1:19" ht="13.5" thickBot="1" x14ac:dyDescent="0.25">
      <c r="A2433" s="19" t="s">
        <v>173</v>
      </c>
      <c r="B2433" s="19" t="s">
        <v>739</v>
      </c>
      <c r="C2433" s="19" t="s">
        <v>673</v>
      </c>
      <c r="E2433" s="353"/>
      <c r="F2433" s="19" t="s">
        <v>11</v>
      </c>
      <c r="G2433" s="354">
        <v>43775.741550925923</v>
      </c>
      <c r="H2433" s="354">
        <v>44727.582303240742</v>
      </c>
      <c r="I2433" s="19" t="str">
        <f t="shared" si="407"/>
        <v>N</v>
      </c>
      <c r="J2433" s="19" t="str">
        <f t="shared" si="408"/>
        <v>N</v>
      </c>
      <c r="K2433" s="19" t="str">
        <f t="shared" si="409"/>
        <v>zzzz</v>
      </c>
      <c r="L2433" s="19" t="str">
        <f t="shared" si="410"/>
        <v>GS</v>
      </c>
      <c r="M2433" s="19" t="str">
        <f t="shared" si="411"/>
        <v/>
      </c>
      <c r="N2433" s="355" t="str">
        <f t="shared" si="412"/>
        <v/>
      </c>
      <c r="O2433" s="355" t="str">
        <f t="shared" si="413"/>
        <v/>
      </c>
      <c r="P2433" s="19" t="str">
        <f t="shared" si="414"/>
        <v/>
      </c>
      <c r="Q2433" s="355">
        <f t="shared" si="415"/>
        <v>5</v>
      </c>
      <c r="R2433" s="355">
        <f t="shared" si="416"/>
        <v>2045</v>
      </c>
      <c r="S2433" s="355">
        <f t="shared" si="417"/>
        <v>2045</v>
      </c>
    </row>
    <row r="2434" spans="1:19" ht="13.5" thickBot="1" x14ac:dyDescent="0.25">
      <c r="A2434" s="19" t="s">
        <v>173</v>
      </c>
      <c r="B2434" s="19" t="s">
        <v>739</v>
      </c>
      <c r="C2434" s="19" t="s">
        <v>673</v>
      </c>
      <c r="E2434" s="353"/>
      <c r="F2434" s="19" t="s">
        <v>15</v>
      </c>
      <c r="G2434" s="354">
        <v>44487.366030092591</v>
      </c>
      <c r="H2434" s="354">
        <v>45660.389803240738</v>
      </c>
      <c r="I2434" s="19" t="str">
        <f t="shared" ref="I2434:I2497" si="418">IF((LEN(A2434)&gt;2),"J","N")</f>
        <v>N</v>
      </c>
      <c r="J2434" s="19" t="str">
        <f t="shared" ref="J2434:J2497" si="419">IF((D2434&gt;0),"J","N")</f>
        <v>N</v>
      </c>
      <c r="K2434" s="19" t="str">
        <f t="shared" ref="K2434:K2497" si="420">IF((D2434&gt;0),(MID(D2434,1,2)),"zzzz")</f>
        <v>zzzz</v>
      </c>
      <c r="L2434" s="19" t="str">
        <f t="shared" ref="L2434:L2497" si="421">MID(A2434,1,2)</f>
        <v>GS</v>
      </c>
      <c r="M2434" s="19" t="str">
        <f t="shared" ref="M2434:M2497" si="422">MID(A2434,3,1)</f>
        <v/>
      </c>
      <c r="N2434" s="355" t="str">
        <f t="shared" ref="N2434:N2497" si="423">IF(A2434=A2435,"",Q2434)</f>
        <v/>
      </c>
      <c r="O2434" s="355" t="str">
        <f t="shared" ref="O2434:O2497" si="424">IF(D2434=D2435,"",R2434)</f>
        <v/>
      </c>
      <c r="P2434" s="19" t="str">
        <f t="shared" ref="P2434:P2497" si="425">IF(K2434=K2435,"",S2434)</f>
        <v/>
      </c>
      <c r="Q2434" s="355">
        <f t="shared" ref="Q2434:Q2497" si="426">IF(A2434=A2433,Q2433+ 1,1)</f>
        <v>6</v>
      </c>
      <c r="R2434" s="355">
        <f t="shared" ref="R2434:R2497" si="427">IF(D2434=D2433,R2433+ 1,1)</f>
        <v>2046</v>
      </c>
      <c r="S2434" s="355">
        <f t="shared" ref="S2434:S2497" si="428">IF(K2434=K2433,S2433+ 1,1)</f>
        <v>2046</v>
      </c>
    </row>
    <row r="2435" spans="1:19" ht="13.5" thickBot="1" x14ac:dyDescent="0.25">
      <c r="A2435" s="19" t="s">
        <v>173</v>
      </c>
      <c r="B2435" s="19" t="s">
        <v>739</v>
      </c>
      <c r="C2435" s="19" t="s">
        <v>673</v>
      </c>
      <c r="E2435" s="353"/>
      <c r="F2435" s="19" t="s">
        <v>12</v>
      </c>
      <c r="G2435" s="354">
        <v>45812.645196759258</v>
      </c>
      <c r="H2435" s="354">
        <v>45812.645196759258</v>
      </c>
      <c r="I2435" s="19" t="str">
        <f t="shared" si="418"/>
        <v>N</v>
      </c>
      <c r="J2435" s="19" t="str">
        <f t="shared" si="419"/>
        <v>N</v>
      </c>
      <c r="K2435" s="19" t="str">
        <f t="shared" si="420"/>
        <v>zzzz</v>
      </c>
      <c r="L2435" s="19" t="str">
        <f t="shared" si="421"/>
        <v>GS</v>
      </c>
      <c r="M2435" s="19" t="str">
        <f t="shared" si="422"/>
        <v/>
      </c>
      <c r="N2435" s="355" t="str">
        <f t="shared" si="423"/>
        <v/>
      </c>
      <c r="O2435" s="355" t="str">
        <f t="shared" si="424"/>
        <v/>
      </c>
      <c r="P2435" s="19" t="str">
        <f t="shared" si="425"/>
        <v/>
      </c>
      <c r="Q2435" s="355">
        <f t="shared" si="426"/>
        <v>7</v>
      </c>
      <c r="R2435" s="355">
        <f t="shared" si="427"/>
        <v>2047</v>
      </c>
      <c r="S2435" s="355">
        <f t="shared" si="428"/>
        <v>2047</v>
      </c>
    </row>
    <row r="2436" spans="1:19" ht="13.5" thickBot="1" x14ac:dyDescent="0.25">
      <c r="A2436" s="353" t="s">
        <v>173</v>
      </c>
      <c r="B2436" s="353" t="s">
        <v>2154</v>
      </c>
      <c r="C2436" s="353" t="s">
        <v>673</v>
      </c>
      <c r="E2436" s="353">
        <v>2</v>
      </c>
      <c r="F2436" s="353" t="s">
        <v>13</v>
      </c>
      <c r="G2436" s="354">
        <v>44511.494525462964</v>
      </c>
      <c r="H2436" s="354">
        <v>45776.466944444444</v>
      </c>
      <c r="I2436" s="19" t="str">
        <f t="shared" si="418"/>
        <v>N</v>
      </c>
      <c r="J2436" s="19" t="str">
        <f t="shared" si="419"/>
        <v>N</v>
      </c>
      <c r="K2436" s="19" t="str">
        <f t="shared" si="420"/>
        <v>zzzz</v>
      </c>
      <c r="L2436" s="19" t="str">
        <f t="shared" si="421"/>
        <v>GS</v>
      </c>
      <c r="M2436" s="353" t="str">
        <f t="shared" si="422"/>
        <v/>
      </c>
      <c r="N2436" s="356">
        <f t="shared" si="423"/>
        <v>8</v>
      </c>
      <c r="O2436" s="356" t="str">
        <f t="shared" si="424"/>
        <v/>
      </c>
      <c r="P2436" s="353" t="str">
        <f t="shared" si="425"/>
        <v/>
      </c>
      <c r="Q2436" s="356">
        <f t="shared" si="426"/>
        <v>8</v>
      </c>
      <c r="R2436" s="356">
        <f t="shared" si="427"/>
        <v>2048</v>
      </c>
      <c r="S2436" s="356">
        <f t="shared" si="428"/>
        <v>2048</v>
      </c>
    </row>
    <row r="2437" spans="1:19" ht="13.5" thickBot="1" x14ac:dyDescent="0.25">
      <c r="A2437" s="19" t="s">
        <v>429</v>
      </c>
      <c r="B2437" s="19" t="s">
        <v>557</v>
      </c>
      <c r="C2437" s="19" t="s">
        <v>673</v>
      </c>
      <c r="E2437" s="353"/>
      <c r="F2437" s="19" t="s">
        <v>6</v>
      </c>
      <c r="G2437" s="354">
        <v>35656.606828703705</v>
      </c>
      <c r="H2437" s="354">
        <v>45314.501122685186</v>
      </c>
      <c r="I2437" s="19" t="str">
        <f t="shared" si="418"/>
        <v>N</v>
      </c>
      <c r="J2437" s="19" t="str">
        <f t="shared" si="419"/>
        <v>N</v>
      </c>
      <c r="K2437" s="19" t="str">
        <f t="shared" si="420"/>
        <v>zzzz</v>
      </c>
      <c r="L2437" s="19" t="str">
        <f t="shared" si="421"/>
        <v>HA</v>
      </c>
      <c r="M2437" s="19" t="str">
        <f t="shared" si="422"/>
        <v/>
      </c>
      <c r="N2437" s="355" t="str">
        <f t="shared" si="423"/>
        <v/>
      </c>
      <c r="O2437" s="355" t="str">
        <f t="shared" si="424"/>
        <v/>
      </c>
      <c r="P2437" s="19" t="str">
        <f t="shared" si="425"/>
        <v/>
      </c>
      <c r="Q2437" s="355">
        <f t="shared" si="426"/>
        <v>1</v>
      </c>
      <c r="R2437" s="355">
        <f t="shared" si="427"/>
        <v>2049</v>
      </c>
      <c r="S2437" s="355">
        <f t="shared" si="428"/>
        <v>2049</v>
      </c>
    </row>
    <row r="2438" spans="1:19" ht="13.5" thickBot="1" x14ac:dyDescent="0.25">
      <c r="A2438" s="19" t="s">
        <v>429</v>
      </c>
      <c r="B2438" s="19" t="s">
        <v>557</v>
      </c>
      <c r="C2438" s="19" t="s">
        <v>673</v>
      </c>
      <c r="E2438" s="353">
        <v>36</v>
      </c>
      <c r="F2438" s="19" t="s">
        <v>7</v>
      </c>
      <c r="G2438" s="354">
        <v>35656.606828703705</v>
      </c>
      <c r="H2438" s="354">
        <v>44902.553831018522</v>
      </c>
      <c r="I2438" s="19" t="str">
        <f t="shared" si="418"/>
        <v>N</v>
      </c>
      <c r="J2438" s="19" t="str">
        <f t="shared" si="419"/>
        <v>N</v>
      </c>
      <c r="K2438" s="19" t="str">
        <f t="shared" si="420"/>
        <v>zzzz</v>
      </c>
      <c r="L2438" s="19" t="str">
        <f t="shared" si="421"/>
        <v>HA</v>
      </c>
      <c r="M2438" s="19" t="str">
        <f t="shared" si="422"/>
        <v/>
      </c>
      <c r="N2438" s="355" t="str">
        <f t="shared" si="423"/>
        <v/>
      </c>
      <c r="O2438" s="355" t="str">
        <f t="shared" si="424"/>
        <v/>
      </c>
      <c r="P2438" s="19" t="str">
        <f t="shared" si="425"/>
        <v/>
      </c>
      <c r="Q2438" s="355">
        <f t="shared" si="426"/>
        <v>2</v>
      </c>
      <c r="R2438" s="355">
        <f t="shared" si="427"/>
        <v>2050</v>
      </c>
      <c r="S2438" s="355">
        <f t="shared" si="428"/>
        <v>2050</v>
      </c>
    </row>
    <row r="2439" spans="1:19" ht="13.5" thickBot="1" x14ac:dyDescent="0.25">
      <c r="A2439" s="19" t="s">
        <v>429</v>
      </c>
      <c r="B2439" s="19" t="s">
        <v>557</v>
      </c>
      <c r="C2439" s="19" t="s">
        <v>673</v>
      </c>
      <c r="E2439" s="353"/>
      <c r="F2439" s="19" t="s">
        <v>8</v>
      </c>
      <c r="G2439" s="354">
        <v>35656.613657407404</v>
      </c>
      <c r="H2439" s="354">
        <v>45474.370520833334</v>
      </c>
      <c r="I2439" s="19" t="str">
        <f t="shared" si="418"/>
        <v>N</v>
      </c>
      <c r="J2439" s="19" t="str">
        <f t="shared" si="419"/>
        <v>N</v>
      </c>
      <c r="K2439" s="19" t="str">
        <f t="shared" si="420"/>
        <v>zzzz</v>
      </c>
      <c r="L2439" s="19" t="str">
        <f t="shared" si="421"/>
        <v>HA</v>
      </c>
      <c r="M2439" s="19" t="str">
        <f t="shared" si="422"/>
        <v/>
      </c>
      <c r="N2439" s="355" t="str">
        <f t="shared" si="423"/>
        <v/>
      </c>
      <c r="O2439" s="355" t="str">
        <f t="shared" si="424"/>
        <v/>
      </c>
      <c r="P2439" s="19" t="str">
        <f t="shared" si="425"/>
        <v/>
      </c>
      <c r="Q2439" s="355">
        <f t="shared" si="426"/>
        <v>3</v>
      </c>
      <c r="R2439" s="355">
        <f t="shared" si="427"/>
        <v>2051</v>
      </c>
      <c r="S2439" s="355">
        <f t="shared" si="428"/>
        <v>2051</v>
      </c>
    </row>
    <row r="2440" spans="1:19" ht="13.5" thickBot="1" x14ac:dyDescent="0.25">
      <c r="A2440" s="19" t="s">
        <v>429</v>
      </c>
      <c r="B2440" s="19" t="s">
        <v>557</v>
      </c>
      <c r="C2440" s="19" t="s">
        <v>673</v>
      </c>
      <c r="E2440" s="353">
        <v>50</v>
      </c>
      <c r="F2440" s="19" t="s">
        <v>16</v>
      </c>
      <c r="G2440" s="354">
        <v>37648.642557870371</v>
      </c>
      <c r="H2440" s="354">
        <v>45673.596516203703</v>
      </c>
      <c r="I2440" s="19" t="str">
        <f t="shared" si="418"/>
        <v>N</v>
      </c>
      <c r="J2440" s="19" t="str">
        <f t="shared" si="419"/>
        <v>N</v>
      </c>
      <c r="K2440" s="19" t="str">
        <f t="shared" si="420"/>
        <v>zzzz</v>
      </c>
      <c r="L2440" s="19" t="str">
        <f t="shared" si="421"/>
        <v>HA</v>
      </c>
      <c r="M2440" s="19" t="str">
        <f t="shared" si="422"/>
        <v/>
      </c>
      <c r="N2440" s="355" t="str">
        <f t="shared" si="423"/>
        <v/>
      </c>
      <c r="O2440" s="355" t="str">
        <f t="shared" si="424"/>
        <v/>
      </c>
      <c r="P2440" s="19" t="str">
        <f t="shared" si="425"/>
        <v/>
      </c>
      <c r="Q2440" s="355">
        <f t="shared" si="426"/>
        <v>4</v>
      </c>
      <c r="R2440" s="355">
        <f t="shared" si="427"/>
        <v>2052</v>
      </c>
      <c r="S2440" s="355">
        <f t="shared" si="428"/>
        <v>2052</v>
      </c>
    </row>
    <row r="2441" spans="1:19" ht="13.5" thickBot="1" x14ac:dyDescent="0.25">
      <c r="A2441" s="19" t="s">
        <v>429</v>
      </c>
      <c r="B2441" s="19" t="s">
        <v>557</v>
      </c>
      <c r="C2441" s="19" t="s">
        <v>673</v>
      </c>
      <c r="E2441" s="353"/>
      <c r="F2441" s="19" t="s">
        <v>9</v>
      </c>
      <c r="G2441" s="354">
        <v>39301.42150462963</v>
      </c>
      <c r="H2441" s="354">
        <v>45632.585717592592</v>
      </c>
      <c r="I2441" s="19" t="str">
        <f t="shared" si="418"/>
        <v>N</v>
      </c>
      <c r="J2441" s="19" t="str">
        <f t="shared" si="419"/>
        <v>N</v>
      </c>
      <c r="K2441" s="19" t="str">
        <f t="shared" si="420"/>
        <v>zzzz</v>
      </c>
      <c r="L2441" s="19" t="str">
        <f t="shared" si="421"/>
        <v>HA</v>
      </c>
      <c r="M2441" s="19" t="str">
        <f t="shared" si="422"/>
        <v/>
      </c>
      <c r="N2441" s="355" t="str">
        <f t="shared" si="423"/>
        <v/>
      </c>
      <c r="O2441" s="355" t="str">
        <f t="shared" si="424"/>
        <v/>
      </c>
      <c r="P2441" s="19" t="str">
        <f t="shared" si="425"/>
        <v/>
      </c>
      <c r="Q2441" s="355">
        <f t="shared" si="426"/>
        <v>5</v>
      </c>
      <c r="R2441" s="355">
        <f t="shared" si="427"/>
        <v>2053</v>
      </c>
      <c r="S2441" s="355">
        <f t="shared" si="428"/>
        <v>2053</v>
      </c>
    </row>
    <row r="2442" spans="1:19" ht="13.5" thickBot="1" x14ac:dyDescent="0.25">
      <c r="A2442" s="19" t="s">
        <v>429</v>
      </c>
      <c r="B2442" s="19" t="s">
        <v>557</v>
      </c>
      <c r="C2442" s="19" t="s">
        <v>673</v>
      </c>
      <c r="E2442" s="353"/>
      <c r="F2442" s="19" t="s">
        <v>10</v>
      </c>
      <c r="G2442" s="354">
        <v>36788.642048611109</v>
      </c>
      <c r="H2442" s="354">
        <v>45453.675150462965</v>
      </c>
      <c r="I2442" s="19" t="str">
        <f t="shared" si="418"/>
        <v>N</v>
      </c>
      <c r="J2442" s="19" t="str">
        <f t="shared" si="419"/>
        <v>N</v>
      </c>
      <c r="K2442" s="19" t="str">
        <f t="shared" si="420"/>
        <v>zzzz</v>
      </c>
      <c r="L2442" s="19" t="str">
        <f t="shared" si="421"/>
        <v>HA</v>
      </c>
      <c r="M2442" s="19" t="str">
        <f t="shared" si="422"/>
        <v/>
      </c>
      <c r="N2442" s="355" t="str">
        <f t="shared" si="423"/>
        <v/>
      </c>
      <c r="O2442" s="355" t="str">
        <f t="shared" si="424"/>
        <v/>
      </c>
      <c r="P2442" s="19" t="str">
        <f t="shared" si="425"/>
        <v/>
      </c>
      <c r="Q2442" s="355">
        <f t="shared" si="426"/>
        <v>6</v>
      </c>
      <c r="R2442" s="355">
        <f t="shared" si="427"/>
        <v>2054</v>
      </c>
      <c r="S2442" s="355">
        <f t="shared" si="428"/>
        <v>2054</v>
      </c>
    </row>
    <row r="2443" spans="1:19" ht="13.5" thickBot="1" x14ac:dyDescent="0.25">
      <c r="A2443" s="19" t="s">
        <v>429</v>
      </c>
      <c r="B2443" s="19" t="s">
        <v>557</v>
      </c>
      <c r="C2443" s="19" t="s">
        <v>673</v>
      </c>
      <c r="E2443" s="353"/>
      <c r="F2443" s="19" t="s">
        <v>11</v>
      </c>
      <c r="G2443" s="354">
        <v>44137.394884259258</v>
      </c>
      <c r="H2443" s="354">
        <v>45258.635636574072</v>
      </c>
      <c r="I2443" s="19" t="str">
        <f t="shared" si="418"/>
        <v>N</v>
      </c>
      <c r="J2443" s="19" t="str">
        <f t="shared" si="419"/>
        <v>N</v>
      </c>
      <c r="K2443" s="19" t="str">
        <f t="shared" si="420"/>
        <v>zzzz</v>
      </c>
      <c r="L2443" s="19" t="str">
        <f t="shared" si="421"/>
        <v>HA</v>
      </c>
      <c r="M2443" s="19" t="str">
        <f t="shared" si="422"/>
        <v/>
      </c>
      <c r="N2443" s="355" t="str">
        <f t="shared" si="423"/>
        <v/>
      </c>
      <c r="O2443" s="355" t="str">
        <f t="shared" si="424"/>
        <v/>
      </c>
      <c r="P2443" s="19" t="str">
        <f t="shared" si="425"/>
        <v/>
      </c>
      <c r="Q2443" s="355">
        <f t="shared" si="426"/>
        <v>7</v>
      </c>
      <c r="R2443" s="355">
        <f t="shared" si="427"/>
        <v>2055</v>
      </c>
      <c r="S2443" s="355">
        <f t="shared" si="428"/>
        <v>2055</v>
      </c>
    </row>
    <row r="2444" spans="1:19" ht="13.5" thickBot="1" x14ac:dyDescent="0.25">
      <c r="A2444" s="353" t="s">
        <v>429</v>
      </c>
      <c r="B2444" s="353" t="s">
        <v>557</v>
      </c>
      <c r="C2444" s="353" t="s">
        <v>673</v>
      </c>
      <c r="E2444" s="353">
        <v>77</v>
      </c>
      <c r="F2444" s="353" t="s">
        <v>15</v>
      </c>
      <c r="G2444" s="354">
        <v>38105.442754629628</v>
      </c>
      <c r="H2444" s="354">
        <v>44978.622719907406</v>
      </c>
      <c r="I2444" s="19" t="str">
        <f t="shared" si="418"/>
        <v>N</v>
      </c>
      <c r="J2444" s="19" t="str">
        <f t="shared" si="419"/>
        <v>N</v>
      </c>
      <c r="K2444" s="19" t="str">
        <f t="shared" si="420"/>
        <v>zzzz</v>
      </c>
      <c r="L2444" s="19" t="str">
        <f t="shared" si="421"/>
        <v>HA</v>
      </c>
      <c r="M2444" s="353" t="str">
        <f t="shared" si="422"/>
        <v/>
      </c>
      <c r="N2444" s="356" t="str">
        <f t="shared" si="423"/>
        <v/>
      </c>
      <c r="O2444" s="356" t="str">
        <f t="shared" si="424"/>
        <v/>
      </c>
      <c r="P2444" s="353" t="str">
        <f t="shared" si="425"/>
        <v/>
      </c>
      <c r="Q2444" s="356">
        <f t="shared" si="426"/>
        <v>8</v>
      </c>
      <c r="R2444" s="356">
        <f t="shared" si="427"/>
        <v>2056</v>
      </c>
      <c r="S2444" s="356">
        <f t="shared" si="428"/>
        <v>2056</v>
      </c>
    </row>
    <row r="2445" spans="1:19" ht="13.5" thickBot="1" x14ac:dyDescent="0.25">
      <c r="A2445" s="19" t="s">
        <v>429</v>
      </c>
      <c r="B2445" s="19" t="s">
        <v>557</v>
      </c>
      <c r="C2445" s="19" t="s">
        <v>673</v>
      </c>
      <c r="E2445" s="353"/>
      <c r="F2445" s="19" t="s">
        <v>12</v>
      </c>
      <c r="G2445" s="354">
        <v>37330.559398148151</v>
      </c>
      <c r="H2445" s="354">
        <v>42573.450312499997</v>
      </c>
      <c r="I2445" s="19" t="str">
        <f t="shared" si="418"/>
        <v>N</v>
      </c>
      <c r="J2445" s="19" t="str">
        <f t="shared" si="419"/>
        <v>N</v>
      </c>
      <c r="K2445" s="19" t="str">
        <f t="shared" si="420"/>
        <v>zzzz</v>
      </c>
      <c r="L2445" s="19" t="str">
        <f t="shared" si="421"/>
        <v>HA</v>
      </c>
      <c r="M2445" s="19" t="str">
        <f t="shared" si="422"/>
        <v/>
      </c>
      <c r="N2445" s="355" t="str">
        <f t="shared" si="423"/>
        <v/>
      </c>
      <c r="O2445" s="355" t="str">
        <f t="shared" si="424"/>
        <v/>
      </c>
      <c r="P2445" s="19" t="str">
        <f t="shared" si="425"/>
        <v/>
      </c>
      <c r="Q2445" s="355">
        <f t="shared" si="426"/>
        <v>9</v>
      </c>
      <c r="R2445" s="355">
        <f t="shared" si="427"/>
        <v>2057</v>
      </c>
      <c r="S2445" s="355">
        <f t="shared" si="428"/>
        <v>2057</v>
      </c>
    </row>
    <row r="2446" spans="1:19" ht="13.5" thickBot="1" x14ac:dyDescent="0.25">
      <c r="A2446" s="19" t="s">
        <v>429</v>
      </c>
      <c r="B2446" s="19" t="s">
        <v>557</v>
      </c>
      <c r="C2446" s="19" t="s">
        <v>673</v>
      </c>
      <c r="E2446" s="353"/>
      <c r="F2446" s="19" t="s">
        <v>13</v>
      </c>
      <c r="G2446" s="354">
        <v>37446.382337962961</v>
      </c>
      <c r="H2446" s="354">
        <v>45503.696909722225</v>
      </c>
      <c r="I2446" s="19" t="str">
        <f t="shared" si="418"/>
        <v>N</v>
      </c>
      <c r="J2446" s="19" t="str">
        <f t="shared" si="419"/>
        <v>N</v>
      </c>
      <c r="K2446" s="19" t="str">
        <f t="shared" si="420"/>
        <v>zzzz</v>
      </c>
      <c r="L2446" s="19" t="str">
        <f t="shared" si="421"/>
        <v>HA</v>
      </c>
      <c r="M2446" s="19" t="str">
        <f t="shared" si="422"/>
        <v/>
      </c>
      <c r="N2446" s="355">
        <f t="shared" si="423"/>
        <v>10</v>
      </c>
      <c r="O2446" s="355" t="str">
        <f t="shared" si="424"/>
        <v/>
      </c>
      <c r="P2446" s="19" t="str">
        <f t="shared" si="425"/>
        <v/>
      </c>
      <c r="Q2446" s="355">
        <f t="shared" si="426"/>
        <v>10</v>
      </c>
      <c r="R2446" s="355">
        <f t="shared" si="427"/>
        <v>2058</v>
      </c>
      <c r="S2446" s="355">
        <f t="shared" si="428"/>
        <v>2058</v>
      </c>
    </row>
    <row r="2447" spans="1:19" ht="13.5" thickBot="1" x14ac:dyDescent="0.25">
      <c r="A2447" s="19" t="s">
        <v>93</v>
      </c>
      <c r="B2447" s="19" t="s">
        <v>750</v>
      </c>
      <c r="C2447" s="19" t="s">
        <v>673</v>
      </c>
      <c r="E2447" s="353"/>
      <c r="F2447" s="19" t="s">
        <v>6</v>
      </c>
      <c r="G2447" s="354">
        <v>45314.449050925927</v>
      </c>
      <c r="H2447" s="354">
        <v>45314.449050925927</v>
      </c>
      <c r="I2447" s="19" t="str">
        <f t="shared" si="418"/>
        <v>N</v>
      </c>
      <c r="J2447" s="19" t="str">
        <f t="shared" si="419"/>
        <v>N</v>
      </c>
      <c r="K2447" s="19" t="str">
        <f t="shared" si="420"/>
        <v>zzzz</v>
      </c>
      <c r="L2447" s="19" t="str">
        <f t="shared" si="421"/>
        <v>HC</v>
      </c>
      <c r="M2447" s="19" t="str">
        <f t="shared" si="422"/>
        <v/>
      </c>
      <c r="N2447" s="355" t="str">
        <f t="shared" si="423"/>
        <v/>
      </c>
      <c r="O2447" s="355" t="str">
        <f t="shared" si="424"/>
        <v/>
      </c>
      <c r="P2447" s="19" t="str">
        <f t="shared" si="425"/>
        <v/>
      </c>
      <c r="Q2447" s="355">
        <f t="shared" si="426"/>
        <v>1</v>
      </c>
      <c r="R2447" s="355">
        <f t="shared" si="427"/>
        <v>2059</v>
      </c>
      <c r="S2447" s="355">
        <f t="shared" si="428"/>
        <v>2059</v>
      </c>
    </row>
    <row r="2448" spans="1:19" ht="13.5" thickBot="1" x14ac:dyDescent="0.25">
      <c r="A2448" s="19" t="s">
        <v>93</v>
      </c>
      <c r="B2448" s="19" t="s">
        <v>750</v>
      </c>
      <c r="C2448" s="19" t="s">
        <v>673</v>
      </c>
      <c r="E2448" s="353"/>
      <c r="F2448" s="19" t="s">
        <v>9</v>
      </c>
      <c r="G2448" s="354">
        <v>45309.455439814818</v>
      </c>
      <c r="H2448" s="354">
        <v>45632.591006944444</v>
      </c>
      <c r="I2448" s="19" t="str">
        <f t="shared" si="418"/>
        <v>N</v>
      </c>
      <c r="J2448" s="19" t="str">
        <f t="shared" si="419"/>
        <v>N</v>
      </c>
      <c r="K2448" s="19" t="str">
        <f t="shared" si="420"/>
        <v>zzzz</v>
      </c>
      <c r="L2448" s="19" t="str">
        <f t="shared" si="421"/>
        <v>HC</v>
      </c>
      <c r="M2448" s="19" t="str">
        <f t="shared" si="422"/>
        <v/>
      </c>
      <c r="N2448" s="355" t="str">
        <f t="shared" si="423"/>
        <v/>
      </c>
      <c r="O2448" s="355" t="str">
        <f t="shared" si="424"/>
        <v/>
      </c>
      <c r="P2448" s="19" t="str">
        <f t="shared" si="425"/>
        <v/>
      </c>
      <c r="Q2448" s="355">
        <f t="shared" si="426"/>
        <v>2</v>
      </c>
      <c r="R2448" s="355">
        <f t="shared" si="427"/>
        <v>2060</v>
      </c>
      <c r="S2448" s="355">
        <f t="shared" si="428"/>
        <v>2060</v>
      </c>
    </row>
    <row r="2449" spans="1:19" ht="13.5" thickBot="1" x14ac:dyDescent="0.25">
      <c r="A2449" s="19" t="s">
        <v>93</v>
      </c>
      <c r="B2449" s="19" t="s">
        <v>750</v>
      </c>
      <c r="C2449" s="19" t="s">
        <v>673</v>
      </c>
      <c r="E2449" s="353"/>
      <c r="F2449" s="19" t="s">
        <v>11</v>
      </c>
      <c r="G2449" s="354">
        <v>44847.585069444445</v>
      </c>
      <c r="H2449" s="354">
        <v>44847.585069444445</v>
      </c>
      <c r="I2449" s="19" t="str">
        <f t="shared" si="418"/>
        <v>N</v>
      </c>
      <c r="J2449" s="19" t="str">
        <f t="shared" si="419"/>
        <v>N</v>
      </c>
      <c r="K2449" s="19" t="str">
        <f t="shared" si="420"/>
        <v>zzzz</v>
      </c>
      <c r="L2449" s="19" t="str">
        <f t="shared" si="421"/>
        <v>HC</v>
      </c>
      <c r="M2449" s="19" t="str">
        <f t="shared" si="422"/>
        <v/>
      </c>
      <c r="N2449" s="355" t="str">
        <f t="shared" si="423"/>
        <v/>
      </c>
      <c r="O2449" s="355" t="str">
        <f t="shared" si="424"/>
        <v/>
      </c>
      <c r="P2449" s="19" t="str">
        <f t="shared" si="425"/>
        <v/>
      </c>
      <c r="Q2449" s="355">
        <f t="shared" si="426"/>
        <v>3</v>
      </c>
      <c r="R2449" s="355">
        <f t="shared" si="427"/>
        <v>2061</v>
      </c>
      <c r="S2449" s="355">
        <f t="shared" si="428"/>
        <v>2061</v>
      </c>
    </row>
    <row r="2450" spans="1:19" ht="13.5" thickBot="1" x14ac:dyDescent="0.25">
      <c r="A2450" s="19" t="s">
        <v>93</v>
      </c>
      <c r="B2450" s="19" t="s">
        <v>750</v>
      </c>
      <c r="C2450" s="19" t="s">
        <v>673</v>
      </c>
      <c r="E2450" s="353"/>
      <c r="F2450" s="19" t="s">
        <v>15</v>
      </c>
      <c r="G2450" s="354">
        <v>41431.521736111114</v>
      </c>
      <c r="H2450" s="354">
        <v>44525.576655092591</v>
      </c>
      <c r="I2450" s="19" t="str">
        <f t="shared" si="418"/>
        <v>N</v>
      </c>
      <c r="J2450" s="19" t="str">
        <f t="shared" si="419"/>
        <v>N</v>
      </c>
      <c r="K2450" s="19" t="str">
        <f t="shared" si="420"/>
        <v>zzzz</v>
      </c>
      <c r="L2450" s="19" t="str">
        <f t="shared" si="421"/>
        <v>HC</v>
      </c>
      <c r="M2450" s="19" t="str">
        <f t="shared" si="422"/>
        <v/>
      </c>
      <c r="N2450" s="355" t="str">
        <f t="shared" si="423"/>
        <v/>
      </c>
      <c r="O2450" s="355" t="str">
        <f t="shared" si="424"/>
        <v/>
      </c>
      <c r="P2450" s="19" t="str">
        <f t="shared" si="425"/>
        <v/>
      </c>
      <c r="Q2450" s="355">
        <f t="shared" si="426"/>
        <v>4</v>
      </c>
      <c r="R2450" s="355">
        <f t="shared" si="427"/>
        <v>2062</v>
      </c>
      <c r="S2450" s="355">
        <f t="shared" si="428"/>
        <v>2062</v>
      </c>
    </row>
    <row r="2451" spans="1:19" ht="13.5" thickBot="1" x14ac:dyDescent="0.25">
      <c r="A2451" s="19" t="s">
        <v>93</v>
      </c>
      <c r="B2451" s="19" t="s">
        <v>750</v>
      </c>
      <c r="C2451" s="19" t="s">
        <v>673</v>
      </c>
      <c r="E2451" s="353"/>
      <c r="F2451" s="19" t="s">
        <v>12</v>
      </c>
      <c r="G2451" s="354">
        <v>45812.648912037039</v>
      </c>
      <c r="H2451" s="354">
        <v>45812.648912037039</v>
      </c>
      <c r="I2451" s="19" t="str">
        <f t="shared" si="418"/>
        <v>N</v>
      </c>
      <c r="J2451" s="19" t="str">
        <f t="shared" si="419"/>
        <v>N</v>
      </c>
      <c r="K2451" s="19" t="str">
        <f t="shared" si="420"/>
        <v>zzzz</v>
      </c>
      <c r="L2451" s="19" t="str">
        <f t="shared" si="421"/>
        <v>HC</v>
      </c>
      <c r="M2451" s="19" t="str">
        <f t="shared" si="422"/>
        <v/>
      </c>
      <c r="N2451" s="355">
        <f t="shared" si="423"/>
        <v>5</v>
      </c>
      <c r="O2451" s="355" t="str">
        <f t="shared" si="424"/>
        <v/>
      </c>
      <c r="P2451" s="19" t="str">
        <f t="shared" si="425"/>
        <v/>
      </c>
      <c r="Q2451" s="355">
        <f t="shared" si="426"/>
        <v>5</v>
      </c>
      <c r="R2451" s="355">
        <f t="shared" si="427"/>
        <v>2063</v>
      </c>
      <c r="S2451" s="355">
        <f t="shared" si="428"/>
        <v>2063</v>
      </c>
    </row>
    <row r="2452" spans="1:19" ht="13.5" thickBot="1" x14ac:dyDescent="0.25">
      <c r="A2452" s="19" t="s">
        <v>203</v>
      </c>
      <c r="B2452" s="19" t="s">
        <v>562</v>
      </c>
      <c r="C2452" s="19" t="s">
        <v>673</v>
      </c>
      <c r="E2452" s="353">
        <v>21</v>
      </c>
      <c r="F2452" s="19" t="s">
        <v>6</v>
      </c>
      <c r="G2452" s="354">
        <v>44966.546412037038</v>
      </c>
      <c r="H2452" s="354">
        <v>45470.356446759259</v>
      </c>
      <c r="I2452" s="19" t="str">
        <f t="shared" si="418"/>
        <v>N</v>
      </c>
      <c r="J2452" s="19" t="str">
        <f t="shared" si="419"/>
        <v>N</v>
      </c>
      <c r="K2452" s="19" t="str">
        <f t="shared" si="420"/>
        <v>zzzz</v>
      </c>
      <c r="L2452" s="19" t="str">
        <f t="shared" si="421"/>
        <v>HV</v>
      </c>
      <c r="M2452" s="19" t="str">
        <f t="shared" si="422"/>
        <v/>
      </c>
      <c r="N2452" s="355" t="str">
        <f t="shared" si="423"/>
        <v/>
      </c>
      <c r="O2452" s="355" t="str">
        <f t="shared" si="424"/>
        <v/>
      </c>
      <c r="P2452" s="19" t="str">
        <f t="shared" si="425"/>
        <v/>
      </c>
      <c r="Q2452" s="355">
        <f t="shared" si="426"/>
        <v>1</v>
      </c>
      <c r="R2452" s="355">
        <f t="shared" si="427"/>
        <v>2064</v>
      </c>
      <c r="S2452" s="355">
        <f t="shared" si="428"/>
        <v>2064</v>
      </c>
    </row>
    <row r="2453" spans="1:19" ht="13.5" thickBot="1" x14ac:dyDescent="0.25">
      <c r="A2453" s="19" t="s">
        <v>203</v>
      </c>
      <c r="B2453" s="19" t="s">
        <v>562</v>
      </c>
      <c r="C2453" s="19" t="s">
        <v>673</v>
      </c>
      <c r="E2453" s="353">
        <v>5</v>
      </c>
      <c r="F2453" s="19" t="s">
        <v>7</v>
      </c>
      <c r="G2453" s="354">
        <v>35656.607395833336</v>
      </c>
      <c r="H2453" s="354">
        <v>44902.541504629633</v>
      </c>
      <c r="I2453" s="19" t="str">
        <f t="shared" si="418"/>
        <v>N</v>
      </c>
      <c r="J2453" s="19" t="str">
        <f t="shared" si="419"/>
        <v>N</v>
      </c>
      <c r="K2453" s="19" t="str">
        <f t="shared" si="420"/>
        <v>zzzz</v>
      </c>
      <c r="L2453" s="19" t="str">
        <f t="shared" si="421"/>
        <v>HV</v>
      </c>
      <c r="M2453" s="19" t="str">
        <f t="shared" si="422"/>
        <v/>
      </c>
      <c r="N2453" s="355" t="str">
        <f t="shared" si="423"/>
        <v/>
      </c>
      <c r="O2453" s="355" t="str">
        <f t="shared" si="424"/>
        <v/>
      </c>
      <c r="P2453" s="19" t="str">
        <f t="shared" si="425"/>
        <v/>
      </c>
      <c r="Q2453" s="355">
        <f t="shared" si="426"/>
        <v>2</v>
      </c>
      <c r="R2453" s="355">
        <f t="shared" si="427"/>
        <v>2065</v>
      </c>
      <c r="S2453" s="355">
        <f t="shared" si="428"/>
        <v>2065</v>
      </c>
    </row>
    <row r="2454" spans="1:19" ht="13.5" thickBot="1" x14ac:dyDescent="0.25">
      <c r="A2454" s="19" t="s">
        <v>203</v>
      </c>
      <c r="B2454" s="19" t="s">
        <v>562</v>
      </c>
      <c r="C2454" s="19" t="s">
        <v>673</v>
      </c>
      <c r="E2454" s="353">
        <v>16</v>
      </c>
      <c r="F2454" s="19" t="s">
        <v>8</v>
      </c>
      <c r="G2454" s="354">
        <v>35656.607395833336</v>
      </c>
      <c r="H2454" s="354">
        <v>45565.533541666664</v>
      </c>
      <c r="I2454" s="19" t="str">
        <f t="shared" si="418"/>
        <v>N</v>
      </c>
      <c r="J2454" s="19" t="str">
        <f t="shared" si="419"/>
        <v>N</v>
      </c>
      <c r="K2454" s="19" t="str">
        <f t="shared" si="420"/>
        <v>zzzz</v>
      </c>
      <c r="L2454" s="19" t="str">
        <f t="shared" si="421"/>
        <v>HV</v>
      </c>
      <c r="M2454" s="19" t="str">
        <f t="shared" si="422"/>
        <v/>
      </c>
      <c r="N2454" s="355" t="str">
        <f t="shared" si="423"/>
        <v/>
      </c>
      <c r="O2454" s="355" t="str">
        <f t="shared" si="424"/>
        <v/>
      </c>
      <c r="P2454" s="19" t="str">
        <f t="shared" si="425"/>
        <v/>
      </c>
      <c r="Q2454" s="355">
        <f t="shared" si="426"/>
        <v>3</v>
      </c>
      <c r="R2454" s="355">
        <f t="shared" si="427"/>
        <v>2066</v>
      </c>
      <c r="S2454" s="355">
        <f t="shared" si="428"/>
        <v>2066</v>
      </c>
    </row>
    <row r="2455" spans="1:19" ht="13.5" thickBot="1" x14ac:dyDescent="0.25">
      <c r="A2455" s="19" t="s">
        <v>203</v>
      </c>
      <c r="B2455" s="19" t="s">
        <v>562</v>
      </c>
      <c r="C2455" s="19" t="s">
        <v>673</v>
      </c>
      <c r="E2455" s="353">
        <v>16</v>
      </c>
      <c r="F2455" s="19" t="s">
        <v>16</v>
      </c>
      <c r="G2455" s="354">
        <v>35656.607395833336</v>
      </c>
      <c r="H2455" s="354">
        <v>45638.517199074071</v>
      </c>
      <c r="I2455" s="19" t="str">
        <f t="shared" si="418"/>
        <v>N</v>
      </c>
      <c r="J2455" s="19" t="str">
        <f t="shared" si="419"/>
        <v>N</v>
      </c>
      <c r="K2455" s="19" t="str">
        <f t="shared" si="420"/>
        <v>zzzz</v>
      </c>
      <c r="L2455" s="19" t="str">
        <f t="shared" si="421"/>
        <v>HV</v>
      </c>
      <c r="M2455" s="19" t="str">
        <f t="shared" si="422"/>
        <v/>
      </c>
      <c r="N2455" s="355" t="str">
        <f t="shared" si="423"/>
        <v/>
      </c>
      <c r="O2455" s="355" t="str">
        <f t="shared" si="424"/>
        <v/>
      </c>
      <c r="P2455" s="19" t="str">
        <f t="shared" si="425"/>
        <v/>
      </c>
      <c r="Q2455" s="355">
        <f t="shared" si="426"/>
        <v>4</v>
      </c>
      <c r="R2455" s="355">
        <f t="shared" si="427"/>
        <v>2067</v>
      </c>
      <c r="S2455" s="355">
        <f t="shared" si="428"/>
        <v>2067</v>
      </c>
    </row>
    <row r="2456" spans="1:19" ht="13.5" thickBot="1" x14ac:dyDescent="0.25">
      <c r="A2456" s="19" t="s">
        <v>203</v>
      </c>
      <c r="B2456" s="19" t="s">
        <v>562</v>
      </c>
      <c r="C2456" s="19" t="s">
        <v>673</v>
      </c>
      <c r="E2456" s="353">
        <v>21</v>
      </c>
      <c r="F2456" s="19" t="s">
        <v>9</v>
      </c>
      <c r="G2456" s="354">
        <v>39468.508923611109</v>
      </c>
      <c r="H2456" s="354">
        <v>45453.45820601852</v>
      </c>
      <c r="I2456" s="19" t="str">
        <f t="shared" si="418"/>
        <v>N</v>
      </c>
      <c r="J2456" s="19" t="str">
        <f t="shared" si="419"/>
        <v>N</v>
      </c>
      <c r="K2456" s="19" t="str">
        <f t="shared" si="420"/>
        <v>zzzz</v>
      </c>
      <c r="L2456" s="19" t="str">
        <f t="shared" si="421"/>
        <v>HV</v>
      </c>
      <c r="M2456" s="19" t="str">
        <f t="shared" si="422"/>
        <v/>
      </c>
      <c r="N2456" s="355" t="str">
        <f t="shared" si="423"/>
        <v/>
      </c>
      <c r="O2456" s="355" t="str">
        <f t="shared" si="424"/>
        <v/>
      </c>
      <c r="P2456" s="19" t="str">
        <f t="shared" si="425"/>
        <v/>
      </c>
      <c r="Q2456" s="355">
        <f t="shared" si="426"/>
        <v>5</v>
      </c>
      <c r="R2456" s="355">
        <f t="shared" si="427"/>
        <v>2068</v>
      </c>
      <c r="S2456" s="355">
        <f t="shared" si="428"/>
        <v>2068</v>
      </c>
    </row>
    <row r="2457" spans="1:19" ht="13.5" thickBot="1" x14ac:dyDescent="0.25">
      <c r="A2457" s="19" t="s">
        <v>203</v>
      </c>
      <c r="B2457" s="19" t="s">
        <v>562</v>
      </c>
      <c r="C2457" s="19" t="s">
        <v>673</v>
      </c>
      <c r="E2457" s="353"/>
      <c r="F2457" s="19" t="s">
        <v>10</v>
      </c>
      <c r="G2457" s="354">
        <v>36251.382361111115</v>
      </c>
      <c r="H2457" s="354">
        <v>45677.366493055553</v>
      </c>
      <c r="I2457" s="19" t="str">
        <f t="shared" si="418"/>
        <v>N</v>
      </c>
      <c r="J2457" s="19" t="str">
        <f t="shared" si="419"/>
        <v>N</v>
      </c>
      <c r="K2457" s="19" t="str">
        <f t="shared" si="420"/>
        <v>zzzz</v>
      </c>
      <c r="L2457" s="19" t="str">
        <f t="shared" si="421"/>
        <v>HV</v>
      </c>
      <c r="M2457" s="19" t="str">
        <f t="shared" si="422"/>
        <v/>
      </c>
      <c r="N2457" s="355" t="str">
        <f t="shared" si="423"/>
        <v/>
      </c>
      <c r="O2457" s="355" t="str">
        <f t="shared" si="424"/>
        <v/>
      </c>
      <c r="P2457" s="19" t="str">
        <f t="shared" si="425"/>
        <v/>
      </c>
      <c r="Q2457" s="355">
        <f t="shared" si="426"/>
        <v>6</v>
      </c>
      <c r="R2457" s="355">
        <f t="shared" si="427"/>
        <v>2069</v>
      </c>
      <c r="S2457" s="355">
        <f t="shared" si="428"/>
        <v>2069</v>
      </c>
    </row>
    <row r="2458" spans="1:19" ht="13.5" thickBot="1" x14ac:dyDescent="0.25">
      <c r="A2458" s="353" t="s">
        <v>203</v>
      </c>
      <c r="B2458" s="353" t="s">
        <v>562</v>
      </c>
      <c r="C2458" s="353" t="s">
        <v>673</v>
      </c>
      <c r="E2458" s="353"/>
      <c r="F2458" s="353" t="s">
        <v>11</v>
      </c>
      <c r="G2458" s="354">
        <v>42870</v>
      </c>
      <c r="H2458" s="354">
        <v>45258.636550925927</v>
      </c>
      <c r="I2458" s="19" t="str">
        <f t="shared" si="418"/>
        <v>N</v>
      </c>
      <c r="J2458" s="19" t="str">
        <f t="shared" si="419"/>
        <v>N</v>
      </c>
      <c r="K2458" s="19" t="str">
        <f t="shared" si="420"/>
        <v>zzzz</v>
      </c>
      <c r="L2458" s="19" t="str">
        <f t="shared" si="421"/>
        <v>HV</v>
      </c>
      <c r="M2458" s="19" t="str">
        <f t="shared" si="422"/>
        <v/>
      </c>
      <c r="N2458" s="355" t="str">
        <f t="shared" si="423"/>
        <v/>
      </c>
      <c r="O2458" s="355" t="str">
        <f t="shared" si="424"/>
        <v/>
      </c>
      <c r="P2458" s="19" t="str">
        <f t="shared" si="425"/>
        <v/>
      </c>
      <c r="Q2458" s="355">
        <f t="shared" si="426"/>
        <v>7</v>
      </c>
      <c r="R2458" s="355">
        <f t="shared" si="427"/>
        <v>2070</v>
      </c>
      <c r="S2458" s="355">
        <f t="shared" si="428"/>
        <v>2070</v>
      </c>
    </row>
    <row r="2459" spans="1:19" ht="13.5" thickBot="1" x14ac:dyDescent="0.25">
      <c r="A2459" s="353" t="s">
        <v>203</v>
      </c>
      <c r="B2459" s="353" t="s">
        <v>562</v>
      </c>
      <c r="C2459" s="353" t="s">
        <v>673</v>
      </c>
      <c r="E2459" s="353">
        <v>21</v>
      </c>
      <c r="F2459" s="353" t="s">
        <v>15</v>
      </c>
      <c r="G2459" s="354">
        <v>38105.445011574076</v>
      </c>
      <c r="H2459" s="354">
        <v>44978.611620370371</v>
      </c>
      <c r="I2459" s="19" t="str">
        <f t="shared" si="418"/>
        <v>N</v>
      </c>
      <c r="J2459" s="19" t="str">
        <f t="shared" si="419"/>
        <v>N</v>
      </c>
      <c r="K2459" s="19" t="str">
        <f t="shared" si="420"/>
        <v>zzzz</v>
      </c>
      <c r="L2459" s="19" t="str">
        <f t="shared" si="421"/>
        <v>HV</v>
      </c>
      <c r="M2459" s="353" t="str">
        <f t="shared" si="422"/>
        <v/>
      </c>
      <c r="N2459" s="356" t="str">
        <f t="shared" si="423"/>
        <v/>
      </c>
      <c r="O2459" s="356" t="str">
        <f t="shared" si="424"/>
        <v/>
      </c>
      <c r="P2459" s="353" t="str">
        <f t="shared" si="425"/>
        <v/>
      </c>
      <c r="Q2459" s="356">
        <f t="shared" si="426"/>
        <v>8</v>
      </c>
      <c r="R2459" s="356">
        <f t="shared" si="427"/>
        <v>2071</v>
      </c>
      <c r="S2459" s="356">
        <f t="shared" si="428"/>
        <v>2071</v>
      </c>
    </row>
    <row r="2460" spans="1:19" ht="13.5" thickBot="1" x14ac:dyDescent="0.25">
      <c r="A2460" s="353" t="s">
        <v>203</v>
      </c>
      <c r="B2460" s="353" t="s">
        <v>562</v>
      </c>
      <c r="C2460" s="353" t="s">
        <v>673</v>
      </c>
      <c r="E2460" s="353">
        <v>6</v>
      </c>
      <c r="F2460" s="353" t="s">
        <v>12</v>
      </c>
      <c r="G2460" s="354">
        <v>40576.361608796295</v>
      </c>
      <c r="H2460" s="354">
        <v>45632.436261574076</v>
      </c>
      <c r="I2460" s="19" t="str">
        <f t="shared" si="418"/>
        <v>N</v>
      </c>
      <c r="J2460" s="19" t="str">
        <f t="shared" si="419"/>
        <v>N</v>
      </c>
      <c r="K2460" s="19" t="str">
        <f t="shared" si="420"/>
        <v>zzzz</v>
      </c>
      <c r="L2460" s="19" t="str">
        <f t="shared" si="421"/>
        <v>HV</v>
      </c>
      <c r="M2460" s="353" t="str">
        <f t="shared" si="422"/>
        <v/>
      </c>
      <c r="N2460" s="356" t="str">
        <f t="shared" si="423"/>
        <v/>
      </c>
      <c r="O2460" s="356" t="str">
        <f t="shared" si="424"/>
        <v/>
      </c>
      <c r="P2460" s="353" t="str">
        <f t="shared" si="425"/>
        <v/>
      </c>
      <c r="Q2460" s="356">
        <f t="shared" si="426"/>
        <v>9</v>
      </c>
      <c r="R2460" s="356">
        <f t="shared" si="427"/>
        <v>2072</v>
      </c>
      <c r="S2460" s="356">
        <f t="shared" si="428"/>
        <v>2072</v>
      </c>
    </row>
    <row r="2461" spans="1:19" ht="13.5" thickBot="1" x14ac:dyDescent="0.25">
      <c r="A2461" s="19" t="s">
        <v>203</v>
      </c>
      <c r="B2461" s="19" t="s">
        <v>562</v>
      </c>
      <c r="C2461" s="19" t="s">
        <v>673</v>
      </c>
      <c r="E2461" s="353"/>
      <c r="F2461" s="19" t="s">
        <v>13</v>
      </c>
      <c r="G2461" s="354">
        <v>35656.607395833336</v>
      </c>
      <c r="H2461" s="354">
        <v>45503.697465277779</v>
      </c>
      <c r="I2461" s="19" t="str">
        <f t="shared" si="418"/>
        <v>N</v>
      </c>
      <c r="J2461" s="19" t="str">
        <f t="shared" si="419"/>
        <v>N</v>
      </c>
      <c r="K2461" s="19" t="str">
        <f t="shared" si="420"/>
        <v>zzzz</v>
      </c>
      <c r="L2461" s="19" t="str">
        <f t="shared" si="421"/>
        <v>HV</v>
      </c>
      <c r="M2461" s="19" t="str">
        <f t="shared" si="422"/>
        <v/>
      </c>
      <c r="N2461" s="355">
        <f t="shared" si="423"/>
        <v>10</v>
      </c>
      <c r="O2461" s="355" t="str">
        <f t="shared" si="424"/>
        <v/>
      </c>
      <c r="P2461" s="19" t="str">
        <f t="shared" si="425"/>
        <v/>
      </c>
      <c r="Q2461" s="355">
        <f t="shared" si="426"/>
        <v>10</v>
      </c>
      <c r="R2461" s="355">
        <f t="shared" si="427"/>
        <v>2073</v>
      </c>
      <c r="S2461" s="355">
        <f t="shared" si="428"/>
        <v>2073</v>
      </c>
    </row>
    <row r="2462" spans="1:19" ht="13.5" thickBot="1" x14ac:dyDescent="0.25">
      <c r="A2462" s="353" t="s">
        <v>193</v>
      </c>
      <c r="B2462" s="353" t="s">
        <v>570</v>
      </c>
      <c r="C2462" s="353" t="s">
        <v>673</v>
      </c>
      <c r="E2462" s="353">
        <v>19</v>
      </c>
      <c r="F2462" s="353" t="s">
        <v>6</v>
      </c>
      <c r="G2462" s="354">
        <v>41710.380833333336</v>
      </c>
      <c r="H2462" s="354">
        <v>45470.355902777781</v>
      </c>
      <c r="I2462" s="19" t="str">
        <f t="shared" si="418"/>
        <v>N</v>
      </c>
      <c r="J2462" s="19" t="str">
        <f t="shared" si="419"/>
        <v>N</v>
      </c>
      <c r="K2462" s="19" t="str">
        <f t="shared" si="420"/>
        <v>zzzz</v>
      </c>
      <c r="L2462" s="19" t="str">
        <f t="shared" si="421"/>
        <v>HW</v>
      </c>
      <c r="M2462" s="353" t="str">
        <f t="shared" si="422"/>
        <v/>
      </c>
      <c r="N2462" s="356" t="str">
        <f t="shared" si="423"/>
        <v/>
      </c>
      <c r="O2462" s="356" t="str">
        <f t="shared" si="424"/>
        <v/>
      </c>
      <c r="P2462" s="353" t="str">
        <f t="shared" si="425"/>
        <v/>
      </c>
      <c r="Q2462" s="356">
        <f t="shared" si="426"/>
        <v>1</v>
      </c>
      <c r="R2462" s="356">
        <f t="shared" si="427"/>
        <v>2074</v>
      </c>
      <c r="S2462" s="356">
        <f t="shared" si="428"/>
        <v>2074</v>
      </c>
    </row>
    <row r="2463" spans="1:19" ht="13.5" thickBot="1" x14ac:dyDescent="0.25">
      <c r="A2463" s="19" t="s">
        <v>193</v>
      </c>
      <c r="B2463" s="19" t="s">
        <v>570</v>
      </c>
      <c r="C2463" s="19" t="s">
        <v>673</v>
      </c>
      <c r="E2463" s="353"/>
      <c r="F2463" s="19" t="s">
        <v>7</v>
      </c>
      <c r="G2463" s="354">
        <v>36937.521944444445</v>
      </c>
      <c r="H2463" s="354">
        <v>41598.407743055555</v>
      </c>
      <c r="I2463" s="19" t="str">
        <f t="shared" si="418"/>
        <v>N</v>
      </c>
      <c r="J2463" s="19" t="str">
        <f t="shared" si="419"/>
        <v>N</v>
      </c>
      <c r="K2463" s="19" t="str">
        <f t="shared" si="420"/>
        <v>zzzz</v>
      </c>
      <c r="L2463" s="19" t="str">
        <f t="shared" si="421"/>
        <v>HW</v>
      </c>
      <c r="M2463" s="19" t="str">
        <f t="shared" si="422"/>
        <v/>
      </c>
      <c r="N2463" s="355" t="str">
        <f t="shared" si="423"/>
        <v/>
      </c>
      <c r="O2463" s="355" t="str">
        <f t="shared" si="424"/>
        <v/>
      </c>
      <c r="P2463" s="19" t="str">
        <f t="shared" si="425"/>
        <v/>
      </c>
      <c r="Q2463" s="355">
        <f t="shared" si="426"/>
        <v>2</v>
      </c>
      <c r="R2463" s="355">
        <f t="shared" si="427"/>
        <v>2075</v>
      </c>
      <c r="S2463" s="355">
        <f t="shared" si="428"/>
        <v>2075</v>
      </c>
    </row>
    <row r="2464" spans="1:19" ht="13.5" thickBot="1" x14ac:dyDescent="0.25">
      <c r="A2464" s="19" t="s">
        <v>193</v>
      </c>
      <c r="B2464" s="19" t="s">
        <v>570</v>
      </c>
      <c r="C2464" s="19" t="s">
        <v>673</v>
      </c>
      <c r="E2464" s="353">
        <v>14</v>
      </c>
      <c r="F2464" s="19" t="s">
        <v>8</v>
      </c>
      <c r="G2464" s="354">
        <v>35656.607083333336</v>
      </c>
      <c r="H2464" s="354">
        <v>45565.532824074071</v>
      </c>
      <c r="I2464" s="19" t="str">
        <f t="shared" si="418"/>
        <v>N</v>
      </c>
      <c r="J2464" s="19" t="str">
        <f t="shared" si="419"/>
        <v>N</v>
      </c>
      <c r="K2464" s="19" t="str">
        <f t="shared" si="420"/>
        <v>zzzz</v>
      </c>
      <c r="L2464" s="19" t="str">
        <f t="shared" si="421"/>
        <v>HW</v>
      </c>
      <c r="M2464" s="19" t="str">
        <f t="shared" si="422"/>
        <v/>
      </c>
      <c r="N2464" s="355" t="str">
        <f t="shared" si="423"/>
        <v/>
      </c>
      <c r="O2464" s="355" t="str">
        <f t="shared" si="424"/>
        <v/>
      </c>
      <c r="P2464" s="19" t="str">
        <f t="shared" si="425"/>
        <v/>
      </c>
      <c r="Q2464" s="355">
        <f t="shared" si="426"/>
        <v>3</v>
      </c>
      <c r="R2464" s="355">
        <f t="shared" si="427"/>
        <v>2076</v>
      </c>
      <c r="S2464" s="355">
        <f t="shared" si="428"/>
        <v>2076</v>
      </c>
    </row>
    <row r="2465" spans="1:19" ht="13.5" thickBot="1" x14ac:dyDescent="0.25">
      <c r="A2465" s="19" t="s">
        <v>193</v>
      </c>
      <c r="B2465" s="19" t="s">
        <v>570</v>
      </c>
      <c r="C2465" s="19" t="s">
        <v>673</v>
      </c>
      <c r="E2465" s="353">
        <v>14</v>
      </c>
      <c r="F2465" s="19" t="s">
        <v>16</v>
      </c>
      <c r="G2465" s="354">
        <v>44309.521597222221</v>
      </c>
      <c r="H2465" s="354">
        <v>45831.364386574074</v>
      </c>
      <c r="I2465" s="19" t="str">
        <f t="shared" si="418"/>
        <v>N</v>
      </c>
      <c r="J2465" s="19" t="str">
        <f t="shared" si="419"/>
        <v>N</v>
      </c>
      <c r="K2465" s="19" t="str">
        <f t="shared" si="420"/>
        <v>zzzz</v>
      </c>
      <c r="L2465" s="19" t="str">
        <f t="shared" si="421"/>
        <v>HW</v>
      </c>
      <c r="M2465" s="19" t="str">
        <f t="shared" si="422"/>
        <v/>
      </c>
      <c r="N2465" s="355" t="str">
        <f t="shared" si="423"/>
        <v/>
      </c>
      <c r="O2465" s="355" t="str">
        <f t="shared" si="424"/>
        <v/>
      </c>
      <c r="P2465" s="19" t="str">
        <f t="shared" si="425"/>
        <v/>
      </c>
      <c r="Q2465" s="355">
        <f t="shared" si="426"/>
        <v>4</v>
      </c>
      <c r="R2465" s="355">
        <f t="shared" si="427"/>
        <v>2077</v>
      </c>
      <c r="S2465" s="355">
        <f t="shared" si="428"/>
        <v>2077</v>
      </c>
    </row>
    <row r="2466" spans="1:19" ht="13.5" thickBot="1" x14ac:dyDescent="0.25">
      <c r="A2466" s="19" t="s">
        <v>193</v>
      </c>
      <c r="B2466" s="19" t="s">
        <v>570</v>
      </c>
      <c r="C2466" s="19" t="s">
        <v>673</v>
      </c>
      <c r="E2466" s="353">
        <v>19</v>
      </c>
      <c r="F2466" s="19" t="s">
        <v>9</v>
      </c>
      <c r="G2466" s="354">
        <v>39301.450381944444</v>
      </c>
      <c r="H2466" s="354">
        <v>45453.460856481484</v>
      </c>
      <c r="I2466" s="19" t="str">
        <f t="shared" si="418"/>
        <v>N</v>
      </c>
      <c r="J2466" s="19" t="str">
        <f t="shared" si="419"/>
        <v>N</v>
      </c>
      <c r="K2466" s="19" t="str">
        <f t="shared" si="420"/>
        <v>zzzz</v>
      </c>
      <c r="L2466" s="19" t="str">
        <f t="shared" si="421"/>
        <v>HW</v>
      </c>
      <c r="M2466" s="19" t="str">
        <f t="shared" si="422"/>
        <v/>
      </c>
      <c r="N2466" s="355" t="str">
        <f t="shared" si="423"/>
        <v/>
      </c>
      <c r="O2466" s="355" t="str">
        <f t="shared" si="424"/>
        <v/>
      </c>
      <c r="P2466" s="19" t="str">
        <f t="shared" si="425"/>
        <v/>
      </c>
      <c r="Q2466" s="355">
        <f t="shared" si="426"/>
        <v>5</v>
      </c>
      <c r="R2466" s="355">
        <f t="shared" si="427"/>
        <v>2078</v>
      </c>
      <c r="S2466" s="355">
        <f t="shared" si="428"/>
        <v>2078</v>
      </c>
    </row>
    <row r="2467" spans="1:19" ht="13.5" thickBot="1" x14ac:dyDescent="0.25">
      <c r="A2467" s="353" t="s">
        <v>193</v>
      </c>
      <c r="B2467" s="353" t="s">
        <v>570</v>
      </c>
      <c r="C2467" s="353" t="s">
        <v>673</v>
      </c>
      <c r="E2467" s="353"/>
      <c r="F2467" s="353" t="s">
        <v>10</v>
      </c>
      <c r="G2467" s="354">
        <v>44239.420104166667</v>
      </c>
      <c r="H2467" s="354">
        <v>45453.649513888886</v>
      </c>
      <c r="I2467" s="19" t="str">
        <f t="shared" si="418"/>
        <v>N</v>
      </c>
      <c r="J2467" s="19" t="str">
        <f t="shared" si="419"/>
        <v>N</v>
      </c>
      <c r="K2467" s="19" t="str">
        <f t="shared" si="420"/>
        <v>zzzz</v>
      </c>
      <c r="L2467" s="19" t="str">
        <f t="shared" si="421"/>
        <v>HW</v>
      </c>
      <c r="M2467" s="19" t="str">
        <f t="shared" si="422"/>
        <v/>
      </c>
      <c r="N2467" s="355" t="str">
        <f t="shared" si="423"/>
        <v/>
      </c>
      <c r="O2467" s="355" t="str">
        <f t="shared" si="424"/>
        <v/>
      </c>
      <c r="P2467" s="19" t="str">
        <f t="shared" si="425"/>
        <v/>
      </c>
      <c r="Q2467" s="355">
        <f t="shared" si="426"/>
        <v>6</v>
      </c>
      <c r="R2467" s="355">
        <f t="shared" si="427"/>
        <v>2079</v>
      </c>
      <c r="S2467" s="355">
        <f t="shared" si="428"/>
        <v>2079</v>
      </c>
    </row>
    <row r="2468" spans="1:19" ht="13.5" thickBot="1" x14ac:dyDescent="0.25">
      <c r="A2468" s="19" t="s">
        <v>193</v>
      </c>
      <c r="B2468" s="19" t="s">
        <v>570</v>
      </c>
      <c r="C2468" s="19" t="s">
        <v>673</v>
      </c>
      <c r="E2468" s="353"/>
      <c r="F2468" s="19" t="s">
        <v>11</v>
      </c>
      <c r="G2468" s="354">
        <v>42870</v>
      </c>
      <c r="H2468" s="354">
        <v>45258.640138888892</v>
      </c>
      <c r="I2468" s="19" t="str">
        <f t="shared" si="418"/>
        <v>N</v>
      </c>
      <c r="J2468" s="19" t="str">
        <f t="shared" si="419"/>
        <v>N</v>
      </c>
      <c r="K2468" s="19" t="str">
        <f t="shared" si="420"/>
        <v>zzzz</v>
      </c>
      <c r="L2468" s="19" t="str">
        <f t="shared" si="421"/>
        <v>HW</v>
      </c>
      <c r="M2468" s="19" t="str">
        <f t="shared" si="422"/>
        <v/>
      </c>
      <c r="N2468" s="355" t="str">
        <f t="shared" si="423"/>
        <v/>
      </c>
      <c r="O2468" s="355" t="str">
        <f t="shared" si="424"/>
        <v/>
      </c>
      <c r="P2468" s="19" t="str">
        <f t="shared" si="425"/>
        <v/>
      </c>
      <c r="Q2468" s="355">
        <f t="shared" si="426"/>
        <v>7</v>
      </c>
      <c r="R2468" s="355">
        <f t="shared" si="427"/>
        <v>2080</v>
      </c>
      <c r="S2468" s="355">
        <f t="shared" si="428"/>
        <v>2080</v>
      </c>
    </row>
    <row r="2469" spans="1:19" ht="13.5" thickBot="1" x14ac:dyDescent="0.25">
      <c r="A2469" s="19" t="s">
        <v>193</v>
      </c>
      <c r="B2469" s="19" t="s">
        <v>570</v>
      </c>
      <c r="C2469" s="19" t="s">
        <v>673</v>
      </c>
      <c r="E2469" s="353">
        <v>19</v>
      </c>
      <c r="F2469" s="19" t="s">
        <v>15</v>
      </c>
      <c r="G2469" s="354">
        <v>43551.54550925926</v>
      </c>
      <c r="H2469" s="354">
        <v>44978.611261574071</v>
      </c>
      <c r="I2469" s="19" t="str">
        <f t="shared" si="418"/>
        <v>N</v>
      </c>
      <c r="J2469" s="19" t="str">
        <f t="shared" si="419"/>
        <v>N</v>
      </c>
      <c r="K2469" s="19" t="str">
        <f t="shared" si="420"/>
        <v>zzzz</v>
      </c>
      <c r="L2469" s="19" t="str">
        <f t="shared" si="421"/>
        <v>HW</v>
      </c>
      <c r="M2469" s="19" t="str">
        <f t="shared" si="422"/>
        <v/>
      </c>
      <c r="N2469" s="355" t="str">
        <f t="shared" si="423"/>
        <v/>
      </c>
      <c r="O2469" s="355" t="str">
        <f t="shared" si="424"/>
        <v/>
      </c>
      <c r="P2469" s="19" t="str">
        <f t="shared" si="425"/>
        <v/>
      </c>
      <c r="Q2469" s="355">
        <f t="shared" si="426"/>
        <v>8</v>
      </c>
      <c r="R2469" s="355">
        <f t="shared" si="427"/>
        <v>2081</v>
      </c>
      <c r="S2469" s="355">
        <f t="shared" si="428"/>
        <v>2081</v>
      </c>
    </row>
    <row r="2470" spans="1:19" ht="13.5" thickBot="1" x14ac:dyDescent="0.25">
      <c r="A2470" s="353" t="s">
        <v>193</v>
      </c>
      <c r="B2470" s="353" t="s">
        <v>570</v>
      </c>
      <c r="C2470" s="353" t="s">
        <v>673</v>
      </c>
      <c r="E2470" s="353"/>
      <c r="F2470" s="353" t="s">
        <v>12</v>
      </c>
      <c r="G2470" s="354">
        <v>35656.607083333336</v>
      </c>
      <c r="H2470" s="354">
        <v>44784.433136574073</v>
      </c>
      <c r="I2470" s="19" t="str">
        <f t="shared" si="418"/>
        <v>N</v>
      </c>
      <c r="J2470" s="19" t="str">
        <f t="shared" si="419"/>
        <v>N</v>
      </c>
      <c r="K2470" s="19" t="str">
        <f t="shared" si="420"/>
        <v>zzzz</v>
      </c>
      <c r="L2470" s="19" t="str">
        <f t="shared" si="421"/>
        <v>HW</v>
      </c>
      <c r="M2470" s="353" t="str">
        <f t="shared" si="422"/>
        <v/>
      </c>
      <c r="N2470" s="356" t="str">
        <f t="shared" si="423"/>
        <v/>
      </c>
      <c r="O2470" s="356" t="str">
        <f t="shared" si="424"/>
        <v/>
      </c>
      <c r="P2470" s="353" t="str">
        <f t="shared" si="425"/>
        <v/>
      </c>
      <c r="Q2470" s="356">
        <f t="shared" si="426"/>
        <v>9</v>
      </c>
      <c r="R2470" s="356">
        <f t="shared" si="427"/>
        <v>2082</v>
      </c>
      <c r="S2470" s="356">
        <f t="shared" si="428"/>
        <v>2082</v>
      </c>
    </row>
    <row r="2471" spans="1:19" ht="13.5" thickBot="1" x14ac:dyDescent="0.25">
      <c r="A2471" s="353" t="s">
        <v>193</v>
      </c>
      <c r="B2471" s="353" t="s">
        <v>570</v>
      </c>
      <c r="C2471" s="353" t="s">
        <v>673</v>
      </c>
      <c r="E2471" s="353"/>
      <c r="F2471" s="353" t="s">
        <v>13</v>
      </c>
      <c r="G2471" s="354">
        <v>35656.607083333336</v>
      </c>
      <c r="H2471" s="354">
        <v>45503.698472222219</v>
      </c>
      <c r="I2471" s="19" t="str">
        <f t="shared" si="418"/>
        <v>N</v>
      </c>
      <c r="J2471" s="19" t="str">
        <f t="shared" si="419"/>
        <v>N</v>
      </c>
      <c r="K2471" s="19" t="str">
        <f t="shared" si="420"/>
        <v>zzzz</v>
      </c>
      <c r="L2471" s="19" t="str">
        <f t="shared" si="421"/>
        <v>HW</v>
      </c>
      <c r="M2471" s="19" t="str">
        <f t="shared" si="422"/>
        <v/>
      </c>
      <c r="N2471" s="355">
        <f t="shared" si="423"/>
        <v>10</v>
      </c>
      <c r="O2471" s="355" t="str">
        <f t="shared" si="424"/>
        <v/>
      </c>
      <c r="P2471" s="19" t="str">
        <f t="shared" si="425"/>
        <v/>
      </c>
      <c r="Q2471" s="355">
        <f t="shared" si="426"/>
        <v>10</v>
      </c>
      <c r="R2471" s="355">
        <f t="shared" si="427"/>
        <v>2083</v>
      </c>
      <c r="S2471" s="355">
        <f t="shared" si="428"/>
        <v>2083</v>
      </c>
    </row>
    <row r="2472" spans="1:19" ht="13.5" thickBot="1" x14ac:dyDescent="0.25">
      <c r="A2472" s="19" t="s">
        <v>243</v>
      </c>
      <c r="B2472" s="19" t="s">
        <v>1126</v>
      </c>
      <c r="C2472" s="19" t="s">
        <v>673</v>
      </c>
      <c r="E2472" s="353"/>
      <c r="F2472" s="19" t="s">
        <v>6</v>
      </c>
      <c r="G2472" s="354">
        <v>45314.453402777777</v>
      </c>
      <c r="H2472" s="354">
        <v>45314.453402777777</v>
      </c>
      <c r="I2472" s="19" t="str">
        <f t="shared" si="418"/>
        <v>N</v>
      </c>
      <c r="J2472" s="19" t="str">
        <f t="shared" si="419"/>
        <v>N</v>
      </c>
      <c r="K2472" s="19" t="str">
        <f t="shared" si="420"/>
        <v>zzzz</v>
      </c>
      <c r="L2472" s="19" t="str">
        <f t="shared" si="421"/>
        <v>KW</v>
      </c>
      <c r="M2472" s="19" t="str">
        <f t="shared" si="422"/>
        <v/>
      </c>
      <c r="N2472" s="355" t="str">
        <f t="shared" si="423"/>
        <v/>
      </c>
      <c r="O2472" s="355" t="str">
        <f t="shared" si="424"/>
        <v/>
      </c>
      <c r="P2472" s="19" t="str">
        <f t="shared" si="425"/>
        <v/>
      </c>
      <c r="Q2472" s="355">
        <f t="shared" si="426"/>
        <v>1</v>
      </c>
      <c r="R2472" s="355">
        <f t="shared" si="427"/>
        <v>2084</v>
      </c>
      <c r="S2472" s="355">
        <f t="shared" si="428"/>
        <v>2084</v>
      </c>
    </row>
    <row r="2473" spans="1:19" ht="13.5" thickBot="1" x14ac:dyDescent="0.25">
      <c r="A2473" s="19" t="s">
        <v>243</v>
      </c>
      <c r="B2473" s="19" t="s">
        <v>1067</v>
      </c>
      <c r="C2473" s="19" t="s">
        <v>673</v>
      </c>
      <c r="E2473" s="353"/>
      <c r="F2473" s="19" t="s">
        <v>7</v>
      </c>
      <c r="G2473" s="354">
        <v>44568.485324074078</v>
      </c>
      <c r="H2473" s="354">
        <v>44568.485324074078</v>
      </c>
      <c r="I2473" s="19" t="str">
        <f t="shared" si="418"/>
        <v>N</v>
      </c>
      <c r="J2473" s="19" t="str">
        <f t="shared" si="419"/>
        <v>N</v>
      </c>
      <c r="K2473" s="19" t="str">
        <f t="shared" si="420"/>
        <v>zzzz</v>
      </c>
      <c r="L2473" s="19" t="str">
        <f t="shared" si="421"/>
        <v>KW</v>
      </c>
      <c r="M2473" s="19" t="str">
        <f t="shared" si="422"/>
        <v/>
      </c>
      <c r="N2473" s="355" t="str">
        <f t="shared" si="423"/>
        <v/>
      </c>
      <c r="O2473" s="355" t="str">
        <f t="shared" si="424"/>
        <v/>
      </c>
      <c r="P2473" s="19" t="str">
        <f t="shared" si="425"/>
        <v/>
      </c>
      <c r="Q2473" s="355">
        <f t="shared" si="426"/>
        <v>2</v>
      </c>
      <c r="R2473" s="355">
        <f t="shared" si="427"/>
        <v>2085</v>
      </c>
      <c r="S2473" s="355">
        <f t="shared" si="428"/>
        <v>2085</v>
      </c>
    </row>
    <row r="2474" spans="1:19" ht="13.5" thickBot="1" x14ac:dyDescent="0.25">
      <c r="A2474" s="19" t="s">
        <v>243</v>
      </c>
      <c r="B2474" s="19" t="s">
        <v>1126</v>
      </c>
      <c r="C2474" s="19" t="s">
        <v>673</v>
      </c>
      <c r="E2474" s="353"/>
      <c r="F2474" s="19" t="s">
        <v>9</v>
      </c>
      <c r="G2474" s="354">
        <v>45309.459016203706</v>
      </c>
      <c r="H2474" s="354">
        <v>45632.593472222223</v>
      </c>
      <c r="I2474" s="19" t="str">
        <f t="shared" si="418"/>
        <v>N</v>
      </c>
      <c r="J2474" s="19" t="str">
        <f t="shared" si="419"/>
        <v>N</v>
      </c>
      <c r="K2474" s="19" t="str">
        <f t="shared" si="420"/>
        <v>zzzz</v>
      </c>
      <c r="L2474" s="19" t="str">
        <f t="shared" si="421"/>
        <v>KW</v>
      </c>
      <c r="M2474" s="19" t="str">
        <f t="shared" si="422"/>
        <v/>
      </c>
      <c r="N2474" s="355" t="str">
        <f t="shared" si="423"/>
        <v/>
      </c>
      <c r="O2474" s="355" t="str">
        <f t="shared" si="424"/>
        <v/>
      </c>
      <c r="P2474" s="19" t="str">
        <f t="shared" si="425"/>
        <v/>
      </c>
      <c r="Q2474" s="355">
        <f t="shared" si="426"/>
        <v>3</v>
      </c>
      <c r="R2474" s="355">
        <f t="shared" si="427"/>
        <v>2086</v>
      </c>
      <c r="S2474" s="355">
        <f t="shared" si="428"/>
        <v>2086</v>
      </c>
    </row>
    <row r="2475" spans="1:19" ht="13.5" thickBot="1" x14ac:dyDescent="0.25">
      <c r="A2475" s="19" t="s">
        <v>243</v>
      </c>
      <c r="B2475" s="19" t="s">
        <v>1126</v>
      </c>
      <c r="C2475" s="19" t="s">
        <v>673</v>
      </c>
      <c r="E2475" s="353"/>
      <c r="F2475" s="19" t="s">
        <v>10</v>
      </c>
      <c r="G2475" s="354">
        <v>44791.568449074075</v>
      </c>
      <c r="H2475" s="354">
        <v>44791.568449074075</v>
      </c>
      <c r="I2475" s="19" t="str">
        <f t="shared" si="418"/>
        <v>N</v>
      </c>
      <c r="J2475" s="19" t="str">
        <f t="shared" si="419"/>
        <v>N</v>
      </c>
      <c r="K2475" s="19" t="str">
        <f t="shared" si="420"/>
        <v>zzzz</v>
      </c>
      <c r="L2475" s="19" t="str">
        <f t="shared" si="421"/>
        <v>KW</v>
      </c>
      <c r="M2475" s="19" t="str">
        <f t="shared" si="422"/>
        <v/>
      </c>
      <c r="N2475" s="355" t="str">
        <f t="shared" si="423"/>
        <v/>
      </c>
      <c r="O2475" s="355" t="str">
        <f t="shared" si="424"/>
        <v/>
      </c>
      <c r="P2475" s="19" t="str">
        <f t="shared" si="425"/>
        <v/>
      </c>
      <c r="Q2475" s="355">
        <f t="shared" si="426"/>
        <v>4</v>
      </c>
      <c r="R2475" s="355">
        <f t="shared" si="427"/>
        <v>2087</v>
      </c>
      <c r="S2475" s="355">
        <f t="shared" si="428"/>
        <v>2087</v>
      </c>
    </row>
    <row r="2476" spans="1:19" ht="13.5" thickBot="1" x14ac:dyDescent="0.25">
      <c r="A2476" s="353" t="s">
        <v>243</v>
      </c>
      <c r="B2476" s="353" t="s">
        <v>1126</v>
      </c>
      <c r="C2476" s="353" t="s">
        <v>673</v>
      </c>
      <c r="E2476" s="353"/>
      <c r="F2476" s="353" t="s">
        <v>11</v>
      </c>
      <c r="G2476" s="354">
        <v>44060.574872685182</v>
      </c>
      <c r="H2476" s="354">
        <v>45799.587858796294</v>
      </c>
      <c r="I2476" s="19" t="str">
        <f t="shared" si="418"/>
        <v>N</v>
      </c>
      <c r="J2476" s="19" t="str">
        <f t="shared" si="419"/>
        <v>N</v>
      </c>
      <c r="K2476" s="19" t="str">
        <f t="shared" si="420"/>
        <v>zzzz</v>
      </c>
      <c r="L2476" s="19" t="str">
        <f t="shared" si="421"/>
        <v>KW</v>
      </c>
      <c r="M2476" s="353" t="str">
        <f t="shared" si="422"/>
        <v/>
      </c>
      <c r="N2476" s="356" t="str">
        <f t="shared" si="423"/>
        <v/>
      </c>
      <c r="O2476" s="356" t="str">
        <f t="shared" si="424"/>
        <v/>
      </c>
      <c r="P2476" s="353" t="str">
        <f t="shared" si="425"/>
        <v/>
      </c>
      <c r="Q2476" s="356">
        <f t="shared" si="426"/>
        <v>5</v>
      </c>
      <c r="R2476" s="356">
        <f t="shared" si="427"/>
        <v>2088</v>
      </c>
      <c r="S2476" s="356">
        <f t="shared" si="428"/>
        <v>2088</v>
      </c>
    </row>
    <row r="2477" spans="1:19" ht="13.5" thickBot="1" x14ac:dyDescent="0.25">
      <c r="A2477" s="19" t="s">
        <v>243</v>
      </c>
      <c r="B2477" s="19" t="s">
        <v>1126</v>
      </c>
      <c r="C2477" s="19" t="s">
        <v>673</v>
      </c>
      <c r="E2477" s="353"/>
      <c r="F2477" s="19" t="s">
        <v>15</v>
      </c>
      <c r="G2477" s="354">
        <v>44523</v>
      </c>
      <c r="H2477" s="354">
        <v>44789.503530092596</v>
      </c>
      <c r="I2477" s="19" t="str">
        <f t="shared" si="418"/>
        <v>N</v>
      </c>
      <c r="J2477" s="19" t="str">
        <f t="shared" si="419"/>
        <v>N</v>
      </c>
      <c r="K2477" s="19" t="str">
        <f t="shared" si="420"/>
        <v>zzzz</v>
      </c>
      <c r="L2477" s="19" t="str">
        <f t="shared" si="421"/>
        <v>KW</v>
      </c>
      <c r="M2477" s="19" t="str">
        <f t="shared" si="422"/>
        <v/>
      </c>
      <c r="N2477" s="355" t="str">
        <f t="shared" si="423"/>
        <v/>
      </c>
      <c r="O2477" s="355" t="str">
        <f t="shared" si="424"/>
        <v/>
      </c>
      <c r="P2477" s="19" t="str">
        <f t="shared" si="425"/>
        <v/>
      </c>
      <c r="Q2477" s="355">
        <f t="shared" si="426"/>
        <v>6</v>
      </c>
      <c r="R2477" s="355">
        <f t="shared" si="427"/>
        <v>2089</v>
      </c>
      <c r="S2477" s="355">
        <f t="shared" si="428"/>
        <v>2089</v>
      </c>
    </row>
    <row r="2478" spans="1:19" ht="13.5" thickBot="1" x14ac:dyDescent="0.25">
      <c r="A2478" s="353" t="s">
        <v>243</v>
      </c>
      <c r="B2478" s="353" t="s">
        <v>1126</v>
      </c>
      <c r="C2478" s="353" t="s">
        <v>673</v>
      </c>
      <c r="E2478" s="353"/>
      <c r="F2478" s="353" t="s">
        <v>12</v>
      </c>
      <c r="G2478" s="354">
        <v>44867.386388888888</v>
      </c>
      <c r="H2478" s="354">
        <v>44867.386388888888</v>
      </c>
      <c r="I2478" s="19" t="str">
        <f t="shared" si="418"/>
        <v>N</v>
      </c>
      <c r="J2478" s="19" t="str">
        <f t="shared" si="419"/>
        <v>N</v>
      </c>
      <c r="K2478" s="19" t="str">
        <f t="shared" si="420"/>
        <v>zzzz</v>
      </c>
      <c r="L2478" s="19" t="str">
        <f t="shared" si="421"/>
        <v>KW</v>
      </c>
      <c r="M2478" s="353" t="str">
        <f t="shared" si="422"/>
        <v/>
      </c>
      <c r="N2478" s="356" t="str">
        <f t="shared" si="423"/>
        <v/>
      </c>
      <c r="O2478" s="356" t="str">
        <f t="shared" si="424"/>
        <v/>
      </c>
      <c r="P2478" s="353" t="str">
        <f t="shared" si="425"/>
        <v/>
      </c>
      <c r="Q2478" s="356">
        <f t="shared" si="426"/>
        <v>7</v>
      </c>
      <c r="R2478" s="356">
        <f t="shared" si="427"/>
        <v>2090</v>
      </c>
      <c r="S2478" s="356">
        <f t="shared" si="428"/>
        <v>2090</v>
      </c>
    </row>
    <row r="2479" spans="1:19" ht="13.5" thickBot="1" x14ac:dyDescent="0.25">
      <c r="A2479" s="353" t="s">
        <v>243</v>
      </c>
      <c r="B2479" s="353" t="s">
        <v>1126</v>
      </c>
      <c r="C2479" s="353" t="s">
        <v>673</v>
      </c>
      <c r="E2479" s="353"/>
      <c r="F2479" s="353" t="s">
        <v>13</v>
      </c>
      <c r="G2479" s="354">
        <v>39464.536921296298</v>
      </c>
      <c r="H2479" s="354">
        <v>45538.627523148149</v>
      </c>
      <c r="I2479" s="19" t="str">
        <f t="shared" si="418"/>
        <v>N</v>
      </c>
      <c r="J2479" s="19" t="str">
        <f t="shared" si="419"/>
        <v>N</v>
      </c>
      <c r="K2479" s="19" t="str">
        <f t="shared" si="420"/>
        <v>zzzz</v>
      </c>
      <c r="L2479" s="19" t="str">
        <f t="shared" si="421"/>
        <v>KW</v>
      </c>
      <c r="M2479" s="353" t="str">
        <f t="shared" si="422"/>
        <v/>
      </c>
      <c r="N2479" s="356">
        <f t="shared" si="423"/>
        <v>8</v>
      </c>
      <c r="O2479" s="356" t="str">
        <f t="shared" si="424"/>
        <v/>
      </c>
      <c r="P2479" s="353" t="str">
        <f t="shared" si="425"/>
        <v/>
      </c>
      <c r="Q2479" s="356">
        <f t="shared" si="426"/>
        <v>8</v>
      </c>
      <c r="R2479" s="356">
        <f t="shared" si="427"/>
        <v>2091</v>
      </c>
      <c r="S2479" s="356">
        <f t="shared" si="428"/>
        <v>2091</v>
      </c>
    </row>
    <row r="2480" spans="1:19" ht="13.5" thickBot="1" x14ac:dyDescent="0.25">
      <c r="A2480" s="353" t="s">
        <v>405</v>
      </c>
      <c r="B2480" s="353" t="s">
        <v>856</v>
      </c>
      <c r="C2480" s="353" t="s">
        <v>673</v>
      </c>
      <c r="E2480" s="353"/>
      <c r="F2480" s="353" t="s">
        <v>6</v>
      </c>
      <c r="G2480" s="354">
        <v>44363.622152777774</v>
      </c>
      <c r="H2480" s="354">
        <v>45006.393946759257</v>
      </c>
      <c r="I2480" s="19" t="str">
        <f t="shared" si="418"/>
        <v>N</v>
      </c>
      <c r="J2480" s="19" t="str">
        <f t="shared" si="419"/>
        <v>N</v>
      </c>
      <c r="K2480" s="19" t="str">
        <f t="shared" si="420"/>
        <v>zzzz</v>
      </c>
      <c r="L2480" s="19" t="str">
        <f t="shared" si="421"/>
        <v>LG</v>
      </c>
      <c r="M2480" s="353" t="str">
        <f t="shared" si="422"/>
        <v/>
      </c>
      <c r="N2480" s="356" t="str">
        <f t="shared" si="423"/>
        <v/>
      </c>
      <c r="O2480" s="356" t="str">
        <f t="shared" si="424"/>
        <v/>
      </c>
      <c r="P2480" s="353" t="str">
        <f t="shared" si="425"/>
        <v/>
      </c>
      <c r="Q2480" s="356">
        <f t="shared" si="426"/>
        <v>1</v>
      </c>
      <c r="R2480" s="356">
        <f t="shared" si="427"/>
        <v>2092</v>
      </c>
      <c r="S2480" s="356">
        <f t="shared" si="428"/>
        <v>2092</v>
      </c>
    </row>
    <row r="2481" spans="1:19" ht="13.5" thickBot="1" x14ac:dyDescent="0.25">
      <c r="A2481" s="353" t="s">
        <v>405</v>
      </c>
      <c r="B2481" s="353" t="s">
        <v>1132</v>
      </c>
      <c r="C2481" s="353" t="s">
        <v>673</v>
      </c>
      <c r="E2481" s="353"/>
      <c r="F2481" s="353" t="s">
        <v>7</v>
      </c>
      <c r="G2481" s="354">
        <v>44761.647523148145</v>
      </c>
      <c r="H2481" s="354">
        <v>45002.510613425926</v>
      </c>
      <c r="I2481" s="19" t="str">
        <f t="shared" si="418"/>
        <v>N</v>
      </c>
      <c r="J2481" s="19" t="str">
        <f t="shared" si="419"/>
        <v>N</v>
      </c>
      <c r="K2481" s="19" t="str">
        <f t="shared" si="420"/>
        <v>zzzz</v>
      </c>
      <c r="L2481" s="19" t="str">
        <f t="shared" si="421"/>
        <v>LG</v>
      </c>
      <c r="M2481" s="353" t="str">
        <f t="shared" si="422"/>
        <v/>
      </c>
      <c r="N2481" s="356" t="str">
        <f t="shared" si="423"/>
        <v/>
      </c>
      <c r="O2481" s="356" t="str">
        <f t="shared" si="424"/>
        <v/>
      </c>
      <c r="P2481" s="353" t="str">
        <f t="shared" si="425"/>
        <v/>
      </c>
      <c r="Q2481" s="356">
        <f t="shared" si="426"/>
        <v>2</v>
      </c>
      <c r="R2481" s="356">
        <f t="shared" si="427"/>
        <v>2093</v>
      </c>
      <c r="S2481" s="356">
        <f t="shared" si="428"/>
        <v>2093</v>
      </c>
    </row>
    <row r="2482" spans="1:19" ht="13.5" thickBot="1" x14ac:dyDescent="0.25">
      <c r="A2482" s="353" t="s">
        <v>405</v>
      </c>
      <c r="B2482" s="353" t="s">
        <v>856</v>
      </c>
      <c r="C2482" s="353" t="s">
        <v>673</v>
      </c>
      <c r="E2482" s="353"/>
      <c r="F2482" s="353" t="s">
        <v>9</v>
      </c>
      <c r="G2482" s="354">
        <v>45309.459537037037</v>
      </c>
      <c r="H2482" s="354">
        <v>45632.594375000001</v>
      </c>
      <c r="I2482" s="19" t="str">
        <f t="shared" si="418"/>
        <v>N</v>
      </c>
      <c r="J2482" s="19" t="str">
        <f t="shared" si="419"/>
        <v>N</v>
      </c>
      <c r="K2482" s="19" t="str">
        <f t="shared" si="420"/>
        <v>zzzz</v>
      </c>
      <c r="L2482" s="19" t="str">
        <f t="shared" si="421"/>
        <v>LG</v>
      </c>
      <c r="M2482" s="353" t="str">
        <f t="shared" si="422"/>
        <v/>
      </c>
      <c r="N2482" s="356" t="str">
        <f t="shared" si="423"/>
        <v/>
      </c>
      <c r="O2482" s="356" t="str">
        <f t="shared" si="424"/>
        <v/>
      </c>
      <c r="P2482" s="353" t="str">
        <f t="shared" si="425"/>
        <v/>
      </c>
      <c r="Q2482" s="356">
        <f t="shared" si="426"/>
        <v>3</v>
      </c>
      <c r="R2482" s="356">
        <f t="shared" si="427"/>
        <v>2094</v>
      </c>
      <c r="S2482" s="356">
        <f t="shared" si="428"/>
        <v>2094</v>
      </c>
    </row>
    <row r="2483" spans="1:19" ht="13.5" thickBot="1" x14ac:dyDescent="0.25">
      <c r="A2483" s="353" t="s">
        <v>405</v>
      </c>
      <c r="B2483" s="353" t="s">
        <v>856</v>
      </c>
      <c r="C2483" s="353" t="s">
        <v>673</v>
      </c>
      <c r="E2483" s="353"/>
      <c r="F2483" s="353" t="s">
        <v>11</v>
      </c>
      <c r="G2483" s="354">
        <v>45803.59202546296</v>
      </c>
      <c r="H2483" s="354">
        <v>45803.59202546296</v>
      </c>
      <c r="I2483" s="19" t="str">
        <f t="shared" si="418"/>
        <v>N</v>
      </c>
      <c r="J2483" s="19" t="str">
        <f t="shared" si="419"/>
        <v>N</v>
      </c>
      <c r="K2483" s="19" t="str">
        <f t="shared" si="420"/>
        <v>zzzz</v>
      </c>
      <c r="L2483" s="19" t="str">
        <f t="shared" si="421"/>
        <v>LG</v>
      </c>
      <c r="M2483" s="353" t="str">
        <f t="shared" si="422"/>
        <v/>
      </c>
      <c r="N2483" s="356" t="str">
        <f t="shared" si="423"/>
        <v/>
      </c>
      <c r="O2483" s="356" t="str">
        <f t="shared" si="424"/>
        <v/>
      </c>
      <c r="P2483" s="353" t="str">
        <f t="shared" si="425"/>
        <v/>
      </c>
      <c r="Q2483" s="356">
        <f t="shared" si="426"/>
        <v>4</v>
      </c>
      <c r="R2483" s="356">
        <f t="shared" si="427"/>
        <v>2095</v>
      </c>
      <c r="S2483" s="356">
        <f t="shared" si="428"/>
        <v>2095</v>
      </c>
    </row>
    <row r="2484" spans="1:19" ht="13.5" thickBot="1" x14ac:dyDescent="0.25">
      <c r="A2484" s="353" t="s">
        <v>405</v>
      </c>
      <c r="B2484" s="353" t="s">
        <v>856</v>
      </c>
      <c r="C2484" s="353" t="s">
        <v>673</v>
      </c>
      <c r="E2484" s="353"/>
      <c r="F2484" s="353" t="s">
        <v>15</v>
      </c>
      <c r="G2484" s="354">
        <v>45349.628900462965</v>
      </c>
      <c r="H2484" s="354">
        <v>45660.393414351849</v>
      </c>
      <c r="I2484" s="19" t="str">
        <f t="shared" si="418"/>
        <v>N</v>
      </c>
      <c r="J2484" s="19" t="str">
        <f t="shared" si="419"/>
        <v>N</v>
      </c>
      <c r="K2484" s="19" t="str">
        <f t="shared" si="420"/>
        <v>zzzz</v>
      </c>
      <c r="L2484" s="19" t="str">
        <f t="shared" si="421"/>
        <v>LG</v>
      </c>
      <c r="M2484" s="353" t="str">
        <f t="shared" si="422"/>
        <v/>
      </c>
      <c r="N2484" s="356" t="str">
        <f t="shared" si="423"/>
        <v/>
      </c>
      <c r="O2484" s="356" t="str">
        <f t="shared" si="424"/>
        <v/>
      </c>
      <c r="P2484" s="353" t="str">
        <f t="shared" si="425"/>
        <v/>
      </c>
      <c r="Q2484" s="356">
        <f t="shared" si="426"/>
        <v>5</v>
      </c>
      <c r="R2484" s="356">
        <f t="shared" si="427"/>
        <v>2096</v>
      </c>
      <c r="S2484" s="356">
        <f t="shared" si="428"/>
        <v>2096</v>
      </c>
    </row>
    <row r="2485" spans="1:19" ht="13.5" thickBot="1" x14ac:dyDescent="0.25">
      <c r="A2485" s="19" t="s">
        <v>405</v>
      </c>
      <c r="B2485" s="19" t="s">
        <v>856</v>
      </c>
      <c r="C2485" s="19" t="s">
        <v>673</v>
      </c>
      <c r="E2485" s="353"/>
      <c r="F2485" s="19" t="s">
        <v>12</v>
      </c>
      <c r="G2485" s="354">
        <v>40031.563356481478</v>
      </c>
      <c r="H2485" s="354">
        <v>44875.437743055554</v>
      </c>
      <c r="I2485" s="19" t="str">
        <f t="shared" si="418"/>
        <v>N</v>
      </c>
      <c r="J2485" s="19" t="str">
        <f t="shared" si="419"/>
        <v>N</v>
      </c>
      <c r="K2485" s="19" t="str">
        <f t="shared" si="420"/>
        <v>zzzz</v>
      </c>
      <c r="L2485" s="19" t="str">
        <f t="shared" si="421"/>
        <v>LG</v>
      </c>
      <c r="M2485" s="19" t="str">
        <f t="shared" si="422"/>
        <v/>
      </c>
      <c r="N2485" s="355">
        <f t="shared" si="423"/>
        <v>6</v>
      </c>
      <c r="O2485" s="355" t="str">
        <f t="shared" si="424"/>
        <v/>
      </c>
      <c r="P2485" s="19" t="str">
        <f t="shared" si="425"/>
        <v/>
      </c>
      <c r="Q2485" s="355">
        <f t="shared" si="426"/>
        <v>6</v>
      </c>
      <c r="R2485" s="355">
        <f t="shared" si="427"/>
        <v>2097</v>
      </c>
      <c r="S2485" s="355">
        <f t="shared" si="428"/>
        <v>2097</v>
      </c>
    </row>
    <row r="2486" spans="1:19" ht="13.5" thickBot="1" x14ac:dyDescent="0.25">
      <c r="A2486" s="19" t="s">
        <v>338</v>
      </c>
      <c r="B2486" s="19" t="s">
        <v>910</v>
      </c>
      <c r="C2486" s="19" t="s">
        <v>673</v>
      </c>
      <c r="E2486" s="353"/>
      <c r="F2486" s="19" t="s">
        <v>6</v>
      </c>
      <c r="G2486" s="354">
        <v>45314.454328703701</v>
      </c>
      <c r="H2486" s="354">
        <v>45314.454328703701</v>
      </c>
      <c r="I2486" s="19" t="str">
        <f t="shared" si="418"/>
        <v>N</v>
      </c>
      <c r="J2486" s="19" t="str">
        <f t="shared" si="419"/>
        <v>N</v>
      </c>
      <c r="K2486" s="19" t="str">
        <f t="shared" si="420"/>
        <v>zzzz</v>
      </c>
      <c r="L2486" s="19" t="str">
        <f t="shared" si="421"/>
        <v>LI</v>
      </c>
      <c r="M2486" s="19" t="str">
        <f t="shared" si="422"/>
        <v/>
      </c>
      <c r="N2486" s="355" t="str">
        <f t="shared" si="423"/>
        <v/>
      </c>
      <c r="O2486" s="355" t="str">
        <f t="shared" si="424"/>
        <v/>
      </c>
      <c r="P2486" s="19" t="str">
        <f t="shared" si="425"/>
        <v/>
      </c>
      <c r="Q2486" s="355">
        <f t="shared" si="426"/>
        <v>1</v>
      </c>
      <c r="R2486" s="355">
        <f t="shared" si="427"/>
        <v>2098</v>
      </c>
      <c r="S2486" s="355">
        <f t="shared" si="428"/>
        <v>2098</v>
      </c>
    </row>
    <row r="2487" spans="1:19" ht="13.5" thickBot="1" x14ac:dyDescent="0.25">
      <c r="A2487" s="353" t="s">
        <v>338</v>
      </c>
      <c r="B2487" s="353" t="s">
        <v>910</v>
      </c>
      <c r="C2487" s="353" t="s">
        <v>673</v>
      </c>
      <c r="E2487" s="353"/>
      <c r="F2487" s="353" t="s">
        <v>16</v>
      </c>
      <c r="G2487" s="354">
        <v>45460.521979166668</v>
      </c>
      <c r="H2487" s="354">
        <v>45673.561539351853</v>
      </c>
      <c r="I2487" s="19" t="str">
        <f t="shared" si="418"/>
        <v>N</v>
      </c>
      <c r="J2487" s="19" t="str">
        <f t="shared" si="419"/>
        <v>N</v>
      </c>
      <c r="K2487" s="19" t="str">
        <f t="shared" si="420"/>
        <v>zzzz</v>
      </c>
      <c r="L2487" s="19" t="str">
        <f t="shared" si="421"/>
        <v>LI</v>
      </c>
      <c r="M2487" s="353" t="str">
        <f t="shared" si="422"/>
        <v/>
      </c>
      <c r="N2487" s="356" t="str">
        <f t="shared" si="423"/>
        <v/>
      </c>
      <c r="O2487" s="356" t="str">
        <f t="shared" si="424"/>
        <v/>
      </c>
      <c r="P2487" s="353" t="str">
        <f t="shared" si="425"/>
        <v/>
      </c>
      <c r="Q2487" s="356">
        <f t="shared" si="426"/>
        <v>2</v>
      </c>
      <c r="R2487" s="356">
        <f t="shared" si="427"/>
        <v>2099</v>
      </c>
      <c r="S2487" s="356">
        <f t="shared" si="428"/>
        <v>2099</v>
      </c>
    </row>
    <row r="2488" spans="1:19" ht="13.5" thickBot="1" x14ac:dyDescent="0.25">
      <c r="A2488" s="19" t="s">
        <v>338</v>
      </c>
      <c r="B2488" s="19" t="s">
        <v>910</v>
      </c>
      <c r="C2488" s="19" t="s">
        <v>673</v>
      </c>
      <c r="E2488" s="353"/>
      <c r="F2488" s="19" t="s">
        <v>9</v>
      </c>
      <c r="G2488" s="354">
        <v>45309.459710648145</v>
      </c>
      <c r="H2488" s="354">
        <v>45632.594594907408</v>
      </c>
      <c r="I2488" s="19" t="str">
        <f t="shared" si="418"/>
        <v>N</v>
      </c>
      <c r="J2488" s="19" t="str">
        <f t="shared" si="419"/>
        <v>N</v>
      </c>
      <c r="K2488" s="19" t="str">
        <f t="shared" si="420"/>
        <v>zzzz</v>
      </c>
      <c r="L2488" s="19" t="str">
        <f t="shared" si="421"/>
        <v>LI</v>
      </c>
      <c r="M2488" s="19" t="str">
        <f t="shared" si="422"/>
        <v/>
      </c>
      <c r="N2488" s="355" t="str">
        <f t="shared" si="423"/>
        <v/>
      </c>
      <c r="O2488" s="355" t="str">
        <f t="shared" si="424"/>
        <v/>
      </c>
      <c r="P2488" s="19" t="str">
        <f t="shared" si="425"/>
        <v/>
      </c>
      <c r="Q2488" s="355">
        <f t="shared" si="426"/>
        <v>3</v>
      </c>
      <c r="R2488" s="355">
        <f t="shared" si="427"/>
        <v>2100</v>
      </c>
      <c r="S2488" s="355">
        <f t="shared" si="428"/>
        <v>2100</v>
      </c>
    </row>
    <row r="2489" spans="1:19" ht="13.5" thickBot="1" x14ac:dyDescent="0.25">
      <c r="A2489" s="353" t="s">
        <v>338</v>
      </c>
      <c r="B2489" s="353" t="s">
        <v>573</v>
      </c>
      <c r="C2489" s="353" t="s">
        <v>673</v>
      </c>
      <c r="E2489" s="353"/>
      <c r="F2489" s="353" t="s">
        <v>10</v>
      </c>
      <c r="G2489" s="354">
        <v>43384.449293981481</v>
      </c>
      <c r="H2489" s="354">
        <v>45453.664641203701</v>
      </c>
      <c r="I2489" s="19" t="str">
        <f t="shared" si="418"/>
        <v>N</v>
      </c>
      <c r="J2489" s="19" t="str">
        <f t="shared" si="419"/>
        <v>N</v>
      </c>
      <c r="K2489" s="19" t="str">
        <f t="shared" si="420"/>
        <v>zzzz</v>
      </c>
      <c r="L2489" s="19" t="str">
        <f t="shared" si="421"/>
        <v>LI</v>
      </c>
      <c r="M2489" s="19" t="str">
        <f t="shared" si="422"/>
        <v/>
      </c>
      <c r="N2489" s="355" t="str">
        <f t="shared" si="423"/>
        <v/>
      </c>
      <c r="O2489" s="355" t="str">
        <f t="shared" si="424"/>
        <v/>
      </c>
      <c r="P2489" s="19" t="str">
        <f t="shared" si="425"/>
        <v/>
      </c>
      <c r="Q2489" s="355">
        <f t="shared" si="426"/>
        <v>4</v>
      </c>
      <c r="R2489" s="355">
        <f t="shared" si="427"/>
        <v>2101</v>
      </c>
      <c r="S2489" s="355">
        <f t="shared" si="428"/>
        <v>2101</v>
      </c>
    </row>
    <row r="2490" spans="1:19" ht="13.5" thickBot="1" x14ac:dyDescent="0.25">
      <c r="A2490" s="19" t="s">
        <v>338</v>
      </c>
      <c r="B2490" s="19" t="s">
        <v>910</v>
      </c>
      <c r="C2490" s="19" t="s">
        <v>673</v>
      </c>
      <c r="E2490" s="353"/>
      <c r="F2490" s="19" t="s">
        <v>11</v>
      </c>
      <c r="G2490" s="354">
        <v>45677.655810185184</v>
      </c>
      <c r="H2490" s="354">
        <v>45677.656446759262</v>
      </c>
      <c r="I2490" s="19" t="str">
        <f t="shared" si="418"/>
        <v>N</v>
      </c>
      <c r="J2490" s="19" t="str">
        <f t="shared" si="419"/>
        <v>N</v>
      </c>
      <c r="K2490" s="19" t="str">
        <f t="shared" si="420"/>
        <v>zzzz</v>
      </c>
      <c r="L2490" s="19" t="str">
        <f t="shared" si="421"/>
        <v>LI</v>
      </c>
      <c r="M2490" s="19" t="str">
        <f t="shared" si="422"/>
        <v/>
      </c>
      <c r="N2490" s="355" t="str">
        <f t="shared" si="423"/>
        <v/>
      </c>
      <c r="O2490" s="355" t="str">
        <f t="shared" si="424"/>
        <v/>
      </c>
      <c r="P2490" s="19" t="str">
        <f t="shared" si="425"/>
        <v/>
      </c>
      <c r="Q2490" s="355">
        <f t="shared" si="426"/>
        <v>5</v>
      </c>
      <c r="R2490" s="355">
        <f t="shared" si="427"/>
        <v>2102</v>
      </c>
      <c r="S2490" s="355">
        <f t="shared" si="428"/>
        <v>2102</v>
      </c>
    </row>
    <row r="2491" spans="1:19" ht="13.5" thickBot="1" x14ac:dyDescent="0.25">
      <c r="A2491" s="19" t="s">
        <v>338</v>
      </c>
      <c r="B2491" s="19" t="s">
        <v>910</v>
      </c>
      <c r="C2491" s="19" t="s">
        <v>673</v>
      </c>
      <c r="E2491" s="353"/>
      <c r="F2491" s="19" t="s">
        <v>15</v>
      </c>
      <c r="G2491" s="354">
        <v>44523</v>
      </c>
      <c r="H2491" s="354">
        <v>45660.393587962964</v>
      </c>
      <c r="I2491" s="19" t="str">
        <f t="shared" si="418"/>
        <v>N</v>
      </c>
      <c r="J2491" s="19" t="str">
        <f t="shared" si="419"/>
        <v>N</v>
      </c>
      <c r="K2491" s="19" t="str">
        <f t="shared" si="420"/>
        <v>zzzz</v>
      </c>
      <c r="L2491" s="19" t="str">
        <f t="shared" si="421"/>
        <v>LI</v>
      </c>
      <c r="M2491" s="19" t="str">
        <f t="shared" si="422"/>
        <v/>
      </c>
      <c r="N2491" s="355" t="str">
        <f t="shared" si="423"/>
        <v/>
      </c>
      <c r="O2491" s="355" t="str">
        <f t="shared" si="424"/>
        <v/>
      </c>
      <c r="P2491" s="19" t="str">
        <f t="shared" si="425"/>
        <v/>
      </c>
      <c r="Q2491" s="355">
        <f t="shared" si="426"/>
        <v>6</v>
      </c>
      <c r="R2491" s="355">
        <f t="shared" si="427"/>
        <v>2103</v>
      </c>
      <c r="S2491" s="355">
        <f t="shared" si="428"/>
        <v>2103</v>
      </c>
    </row>
    <row r="2492" spans="1:19" ht="13.5" thickBot="1" x14ac:dyDescent="0.25">
      <c r="A2492" s="19" t="s">
        <v>338</v>
      </c>
      <c r="B2492" s="19" t="s">
        <v>910</v>
      </c>
      <c r="C2492" s="19" t="s">
        <v>673</v>
      </c>
      <c r="E2492" s="353"/>
      <c r="F2492" s="19" t="s">
        <v>12</v>
      </c>
      <c r="G2492" s="354">
        <v>45812.651886574073</v>
      </c>
      <c r="H2492" s="354">
        <v>45812.651886574073</v>
      </c>
      <c r="I2492" s="19" t="str">
        <f t="shared" si="418"/>
        <v>N</v>
      </c>
      <c r="J2492" s="19" t="str">
        <f t="shared" si="419"/>
        <v>N</v>
      </c>
      <c r="K2492" s="19" t="str">
        <f t="shared" si="420"/>
        <v>zzzz</v>
      </c>
      <c r="L2492" s="19" t="str">
        <f t="shared" si="421"/>
        <v>LI</v>
      </c>
      <c r="M2492" s="19" t="str">
        <f t="shared" si="422"/>
        <v/>
      </c>
      <c r="N2492" s="355">
        <f t="shared" si="423"/>
        <v>7</v>
      </c>
      <c r="O2492" s="355" t="str">
        <f t="shared" si="424"/>
        <v/>
      </c>
      <c r="P2492" s="19" t="str">
        <f t="shared" si="425"/>
        <v/>
      </c>
      <c r="Q2492" s="355">
        <f t="shared" si="426"/>
        <v>7</v>
      </c>
      <c r="R2492" s="355">
        <f t="shared" si="427"/>
        <v>2104</v>
      </c>
      <c r="S2492" s="355">
        <f t="shared" si="428"/>
        <v>2104</v>
      </c>
    </row>
    <row r="2493" spans="1:19" ht="13.5" thickBot="1" x14ac:dyDescent="0.25">
      <c r="A2493" s="353" t="s">
        <v>443</v>
      </c>
      <c r="B2493" s="353" t="s">
        <v>1648</v>
      </c>
      <c r="C2493" s="353" t="s">
        <v>673</v>
      </c>
      <c r="E2493" s="353"/>
      <c r="F2493" s="353" t="s">
        <v>6</v>
      </c>
      <c r="G2493" s="354">
        <v>45784.630219907405</v>
      </c>
      <c r="H2493" s="354">
        <v>45784.630219907405</v>
      </c>
      <c r="I2493" s="19" t="str">
        <f t="shared" si="418"/>
        <v>N</v>
      </c>
      <c r="J2493" s="19" t="str">
        <f t="shared" si="419"/>
        <v>N</v>
      </c>
      <c r="K2493" s="19" t="str">
        <f t="shared" si="420"/>
        <v>zzzz</v>
      </c>
      <c r="L2493" s="19" t="str">
        <f t="shared" si="421"/>
        <v>LO</v>
      </c>
      <c r="M2493" s="353" t="str">
        <f t="shared" si="422"/>
        <v/>
      </c>
      <c r="N2493" s="356" t="str">
        <f t="shared" si="423"/>
        <v/>
      </c>
      <c r="O2493" s="356" t="str">
        <f t="shared" si="424"/>
        <v/>
      </c>
      <c r="P2493" s="353" t="str">
        <f t="shared" si="425"/>
        <v/>
      </c>
      <c r="Q2493" s="356">
        <f t="shared" si="426"/>
        <v>1</v>
      </c>
      <c r="R2493" s="356">
        <f t="shared" si="427"/>
        <v>2105</v>
      </c>
      <c r="S2493" s="356">
        <f t="shared" si="428"/>
        <v>2105</v>
      </c>
    </row>
    <row r="2494" spans="1:19" ht="13.5" thickBot="1" x14ac:dyDescent="0.25">
      <c r="A2494" s="19" t="s">
        <v>443</v>
      </c>
      <c r="B2494" s="19" t="s">
        <v>1648</v>
      </c>
      <c r="C2494" s="19" t="s">
        <v>673</v>
      </c>
      <c r="E2494" s="353"/>
      <c r="F2494" s="19" t="s">
        <v>7</v>
      </c>
      <c r="G2494" s="354">
        <v>35656.61037037037</v>
      </c>
      <c r="H2494" s="354">
        <v>45002.514814814815</v>
      </c>
      <c r="I2494" s="19" t="str">
        <f t="shared" si="418"/>
        <v>N</v>
      </c>
      <c r="J2494" s="19" t="str">
        <f t="shared" si="419"/>
        <v>N</v>
      </c>
      <c r="K2494" s="19" t="str">
        <f t="shared" si="420"/>
        <v>zzzz</v>
      </c>
      <c r="L2494" s="19" t="str">
        <f t="shared" si="421"/>
        <v>LO</v>
      </c>
      <c r="M2494" s="19" t="str">
        <f t="shared" si="422"/>
        <v/>
      </c>
      <c r="N2494" s="355" t="str">
        <f t="shared" si="423"/>
        <v/>
      </c>
      <c r="O2494" s="355" t="str">
        <f t="shared" si="424"/>
        <v/>
      </c>
      <c r="P2494" s="19" t="str">
        <f t="shared" si="425"/>
        <v/>
      </c>
      <c r="Q2494" s="355">
        <f t="shared" si="426"/>
        <v>2</v>
      </c>
      <c r="R2494" s="355">
        <f t="shared" si="427"/>
        <v>2106</v>
      </c>
      <c r="S2494" s="355">
        <f t="shared" si="428"/>
        <v>2106</v>
      </c>
    </row>
    <row r="2495" spans="1:19" ht="13.5" thickBot="1" x14ac:dyDescent="0.25">
      <c r="A2495" s="353" t="s">
        <v>443</v>
      </c>
      <c r="B2495" s="353" t="s">
        <v>1648</v>
      </c>
      <c r="C2495" s="353" t="s">
        <v>673</v>
      </c>
      <c r="E2495" s="353"/>
      <c r="F2495" s="353" t="s">
        <v>8</v>
      </c>
      <c r="G2495" s="354">
        <v>44911.605555555558</v>
      </c>
      <c r="H2495" s="354">
        <v>44917.433541666665</v>
      </c>
      <c r="I2495" s="19" t="str">
        <f t="shared" si="418"/>
        <v>N</v>
      </c>
      <c r="J2495" s="19" t="str">
        <f t="shared" si="419"/>
        <v>N</v>
      </c>
      <c r="K2495" s="19" t="str">
        <f t="shared" si="420"/>
        <v>zzzz</v>
      </c>
      <c r="L2495" s="19" t="str">
        <f t="shared" si="421"/>
        <v>LO</v>
      </c>
      <c r="M2495" s="19" t="str">
        <f t="shared" si="422"/>
        <v/>
      </c>
      <c r="N2495" s="355" t="str">
        <f t="shared" si="423"/>
        <v/>
      </c>
      <c r="O2495" s="355" t="str">
        <f t="shared" si="424"/>
        <v/>
      </c>
      <c r="P2495" s="19" t="str">
        <f t="shared" si="425"/>
        <v/>
      </c>
      <c r="Q2495" s="355">
        <f t="shared" si="426"/>
        <v>3</v>
      </c>
      <c r="R2495" s="355">
        <f t="shared" si="427"/>
        <v>2107</v>
      </c>
      <c r="S2495" s="355">
        <f t="shared" si="428"/>
        <v>2107</v>
      </c>
    </row>
    <row r="2496" spans="1:19" ht="13.5" thickBot="1" x14ac:dyDescent="0.25">
      <c r="A2496" s="19" t="s">
        <v>443</v>
      </c>
      <c r="B2496" s="19" t="s">
        <v>1648</v>
      </c>
      <c r="C2496" s="19" t="s">
        <v>673</v>
      </c>
      <c r="E2496" s="353"/>
      <c r="F2496" s="19" t="s">
        <v>16</v>
      </c>
      <c r="G2496" s="354">
        <v>38225.599849537037</v>
      </c>
      <c r="H2496" s="354">
        <v>45632.410740740743</v>
      </c>
      <c r="I2496" s="19" t="str">
        <f t="shared" si="418"/>
        <v>N</v>
      </c>
      <c r="J2496" s="19" t="str">
        <f t="shared" si="419"/>
        <v>N</v>
      </c>
      <c r="K2496" s="19" t="str">
        <f t="shared" si="420"/>
        <v>zzzz</v>
      </c>
      <c r="L2496" s="19" t="str">
        <f t="shared" si="421"/>
        <v>LO</v>
      </c>
      <c r="M2496" s="19" t="str">
        <f t="shared" si="422"/>
        <v/>
      </c>
      <c r="N2496" s="355" t="str">
        <f t="shared" si="423"/>
        <v/>
      </c>
      <c r="O2496" s="355" t="str">
        <f t="shared" si="424"/>
        <v/>
      </c>
      <c r="P2496" s="19" t="str">
        <f t="shared" si="425"/>
        <v/>
      </c>
      <c r="Q2496" s="355">
        <f t="shared" si="426"/>
        <v>4</v>
      </c>
      <c r="R2496" s="355">
        <f t="shared" si="427"/>
        <v>2108</v>
      </c>
      <c r="S2496" s="355">
        <f t="shared" si="428"/>
        <v>2108</v>
      </c>
    </row>
    <row r="2497" spans="1:19" ht="13.5" thickBot="1" x14ac:dyDescent="0.25">
      <c r="A2497" s="19" t="s">
        <v>443</v>
      </c>
      <c r="B2497" s="19" t="s">
        <v>1648</v>
      </c>
      <c r="C2497" s="19" t="s">
        <v>673</v>
      </c>
      <c r="E2497" s="353"/>
      <c r="F2497" s="19" t="s">
        <v>9</v>
      </c>
      <c r="G2497" s="354">
        <v>45769.458101851851</v>
      </c>
      <c r="H2497" s="354">
        <v>45769.458101851851</v>
      </c>
      <c r="I2497" s="19" t="str">
        <f t="shared" si="418"/>
        <v>N</v>
      </c>
      <c r="J2497" s="19" t="str">
        <f t="shared" si="419"/>
        <v>N</v>
      </c>
      <c r="K2497" s="19" t="str">
        <f t="shared" si="420"/>
        <v>zzzz</v>
      </c>
      <c r="L2497" s="19" t="str">
        <f t="shared" si="421"/>
        <v>LO</v>
      </c>
      <c r="M2497" s="19" t="str">
        <f t="shared" si="422"/>
        <v/>
      </c>
      <c r="N2497" s="355" t="str">
        <f t="shared" si="423"/>
        <v/>
      </c>
      <c r="O2497" s="355" t="str">
        <f t="shared" si="424"/>
        <v/>
      </c>
      <c r="P2497" s="19" t="str">
        <f t="shared" si="425"/>
        <v/>
      </c>
      <c r="Q2497" s="355">
        <f t="shared" si="426"/>
        <v>5</v>
      </c>
      <c r="R2497" s="355">
        <f t="shared" si="427"/>
        <v>2109</v>
      </c>
      <c r="S2497" s="355">
        <f t="shared" si="428"/>
        <v>2109</v>
      </c>
    </row>
    <row r="2498" spans="1:19" ht="13.5" thickBot="1" x14ac:dyDescent="0.25">
      <c r="A2498" s="353" t="s">
        <v>443</v>
      </c>
      <c r="B2498" s="353" t="s">
        <v>1166</v>
      </c>
      <c r="C2498" s="353" t="s">
        <v>673</v>
      </c>
      <c r="E2498" s="353"/>
      <c r="F2498" s="353" t="s">
        <v>10</v>
      </c>
      <c r="G2498" s="354">
        <v>44929.680613425924</v>
      </c>
      <c r="H2498" s="354">
        <v>45453.66915509259</v>
      </c>
      <c r="I2498" s="19" t="str">
        <f t="shared" ref="I2498:I2561" si="429">IF((LEN(A2498)&gt;2),"J","N")</f>
        <v>N</v>
      </c>
      <c r="J2498" s="19" t="str">
        <f t="shared" ref="J2498:J2561" si="430">IF((D2498&gt;0),"J","N")</f>
        <v>N</v>
      </c>
      <c r="K2498" s="19" t="str">
        <f t="shared" ref="K2498:K2561" si="431">IF((D2498&gt;0),(MID(D2498,1,2)),"zzzz")</f>
        <v>zzzz</v>
      </c>
      <c r="L2498" s="19" t="str">
        <f t="shared" ref="L2498:L2561" si="432">MID(A2498,1,2)</f>
        <v>LO</v>
      </c>
      <c r="M2498" s="19" t="str">
        <f t="shared" ref="M2498:M2561" si="433">MID(A2498,3,1)</f>
        <v/>
      </c>
      <c r="N2498" s="355" t="str">
        <f t="shared" ref="N2498:N2561" si="434">IF(A2498=A2499,"",Q2498)</f>
        <v/>
      </c>
      <c r="O2498" s="355" t="str">
        <f t="shared" ref="O2498:O2561" si="435">IF(D2498=D2499,"",R2498)</f>
        <v/>
      </c>
      <c r="P2498" s="19" t="str">
        <f t="shared" ref="P2498:P2561" si="436">IF(K2498=K2499,"",S2498)</f>
        <v/>
      </c>
      <c r="Q2498" s="355">
        <f t="shared" ref="Q2498:Q2561" si="437">IF(A2498=A2497,Q2497+ 1,1)</f>
        <v>6</v>
      </c>
      <c r="R2498" s="355">
        <f t="shared" ref="R2498:R2561" si="438">IF(D2498=D2497,R2497+ 1,1)</f>
        <v>2110</v>
      </c>
      <c r="S2498" s="355">
        <f t="shared" ref="S2498:S2561" si="439">IF(K2498=K2497,S2497+ 1,1)</f>
        <v>2110</v>
      </c>
    </row>
    <row r="2499" spans="1:19" ht="13.5" thickBot="1" x14ac:dyDescent="0.25">
      <c r="A2499" s="19" t="s">
        <v>443</v>
      </c>
      <c r="B2499" s="19" t="s">
        <v>1648</v>
      </c>
      <c r="C2499" s="19" t="s">
        <v>673</v>
      </c>
      <c r="E2499" s="353"/>
      <c r="F2499" s="19" t="s">
        <v>11</v>
      </c>
      <c r="G2499" s="354">
        <v>45798.610312500001</v>
      </c>
      <c r="H2499" s="354">
        <v>45798.610312500001</v>
      </c>
      <c r="I2499" s="19" t="str">
        <f t="shared" si="429"/>
        <v>N</v>
      </c>
      <c r="J2499" s="19" t="str">
        <f t="shared" si="430"/>
        <v>N</v>
      </c>
      <c r="K2499" s="19" t="str">
        <f t="shared" si="431"/>
        <v>zzzz</v>
      </c>
      <c r="L2499" s="19" t="str">
        <f t="shared" si="432"/>
        <v>LO</v>
      </c>
      <c r="M2499" s="19" t="str">
        <f t="shared" si="433"/>
        <v/>
      </c>
      <c r="N2499" s="355" t="str">
        <f t="shared" si="434"/>
        <v/>
      </c>
      <c r="O2499" s="355" t="str">
        <f t="shared" si="435"/>
        <v/>
      </c>
      <c r="P2499" s="19" t="str">
        <f t="shared" si="436"/>
        <v/>
      </c>
      <c r="Q2499" s="355">
        <f t="shared" si="437"/>
        <v>7</v>
      </c>
      <c r="R2499" s="355">
        <f t="shared" si="438"/>
        <v>2111</v>
      </c>
      <c r="S2499" s="355">
        <f t="shared" si="439"/>
        <v>2111</v>
      </c>
    </row>
    <row r="2500" spans="1:19" ht="13.5" thickBot="1" x14ac:dyDescent="0.25">
      <c r="A2500" s="19" t="s">
        <v>443</v>
      </c>
      <c r="B2500" s="19" t="s">
        <v>1648</v>
      </c>
      <c r="C2500" s="19" t="s">
        <v>673</v>
      </c>
      <c r="E2500" s="353"/>
      <c r="F2500" s="19" t="s">
        <v>15</v>
      </c>
      <c r="G2500" s="354">
        <v>38105.464560185188</v>
      </c>
      <c r="H2500" s="354">
        <v>44602.353865740741</v>
      </c>
      <c r="I2500" s="19" t="str">
        <f t="shared" si="429"/>
        <v>N</v>
      </c>
      <c r="J2500" s="19" t="str">
        <f t="shared" si="430"/>
        <v>N</v>
      </c>
      <c r="K2500" s="19" t="str">
        <f t="shared" si="431"/>
        <v>zzzz</v>
      </c>
      <c r="L2500" s="19" t="str">
        <f t="shared" si="432"/>
        <v>LO</v>
      </c>
      <c r="M2500" s="19" t="str">
        <f t="shared" si="433"/>
        <v/>
      </c>
      <c r="N2500" s="355" t="str">
        <f t="shared" si="434"/>
        <v/>
      </c>
      <c r="O2500" s="355" t="str">
        <f t="shared" si="435"/>
        <v/>
      </c>
      <c r="P2500" s="19" t="str">
        <f t="shared" si="436"/>
        <v/>
      </c>
      <c r="Q2500" s="355">
        <f t="shared" si="437"/>
        <v>8</v>
      </c>
      <c r="R2500" s="355">
        <f t="shared" si="438"/>
        <v>2112</v>
      </c>
      <c r="S2500" s="355">
        <f t="shared" si="439"/>
        <v>2112</v>
      </c>
    </row>
    <row r="2501" spans="1:19" ht="13.5" thickBot="1" x14ac:dyDescent="0.25">
      <c r="A2501" s="19" t="s">
        <v>443</v>
      </c>
      <c r="B2501" s="19" t="s">
        <v>1648</v>
      </c>
      <c r="C2501" s="19" t="s">
        <v>673</v>
      </c>
      <c r="E2501" s="353"/>
      <c r="F2501" s="19" t="s">
        <v>12</v>
      </c>
      <c r="G2501" s="354">
        <v>45799.649594907409</v>
      </c>
      <c r="H2501" s="354">
        <v>45799.649594907409</v>
      </c>
      <c r="I2501" s="19" t="str">
        <f t="shared" si="429"/>
        <v>N</v>
      </c>
      <c r="J2501" s="19" t="str">
        <f t="shared" si="430"/>
        <v>N</v>
      </c>
      <c r="K2501" s="19" t="str">
        <f t="shared" si="431"/>
        <v>zzzz</v>
      </c>
      <c r="L2501" s="19" t="str">
        <f t="shared" si="432"/>
        <v>LO</v>
      </c>
      <c r="M2501" s="19" t="str">
        <f t="shared" si="433"/>
        <v/>
      </c>
      <c r="N2501" s="355" t="str">
        <f t="shared" si="434"/>
        <v/>
      </c>
      <c r="O2501" s="355" t="str">
        <f t="shared" si="435"/>
        <v/>
      </c>
      <c r="P2501" s="19" t="str">
        <f t="shared" si="436"/>
        <v/>
      </c>
      <c r="Q2501" s="355">
        <f t="shared" si="437"/>
        <v>9</v>
      </c>
      <c r="R2501" s="355">
        <f t="shared" si="438"/>
        <v>2113</v>
      </c>
      <c r="S2501" s="355">
        <f t="shared" si="439"/>
        <v>2113</v>
      </c>
    </row>
    <row r="2502" spans="1:19" ht="13.5" thickBot="1" x14ac:dyDescent="0.25">
      <c r="A2502" s="19" t="s">
        <v>443</v>
      </c>
      <c r="B2502" s="19" t="s">
        <v>1648</v>
      </c>
      <c r="C2502" s="19" t="s">
        <v>673</v>
      </c>
      <c r="E2502" s="353"/>
      <c r="F2502" s="19" t="s">
        <v>13</v>
      </c>
      <c r="G2502" s="354">
        <v>43654.489560185182</v>
      </c>
      <c r="H2502" s="354">
        <v>45503.699502314812</v>
      </c>
      <c r="I2502" s="19" t="str">
        <f t="shared" si="429"/>
        <v>N</v>
      </c>
      <c r="J2502" s="19" t="str">
        <f t="shared" si="430"/>
        <v>N</v>
      </c>
      <c r="K2502" s="19" t="str">
        <f t="shared" si="431"/>
        <v>zzzz</v>
      </c>
      <c r="L2502" s="19" t="str">
        <f t="shared" si="432"/>
        <v>LO</v>
      </c>
      <c r="M2502" s="19" t="str">
        <f t="shared" si="433"/>
        <v/>
      </c>
      <c r="N2502" s="355">
        <f t="shared" si="434"/>
        <v>10</v>
      </c>
      <c r="O2502" s="355" t="str">
        <f t="shared" si="435"/>
        <v/>
      </c>
      <c r="P2502" s="19" t="str">
        <f t="shared" si="436"/>
        <v/>
      </c>
      <c r="Q2502" s="355">
        <f t="shared" si="437"/>
        <v>10</v>
      </c>
      <c r="R2502" s="355">
        <f t="shared" si="438"/>
        <v>2114</v>
      </c>
      <c r="S2502" s="355">
        <f t="shared" si="439"/>
        <v>2114</v>
      </c>
    </row>
    <row r="2503" spans="1:19" ht="13.5" thickBot="1" x14ac:dyDescent="0.25">
      <c r="A2503" s="19" t="s">
        <v>218</v>
      </c>
      <c r="B2503" s="19" t="s">
        <v>777</v>
      </c>
      <c r="C2503" s="19" t="s">
        <v>673</v>
      </c>
      <c r="E2503" s="353"/>
      <c r="F2503" s="19" t="s">
        <v>6</v>
      </c>
      <c r="G2503" s="354">
        <v>45314.455729166664</v>
      </c>
      <c r="H2503" s="354">
        <v>45314.455729166664</v>
      </c>
      <c r="I2503" s="19" t="str">
        <f t="shared" si="429"/>
        <v>N</v>
      </c>
      <c r="J2503" s="19" t="str">
        <f t="shared" si="430"/>
        <v>N</v>
      </c>
      <c r="K2503" s="19" t="str">
        <f t="shared" si="431"/>
        <v>zzzz</v>
      </c>
      <c r="L2503" s="19" t="str">
        <f t="shared" si="432"/>
        <v>MA</v>
      </c>
      <c r="M2503" s="19" t="str">
        <f t="shared" si="433"/>
        <v/>
      </c>
      <c r="N2503" s="355" t="str">
        <f t="shared" si="434"/>
        <v/>
      </c>
      <c r="O2503" s="355" t="str">
        <f t="shared" si="435"/>
        <v/>
      </c>
      <c r="P2503" s="19" t="str">
        <f t="shared" si="436"/>
        <v/>
      </c>
      <c r="Q2503" s="355">
        <f t="shared" si="437"/>
        <v>1</v>
      </c>
      <c r="R2503" s="355">
        <f t="shared" si="438"/>
        <v>2115</v>
      </c>
      <c r="S2503" s="355">
        <f t="shared" si="439"/>
        <v>2115</v>
      </c>
    </row>
    <row r="2504" spans="1:19" ht="13.5" thickBot="1" x14ac:dyDescent="0.25">
      <c r="A2504" s="19" t="s">
        <v>218</v>
      </c>
      <c r="B2504" s="19" t="s">
        <v>777</v>
      </c>
      <c r="C2504" s="19" t="s">
        <v>673</v>
      </c>
      <c r="E2504" s="353"/>
      <c r="F2504" s="19" t="s">
        <v>9</v>
      </c>
      <c r="G2504" s="354">
        <v>45309.464756944442</v>
      </c>
      <c r="H2504" s="354">
        <v>45632.597500000003</v>
      </c>
      <c r="I2504" s="19" t="str">
        <f t="shared" si="429"/>
        <v>N</v>
      </c>
      <c r="J2504" s="19" t="str">
        <f t="shared" si="430"/>
        <v>N</v>
      </c>
      <c r="K2504" s="19" t="str">
        <f t="shared" si="431"/>
        <v>zzzz</v>
      </c>
      <c r="L2504" s="19" t="str">
        <f t="shared" si="432"/>
        <v>MA</v>
      </c>
      <c r="M2504" s="19" t="str">
        <f t="shared" si="433"/>
        <v/>
      </c>
      <c r="N2504" s="355" t="str">
        <f t="shared" si="434"/>
        <v/>
      </c>
      <c r="O2504" s="355" t="str">
        <f t="shared" si="435"/>
        <v/>
      </c>
      <c r="P2504" s="19" t="str">
        <f t="shared" si="436"/>
        <v/>
      </c>
      <c r="Q2504" s="355">
        <f t="shared" si="437"/>
        <v>2</v>
      </c>
      <c r="R2504" s="355">
        <f t="shared" si="438"/>
        <v>2116</v>
      </c>
      <c r="S2504" s="355">
        <f t="shared" si="439"/>
        <v>2116</v>
      </c>
    </row>
    <row r="2505" spans="1:19" ht="13.5" thickBot="1" x14ac:dyDescent="0.25">
      <c r="A2505" s="19" t="s">
        <v>218</v>
      </c>
      <c r="B2505" s="19" t="s">
        <v>777</v>
      </c>
      <c r="C2505" s="19" t="s">
        <v>673</v>
      </c>
      <c r="E2505" s="353"/>
      <c r="F2505" s="19" t="s">
        <v>11</v>
      </c>
      <c r="G2505" s="354">
        <v>43963.69054398148</v>
      </c>
      <c r="H2505" s="354">
        <v>45258.642106481479</v>
      </c>
      <c r="I2505" s="19" t="str">
        <f t="shared" si="429"/>
        <v>N</v>
      </c>
      <c r="J2505" s="19" t="str">
        <f t="shared" si="430"/>
        <v>N</v>
      </c>
      <c r="K2505" s="19" t="str">
        <f t="shared" si="431"/>
        <v>zzzz</v>
      </c>
      <c r="L2505" s="19" t="str">
        <f t="shared" si="432"/>
        <v>MA</v>
      </c>
      <c r="M2505" s="19" t="str">
        <f t="shared" si="433"/>
        <v/>
      </c>
      <c r="N2505" s="355" t="str">
        <f t="shared" si="434"/>
        <v/>
      </c>
      <c r="O2505" s="355" t="str">
        <f t="shared" si="435"/>
        <v/>
      </c>
      <c r="P2505" s="19" t="str">
        <f t="shared" si="436"/>
        <v/>
      </c>
      <c r="Q2505" s="355">
        <f t="shared" si="437"/>
        <v>3</v>
      </c>
      <c r="R2505" s="355">
        <f t="shared" si="438"/>
        <v>2117</v>
      </c>
      <c r="S2505" s="355">
        <f t="shared" si="439"/>
        <v>2117</v>
      </c>
    </row>
    <row r="2506" spans="1:19" ht="13.5" thickBot="1" x14ac:dyDescent="0.25">
      <c r="A2506" s="19" t="s">
        <v>218</v>
      </c>
      <c r="B2506" s="19" t="s">
        <v>777</v>
      </c>
      <c r="C2506" s="19" t="s">
        <v>673</v>
      </c>
      <c r="E2506" s="353"/>
      <c r="F2506" s="19" t="s">
        <v>15</v>
      </c>
      <c r="G2506" s="354">
        <v>44523</v>
      </c>
      <c r="H2506" s="354">
        <v>45660.394930555558</v>
      </c>
      <c r="I2506" s="19" t="str">
        <f t="shared" si="429"/>
        <v>N</v>
      </c>
      <c r="J2506" s="19" t="str">
        <f t="shared" si="430"/>
        <v>N</v>
      </c>
      <c r="K2506" s="19" t="str">
        <f t="shared" si="431"/>
        <v>zzzz</v>
      </c>
      <c r="L2506" s="19" t="str">
        <f t="shared" si="432"/>
        <v>MA</v>
      </c>
      <c r="M2506" s="19" t="str">
        <f t="shared" si="433"/>
        <v/>
      </c>
      <c r="N2506" s="355" t="str">
        <f t="shared" si="434"/>
        <v/>
      </c>
      <c r="O2506" s="355" t="str">
        <f t="shared" si="435"/>
        <v/>
      </c>
      <c r="P2506" s="19" t="str">
        <f t="shared" si="436"/>
        <v/>
      </c>
      <c r="Q2506" s="355">
        <f t="shared" si="437"/>
        <v>4</v>
      </c>
      <c r="R2506" s="355">
        <f t="shared" si="438"/>
        <v>2118</v>
      </c>
      <c r="S2506" s="355">
        <f t="shared" si="439"/>
        <v>2118</v>
      </c>
    </row>
    <row r="2507" spans="1:19" ht="13.5" thickBot="1" x14ac:dyDescent="0.25">
      <c r="A2507" s="353" t="s">
        <v>218</v>
      </c>
      <c r="B2507" s="353" t="s">
        <v>777</v>
      </c>
      <c r="C2507" s="353" t="s">
        <v>673</v>
      </c>
      <c r="E2507" s="353"/>
      <c r="F2507" s="353" t="s">
        <v>12</v>
      </c>
      <c r="G2507" s="354">
        <v>45812.655185185184</v>
      </c>
      <c r="H2507" s="354">
        <v>45812.655185185184</v>
      </c>
      <c r="I2507" s="19" t="str">
        <f t="shared" si="429"/>
        <v>N</v>
      </c>
      <c r="J2507" s="19" t="str">
        <f t="shared" si="430"/>
        <v>N</v>
      </c>
      <c r="K2507" s="19" t="str">
        <f t="shared" si="431"/>
        <v>zzzz</v>
      </c>
      <c r="L2507" s="19" t="str">
        <f t="shared" si="432"/>
        <v>MA</v>
      </c>
      <c r="M2507" s="353" t="str">
        <f t="shared" si="433"/>
        <v/>
      </c>
      <c r="N2507" s="356" t="str">
        <f t="shared" si="434"/>
        <v/>
      </c>
      <c r="O2507" s="356" t="str">
        <f t="shared" si="435"/>
        <v/>
      </c>
      <c r="P2507" s="353" t="str">
        <f t="shared" si="436"/>
        <v/>
      </c>
      <c r="Q2507" s="356">
        <f t="shared" si="437"/>
        <v>5</v>
      </c>
      <c r="R2507" s="356">
        <f t="shared" si="438"/>
        <v>2119</v>
      </c>
      <c r="S2507" s="356">
        <f t="shared" si="439"/>
        <v>2119</v>
      </c>
    </row>
    <row r="2508" spans="1:19" ht="13.5" thickBot="1" x14ac:dyDescent="0.25">
      <c r="A2508" s="353" t="s">
        <v>218</v>
      </c>
      <c r="B2508" s="353" t="s">
        <v>777</v>
      </c>
      <c r="C2508" s="353" t="s">
        <v>673</v>
      </c>
      <c r="E2508" s="353"/>
      <c r="F2508" s="353" t="s">
        <v>13</v>
      </c>
      <c r="G2508" s="354">
        <v>43845.622141203705</v>
      </c>
      <c r="H2508" s="354">
        <v>45503.700601851851</v>
      </c>
      <c r="I2508" s="19" t="str">
        <f t="shared" si="429"/>
        <v>N</v>
      </c>
      <c r="J2508" s="19" t="str">
        <f t="shared" si="430"/>
        <v>N</v>
      </c>
      <c r="K2508" s="19" t="str">
        <f t="shared" si="431"/>
        <v>zzzz</v>
      </c>
      <c r="L2508" s="19" t="str">
        <f t="shared" si="432"/>
        <v>MA</v>
      </c>
      <c r="M2508" s="353" t="str">
        <f t="shared" si="433"/>
        <v/>
      </c>
      <c r="N2508" s="356">
        <f t="shared" si="434"/>
        <v>6</v>
      </c>
      <c r="O2508" s="356" t="str">
        <f t="shared" si="435"/>
        <v/>
      </c>
      <c r="P2508" s="353" t="str">
        <f t="shared" si="436"/>
        <v/>
      </c>
      <c r="Q2508" s="356">
        <f t="shared" si="437"/>
        <v>6</v>
      </c>
      <c r="R2508" s="356">
        <f t="shared" si="438"/>
        <v>2120</v>
      </c>
      <c r="S2508" s="356">
        <f t="shared" si="439"/>
        <v>2120</v>
      </c>
    </row>
    <row r="2509" spans="1:19" ht="13.5" thickBot="1" x14ac:dyDescent="0.25">
      <c r="A2509" s="353" t="s">
        <v>491</v>
      </c>
      <c r="B2509" s="353" t="s">
        <v>748</v>
      </c>
      <c r="C2509" s="353" t="s">
        <v>673</v>
      </c>
      <c r="E2509" s="353"/>
      <c r="F2509" s="353" t="s">
        <v>6</v>
      </c>
      <c r="G2509" s="354">
        <v>45314.458368055559</v>
      </c>
      <c r="H2509" s="354">
        <v>45314.458368055559</v>
      </c>
      <c r="I2509" s="19" t="str">
        <f t="shared" si="429"/>
        <v>N</v>
      </c>
      <c r="J2509" s="19" t="str">
        <f t="shared" si="430"/>
        <v>N</v>
      </c>
      <c r="K2509" s="19" t="str">
        <f t="shared" si="431"/>
        <v>zzzz</v>
      </c>
      <c r="L2509" s="19" t="str">
        <f t="shared" si="432"/>
        <v>OG</v>
      </c>
      <c r="M2509" s="353" t="str">
        <f t="shared" si="433"/>
        <v/>
      </c>
      <c r="N2509" s="356" t="str">
        <f t="shared" si="434"/>
        <v/>
      </c>
      <c r="O2509" s="356" t="str">
        <f t="shared" si="435"/>
        <v/>
      </c>
      <c r="P2509" s="353" t="str">
        <f t="shared" si="436"/>
        <v/>
      </c>
      <c r="Q2509" s="356">
        <f t="shared" si="437"/>
        <v>1</v>
      </c>
      <c r="R2509" s="356">
        <f t="shared" si="438"/>
        <v>2121</v>
      </c>
      <c r="S2509" s="356">
        <f t="shared" si="439"/>
        <v>2121</v>
      </c>
    </row>
    <row r="2510" spans="1:19" ht="13.5" thickBot="1" x14ac:dyDescent="0.25">
      <c r="A2510" s="353" t="s">
        <v>491</v>
      </c>
      <c r="B2510" s="353" t="s">
        <v>748</v>
      </c>
      <c r="C2510" s="353" t="s">
        <v>673</v>
      </c>
      <c r="E2510" s="353"/>
      <c r="F2510" s="353" t="s">
        <v>9</v>
      </c>
      <c r="G2510" s="354">
        <v>45309.467164351852</v>
      </c>
      <c r="H2510" s="354">
        <v>45632.600138888891</v>
      </c>
      <c r="I2510" s="19" t="str">
        <f t="shared" si="429"/>
        <v>N</v>
      </c>
      <c r="J2510" s="19" t="str">
        <f t="shared" si="430"/>
        <v>N</v>
      </c>
      <c r="K2510" s="19" t="str">
        <f t="shared" si="431"/>
        <v>zzzz</v>
      </c>
      <c r="L2510" s="19" t="str">
        <f t="shared" si="432"/>
        <v>OG</v>
      </c>
      <c r="M2510" s="19" t="str">
        <f t="shared" si="433"/>
        <v/>
      </c>
      <c r="N2510" s="355" t="str">
        <f t="shared" si="434"/>
        <v/>
      </c>
      <c r="O2510" s="355" t="str">
        <f t="shared" si="435"/>
        <v/>
      </c>
      <c r="P2510" s="19" t="str">
        <f t="shared" si="436"/>
        <v/>
      </c>
      <c r="Q2510" s="355">
        <f t="shared" si="437"/>
        <v>2</v>
      </c>
      <c r="R2510" s="355">
        <f t="shared" si="438"/>
        <v>2122</v>
      </c>
      <c r="S2510" s="355">
        <f t="shared" si="439"/>
        <v>2122</v>
      </c>
    </row>
    <row r="2511" spans="1:19" ht="13.5" thickBot="1" x14ac:dyDescent="0.25">
      <c r="A2511" s="19" t="s">
        <v>491</v>
      </c>
      <c r="B2511" s="19" t="s">
        <v>748</v>
      </c>
      <c r="C2511" s="19" t="s">
        <v>673</v>
      </c>
      <c r="E2511" s="353"/>
      <c r="F2511" s="19" t="s">
        <v>11</v>
      </c>
      <c r="G2511" s="354">
        <v>45677.617731481485</v>
      </c>
      <c r="H2511" s="354">
        <v>45677.617731481485</v>
      </c>
      <c r="I2511" s="19" t="str">
        <f t="shared" si="429"/>
        <v>N</v>
      </c>
      <c r="J2511" s="19" t="str">
        <f t="shared" si="430"/>
        <v>N</v>
      </c>
      <c r="K2511" s="19" t="str">
        <f t="shared" si="431"/>
        <v>zzzz</v>
      </c>
      <c r="L2511" s="19" t="str">
        <f t="shared" si="432"/>
        <v>OG</v>
      </c>
      <c r="M2511" s="19" t="str">
        <f t="shared" si="433"/>
        <v/>
      </c>
      <c r="N2511" s="355" t="str">
        <f t="shared" si="434"/>
        <v/>
      </c>
      <c r="O2511" s="355" t="str">
        <f t="shared" si="435"/>
        <v/>
      </c>
      <c r="P2511" s="19" t="str">
        <f t="shared" si="436"/>
        <v/>
      </c>
      <c r="Q2511" s="355">
        <f t="shared" si="437"/>
        <v>3</v>
      </c>
      <c r="R2511" s="355">
        <f t="shared" si="438"/>
        <v>2123</v>
      </c>
      <c r="S2511" s="355">
        <f t="shared" si="439"/>
        <v>2123</v>
      </c>
    </row>
    <row r="2512" spans="1:19" ht="13.5" thickBot="1" x14ac:dyDescent="0.25">
      <c r="A2512" s="19" t="s">
        <v>491</v>
      </c>
      <c r="B2512" s="19" t="s">
        <v>748</v>
      </c>
      <c r="C2512" s="19" t="s">
        <v>673</v>
      </c>
      <c r="E2512" s="353"/>
      <c r="F2512" s="19" t="s">
        <v>15</v>
      </c>
      <c r="G2512" s="354">
        <v>44523</v>
      </c>
      <c r="H2512" s="354">
        <v>45660.395937499998</v>
      </c>
      <c r="I2512" s="19" t="str">
        <f t="shared" si="429"/>
        <v>N</v>
      </c>
      <c r="J2512" s="19" t="str">
        <f t="shared" si="430"/>
        <v>N</v>
      </c>
      <c r="K2512" s="19" t="str">
        <f t="shared" si="431"/>
        <v>zzzz</v>
      </c>
      <c r="L2512" s="19" t="str">
        <f t="shared" si="432"/>
        <v>OG</v>
      </c>
      <c r="M2512" s="19" t="str">
        <f t="shared" si="433"/>
        <v/>
      </c>
      <c r="N2512" s="355" t="str">
        <f t="shared" si="434"/>
        <v/>
      </c>
      <c r="O2512" s="355" t="str">
        <f t="shared" si="435"/>
        <v/>
      </c>
      <c r="P2512" s="19" t="str">
        <f t="shared" si="436"/>
        <v/>
      </c>
      <c r="Q2512" s="355">
        <f t="shared" si="437"/>
        <v>4</v>
      </c>
      <c r="R2512" s="355">
        <f t="shared" si="438"/>
        <v>2124</v>
      </c>
      <c r="S2512" s="355">
        <f t="shared" si="439"/>
        <v>2124</v>
      </c>
    </row>
    <row r="2513" spans="1:19" ht="13.5" thickBot="1" x14ac:dyDescent="0.25">
      <c r="A2513" s="19" t="s">
        <v>491</v>
      </c>
      <c r="B2513" s="19" t="s">
        <v>748</v>
      </c>
      <c r="C2513" s="19" t="s">
        <v>673</v>
      </c>
      <c r="E2513" s="353"/>
      <c r="F2513" s="19" t="s">
        <v>12</v>
      </c>
      <c r="G2513" s="354">
        <v>42854.416956018518</v>
      </c>
      <c r="H2513" s="354">
        <v>44756.481087962966</v>
      </c>
      <c r="I2513" s="19" t="str">
        <f t="shared" si="429"/>
        <v>N</v>
      </c>
      <c r="J2513" s="19" t="str">
        <f t="shared" si="430"/>
        <v>N</v>
      </c>
      <c r="K2513" s="19" t="str">
        <f t="shared" si="431"/>
        <v>zzzz</v>
      </c>
      <c r="L2513" s="19" t="str">
        <f t="shared" si="432"/>
        <v>OG</v>
      </c>
      <c r="M2513" s="19" t="str">
        <f t="shared" si="433"/>
        <v/>
      </c>
      <c r="N2513" s="355">
        <f t="shared" si="434"/>
        <v>5</v>
      </c>
      <c r="O2513" s="355" t="str">
        <f t="shared" si="435"/>
        <v/>
      </c>
      <c r="P2513" s="19" t="str">
        <f t="shared" si="436"/>
        <v/>
      </c>
      <c r="Q2513" s="355">
        <f t="shared" si="437"/>
        <v>5</v>
      </c>
      <c r="R2513" s="355">
        <f t="shared" si="438"/>
        <v>2125</v>
      </c>
      <c r="S2513" s="355">
        <f t="shared" si="439"/>
        <v>2125</v>
      </c>
    </row>
    <row r="2514" spans="1:19" ht="13.5" thickBot="1" x14ac:dyDescent="0.25">
      <c r="A2514" s="19" t="s">
        <v>1048</v>
      </c>
      <c r="B2514" s="19" t="s">
        <v>1149</v>
      </c>
      <c r="C2514" s="19" t="s">
        <v>673</v>
      </c>
      <c r="E2514" s="353"/>
      <c r="F2514" s="19" t="s">
        <v>6</v>
      </c>
      <c r="G2514" s="354">
        <v>42171.358391203707</v>
      </c>
      <c r="H2514" s="354">
        <v>45006.398287037038</v>
      </c>
      <c r="I2514" s="19" t="str">
        <f t="shared" si="429"/>
        <v>N</v>
      </c>
      <c r="J2514" s="19" t="str">
        <f t="shared" si="430"/>
        <v>N</v>
      </c>
      <c r="K2514" s="19" t="str">
        <f t="shared" si="431"/>
        <v>zzzz</v>
      </c>
      <c r="L2514" s="19" t="str">
        <f t="shared" si="432"/>
        <v>OO</v>
      </c>
      <c r="M2514" s="19" t="str">
        <f t="shared" si="433"/>
        <v/>
      </c>
      <c r="N2514" s="355" t="str">
        <f t="shared" si="434"/>
        <v/>
      </c>
      <c r="O2514" s="355" t="str">
        <f t="shared" si="435"/>
        <v/>
      </c>
      <c r="P2514" s="19" t="str">
        <f t="shared" si="436"/>
        <v/>
      </c>
      <c r="Q2514" s="355">
        <f t="shared" si="437"/>
        <v>1</v>
      </c>
      <c r="R2514" s="355">
        <f t="shared" si="438"/>
        <v>2126</v>
      </c>
      <c r="S2514" s="355">
        <f t="shared" si="439"/>
        <v>2126</v>
      </c>
    </row>
    <row r="2515" spans="1:19" ht="13.5" thickBot="1" x14ac:dyDescent="0.25">
      <c r="A2515" s="353" t="s">
        <v>1048</v>
      </c>
      <c r="B2515" s="353" t="s">
        <v>1198</v>
      </c>
      <c r="C2515" s="353" t="s">
        <v>673</v>
      </c>
      <c r="E2515" s="353"/>
      <c r="F2515" s="353" t="s">
        <v>7</v>
      </c>
      <c r="G2515" s="354">
        <v>44476.391099537039</v>
      </c>
      <c r="H2515" s="354">
        <v>44984.405034722222</v>
      </c>
      <c r="I2515" s="19" t="str">
        <f t="shared" si="429"/>
        <v>N</v>
      </c>
      <c r="J2515" s="19" t="str">
        <f t="shared" si="430"/>
        <v>N</v>
      </c>
      <c r="K2515" s="19" t="str">
        <f t="shared" si="431"/>
        <v>zzzz</v>
      </c>
      <c r="L2515" s="19" t="str">
        <f t="shared" si="432"/>
        <v>OO</v>
      </c>
      <c r="M2515" s="353" t="str">
        <f t="shared" si="433"/>
        <v/>
      </c>
      <c r="N2515" s="356" t="str">
        <f t="shared" si="434"/>
        <v/>
      </c>
      <c r="O2515" s="356" t="str">
        <f t="shared" si="435"/>
        <v/>
      </c>
      <c r="P2515" s="353" t="str">
        <f t="shared" si="436"/>
        <v/>
      </c>
      <c r="Q2515" s="356">
        <f t="shared" si="437"/>
        <v>2</v>
      </c>
      <c r="R2515" s="356">
        <f t="shared" si="438"/>
        <v>2127</v>
      </c>
      <c r="S2515" s="356">
        <f t="shared" si="439"/>
        <v>2127</v>
      </c>
    </row>
    <row r="2516" spans="1:19" ht="13.5" thickBot="1" x14ac:dyDescent="0.25">
      <c r="A2516" s="19" t="s">
        <v>1048</v>
      </c>
      <c r="B2516" s="19" t="s">
        <v>1149</v>
      </c>
      <c r="C2516" s="19" t="s">
        <v>673</v>
      </c>
      <c r="E2516" s="353"/>
      <c r="F2516" s="19" t="s">
        <v>8</v>
      </c>
      <c r="G2516" s="354">
        <v>44980.388912037037</v>
      </c>
      <c r="H2516" s="354">
        <v>44980.388912037037</v>
      </c>
      <c r="I2516" s="19" t="str">
        <f t="shared" si="429"/>
        <v>N</v>
      </c>
      <c r="J2516" s="19" t="str">
        <f t="shared" si="430"/>
        <v>N</v>
      </c>
      <c r="K2516" s="19" t="str">
        <f t="shared" si="431"/>
        <v>zzzz</v>
      </c>
      <c r="L2516" s="19" t="str">
        <f t="shared" si="432"/>
        <v>OO</v>
      </c>
      <c r="M2516" s="19" t="str">
        <f t="shared" si="433"/>
        <v/>
      </c>
      <c r="N2516" s="355" t="str">
        <f t="shared" si="434"/>
        <v/>
      </c>
      <c r="O2516" s="355" t="str">
        <f t="shared" si="435"/>
        <v/>
      </c>
      <c r="P2516" s="19" t="str">
        <f t="shared" si="436"/>
        <v/>
      </c>
      <c r="Q2516" s="355">
        <f t="shared" si="437"/>
        <v>3</v>
      </c>
      <c r="R2516" s="355">
        <f t="shared" si="438"/>
        <v>2128</v>
      </c>
      <c r="S2516" s="355">
        <f t="shared" si="439"/>
        <v>2128</v>
      </c>
    </row>
    <row r="2517" spans="1:19" ht="13.5" thickBot="1" x14ac:dyDescent="0.25">
      <c r="A2517" s="19" t="s">
        <v>1048</v>
      </c>
      <c r="B2517" s="19" t="s">
        <v>1149</v>
      </c>
      <c r="C2517" s="19" t="s">
        <v>673</v>
      </c>
      <c r="E2517" s="353"/>
      <c r="F2517" s="19" t="s">
        <v>16</v>
      </c>
      <c r="G2517" s="354">
        <v>44792.333969907406</v>
      </c>
      <c r="H2517" s="354">
        <v>45370.404178240744</v>
      </c>
      <c r="I2517" s="19" t="str">
        <f t="shared" si="429"/>
        <v>N</v>
      </c>
      <c r="J2517" s="19" t="str">
        <f t="shared" si="430"/>
        <v>N</v>
      </c>
      <c r="K2517" s="19" t="str">
        <f t="shared" si="431"/>
        <v>zzzz</v>
      </c>
      <c r="L2517" s="19" t="str">
        <f t="shared" si="432"/>
        <v>OO</v>
      </c>
      <c r="M2517" s="19" t="str">
        <f t="shared" si="433"/>
        <v/>
      </c>
      <c r="N2517" s="355" t="str">
        <f t="shared" si="434"/>
        <v/>
      </c>
      <c r="O2517" s="355" t="str">
        <f t="shared" si="435"/>
        <v/>
      </c>
      <c r="P2517" s="19" t="str">
        <f t="shared" si="436"/>
        <v/>
      </c>
      <c r="Q2517" s="355">
        <f t="shared" si="437"/>
        <v>4</v>
      </c>
      <c r="R2517" s="355">
        <f t="shared" si="438"/>
        <v>2129</v>
      </c>
      <c r="S2517" s="355">
        <f t="shared" si="439"/>
        <v>2129</v>
      </c>
    </row>
    <row r="2518" spans="1:19" ht="13.5" thickBot="1" x14ac:dyDescent="0.25">
      <c r="A2518" s="19" t="s">
        <v>1048</v>
      </c>
      <c r="B2518" s="19" t="s">
        <v>1149</v>
      </c>
      <c r="C2518" s="19" t="s">
        <v>673</v>
      </c>
      <c r="E2518" s="353"/>
      <c r="F2518" s="19" t="s">
        <v>9</v>
      </c>
      <c r="G2518" s="354">
        <v>44147.415520833332</v>
      </c>
      <c r="H2518" s="354">
        <v>44993.691886574074</v>
      </c>
      <c r="I2518" s="19" t="str">
        <f t="shared" si="429"/>
        <v>N</v>
      </c>
      <c r="J2518" s="19" t="str">
        <f t="shared" si="430"/>
        <v>N</v>
      </c>
      <c r="K2518" s="19" t="str">
        <f t="shared" si="431"/>
        <v>zzzz</v>
      </c>
      <c r="L2518" s="19" t="str">
        <f t="shared" si="432"/>
        <v>OO</v>
      </c>
      <c r="M2518" s="19" t="str">
        <f t="shared" si="433"/>
        <v/>
      </c>
      <c r="N2518" s="355" t="str">
        <f t="shared" si="434"/>
        <v/>
      </c>
      <c r="O2518" s="355" t="str">
        <f t="shared" si="435"/>
        <v/>
      </c>
      <c r="P2518" s="19" t="str">
        <f t="shared" si="436"/>
        <v/>
      </c>
      <c r="Q2518" s="355">
        <f t="shared" si="437"/>
        <v>5</v>
      </c>
      <c r="R2518" s="355">
        <f t="shared" si="438"/>
        <v>2130</v>
      </c>
      <c r="S2518" s="355">
        <f t="shared" si="439"/>
        <v>2130</v>
      </c>
    </row>
    <row r="2519" spans="1:19" ht="13.5" thickBot="1" x14ac:dyDescent="0.25">
      <c r="A2519" s="353" t="s">
        <v>1048</v>
      </c>
      <c r="B2519" s="353" t="s">
        <v>1167</v>
      </c>
      <c r="C2519" s="353" t="s">
        <v>673</v>
      </c>
      <c r="E2519" s="353"/>
      <c r="F2519" s="353" t="s">
        <v>10</v>
      </c>
      <c r="G2519" s="354">
        <v>43292.454733796294</v>
      </c>
      <c r="H2519" s="354">
        <v>44928.582754629628</v>
      </c>
      <c r="I2519" s="19" t="str">
        <f t="shared" si="429"/>
        <v>N</v>
      </c>
      <c r="J2519" s="19" t="str">
        <f t="shared" si="430"/>
        <v>N</v>
      </c>
      <c r="K2519" s="19" t="str">
        <f t="shared" si="431"/>
        <v>zzzz</v>
      </c>
      <c r="L2519" s="19" t="str">
        <f t="shared" si="432"/>
        <v>OO</v>
      </c>
      <c r="M2519" s="353" t="str">
        <f t="shared" si="433"/>
        <v/>
      </c>
      <c r="N2519" s="356" t="str">
        <f t="shared" si="434"/>
        <v/>
      </c>
      <c r="O2519" s="356" t="str">
        <f t="shared" si="435"/>
        <v/>
      </c>
      <c r="P2519" s="353" t="str">
        <f t="shared" si="436"/>
        <v/>
      </c>
      <c r="Q2519" s="356">
        <f t="shared" si="437"/>
        <v>6</v>
      </c>
      <c r="R2519" s="356">
        <f t="shared" si="438"/>
        <v>2131</v>
      </c>
      <c r="S2519" s="356">
        <f t="shared" si="439"/>
        <v>2131</v>
      </c>
    </row>
    <row r="2520" spans="1:19" ht="13.5" thickBot="1" x14ac:dyDescent="0.25">
      <c r="A2520" s="19" t="s">
        <v>1048</v>
      </c>
      <c r="B2520" s="19" t="s">
        <v>1149</v>
      </c>
      <c r="C2520" s="19" t="s">
        <v>673</v>
      </c>
      <c r="E2520" s="353"/>
      <c r="F2520" s="19" t="s">
        <v>11</v>
      </c>
      <c r="G2520" s="354">
        <v>45803.612662037034</v>
      </c>
      <c r="H2520" s="354">
        <v>45803.612662037034</v>
      </c>
      <c r="I2520" s="19" t="str">
        <f t="shared" si="429"/>
        <v>N</v>
      </c>
      <c r="J2520" s="19" t="str">
        <f t="shared" si="430"/>
        <v>N</v>
      </c>
      <c r="K2520" s="19" t="str">
        <f t="shared" si="431"/>
        <v>zzzz</v>
      </c>
      <c r="L2520" s="19" t="str">
        <f t="shared" si="432"/>
        <v>OO</v>
      </c>
      <c r="M2520" s="19" t="str">
        <f t="shared" si="433"/>
        <v/>
      </c>
      <c r="N2520" s="355" t="str">
        <f t="shared" si="434"/>
        <v/>
      </c>
      <c r="O2520" s="355" t="str">
        <f t="shared" si="435"/>
        <v/>
      </c>
      <c r="P2520" s="19" t="str">
        <f t="shared" si="436"/>
        <v/>
      </c>
      <c r="Q2520" s="355">
        <f t="shared" si="437"/>
        <v>7</v>
      </c>
      <c r="R2520" s="355">
        <f t="shared" si="438"/>
        <v>2132</v>
      </c>
      <c r="S2520" s="355">
        <f t="shared" si="439"/>
        <v>2132</v>
      </c>
    </row>
    <row r="2521" spans="1:19" ht="13.5" thickBot="1" x14ac:dyDescent="0.25">
      <c r="A2521" s="353" t="s">
        <v>1048</v>
      </c>
      <c r="B2521" s="353" t="s">
        <v>1081</v>
      </c>
      <c r="C2521" s="353" t="s">
        <v>673</v>
      </c>
      <c r="E2521" s="353"/>
      <c r="F2521" s="353" t="s">
        <v>15</v>
      </c>
      <c r="G2521" s="354">
        <v>40252.555636574078</v>
      </c>
      <c r="H2521" s="354">
        <v>45660.399409722224</v>
      </c>
      <c r="I2521" s="19" t="str">
        <f t="shared" si="429"/>
        <v>N</v>
      </c>
      <c r="J2521" s="19" t="str">
        <f t="shared" si="430"/>
        <v>N</v>
      </c>
      <c r="K2521" s="19" t="str">
        <f t="shared" si="431"/>
        <v>zzzz</v>
      </c>
      <c r="L2521" s="19" t="str">
        <f t="shared" si="432"/>
        <v>OO</v>
      </c>
      <c r="M2521" s="353" t="str">
        <f t="shared" si="433"/>
        <v/>
      </c>
      <c r="N2521" s="356" t="str">
        <f t="shared" si="434"/>
        <v/>
      </c>
      <c r="O2521" s="356" t="str">
        <f t="shared" si="435"/>
        <v/>
      </c>
      <c r="P2521" s="353" t="str">
        <f t="shared" si="436"/>
        <v/>
      </c>
      <c r="Q2521" s="356">
        <f t="shared" si="437"/>
        <v>8</v>
      </c>
      <c r="R2521" s="356">
        <f t="shared" si="438"/>
        <v>2133</v>
      </c>
      <c r="S2521" s="356">
        <f t="shared" si="439"/>
        <v>2133</v>
      </c>
    </row>
    <row r="2522" spans="1:19" ht="13.5" thickBot="1" x14ac:dyDescent="0.25">
      <c r="A2522" s="19" t="s">
        <v>1048</v>
      </c>
      <c r="B2522" s="19" t="s">
        <v>1149</v>
      </c>
      <c r="C2522" s="19" t="s">
        <v>673</v>
      </c>
      <c r="E2522" s="353"/>
      <c r="F2522" s="19" t="s">
        <v>12</v>
      </c>
      <c r="G2522" s="354">
        <v>43847.522118055553</v>
      </c>
      <c r="H2522" s="354">
        <v>45313.587175925924</v>
      </c>
      <c r="I2522" s="19" t="str">
        <f t="shared" si="429"/>
        <v>N</v>
      </c>
      <c r="J2522" s="19" t="str">
        <f t="shared" si="430"/>
        <v>N</v>
      </c>
      <c r="K2522" s="19" t="str">
        <f t="shared" si="431"/>
        <v>zzzz</v>
      </c>
      <c r="L2522" s="19" t="str">
        <f t="shared" si="432"/>
        <v>OO</v>
      </c>
      <c r="M2522" s="19" t="str">
        <f t="shared" si="433"/>
        <v/>
      </c>
      <c r="N2522" s="355" t="str">
        <f t="shared" si="434"/>
        <v/>
      </c>
      <c r="O2522" s="355" t="str">
        <f t="shared" si="435"/>
        <v/>
      </c>
      <c r="P2522" s="19" t="str">
        <f t="shared" si="436"/>
        <v/>
      </c>
      <c r="Q2522" s="355">
        <f t="shared" si="437"/>
        <v>9</v>
      </c>
      <c r="R2522" s="355">
        <f t="shared" si="438"/>
        <v>2134</v>
      </c>
      <c r="S2522" s="355">
        <f t="shared" si="439"/>
        <v>2134</v>
      </c>
    </row>
    <row r="2523" spans="1:19" ht="13.5" thickBot="1" x14ac:dyDescent="0.25">
      <c r="A2523" s="19" t="s">
        <v>1048</v>
      </c>
      <c r="B2523" s="19" t="s">
        <v>1149</v>
      </c>
      <c r="C2523" s="19" t="s">
        <v>673</v>
      </c>
      <c r="E2523" s="353"/>
      <c r="F2523" s="19" t="s">
        <v>13</v>
      </c>
      <c r="G2523" s="354">
        <v>38573.401759259257</v>
      </c>
      <c r="H2523" s="354">
        <v>44824.400972222225</v>
      </c>
      <c r="I2523" s="19" t="str">
        <f t="shared" si="429"/>
        <v>N</v>
      </c>
      <c r="J2523" s="19" t="str">
        <f t="shared" si="430"/>
        <v>N</v>
      </c>
      <c r="K2523" s="19" t="str">
        <f t="shared" si="431"/>
        <v>zzzz</v>
      </c>
      <c r="L2523" s="19" t="str">
        <f t="shared" si="432"/>
        <v>OO</v>
      </c>
      <c r="M2523" s="19" t="str">
        <f t="shared" si="433"/>
        <v/>
      </c>
      <c r="N2523" s="355">
        <f t="shared" si="434"/>
        <v>10</v>
      </c>
      <c r="O2523" s="355" t="str">
        <f t="shared" si="435"/>
        <v/>
      </c>
      <c r="P2523" s="19" t="str">
        <f t="shared" si="436"/>
        <v/>
      </c>
      <c r="Q2523" s="355">
        <f t="shared" si="437"/>
        <v>10</v>
      </c>
      <c r="R2523" s="355">
        <f t="shared" si="438"/>
        <v>2135</v>
      </c>
      <c r="S2523" s="355">
        <f t="shared" si="439"/>
        <v>2135</v>
      </c>
    </row>
    <row r="2524" spans="1:19" ht="13.5" thickBot="1" x14ac:dyDescent="0.25">
      <c r="A2524" s="19" t="s">
        <v>220</v>
      </c>
      <c r="B2524" s="19" t="s">
        <v>733</v>
      </c>
      <c r="C2524" s="19" t="s">
        <v>673</v>
      </c>
      <c r="E2524" s="353">
        <v>3</v>
      </c>
      <c r="F2524" s="19" t="s">
        <v>6</v>
      </c>
      <c r="G2524" s="354">
        <v>44532.477951388886</v>
      </c>
      <c r="H2524" s="354">
        <v>45470.351770833331</v>
      </c>
      <c r="I2524" s="19" t="str">
        <f t="shared" si="429"/>
        <v>N</v>
      </c>
      <c r="J2524" s="19" t="str">
        <f t="shared" si="430"/>
        <v>N</v>
      </c>
      <c r="K2524" s="19" t="str">
        <f t="shared" si="431"/>
        <v>zzzz</v>
      </c>
      <c r="L2524" s="19" t="str">
        <f t="shared" si="432"/>
        <v>OR</v>
      </c>
      <c r="M2524" s="19" t="str">
        <f t="shared" si="433"/>
        <v/>
      </c>
      <c r="N2524" s="355" t="str">
        <f t="shared" si="434"/>
        <v/>
      </c>
      <c r="O2524" s="355" t="str">
        <f t="shared" si="435"/>
        <v/>
      </c>
      <c r="P2524" s="19" t="str">
        <f t="shared" si="436"/>
        <v/>
      </c>
      <c r="Q2524" s="355">
        <f t="shared" si="437"/>
        <v>1</v>
      </c>
      <c r="R2524" s="355">
        <f t="shared" si="438"/>
        <v>2136</v>
      </c>
      <c r="S2524" s="355">
        <f t="shared" si="439"/>
        <v>2136</v>
      </c>
    </row>
    <row r="2525" spans="1:19" ht="13.5" thickBot="1" x14ac:dyDescent="0.25">
      <c r="A2525" s="353" t="s">
        <v>220</v>
      </c>
      <c r="B2525" s="353" t="s">
        <v>590</v>
      </c>
      <c r="C2525" s="353" t="s">
        <v>673</v>
      </c>
      <c r="E2525" s="353"/>
      <c r="F2525" s="353" t="s">
        <v>7</v>
      </c>
      <c r="G2525" s="354">
        <v>44880.472013888888</v>
      </c>
      <c r="H2525" s="354">
        <v>44880.472013888888</v>
      </c>
      <c r="I2525" s="19" t="str">
        <f t="shared" si="429"/>
        <v>N</v>
      </c>
      <c r="J2525" s="19" t="str">
        <f t="shared" si="430"/>
        <v>N</v>
      </c>
      <c r="K2525" s="19" t="str">
        <f t="shared" si="431"/>
        <v>zzzz</v>
      </c>
      <c r="L2525" s="19" t="str">
        <f t="shared" si="432"/>
        <v>OR</v>
      </c>
      <c r="M2525" s="19" t="str">
        <f t="shared" si="433"/>
        <v/>
      </c>
      <c r="N2525" s="355" t="str">
        <f t="shared" si="434"/>
        <v/>
      </c>
      <c r="O2525" s="355" t="str">
        <f t="shared" si="435"/>
        <v/>
      </c>
      <c r="P2525" s="19" t="str">
        <f t="shared" si="436"/>
        <v/>
      </c>
      <c r="Q2525" s="355">
        <f t="shared" si="437"/>
        <v>2</v>
      </c>
      <c r="R2525" s="355">
        <f t="shared" si="438"/>
        <v>2137</v>
      </c>
      <c r="S2525" s="355">
        <f t="shared" si="439"/>
        <v>2137</v>
      </c>
    </row>
    <row r="2526" spans="1:19" ht="13.5" thickBot="1" x14ac:dyDescent="0.25">
      <c r="A2526" s="353" t="s">
        <v>220</v>
      </c>
      <c r="B2526" s="353" t="s">
        <v>733</v>
      </c>
      <c r="C2526" s="353" t="s">
        <v>673</v>
      </c>
      <c r="E2526" s="353">
        <v>3</v>
      </c>
      <c r="F2526" s="353" t="s">
        <v>8</v>
      </c>
      <c r="G2526" s="354">
        <v>42622</v>
      </c>
      <c r="H2526" s="354">
        <v>45594.545937499999</v>
      </c>
      <c r="I2526" s="19" t="str">
        <f t="shared" si="429"/>
        <v>N</v>
      </c>
      <c r="J2526" s="19" t="str">
        <f t="shared" si="430"/>
        <v>N</v>
      </c>
      <c r="K2526" s="19" t="str">
        <f t="shared" si="431"/>
        <v>zzzz</v>
      </c>
      <c r="L2526" s="19" t="str">
        <f t="shared" si="432"/>
        <v>OR</v>
      </c>
      <c r="M2526" s="353" t="str">
        <f t="shared" si="433"/>
        <v/>
      </c>
      <c r="N2526" s="356" t="str">
        <f t="shared" si="434"/>
        <v/>
      </c>
      <c r="O2526" s="356" t="str">
        <f t="shared" si="435"/>
        <v/>
      </c>
      <c r="P2526" s="353" t="str">
        <f t="shared" si="436"/>
        <v/>
      </c>
      <c r="Q2526" s="356">
        <f t="shared" si="437"/>
        <v>3</v>
      </c>
      <c r="R2526" s="356">
        <f t="shared" si="438"/>
        <v>2138</v>
      </c>
      <c r="S2526" s="356">
        <f t="shared" si="439"/>
        <v>2138</v>
      </c>
    </row>
    <row r="2527" spans="1:19" ht="13.5" thickBot="1" x14ac:dyDescent="0.25">
      <c r="A2527" s="19" t="s">
        <v>220</v>
      </c>
      <c r="B2527" s="19" t="s">
        <v>733</v>
      </c>
      <c r="C2527" s="19" t="s">
        <v>673</v>
      </c>
      <c r="E2527" s="353">
        <v>6</v>
      </c>
      <c r="F2527" s="19" t="s">
        <v>16</v>
      </c>
      <c r="G2527" s="354">
        <v>44550.550543981481</v>
      </c>
      <c r="H2527" s="354">
        <v>45631.503240740742</v>
      </c>
      <c r="I2527" s="19" t="str">
        <f t="shared" si="429"/>
        <v>N</v>
      </c>
      <c r="J2527" s="19" t="str">
        <f t="shared" si="430"/>
        <v>N</v>
      </c>
      <c r="K2527" s="19" t="str">
        <f t="shared" si="431"/>
        <v>zzzz</v>
      </c>
      <c r="L2527" s="19" t="str">
        <f t="shared" si="432"/>
        <v>OR</v>
      </c>
      <c r="M2527" s="19" t="str">
        <f t="shared" si="433"/>
        <v/>
      </c>
      <c r="N2527" s="355" t="str">
        <f t="shared" si="434"/>
        <v/>
      </c>
      <c r="O2527" s="355" t="str">
        <f t="shared" si="435"/>
        <v/>
      </c>
      <c r="P2527" s="19" t="str">
        <f t="shared" si="436"/>
        <v/>
      </c>
      <c r="Q2527" s="355">
        <f t="shared" si="437"/>
        <v>4</v>
      </c>
      <c r="R2527" s="355">
        <f t="shared" si="438"/>
        <v>2139</v>
      </c>
      <c r="S2527" s="355">
        <f t="shared" si="439"/>
        <v>2139</v>
      </c>
    </row>
    <row r="2528" spans="1:19" ht="13.5" thickBot="1" x14ac:dyDescent="0.25">
      <c r="A2528" s="19" t="s">
        <v>220</v>
      </c>
      <c r="B2528" s="19" t="s">
        <v>733</v>
      </c>
      <c r="C2528" s="19" t="s">
        <v>673</v>
      </c>
      <c r="E2528" s="353">
        <v>3</v>
      </c>
      <c r="F2528" s="19" t="s">
        <v>9</v>
      </c>
      <c r="G2528" s="354">
        <v>44533.385983796295</v>
      </c>
      <c r="H2528" s="354">
        <v>46034.376087962963</v>
      </c>
      <c r="I2528" s="19" t="str">
        <f t="shared" si="429"/>
        <v>N</v>
      </c>
      <c r="J2528" s="19" t="str">
        <f t="shared" si="430"/>
        <v>N</v>
      </c>
      <c r="K2528" s="19" t="str">
        <f t="shared" si="431"/>
        <v>zzzz</v>
      </c>
      <c r="L2528" s="19" t="str">
        <f t="shared" si="432"/>
        <v>OR</v>
      </c>
      <c r="M2528" s="19" t="str">
        <f t="shared" si="433"/>
        <v/>
      </c>
      <c r="N2528" s="355" t="str">
        <f t="shared" si="434"/>
        <v/>
      </c>
      <c r="O2528" s="355" t="str">
        <f t="shared" si="435"/>
        <v/>
      </c>
      <c r="P2528" s="19" t="str">
        <f t="shared" si="436"/>
        <v/>
      </c>
      <c r="Q2528" s="355">
        <f t="shared" si="437"/>
        <v>5</v>
      </c>
      <c r="R2528" s="355">
        <f t="shared" si="438"/>
        <v>2140</v>
      </c>
      <c r="S2528" s="355">
        <f t="shared" si="439"/>
        <v>2140</v>
      </c>
    </row>
    <row r="2529" spans="1:19" ht="13.5" thickBot="1" x14ac:dyDescent="0.25">
      <c r="A2529" s="19" t="s">
        <v>220</v>
      </c>
      <c r="B2529" s="19" t="s">
        <v>589</v>
      </c>
      <c r="C2529" s="19" t="s">
        <v>673</v>
      </c>
      <c r="E2529" s="353"/>
      <c r="F2529" s="19" t="s">
        <v>10</v>
      </c>
      <c r="G2529" s="354">
        <v>41212.701747685183</v>
      </c>
      <c r="H2529" s="354">
        <v>45453.638159722221</v>
      </c>
      <c r="I2529" s="19" t="str">
        <f t="shared" si="429"/>
        <v>N</v>
      </c>
      <c r="J2529" s="19" t="str">
        <f t="shared" si="430"/>
        <v>N</v>
      </c>
      <c r="K2529" s="19" t="str">
        <f t="shared" si="431"/>
        <v>zzzz</v>
      </c>
      <c r="L2529" s="19" t="str">
        <f t="shared" si="432"/>
        <v>OR</v>
      </c>
      <c r="M2529" s="19" t="str">
        <f t="shared" si="433"/>
        <v/>
      </c>
      <c r="N2529" s="355" t="str">
        <f t="shared" si="434"/>
        <v/>
      </c>
      <c r="O2529" s="355" t="str">
        <f t="shared" si="435"/>
        <v/>
      </c>
      <c r="P2529" s="19" t="str">
        <f t="shared" si="436"/>
        <v/>
      </c>
      <c r="Q2529" s="355">
        <f t="shared" si="437"/>
        <v>6</v>
      </c>
      <c r="R2529" s="355">
        <f t="shared" si="438"/>
        <v>2141</v>
      </c>
      <c r="S2529" s="355">
        <f t="shared" si="439"/>
        <v>2141</v>
      </c>
    </row>
    <row r="2530" spans="1:19" ht="13.5" thickBot="1" x14ac:dyDescent="0.25">
      <c r="A2530" s="19" t="s">
        <v>220</v>
      </c>
      <c r="B2530" s="19" t="s">
        <v>733</v>
      </c>
      <c r="C2530" s="19" t="s">
        <v>673</v>
      </c>
      <c r="E2530" s="353"/>
      <c r="F2530" s="19" t="s">
        <v>11</v>
      </c>
      <c r="G2530" s="354">
        <v>42870</v>
      </c>
      <c r="H2530" s="354">
        <v>45258.643680555557</v>
      </c>
      <c r="I2530" s="19" t="str">
        <f t="shared" si="429"/>
        <v>N</v>
      </c>
      <c r="J2530" s="19" t="str">
        <f t="shared" si="430"/>
        <v>N</v>
      </c>
      <c r="K2530" s="19" t="str">
        <f t="shared" si="431"/>
        <v>zzzz</v>
      </c>
      <c r="L2530" s="19" t="str">
        <f t="shared" si="432"/>
        <v>OR</v>
      </c>
      <c r="M2530" s="19" t="str">
        <f t="shared" si="433"/>
        <v/>
      </c>
      <c r="N2530" s="355" t="str">
        <f t="shared" si="434"/>
        <v/>
      </c>
      <c r="O2530" s="355" t="str">
        <f t="shared" si="435"/>
        <v/>
      </c>
      <c r="P2530" s="19" t="str">
        <f t="shared" si="436"/>
        <v/>
      </c>
      <c r="Q2530" s="355">
        <f t="shared" si="437"/>
        <v>7</v>
      </c>
      <c r="R2530" s="355">
        <f t="shared" si="438"/>
        <v>2142</v>
      </c>
      <c r="S2530" s="355">
        <f t="shared" si="439"/>
        <v>2142</v>
      </c>
    </row>
    <row r="2531" spans="1:19" ht="13.5" thickBot="1" x14ac:dyDescent="0.25">
      <c r="A2531" s="19" t="s">
        <v>220</v>
      </c>
      <c r="B2531" s="19" t="s">
        <v>733</v>
      </c>
      <c r="C2531" s="19" t="s">
        <v>673</v>
      </c>
      <c r="E2531" s="353">
        <v>3</v>
      </c>
      <c r="F2531" s="19" t="s">
        <v>15</v>
      </c>
      <c r="G2531" s="354">
        <v>40834.437118055554</v>
      </c>
      <c r="H2531" s="354">
        <v>44978.608055555553</v>
      </c>
      <c r="I2531" s="19" t="str">
        <f t="shared" si="429"/>
        <v>N</v>
      </c>
      <c r="J2531" s="19" t="str">
        <f t="shared" si="430"/>
        <v>N</v>
      </c>
      <c r="K2531" s="19" t="str">
        <f t="shared" si="431"/>
        <v>zzzz</v>
      </c>
      <c r="L2531" s="19" t="str">
        <f t="shared" si="432"/>
        <v>OR</v>
      </c>
      <c r="M2531" s="19" t="str">
        <f t="shared" si="433"/>
        <v/>
      </c>
      <c r="N2531" s="355" t="str">
        <f t="shared" si="434"/>
        <v/>
      </c>
      <c r="O2531" s="355" t="str">
        <f t="shared" si="435"/>
        <v/>
      </c>
      <c r="P2531" s="19" t="str">
        <f t="shared" si="436"/>
        <v/>
      </c>
      <c r="Q2531" s="355">
        <f t="shared" si="437"/>
        <v>8</v>
      </c>
      <c r="R2531" s="355">
        <f t="shared" si="438"/>
        <v>2143</v>
      </c>
      <c r="S2531" s="355">
        <f t="shared" si="439"/>
        <v>2143</v>
      </c>
    </row>
    <row r="2532" spans="1:19" ht="13.5" thickBot="1" x14ac:dyDescent="0.25">
      <c r="A2532" s="19" t="s">
        <v>220</v>
      </c>
      <c r="B2532" s="19" t="s">
        <v>733</v>
      </c>
      <c r="C2532" s="19" t="s">
        <v>673</v>
      </c>
      <c r="E2532" s="353">
        <v>3</v>
      </c>
      <c r="F2532" s="19" t="s">
        <v>12</v>
      </c>
      <c r="G2532" s="354">
        <v>40754.20171296296</v>
      </c>
      <c r="H2532" s="354">
        <v>45076.59039351852</v>
      </c>
      <c r="I2532" s="19" t="str">
        <f t="shared" si="429"/>
        <v>N</v>
      </c>
      <c r="J2532" s="19" t="str">
        <f t="shared" si="430"/>
        <v>N</v>
      </c>
      <c r="K2532" s="19" t="str">
        <f t="shared" si="431"/>
        <v>zzzz</v>
      </c>
      <c r="L2532" s="19" t="str">
        <f t="shared" si="432"/>
        <v>OR</v>
      </c>
      <c r="M2532" s="19" t="str">
        <f t="shared" si="433"/>
        <v/>
      </c>
      <c r="N2532" s="355" t="str">
        <f t="shared" si="434"/>
        <v/>
      </c>
      <c r="O2532" s="355" t="str">
        <f t="shared" si="435"/>
        <v/>
      </c>
      <c r="P2532" s="19" t="str">
        <f t="shared" si="436"/>
        <v/>
      </c>
      <c r="Q2532" s="355">
        <f t="shared" si="437"/>
        <v>9</v>
      </c>
      <c r="R2532" s="355">
        <f t="shared" si="438"/>
        <v>2144</v>
      </c>
      <c r="S2532" s="355">
        <f t="shared" si="439"/>
        <v>2144</v>
      </c>
    </row>
    <row r="2533" spans="1:19" ht="13.5" thickBot="1" x14ac:dyDescent="0.25">
      <c r="A2533" s="19" t="s">
        <v>220</v>
      </c>
      <c r="B2533" s="19" t="s">
        <v>733</v>
      </c>
      <c r="C2533" s="19" t="s">
        <v>673</v>
      </c>
      <c r="E2533" s="353">
        <v>5</v>
      </c>
      <c r="F2533" s="19" t="s">
        <v>13</v>
      </c>
      <c r="G2533" s="354">
        <v>40815.620613425926</v>
      </c>
      <c r="H2533" s="354">
        <v>45776.467812499999</v>
      </c>
      <c r="I2533" s="19" t="str">
        <f t="shared" si="429"/>
        <v>N</v>
      </c>
      <c r="J2533" s="19" t="str">
        <f t="shared" si="430"/>
        <v>N</v>
      </c>
      <c r="K2533" s="19" t="str">
        <f t="shared" si="431"/>
        <v>zzzz</v>
      </c>
      <c r="L2533" s="19" t="str">
        <f t="shared" si="432"/>
        <v>OR</v>
      </c>
      <c r="M2533" s="19" t="str">
        <f t="shared" si="433"/>
        <v/>
      </c>
      <c r="N2533" s="355">
        <f t="shared" si="434"/>
        <v>10</v>
      </c>
      <c r="O2533" s="355" t="str">
        <f t="shared" si="435"/>
        <v/>
      </c>
      <c r="P2533" s="19" t="str">
        <f t="shared" si="436"/>
        <v/>
      </c>
      <c r="Q2533" s="355">
        <f t="shared" si="437"/>
        <v>10</v>
      </c>
      <c r="R2533" s="355">
        <f t="shared" si="438"/>
        <v>2145</v>
      </c>
      <c r="S2533" s="355">
        <f t="shared" si="439"/>
        <v>2145</v>
      </c>
    </row>
    <row r="2534" spans="1:19" ht="13.5" thickBot="1" x14ac:dyDescent="0.25">
      <c r="A2534" s="19" t="s">
        <v>186</v>
      </c>
      <c r="B2534" s="19" t="s">
        <v>745</v>
      </c>
      <c r="C2534" s="19" t="s">
        <v>673</v>
      </c>
      <c r="E2534" s="353"/>
      <c r="F2534" s="19" t="s">
        <v>6</v>
      </c>
      <c r="G2534" s="354">
        <v>45314.499791666669</v>
      </c>
      <c r="H2534" s="354">
        <v>45314.499791666669</v>
      </c>
      <c r="I2534" s="19" t="str">
        <f t="shared" si="429"/>
        <v>N</v>
      </c>
      <c r="J2534" s="19" t="str">
        <f t="shared" si="430"/>
        <v>N</v>
      </c>
      <c r="K2534" s="19" t="str">
        <f t="shared" si="431"/>
        <v>zzzz</v>
      </c>
      <c r="L2534" s="19" t="str">
        <f t="shared" si="432"/>
        <v>OS</v>
      </c>
      <c r="M2534" s="19" t="str">
        <f t="shared" si="433"/>
        <v/>
      </c>
      <c r="N2534" s="355" t="str">
        <f t="shared" si="434"/>
        <v/>
      </c>
      <c r="O2534" s="355" t="str">
        <f t="shared" si="435"/>
        <v/>
      </c>
      <c r="P2534" s="19" t="str">
        <f t="shared" si="436"/>
        <v/>
      </c>
      <c r="Q2534" s="355">
        <f t="shared" si="437"/>
        <v>1</v>
      </c>
      <c r="R2534" s="355">
        <f t="shared" si="438"/>
        <v>2146</v>
      </c>
      <c r="S2534" s="355">
        <f t="shared" si="439"/>
        <v>2146</v>
      </c>
    </row>
    <row r="2535" spans="1:19" ht="13.5" thickBot="1" x14ac:dyDescent="0.25">
      <c r="A2535" s="19" t="s">
        <v>186</v>
      </c>
      <c r="B2535" s="19" t="s">
        <v>745</v>
      </c>
      <c r="C2535" s="19" t="s">
        <v>673</v>
      </c>
      <c r="E2535" s="353"/>
      <c r="F2535" s="19" t="s">
        <v>9</v>
      </c>
      <c r="G2535" s="354">
        <v>45309.47184027778</v>
      </c>
      <c r="H2535" s="354">
        <v>45632.605613425927</v>
      </c>
      <c r="I2535" s="19" t="str">
        <f t="shared" si="429"/>
        <v>N</v>
      </c>
      <c r="J2535" s="19" t="str">
        <f t="shared" si="430"/>
        <v>N</v>
      </c>
      <c r="K2535" s="19" t="str">
        <f t="shared" si="431"/>
        <v>zzzz</v>
      </c>
      <c r="L2535" s="19" t="str">
        <f t="shared" si="432"/>
        <v>OS</v>
      </c>
      <c r="M2535" s="19" t="str">
        <f t="shared" si="433"/>
        <v/>
      </c>
      <c r="N2535" s="355" t="str">
        <f t="shared" si="434"/>
        <v/>
      </c>
      <c r="O2535" s="355" t="str">
        <f t="shared" si="435"/>
        <v/>
      </c>
      <c r="P2535" s="19" t="str">
        <f t="shared" si="436"/>
        <v/>
      </c>
      <c r="Q2535" s="355">
        <f t="shared" si="437"/>
        <v>2</v>
      </c>
      <c r="R2535" s="355">
        <f t="shared" si="438"/>
        <v>2147</v>
      </c>
      <c r="S2535" s="355">
        <f t="shared" si="439"/>
        <v>2147</v>
      </c>
    </row>
    <row r="2536" spans="1:19" ht="13.5" thickBot="1" x14ac:dyDescent="0.25">
      <c r="A2536" s="19" t="s">
        <v>186</v>
      </c>
      <c r="B2536" s="19" t="s">
        <v>591</v>
      </c>
      <c r="C2536" s="19" t="s">
        <v>673</v>
      </c>
      <c r="E2536" s="353"/>
      <c r="F2536" s="19" t="s">
        <v>10</v>
      </c>
      <c r="G2536" s="354">
        <v>37160.607673611114</v>
      </c>
      <c r="H2536" s="354">
        <v>45453.649108796293</v>
      </c>
      <c r="I2536" s="19" t="str">
        <f t="shared" si="429"/>
        <v>N</v>
      </c>
      <c r="J2536" s="19" t="str">
        <f t="shared" si="430"/>
        <v>N</v>
      </c>
      <c r="K2536" s="19" t="str">
        <f t="shared" si="431"/>
        <v>zzzz</v>
      </c>
      <c r="L2536" s="19" t="str">
        <f t="shared" si="432"/>
        <v>OS</v>
      </c>
      <c r="M2536" s="19" t="str">
        <f t="shared" si="433"/>
        <v/>
      </c>
      <c r="N2536" s="355" t="str">
        <f t="shared" si="434"/>
        <v/>
      </c>
      <c r="O2536" s="355" t="str">
        <f t="shared" si="435"/>
        <v/>
      </c>
      <c r="P2536" s="19" t="str">
        <f t="shared" si="436"/>
        <v/>
      </c>
      <c r="Q2536" s="355">
        <f t="shared" si="437"/>
        <v>3</v>
      </c>
      <c r="R2536" s="355">
        <f t="shared" si="438"/>
        <v>2148</v>
      </c>
      <c r="S2536" s="355">
        <f t="shared" si="439"/>
        <v>2148</v>
      </c>
    </row>
    <row r="2537" spans="1:19" ht="13.5" thickBot="1" x14ac:dyDescent="0.25">
      <c r="A2537" s="353" t="s">
        <v>186</v>
      </c>
      <c r="B2537" s="353" t="s">
        <v>745</v>
      </c>
      <c r="C2537" s="353" t="s">
        <v>673</v>
      </c>
      <c r="E2537" s="353"/>
      <c r="F2537" s="353" t="s">
        <v>11</v>
      </c>
      <c r="G2537" s="354">
        <v>45677.615381944444</v>
      </c>
      <c r="H2537" s="354">
        <v>45677.615381944444</v>
      </c>
      <c r="I2537" s="19" t="str">
        <f t="shared" si="429"/>
        <v>N</v>
      </c>
      <c r="J2537" s="19" t="str">
        <f t="shared" si="430"/>
        <v>N</v>
      </c>
      <c r="K2537" s="19" t="str">
        <f t="shared" si="431"/>
        <v>zzzz</v>
      </c>
      <c r="L2537" s="19" t="str">
        <f t="shared" si="432"/>
        <v>OS</v>
      </c>
      <c r="M2537" s="353" t="str">
        <f t="shared" si="433"/>
        <v/>
      </c>
      <c r="N2537" s="356" t="str">
        <f t="shared" si="434"/>
        <v/>
      </c>
      <c r="O2537" s="356" t="str">
        <f t="shared" si="435"/>
        <v/>
      </c>
      <c r="P2537" s="353" t="str">
        <f t="shared" si="436"/>
        <v/>
      </c>
      <c r="Q2537" s="356">
        <f t="shared" si="437"/>
        <v>4</v>
      </c>
      <c r="R2537" s="356">
        <f t="shared" si="438"/>
        <v>2149</v>
      </c>
      <c r="S2537" s="356">
        <f t="shared" si="439"/>
        <v>2149</v>
      </c>
    </row>
    <row r="2538" spans="1:19" ht="13.5" thickBot="1" x14ac:dyDescent="0.25">
      <c r="A2538" s="19" t="s">
        <v>186</v>
      </c>
      <c r="B2538" s="19" t="s">
        <v>745</v>
      </c>
      <c r="C2538" s="19" t="s">
        <v>673</v>
      </c>
      <c r="E2538" s="353"/>
      <c r="F2538" s="19" t="s">
        <v>15</v>
      </c>
      <c r="G2538" s="354">
        <v>44523</v>
      </c>
      <c r="H2538" s="354">
        <v>45660.399664351855</v>
      </c>
      <c r="I2538" s="19" t="str">
        <f t="shared" si="429"/>
        <v>N</v>
      </c>
      <c r="J2538" s="19" t="str">
        <f t="shared" si="430"/>
        <v>N</v>
      </c>
      <c r="K2538" s="19" t="str">
        <f t="shared" si="431"/>
        <v>zzzz</v>
      </c>
      <c r="L2538" s="19" t="str">
        <f t="shared" si="432"/>
        <v>OS</v>
      </c>
      <c r="M2538" s="19" t="str">
        <f t="shared" si="433"/>
        <v/>
      </c>
      <c r="N2538" s="355" t="str">
        <f t="shared" si="434"/>
        <v/>
      </c>
      <c r="O2538" s="355" t="str">
        <f t="shared" si="435"/>
        <v/>
      </c>
      <c r="P2538" s="19" t="str">
        <f t="shared" si="436"/>
        <v/>
      </c>
      <c r="Q2538" s="355">
        <f t="shared" si="437"/>
        <v>5</v>
      </c>
      <c r="R2538" s="355">
        <f t="shared" si="438"/>
        <v>2150</v>
      </c>
      <c r="S2538" s="355">
        <f t="shared" si="439"/>
        <v>2150</v>
      </c>
    </row>
    <row r="2539" spans="1:19" ht="13.5" thickBot="1" x14ac:dyDescent="0.25">
      <c r="A2539" s="19" t="s">
        <v>186</v>
      </c>
      <c r="B2539" s="19" t="s">
        <v>745</v>
      </c>
      <c r="C2539" s="19" t="s">
        <v>673</v>
      </c>
      <c r="E2539" s="353"/>
      <c r="F2539" s="19" t="s">
        <v>12</v>
      </c>
      <c r="G2539" s="354">
        <v>45812.673310185186</v>
      </c>
      <c r="H2539" s="354">
        <v>45812.673310185186</v>
      </c>
      <c r="I2539" s="19" t="str">
        <f t="shared" si="429"/>
        <v>N</v>
      </c>
      <c r="J2539" s="19" t="str">
        <f t="shared" si="430"/>
        <v>N</v>
      </c>
      <c r="K2539" s="19" t="str">
        <f t="shared" si="431"/>
        <v>zzzz</v>
      </c>
      <c r="L2539" s="19" t="str">
        <f t="shared" si="432"/>
        <v>OS</v>
      </c>
      <c r="M2539" s="19" t="str">
        <f t="shared" si="433"/>
        <v/>
      </c>
      <c r="N2539" s="355">
        <f t="shared" si="434"/>
        <v>6</v>
      </c>
      <c r="O2539" s="355" t="str">
        <f t="shared" si="435"/>
        <v/>
      </c>
      <c r="P2539" s="19" t="str">
        <f t="shared" si="436"/>
        <v/>
      </c>
      <c r="Q2539" s="355">
        <f t="shared" si="437"/>
        <v>6</v>
      </c>
      <c r="R2539" s="355">
        <f t="shared" si="438"/>
        <v>2151</v>
      </c>
      <c r="S2539" s="355">
        <f t="shared" si="439"/>
        <v>2151</v>
      </c>
    </row>
    <row r="2540" spans="1:19" ht="13.5" thickBot="1" x14ac:dyDescent="0.25">
      <c r="A2540" s="353" t="s">
        <v>420</v>
      </c>
      <c r="B2540" s="353" t="s">
        <v>597</v>
      </c>
      <c r="C2540" s="353" t="s">
        <v>673</v>
      </c>
      <c r="E2540" s="353"/>
      <c r="F2540" s="353" t="s">
        <v>6</v>
      </c>
      <c r="G2540" s="354">
        <v>35656.609490740739</v>
      </c>
      <c r="H2540" s="354">
        <v>44581.396898148145</v>
      </c>
      <c r="I2540" s="19" t="str">
        <f t="shared" si="429"/>
        <v>N</v>
      </c>
      <c r="J2540" s="19" t="str">
        <f t="shared" si="430"/>
        <v>N</v>
      </c>
      <c r="K2540" s="19" t="str">
        <f t="shared" si="431"/>
        <v>zzzz</v>
      </c>
      <c r="L2540" s="19" t="str">
        <f t="shared" si="432"/>
        <v>PM</v>
      </c>
      <c r="M2540" s="353" t="str">
        <f t="shared" si="433"/>
        <v/>
      </c>
      <c r="N2540" s="356" t="str">
        <f t="shared" si="434"/>
        <v/>
      </c>
      <c r="O2540" s="356" t="str">
        <f t="shared" si="435"/>
        <v/>
      </c>
      <c r="P2540" s="353" t="str">
        <f t="shared" si="436"/>
        <v/>
      </c>
      <c r="Q2540" s="356">
        <f t="shared" si="437"/>
        <v>1</v>
      </c>
      <c r="R2540" s="356">
        <f t="shared" si="438"/>
        <v>2152</v>
      </c>
      <c r="S2540" s="356">
        <f t="shared" si="439"/>
        <v>2152</v>
      </c>
    </row>
    <row r="2541" spans="1:19" ht="13.5" thickBot="1" x14ac:dyDescent="0.25">
      <c r="A2541" s="19" t="s">
        <v>420</v>
      </c>
      <c r="B2541" s="19" t="s">
        <v>596</v>
      </c>
      <c r="C2541" s="19" t="s">
        <v>673</v>
      </c>
      <c r="E2541" s="353"/>
      <c r="F2541" s="19" t="s">
        <v>7</v>
      </c>
      <c r="G2541" s="354">
        <v>35656.609490740739</v>
      </c>
      <c r="H2541" s="354">
        <v>41598.414259259262</v>
      </c>
      <c r="I2541" s="19" t="str">
        <f t="shared" si="429"/>
        <v>N</v>
      </c>
      <c r="J2541" s="19" t="str">
        <f t="shared" si="430"/>
        <v>N</v>
      </c>
      <c r="K2541" s="19" t="str">
        <f t="shared" si="431"/>
        <v>zzzz</v>
      </c>
      <c r="L2541" s="19" t="str">
        <f t="shared" si="432"/>
        <v>PM</v>
      </c>
      <c r="M2541" s="19" t="str">
        <f t="shared" si="433"/>
        <v/>
      </c>
      <c r="N2541" s="355" t="str">
        <f t="shared" si="434"/>
        <v/>
      </c>
      <c r="O2541" s="355" t="str">
        <f t="shared" si="435"/>
        <v/>
      </c>
      <c r="P2541" s="19" t="str">
        <f t="shared" si="436"/>
        <v/>
      </c>
      <c r="Q2541" s="355">
        <f t="shared" si="437"/>
        <v>2</v>
      </c>
      <c r="R2541" s="355">
        <f t="shared" si="438"/>
        <v>2153</v>
      </c>
      <c r="S2541" s="355">
        <f t="shared" si="439"/>
        <v>2153</v>
      </c>
    </row>
    <row r="2542" spans="1:19" ht="13.5" thickBot="1" x14ac:dyDescent="0.25">
      <c r="A2542" s="353" t="s">
        <v>420</v>
      </c>
      <c r="B2542" s="353" t="s">
        <v>597</v>
      </c>
      <c r="C2542" s="353" t="s">
        <v>673</v>
      </c>
      <c r="E2542" s="353"/>
      <c r="F2542" s="353" t="s">
        <v>8</v>
      </c>
      <c r="G2542" s="354">
        <v>35656.609490740739</v>
      </c>
      <c r="H2542" s="354">
        <v>43473.540520833332</v>
      </c>
      <c r="I2542" s="19" t="str">
        <f t="shared" si="429"/>
        <v>N</v>
      </c>
      <c r="J2542" s="19" t="str">
        <f t="shared" si="430"/>
        <v>N</v>
      </c>
      <c r="K2542" s="19" t="str">
        <f t="shared" si="431"/>
        <v>zzzz</v>
      </c>
      <c r="L2542" s="19" t="str">
        <f t="shared" si="432"/>
        <v>PM</v>
      </c>
      <c r="M2542" s="353" t="str">
        <f t="shared" si="433"/>
        <v/>
      </c>
      <c r="N2542" s="356" t="str">
        <f t="shared" si="434"/>
        <v/>
      </c>
      <c r="O2542" s="356" t="str">
        <f t="shared" si="435"/>
        <v/>
      </c>
      <c r="P2542" s="353" t="str">
        <f t="shared" si="436"/>
        <v/>
      </c>
      <c r="Q2542" s="356">
        <f t="shared" si="437"/>
        <v>3</v>
      </c>
      <c r="R2542" s="356">
        <f t="shared" si="438"/>
        <v>2154</v>
      </c>
      <c r="S2542" s="356">
        <f t="shared" si="439"/>
        <v>2154</v>
      </c>
    </row>
    <row r="2543" spans="1:19" ht="13.5" thickBot="1" x14ac:dyDescent="0.25">
      <c r="A2543" s="19" t="s">
        <v>420</v>
      </c>
      <c r="B2543" s="19" t="s">
        <v>597</v>
      </c>
      <c r="C2543" s="19" t="s">
        <v>673</v>
      </c>
      <c r="E2543" s="353"/>
      <c r="F2543" s="19" t="s">
        <v>16</v>
      </c>
      <c r="G2543" s="354">
        <v>35656.609490740739</v>
      </c>
      <c r="H2543" s="354">
        <v>45625.352581018517</v>
      </c>
      <c r="I2543" s="19" t="str">
        <f t="shared" si="429"/>
        <v>N</v>
      </c>
      <c r="J2543" s="19" t="str">
        <f t="shared" si="430"/>
        <v>N</v>
      </c>
      <c r="K2543" s="19" t="str">
        <f t="shared" si="431"/>
        <v>zzzz</v>
      </c>
      <c r="L2543" s="19" t="str">
        <f t="shared" si="432"/>
        <v>PM</v>
      </c>
      <c r="M2543" s="19" t="str">
        <f t="shared" si="433"/>
        <v/>
      </c>
      <c r="N2543" s="355" t="str">
        <f t="shared" si="434"/>
        <v/>
      </c>
      <c r="O2543" s="355" t="str">
        <f t="shared" si="435"/>
        <v/>
      </c>
      <c r="P2543" s="19" t="str">
        <f t="shared" si="436"/>
        <v/>
      </c>
      <c r="Q2543" s="355">
        <f t="shared" si="437"/>
        <v>4</v>
      </c>
      <c r="R2543" s="355">
        <f t="shared" si="438"/>
        <v>2155</v>
      </c>
      <c r="S2543" s="355">
        <f t="shared" si="439"/>
        <v>2155</v>
      </c>
    </row>
    <row r="2544" spans="1:19" ht="13.5" thickBot="1" x14ac:dyDescent="0.25">
      <c r="A2544" s="353" t="s">
        <v>420</v>
      </c>
      <c r="B2544" s="353" t="s">
        <v>597</v>
      </c>
      <c r="C2544" s="353" t="s">
        <v>673</v>
      </c>
      <c r="E2544" s="353"/>
      <c r="F2544" s="353" t="s">
        <v>9</v>
      </c>
      <c r="G2544" s="354">
        <v>43111.403136574074</v>
      </c>
      <c r="H2544" s="354">
        <v>45632.6093287037</v>
      </c>
      <c r="I2544" s="19" t="str">
        <f t="shared" si="429"/>
        <v>N</v>
      </c>
      <c r="J2544" s="19" t="str">
        <f t="shared" si="430"/>
        <v>N</v>
      </c>
      <c r="K2544" s="19" t="str">
        <f t="shared" si="431"/>
        <v>zzzz</v>
      </c>
      <c r="L2544" s="19" t="str">
        <f t="shared" si="432"/>
        <v>PM</v>
      </c>
      <c r="M2544" s="19" t="str">
        <f t="shared" si="433"/>
        <v/>
      </c>
      <c r="N2544" s="355" t="str">
        <f t="shared" si="434"/>
        <v/>
      </c>
      <c r="O2544" s="355" t="str">
        <f t="shared" si="435"/>
        <v/>
      </c>
      <c r="P2544" s="19" t="str">
        <f t="shared" si="436"/>
        <v/>
      </c>
      <c r="Q2544" s="355">
        <f t="shared" si="437"/>
        <v>5</v>
      </c>
      <c r="R2544" s="355">
        <f t="shared" si="438"/>
        <v>2156</v>
      </c>
      <c r="S2544" s="355">
        <f t="shared" si="439"/>
        <v>2156</v>
      </c>
    </row>
    <row r="2545" spans="1:19" ht="13.5" thickBot="1" x14ac:dyDescent="0.25">
      <c r="A2545" s="353" t="s">
        <v>420</v>
      </c>
      <c r="B2545" s="353" t="s">
        <v>598</v>
      </c>
      <c r="C2545" s="353" t="s">
        <v>673</v>
      </c>
      <c r="E2545" s="353"/>
      <c r="F2545" s="353" t="s">
        <v>10</v>
      </c>
      <c r="G2545" s="354">
        <v>35656.609490740739</v>
      </c>
      <c r="H2545" s="354">
        <v>40693.667812500003</v>
      </c>
      <c r="I2545" s="19" t="str">
        <f t="shared" si="429"/>
        <v>N</v>
      </c>
      <c r="J2545" s="19" t="str">
        <f t="shared" si="430"/>
        <v>N</v>
      </c>
      <c r="K2545" s="19" t="str">
        <f t="shared" si="431"/>
        <v>zzzz</v>
      </c>
      <c r="L2545" s="19" t="str">
        <f t="shared" si="432"/>
        <v>PM</v>
      </c>
      <c r="M2545" s="353" t="str">
        <f t="shared" si="433"/>
        <v/>
      </c>
      <c r="N2545" s="356" t="str">
        <f t="shared" si="434"/>
        <v/>
      </c>
      <c r="O2545" s="356" t="str">
        <f t="shared" si="435"/>
        <v/>
      </c>
      <c r="P2545" s="353" t="str">
        <f t="shared" si="436"/>
        <v/>
      </c>
      <c r="Q2545" s="356">
        <f t="shared" si="437"/>
        <v>6</v>
      </c>
      <c r="R2545" s="356">
        <f t="shared" si="438"/>
        <v>2157</v>
      </c>
      <c r="S2545" s="356">
        <f t="shared" si="439"/>
        <v>2157</v>
      </c>
    </row>
    <row r="2546" spans="1:19" ht="13.5" thickBot="1" x14ac:dyDescent="0.25">
      <c r="A2546" s="19" t="s">
        <v>420</v>
      </c>
      <c r="B2546" s="19" t="s">
        <v>597</v>
      </c>
      <c r="C2546" s="19" t="s">
        <v>673</v>
      </c>
      <c r="E2546" s="353"/>
      <c r="F2546" s="19" t="s">
        <v>11</v>
      </c>
      <c r="G2546" s="354">
        <v>35656.609490740739</v>
      </c>
      <c r="H2546" s="354">
        <v>45258.55059027778</v>
      </c>
      <c r="I2546" s="19" t="str">
        <f t="shared" si="429"/>
        <v>N</v>
      </c>
      <c r="J2546" s="19" t="str">
        <f t="shared" si="430"/>
        <v>N</v>
      </c>
      <c r="K2546" s="19" t="str">
        <f t="shared" si="431"/>
        <v>zzzz</v>
      </c>
      <c r="L2546" s="19" t="str">
        <f t="shared" si="432"/>
        <v>PM</v>
      </c>
      <c r="M2546" s="19" t="str">
        <f t="shared" si="433"/>
        <v/>
      </c>
      <c r="N2546" s="355" t="str">
        <f t="shared" si="434"/>
        <v/>
      </c>
      <c r="O2546" s="355" t="str">
        <f t="shared" si="435"/>
        <v/>
      </c>
      <c r="P2546" s="19" t="str">
        <f t="shared" si="436"/>
        <v/>
      </c>
      <c r="Q2546" s="355">
        <f t="shared" si="437"/>
        <v>7</v>
      </c>
      <c r="R2546" s="355">
        <f t="shared" si="438"/>
        <v>2158</v>
      </c>
      <c r="S2546" s="355">
        <f t="shared" si="439"/>
        <v>2158</v>
      </c>
    </row>
    <row r="2547" spans="1:19" ht="13.5" thickBot="1" x14ac:dyDescent="0.25">
      <c r="A2547" s="353" t="s">
        <v>420</v>
      </c>
      <c r="B2547" s="353" t="s">
        <v>597</v>
      </c>
      <c r="C2547" s="353" t="s">
        <v>673</v>
      </c>
      <c r="E2547" s="353"/>
      <c r="F2547" s="353" t="s">
        <v>15</v>
      </c>
      <c r="G2547" s="354">
        <v>38105.458090277774</v>
      </c>
      <c r="H2547" s="354">
        <v>45660.40152777778</v>
      </c>
      <c r="I2547" s="19" t="str">
        <f t="shared" si="429"/>
        <v>N</v>
      </c>
      <c r="J2547" s="19" t="str">
        <f t="shared" si="430"/>
        <v>N</v>
      </c>
      <c r="K2547" s="19" t="str">
        <f t="shared" si="431"/>
        <v>zzzz</v>
      </c>
      <c r="L2547" s="19" t="str">
        <f t="shared" si="432"/>
        <v>PM</v>
      </c>
      <c r="M2547" s="19" t="str">
        <f t="shared" si="433"/>
        <v/>
      </c>
      <c r="N2547" s="355" t="str">
        <f t="shared" si="434"/>
        <v/>
      </c>
      <c r="O2547" s="355" t="str">
        <f t="shared" si="435"/>
        <v/>
      </c>
      <c r="P2547" s="19" t="str">
        <f t="shared" si="436"/>
        <v/>
      </c>
      <c r="Q2547" s="355">
        <f t="shared" si="437"/>
        <v>8</v>
      </c>
      <c r="R2547" s="355">
        <f t="shared" si="438"/>
        <v>2159</v>
      </c>
      <c r="S2547" s="355">
        <f t="shared" si="439"/>
        <v>2159</v>
      </c>
    </row>
    <row r="2548" spans="1:19" ht="13.5" thickBot="1" x14ac:dyDescent="0.25">
      <c r="A2548" s="19" t="s">
        <v>420</v>
      </c>
      <c r="B2548" s="19" t="s">
        <v>597</v>
      </c>
      <c r="C2548" s="19" t="s">
        <v>673</v>
      </c>
      <c r="E2548" s="353"/>
      <c r="F2548" s="19" t="s">
        <v>12</v>
      </c>
      <c r="G2548" s="354">
        <v>42854.397291666668</v>
      </c>
      <c r="H2548" s="354">
        <v>42854.397291666668</v>
      </c>
      <c r="I2548" s="19" t="str">
        <f t="shared" si="429"/>
        <v>N</v>
      </c>
      <c r="J2548" s="19" t="str">
        <f t="shared" si="430"/>
        <v>N</v>
      </c>
      <c r="K2548" s="19" t="str">
        <f t="shared" si="431"/>
        <v>zzzz</v>
      </c>
      <c r="L2548" s="19" t="str">
        <f t="shared" si="432"/>
        <v>PM</v>
      </c>
      <c r="M2548" s="19" t="str">
        <f t="shared" si="433"/>
        <v/>
      </c>
      <c r="N2548" s="355" t="str">
        <f t="shared" si="434"/>
        <v/>
      </c>
      <c r="O2548" s="355" t="str">
        <f t="shared" si="435"/>
        <v/>
      </c>
      <c r="P2548" s="19" t="str">
        <f t="shared" si="436"/>
        <v/>
      </c>
      <c r="Q2548" s="355">
        <f t="shared" si="437"/>
        <v>9</v>
      </c>
      <c r="R2548" s="355">
        <f t="shared" si="438"/>
        <v>2160</v>
      </c>
      <c r="S2548" s="355">
        <f t="shared" si="439"/>
        <v>2160</v>
      </c>
    </row>
    <row r="2549" spans="1:19" ht="13.5" thickBot="1" x14ac:dyDescent="0.25">
      <c r="A2549" s="19" t="s">
        <v>420</v>
      </c>
      <c r="B2549" s="19" t="s">
        <v>597</v>
      </c>
      <c r="C2549" s="19" t="s">
        <v>673</v>
      </c>
      <c r="E2549" s="353"/>
      <c r="F2549" s="19" t="s">
        <v>13</v>
      </c>
      <c r="G2549" s="354">
        <v>35656.609490740739</v>
      </c>
      <c r="H2549" s="354">
        <v>43570.54179398148</v>
      </c>
      <c r="I2549" s="19" t="str">
        <f t="shared" si="429"/>
        <v>N</v>
      </c>
      <c r="J2549" s="19" t="str">
        <f t="shared" si="430"/>
        <v>N</v>
      </c>
      <c r="K2549" s="19" t="str">
        <f t="shared" si="431"/>
        <v>zzzz</v>
      </c>
      <c r="L2549" s="19" t="str">
        <f t="shared" si="432"/>
        <v>PM</v>
      </c>
      <c r="M2549" s="19" t="str">
        <f t="shared" si="433"/>
        <v/>
      </c>
      <c r="N2549" s="355">
        <f t="shared" si="434"/>
        <v>10</v>
      </c>
      <c r="O2549" s="355" t="str">
        <f t="shared" si="435"/>
        <v/>
      </c>
      <c r="P2549" s="19" t="str">
        <f t="shared" si="436"/>
        <v/>
      </c>
      <c r="Q2549" s="355">
        <f t="shared" si="437"/>
        <v>10</v>
      </c>
      <c r="R2549" s="355">
        <f t="shared" si="438"/>
        <v>2161</v>
      </c>
      <c r="S2549" s="355">
        <f t="shared" si="439"/>
        <v>2161</v>
      </c>
    </row>
    <row r="2550" spans="1:19" ht="13.5" thickBot="1" x14ac:dyDescent="0.25">
      <c r="A2550" s="353" t="s">
        <v>418</v>
      </c>
      <c r="B2550" s="353" t="s">
        <v>822</v>
      </c>
      <c r="C2550" s="353" t="s">
        <v>673</v>
      </c>
      <c r="E2550" s="353"/>
      <c r="F2550" s="353" t="s">
        <v>6</v>
      </c>
      <c r="G2550" s="354">
        <v>45314.470694444448</v>
      </c>
      <c r="H2550" s="354">
        <v>45314.470694444448</v>
      </c>
      <c r="I2550" s="19" t="str">
        <f t="shared" si="429"/>
        <v>N</v>
      </c>
      <c r="J2550" s="19" t="str">
        <f t="shared" si="430"/>
        <v>N</v>
      </c>
      <c r="K2550" s="19" t="str">
        <f t="shared" si="431"/>
        <v>zzzz</v>
      </c>
      <c r="L2550" s="19" t="str">
        <f t="shared" si="432"/>
        <v>PR</v>
      </c>
      <c r="M2550" s="353" t="str">
        <f t="shared" si="433"/>
        <v/>
      </c>
      <c r="N2550" s="356" t="str">
        <f t="shared" si="434"/>
        <v/>
      </c>
      <c r="O2550" s="356" t="str">
        <f t="shared" si="435"/>
        <v/>
      </c>
      <c r="P2550" s="353" t="str">
        <f t="shared" si="436"/>
        <v/>
      </c>
      <c r="Q2550" s="356">
        <f t="shared" si="437"/>
        <v>1</v>
      </c>
      <c r="R2550" s="356">
        <f t="shared" si="438"/>
        <v>2162</v>
      </c>
      <c r="S2550" s="356">
        <f t="shared" si="439"/>
        <v>2162</v>
      </c>
    </row>
    <row r="2551" spans="1:19" ht="13.5" thickBot="1" x14ac:dyDescent="0.25">
      <c r="A2551" s="19" t="s">
        <v>418</v>
      </c>
      <c r="B2551" s="19" t="s">
        <v>822</v>
      </c>
      <c r="C2551" s="19" t="s">
        <v>673</v>
      </c>
      <c r="E2551" s="353"/>
      <c r="F2551" s="19" t="s">
        <v>7</v>
      </c>
      <c r="G2551" s="354">
        <v>45264.602951388886</v>
      </c>
      <c r="H2551" s="354">
        <v>45264.604363425926</v>
      </c>
      <c r="I2551" s="19" t="str">
        <f t="shared" si="429"/>
        <v>N</v>
      </c>
      <c r="J2551" s="19" t="str">
        <f t="shared" si="430"/>
        <v>N</v>
      </c>
      <c r="K2551" s="19" t="str">
        <f t="shared" si="431"/>
        <v>zzzz</v>
      </c>
      <c r="L2551" s="19" t="str">
        <f t="shared" si="432"/>
        <v>PR</v>
      </c>
      <c r="M2551" s="19" t="str">
        <f t="shared" si="433"/>
        <v/>
      </c>
      <c r="N2551" s="355" t="str">
        <f t="shared" si="434"/>
        <v/>
      </c>
      <c r="O2551" s="355" t="str">
        <f t="shared" si="435"/>
        <v/>
      </c>
      <c r="P2551" s="19" t="str">
        <f t="shared" si="436"/>
        <v/>
      </c>
      <c r="Q2551" s="355">
        <f t="shared" si="437"/>
        <v>2</v>
      </c>
      <c r="R2551" s="355">
        <f t="shared" si="438"/>
        <v>2163</v>
      </c>
      <c r="S2551" s="355">
        <f t="shared" si="439"/>
        <v>2163</v>
      </c>
    </row>
    <row r="2552" spans="1:19" ht="13.5" thickBot="1" x14ac:dyDescent="0.25">
      <c r="A2552" s="353" t="s">
        <v>418</v>
      </c>
      <c r="B2552" s="353" t="s">
        <v>822</v>
      </c>
      <c r="C2552" s="353" t="s">
        <v>673</v>
      </c>
      <c r="E2552" s="353"/>
      <c r="F2552" s="353" t="s">
        <v>9</v>
      </c>
      <c r="G2552" s="354">
        <v>45309.494930555556</v>
      </c>
      <c r="H2552" s="354">
        <v>45309.494930555556</v>
      </c>
      <c r="I2552" s="19" t="str">
        <f t="shared" si="429"/>
        <v>N</v>
      </c>
      <c r="J2552" s="19" t="str">
        <f t="shared" si="430"/>
        <v>N</v>
      </c>
      <c r="K2552" s="19" t="str">
        <f t="shared" si="431"/>
        <v>zzzz</v>
      </c>
      <c r="L2552" s="19" t="str">
        <f t="shared" si="432"/>
        <v>PR</v>
      </c>
      <c r="M2552" s="353" t="str">
        <f t="shared" si="433"/>
        <v/>
      </c>
      <c r="N2552" s="356" t="str">
        <f t="shared" si="434"/>
        <v/>
      </c>
      <c r="O2552" s="356" t="str">
        <f t="shared" si="435"/>
        <v/>
      </c>
      <c r="P2552" s="353" t="str">
        <f t="shared" si="436"/>
        <v/>
      </c>
      <c r="Q2552" s="356">
        <f t="shared" si="437"/>
        <v>3</v>
      </c>
      <c r="R2552" s="356">
        <f t="shared" si="438"/>
        <v>2164</v>
      </c>
      <c r="S2552" s="356">
        <f t="shared" si="439"/>
        <v>2164</v>
      </c>
    </row>
    <row r="2553" spans="1:19" ht="13.5" thickBot="1" x14ac:dyDescent="0.25">
      <c r="A2553" s="353" t="s">
        <v>418</v>
      </c>
      <c r="B2553" s="353" t="s">
        <v>822</v>
      </c>
      <c r="C2553" s="353" t="s">
        <v>673</v>
      </c>
      <c r="E2553" s="353"/>
      <c r="F2553" s="353" t="s">
        <v>11</v>
      </c>
      <c r="G2553" s="354">
        <v>45803.488680555558</v>
      </c>
      <c r="H2553" s="354">
        <v>45803.488680555558</v>
      </c>
      <c r="I2553" s="19" t="str">
        <f t="shared" si="429"/>
        <v>N</v>
      </c>
      <c r="J2553" s="19" t="str">
        <f t="shared" si="430"/>
        <v>N</v>
      </c>
      <c r="K2553" s="19" t="str">
        <f t="shared" si="431"/>
        <v>zzzz</v>
      </c>
      <c r="L2553" s="19" t="str">
        <f t="shared" si="432"/>
        <v>PR</v>
      </c>
      <c r="M2553" s="19" t="str">
        <f t="shared" si="433"/>
        <v/>
      </c>
      <c r="N2553" s="355" t="str">
        <f t="shared" si="434"/>
        <v/>
      </c>
      <c r="O2553" s="355" t="str">
        <f t="shared" si="435"/>
        <v/>
      </c>
      <c r="P2553" s="19" t="str">
        <f t="shared" si="436"/>
        <v/>
      </c>
      <c r="Q2553" s="355">
        <f t="shared" si="437"/>
        <v>4</v>
      </c>
      <c r="R2553" s="355">
        <f t="shared" si="438"/>
        <v>2165</v>
      </c>
      <c r="S2553" s="355">
        <f t="shared" si="439"/>
        <v>2165</v>
      </c>
    </row>
    <row r="2554" spans="1:19" ht="13.5" thickBot="1" x14ac:dyDescent="0.25">
      <c r="A2554" s="19" t="s">
        <v>418</v>
      </c>
      <c r="B2554" s="19" t="s">
        <v>822</v>
      </c>
      <c r="C2554" s="19" t="s">
        <v>673</v>
      </c>
      <c r="E2554" s="353"/>
      <c r="F2554" s="19" t="s">
        <v>15</v>
      </c>
      <c r="G2554" s="354">
        <v>44523</v>
      </c>
      <c r="H2554" s="354">
        <v>45660.402349537035</v>
      </c>
      <c r="I2554" s="19" t="str">
        <f t="shared" si="429"/>
        <v>N</v>
      </c>
      <c r="J2554" s="19" t="str">
        <f t="shared" si="430"/>
        <v>N</v>
      </c>
      <c r="K2554" s="19" t="str">
        <f t="shared" si="431"/>
        <v>zzzz</v>
      </c>
      <c r="L2554" s="19" t="str">
        <f t="shared" si="432"/>
        <v>PR</v>
      </c>
      <c r="M2554" s="19" t="str">
        <f t="shared" si="433"/>
        <v/>
      </c>
      <c r="N2554" s="355" t="str">
        <f t="shared" si="434"/>
        <v/>
      </c>
      <c r="O2554" s="355" t="str">
        <f t="shared" si="435"/>
        <v/>
      </c>
      <c r="P2554" s="19" t="str">
        <f t="shared" si="436"/>
        <v/>
      </c>
      <c r="Q2554" s="355">
        <f t="shared" si="437"/>
        <v>5</v>
      </c>
      <c r="R2554" s="355">
        <f t="shared" si="438"/>
        <v>2166</v>
      </c>
      <c r="S2554" s="355">
        <f t="shared" si="439"/>
        <v>2166</v>
      </c>
    </row>
    <row r="2555" spans="1:19" ht="13.5" thickBot="1" x14ac:dyDescent="0.25">
      <c r="A2555" s="19" t="s">
        <v>418</v>
      </c>
      <c r="B2555" s="19" t="s">
        <v>822</v>
      </c>
      <c r="C2555" s="19" t="s">
        <v>673</v>
      </c>
      <c r="E2555" s="353"/>
      <c r="F2555" s="19" t="s">
        <v>12</v>
      </c>
      <c r="G2555" s="354">
        <v>42552.468414351853</v>
      </c>
      <c r="H2555" s="354">
        <v>44756.38480324074</v>
      </c>
      <c r="I2555" s="19" t="str">
        <f t="shared" si="429"/>
        <v>N</v>
      </c>
      <c r="J2555" s="19" t="str">
        <f t="shared" si="430"/>
        <v>N</v>
      </c>
      <c r="K2555" s="19" t="str">
        <f t="shared" si="431"/>
        <v>zzzz</v>
      </c>
      <c r="L2555" s="19" t="str">
        <f t="shared" si="432"/>
        <v>PR</v>
      </c>
      <c r="M2555" s="19" t="str">
        <f t="shared" si="433"/>
        <v/>
      </c>
      <c r="N2555" s="355">
        <f t="shared" si="434"/>
        <v>6</v>
      </c>
      <c r="O2555" s="355" t="str">
        <f t="shared" si="435"/>
        <v/>
      </c>
      <c r="P2555" s="19" t="str">
        <f t="shared" si="436"/>
        <v/>
      </c>
      <c r="Q2555" s="355">
        <f t="shared" si="437"/>
        <v>6</v>
      </c>
      <c r="R2555" s="355">
        <f t="shared" si="438"/>
        <v>2167</v>
      </c>
      <c r="S2555" s="355">
        <f t="shared" si="439"/>
        <v>2167</v>
      </c>
    </row>
    <row r="2556" spans="1:19" ht="13.5" thickBot="1" x14ac:dyDescent="0.25">
      <c r="A2556" s="19" t="s">
        <v>483</v>
      </c>
      <c r="B2556" s="19" t="s">
        <v>599</v>
      </c>
      <c r="C2556" s="19" t="s">
        <v>673</v>
      </c>
      <c r="E2556" s="353"/>
      <c r="F2556" s="19" t="s">
        <v>6</v>
      </c>
      <c r="G2556" s="354">
        <v>44314.322002314817</v>
      </c>
      <c r="H2556" s="354">
        <v>44540.611296296294</v>
      </c>
      <c r="I2556" s="19" t="str">
        <f t="shared" si="429"/>
        <v>N</v>
      </c>
      <c r="J2556" s="19" t="str">
        <f t="shared" si="430"/>
        <v>N</v>
      </c>
      <c r="K2556" s="19" t="str">
        <f t="shared" si="431"/>
        <v>zzzz</v>
      </c>
      <c r="L2556" s="19" t="str">
        <f t="shared" si="432"/>
        <v>QR</v>
      </c>
      <c r="M2556" s="19" t="str">
        <f t="shared" si="433"/>
        <v/>
      </c>
      <c r="N2556" s="355" t="str">
        <f t="shared" si="434"/>
        <v/>
      </c>
      <c r="O2556" s="355" t="str">
        <f t="shared" si="435"/>
        <v/>
      </c>
      <c r="P2556" s="19" t="str">
        <f t="shared" si="436"/>
        <v/>
      </c>
      <c r="Q2556" s="355">
        <f t="shared" si="437"/>
        <v>1</v>
      </c>
      <c r="R2556" s="355">
        <f t="shared" si="438"/>
        <v>2168</v>
      </c>
      <c r="S2556" s="355">
        <f t="shared" si="439"/>
        <v>2168</v>
      </c>
    </row>
    <row r="2557" spans="1:19" ht="13.5" thickBot="1" x14ac:dyDescent="0.25">
      <c r="A2557" s="19" t="s">
        <v>483</v>
      </c>
      <c r="B2557" s="19" t="s">
        <v>599</v>
      </c>
      <c r="C2557" s="19" t="s">
        <v>673</v>
      </c>
      <c r="E2557" s="353"/>
      <c r="F2557" s="19" t="s">
        <v>7</v>
      </c>
      <c r="G2557" s="354">
        <v>44720.607777777775</v>
      </c>
      <c r="H2557" s="354">
        <v>45597.463402777779</v>
      </c>
      <c r="I2557" s="19" t="str">
        <f t="shared" si="429"/>
        <v>N</v>
      </c>
      <c r="J2557" s="19" t="str">
        <f t="shared" si="430"/>
        <v>N</v>
      </c>
      <c r="K2557" s="19" t="str">
        <f t="shared" si="431"/>
        <v>zzzz</v>
      </c>
      <c r="L2557" s="19" t="str">
        <f t="shared" si="432"/>
        <v>QR</v>
      </c>
      <c r="M2557" s="19" t="str">
        <f t="shared" si="433"/>
        <v/>
      </c>
      <c r="N2557" s="355" t="str">
        <f t="shared" si="434"/>
        <v/>
      </c>
      <c r="O2557" s="355" t="str">
        <f t="shared" si="435"/>
        <v/>
      </c>
      <c r="P2557" s="19" t="str">
        <f t="shared" si="436"/>
        <v/>
      </c>
      <c r="Q2557" s="355">
        <f t="shared" si="437"/>
        <v>2</v>
      </c>
      <c r="R2557" s="355">
        <f t="shared" si="438"/>
        <v>2169</v>
      </c>
      <c r="S2557" s="355">
        <f t="shared" si="439"/>
        <v>2169</v>
      </c>
    </row>
    <row r="2558" spans="1:19" ht="13.5" thickBot="1" x14ac:dyDescent="0.25">
      <c r="A2558" s="19" t="s">
        <v>483</v>
      </c>
      <c r="B2558" s="19" t="s">
        <v>599</v>
      </c>
      <c r="C2558" s="19" t="s">
        <v>673</v>
      </c>
      <c r="E2558" s="353"/>
      <c r="F2558" s="19" t="s">
        <v>16</v>
      </c>
      <c r="G2558" s="354">
        <v>44601.426817129628</v>
      </c>
      <c r="H2558" s="354">
        <v>45625.342893518522</v>
      </c>
      <c r="I2558" s="19" t="str">
        <f t="shared" si="429"/>
        <v>N</v>
      </c>
      <c r="J2558" s="19" t="str">
        <f t="shared" si="430"/>
        <v>N</v>
      </c>
      <c r="K2558" s="19" t="str">
        <f t="shared" si="431"/>
        <v>zzzz</v>
      </c>
      <c r="L2558" s="19" t="str">
        <f t="shared" si="432"/>
        <v>QR</v>
      </c>
      <c r="M2558" s="19" t="str">
        <f t="shared" si="433"/>
        <v/>
      </c>
      <c r="N2558" s="355" t="str">
        <f t="shared" si="434"/>
        <v/>
      </c>
      <c r="O2558" s="355" t="str">
        <f t="shared" si="435"/>
        <v/>
      </c>
      <c r="P2558" s="19" t="str">
        <f t="shared" si="436"/>
        <v/>
      </c>
      <c r="Q2558" s="355">
        <f t="shared" si="437"/>
        <v>3</v>
      </c>
      <c r="R2558" s="355">
        <f t="shared" si="438"/>
        <v>2170</v>
      </c>
      <c r="S2558" s="355">
        <f t="shared" si="439"/>
        <v>2170</v>
      </c>
    </row>
    <row r="2559" spans="1:19" ht="13.5" thickBot="1" x14ac:dyDescent="0.25">
      <c r="A2559" s="353" t="s">
        <v>483</v>
      </c>
      <c r="B2559" s="353" t="s">
        <v>599</v>
      </c>
      <c r="C2559" s="353" t="s">
        <v>673</v>
      </c>
      <c r="E2559" s="353"/>
      <c r="F2559" s="353" t="s">
        <v>9</v>
      </c>
      <c r="G2559" s="354">
        <v>44540.610648148147</v>
      </c>
      <c r="H2559" s="354">
        <v>45632.610127314816</v>
      </c>
      <c r="I2559" s="19" t="str">
        <f t="shared" si="429"/>
        <v>N</v>
      </c>
      <c r="J2559" s="19" t="str">
        <f t="shared" si="430"/>
        <v>N</v>
      </c>
      <c r="K2559" s="19" t="str">
        <f t="shared" si="431"/>
        <v>zzzz</v>
      </c>
      <c r="L2559" s="19" t="str">
        <f t="shared" si="432"/>
        <v>QR</v>
      </c>
      <c r="M2559" s="353" t="str">
        <f t="shared" si="433"/>
        <v/>
      </c>
      <c r="N2559" s="356" t="str">
        <f t="shared" si="434"/>
        <v/>
      </c>
      <c r="O2559" s="356" t="str">
        <f t="shared" si="435"/>
        <v/>
      </c>
      <c r="P2559" s="353" t="str">
        <f t="shared" si="436"/>
        <v/>
      </c>
      <c r="Q2559" s="356">
        <f t="shared" si="437"/>
        <v>4</v>
      </c>
      <c r="R2559" s="356">
        <f t="shared" si="438"/>
        <v>2171</v>
      </c>
      <c r="S2559" s="356">
        <f t="shared" si="439"/>
        <v>2171</v>
      </c>
    </row>
    <row r="2560" spans="1:19" ht="13.5" thickBot="1" x14ac:dyDescent="0.25">
      <c r="A2560" s="19" t="s">
        <v>483</v>
      </c>
      <c r="B2560" s="19" t="s">
        <v>599</v>
      </c>
      <c r="C2560" s="19" t="s">
        <v>673</v>
      </c>
      <c r="E2560" s="353"/>
      <c r="F2560" s="19" t="s">
        <v>11</v>
      </c>
      <c r="G2560" s="354">
        <v>45622.553414351853</v>
      </c>
      <c r="H2560" s="354">
        <v>45622.553414351853</v>
      </c>
      <c r="I2560" s="19" t="str">
        <f t="shared" si="429"/>
        <v>N</v>
      </c>
      <c r="J2560" s="19" t="str">
        <f t="shared" si="430"/>
        <v>N</v>
      </c>
      <c r="K2560" s="19" t="str">
        <f t="shared" si="431"/>
        <v>zzzz</v>
      </c>
      <c r="L2560" s="19" t="str">
        <f t="shared" si="432"/>
        <v>QR</v>
      </c>
      <c r="M2560" s="19" t="str">
        <f t="shared" si="433"/>
        <v/>
      </c>
      <c r="N2560" s="355" t="str">
        <f t="shared" si="434"/>
        <v/>
      </c>
      <c r="O2560" s="355" t="str">
        <f t="shared" si="435"/>
        <v/>
      </c>
      <c r="P2560" s="19" t="str">
        <f t="shared" si="436"/>
        <v/>
      </c>
      <c r="Q2560" s="355">
        <f t="shared" si="437"/>
        <v>5</v>
      </c>
      <c r="R2560" s="355">
        <f t="shared" si="438"/>
        <v>2172</v>
      </c>
      <c r="S2560" s="355">
        <f t="shared" si="439"/>
        <v>2172</v>
      </c>
    </row>
    <row r="2561" spans="1:19" ht="13.5" thickBot="1" x14ac:dyDescent="0.25">
      <c r="A2561" s="353" t="s">
        <v>483</v>
      </c>
      <c r="B2561" s="353" t="s">
        <v>599</v>
      </c>
      <c r="C2561" s="353" t="s">
        <v>673</v>
      </c>
      <c r="E2561" s="353"/>
      <c r="F2561" s="353" t="s">
        <v>15</v>
      </c>
      <c r="G2561" s="354">
        <v>44523</v>
      </c>
      <c r="H2561" s="354">
        <v>45660.402453703704</v>
      </c>
      <c r="I2561" s="19" t="str">
        <f t="shared" si="429"/>
        <v>N</v>
      </c>
      <c r="J2561" s="19" t="str">
        <f t="shared" si="430"/>
        <v>N</v>
      </c>
      <c r="K2561" s="19" t="str">
        <f t="shared" si="431"/>
        <v>zzzz</v>
      </c>
      <c r="L2561" s="19" t="str">
        <f t="shared" si="432"/>
        <v>QR</v>
      </c>
      <c r="M2561" s="353" t="str">
        <f t="shared" si="433"/>
        <v/>
      </c>
      <c r="N2561" s="356" t="str">
        <f t="shared" si="434"/>
        <v/>
      </c>
      <c r="O2561" s="356" t="str">
        <f t="shared" si="435"/>
        <v/>
      </c>
      <c r="P2561" s="353" t="str">
        <f t="shared" si="436"/>
        <v/>
      </c>
      <c r="Q2561" s="356">
        <f t="shared" si="437"/>
        <v>6</v>
      </c>
      <c r="R2561" s="356">
        <f t="shared" si="438"/>
        <v>2173</v>
      </c>
      <c r="S2561" s="356">
        <f t="shared" si="439"/>
        <v>2173</v>
      </c>
    </row>
    <row r="2562" spans="1:19" ht="13.5" thickBot="1" x14ac:dyDescent="0.25">
      <c r="A2562" s="19" t="s">
        <v>483</v>
      </c>
      <c r="B2562" s="19" t="s">
        <v>599</v>
      </c>
      <c r="C2562" s="19" t="s">
        <v>673</v>
      </c>
      <c r="E2562" s="353">
        <v>15</v>
      </c>
      <c r="F2562" s="19" t="s">
        <v>12</v>
      </c>
      <c r="G2562" s="354">
        <v>44260.426631944443</v>
      </c>
      <c r="H2562" s="354">
        <v>45309.67423611111</v>
      </c>
      <c r="I2562" s="19" t="str">
        <f t="shared" ref="I2562:I2625" si="440">IF((LEN(A2562)&gt;2),"J","N")</f>
        <v>N</v>
      </c>
      <c r="J2562" s="19" t="str">
        <f t="shared" ref="J2562:J2625" si="441">IF((D2562&gt;0),"J","N")</f>
        <v>N</v>
      </c>
      <c r="K2562" s="19" t="str">
        <f t="shared" ref="K2562:K2625" si="442">IF((D2562&gt;0),(MID(D2562,1,2)),"zzzz")</f>
        <v>zzzz</v>
      </c>
      <c r="L2562" s="19" t="str">
        <f t="shared" ref="L2562:L2625" si="443">MID(A2562,1,2)</f>
        <v>QR</v>
      </c>
      <c r="M2562" s="19" t="str">
        <f t="shared" ref="M2562:M2625" si="444">MID(A2562,3,1)</f>
        <v/>
      </c>
      <c r="N2562" s="355">
        <f t="shared" ref="N2562:N2625" si="445">IF(A2562=A2563,"",Q2562)</f>
        <v>7</v>
      </c>
      <c r="O2562" s="355" t="str">
        <f t="shared" ref="O2562:O2625" si="446">IF(D2562=D2563,"",R2562)</f>
        <v/>
      </c>
      <c r="P2562" s="19" t="str">
        <f t="shared" ref="P2562:P2625" si="447">IF(K2562=K2563,"",S2562)</f>
        <v/>
      </c>
      <c r="Q2562" s="355">
        <f t="shared" ref="Q2562:Q2625" si="448">IF(A2562=A2561,Q2561+ 1,1)</f>
        <v>7</v>
      </c>
      <c r="R2562" s="355">
        <f t="shared" ref="R2562:R2625" si="449">IF(D2562=D2561,R2561+ 1,1)</f>
        <v>2174</v>
      </c>
      <c r="S2562" s="355">
        <f t="shared" ref="S2562:S2625" si="450">IF(K2562=K2561,S2561+ 1,1)</f>
        <v>2174</v>
      </c>
    </row>
    <row r="2563" spans="1:19" ht="13.5" thickBot="1" x14ac:dyDescent="0.25">
      <c r="A2563" s="19" t="s">
        <v>403</v>
      </c>
      <c r="B2563" s="19" t="s">
        <v>858</v>
      </c>
      <c r="C2563" s="19" t="s">
        <v>673</v>
      </c>
      <c r="E2563" s="353"/>
      <c r="F2563" s="19" t="s">
        <v>6</v>
      </c>
      <c r="G2563" s="354">
        <v>45314.471041666664</v>
      </c>
      <c r="H2563" s="354">
        <v>45314.471041666664</v>
      </c>
      <c r="I2563" s="19" t="str">
        <f t="shared" si="440"/>
        <v>N</v>
      </c>
      <c r="J2563" s="19" t="str">
        <f t="shared" si="441"/>
        <v>N</v>
      </c>
      <c r="K2563" s="19" t="str">
        <f t="shared" si="442"/>
        <v>zzzz</v>
      </c>
      <c r="L2563" s="19" t="str">
        <f t="shared" si="443"/>
        <v>RB</v>
      </c>
      <c r="M2563" s="19" t="str">
        <f t="shared" si="444"/>
        <v/>
      </c>
      <c r="N2563" s="355" t="str">
        <f t="shared" si="445"/>
        <v/>
      </c>
      <c r="O2563" s="355" t="str">
        <f t="shared" si="446"/>
        <v/>
      </c>
      <c r="P2563" s="19" t="str">
        <f t="shared" si="447"/>
        <v/>
      </c>
      <c r="Q2563" s="355">
        <f t="shared" si="448"/>
        <v>1</v>
      </c>
      <c r="R2563" s="355">
        <f t="shared" si="449"/>
        <v>2175</v>
      </c>
      <c r="S2563" s="355">
        <f t="shared" si="450"/>
        <v>2175</v>
      </c>
    </row>
    <row r="2564" spans="1:19" ht="13.5" thickBot="1" x14ac:dyDescent="0.25">
      <c r="A2564" s="353" t="s">
        <v>403</v>
      </c>
      <c r="B2564" s="353" t="s">
        <v>600</v>
      </c>
      <c r="C2564" s="353" t="s">
        <v>673</v>
      </c>
      <c r="E2564" s="353"/>
      <c r="F2564" s="353" t="s">
        <v>7</v>
      </c>
      <c r="G2564" s="354">
        <v>39301.553819444445</v>
      </c>
      <c r="H2564" s="354">
        <v>44680.454479166663</v>
      </c>
      <c r="I2564" s="19" t="str">
        <f t="shared" si="440"/>
        <v>N</v>
      </c>
      <c r="J2564" s="19" t="str">
        <f t="shared" si="441"/>
        <v>N</v>
      </c>
      <c r="K2564" s="19" t="str">
        <f t="shared" si="442"/>
        <v>zzzz</v>
      </c>
      <c r="L2564" s="19" t="str">
        <f t="shared" si="443"/>
        <v>RB</v>
      </c>
      <c r="M2564" s="353" t="str">
        <f t="shared" si="444"/>
        <v/>
      </c>
      <c r="N2564" s="356" t="str">
        <f t="shared" si="445"/>
        <v/>
      </c>
      <c r="O2564" s="356" t="str">
        <f t="shared" si="446"/>
        <v/>
      </c>
      <c r="P2564" s="353" t="str">
        <f t="shared" si="447"/>
        <v/>
      </c>
      <c r="Q2564" s="356">
        <f t="shared" si="448"/>
        <v>2</v>
      </c>
      <c r="R2564" s="356">
        <f t="shared" si="449"/>
        <v>2176</v>
      </c>
      <c r="S2564" s="356">
        <f t="shared" si="450"/>
        <v>2176</v>
      </c>
    </row>
    <row r="2565" spans="1:19" ht="13.5" thickBot="1" x14ac:dyDescent="0.25">
      <c r="A2565" s="353" t="s">
        <v>403</v>
      </c>
      <c r="B2565" s="353" t="s">
        <v>858</v>
      </c>
      <c r="C2565" s="353" t="s">
        <v>673</v>
      </c>
      <c r="E2565" s="353"/>
      <c r="F2565" s="353" t="s">
        <v>9</v>
      </c>
      <c r="G2565" s="354">
        <v>43584.547627314816</v>
      </c>
      <c r="H2565" s="354">
        <v>45632.610312500001</v>
      </c>
      <c r="I2565" s="19" t="str">
        <f t="shared" si="440"/>
        <v>N</v>
      </c>
      <c r="J2565" s="19" t="str">
        <f t="shared" si="441"/>
        <v>N</v>
      </c>
      <c r="K2565" s="19" t="str">
        <f t="shared" si="442"/>
        <v>zzzz</v>
      </c>
      <c r="L2565" s="19" t="str">
        <f t="shared" si="443"/>
        <v>RB</v>
      </c>
      <c r="M2565" s="19" t="str">
        <f t="shared" si="444"/>
        <v/>
      </c>
      <c r="N2565" s="355" t="str">
        <f t="shared" si="445"/>
        <v/>
      </c>
      <c r="O2565" s="355" t="str">
        <f t="shared" si="446"/>
        <v/>
      </c>
      <c r="P2565" s="19" t="str">
        <f t="shared" si="447"/>
        <v/>
      </c>
      <c r="Q2565" s="355">
        <f t="shared" si="448"/>
        <v>3</v>
      </c>
      <c r="R2565" s="355">
        <f t="shared" si="449"/>
        <v>2177</v>
      </c>
      <c r="S2565" s="355">
        <f t="shared" si="450"/>
        <v>2177</v>
      </c>
    </row>
    <row r="2566" spans="1:19" ht="13.5" thickBot="1" x14ac:dyDescent="0.25">
      <c r="A2566" s="19" t="s">
        <v>403</v>
      </c>
      <c r="B2566" s="19" t="s">
        <v>858</v>
      </c>
      <c r="C2566" s="19" t="s">
        <v>673</v>
      </c>
      <c r="E2566" s="353"/>
      <c r="F2566" s="19" t="s">
        <v>11</v>
      </c>
      <c r="G2566" s="354">
        <v>45803.593425925923</v>
      </c>
      <c r="H2566" s="354">
        <v>45803.593425925923</v>
      </c>
      <c r="I2566" s="19" t="str">
        <f t="shared" si="440"/>
        <v>N</v>
      </c>
      <c r="J2566" s="19" t="str">
        <f t="shared" si="441"/>
        <v>N</v>
      </c>
      <c r="K2566" s="19" t="str">
        <f t="shared" si="442"/>
        <v>zzzz</v>
      </c>
      <c r="L2566" s="19" t="str">
        <f t="shared" si="443"/>
        <v>RB</v>
      </c>
      <c r="M2566" s="19" t="str">
        <f t="shared" si="444"/>
        <v/>
      </c>
      <c r="N2566" s="355" t="str">
        <f t="shared" si="445"/>
        <v/>
      </c>
      <c r="O2566" s="355" t="str">
        <f t="shared" si="446"/>
        <v/>
      </c>
      <c r="P2566" s="19" t="str">
        <f t="shared" si="447"/>
        <v/>
      </c>
      <c r="Q2566" s="355">
        <f t="shared" si="448"/>
        <v>4</v>
      </c>
      <c r="R2566" s="355">
        <f t="shared" si="449"/>
        <v>2178</v>
      </c>
      <c r="S2566" s="355">
        <f t="shared" si="450"/>
        <v>2178</v>
      </c>
    </row>
    <row r="2567" spans="1:19" ht="13.5" thickBot="1" x14ac:dyDescent="0.25">
      <c r="A2567" s="353" t="s">
        <v>403</v>
      </c>
      <c r="B2567" s="353" t="s">
        <v>858</v>
      </c>
      <c r="C2567" s="353" t="s">
        <v>673</v>
      </c>
      <c r="E2567" s="353"/>
      <c r="F2567" s="353" t="s">
        <v>15</v>
      </c>
      <c r="G2567" s="354">
        <v>44209.453587962962</v>
      </c>
      <c r="H2567" s="354">
        <v>45660.402754629627</v>
      </c>
      <c r="I2567" s="19" t="str">
        <f t="shared" si="440"/>
        <v>N</v>
      </c>
      <c r="J2567" s="19" t="str">
        <f t="shared" si="441"/>
        <v>N</v>
      </c>
      <c r="K2567" s="19" t="str">
        <f t="shared" si="442"/>
        <v>zzzz</v>
      </c>
      <c r="L2567" s="19" t="str">
        <f t="shared" si="443"/>
        <v>RB</v>
      </c>
      <c r="M2567" s="353" t="str">
        <f t="shared" si="444"/>
        <v/>
      </c>
      <c r="N2567" s="356" t="str">
        <f t="shared" si="445"/>
        <v/>
      </c>
      <c r="O2567" s="356" t="str">
        <f t="shared" si="446"/>
        <v/>
      </c>
      <c r="P2567" s="353" t="str">
        <f t="shared" si="447"/>
        <v/>
      </c>
      <c r="Q2567" s="356">
        <f t="shared" si="448"/>
        <v>5</v>
      </c>
      <c r="R2567" s="356">
        <f t="shared" si="449"/>
        <v>2179</v>
      </c>
      <c r="S2567" s="356">
        <f t="shared" si="450"/>
        <v>2179</v>
      </c>
    </row>
    <row r="2568" spans="1:19" ht="13.5" thickBot="1" x14ac:dyDescent="0.25">
      <c r="A2568" s="19" t="s">
        <v>403</v>
      </c>
      <c r="B2568" s="19" t="s">
        <v>858</v>
      </c>
      <c r="C2568" s="19" t="s">
        <v>673</v>
      </c>
      <c r="E2568" s="353"/>
      <c r="F2568" s="19" t="s">
        <v>12</v>
      </c>
      <c r="G2568" s="354">
        <v>44690.537488425929</v>
      </c>
      <c r="H2568" s="354">
        <v>44690.537488425929</v>
      </c>
      <c r="I2568" s="19" t="str">
        <f t="shared" si="440"/>
        <v>N</v>
      </c>
      <c r="J2568" s="19" t="str">
        <f t="shared" si="441"/>
        <v>N</v>
      </c>
      <c r="K2568" s="19" t="str">
        <f t="shared" si="442"/>
        <v>zzzz</v>
      </c>
      <c r="L2568" s="19" t="str">
        <f t="shared" si="443"/>
        <v>RB</v>
      </c>
      <c r="M2568" s="19" t="str">
        <f t="shared" si="444"/>
        <v/>
      </c>
      <c r="N2568" s="355">
        <f t="shared" si="445"/>
        <v>6</v>
      </c>
      <c r="O2568" s="355" t="str">
        <f t="shared" si="446"/>
        <v/>
      </c>
      <c r="P2568" s="19" t="str">
        <f t="shared" si="447"/>
        <v/>
      </c>
      <c r="Q2568" s="355">
        <f t="shared" si="448"/>
        <v>6</v>
      </c>
      <c r="R2568" s="355">
        <f t="shared" si="449"/>
        <v>2180</v>
      </c>
      <c r="S2568" s="355">
        <f t="shared" si="450"/>
        <v>2180</v>
      </c>
    </row>
    <row r="2569" spans="1:19" ht="13.5" thickBot="1" x14ac:dyDescent="0.25">
      <c r="A2569" s="353" t="s">
        <v>197</v>
      </c>
      <c r="B2569" s="353" t="s">
        <v>756</v>
      </c>
      <c r="C2569" s="353" t="s">
        <v>673</v>
      </c>
      <c r="E2569" s="353"/>
      <c r="F2569" s="353" t="s">
        <v>6</v>
      </c>
      <c r="G2569" s="354">
        <v>42243.652407407404</v>
      </c>
      <c r="H2569" s="354">
        <v>44581.39739583333</v>
      </c>
      <c r="I2569" s="19" t="str">
        <f t="shared" si="440"/>
        <v>N</v>
      </c>
      <c r="J2569" s="19" t="str">
        <f t="shared" si="441"/>
        <v>N</v>
      </c>
      <c r="K2569" s="19" t="str">
        <f t="shared" si="442"/>
        <v>zzzz</v>
      </c>
      <c r="L2569" s="19" t="str">
        <f t="shared" si="443"/>
        <v>RH</v>
      </c>
      <c r="M2569" s="353" t="str">
        <f t="shared" si="444"/>
        <v/>
      </c>
      <c r="N2569" s="356" t="str">
        <f t="shared" si="445"/>
        <v/>
      </c>
      <c r="O2569" s="356" t="str">
        <f t="shared" si="446"/>
        <v/>
      </c>
      <c r="P2569" s="353" t="str">
        <f t="shared" si="447"/>
        <v/>
      </c>
      <c r="Q2569" s="356">
        <f t="shared" si="448"/>
        <v>1</v>
      </c>
      <c r="R2569" s="356">
        <f t="shared" si="449"/>
        <v>2181</v>
      </c>
      <c r="S2569" s="356">
        <f t="shared" si="450"/>
        <v>2181</v>
      </c>
    </row>
    <row r="2570" spans="1:19" ht="13.5" thickBot="1" x14ac:dyDescent="0.25">
      <c r="A2570" s="19" t="s">
        <v>197</v>
      </c>
      <c r="B2570" s="19" t="s">
        <v>756</v>
      </c>
      <c r="C2570" s="19" t="s">
        <v>673</v>
      </c>
      <c r="E2570" s="353"/>
      <c r="F2570" s="19" t="s">
        <v>16</v>
      </c>
      <c r="G2570" s="354">
        <v>43991.572337962964</v>
      </c>
      <c r="H2570" s="354">
        <v>45625.338854166665</v>
      </c>
      <c r="I2570" s="19" t="str">
        <f t="shared" si="440"/>
        <v>N</v>
      </c>
      <c r="J2570" s="19" t="str">
        <f t="shared" si="441"/>
        <v>N</v>
      </c>
      <c r="K2570" s="19" t="str">
        <f t="shared" si="442"/>
        <v>zzzz</v>
      </c>
      <c r="L2570" s="19" t="str">
        <f t="shared" si="443"/>
        <v>RH</v>
      </c>
      <c r="M2570" s="19" t="str">
        <f t="shared" si="444"/>
        <v/>
      </c>
      <c r="N2570" s="355" t="str">
        <f t="shared" si="445"/>
        <v/>
      </c>
      <c r="O2570" s="355" t="str">
        <f t="shared" si="446"/>
        <v/>
      </c>
      <c r="P2570" s="19" t="str">
        <f t="shared" si="447"/>
        <v/>
      </c>
      <c r="Q2570" s="355">
        <f t="shared" si="448"/>
        <v>2</v>
      </c>
      <c r="R2570" s="355">
        <f t="shared" si="449"/>
        <v>2182</v>
      </c>
      <c r="S2570" s="355">
        <f t="shared" si="450"/>
        <v>2182</v>
      </c>
    </row>
    <row r="2571" spans="1:19" ht="13.5" thickBot="1" x14ac:dyDescent="0.25">
      <c r="A2571" s="19" t="s">
        <v>197</v>
      </c>
      <c r="B2571" s="19" t="s">
        <v>756</v>
      </c>
      <c r="C2571" s="19" t="s">
        <v>673</v>
      </c>
      <c r="E2571" s="353"/>
      <c r="F2571" s="19" t="s">
        <v>9</v>
      </c>
      <c r="G2571" s="354">
        <v>44147.415520833332</v>
      </c>
      <c r="H2571" s="354">
        <v>45632.610879629632</v>
      </c>
      <c r="I2571" s="19" t="str">
        <f t="shared" si="440"/>
        <v>N</v>
      </c>
      <c r="J2571" s="19" t="str">
        <f t="shared" si="441"/>
        <v>N</v>
      </c>
      <c r="K2571" s="19" t="str">
        <f t="shared" si="442"/>
        <v>zzzz</v>
      </c>
      <c r="L2571" s="19" t="str">
        <f t="shared" si="443"/>
        <v>RH</v>
      </c>
      <c r="M2571" s="19" t="str">
        <f t="shared" si="444"/>
        <v/>
      </c>
      <c r="N2571" s="355" t="str">
        <f t="shared" si="445"/>
        <v/>
      </c>
      <c r="O2571" s="355" t="str">
        <f t="shared" si="446"/>
        <v/>
      </c>
      <c r="P2571" s="19" t="str">
        <f t="shared" si="447"/>
        <v/>
      </c>
      <c r="Q2571" s="355">
        <f t="shared" si="448"/>
        <v>3</v>
      </c>
      <c r="R2571" s="355">
        <f t="shared" si="449"/>
        <v>2183</v>
      </c>
      <c r="S2571" s="355">
        <f t="shared" si="450"/>
        <v>2183</v>
      </c>
    </row>
    <row r="2572" spans="1:19" ht="13.5" thickBot="1" x14ac:dyDescent="0.25">
      <c r="A2572" s="19" t="s">
        <v>197</v>
      </c>
      <c r="B2572" s="19" t="s">
        <v>756</v>
      </c>
      <c r="C2572" s="19" t="s">
        <v>673</v>
      </c>
      <c r="E2572" s="353"/>
      <c r="F2572" s="19" t="s">
        <v>11</v>
      </c>
      <c r="G2572" s="354">
        <v>43510.649965277778</v>
      </c>
      <c r="H2572" s="354">
        <v>45258.55128472222</v>
      </c>
      <c r="I2572" s="19" t="str">
        <f t="shared" si="440"/>
        <v>N</v>
      </c>
      <c r="J2572" s="19" t="str">
        <f t="shared" si="441"/>
        <v>N</v>
      </c>
      <c r="K2572" s="19" t="str">
        <f t="shared" si="442"/>
        <v>zzzz</v>
      </c>
      <c r="L2572" s="19" t="str">
        <f t="shared" si="443"/>
        <v>RH</v>
      </c>
      <c r="M2572" s="19" t="str">
        <f t="shared" si="444"/>
        <v/>
      </c>
      <c r="N2572" s="355" t="str">
        <f t="shared" si="445"/>
        <v/>
      </c>
      <c r="O2572" s="355" t="str">
        <f t="shared" si="446"/>
        <v/>
      </c>
      <c r="P2572" s="19" t="str">
        <f t="shared" si="447"/>
        <v/>
      </c>
      <c r="Q2572" s="355">
        <f t="shared" si="448"/>
        <v>4</v>
      </c>
      <c r="R2572" s="355">
        <f t="shared" si="449"/>
        <v>2184</v>
      </c>
      <c r="S2572" s="355">
        <f t="shared" si="450"/>
        <v>2184</v>
      </c>
    </row>
    <row r="2573" spans="1:19" ht="13.5" thickBot="1" x14ac:dyDescent="0.25">
      <c r="A2573" s="19" t="s">
        <v>197</v>
      </c>
      <c r="B2573" s="19" t="s">
        <v>756</v>
      </c>
      <c r="C2573" s="19" t="s">
        <v>673</v>
      </c>
      <c r="E2573" s="353"/>
      <c r="F2573" s="19" t="s">
        <v>15</v>
      </c>
      <c r="G2573" s="354">
        <v>44523</v>
      </c>
      <c r="H2573" s="354">
        <v>45660.403275462966</v>
      </c>
      <c r="I2573" s="19" t="str">
        <f t="shared" si="440"/>
        <v>N</v>
      </c>
      <c r="J2573" s="19" t="str">
        <f t="shared" si="441"/>
        <v>N</v>
      </c>
      <c r="K2573" s="19" t="str">
        <f t="shared" si="442"/>
        <v>zzzz</v>
      </c>
      <c r="L2573" s="19" t="str">
        <f t="shared" si="443"/>
        <v>RH</v>
      </c>
      <c r="M2573" s="19" t="str">
        <f t="shared" si="444"/>
        <v/>
      </c>
      <c r="N2573" s="355" t="str">
        <f t="shared" si="445"/>
        <v/>
      </c>
      <c r="O2573" s="355" t="str">
        <f t="shared" si="446"/>
        <v/>
      </c>
      <c r="P2573" s="19" t="str">
        <f t="shared" si="447"/>
        <v/>
      </c>
      <c r="Q2573" s="355">
        <f t="shared" si="448"/>
        <v>5</v>
      </c>
      <c r="R2573" s="355">
        <f t="shared" si="449"/>
        <v>2185</v>
      </c>
      <c r="S2573" s="355">
        <f t="shared" si="450"/>
        <v>2185</v>
      </c>
    </row>
    <row r="2574" spans="1:19" ht="13.5" thickBot="1" x14ac:dyDescent="0.25">
      <c r="A2574" s="353" t="s">
        <v>197</v>
      </c>
      <c r="B2574" s="353" t="s">
        <v>756</v>
      </c>
      <c r="C2574" s="353" t="s">
        <v>673</v>
      </c>
      <c r="E2574" s="353"/>
      <c r="F2574" s="353" t="s">
        <v>12</v>
      </c>
      <c r="G2574" s="354">
        <v>39729.62259259259</v>
      </c>
      <c r="H2574" s="354">
        <v>44756.397974537038</v>
      </c>
      <c r="I2574" s="19" t="str">
        <f t="shared" si="440"/>
        <v>N</v>
      </c>
      <c r="J2574" s="19" t="str">
        <f t="shared" si="441"/>
        <v>N</v>
      </c>
      <c r="K2574" s="19" t="str">
        <f t="shared" si="442"/>
        <v>zzzz</v>
      </c>
      <c r="L2574" s="19" t="str">
        <f t="shared" si="443"/>
        <v>RH</v>
      </c>
      <c r="M2574" s="19" t="str">
        <f t="shared" si="444"/>
        <v/>
      </c>
      <c r="N2574" s="355" t="str">
        <f t="shared" si="445"/>
        <v/>
      </c>
      <c r="O2574" s="355" t="str">
        <f t="shared" si="446"/>
        <v/>
      </c>
      <c r="P2574" s="19" t="str">
        <f t="shared" si="447"/>
        <v/>
      </c>
      <c r="Q2574" s="355">
        <f t="shared" si="448"/>
        <v>6</v>
      </c>
      <c r="R2574" s="355">
        <f t="shared" si="449"/>
        <v>2186</v>
      </c>
      <c r="S2574" s="355">
        <f t="shared" si="450"/>
        <v>2186</v>
      </c>
    </row>
    <row r="2575" spans="1:19" ht="13.5" thickBot="1" x14ac:dyDescent="0.25">
      <c r="A2575" s="353" t="s">
        <v>197</v>
      </c>
      <c r="B2575" s="353" t="s">
        <v>756</v>
      </c>
      <c r="C2575" s="353" t="s">
        <v>673</v>
      </c>
      <c r="E2575" s="353"/>
      <c r="F2575" s="353" t="s">
        <v>13</v>
      </c>
      <c r="G2575" s="354">
        <v>43809.449814814812</v>
      </c>
      <c r="H2575" s="354">
        <v>45538.638564814813</v>
      </c>
      <c r="I2575" s="19" t="str">
        <f t="shared" si="440"/>
        <v>N</v>
      </c>
      <c r="J2575" s="19" t="str">
        <f t="shared" si="441"/>
        <v>N</v>
      </c>
      <c r="K2575" s="19" t="str">
        <f t="shared" si="442"/>
        <v>zzzz</v>
      </c>
      <c r="L2575" s="19" t="str">
        <f t="shared" si="443"/>
        <v>RH</v>
      </c>
      <c r="M2575" s="19" t="str">
        <f t="shared" si="444"/>
        <v/>
      </c>
      <c r="N2575" s="355">
        <f t="shared" si="445"/>
        <v>7</v>
      </c>
      <c r="O2575" s="355" t="str">
        <f t="shared" si="446"/>
        <v/>
      </c>
      <c r="P2575" s="19" t="str">
        <f t="shared" si="447"/>
        <v/>
      </c>
      <c r="Q2575" s="355">
        <f t="shared" si="448"/>
        <v>7</v>
      </c>
      <c r="R2575" s="355">
        <f t="shared" si="449"/>
        <v>2187</v>
      </c>
      <c r="S2575" s="355">
        <f t="shared" si="450"/>
        <v>2187</v>
      </c>
    </row>
    <row r="2576" spans="1:19" ht="13.5" thickBot="1" x14ac:dyDescent="0.25">
      <c r="A2576" s="353" t="s">
        <v>114</v>
      </c>
      <c r="B2576" s="353" t="s">
        <v>962</v>
      </c>
      <c r="C2576" s="353" t="s">
        <v>673</v>
      </c>
      <c r="E2576" s="353"/>
      <c r="F2576" s="353" t="s">
        <v>6</v>
      </c>
      <c r="G2576" s="354">
        <v>45314.476759259262</v>
      </c>
      <c r="H2576" s="354">
        <v>45314.476759259262</v>
      </c>
      <c r="I2576" s="19" t="str">
        <f t="shared" si="440"/>
        <v>N</v>
      </c>
      <c r="J2576" s="19" t="str">
        <f t="shared" si="441"/>
        <v>N</v>
      </c>
      <c r="K2576" s="19" t="str">
        <f t="shared" si="442"/>
        <v>zzzz</v>
      </c>
      <c r="L2576" s="19" t="str">
        <f t="shared" si="443"/>
        <v>RI</v>
      </c>
      <c r="M2576" s="353" t="str">
        <f t="shared" si="444"/>
        <v/>
      </c>
      <c r="N2576" s="356" t="str">
        <f t="shared" si="445"/>
        <v/>
      </c>
      <c r="O2576" s="356" t="str">
        <f t="shared" si="446"/>
        <v/>
      </c>
      <c r="P2576" s="353" t="str">
        <f t="shared" si="447"/>
        <v/>
      </c>
      <c r="Q2576" s="356">
        <f t="shared" si="448"/>
        <v>1</v>
      </c>
      <c r="R2576" s="356">
        <f t="shared" si="449"/>
        <v>2188</v>
      </c>
      <c r="S2576" s="356">
        <f t="shared" si="450"/>
        <v>2188</v>
      </c>
    </row>
    <row r="2577" spans="1:19" ht="13.5" thickBot="1" x14ac:dyDescent="0.25">
      <c r="A2577" s="19" t="s">
        <v>114</v>
      </c>
      <c r="B2577" s="19" t="s">
        <v>962</v>
      </c>
      <c r="C2577" s="19" t="s">
        <v>673</v>
      </c>
      <c r="E2577" s="353">
        <v>44</v>
      </c>
      <c r="F2577" s="19" t="s">
        <v>16</v>
      </c>
      <c r="G2577" s="354">
        <v>43991.572708333333</v>
      </c>
      <c r="H2577" s="354">
        <v>45705.46502314815</v>
      </c>
      <c r="I2577" s="19" t="str">
        <f t="shared" si="440"/>
        <v>N</v>
      </c>
      <c r="J2577" s="19" t="str">
        <f t="shared" si="441"/>
        <v>N</v>
      </c>
      <c r="K2577" s="19" t="str">
        <f t="shared" si="442"/>
        <v>zzzz</v>
      </c>
      <c r="L2577" s="19" t="str">
        <f t="shared" si="443"/>
        <v>RI</v>
      </c>
      <c r="M2577" s="19" t="str">
        <f t="shared" si="444"/>
        <v/>
      </c>
      <c r="N2577" s="355" t="str">
        <f t="shared" si="445"/>
        <v/>
      </c>
      <c r="O2577" s="355" t="str">
        <f t="shared" si="446"/>
        <v/>
      </c>
      <c r="P2577" s="19" t="str">
        <f t="shared" si="447"/>
        <v/>
      </c>
      <c r="Q2577" s="355">
        <f t="shared" si="448"/>
        <v>2</v>
      </c>
      <c r="R2577" s="355">
        <f t="shared" si="449"/>
        <v>2189</v>
      </c>
      <c r="S2577" s="355">
        <f t="shared" si="450"/>
        <v>2189</v>
      </c>
    </row>
    <row r="2578" spans="1:19" ht="13.5" thickBot="1" x14ac:dyDescent="0.25">
      <c r="A2578" s="353" t="s">
        <v>114</v>
      </c>
      <c r="B2578" s="353" t="s">
        <v>962</v>
      </c>
      <c r="C2578" s="353" t="s">
        <v>673</v>
      </c>
      <c r="E2578" s="353"/>
      <c r="F2578" s="353" t="s">
        <v>9</v>
      </c>
      <c r="G2578" s="354">
        <v>45309.497013888889</v>
      </c>
      <c r="H2578" s="354">
        <v>45632.611064814817</v>
      </c>
      <c r="I2578" s="19" t="str">
        <f t="shared" si="440"/>
        <v>N</v>
      </c>
      <c r="J2578" s="19" t="str">
        <f t="shared" si="441"/>
        <v>N</v>
      </c>
      <c r="K2578" s="19" t="str">
        <f t="shared" si="442"/>
        <v>zzzz</v>
      </c>
      <c r="L2578" s="19" t="str">
        <f t="shared" si="443"/>
        <v>RI</v>
      </c>
      <c r="M2578" s="353" t="str">
        <f t="shared" si="444"/>
        <v/>
      </c>
      <c r="N2578" s="356" t="str">
        <f t="shared" si="445"/>
        <v/>
      </c>
      <c r="O2578" s="356" t="str">
        <f t="shared" si="446"/>
        <v/>
      </c>
      <c r="P2578" s="353" t="str">
        <f t="shared" si="447"/>
        <v/>
      </c>
      <c r="Q2578" s="356">
        <f t="shared" si="448"/>
        <v>3</v>
      </c>
      <c r="R2578" s="356">
        <f t="shared" si="449"/>
        <v>2190</v>
      </c>
      <c r="S2578" s="356">
        <f t="shared" si="450"/>
        <v>2190</v>
      </c>
    </row>
    <row r="2579" spans="1:19" ht="13.5" thickBot="1" x14ac:dyDescent="0.25">
      <c r="A2579" s="19" t="s">
        <v>114</v>
      </c>
      <c r="B2579" s="19" t="s">
        <v>962</v>
      </c>
      <c r="C2579" s="19" t="s">
        <v>673</v>
      </c>
      <c r="E2579" s="353"/>
      <c r="F2579" s="19" t="s">
        <v>11</v>
      </c>
      <c r="G2579" s="354">
        <v>45799.580590277779</v>
      </c>
      <c r="H2579" s="354">
        <v>45799.580590277779</v>
      </c>
      <c r="I2579" s="19" t="str">
        <f t="shared" si="440"/>
        <v>N</v>
      </c>
      <c r="J2579" s="19" t="str">
        <f t="shared" si="441"/>
        <v>N</v>
      </c>
      <c r="K2579" s="19" t="str">
        <f t="shared" si="442"/>
        <v>zzzz</v>
      </c>
      <c r="L2579" s="19" t="str">
        <f t="shared" si="443"/>
        <v>RI</v>
      </c>
      <c r="M2579" s="19" t="str">
        <f t="shared" si="444"/>
        <v/>
      </c>
      <c r="N2579" s="355" t="str">
        <f t="shared" si="445"/>
        <v/>
      </c>
      <c r="O2579" s="355" t="str">
        <f t="shared" si="446"/>
        <v/>
      </c>
      <c r="P2579" s="19" t="str">
        <f t="shared" si="447"/>
        <v/>
      </c>
      <c r="Q2579" s="355">
        <f t="shared" si="448"/>
        <v>4</v>
      </c>
      <c r="R2579" s="355">
        <f t="shared" si="449"/>
        <v>2191</v>
      </c>
      <c r="S2579" s="355">
        <f t="shared" si="450"/>
        <v>2191</v>
      </c>
    </row>
    <row r="2580" spans="1:19" ht="13.5" thickBot="1" x14ac:dyDescent="0.25">
      <c r="A2580" s="19" t="s">
        <v>114</v>
      </c>
      <c r="B2580" s="19" t="s">
        <v>962</v>
      </c>
      <c r="C2580" s="19" t="s">
        <v>673</v>
      </c>
      <c r="E2580" s="353">
        <v>70</v>
      </c>
      <c r="F2580" s="19" t="s">
        <v>15</v>
      </c>
      <c r="G2580" s="354">
        <v>43152.381365740737</v>
      </c>
      <c r="H2580" s="354">
        <v>44978.621412037035</v>
      </c>
      <c r="I2580" s="19" t="str">
        <f t="shared" si="440"/>
        <v>N</v>
      </c>
      <c r="J2580" s="19" t="str">
        <f t="shared" si="441"/>
        <v>N</v>
      </c>
      <c r="K2580" s="19" t="str">
        <f t="shared" si="442"/>
        <v>zzzz</v>
      </c>
      <c r="L2580" s="19" t="str">
        <f t="shared" si="443"/>
        <v>RI</v>
      </c>
      <c r="M2580" s="19" t="str">
        <f t="shared" si="444"/>
        <v/>
      </c>
      <c r="N2580" s="355" t="str">
        <f t="shared" si="445"/>
        <v/>
      </c>
      <c r="O2580" s="355" t="str">
        <f t="shared" si="446"/>
        <v/>
      </c>
      <c r="P2580" s="19" t="str">
        <f t="shared" si="447"/>
        <v/>
      </c>
      <c r="Q2580" s="355">
        <f t="shared" si="448"/>
        <v>5</v>
      </c>
      <c r="R2580" s="355">
        <f t="shared" si="449"/>
        <v>2192</v>
      </c>
      <c r="S2580" s="355">
        <f t="shared" si="450"/>
        <v>2192</v>
      </c>
    </row>
    <row r="2581" spans="1:19" ht="13.5" thickBot="1" x14ac:dyDescent="0.25">
      <c r="A2581" s="19" t="s">
        <v>114</v>
      </c>
      <c r="B2581" s="19" t="s">
        <v>962</v>
      </c>
      <c r="C2581" s="19" t="s">
        <v>673</v>
      </c>
      <c r="E2581" s="353"/>
      <c r="F2581" s="19" t="s">
        <v>12</v>
      </c>
      <c r="G2581" s="354">
        <v>45812.68178240741</v>
      </c>
      <c r="H2581" s="354">
        <v>45812.68178240741</v>
      </c>
      <c r="I2581" s="19" t="str">
        <f t="shared" si="440"/>
        <v>N</v>
      </c>
      <c r="J2581" s="19" t="str">
        <f t="shared" si="441"/>
        <v>N</v>
      </c>
      <c r="K2581" s="19" t="str">
        <f t="shared" si="442"/>
        <v>zzzz</v>
      </c>
      <c r="L2581" s="19" t="str">
        <f t="shared" si="443"/>
        <v>RI</v>
      </c>
      <c r="M2581" s="19" t="str">
        <f t="shared" si="444"/>
        <v/>
      </c>
      <c r="N2581" s="355">
        <f t="shared" si="445"/>
        <v>6</v>
      </c>
      <c r="O2581" s="355" t="str">
        <f t="shared" si="446"/>
        <v/>
      </c>
      <c r="P2581" s="19" t="str">
        <f t="shared" si="447"/>
        <v/>
      </c>
      <c r="Q2581" s="355">
        <f t="shared" si="448"/>
        <v>6</v>
      </c>
      <c r="R2581" s="355">
        <f t="shared" si="449"/>
        <v>2193</v>
      </c>
      <c r="S2581" s="355">
        <f t="shared" si="450"/>
        <v>2193</v>
      </c>
    </row>
    <row r="2582" spans="1:19" ht="13.5" thickBot="1" x14ac:dyDescent="0.25">
      <c r="A2582" s="19" t="s">
        <v>189</v>
      </c>
      <c r="B2582" s="19" t="s">
        <v>607</v>
      </c>
      <c r="C2582" s="19" t="s">
        <v>673</v>
      </c>
      <c r="E2582" s="353">
        <v>16</v>
      </c>
      <c r="F2582" s="19" t="s">
        <v>6</v>
      </c>
      <c r="G2582" s="354">
        <v>38083.422962962963</v>
      </c>
      <c r="H2582" s="354">
        <v>45470.355381944442</v>
      </c>
      <c r="I2582" s="19" t="str">
        <f t="shared" si="440"/>
        <v>N</v>
      </c>
      <c r="J2582" s="19" t="str">
        <f t="shared" si="441"/>
        <v>N</v>
      </c>
      <c r="K2582" s="19" t="str">
        <f t="shared" si="442"/>
        <v>zzzz</v>
      </c>
      <c r="L2582" s="19" t="str">
        <f t="shared" si="443"/>
        <v>RV</v>
      </c>
      <c r="M2582" s="19" t="str">
        <f t="shared" si="444"/>
        <v/>
      </c>
      <c r="N2582" s="355" t="str">
        <f t="shared" si="445"/>
        <v/>
      </c>
      <c r="O2582" s="355" t="str">
        <f t="shared" si="446"/>
        <v/>
      </c>
      <c r="P2582" s="19" t="str">
        <f t="shared" si="447"/>
        <v/>
      </c>
      <c r="Q2582" s="355">
        <f t="shared" si="448"/>
        <v>1</v>
      </c>
      <c r="R2582" s="355">
        <f t="shared" si="449"/>
        <v>2194</v>
      </c>
      <c r="S2582" s="355">
        <f t="shared" si="450"/>
        <v>2194</v>
      </c>
    </row>
    <row r="2583" spans="1:19" ht="13.5" thickBot="1" x14ac:dyDescent="0.25">
      <c r="A2583" s="19" t="s">
        <v>189</v>
      </c>
      <c r="B2583" s="19" t="s">
        <v>607</v>
      </c>
      <c r="C2583" s="19" t="s">
        <v>673</v>
      </c>
      <c r="E2583" s="353">
        <v>10</v>
      </c>
      <c r="F2583" s="19" t="s">
        <v>7</v>
      </c>
      <c r="G2583" s="354">
        <v>36921.44771990741</v>
      </c>
      <c r="H2583" s="354">
        <v>44902.543020833335</v>
      </c>
      <c r="I2583" s="19" t="str">
        <f t="shared" si="440"/>
        <v>N</v>
      </c>
      <c r="J2583" s="19" t="str">
        <f t="shared" si="441"/>
        <v>N</v>
      </c>
      <c r="K2583" s="19" t="str">
        <f t="shared" si="442"/>
        <v>zzzz</v>
      </c>
      <c r="L2583" s="19" t="str">
        <f t="shared" si="443"/>
        <v>RV</v>
      </c>
      <c r="M2583" s="19" t="str">
        <f t="shared" si="444"/>
        <v/>
      </c>
      <c r="N2583" s="355" t="str">
        <f t="shared" si="445"/>
        <v/>
      </c>
      <c r="O2583" s="355" t="str">
        <f t="shared" si="446"/>
        <v/>
      </c>
      <c r="P2583" s="19" t="str">
        <f t="shared" si="447"/>
        <v/>
      </c>
      <c r="Q2583" s="355">
        <f t="shared" si="448"/>
        <v>2</v>
      </c>
      <c r="R2583" s="355">
        <f t="shared" si="449"/>
        <v>2195</v>
      </c>
      <c r="S2583" s="355">
        <f t="shared" si="450"/>
        <v>2195</v>
      </c>
    </row>
    <row r="2584" spans="1:19" ht="13.5" thickBot="1" x14ac:dyDescent="0.25">
      <c r="A2584" s="353" t="s">
        <v>189</v>
      </c>
      <c r="B2584" s="353" t="s">
        <v>607</v>
      </c>
      <c r="C2584" s="353" t="s">
        <v>673</v>
      </c>
      <c r="E2584" s="353">
        <v>12</v>
      </c>
      <c r="F2584" s="353" t="s">
        <v>8</v>
      </c>
      <c r="G2584" s="354">
        <v>38775.696782407409</v>
      </c>
      <c r="H2584" s="354">
        <v>45565.532060185185</v>
      </c>
      <c r="I2584" s="19" t="str">
        <f t="shared" si="440"/>
        <v>N</v>
      </c>
      <c r="J2584" s="19" t="str">
        <f t="shared" si="441"/>
        <v>N</v>
      </c>
      <c r="K2584" s="19" t="str">
        <f t="shared" si="442"/>
        <v>zzzz</v>
      </c>
      <c r="L2584" s="19" t="str">
        <f t="shared" si="443"/>
        <v>RV</v>
      </c>
      <c r="M2584" s="353" t="str">
        <f t="shared" si="444"/>
        <v/>
      </c>
      <c r="N2584" s="356" t="str">
        <f t="shared" si="445"/>
        <v/>
      </c>
      <c r="O2584" s="356" t="str">
        <f t="shared" si="446"/>
        <v/>
      </c>
      <c r="P2584" s="353" t="str">
        <f t="shared" si="447"/>
        <v/>
      </c>
      <c r="Q2584" s="356">
        <f t="shared" si="448"/>
        <v>3</v>
      </c>
      <c r="R2584" s="356">
        <f t="shared" si="449"/>
        <v>2196</v>
      </c>
      <c r="S2584" s="356">
        <f t="shared" si="450"/>
        <v>2196</v>
      </c>
    </row>
    <row r="2585" spans="1:19" ht="13.5" thickBot="1" x14ac:dyDescent="0.25">
      <c r="A2585" s="19" t="s">
        <v>189</v>
      </c>
      <c r="B2585" s="19" t="s">
        <v>607</v>
      </c>
      <c r="C2585" s="19" t="s">
        <v>673</v>
      </c>
      <c r="E2585" s="353">
        <v>10</v>
      </c>
      <c r="F2585" s="19" t="s">
        <v>16</v>
      </c>
      <c r="G2585" s="354">
        <v>39801.590289351851</v>
      </c>
      <c r="H2585" s="354">
        <v>45624.495023148149</v>
      </c>
      <c r="I2585" s="19" t="str">
        <f t="shared" si="440"/>
        <v>N</v>
      </c>
      <c r="J2585" s="19" t="str">
        <f t="shared" si="441"/>
        <v>N</v>
      </c>
      <c r="K2585" s="19" t="str">
        <f t="shared" si="442"/>
        <v>zzzz</v>
      </c>
      <c r="L2585" s="19" t="str">
        <f t="shared" si="443"/>
        <v>RV</v>
      </c>
      <c r="M2585" s="19" t="str">
        <f t="shared" si="444"/>
        <v/>
      </c>
      <c r="N2585" s="355" t="str">
        <f t="shared" si="445"/>
        <v/>
      </c>
      <c r="O2585" s="355" t="str">
        <f t="shared" si="446"/>
        <v/>
      </c>
      <c r="P2585" s="19" t="str">
        <f t="shared" si="447"/>
        <v/>
      </c>
      <c r="Q2585" s="355">
        <f t="shared" si="448"/>
        <v>4</v>
      </c>
      <c r="R2585" s="355">
        <f t="shared" si="449"/>
        <v>2197</v>
      </c>
      <c r="S2585" s="355">
        <f t="shared" si="450"/>
        <v>2197</v>
      </c>
    </row>
    <row r="2586" spans="1:19" ht="13.5" thickBot="1" x14ac:dyDescent="0.25">
      <c r="A2586" s="19" t="s">
        <v>189</v>
      </c>
      <c r="B2586" s="19" t="s">
        <v>607</v>
      </c>
      <c r="C2586" s="19" t="s">
        <v>673</v>
      </c>
      <c r="E2586" s="353">
        <v>16</v>
      </c>
      <c r="F2586" s="19" t="s">
        <v>9</v>
      </c>
      <c r="G2586" s="354">
        <v>39468.509062500001</v>
      </c>
      <c r="H2586" s="354">
        <v>45441.468113425923</v>
      </c>
      <c r="I2586" s="19" t="str">
        <f t="shared" si="440"/>
        <v>N</v>
      </c>
      <c r="J2586" s="19" t="str">
        <f t="shared" si="441"/>
        <v>N</v>
      </c>
      <c r="K2586" s="19" t="str">
        <f t="shared" si="442"/>
        <v>zzzz</v>
      </c>
      <c r="L2586" s="19" t="str">
        <f t="shared" si="443"/>
        <v>RV</v>
      </c>
      <c r="M2586" s="19" t="str">
        <f t="shared" si="444"/>
        <v/>
      </c>
      <c r="N2586" s="355" t="str">
        <f t="shared" si="445"/>
        <v/>
      </c>
      <c r="O2586" s="355" t="str">
        <f t="shared" si="446"/>
        <v/>
      </c>
      <c r="P2586" s="19" t="str">
        <f t="shared" si="447"/>
        <v/>
      </c>
      <c r="Q2586" s="355">
        <f t="shared" si="448"/>
        <v>5</v>
      </c>
      <c r="R2586" s="355">
        <f t="shared" si="449"/>
        <v>2198</v>
      </c>
      <c r="S2586" s="355">
        <f t="shared" si="450"/>
        <v>2198</v>
      </c>
    </row>
    <row r="2587" spans="1:19" ht="13.5" thickBot="1" x14ac:dyDescent="0.25">
      <c r="A2587" s="19" t="s">
        <v>189</v>
      </c>
      <c r="B2587" s="19" t="s">
        <v>607</v>
      </c>
      <c r="C2587" s="19" t="s">
        <v>673</v>
      </c>
      <c r="E2587" s="353"/>
      <c r="F2587" s="19" t="s">
        <v>10</v>
      </c>
      <c r="G2587" s="354">
        <v>39518.561967592592</v>
      </c>
      <c r="H2587" s="354">
        <v>45677.366087962961</v>
      </c>
      <c r="I2587" s="19" t="str">
        <f t="shared" si="440"/>
        <v>N</v>
      </c>
      <c r="J2587" s="19" t="str">
        <f t="shared" si="441"/>
        <v>N</v>
      </c>
      <c r="K2587" s="19" t="str">
        <f t="shared" si="442"/>
        <v>zzzz</v>
      </c>
      <c r="L2587" s="19" t="str">
        <f t="shared" si="443"/>
        <v>RV</v>
      </c>
      <c r="M2587" s="19" t="str">
        <f t="shared" si="444"/>
        <v/>
      </c>
      <c r="N2587" s="355" t="str">
        <f t="shared" si="445"/>
        <v/>
      </c>
      <c r="O2587" s="355" t="str">
        <f t="shared" si="446"/>
        <v/>
      </c>
      <c r="P2587" s="19" t="str">
        <f t="shared" si="447"/>
        <v/>
      </c>
      <c r="Q2587" s="355">
        <f t="shared" si="448"/>
        <v>6</v>
      </c>
      <c r="R2587" s="355">
        <f t="shared" si="449"/>
        <v>2199</v>
      </c>
      <c r="S2587" s="355">
        <f t="shared" si="450"/>
        <v>2199</v>
      </c>
    </row>
    <row r="2588" spans="1:19" ht="13.5" thickBot="1" x14ac:dyDescent="0.25">
      <c r="A2588" s="19" t="s">
        <v>189</v>
      </c>
      <c r="B2588" s="19" t="s">
        <v>607</v>
      </c>
      <c r="C2588" s="19" t="s">
        <v>673</v>
      </c>
      <c r="E2588" s="353"/>
      <c r="F2588" s="19" t="s">
        <v>11</v>
      </c>
      <c r="G2588" s="354">
        <v>35656.604085648149</v>
      </c>
      <c r="H2588" s="354">
        <v>45258.551388888889</v>
      </c>
      <c r="I2588" s="19" t="str">
        <f t="shared" si="440"/>
        <v>N</v>
      </c>
      <c r="J2588" s="19" t="str">
        <f t="shared" si="441"/>
        <v>N</v>
      </c>
      <c r="K2588" s="19" t="str">
        <f t="shared" si="442"/>
        <v>zzzz</v>
      </c>
      <c r="L2588" s="19" t="str">
        <f t="shared" si="443"/>
        <v>RV</v>
      </c>
      <c r="M2588" s="19" t="str">
        <f t="shared" si="444"/>
        <v/>
      </c>
      <c r="N2588" s="355" t="str">
        <f t="shared" si="445"/>
        <v/>
      </c>
      <c r="O2588" s="355" t="str">
        <f t="shared" si="446"/>
        <v/>
      </c>
      <c r="P2588" s="19" t="str">
        <f t="shared" si="447"/>
        <v/>
      </c>
      <c r="Q2588" s="355">
        <f t="shared" si="448"/>
        <v>7</v>
      </c>
      <c r="R2588" s="355">
        <f t="shared" si="449"/>
        <v>2200</v>
      </c>
      <c r="S2588" s="355">
        <f t="shared" si="450"/>
        <v>2200</v>
      </c>
    </row>
    <row r="2589" spans="1:19" ht="13.5" thickBot="1" x14ac:dyDescent="0.25">
      <c r="A2589" s="19" t="s">
        <v>189</v>
      </c>
      <c r="B2589" s="19" t="s">
        <v>607</v>
      </c>
      <c r="C2589" s="19" t="s">
        <v>673</v>
      </c>
      <c r="E2589" s="353">
        <v>15</v>
      </c>
      <c r="F2589" s="19" t="s">
        <v>15</v>
      </c>
      <c r="G2589" s="354">
        <v>38105.46125</v>
      </c>
      <c r="H2589" s="354">
        <v>44978.610231481478</v>
      </c>
      <c r="I2589" s="19" t="str">
        <f t="shared" si="440"/>
        <v>N</v>
      </c>
      <c r="J2589" s="19" t="str">
        <f t="shared" si="441"/>
        <v>N</v>
      </c>
      <c r="K2589" s="19" t="str">
        <f t="shared" si="442"/>
        <v>zzzz</v>
      </c>
      <c r="L2589" s="19" t="str">
        <f t="shared" si="443"/>
        <v>RV</v>
      </c>
      <c r="M2589" s="19" t="str">
        <f t="shared" si="444"/>
        <v/>
      </c>
      <c r="N2589" s="355" t="str">
        <f t="shared" si="445"/>
        <v/>
      </c>
      <c r="O2589" s="355" t="str">
        <f t="shared" si="446"/>
        <v/>
      </c>
      <c r="P2589" s="19" t="str">
        <f t="shared" si="447"/>
        <v/>
      </c>
      <c r="Q2589" s="355">
        <f t="shared" si="448"/>
        <v>8</v>
      </c>
      <c r="R2589" s="355">
        <f t="shared" si="449"/>
        <v>2201</v>
      </c>
      <c r="S2589" s="355">
        <f t="shared" si="450"/>
        <v>2201</v>
      </c>
    </row>
    <row r="2590" spans="1:19" ht="13.5" thickBot="1" x14ac:dyDescent="0.25">
      <c r="A2590" s="19" t="s">
        <v>189</v>
      </c>
      <c r="B2590" s="19" t="s">
        <v>607</v>
      </c>
      <c r="C2590" s="19" t="s">
        <v>673</v>
      </c>
      <c r="E2590" s="353">
        <v>13</v>
      </c>
      <c r="F2590" s="19" t="s">
        <v>12</v>
      </c>
      <c r="G2590" s="354">
        <v>37330.582719907405</v>
      </c>
      <c r="H2590" s="354">
        <v>44784.432743055557</v>
      </c>
      <c r="I2590" s="19" t="str">
        <f t="shared" si="440"/>
        <v>N</v>
      </c>
      <c r="J2590" s="19" t="str">
        <f t="shared" si="441"/>
        <v>N</v>
      </c>
      <c r="K2590" s="19" t="str">
        <f t="shared" si="442"/>
        <v>zzzz</v>
      </c>
      <c r="L2590" s="19" t="str">
        <f t="shared" si="443"/>
        <v>RV</v>
      </c>
      <c r="M2590" s="19" t="str">
        <f t="shared" si="444"/>
        <v/>
      </c>
      <c r="N2590" s="355" t="str">
        <f t="shared" si="445"/>
        <v/>
      </c>
      <c r="O2590" s="355" t="str">
        <f t="shared" si="446"/>
        <v/>
      </c>
      <c r="P2590" s="19" t="str">
        <f t="shared" si="447"/>
        <v/>
      </c>
      <c r="Q2590" s="355">
        <f t="shared" si="448"/>
        <v>9</v>
      </c>
      <c r="R2590" s="355">
        <f t="shared" si="449"/>
        <v>2202</v>
      </c>
      <c r="S2590" s="355">
        <f t="shared" si="450"/>
        <v>2202</v>
      </c>
    </row>
    <row r="2591" spans="1:19" ht="13.5" thickBot="1" x14ac:dyDescent="0.25">
      <c r="A2591" s="19" t="s">
        <v>189</v>
      </c>
      <c r="B2591" s="19" t="s">
        <v>607</v>
      </c>
      <c r="C2591" s="19" t="s">
        <v>673</v>
      </c>
      <c r="E2591" s="353"/>
      <c r="F2591" s="19" t="s">
        <v>13</v>
      </c>
      <c r="G2591" s="354">
        <v>36815.634363425925</v>
      </c>
      <c r="H2591" s="354">
        <v>45503.709768518522</v>
      </c>
      <c r="I2591" s="19" t="str">
        <f t="shared" si="440"/>
        <v>N</v>
      </c>
      <c r="J2591" s="19" t="str">
        <f t="shared" si="441"/>
        <v>N</v>
      </c>
      <c r="K2591" s="19" t="str">
        <f t="shared" si="442"/>
        <v>zzzz</v>
      </c>
      <c r="L2591" s="19" t="str">
        <f t="shared" si="443"/>
        <v>RV</v>
      </c>
      <c r="M2591" s="19" t="str">
        <f t="shared" si="444"/>
        <v/>
      </c>
      <c r="N2591" s="355">
        <f t="shared" si="445"/>
        <v>10</v>
      </c>
      <c r="O2591" s="355" t="str">
        <f t="shared" si="446"/>
        <v/>
      </c>
      <c r="P2591" s="19" t="str">
        <f t="shared" si="447"/>
        <v/>
      </c>
      <c r="Q2591" s="355">
        <f t="shared" si="448"/>
        <v>10</v>
      </c>
      <c r="R2591" s="355">
        <f t="shared" si="449"/>
        <v>2203</v>
      </c>
      <c r="S2591" s="355">
        <f t="shared" si="450"/>
        <v>2203</v>
      </c>
    </row>
    <row r="2592" spans="1:19" ht="13.5" thickBot="1" x14ac:dyDescent="0.25">
      <c r="A2592" s="19" t="s">
        <v>98</v>
      </c>
      <c r="B2592" s="19" t="s">
        <v>614</v>
      </c>
      <c r="C2592" s="19" t="s">
        <v>673</v>
      </c>
      <c r="E2592" s="353">
        <v>36</v>
      </c>
      <c r="F2592" s="19" t="s">
        <v>6</v>
      </c>
      <c r="G2592" s="354">
        <v>41002.395497685182</v>
      </c>
      <c r="H2592" s="354">
        <v>45470.359548611108</v>
      </c>
      <c r="I2592" s="19" t="str">
        <f t="shared" si="440"/>
        <v>N</v>
      </c>
      <c r="J2592" s="19" t="str">
        <f t="shared" si="441"/>
        <v>N</v>
      </c>
      <c r="K2592" s="19" t="str">
        <f t="shared" si="442"/>
        <v>zzzz</v>
      </c>
      <c r="L2592" s="19" t="str">
        <f t="shared" si="443"/>
        <v>SB</v>
      </c>
      <c r="M2592" s="19" t="str">
        <f t="shared" si="444"/>
        <v/>
      </c>
      <c r="N2592" s="355" t="str">
        <f t="shared" si="445"/>
        <v/>
      </c>
      <c r="O2592" s="355" t="str">
        <f t="shared" si="446"/>
        <v/>
      </c>
      <c r="P2592" s="19" t="str">
        <f t="shared" si="447"/>
        <v/>
      </c>
      <c r="Q2592" s="355">
        <f t="shared" si="448"/>
        <v>1</v>
      </c>
      <c r="R2592" s="355">
        <f t="shared" si="449"/>
        <v>2204</v>
      </c>
      <c r="S2592" s="355">
        <f t="shared" si="450"/>
        <v>2204</v>
      </c>
    </row>
    <row r="2593" spans="1:19" ht="13.5" thickBot="1" x14ac:dyDescent="0.25">
      <c r="A2593" s="19" t="s">
        <v>98</v>
      </c>
      <c r="B2593" s="19" t="s">
        <v>614</v>
      </c>
      <c r="C2593" s="19" t="s">
        <v>673</v>
      </c>
      <c r="E2593" s="353">
        <v>25</v>
      </c>
      <c r="F2593" s="19" t="s">
        <v>7</v>
      </c>
      <c r="G2593" s="354">
        <v>45384.579317129632</v>
      </c>
      <c r="H2593" s="354">
        <v>45597.461875000001</v>
      </c>
      <c r="I2593" s="19" t="str">
        <f t="shared" si="440"/>
        <v>N</v>
      </c>
      <c r="J2593" s="19" t="str">
        <f t="shared" si="441"/>
        <v>N</v>
      </c>
      <c r="K2593" s="19" t="str">
        <f t="shared" si="442"/>
        <v>zzzz</v>
      </c>
      <c r="L2593" s="19" t="str">
        <f t="shared" si="443"/>
        <v>SB</v>
      </c>
      <c r="M2593" s="19" t="str">
        <f t="shared" si="444"/>
        <v/>
      </c>
      <c r="N2593" s="355" t="str">
        <f t="shared" si="445"/>
        <v/>
      </c>
      <c r="O2593" s="355" t="str">
        <f t="shared" si="446"/>
        <v/>
      </c>
      <c r="P2593" s="19" t="str">
        <f t="shared" si="447"/>
        <v/>
      </c>
      <c r="Q2593" s="355">
        <f t="shared" si="448"/>
        <v>2</v>
      </c>
      <c r="R2593" s="355">
        <f t="shared" si="449"/>
        <v>2205</v>
      </c>
      <c r="S2593" s="355">
        <f t="shared" si="450"/>
        <v>2205</v>
      </c>
    </row>
    <row r="2594" spans="1:19" ht="13.5" thickBot="1" x14ac:dyDescent="0.25">
      <c r="A2594" s="19" t="s">
        <v>98</v>
      </c>
      <c r="B2594" s="19" t="s">
        <v>614</v>
      </c>
      <c r="C2594" s="19" t="s">
        <v>673</v>
      </c>
      <c r="E2594" s="353">
        <v>24</v>
      </c>
      <c r="F2594" s="19" t="s">
        <v>8</v>
      </c>
      <c r="G2594" s="354">
        <v>42810.633344907408</v>
      </c>
      <c r="H2594" s="354">
        <v>45594.544988425929</v>
      </c>
      <c r="I2594" s="19" t="str">
        <f t="shared" si="440"/>
        <v>N</v>
      </c>
      <c r="J2594" s="19" t="str">
        <f t="shared" si="441"/>
        <v>N</v>
      </c>
      <c r="K2594" s="19" t="str">
        <f t="shared" si="442"/>
        <v>zzzz</v>
      </c>
      <c r="L2594" s="19" t="str">
        <f t="shared" si="443"/>
        <v>SB</v>
      </c>
      <c r="M2594" s="19" t="str">
        <f t="shared" si="444"/>
        <v/>
      </c>
      <c r="N2594" s="355" t="str">
        <f t="shared" si="445"/>
        <v/>
      </c>
      <c r="O2594" s="355" t="str">
        <f t="shared" si="446"/>
        <v/>
      </c>
      <c r="P2594" s="19" t="str">
        <f t="shared" si="447"/>
        <v/>
      </c>
      <c r="Q2594" s="355">
        <f t="shared" si="448"/>
        <v>3</v>
      </c>
      <c r="R2594" s="355">
        <f t="shared" si="449"/>
        <v>2206</v>
      </c>
      <c r="S2594" s="355">
        <f t="shared" si="450"/>
        <v>2206</v>
      </c>
    </row>
    <row r="2595" spans="1:19" ht="13.5" thickBot="1" x14ac:dyDescent="0.25">
      <c r="A2595" s="353" t="s">
        <v>98</v>
      </c>
      <c r="B2595" s="353" t="s">
        <v>614</v>
      </c>
      <c r="C2595" s="353" t="s">
        <v>673</v>
      </c>
      <c r="E2595" s="353">
        <v>38</v>
      </c>
      <c r="F2595" s="353" t="s">
        <v>16</v>
      </c>
      <c r="G2595" s="354">
        <v>37648.642557870371</v>
      </c>
      <c r="H2595" s="354">
        <v>45624.466122685182</v>
      </c>
      <c r="I2595" s="19" t="str">
        <f t="shared" si="440"/>
        <v>N</v>
      </c>
      <c r="J2595" s="19" t="str">
        <f t="shared" si="441"/>
        <v>N</v>
      </c>
      <c r="K2595" s="19" t="str">
        <f t="shared" si="442"/>
        <v>zzzz</v>
      </c>
      <c r="L2595" s="19" t="str">
        <f t="shared" si="443"/>
        <v>SB</v>
      </c>
      <c r="M2595" s="353" t="str">
        <f t="shared" si="444"/>
        <v/>
      </c>
      <c r="N2595" s="356" t="str">
        <f t="shared" si="445"/>
        <v/>
      </c>
      <c r="O2595" s="356" t="str">
        <f t="shared" si="446"/>
        <v/>
      </c>
      <c r="P2595" s="353" t="str">
        <f t="shared" si="447"/>
        <v/>
      </c>
      <c r="Q2595" s="356">
        <f t="shared" si="448"/>
        <v>4</v>
      </c>
      <c r="R2595" s="356">
        <f t="shared" si="449"/>
        <v>2207</v>
      </c>
      <c r="S2595" s="356">
        <f t="shared" si="450"/>
        <v>2207</v>
      </c>
    </row>
    <row r="2596" spans="1:19" ht="13.5" thickBot="1" x14ac:dyDescent="0.25">
      <c r="A2596" s="353" t="s">
        <v>98</v>
      </c>
      <c r="B2596" s="353" t="s">
        <v>614</v>
      </c>
      <c r="C2596" s="353" t="s">
        <v>673</v>
      </c>
      <c r="E2596" s="353">
        <v>37</v>
      </c>
      <c r="F2596" s="353" t="s">
        <v>9</v>
      </c>
      <c r="G2596" s="354">
        <v>44147.415520833332</v>
      </c>
      <c r="H2596" s="354">
        <v>45553.445462962962</v>
      </c>
      <c r="I2596" s="19" t="str">
        <f t="shared" si="440"/>
        <v>N</v>
      </c>
      <c r="J2596" s="19" t="str">
        <f t="shared" si="441"/>
        <v>N</v>
      </c>
      <c r="K2596" s="19" t="str">
        <f t="shared" si="442"/>
        <v>zzzz</v>
      </c>
      <c r="L2596" s="19" t="str">
        <f t="shared" si="443"/>
        <v>SB</v>
      </c>
      <c r="M2596" s="353" t="str">
        <f t="shared" si="444"/>
        <v/>
      </c>
      <c r="N2596" s="356" t="str">
        <f t="shared" si="445"/>
        <v/>
      </c>
      <c r="O2596" s="356" t="str">
        <f t="shared" si="446"/>
        <v/>
      </c>
      <c r="P2596" s="353" t="str">
        <f t="shared" si="447"/>
        <v/>
      </c>
      <c r="Q2596" s="356">
        <f t="shared" si="448"/>
        <v>5</v>
      </c>
      <c r="R2596" s="356">
        <f t="shared" si="449"/>
        <v>2208</v>
      </c>
      <c r="S2596" s="356">
        <f t="shared" si="450"/>
        <v>2208</v>
      </c>
    </row>
    <row r="2597" spans="1:19" ht="13.5" thickBot="1" x14ac:dyDescent="0.25">
      <c r="A2597" s="353" t="s">
        <v>98</v>
      </c>
      <c r="B2597" s="353" t="s">
        <v>614</v>
      </c>
      <c r="C2597" s="353" t="s">
        <v>673</v>
      </c>
      <c r="E2597" s="353"/>
      <c r="F2597" s="353" t="s">
        <v>10</v>
      </c>
      <c r="G2597" s="354">
        <v>36788.684999999998</v>
      </c>
      <c r="H2597" s="354">
        <v>45677.367118055554</v>
      </c>
      <c r="I2597" s="19" t="str">
        <f t="shared" si="440"/>
        <v>N</v>
      </c>
      <c r="J2597" s="19" t="str">
        <f t="shared" si="441"/>
        <v>N</v>
      </c>
      <c r="K2597" s="19" t="str">
        <f t="shared" si="442"/>
        <v>zzzz</v>
      </c>
      <c r="L2597" s="19" t="str">
        <f t="shared" si="443"/>
        <v>SB</v>
      </c>
      <c r="M2597" s="353" t="str">
        <f t="shared" si="444"/>
        <v/>
      </c>
      <c r="N2597" s="356" t="str">
        <f t="shared" si="445"/>
        <v/>
      </c>
      <c r="O2597" s="356" t="str">
        <f t="shared" si="446"/>
        <v/>
      </c>
      <c r="P2597" s="353" t="str">
        <f t="shared" si="447"/>
        <v/>
      </c>
      <c r="Q2597" s="356">
        <f t="shared" si="448"/>
        <v>6</v>
      </c>
      <c r="R2597" s="356">
        <f t="shared" si="449"/>
        <v>2209</v>
      </c>
      <c r="S2597" s="356">
        <f t="shared" si="450"/>
        <v>2209</v>
      </c>
    </row>
    <row r="2598" spans="1:19" ht="13.5" thickBot="1" x14ac:dyDescent="0.25">
      <c r="A2598" s="19" t="s">
        <v>98</v>
      </c>
      <c r="B2598" s="19" t="s">
        <v>614</v>
      </c>
      <c r="C2598" s="19" t="s">
        <v>673</v>
      </c>
      <c r="E2598" s="353"/>
      <c r="F2598" s="19" t="s">
        <v>11</v>
      </c>
      <c r="G2598" s="354">
        <v>35656.622523148151</v>
      </c>
      <c r="H2598" s="354">
        <v>45258.552442129629</v>
      </c>
      <c r="I2598" s="19" t="str">
        <f t="shared" si="440"/>
        <v>N</v>
      </c>
      <c r="J2598" s="19" t="str">
        <f t="shared" si="441"/>
        <v>N</v>
      </c>
      <c r="K2598" s="19" t="str">
        <f t="shared" si="442"/>
        <v>zzzz</v>
      </c>
      <c r="L2598" s="19" t="str">
        <f t="shared" si="443"/>
        <v>SB</v>
      </c>
      <c r="M2598" s="19" t="str">
        <f t="shared" si="444"/>
        <v/>
      </c>
      <c r="N2598" s="355" t="str">
        <f t="shared" si="445"/>
        <v/>
      </c>
      <c r="O2598" s="355" t="str">
        <f t="shared" si="446"/>
        <v/>
      </c>
      <c r="P2598" s="19" t="str">
        <f t="shared" si="447"/>
        <v/>
      </c>
      <c r="Q2598" s="355">
        <f t="shared" si="448"/>
        <v>7</v>
      </c>
      <c r="R2598" s="355">
        <f t="shared" si="449"/>
        <v>2210</v>
      </c>
      <c r="S2598" s="355">
        <f t="shared" si="450"/>
        <v>2210</v>
      </c>
    </row>
    <row r="2599" spans="1:19" ht="13.5" thickBot="1" x14ac:dyDescent="0.25">
      <c r="A2599" s="19" t="s">
        <v>98</v>
      </c>
      <c r="B2599" s="19" t="s">
        <v>614</v>
      </c>
      <c r="C2599" s="19" t="s">
        <v>673</v>
      </c>
      <c r="E2599" s="353">
        <v>58</v>
      </c>
      <c r="F2599" s="19" t="s">
        <v>15</v>
      </c>
      <c r="G2599" s="354">
        <v>38105.461493055554</v>
      </c>
      <c r="H2599" s="354">
        <v>44978.618854166663</v>
      </c>
      <c r="I2599" s="19" t="str">
        <f t="shared" si="440"/>
        <v>N</v>
      </c>
      <c r="J2599" s="19" t="str">
        <f t="shared" si="441"/>
        <v>N</v>
      </c>
      <c r="K2599" s="19" t="str">
        <f t="shared" si="442"/>
        <v>zzzz</v>
      </c>
      <c r="L2599" s="19" t="str">
        <f t="shared" si="443"/>
        <v>SB</v>
      </c>
      <c r="M2599" s="19" t="str">
        <f t="shared" si="444"/>
        <v/>
      </c>
      <c r="N2599" s="355" t="str">
        <f t="shared" si="445"/>
        <v/>
      </c>
      <c r="O2599" s="355" t="str">
        <f t="shared" si="446"/>
        <v/>
      </c>
      <c r="P2599" s="19" t="str">
        <f t="shared" si="447"/>
        <v/>
      </c>
      <c r="Q2599" s="355">
        <f t="shared" si="448"/>
        <v>8</v>
      </c>
      <c r="R2599" s="355">
        <f t="shared" si="449"/>
        <v>2211</v>
      </c>
      <c r="S2599" s="355">
        <f t="shared" si="450"/>
        <v>2211</v>
      </c>
    </row>
    <row r="2600" spans="1:19" ht="13.5" thickBot="1" x14ac:dyDescent="0.25">
      <c r="A2600" s="19" t="s">
        <v>98</v>
      </c>
      <c r="B2600" s="19" t="s">
        <v>614</v>
      </c>
      <c r="C2600" s="19" t="s">
        <v>673</v>
      </c>
      <c r="E2600" s="353"/>
      <c r="F2600" s="19" t="s">
        <v>12</v>
      </c>
      <c r="G2600" s="354">
        <v>37330.571655092594</v>
      </c>
      <c r="H2600" s="354">
        <v>45155.652604166666</v>
      </c>
      <c r="I2600" s="19" t="str">
        <f t="shared" si="440"/>
        <v>N</v>
      </c>
      <c r="J2600" s="19" t="str">
        <f t="shared" si="441"/>
        <v>N</v>
      </c>
      <c r="K2600" s="19" t="str">
        <f t="shared" si="442"/>
        <v>zzzz</v>
      </c>
      <c r="L2600" s="19" t="str">
        <f t="shared" si="443"/>
        <v>SB</v>
      </c>
      <c r="M2600" s="19" t="str">
        <f t="shared" si="444"/>
        <v/>
      </c>
      <c r="N2600" s="355" t="str">
        <f t="shared" si="445"/>
        <v/>
      </c>
      <c r="O2600" s="355" t="str">
        <f t="shared" si="446"/>
        <v/>
      </c>
      <c r="P2600" s="19" t="str">
        <f t="shared" si="447"/>
        <v/>
      </c>
      <c r="Q2600" s="355">
        <f t="shared" si="448"/>
        <v>9</v>
      </c>
      <c r="R2600" s="355">
        <f t="shared" si="449"/>
        <v>2212</v>
      </c>
      <c r="S2600" s="355">
        <f t="shared" si="450"/>
        <v>2212</v>
      </c>
    </row>
    <row r="2601" spans="1:19" ht="13.5" thickBot="1" x14ac:dyDescent="0.25">
      <c r="A2601" s="19" t="s">
        <v>98</v>
      </c>
      <c r="B2601" s="19" t="s">
        <v>614</v>
      </c>
      <c r="C2601" s="19" t="s">
        <v>673</v>
      </c>
      <c r="E2601" s="353"/>
      <c r="F2601" s="19" t="s">
        <v>13</v>
      </c>
      <c r="G2601" s="354">
        <v>36833.714942129627</v>
      </c>
      <c r="H2601" s="354">
        <v>45503.711076388892</v>
      </c>
      <c r="I2601" s="19" t="str">
        <f t="shared" si="440"/>
        <v>N</v>
      </c>
      <c r="J2601" s="19" t="str">
        <f t="shared" si="441"/>
        <v>N</v>
      </c>
      <c r="K2601" s="19" t="str">
        <f t="shared" si="442"/>
        <v>zzzz</v>
      </c>
      <c r="L2601" s="19" t="str">
        <f t="shared" si="443"/>
        <v>SB</v>
      </c>
      <c r="M2601" s="19" t="str">
        <f t="shared" si="444"/>
        <v/>
      </c>
      <c r="N2601" s="355">
        <f t="shared" si="445"/>
        <v>10</v>
      </c>
      <c r="O2601" s="355" t="str">
        <f t="shared" si="446"/>
        <v/>
      </c>
      <c r="P2601" s="19" t="str">
        <f t="shared" si="447"/>
        <v/>
      </c>
      <c r="Q2601" s="355">
        <f t="shared" si="448"/>
        <v>10</v>
      </c>
      <c r="R2601" s="355">
        <f t="shared" si="449"/>
        <v>2213</v>
      </c>
      <c r="S2601" s="355">
        <f t="shared" si="450"/>
        <v>2213</v>
      </c>
    </row>
    <row r="2602" spans="1:19" ht="13.5" thickBot="1" x14ac:dyDescent="0.25">
      <c r="A2602" s="353" t="s">
        <v>80</v>
      </c>
      <c r="B2602" s="353" t="s">
        <v>1453</v>
      </c>
      <c r="C2602" s="353" t="s">
        <v>673</v>
      </c>
      <c r="E2602" s="353"/>
      <c r="F2602" s="353" t="s">
        <v>6</v>
      </c>
      <c r="G2602" s="354">
        <v>44552.297465277778</v>
      </c>
      <c r="H2602" s="354">
        <v>44552.297465277778</v>
      </c>
      <c r="I2602" s="19" t="str">
        <f t="shared" si="440"/>
        <v>N</v>
      </c>
      <c r="J2602" s="19" t="str">
        <f t="shared" si="441"/>
        <v>N</v>
      </c>
      <c r="K2602" s="19" t="str">
        <f t="shared" si="442"/>
        <v>zzzz</v>
      </c>
      <c r="L2602" s="19" t="str">
        <f t="shared" si="443"/>
        <v>SI</v>
      </c>
      <c r="M2602" s="19" t="str">
        <f t="shared" si="444"/>
        <v/>
      </c>
      <c r="N2602" s="355" t="str">
        <f t="shared" si="445"/>
        <v/>
      </c>
      <c r="O2602" s="355" t="str">
        <f t="shared" si="446"/>
        <v/>
      </c>
      <c r="P2602" s="19" t="str">
        <f t="shared" si="447"/>
        <v/>
      </c>
      <c r="Q2602" s="355">
        <f t="shared" si="448"/>
        <v>1</v>
      </c>
      <c r="R2602" s="355">
        <f t="shared" si="449"/>
        <v>2214</v>
      </c>
      <c r="S2602" s="355">
        <f t="shared" si="450"/>
        <v>2214</v>
      </c>
    </row>
    <row r="2603" spans="1:19" ht="13.5" thickBot="1" x14ac:dyDescent="0.25">
      <c r="A2603" s="19" t="s">
        <v>80</v>
      </c>
      <c r="B2603" s="19" t="s">
        <v>1161</v>
      </c>
      <c r="C2603" s="19" t="s">
        <v>673</v>
      </c>
      <c r="E2603" s="353"/>
      <c r="F2603" s="19" t="s">
        <v>7</v>
      </c>
      <c r="G2603" s="354">
        <v>44880.472673611112</v>
      </c>
      <c r="H2603" s="354">
        <v>44880.472673611112</v>
      </c>
      <c r="I2603" s="19" t="str">
        <f t="shared" si="440"/>
        <v>N</v>
      </c>
      <c r="J2603" s="19" t="str">
        <f t="shared" si="441"/>
        <v>N</v>
      </c>
      <c r="K2603" s="19" t="str">
        <f t="shared" si="442"/>
        <v>zzzz</v>
      </c>
      <c r="L2603" s="19" t="str">
        <f t="shared" si="443"/>
        <v>SI</v>
      </c>
      <c r="M2603" s="19" t="str">
        <f t="shared" si="444"/>
        <v/>
      </c>
      <c r="N2603" s="355" t="str">
        <f t="shared" si="445"/>
        <v/>
      </c>
      <c r="O2603" s="355" t="str">
        <f t="shared" si="446"/>
        <v/>
      </c>
      <c r="P2603" s="19" t="str">
        <f t="shared" si="447"/>
        <v/>
      </c>
      <c r="Q2603" s="355">
        <f t="shared" si="448"/>
        <v>2</v>
      </c>
      <c r="R2603" s="355">
        <f t="shared" si="449"/>
        <v>2215</v>
      </c>
      <c r="S2603" s="355">
        <f t="shared" si="450"/>
        <v>2215</v>
      </c>
    </row>
    <row r="2604" spans="1:19" ht="13.5" thickBot="1" x14ac:dyDescent="0.25">
      <c r="A2604" s="353" t="s">
        <v>80</v>
      </c>
      <c r="B2604" s="353" t="s">
        <v>1453</v>
      </c>
      <c r="C2604" s="353" t="s">
        <v>673</v>
      </c>
      <c r="E2604" s="353"/>
      <c r="F2604" s="353" t="s">
        <v>8</v>
      </c>
      <c r="G2604" s="354">
        <v>40205.628668981481</v>
      </c>
      <c r="H2604" s="354">
        <v>45565.530104166668</v>
      </c>
      <c r="I2604" s="19" t="str">
        <f t="shared" si="440"/>
        <v>N</v>
      </c>
      <c r="J2604" s="19" t="str">
        <f t="shared" si="441"/>
        <v>N</v>
      </c>
      <c r="K2604" s="19" t="str">
        <f t="shared" si="442"/>
        <v>zzzz</v>
      </c>
      <c r="L2604" s="19" t="str">
        <f t="shared" si="443"/>
        <v>SI</v>
      </c>
      <c r="M2604" s="353" t="str">
        <f t="shared" si="444"/>
        <v/>
      </c>
      <c r="N2604" s="356" t="str">
        <f t="shared" si="445"/>
        <v/>
      </c>
      <c r="O2604" s="356" t="str">
        <f t="shared" si="446"/>
        <v/>
      </c>
      <c r="P2604" s="353" t="str">
        <f t="shared" si="447"/>
        <v/>
      </c>
      <c r="Q2604" s="356">
        <f t="shared" si="448"/>
        <v>3</v>
      </c>
      <c r="R2604" s="356">
        <f t="shared" si="449"/>
        <v>2216</v>
      </c>
      <c r="S2604" s="356">
        <f t="shared" si="450"/>
        <v>2216</v>
      </c>
    </row>
    <row r="2605" spans="1:19" ht="13.5" thickBot="1" x14ac:dyDescent="0.25">
      <c r="A2605" s="19" t="s">
        <v>80</v>
      </c>
      <c r="B2605" s="19" t="s">
        <v>1453</v>
      </c>
      <c r="C2605" s="19" t="s">
        <v>673</v>
      </c>
      <c r="E2605" s="353"/>
      <c r="F2605" s="19" t="s">
        <v>16</v>
      </c>
      <c r="G2605" s="354">
        <v>41260.638055555559</v>
      </c>
      <c r="H2605" s="354">
        <v>45460.539606481485</v>
      </c>
      <c r="I2605" s="19" t="str">
        <f t="shared" si="440"/>
        <v>N</v>
      </c>
      <c r="J2605" s="19" t="str">
        <f t="shared" si="441"/>
        <v>N</v>
      </c>
      <c r="K2605" s="19" t="str">
        <f t="shared" si="442"/>
        <v>zzzz</v>
      </c>
      <c r="L2605" s="19" t="str">
        <f t="shared" si="443"/>
        <v>SI</v>
      </c>
      <c r="M2605" s="19" t="str">
        <f t="shared" si="444"/>
        <v/>
      </c>
      <c r="N2605" s="355" t="str">
        <f t="shared" si="445"/>
        <v/>
      </c>
      <c r="O2605" s="355" t="str">
        <f t="shared" si="446"/>
        <v/>
      </c>
      <c r="P2605" s="19" t="str">
        <f t="shared" si="447"/>
        <v/>
      </c>
      <c r="Q2605" s="355">
        <f t="shared" si="448"/>
        <v>4</v>
      </c>
      <c r="R2605" s="355">
        <f t="shared" si="449"/>
        <v>2217</v>
      </c>
      <c r="S2605" s="355">
        <f t="shared" si="450"/>
        <v>2217</v>
      </c>
    </row>
    <row r="2606" spans="1:19" ht="13.5" thickBot="1" x14ac:dyDescent="0.25">
      <c r="A2606" s="19" t="s">
        <v>80</v>
      </c>
      <c r="B2606" s="19" t="s">
        <v>1453</v>
      </c>
      <c r="C2606" s="19" t="s">
        <v>673</v>
      </c>
      <c r="E2606" s="353"/>
      <c r="F2606" s="19" t="s">
        <v>9</v>
      </c>
      <c r="G2606" s="354">
        <v>43117.538298611114</v>
      </c>
      <c r="H2606" s="354">
        <v>45632.617893518516</v>
      </c>
      <c r="I2606" s="19" t="str">
        <f t="shared" si="440"/>
        <v>N</v>
      </c>
      <c r="J2606" s="19" t="str">
        <f t="shared" si="441"/>
        <v>N</v>
      </c>
      <c r="K2606" s="19" t="str">
        <f t="shared" si="442"/>
        <v>zzzz</v>
      </c>
      <c r="L2606" s="19" t="str">
        <f t="shared" si="443"/>
        <v>SI</v>
      </c>
      <c r="M2606" s="19" t="str">
        <f t="shared" si="444"/>
        <v/>
      </c>
      <c r="N2606" s="355" t="str">
        <f t="shared" si="445"/>
        <v/>
      </c>
      <c r="O2606" s="355" t="str">
        <f t="shared" si="446"/>
        <v/>
      </c>
      <c r="P2606" s="19" t="str">
        <f t="shared" si="447"/>
        <v/>
      </c>
      <c r="Q2606" s="355">
        <f t="shared" si="448"/>
        <v>5</v>
      </c>
      <c r="R2606" s="355">
        <f t="shared" si="449"/>
        <v>2218</v>
      </c>
      <c r="S2606" s="355">
        <f t="shared" si="450"/>
        <v>2218</v>
      </c>
    </row>
    <row r="2607" spans="1:19" ht="13.5" thickBot="1" x14ac:dyDescent="0.25">
      <c r="A2607" s="19" t="s">
        <v>80</v>
      </c>
      <c r="B2607" s="19" t="s">
        <v>1453</v>
      </c>
      <c r="C2607" s="19" t="s">
        <v>673</v>
      </c>
      <c r="E2607" s="353"/>
      <c r="F2607" s="19" t="s">
        <v>11</v>
      </c>
      <c r="G2607" s="354">
        <v>45799.570428240739</v>
      </c>
      <c r="H2607" s="354">
        <v>45799.570428240739</v>
      </c>
      <c r="I2607" s="19" t="str">
        <f t="shared" si="440"/>
        <v>N</v>
      </c>
      <c r="J2607" s="19" t="str">
        <f t="shared" si="441"/>
        <v>N</v>
      </c>
      <c r="K2607" s="19" t="str">
        <f t="shared" si="442"/>
        <v>zzzz</v>
      </c>
      <c r="L2607" s="19" t="str">
        <f t="shared" si="443"/>
        <v>SI</v>
      </c>
      <c r="M2607" s="19" t="str">
        <f t="shared" si="444"/>
        <v/>
      </c>
      <c r="N2607" s="355" t="str">
        <f t="shared" si="445"/>
        <v/>
      </c>
      <c r="O2607" s="355" t="str">
        <f t="shared" si="446"/>
        <v/>
      </c>
      <c r="P2607" s="19" t="str">
        <f t="shared" si="447"/>
        <v/>
      </c>
      <c r="Q2607" s="355">
        <f t="shared" si="448"/>
        <v>6</v>
      </c>
      <c r="R2607" s="355">
        <f t="shared" si="449"/>
        <v>2219</v>
      </c>
      <c r="S2607" s="355">
        <f t="shared" si="450"/>
        <v>2219</v>
      </c>
    </row>
    <row r="2608" spans="1:19" ht="13.5" thickBot="1" x14ac:dyDescent="0.25">
      <c r="A2608" s="19" t="s">
        <v>80</v>
      </c>
      <c r="B2608" s="19" t="s">
        <v>1453</v>
      </c>
      <c r="C2608" s="19" t="s">
        <v>673</v>
      </c>
      <c r="E2608" s="353"/>
      <c r="F2608" s="19" t="s">
        <v>15</v>
      </c>
      <c r="G2608" s="354">
        <v>44523</v>
      </c>
      <c r="H2608" s="354">
        <v>45660.404872685183</v>
      </c>
      <c r="I2608" s="19" t="str">
        <f t="shared" si="440"/>
        <v>N</v>
      </c>
      <c r="J2608" s="19" t="str">
        <f t="shared" si="441"/>
        <v>N</v>
      </c>
      <c r="K2608" s="19" t="str">
        <f t="shared" si="442"/>
        <v>zzzz</v>
      </c>
      <c r="L2608" s="19" t="str">
        <f t="shared" si="443"/>
        <v>SI</v>
      </c>
      <c r="M2608" s="19" t="str">
        <f t="shared" si="444"/>
        <v/>
      </c>
      <c r="N2608" s="355" t="str">
        <f t="shared" si="445"/>
        <v/>
      </c>
      <c r="O2608" s="355" t="str">
        <f t="shared" si="446"/>
        <v/>
      </c>
      <c r="P2608" s="19" t="str">
        <f t="shared" si="447"/>
        <v/>
      </c>
      <c r="Q2608" s="355">
        <f t="shared" si="448"/>
        <v>7</v>
      </c>
      <c r="R2608" s="355">
        <f t="shared" si="449"/>
        <v>2220</v>
      </c>
      <c r="S2608" s="355">
        <f t="shared" si="450"/>
        <v>2220</v>
      </c>
    </row>
    <row r="2609" spans="1:19" ht="13.5" thickBot="1" x14ac:dyDescent="0.25">
      <c r="A2609" s="353" t="s">
        <v>80</v>
      </c>
      <c r="B2609" s="353" t="s">
        <v>1453</v>
      </c>
      <c r="C2609" s="353" t="s">
        <v>673</v>
      </c>
      <c r="E2609" s="353">
        <v>17</v>
      </c>
      <c r="F2609" s="353" t="s">
        <v>12</v>
      </c>
      <c r="G2609" s="354">
        <v>40688.408159722225</v>
      </c>
      <c r="H2609" s="354">
        <v>45140.347418981481</v>
      </c>
      <c r="I2609" s="19" t="str">
        <f t="shared" si="440"/>
        <v>N</v>
      </c>
      <c r="J2609" s="19" t="str">
        <f t="shared" si="441"/>
        <v>N</v>
      </c>
      <c r="K2609" s="19" t="str">
        <f t="shared" si="442"/>
        <v>zzzz</v>
      </c>
      <c r="L2609" s="19" t="str">
        <f t="shared" si="443"/>
        <v>SI</v>
      </c>
      <c r="M2609" s="19" t="str">
        <f t="shared" si="444"/>
        <v/>
      </c>
      <c r="N2609" s="355" t="str">
        <f t="shared" si="445"/>
        <v/>
      </c>
      <c r="O2609" s="355" t="str">
        <f t="shared" si="446"/>
        <v/>
      </c>
      <c r="P2609" s="19" t="str">
        <f t="shared" si="447"/>
        <v/>
      </c>
      <c r="Q2609" s="355">
        <f t="shared" si="448"/>
        <v>8</v>
      </c>
      <c r="R2609" s="355">
        <f t="shared" si="449"/>
        <v>2221</v>
      </c>
      <c r="S2609" s="355">
        <f t="shared" si="450"/>
        <v>2221</v>
      </c>
    </row>
    <row r="2610" spans="1:19" ht="13.5" thickBot="1" x14ac:dyDescent="0.25">
      <c r="A2610" s="19" t="s">
        <v>80</v>
      </c>
      <c r="B2610" s="19" t="s">
        <v>1453</v>
      </c>
      <c r="C2610" s="19" t="s">
        <v>673</v>
      </c>
      <c r="E2610" s="353"/>
      <c r="F2610" s="19" t="s">
        <v>13</v>
      </c>
      <c r="G2610" s="354">
        <v>44092.367581018516</v>
      </c>
      <c r="H2610" s="354">
        <v>45503.714039351849</v>
      </c>
      <c r="I2610" s="19" t="str">
        <f t="shared" si="440"/>
        <v>N</v>
      </c>
      <c r="J2610" s="19" t="str">
        <f t="shared" si="441"/>
        <v>N</v>
      </c>
      <c r="K2610" s="19" t="str">
        <f t="shared" si="442"/>
        <v>zzzz</v>
      </c>
      <c r="L2610" s="19" t="str">
        <f t="shared" si="443"/>
        <v>SI</v>
      </c>
      <c r="M2610" s="19" t="str">
        <f t="shared" si="444"/>
        <v/>
      </c>
      <c r="N2610" s="355">
        <f t="shared" si="445"/>
        <v>9</v>
      </c>
      <c r="O2610" s="355" t="str">
        <f t="shared" si="446"/>
        <v/>
      </c>
      <c r="P2610" s="19" t="str">
        <f t="shared" si="447"/>
        <v/>
      </c>
      <c r="Q2610" s="355">
        <f t="shared" si="448"/>
        <v>9</v>
      </c>
      <c r="R2610" s="355">
        <f t="shared" si="449"/>
        <v>2222</v>
      </c>
      <c r="S2610" s="355">
        <f t="shared" si="450"/>
        <v>2222</v>
      </c>
    </row>
    <row r="2611" spans="1:19" ht="13.5" thickBot="1" x14ac:dyDescent="0.25">
      <c r="A2611" s="353" t="s">
        <v>412</v>
      </c>
      <c r="B2611" s="353" t="s">
        <v>823</v>
      </c>
      <c r="C2611" s="353" t="s">
        <v>673</v>
      </c>
      <c r="E2611" s="353"/>
      <c r="F2611" s="353" t="s">
        <v>6</v>
      </c>
      <c r="G2611" s="354">
        <v>45314.483356481483</v>
      </c>
      <c r="H2611" s="354">
        <v>45314.483356481483</v>
      </c>
      <c r="I2611" s="19" t="str">
        <f t="shared" si="440"/>
        <v>N</v>
      </c>
      <c r="J2611" s="19" t="str">
        <f t="shared" si="441"/>
        <v>N</v>
      </c>
      <c r="K2611" s="19" t="str">
        <f t="shared" si="442"/>
        <v>zzzz</v>
      </c>
      <c r="L2611" s="19" t="str">
        <f t="shared" si="443"/>
        <v>TD</v>
      </c>
      <c r="M2611" s="353" t="str">
        <f t="shared" si="444"/>
        <v/>
      </c>
      <c r="N2611" s="356" t="str">
        <f t="shared" si="445"/>
        <v/>
      </c>
      <c r="O2611" s="356" t="str">
        <f t="shared" si="446"/>
        <v/>
      </c>
      <c r="P2611" s="353" t="str">
        <f t="shared" si="447"/>
        <v/>
      </c>
      <c r="Q2611" s="356">
        <f t="shared" si="448"/>
        <v>1</v>
      </c>
      <c r="R2611" s="356">
        <f t="shared" si="449"/>
        <v>2223</v>
      </c>
      <c r="S2611" s="356">
        <f t="shared" si="450"/>
        <v>2223</v>
      </c>
    </row>
    <row r="2612" spans="1:19" ht="13.5" thickBot="1" x14ac:dyDescent="0.25">
      <c r="A2612" s="19" t="s">
        <v>412</v>
      </c>
      <c r="B2612" s="19" t="s">
        <v>823</v>
      </c>
      <c r="C2612" s="19" t="s">
        <v>673</v>
      </c>
      <c r="E2612" s="353"/>
      <c r="F2612" s="19" t="s">
        <v>7</v>
      </c>
      <c r="G2612" s="354">
        <v>43222.411944444444</v>
      </c>
      <c r="H2612" s="354">
        <v>44984.618171296293</v>
      </c>
      <c r="I2612" s="19" t="str">
        <f t="shared" si="440"/>
        <v>N</v>
      </c>
      <c r="J2612" s="19" t="str">
        <f t="shared" si="441"/>
        <v>N</v>
      </c>
      <c r="K2612" s="19" t="str">
        <f t="shared" si="442"/>
        <v>zzzz</v>
      </c>
      <c r="L2612" s="19" t="str">
        <f t="shared" si="443"/>
        <v>TD</v>
      </c>
      <c r="M2612" s="19" t="str">
        <f t="shared" si="444"/>
        <v/>
      </c>
      <c r="N2612" s="355" t="str">
        <f t="shared" si="445"/>
        <v/>
      </c>
      <c r="O2612" s="355" t="str">
        <f t="shared" si="446"/>
        <v/>
      </c>
      <c r="P2612" s="19" t="str">
        <f t="shared" si="447"/>
        <v/>
      </c>
      <c r="Q2612" s="355">
        <f t="shared" si="448"/>
        <v>2</v>
      </c>
      <c r="R2612" s="355">
        <f t="shared" si="449"/>
        <v>2224</v>
      </c>
      <c r="S2612" s="355">
        <f t="shared" si="450"/>
        <v>2224</v>
      </c>
    </row>
    <row r="2613" spans="1:19" ht="13.5" thickBot="1" x14ac:dyDescent="0.25">
      <c r="A2613" s="19" t="s">
        <v>412</v>
      </c>
      <c r="B2613" s="19" t="s">
        <v>823</v>
      </c>
      <c r="C2613" s="19" t="s">
        <v>673</v>
      </c>
      <c r="E2613" s="353"/>
      <c r="F2613" s="19" t="s">
        <v>9</v>
      </c>
      <c r="G2613" s="354">
        <v>43117.555810185186</v>
      </c>
      <c r="H2613" s="354">
        <v>45694.355451388888</v>
      </c>
      <c r="I2613" s="19" t="str">
        <f t="shared" si="440"/>
        <v>N</v>
      </c>
      <c r="J2613" s="19" t="str">
        <f t="shared" si="441"/>
        <v>N</v>
      </c>
      <c r="K2613" s="19" t="str">
        <f t="shared" si="442"/>
        <v>zzzz</v>
      </c>
      <c r="L2613" s="19" t="str">
        <f t="shared" si="443"/>
        <v>TD</v>
      </c>
      <c r="M2613" s="19" t="str">
        <f t="shared" si="444"/>
        <v/>
      </c>
      <c r="N2613" s="355" t="str">
        <f t="shared" si="445"/>
        <v/>
      </c>
      <c r="O2613" s="355" t="str">
        <f t="shared" si="446"/>
        <v/>
      </c>
      <c r="P2613" s="19" t="str">
        <f t="shared" si="447"/>
        <v/>
      </c>
      <c r="Q2613" s="355">
        <f t="shared" si="448"/>
        <v>3</v>
      </c>
      <c r="R2613" s="355">
        <f t="shared" si="449"/>
        <v>2225</v>
      </c>
      <c r="S2613" s="355">
        <f t="shared" si="450"/>
        <v>2225</v>
      </c>
    </row>
    <row r="2614" spans="1:19" ht="13.5" thickBot="1" x14ac:dyDescent="0.25">
      <c r="A2614" s="19" t="s">
        <v>412</v>
      </c>
      <c r="B2614" s="19" t="s">
        <v>543</v>
      </c>
      <c r="C2614" s="19" t="s">
        <v>673</v>
      </c>
      <c r="E2614" s="353"/>
      <c r="F2614" s="19" t="s">
        <v>10</v>
      </c>
      <c r="G2614" s="354">
        <v>43383.612083333333</v>
      </c>
      <c r="H2614" s="354">
        <v>44469.777442129627</v>
      </c>
      <c r="I2614" s="19" t="str">
        <f t="shared" si="440"/>
        <v>N</v>
      </c>
      <c r="J2614" s="19" t="str">
        <f t="shared" si="441"/>
        <v>N</v>
      </c>
      <c r="K2614" s="19" t="str">
        <f t="shared" si="442"/>
        <v>zzzz</v>
      </c>
      <c r="L2614" s="19" t="str">
        <f t="shared" si="443"/>
        <v>TD</v>
      </c>
      <c r="M2614" s="19" t="str">
        <f t="shared" si="444"/>
        <v/>
      </c>
      <c r="N2614" s="355" t="str">
        <f t="shared" si="445"/>
        <v/>
      </c>
      <c r="O2614" s="355" t="str">
        <f t="shared" si="446"/>
        <v/>
      </c>
      <c r="P2614" s="19" t="str">
        <f t="shared" si="447"/>
        <v/>
      </c>
      <c r="Q2614" s="355">
        <f t="shared" si="448"/>
        <v>4</v>
      </c>
      <c r="R2614" s="355">
        <f t="shared" si="449"/>
        <v>2226</v>
      </c>
      <c r="S2614" s="355">
        <f t="shared" si="450"/>
        <v>2226</v>
      </c>
    </row>
    <row r="2615" spans="1:19" ht="13.5" thickBot="1" x14ac:dyDescent="0.25">
      <c r="A2615" s="353" t="s">
        <v>412</v>
      </c>
      <c r="B2615" s="353" t="s">
        <v>823</v>
      </c>
      <c r="C2615" s="353" t="s">
        <v>673</v>
      </c>
      <c r="E2615" s="353"/>
      <c r="F2615" s="353" t="s">
        <v>11</v>
      </c>
      <c r="G2615" s="354">
        <v>42459.413761574076</v>
      </c>
      <c r="H2615" s="354">
        <v>44761.450729166667</v>
      </c>
      <c r="I2615" s="19" t="str">
        <f t="shared" si="440"/>
        <v>N</v>
      </c>
      <c r="J2615" s="19" t="str">
        <f t="shared" si="441"/>
        <v>N</v>
      </c>
      <c r="K2615" s="19" t="str">
        <f t="shared" si="442"/>
        <v>zzzz</v>
      </c>
      <c r="L2615" s="19" t="str">
        <f t="shared" si="443"/>
        <v>TD</v>
      </c>
      <c r="M2615" s="19" t="str">
        <f t="shared" si="444"/>
        <v/>
      </c>
      <c r="N2615" s="355" t="str">
        <f t="shared" si="445"/>
        <v/>
      </c>
      <c r="O2615" s="355" t="str">
        <f t="shared" si="446"/>
        <v/>
      </c>
      <c r="P2615" s="19" t="str">
        <f t="shared" si="447"/>
        <v/>
      </c>
      <c r="Q2615" s="355">
        <f t="shared" si="448"/>
        <v>5</v>
      </c>
      <c r="R2615" s="355">
        <f t="shared" si="449"/>
        <v>2227</v>
      </c>
      <c r="S2615" s="355">
        <f t="shared" si="450"/>
        <v>2227</v>
      </c>
    </row>
    <row r="2616" spans="1:19" ht="13.5" thickBot="1" x14ac:dyDescent="0.25">
      <c r="A2616" s="19" t="s">
        <v>412</v>
      </c>
      <c r="B2616" s="19" t="s">
        <v>823</v>
      </c>
      <c r="C2616" s="19" t="s">
        <v>673</v>
      </c>
      <c r="E2616" s="353"/>
      <c r="F2616" s="19" t="s">
        <v>15</v>
      </c>
      <c r="G2616" s="354">
        <v>38174.614074074074</v>
      </c>
      <c r="H2616" s="354">
        <v>44602.354178240741</v>
      </c>
      <c r="I2616" s="19" t="str">
        <f t="shared" si="440"/>
        <v>N</v>
      </c>
      <c r="J2616" s="19" t="str">
        <f t="shared" si="441"/>
        <v>N</v>
      </c>
      <c r="K2616" s="19" t="str">
        <f t="shared" si="442"/>
        <v>zzzz</v>
      </c>
      <c r="L2616" s="19" t="str">
        <f t="shared" si="443"/>
        <v>TD</v>
      </c>
      <c r="M2616" s="19" t="str">
        <f t="shared" si="444"/>
        <v/>
      </c>
      <c r="N2616" s="355" t="str">
        <f t="shared" si="445"/>
        <v/>
      </c>
      <c r="O2616" s="355" t="str">
        <f t="shared" si="446"/>
        <v/>
      </c>
      <c r="P2616" s="19" t="str">
        <f t="shared" si="447"/>
        <v/>
      </c>
      <c r="Q2616" s="355">
        <f t="shared" si="448"/>
        <v>6</v>
      </c>
      <c r="R2616" s="355">
        <f t="shared" si="449"/>
        <v>2228</v>
      </c>
      <c r="S2616" s="355">
        <f t="shared" si="450"/>
        <v>2228</v>
      </c>
    </row>
    <row r="2617" spans="1:19" ht="13.5" thickBot="1" x14ac:dyDescent="0.25">
      <c r="A2617" s="19" t="s">
        <v>412</v>
      </c>
      <c r="B2617" s="19" t="s">
        <v>823</v>
      </c>
      <c r="C2617" s="19" t="s">
        <v>673</v>
      </c>
      <c r="E2617" s="353"/>
      <c r="F2617" s="19" t="s">
        <v>12</v>
      </c>
      <c r="G2617" s="354">
        <v>42854.410555555558</v>
      </c>
      <c r="H2617" s="354">
        <v>45089.657858796294</v>
      </c>
      <c r="I2617" s="19" t="str">
        <f t="shared" si="440"/>
        <v>N</v>
      </c>
      <c r="J2617" s="19" t="str">
        <f t="shared" si="441"/>
        <v>N</v>
      </c>
      <c r="K2617" s="19" t="str">
        <f t="shared" si="442"/>
        <v>zzzz</v>
      </c>
      <c r="L2617" s="19" t="str">
        <f t="shared" si="443"/>
        <v>TD</v>
      </c>
      <c r="M2617" s="19" t="str">
        <f t="shared" si="444"/>
        <v/>
      </c>
      <c r="N2617" s="355" t="str">
        <f t="shared" si="445"/>
        <v/>
      </c>
      <c r="O2617" s="355" t="str">
        <f t="shared" si="446"/>
        <v/>
      </c>
      <c r="P2617" s="19" t="str">
        <f t="shared" si="447"/>
        <v/>
      </c>
      <c r="Q2617" s="355">
        <f t="shared" si="448"/>
        <v>7</v>
      </c>
      <c r="R2617" s="355">
        <f t="shared" si="449"/>
        <v>2229</v>
      </c>
      <c r="S2617" s="355">
        <f t="shared" si="450"/>
        <v>2229</v>
      </c>
    </row>
    <row r="2618" spans="1:19" ht="13.5" thickBot="1" x14ac:dyDescent="0.25">
      <c r="A2618" s="353" t="s">
        <v>412</v>
      </c>
      <c r="B2618" s="353" t="s">
        <v>823</v>
      </c>
      <c r="C2618" s="353" t="s">
        <v>673</v>
      </c>
      <c r="E2618" s="353"/>
      <c r="F2618" s="353" t="s">
        <v>13</v>
      </c>
      <c r="G2618" s="354">
        <v>43809.433819444443</v>
      </c>
      <c r="H2618" s="354">
        <v>44711.647152777776</v>
      </c>
      <c r="I2618" s="19" t="str">
        <f t="shared" si="440"/>
        <v>N</v>
      </c>
      <c r="J2618" s="19" t="str">
        <f t="shared" si="441"/>
        <v>N</v>
      </c>
      <c r="K2618" s="19" t="str">
        <f t="shared" si="442"/>
        <v>zzzz</v>
      </c>
      <c r="L2618" s="19" t="str">
        <f t="shared" si="443"/>
        <v>TD</v>
      </c>
      <c r="M2618" s="19" t="str">
        <f t="shared" si="444"/>
        <v/>
      </c>
      <c r="N2618" s="355">
        <f t="shared" si="445"/>
        <v>8</v>
      </c>
      <c r="O2618" s="355" t="str">
        <f t="shared" si="446"/>
        <v/>
      </c>
      <c r="P2618" s="19" t="str">
        <f t="shared" si="447"/>
        <v/>
      </c>
      <c r="Q2618" s="355">
        <f t="shared" si="448"/>
        <v>8</v>
      </c>
      <c r="R2618" s="355">
        <f t="shared" si="449"/>
        <v>2230</v>
      </c>
      <c r="S2618" s="355">
        <f t="shared" si="450"/>
        <v>2230</v>
      </c>
    </row>
    <row r="2619" spans="1:19" ht="13.5" thickBot="1" x14ac:dyDescent="0.25">
      <c r="A2619" s="19" t="s">
        <v>76</v>
      </c>
      <c r="B2619" s="19" t="s">
        <v>629</v>
      </c>
      <c r="C2619" s="19" t="s">
        <v>673</v>
      </c>
      <c r="E2619" s="353">
        <v>49</v>
      </c>
      <c r="F2619" s="19" t="s">
        <v>6</v>
      </c>
      <c r="G2619" s="354">
        <v>42433.324756944443</v>
      </c>
      <c r="H2619" s="354">
        <v>45470.362488425926</v>
      </c>
      <c r="I2619" s="19" t="str">
        <f t="shared" si="440"/>
        <v>N</v>
      </c>
      <c r="J2619" s="19" t="str">
        <f t="shared" si="441"/>
        <v>N</v>
      </c>
      <c r="K2619" s="19" t="str">
        <f t="shared" si="442"/>
        <v>zzzz</v>
      </c>
      <c r="L2619" s="19" t="str">
        <f t="shared" si="443"/>
        <v>TS</v>
      </c>
      <c r="M2619" s="19" t="str">
        <f t="shared" si="444"/>
        <v/>
      </c>
      <c r="N2619" s="355" t="str">
        <f t="shared" si="445"/>
        <v/>
      </c>
      <c r="O2619" s="355" t="str">
        <f t="shared" si="446"/>
        <v/>
      </c>
      <c r="P2619" s="19" t="str">
        <f t="shared" si="447"/>
        <v/>
      </c>
      <c r="Q2619" s="355">
        <f t="shared" si="448"/>
        <v>1</v>
      </c>
      <c r="R2619" s="355">
        <f t="shared" si="449"/>
        <v>2231</v>
      </c>
      <c r="S2619" s="355">
        <f t="shared" si="450"/>
        <v>2231</v>
      </c>
    </row>
    <row r="2620" spans="1:19" ht="13.5" thickBot="1" x14ac:dyDescent="0.25">
      <c r="A2620" s="19" t="s">
        <v>76</v>
      </c>
      <c r="B2620" s="19" t="s">
        <v>629</v>
      </c>
      <c r="C2620" s="19" t="s">
        <v>673</v>
      </c>
      <c r="E2620" s="353">
        <v>28</v>
      </c>
      <c r="F2620" s="19" t="s">
        <v>7</v>
      </c>
      <c r="G2620" s="354">
        <v>35656.609803240739</v>
      </c>
      <c r="H2620" s="354">
        <v>44902.551828703705</v>
      </c>
      <c r="I2620" s="19" t="str">
        <f t="shared" si="440"/>
        <v>N</v>
      </c>
      <c r="J2620" s="19" t="str">
        <f t="shared" si="441"/>
        <v>N</v>
      </c>
      <c r="K2620" s="19" t="str">
        <f t="shared" si="442"/>
        <v>zzzz</v>
      </c>
      <c r="L2620" s="19" t="str">
        <f t="shared" si="443"/>
        <v>TS</v>
      </c>
      <c r="M2620" s="19" t="str">
        <f t="shared" si="444"/>
        <v/>
      </c>
      <c r="N2620" s="355" t="str">
        <f t="shared" si="445"/>
        <v/>
      </c>
      <c r="O2620" s="355" t="str">
        <f t="shared" si="446"/>
        <v/>
      </c>
      <c r="P2620" s="19" t="str">
        <f t="shared" si="447"/>
        <v/>
      </c>
      <c r="Q2620" s="355">
        <f t="shared" si="448"/>
        <v>2</v>
      </c>
      <c r="R2620" s="355">
        <f t="shared" si="449"/>
        <v>2232</v>
      </c>
      <c r="S2620" s="355">
        <f t="shared" si="450"/>
        <v>2232</v>
      </c>
    </row>
    <row r="2621" spans="1:19" ht="13.5" thickBot="1" x14ac:dyDescent="0.25">
      <c r="A2621" s="19" t="s">
        <v>76</v>
      </c>
      <c r="B2621" s="19" t="s">
        <v>629</v>
      </c>
      <c r="C2621" s="19" t="s">
        <v>673</v>
      </c>
      <c r="E2621" s="353">
        <v>35</v>
      </c>
      <c r="F2621" s="19" t="s">
        <v>8</v>
      </c>
      <c r="G2621" s="354">
        <v>35656.609803240739</v>
      </c>
      <c r="H2621" s="354">
        <v>45565.545636574076</v>
      </c>
      <c r="I2621" s="19" t="str">
        <f t="shared" si="440"/>
        <v>N</v>
      </c>
      <c r="J2621" s="19" t="str">
        <f t="shared" si="441"/>
        <v>N</v>
      </c>
      <c r="K2621" s="19" t="str">
        <f t="shared" si="442"/>
        <v>zzzz</v>
      </c>
      <c r="L2621" s="19" t="str">
        <f t="shared" si="443"/>
        <v>TS</v>
      </c>
      <c r="M2621" s="19" t="str">
        <f t="shared" si="444"/>
        <v/>
      </c>
      <c r="N2621" s="355" t="str">
        <f t="shared" si="445"/>
        <v/>
      </c>
      <c r="O2621" s="355" t="str">
        <f t="shared" si="446"/>
        <v/>
      </c>
      <c r="P2621" s="19" t="str">
        <f t="shared" si="447"/>
        <v/>
      </c>
      <c r="Q2621" s="355">
        <f t="shared" si="448"/>
        <v>3</v>
      </c>
      <c r="R2621" s="355">
        <f t="shared" si="449"/>
        <v>2233</v>
      </c>
      <c r="S2621" s="355">
        <f t="shared" si="450"/>
        <v>2233</v>
      </c>
    </row>
    <row r="2622" spans="1:19" ht="13.5" thickBot="1" x14ac:dyDescent="0.25">
      <c r="A2622" s="19" t="s">
        <v>76</v>
      </c>
      <c r="B2622" s="19" t="s">
        <v>629</v>
      </c>
      <c r="C2622" s="19" t="s">
        <v>673</v>
      </c>
      <c r="E2622" s="353">
        <v>57</v>
      </c>
      <c r="F2622" s="19" t="s">
        <v>16</v>
      </c>
      <c r="G2622" s="354">
        <v>35656.609803240739</v>
      </c>
      <c r="H2622" s="354">
        <v>45646.504861111112</v>
      </c>
      <c r="I2622" s="19" t="str">
        <f t="shared" si="440"/>
        <v>N</v>
      </c>
      <c r="J2622" s="19" t="str">
        <f t="shared" si="441"/>
        <v>N</v>
      </c>
      <c r="K2622" s="19" t="str">
        <f t="shared" si="442"/>
        <v>zzzz</v>
      </c>
      <c r="L2622" s="19" t="str">
        <f t="shared" si="443"/>
        <v>TS</v>
      </c>
      <c r="M2622" s="19" t="str">
        <f t="shared" si="444"/>
        <v/>
      </c>
      <c r="N2622" s="355" t="str">
        <f t="shared" si="445"/>
        <v/>
      </c>
      <c r="O2622" s="355" t="str">
        <f t="shared" si="446"/>
        <v/>
      </c>
      <c r="P2622" s="19" t="str">
        <f t="shared" si="447"/>
        <v/>
      </c>
      <c r="Q2622" s="355">
        <f t="shared" si="448"/>
        <v>4</v>
      </c>
      <c r="R2622" s="355">
        <f t="shared" si="449"/>
        <v>2234</v>
      </c>
      <c r="S2622" s="355">
        <f t="shared" si="450"/>
        <v>2234</v>
      </c>
    </row>
    <row r="2623" spans="1:19" ht="13.5" thickBot="1" x14ac:dyDescent="0.25">
      <c r="A2623" s="19" t="s">
        <v>76</v>
      </c>
      <c r="B2623" s="19" t="s">
        <v>629</v>
      </c>
      <c r="C2623" s="19" t="s">
        <v>673</v>
      </c>
      <c r="E2623" s="353">
        <v>51</v>
      </c>
      <c r="F2623" s="19" t="s">
        <v>9</v>
      </c>
      <c r="G2623" s="354">
        <v>39468.509201388886</v>
      </c>
      <c r="H2623" s="354">
        <v>45453.468159722222</v>
      </c>
      <c r="I2623" s="19" t="str">
        <f t="shared" si="440"/>
        <v>N</v>
      </c>
      <c r="J2623" s="19" t="str">
        <f t="shared" si="441"/>
        <v>N</v>
      </c>
      <c r="K2623" s="19" t="str">
        <f t="shared" si="442"/>
        <v>zzzz</v>
      </c>
      <c r="L2623" s="19" t="str">
        <f t="shared" si="443"/>
        <v>TS</v>
      </c>
      <c r="M2623" s="19" t="str">
        <f t="shared" si="444"/>
        <v/>
      </c>
      <c r="N2623" s="355" t="str">
        <f t="shared" si="445"/>
        <v/>
      </c>
      <c r="O2623" s="355" t="str">
        <f t="shared" si="446"/>
        <v/>
      </c>
      <c r="P2623" s="19" t="str">
        <f t="shared" si="447"/>
        <v/>
      </c>
      <c r="Q2623" s="355">
        <f t="shared" si="448"/>
        <v>5</v>
      </c>
      <c r="R2623" s="355">
        <f t="shared" si="449"/>
        <v>2235</v>
      </c>
      <c r="S2623" s="355">
        <f t="shared" si="450"/>
        <v>2235</v>
      </c>
    </row>
    <row r="2624" spans="1:19" ht="13.5" thickBot="1" x14ac:dyDescent="0.25">
      <c r="A2624" s="19" t="s">
        <v>76</v>
      </c>
      <c r="B2624" s="19" t="s">
        <v>630</v>
      </c>
      <c r="C2624" s="19" t="s">
        <v>673</v>
      </c>
      <c r="E2624" s="353"/>
      <c r="F2624" s="19" t="s">
        <v>10</v>
      </c>
      <c r="G2624" s="354">
        <v>35656.609803240739</v>
      </c>
      <c r="H2624" s="354">
        <v>45677.364942129629</v>
      </c>
      <c r="I2624" s="19" t="str">
        <f t="shared" si="440"/>
        <v>N</v>
      </c>
      <c r="J2624" s="19" t="str">
        <f t="shared" si="441"/>
        <v>N</v>
      </c>
      <c r="K2624" s="19" t="str">
        <f t="shared" si="442"/>
        <v>zzzz</v>
      </c>
      <c r="L2624" s="19" t="str">
        <f t="shared" si="443"/>
        <v>TS</v>
      </c>
      <c r="M2624" s="19" t="str">
        <f t="shared" si="444"/>
        <v/>
      </c>
      <c r="N2624" s="355" t="str">
        <f t="shared" si="445"/>
        <v/>
      </c>
      <c r="O2624" s="355" t="str">
        <f t="shared" si="446"/>
        <v/>
      </c>
      <c r="P2624" s="19" t="str">
        <f t="shared" si="447"/>
        <v/>
      </c>
      <c r="Q2624" s="355">
        <f t="shared" si="448"/>
        <v>6</v>
      </c>
      <c r="R2624" s="355">
        <f t="shared" si="449"/>
        <v>2236</v>
      </c>
      <c r="S2624" s="355">
        <f t="shared" si="450"/>
        <v>2236</v>
      </c>
    </row>
    <row r="2625" spans="1:19" ht="13.5" thickBot="1" x14ac:dyDescent="0.25">
      <c r="A2625" s="19" t="s">
        <v>76</v>
      </c>
      <c r="B2625" s="19" t="s">
        <v>629</v>
      </c>
      <c r="C2625" s="19" t="s">
        <v>673</v>
      </c>
      <c r="E2625" s="353"/>
      <c r="F2625" s="19" t="s">
        <v>11</v>
      </c>
      <c r="G2625" s="354">
        <v>35656.609803240739</v>
      </c>
      <c r="H2625" s="354">
        <v>45258.533125000002</v>
      </c>
      <c r="I2625" s="19" t="str">
        <f t="shared" si="440"/>
        <v>N</v>
      </c>
      <c r="J2625" s="19" t="str">
        <f t="shared" si="441"/>
        <v>N</v>
      </c>
      <c r="K2625" s="19" t="str">
        <f t="shared" si="442"/>
        <v>zzzz</v>
      </c>
      <c r="L2625" s="19" t="str">
        <f t="shared" si="443"/>
        <v>TS</v>
      </c>
      <c r="M2625" s="19" t="str">
        <f t="shared" si="444"/>
        <v/>
      </c>
      <c r="N2625" s="355" t="str">
        <f t="shared" si="445"/>
        <v/>
      </c>
      <c r="O2625" s="355" t="str">
        <f t="shared" si="446"/>
        <v/>
      </c>
      <c r="P2625" s="19" t="str">
        <f t="shared" si="447"/>
        <v/>
      </c>
      <c r="Q2625" s="355">
        <f t="shared" si="448"/>
        <v>7</v>
      </c>
      <c r="R2625" s="355">
        <f t="shared" si="449"/>
        <v>2237</v>
      </c>
      <c r="S2625" s="355">
        <f t="shared" si="450"/>
        <v>2237</v>
      </c>
    </row>
    <row r="2626" spans="1:19" ht="13.5" thickBot="1" x14ac:dyDescent="0.25">
      <c r="A2626" s="19" t="s">
        <v>76</v>
      </c>
      <c r="B2626" s="19" t="s">
        <v>629</v>
      </c>
      <c r="C2626" s="19" t="s">
        <v>673</v>
      </c>
      <c r="E2626" s="357">
        <v>84</v>
      </c>
      <c r="F2626" s="19" t="s">
        <v>15</v>
      </c>
      <c r="G2626" s="354">
        <v>42892.469166666669</v>
      </c>
      <c r="H2626" s="354">
        <v>44978.624293981484</v>
      </c>
      <c r="I2626" s="19" t="str">
        <f t="shared" ref="I2626:I2689" si="451">IF((LEN(A2626)&gt;2),"J","N")</f>
        <v>N</v>
      </c>
      <c r="J2626" s="19" t="str">
        <f t="shared" ref="J2626:J2689" si="452">IF((D2626&gt;0),"J","N")</f>
        <v>N</v>
      </c>
      <c r="K2626" s="19" t="str">
        <f t="shared" ref="K2626:K2689" si="453">IF((D2626&gt;0),(MID(D2626,1,2)),"zzzz")</f>
        <v>zzzz</v>
      </c>
      <c r="L2626" s="19" t="str">
        <f t="shared" ref="L2626:L2689" si="454">MID(A2626,1,2)</f>
        <v>TS</v>
      </c>
      <c r="M2626" s="19" t="str">
        <f t="shared" ref="M2626:M2689" si="455">MID(A2626,3,1)</f>
        <v/>
      </c>
      <c r="N2626" s="355" t="str">
        <f t="shared" ref="N2626:N2689" si="456">IF(A2626=A2627,"",Q2626)</f>
        <v/>
      </c>
      <c r="O2626" s="355" t="str">
        <f t="shared" ref="O2626:O2689" si="457">IF(D2626=D2627,"",R2626)</f>
        <v/>
      </c>
      <c r="P2626" s="19" t="str">
        <f t="shared" ref="P2626:P2689" si="458">IF(K2626=K2627,"",S2626)</f>
        <v/>
      </c>
      <c r="Q2626" s="355">
        <f t="shared" ref="Q2626:Q2689" si="459">IF(A2626=A2625,Q2625+ 1,1)</f>
        <v>8</v>
      </c>
      <c r="R2626" s="355">
        <f t="shared" ref="R2626:R2689" si="460">IF(D2626=D2625,R2625+ 1,1)</f>
        <v>2238</v>
      </c>
      <c r="S2626" s="355">
        <f t="shared" ref="S2626:S2689" si="461">IF(K2626=K2625,S2625+ 1,1)</f>
        <v>2238</v>
      </c>
    </row>
    <row r="2627" spans="1:19" ht="13.5" thickBot="1" x14ac:dyDescent="0.25">
      <c r="A2627" s="353" t="s">
        <v>76</v>
      </c>
      <c r="B2627" s="353" t="s">
        <v>629</v>
      </c>
      <c r="C2627" s="353" t="s">
        <v>673</v>
      </c>
      <c r="E2627" s="353">
        <v>18</v>
      </c>
      <c r="F2627" s="353" t="s">
        <v>12</v>
      </c>
      <c r="G2627" s="354">
        <v>35656.609803240739</v>
      </c>
      <c r="H2627" s="354">
        <v>45076.588969907411</v>
      </c>
      <c r="I2627" s="19" t="str">
        <f t="shared" si="451"/>
        <v>N</v>
      </c>
      <c r="J2627" s="19" t="str">
        <f t="shared" si="452"/>
        <v>N</v>
      </c>
      <c r="K2627" s="19" t="str">
        <f t="shared" si="453"/>
        <v>zzzz</v>
      </c>
      <c r="L2627" s="19" t="str">
        <f t="shared" si="454"/>
        <v>TS</v>
      </c>
      <c r="M2627" s="353" t="str">
        <f t="shared" si="455"/>
        <v/>
      </c>
      <c r="N2627" s="356" t="str">
        <f t="shared" si="456"/>
        <v/>
      </c>
      <c r="O2627" s="356" t="str">
        <f t="shared" si="457"/>
        <v/>
      </c>
      <c r="P2627" s="353" t="str">
        <f t="shared" si="458"/>
        <v/>
      </c>
      <c r="Q2627" s="356">
        <f t="shared" si="459"/>
        <v>9</v>
      </c>
      <c r="R2627" s="356">
        <f t="shared" si="460"/>
        <v>2239</v>
      </c>
      <c r="S2627" s="356">
        <f t="shared" si="461"/>
        <v>2239</v>
      </c>
    </row>
    <row r="2628" spans="1:19" ht="13.5" thickBot="1" x14ac:dyDescent="0.25">
      <c r="A2628" s="353" t="s">
        <v>76</v>
      </c>
      <c r="B2628" s="353" t="s">
        <v>629</v>
      </c>
      <c r="C2628" s="353" t="s">
        <v>673</v>
      </c>
      <c r="E2628" s="353">
        <v>8</v>
      </c>
      <c r="F2628" s="353" t="s">
        <v>13</v>
      </c>
      <c r="G2628" s="354">
        <v>35656.609803240739</v>
      </c>
      <c r="H2628" s="354">
        <v>45791.445208333331</v>
      </c>
      <c r="I2628" s="19" t="str">
        <f t="shared" si="451"/>
        <v>N</v>
      </c>
      <c r="J2628" s="19" t="str">
        <f t="shared" si="452"/>
        <v>N</v>
      </c>
      <c r="K2628" s="19" t="str">
        <f t="shared" si="453"/>
        <v>zzzz</v>
      </c>
      <c r="L2628" s="19" t="str">
        <f t="shared" si="454"/>
        <v>TS</v>
      </c>
      <c r="M2628" s="19" t="str">
        <f t="shared" si="455"/>
        <v/>
      </c>
      <c r="N2628" s="355">
        <f t="shared" si="456"/>
        <v>10</v>
      </c>
      <c r="O2628" s="355" t="str">
        <f t="shared" si="457"/>
        <v/>
      </c>
      <c r="P2628" s="19" t="str">
        <f t="shared" si="458"/>
        <v/>
      </c>
      <c r="Q2628" s="355">
        <f t="shared" si="459"/>
        <v>10</v>
      </c>
      <c r="R2628" s="355">
        <f t="shared" si="460"/>
        <v>2240</v>
      </c>
      <c r="S2628" s="355">
        <f t="shared" si="461"/>
        <v>2240</v>
      </c>
    </row>
    <row r="2629" spans="1:19" ht="13.5" thickBot="1" x14ac:dyDescent="0.25">
      <c r="A2629" s="19" t="s">
        <v>66</v>
      </c>
      <c r="B2629" s="19" t="s">
        <v>902</v>
      </c>
      <c r="C2629" s="19" t="s">
        <v>673</v>
      </c>
      <c r="E2629" s="353"/>
      <c r="F2629" s="19" t="s">
        <v>6</v>
      </c>
      <c r="G2629" s="354">
        <v>45314.491203703707</v>
      </c>
      <c r="H2629" s="354">
        <v>45314.491203703707</v>
      </c>
      <c r="I2629" s="19" t="str">
        <f t="shared" si="451"/>
        <v>N</v>
      </c>
      <c r="J2629" s="19" t="str">
        <f t="shared" si="452"/>
        <v>N</v>
      </c>
      <c r="K2629" s="19" t="str">
        <f t="shared" si="453"/>
        <v>zzzz</v>
      </c>
      <c r="L2629" s="19" t="str">
        <f t="shared" si="454"/>
        <v>VC</v>
      </c>
      <c r="M2629" s="19" t="str">
        <f t="shared" si="455"/>
        <v/>
      </c>
      <c r="N2629" s="355" t="str">
        <f t="shared" si="456"/>
        <v/>
      </c>
      <c r="O2629" s="355" t="str">
        <f t="shared" si="457"/>
        <v/>
      </c>
      <c r="P2629" s="19" t="str">
        <f t="shared" si="458"/>
        <v/>
      </c>
      <c r="Q2629" s="355">
        <f t="shared" si="459"/>
        <v>1</v>
      </c>
      <c r="R2629" s="355">
        <f t="shared" si="460"/>
        <v>2241</v>
      </c>
      <c r="S2629" s="355">
        <f t="shared" si="461"/>
        <v>2241</v>
      </c>
    </row>
    <row r="2630" spans="1:19" ht="13.5" thickBot="1" x14ac:dyDescent="0.25">
      <c r="A2630" s="19" t="s">
        <v>66</v>
      </c>
      <c r="B2630" s="19" t="s">
        <v>902</v>
      </c>
      <c r="C2630" s="19" t="s">
        <v>673</v>
      </c>
      <c r="E2630" s="353"/>
      <c r="F2630" s="19" t="s">
        <v>9</v>
      </c>
      <c r="G2630" s="354">
        <v>43899.435740740744</v>
      </c>
      <c r="H2630" s="354">
        <v>45632.626782407409</v>
      </c>
      <c r="I2630" s="19" t="str">
        <f t="shared" si="451"/>
        <v>N</v>
      </c>
      <c r="J2630" s="19" t="str">
        <f t="shared" si="452"/>
        <v>N</v>
      </c>
      <c r="K2630" s="19" t="str">
        <f t="shared" si="453"/>
        <v>zzzz</v>
      </c>
      <c r="L2630" s="19" t="str">
        <f t="shared" si="454"/>
        <v>VC</v>
      </c>
      <c r="M2630" s="19" t="str">
        <f t="shared" si="455"/>
        <v/>
      </c>
      <c r="N2630" s="355" t="str">
        <f t="shared" si="456"/>
        <v/>
      </c>
      <c r="O2630" s="355" t="str">
        <f t="shared" si="457"/>
        <v/>
      </c>
      <c r="P2630" s="19" t="str">
        <f t="shared" si="458"/>
        <v/>
      </c>
      <c r="Q2630" s="355">
        <f t="shared" si="459"/>
        <v>2</v>
      </c>
      <c r="R2630" s="355">
        <f t="shared" si="460"/>
        <v>2242</v>
      </c>
      <c r="S2630" s="355">
        <f t="shared" si="461"/>
        <v>2242</v>
      </c>
    </row>
    <row r="2631" spans="1:19" ht="13.5" thickBot="1" x14ac:dyDescent="0.25">
      <c r="A2631" s="19" t="s">
        <v>66</v>
      </c>
      <c r="B2631" s="19" t="s">
        <v>902</v>
      </c>
      <c r="C2631" s="19" t="s">
        <v>673</v>
      </c>
      <c r="E2631" s="353"/>
      <c r="F2631" s="19" t="s">
        <v>11</v>
      </c>
      <c r="G2631" s="354">
        <v>36250.588356481479</v>
      </c>
      <c r="H2631" s="354">
        <v>44760.494351851848</v>
      </c>
      <c r="I2631" s="19" t="str">
        <f t="shared" si="451"/>
        <v>N</v>
      </c>
      <c r="J2631" s="19" t="str">
        <f t="shared" si="452"/>
        <v>N</v>
      </c>
      <c r="K2631" s="19" t="str">
        <f t="shared" si="453"/>
        <v>zzzz</v>
      </c>
      <c r="L2631" s="19" t="str">
        <f t="shared" si="454"/>
        <v>VC</v>
      </c>
      <c r="M2631" s="19" t="str">
        <f t="shared" si="455"/>
        <v/>
      </c>
      <c r="N2631" s="355" t="str">
        <f t="shared" si="456"/>
        <v/>
      </c>
      <c r="O2631" s="355" t="str">
        <f t="shared" si="457"/>
        <v/>
      </c>
      <c r="P2631" s="19" t="str">
        <f t="shared" si="458"/>
        <v/>
      </c>
      <c r="Q2631" s="355">
        <f t="shared" si="459"/>
        <v>3</v>
      </c>
      <c r="R2631" s="355">
        <f t="shared" si="460"/>
        <v>2243</v>
      </c>
      <c r="S2631" s="355">
        <f t="shared" si="461"/>
        <v>2243</v>
      </c>
    </row>
    <row r="2632" spans="1:19" ht="13.5" thickBot="1" x14ac:dyDescent="0.25">
      <c r="A2632" s="19" t="s">
        <v>66</v>
      </c>
      <c r="B2632" s="19" t="s">
        <v>902</v>
      </c>
      <c r="C2632" s="19" t="s">
        <v>673</v>
      </c>
      <c r="E2632" s="353"/>
      <c r="F2632" s="19" t="s">
        <v>15</v>
      </c>
      <c r="G2632" s="354">
        <v>44210.262129629627</v>
      </c>
      <c r="H2632" s="354">
        <v>45660.408055555556</v>
      </c>
      <c r="I2632" s="19" t="str">
        <f t="shared" si="451"/>
        <v>N</v>
      </c>
      <c r="J2632" s="19" t="str">
        <f t="shared" si="452"/>
        <v>N</v>
      </c>
      <c r="K2632" s="19" t="str">
        <f t="shared" si="453"/>
        <v>zzzz</v>
      </c>
      <c r="L2632" s="19" t="str">
        <f t="shared" si="454"/>
        <v>VC</v>
      </c>
      <c r="M2632" s="19" t="str">
        <f t="shared" si="455"/>
        <v/>
      </c>
      <c r="N2632" s="355" t="str">
        <f t="shared" si="456"/>
        <v/>
      </c>
      <c r="O2632" s="355" t="str">
        <f t="shared" si="457"/>
        <v/>
      </c>
      <c r="P2632" s="19" t="str">
        <f t="shared" si="458"/>
        <v/>
      </c>
      <c r="Q2632" s="355">
        <f t="shared" si="459"/>
        <v>4</v>
      </c>
      <c r="R2632" s="355">
        <f t="shared" si="460"/>
        <v>2244</v>
      </c>
      <c r="S2632" s="355">
        <f t="shared" si="461"/>
        <v>2244</v>
      </c>
    </row>
    <row r="2633" spans="1:19" ht="13.5" thickBot="1" x14ac:dyDescent="0.25">
      <c r="A2633" s="19" t="s">
        <v>66</v>
      </c>
      <c r="B2633" s="19" t="s">
        <v>902</v>
      </c>
      <c r="C2633" s="19" t="s">
        <v>673</v>
      </c>
      <c r="E2633" s="353"/>
      <c r="F2633" s="19" t="s">
        <v>12</v>
      </c>
      <c r="G2633" s="354">
        <v>35656.610127314816</v>
      </c>
      <c r="H2633" s="354">
        <v>44777.50439814815</v>
      </c>
      <c r="I2633" s="19" t="str">
        <f t="shared" si="451"/>
        <v>N</v>
      </c>
      <c r="J2633" s="19" t="str">
        <f t="shared" si="452"/>
        <v>N</v>
      </c>
      <c r="K2633" s="19" t="str">
        <f t="shared" si="453"/>
        <v>zzzz</v>
      </c>
      <c r="L2633" s="19" t="str">
        <f t="shared" si="454"/>
        <v>VC</v>
      </c>
      <c r="M2633" s="19" t="str">
        <f t="shared" si="455"/>
        <v/>
      </c>
      <c r="N2633" s="355">
        <f t="shared" si="456"/>
        <v>5</v>
      </c>
      <c r="O2633" s="355" t="str">
        <f t="shared" si="457"/>
        <v/>
      </c>
      <c r="P2633" s="19" t="str">
        <f t="shared" si="458"/>
        <v/>
      </c>
      <c r="Q2633" s="355">
        <f t="shared" si="459"/>
        <v>5</v>
      </c>
      <c r="R2633" s="355">
        <f t="shared" si="460"/>
        <v>2245</v>
      </c>
      <c r="S2633" s="355">
        <f t="shared" si="461"/>
        <v>2245</v>
      </c>
    </row>
    <row r="2634" spans="1:19" ht="13.5" thickBot="1" x14ac:dyDescent="0.25">
      <c r="A2634" s="19" t="s">
        <v>416</v>
      </c>
      <c r="B2634" s="19" t="s">
        <v>849</v>
      </c>
      <c r="C2634" s="19" t="s">
        <v>673</v>
      </c>
      <c r="E2634" s="353"/>
      <c r="F2634" s="19" t="s">
        <v>6</v>
      </c>
      <c r="G2634" s="354">
        <v>45314.491377314815</v>
      </c>
      <c r="H2634" s="354">
        <v>45314.491377314815</v>
      </c>
      <c r="I2634" s="19" t="str">
        <f t="shared" si="451"/>
        <v>N</v>
      </c>
      <c r="J2634" s="19" t="str">
        <f t="shared" si="452"/>
        <v>N</v>
      </c>
      <c r="K2634" s="19" t="str">
        <f t="shared" si="453"/>
        <v>zzzz</v>
      </c>
      <c r="L2634" s="19" t="str">
        <f t="shared" si="454"/>
        <v>VD</v>
      </c>
      <c r="M2634" s="19" t="str">
        <f t="shared" si="455"/>
        <v/>
      </c>
      <c r="N2634" s="355" t="str">
        <f t="shared" si="456"/>
        <v/>
      </c>
      <c r="O2634" s="355" t="str">
        <f t="shared" si="457"/>
        <v/>
      </c>
      <c r="P2634" s="19" t="str">
        <f t="shared" si="458"/>
        <v/>
      </c>
      <c r="Q2634" s="355">
        <f t="shared" si="459"/>
        <v>1</v>
      </c>
      <c r="R2634" s="355">
        <f t="shared" si="460"/>
        <v>2246</v>
      </c>
      <c r="S2634" s="355">
        <f t="shared" si="461"/>
        <v>2246</v>
      </c>
    </row>
    <row r="2635" spans="1:19" ht="13.5" thickBot="1" x14ac:dyDescent="0.25">
      <c r="A2635" s="19" t="s">
        <v>416</v>
      </c>
      <c r="B2635" s="19" t="s">
        <v>849</v>
      </c>
      <c r="C2635" s="19" t="s">
        <v>673</v>
      </c>
      <c r="E2635" s="353"/>
      <c r="F2635" s="19" t="s">
        <v>9</v>
      </c>
      <c r="G2635" s="354">
        <v>43117.541238425925</v>
      </c>
      <c r="H2635" s="354">
        <v>45632.626701388886</v>
      </c>
      <c r="I2635" s="19" t="str">
        <f t="shared" si="451"/>
        <v>N</v>
      </c>
      <c r="J2635" s="19" t="str">
        <f t="shared" si="452"/>
        <v>N</v>
      </c>
      <c r="K2635" s="19" t="str">
        <f t="shared" si="453"/>
        <v>zzzz</v>
      </c>
      <c r="L2635" s="19" t="str">
        <f t="shared" si="454"/>
        <v>VD</v>
      </c>
      <c r="M2635" s="19" t="str">
        <f t="shared" si="455"/>
        <v/>
      </c>
      <c r="N2635" s="355" t="str">
        <f t="shared" si="456"/>
        <v/>
      </c>
      <c r="O2635" s="355" t="str">
        <f t="shared" si="457"/>
        <v/>
      </c>
      <c r="P2635" s="19" t="str">
        <f t="shared" si="458"/>
        <v/>
      </c>
      <c r="Q2635" s="355">
        <f t="shared" si="459"/>
        <v>2</v>
      </c>
      <c r="R2635" s="355">
        <f t="shared" si="460"/>
        <v>2247</v>
      </c>
      <c r="S2635" s="355">
        <f t="shared" si="461"/>
        <v>2247</v>
      </c>
    </row>
    <row r="2636" spans="1:19" ht="13.5" thickBot="1" x14ac:dyDescent="0.25">
      <c r="A2636" s="19" t="s">
        <v>416</v>
      </c>
      <c r="B2636" s="19" t="s">
        <v>849</v>
      </c>
      <c r="C2636" s="19" t="s">
        <v>673</v>
      </c>
      <c r="E2636" s="353"/>
      <c r="F2636" s="19" t="s">
        <v>10</v>
      </c>
      <c r="G2636" s="354">
        <v>40784.741215277776</v>
      </c>
      <c r="H2636" s="354">
        <v>45453.638703703706</v>
      </c>
      <c r="I2636" s="19" t="str">
        <f t="shared" si="451"/>
        <v>N</v>
      </c>
      <c r="J2636" s="19" t="str">
        <f t="shared" si="452"/>
        <v>N</v>
      </c>
      <c r="K2636" s="19" t="str">
        <f t="shared" si="453"/>
        <v>zzzz</v>
      </c>
      <c r="L2636" s="19" t="str">
        <f t="shared" si="454"/>
        <v>VD</v>
      </c>
      <c r="M2636" s="19" t="str">
        <f t="shared" si="455"/>
        <v/>
      </c>
      <c r="N2636" s="355" t="str">
        <f t="shared" si="456"/>
        <v/>
      </c>
      <c r="O2636" s="355" t="str">
        <f t="shared" si="457"/>
        <v/>
      </c>
      <c r="P2636" s="19" t="str">
        <f t="shared" si="458"/>
        <v/>
      </c>
      <c r="Q2636" s="355">
        <f t="shared" si="459"/>
        <v>3</v>
      </c>
      <c r="R2636" s="355">
        <f t="shared" si="460"/>
        <v>2248</v>
      </c>
      <c r="S2636" s="355">
        <f t="shared" si="461"/>
        <v>2248</v>
      </c>
    </row>
    <row r="2637" spans="1:19" ht="13.5" thickBot="1" x14ac:dyDescent="0.25">
      <c r="A2637" s="19" t="s">
        <v>416</v>
      </c>
      <c r="B2637" s="19" t="s">
        <v>849</v>
      </c>
      <c r="C2637" s="19" t="s">
        <v>673</v>
      </c>
      <c r="E2637" s="353"/>
      <c r="F2637" s="19" t="s">
        <v>11</v>
      </c>
      <c r="G2637" s="354">
        <v>44727.506284722222</v>
      </c>
      <c r="H2637" s="354">
        <v>44727.506284722222</v>
      </c>
      <c r="I2637" s="19" t="str">
        <f t="shared" si="451"/>
        <v>N</v>
      </c>
      <c r="J2637" s="19" t="str">
        <f t="shared" si="452"/>
        <v>N</v>
      </c>
      <c r="K2637" s="19" t="str">
        <f t="shared" si="453"/>
        <v>zzzz</v>
      </c>
      <c r="L2637" s="19" t="str">
        <f t="shared" si="454"/>
        <v>VD</v>
      </c>
      <c r="M2637" s="19" t="str">
        <f t="shared" si="455"/>
        <v/>
      </c>
      <c r="N2637" s="355" t="str">
        <f t="shared" si="456"/>
        <v/>
      </c>
      <c r="O2637" s="355" t="str">
        <f t="shared" si="457"/>
        <v/>
      </c>
      <c r="P2637" s="19" t="str">
        <f t="shared" si="458"/>
        <v/>
      </c>
      <c r="Q2637" s="355">
        <f t="shared" si="459"/>
        <v>4</v>
      </c>
      <c r="R2637" s="355">
        <f t="shared" si="460"/>
        <v>2249</v>
      </c>
      <c r="S2637" s="355">
        <f t="shared" si="461"/>
        <v>2249</v>
      </c>
    </row>
    <row r="2638" spans="1:19" ht="13.5" thickBot="1" x14ac:dyDescent="0.25">
      <c r="A2638" s="19" t="s">
        <v>416</v>
      </c>
      <c r="B2638" s="19" t="s">
        <v>849</v>
      </c>
      <c r="C2638" s="19" t="s">
        <v>673</v>
      </c>
      <c r="E2638" s="353">
        <v>56</v>
      </c>
      <c r="F2638" s="19" t="s">
        <v>15</v>
      </c>
      <c r="G2638" s="354">
        <v>44210.364837962959</v>
      </c>
      <c r="H2638" s="354">
        <v>45660.408171296294</v>
      </c>
      <c r="I2638" s="19" t="str">
        <f t="shared" si="451"/>
        <v>N</v>
      </c>
      <c r="J2638" s="19" t="str">
        <f t="shared" si="452"/>
        <v>N</v>
      </c>
      <c r="K2638" s="19" t="str">
        <f t="shared" si="453"/>
        <v>zzzz</v>
      </c>
      <c r="L2638" s="19" t="str">
        <f t="shared" si="454"/>
        <v>VD</v>
      </c>
      <c r="M2638" s="19" t="str">
        <f t="shared" si="455"/>
        <v/>
      </c>
      <c r="N2638" s="355" t="str">
        <f t="shared" si="456"/>
        <v/>
      </c>
      <c r="O2638" s="355" t="str">
        <f t="shared" si="457"/>
        <v/>
      </c>
      <c r="P2638" s="19" t="str">
        <f t="shared" si="458"/>
        <v/>
      </c>
      <c r="Q2638" s="355">
        <f t="shared" si="459"/>
        <v>5</v>
      </c>
      <c r="R2638" s="355">
        <f t="shared" si="460"/>
        <v>2250</v>
      </c>
      <c r="S2638" s="355">
        <f t="shared" si="461"/>
        <v>2250</v>
      </c>
    </row>
    <row r="2639" spans="1:19" ht="13.5" thickBot="1" x14ac:dyDescent="0.25">
      <c r="A2639" s="19" t="s">
        <v>416</v>
      </c>
      <c r="B2639" s="19" t="s">
        <v>849</v>
      </c>
      <c r="C2639" s="19" t="s">
        <v>673</v>
      </c>
      <c r="E2639" s="353"/>
      <c r="F2639" s="19" t="s">
        <v>12</v>
      </c>
      <c r="G2639" s="354">
        <v>45812.686736111114</v>
      </c>
      <c r="H2639" s="354">
        <v>45812.686736111114</v>
      </c>
      <c r="I2639" s="19" t="str">
        <f t="shared" si="451"/>
        <v>N</v>
      </c>
      <c r="J2639" s="19" t="str">
        <f t="shared" si="452"/>
        <v>N</v>
      </c>
      <c r="K2639" s="19" t="str">
        <f t="shared" si="453"/>
        <v>zzzz</v>
      </c>
      <c r="L2639" s="19" t="str">
        <f t="shared" si="454"/>
        <v>VD</v>
      </c>
      <c r="M2639" s="19" t="str">
        <f t="shared" si="455"/>
        <v/>
      </c>
      <c r="N2639" s="355" t="str">
        <f t="shared" si="456"/>
        <v/>
      </c>
      <c r="O2639" s="355" t="str">
        <f t="shared" si="457"/>
        <v/>
      </c>
      <c r="P2639" s="19" t="str">
        <f t="shared" si="458"/>
        <v/>
      </c>
      <c r="Q2639" s="355">
        <f t="shared" si="459"/>
        <v>6</v>
      </c>
      <c r="R2639" s="355">
        <f t="shared" si="460"/>
        <v>2251</v>
      </c>
      <c r="S2639" s="355">
        <f t="shared" si="461"/>
        <v>2251</v>
      </c>
    </row>
    <row r="2640" spans="1:19" ht="13.5" thickBot="1" x14ac:dyDescent="0.25">
      <c r="A2640" s="19" t="s">
        <v>416</v>
      </c>
      <c r="B2640" s="19" t="s">
        <v>849</v>
      </c>
      <c r="C2640" s="19" t="s">
        <v>673</v>
      </c>
      <c r="E2640" s="353"/>
      <c r="F2640" s="19" t="s">
        <v>13</v>
      </c>
      <c r="G2640" s="354">
        <v>42542.571527777778</v>
      </c>
      <c r="H2640" s="354">
        <v>44824.406377314815</v>
      </c>
      <c r="I2640" s="19" t="str">
        <f t="shared" si="451"/>
        <v>N</v>
      </c>
      <c r="J2640" s="19" t="str">
        <f t="shared" si="452"/>
        <v>N</v>
      </c>
      <c r="K2640" s="19" t="str">
        <f t="shared" si="453"/>
        <v>zzzz</v>
      </c>
      <c r="L2640" s="19" t="str">
        <f t="shared" si="454"/>
        <v>VD</v>
      </c>
      <c r="M2640" s="19" t="str">
        <f t="shared" si="455"/>
        <v/>
      </c>
      <c r="N2640" s="355">
        <f t="shared" si="456"/>
        <v>7</v>
      </c>
      <c r="O2640" s="355" t="str">
        <f t="shared" si="457"/>
        <v/>
      </c>
      <c r="P2640" s="19" t="str">
        <f t="shared" si="458"/>
        <v/>
      </c>
      <c r="Q2640" s="355">
        <f t="shared" si="459"/>
        <v>7</v>
      </c>
      <c r="R2640" s="355">
        <f t="shared" si="460"/>
        <v>2252</v>
      </c>
      <c r="S2640" s="355">
        <f t="shared" si="461"/>
        <v>2252</v>
      </c>
    </row>
    <row r="2641" spans="1:19" ht="13.5" thickBot="1" x14ac:dyDescent="0.25">
      <c r="A2641" s="19" t="s">
        <v>367</v>
      </c>
      <c r="B2641" s="19" t="s">
        <v>1059</v>
      </c>
      <c r="C2641" s="19" t="s">
        <v>673</v>
      </c>
      <c r="E2641" s="353"/>
      <c r="F2641" s="19" t="s">
        <v>6</v>
      </c>
      <c r="G2641" s="354">
        <v>45314.491747685184</v>
      </c>
      <c r="H2641" s="354">
        <v>45314.491747685184</v>
      </c>
      <c r="I2641" s="19" t="str">
        <f t="shared" si="451"/>
        <v>N</v>
      </c>
      <c r="J2641" s="19" t="str">
        <f t="shared" si="452"/>
        <v>N</v>
      </c>
      <c r="K2641" s="19" t="str">
        <f t="shared" si="453"/>
        <v>zzzz</v>
      </c>
      <c r="L2641" s="19" t="str">
        <f t="shared" si="454"/>
        <v>VI</v>
      </c>
      <c r="M2641" s="19" t="str">
        <f t="shared" si="455"/>
        <v/>
      </c>
      <c r="N2641" s="355" t="str">
        <f t="shared" si="456"/>
        <v/>
      </c>
      <c r="O2641" s="355" t="str">
        <f t="shared" si="457"/>
        <v/>
      </c>
      <c r="P2641" s="19" t="str">
        <f t="shared" si="458"/>
        <v/>
      </c>
      <c r="Q2641" s="355">
        <f t="shared" si="459"/>
        <v>1</v>
      </c>
      <c r="R2641" s="355">
        <f t="shared" si="460"/>
        <v>2253</v>
      </c>
      <c r="S2641" s="355">
        <f t="shared" si="461"/>
        <v>2253</v>
      </c>
    </row>
    <row r="2642" spans="1:19" ht="13.5" thickBot="1" x14ac:dyDescent="0.25">
      <c r="A2642" s="353" t="s">
        <v>367</v>
      </c>
      <c r="B2642" s="353" t="s">
        <v>1059</v>
      </c>
      <c r="C2642" s="353" t="s">
        <v>673</v>
      </c>
      <c r="E2642" s="353"/>
      <c r="F2642" s="353" t="s">
        <v>16</v>
      </c>
      <c r="G2642" s="354">
        <v>45460.530462962961</v>
      </c>
      <c r="H2642" s="354">
        <v>45603.491354166668</v>
      </c>
      <c r="I2642" s="19" t="str">
        <f t="shared" si="451"/>
        <v>N</v>
      </c>
      <c r="J2642" s="19" t="str">
        <f t="shared" si="452"/>
        <v>N</v>
      </c>
      <c r="K2642" s="19" t="str">
        <f t="shared" si="453"/>
        <v>zzzz</v>
      </c>
      <c r="L2642" s="19" t="str">
        <f t="shared" si="454"/>
        <v>VI</v>
      </c>
      <c r="M2642" s="353" t="str">
        <f t="shared" si="455"/>
        <v/>
      </c>
      <c r="N2642" s="356" t="str">
        <f t="shared" si="456"/>
        <v/>
      </c>
      <c r="O2642" s="356" t="str">
        <f t="shared" si="457"/>
        <v/>
      </c>
      <c r="P2642" s="353" t="str">
        <f t="shared" si="458"/>
        <v/>
      </c>
      <c r="Q2642" s="356">
        <f t="shared" si="459"/>
        <v>2</v>
      </c>
      <c r="R2642" s="356">
        <f t="shared" si="460"/>
        <v>2254</v>
      </c>
      <c r="S2642" s="356">
        <f t="shared" si="461"/>
        <v>2254</v>
      </c>
    </row>
    <row r="2643" spans="1:19" ht="13.5" thickBot="1" x14ac:dyDescent="0.25">
      <c r="A2643" s="19" t="s">
        <v>367</v>
      </c>
      <c r="B2643" s="19" t="s">
        <v>1059</v>
      </c>
      <c r="C2643" s="19" t="s">
        <v>673</v>
      </c>
      <c r="E2643" s="353"/>
      <c r="F2643" s="19" t="s">
        <v>9</v>
      </c>
      <c r="G2643" s="354">
        <v>45309.618611111109</v>
      </c>
      <c r="H2643" s="354">
        <v>45632.62703703704</v>
      </c>
      <c r="I2643" s="19" t="str">
        <f t="shared" si="451"/>
        <v>N</v>
      </c>
      <c r="J2643" s="19" t="str">
        <f t="shared" si="452"/>
        <v>N</v>
      </c>
      <c r="K2643" s="19" t="str">
        <f t="shared" si="453"/>
        <v>zzzz</v>
      </c>
      <c r="L2643" s="19" t="str">
        <f t="shared" si="454"/>
        <v>VI</v>
      </c>
      <c r="M2643" s="19" t="str">
        <f t="shared" si="455"/>
        <v/>
      </c>
      <c r="N2643" s="355" t="str">
        <f t="shared" si="456"/>
        <v/>
      </c>
      <c r="O2643" s="355" t="str">
        <f t="shared" si="457"/>
        <v/>
      </c>
      <c r="P2643" s="19" t="str">
        <f t="shared" si="458"/>
        <v/>
      </c>
      <c r="Q2643" s="355">
        <f t="shared" si="459"/>
        <v>3</v>
      </c>
      <c r="R2643" s="355">
        <f t="shared" si="460"/>
        <v>2255</v>
      </c>
      <c r="S2643" s="355">
        <f t="shared" si="461"/>
        <v>2255</v>
      </c>
    </row>
    <row r="2644" spans="1:19" ht="13.5" thickBot="1" x14ac:dyDescent="0.25">
      <c r="A2644" s="353" t="s">
        <v>367</v>
      </c>
      <c r="B2644" s="353" t="s">
        <v>2375</v>
      </c>
      <c r="C2644" s="353" t="s">
        <v>673</v>
      </c>
      <c r="E2644" s="353"/>
      <c r="F2644" s="353" t="s">
        <v>10</v>
      </c>
      <c r="G2644" s="354">
        <v>45908.381782407407</v>
      </c>
      <c r="H2644" s="354">
        <v>45908.381782407407</v>
      </c>
      <c r="I2644" s="19" t="str">
        <f t="shared" si="451"/>
        <v>N</v>
      </c>
      <c r="J2644" s="19" t="str">
        <f t="shared" si="452"/>
        <v>N</v>
      </c>
      <c r="K2644" s="19" t="str">
        <f t="shared" si="453"/>
        <v>zzzz</v>
      </c>
      <c r="L2644" s="19" t="str">
        <f t="shared" si="454"/>
        <v>VI</v>
      </c>
      <c r="M2644" s="353" t="str">
        <f t="shared" si="455"/>
        <v/>
      </c>
      <c r="N2644" s="356" t="str">
        <f t="shared" si="456"/>
        <v/>
      </c>
      <c r="O2644" s="356" t="str">
        <f t="shared" si="457"/>
        <v/>
      </c>
      <c r="P2644" s="353" t="str">
        <f t="shared" si="458"/>
        <v/>
      </c>
      <c r="Q2644" s="356">
        <f t="shared" si="459"/>
        <v>4</v>
      </c>
      <c r="R2644" s="356">
        <f t="shared" si="460"/>
        <v>2256</v>
      </c>
      <c r="S2644" s="356">
        <f t="shared" si="461"/>
        <v>2256</v>
      </c>
    </row>
    <row r="2645" spans="1:19" ht="13.5" thickBot="1" x14ac:dyDescent="0.25">
      <c r="A2645" s="19" t="s">
        <v>367</v>
      </c>
      <c r="B2645" s="19" t="s">
        <v>1059</v>
      </c>
      <c r="C2645" s="19" t="s">
        <v>673</v>
      </c>
      <c r="E2645" s="353"/>
      <c r="F2645" s="19" t="s">
        <v>11</v>
      </c>
      <c r="G2645" s="354">
        <v>42901.646215277775</v>
      </c>
      <c r="H2645" s="354">
        <v>45258.645787037036</v>
      </c>
      <c r="I2645" s="19" t="str">
        <f t="shared" si="451"/>
        <v>N</v>
      </c>
      <c r="J2645" s="19" t="str">
        <f t="shared" si="452"/>
        <v>N</v>
      </c>
      <c r="K2645" s="19" t="str">
        <f t="shared" si="453"/>
        <v>zzzz</v>
      </c>
      <c r="L2645" s="19" t="str">
        <f t="shared" si="454"/>
        <v>VI</v>
      </c>
      <c r="M2645" s="19" t="str">
        <f t="shared" si="455"/>
        <v/>
      </c>
      <c r="N2645" s="355" t="str">
        <f t="shared" si="456"/>
        <v/>
      </c>
      <c r="O2645" s="355" t="str">
        <f t="shared" si="457"/>
        <v/>
      </c>
      <c r="P2645" s="19" t="str">
        <f t="shared" si="458"/>
        <v/>
      </c>
      <c r="Q2645" s="355">
        <f t="shared" si="459"/>
        <v>5</v>
      </c>
      <c r="R2645" s="355">
        <f t="shared" si="460"/>
        <v>2257</v>
      </c>
      <c r="S2645" s="355">
        <f t="shared" si="461"/>
        <v>2257</v>
      </c>
    </row>
    <row r="2646" spans="1:19" ht="13.5" thickBot="1" x14ac:dyDescent="0.25">
      <c r="A2646" s="19" t="s">
        <v>367</v>
      </c>
      <c r="B2646" s="19" t="s">
        <v>1059</v>
      </c>
      <c r="C2646" s="19" t="s">
        <v>673</v>
      </c>
      <c r="E2646" s="353"/>
      <c r="F2646" s="19" t="s">
        <v>15</v>
      </c>
      <c r="G2646" s="354">
        <v>45618.473182870373</v>
      </c>
      <c r="H2646" s="354">
        <v>45660.408425925925</v>
      </c>
      <c r="I2646" s="19" t="str">
        <f t="shared" si="451"/>
        <v>N</v>
      </c>
      <c r="J2646" s="19" t="str">
        <f t="shared" si="452"/>
        <v>N</v>
      </c>
      <c r="K2646" s="19" t="str">
        <f t="shared" si="453"/>
        <v>zzzz</v>
      </c>
      <c r="L2646" s="19" t="str">
        <f t="shared" si="454"/>
        <v>VI</v>
      </c>
      <c r="M2646" s="19" t="str">
        <f t="shared" si="455"/>
        <v/>
      </c>
      <c r="N2646" s="355" t="str">
        <f t="shared" si="456"/>
        <v/>
      </c>
      <c r="O2646" s="355" t="str">
        <f t="shared" si="457"/>
        <v/>
      </c>
      <c r="P2646" s="19" t="str">
        <f t="shared" si="458"/>
        <v/>
      </c>
      <c r="Q2646" s="355">
        <f t="shared" si="459"/>
        <v>6</v>
      </c>
      <c r="R2646" s="355">
        <f t="shared" si="460"/>
        <v>2258</v>
      </c>
      <c r="S2646" s="355">
        <f t="shared" si="461"/>
        <v>2258</v>
      </c>
    </row>
    <row r="2647" spans="1:19" ht="13.5" thickBot="1" x14ac:dyDescent="0.25">
      <c r="A2647" s="19" t="s">
        <v>367</v>
      </c>
      <c r="B2647" s="19" t="s">
        <v>1059</v>
      </c>
      <c r="C2647" s="19" t="s">
        <v>673</v>
      </c>
      <c r="E2647" s="353"/>
      <c r="F2647" s="19" t="s">
        <v>12</v>
      </c>
      <c r="G2647" s="354">
        <v>45812.686979166669</v>
      </c>
      <c r="H2647" s="354">
        <v>45812.686979166669</v>
      </c>
      <c r="I2647" s="19" t="str">
        <f t="shared" si="451"/>
        <v>N</v>
      </c>
      <c r="J2647" s="19" t="str">
        <f t="shared" si="452"/>
        <v>N</v>
      </c>
      <c r="K2647" s="19" t="str">
        <f t="shared" si="453"/>
        <v>zzzz</v>
      </c>
      <c r="L2647" s="19" t="str">
        <f t="shared" si="454"/>
        <v>VI</v>
      </c>
      <c r="M2647" s="19" t="str">
        <f t="shared" si="455"/>
        <v/>
      </c>
      <c r="N2647" s="355">
        <f t="shared" si="456"/>
        <v>7</v>
      </c>
      <c r="O2647" s="355" t="str">
        <f t="shared" si="457"/>
        <v/>
      </c>
      <c r="P2647" s="19" t="str">
        <f t="shared" si="458"/>
        <v/>
      </c>
      <c r="Q2647" s="355">
        <f t="shared" si="459"/>
        <v>7</v>
      </c>
      <c r="R2647" s="355">
        <f t="shared" si="460"/>
        <v>2259</v>
      </c>
      <c r="S2647" s="355">
        <f t="shared" si="461"/>
        <v>2259</v>
      </c>
    </row>
    <row r="2648" spans="1:19" ht="13.5" thickBot="1" x14ac:dyDescent="0.25">
      <c r="A2648" s="19" t="s">
        <v>143</v>
      </c>
      <c r="B2648" s="19" t="s">
        <v>1668</v>
      </c>
      <c r="C2648" s="19" t="s">
        <v>673</v>
      </c>
      <c r="E2648" s="353">
        <v>31</v>
      </c>
      <c r="F2648" s="19" t="s">
        <v>6</v>
      </c>
      <c r="G2648" s="354">
        <v>45314.492083333331</v>
      </c>
      <c r="H2648" s="354">
        <v>45470.358506944445</v>
      </c>
      <c r="I2648" s="19" t="str">
        <f t="shared" si="451"/>
        <v>N</v>
      </c>
      <c r="J2648" s="19" t="str">
        <f t="shared" si="452"/>
        <v>N</v>
      </c>
      <c r="K2648" s="19" t="str">
        <f t="shared" si="453"/>
        <v>zzzz</v>
      </c>
      <c r="L2648" s="19" t="str">
        <f t="shared" si="454"/>
        <v>VK</v>
      </c>
      <c r="M2648" s="19" t="str">
        <f t="shared" si="455"/>
        <v/>
      </c>
      <c r="N2648" s="355" t="str">
        <f t="shared" si="456"/>
        <v/>
      </c>
      <c r="O2648" s="355" t="str">
        <f t="shared" si="457"/>
        <v/>
      </c>
      <c r="P2648" s="19" t="str">
        <f t="shared" si="458"/>
        <v/>
      </c>
      <c r="Q2648" s="355">
        <f t="shared" si="459"/>
        <v>1</v>
      </c>
      <c r="R2648" s="355">
        <f t="shared" si="460"/>
        <v>2260</v>
      </c>
      <c r="S2648" s="355">
        <f t="shared" si="461"/>
        <v>2260</v>
      </c>
    </row>
    <row r="2649" spans="1:19" ht="13.5" thickBot="1" x14ac:dyDescent="0.25">
      <c r="A2649" s="353" t="s">
        <v>143</v>
      </c>
      <c r="B2649" s="353" t="s">
        <v>1668</v>
      </c>
      <c r="C2649" s="353" t="s">
        <v>673</v>
      </c>
      <c r="E2649" s="353">
        <v>43</v>
      </c>
      <c r="F2649" s="353" t="s">
        <v>7</v>
      </c>
      <c r="G2649" s="354">
        <v>43222.445567129631</v>
      </c>
      <c r="H2649" s="354">
        <v>45210.39980324074</v>
      </c>
      <c r="I2649" s="19" t="str">
        <f t="shared" si="451"/>
        <v>N</v>
      </c>
      <c r="J2649" s="19" t="str">
        <f t="shared" si="452"/>
        <v>N</v>
      </c>
      <c r="K2649" s="19" t="str">
        <f t="shared" si="453"/>
        <v>zzzz</v>
      </c>
      <c r="L2649" s="19" t="str">
        <f t="shared" si="454"/>
        <v>VK</v>
      </c>
      <c r="M2649" s="353" t="str">
        <f t="shared" si="455"/>
        <v/>
      </c>
      <c r="N2649" s="356" t="str">
        <f t="shared" si="456"/>
        <v/>
      </c>
      <c r="O2649" s="356" t="str">
        <f t="shared" si="457"/>
        <v/>
      </c>
      <c r="P2649" s="353" t="str">
        <f t="shared" si="458"/>
        <v/>
      </c>
      <c r="Q2649" s="356">
        <f t="shared" si="459"/>
        <v>2</v>
      </c>
      <c r="R2649" s="356">
        <f t="shared" si="460"/>
        <v>2261</v>
      </c>
      <c r="S2649" s="356">
        <f t="shared" si="461"/>
        <v>2261</v>
      </c>
    </row>
    <row r="2650" spans="1:19" ht="13.5" thickBot="1" x14ac:dyDescent="0.25">
      <c r="A2650" s="353" t="s">
        <v>143</v>
      </c>
      <c r="B2650" s="353" t="s">
        <v>1668</v>
      </c>
      <c r="C2650" s="353" t="s">
        <v>673</v>
      </c>
      <c r="E2650" s="353">
        <v>22</v>
      </c>
      <c r="F2650" s="353" t="s">
        <v>8</v>
      </c>
      <c r="G2650" s="354">
        <v>41540.432395833333</v>
      </c>
      <c r="H2650" s="354">
        <v>45565.537974537037</v>
      </c>
      <c r="I2650" s="19" t="str">
        <f t="shared" si="451"/>
        <v>N</v>
      </c>
      <c r="J2650" s="19" t="str">
        <f t="shared" si="452"/>
        <v>N</v>
      </c>
      <c r="K2650" s="19" t="str">
        <f t="shared" si="453"/>
        <v>zzzz</v>
      </c>
      <c r="L2650" s="19" t="str">
        <f t="shared" si="454"/>
        <v>VK</v>
      </c>
      <c r="M2650" s="353" t="str">
        <f t="shared" si="455"/>
        <v/>
      </c>
      <c r="N2650" s="356" t="str">
        <f t="shared" si="456"/>
        <v/>
      </c>
      <c r="O2650" s="356" t="str">
        <f t="shared" si="457"/>
        <v/>
      </c>
      <c r="P2650" s="353" t="str">
        <f t="shared" si="458"/>
        <v/>
      </c>
      <c r="Q2650" s="356">
        <f t="shared" si="459"/>
        <v>3</v>
      </c>
      <c r="R2650" s="356">
        <f t="shared" si="460"/>
        <v>2262</v>
      </c>
      <c r="S2650" s="356">
        <f t="shared" si="461"/>
        <v>2262</v>
      </c>
    </row>
    <row r="2651" spans="1:19" ht="13.5" thickBot="1" x14ac:dyDescent="0.25">
      <c r="A2651" s="19" t="s">
        <v>143</v>
      </c>
      <c r="B2651" s="19" t="s">
        <v>1668</v>
      </c>
      <c r="C2651" s="19" t="s">
        <v>673</v>
      </c>
      <c r="E2651" s="353">
        <v>32</v>
      </c>
      <c r="F2651" s="19" t="s">
        <v>9</v>
      </c>
      <c r="G2651" s="354">
        <v>43117.513460648152</v>
      </c>
      <c r="H2651" s="354">
        <v>45453.470370370371</v>
      </c>
      <c r="I2651" s="19" t="str">
        <f t="shared" si="451"/>
        <v>N</v>
      </c>
      <c r="J2651" s="19" t="str">
        <f t="shared" si="452"/>
        <v>N</v>
      </c>
      <c r="K2651" s="19" t="str">
        <f t="shared" si="453"/>
        <v>zzzz</v>
      </c>
      <c r="L2651" s="19" t="str">
        <f t="shared" si="454"/>
        <v>VK</v>
      </c>
      <c r="M2651" s="19" t="str">
        <f t="shared" si="455"/>
        <v/>
      </c>
      <c r="N2651" s="355" t="str">
        <f t="shared" si="456"/>
        <v/>
      </c>
      <c r="O2651" s="355" t="str">
        <f t="shared" si="457"/>
        <v/>
      </c>
      <c r="P2651" s="19" t="str">
        <f t="shared" si="458"/>
        <v/>
      </c>
      <c r="Q2651" s="355">
        <f t="shared" si="459"/>
        <v>4</v>
      </c>
      <c r="R2651" s="355">
        <f t="shared" si="460"/>
        <v>2263</v>
      </c>
      <c r="S2651" s="355">
        <f t="shared" si="461"/>
        <v>2263</v>
      </c>
    </row>
    <row r="2652" spans="1:19" ht="13.5" thickBot="1" x14ac:dyDescent="0.25">
      <c r="A2652" s="353" t="s">
        <v>143</v>
      </c>
      <c r="B2652" s="353" t="s">
        <v>652</v>
      </c>
      <c r="C2652" s="353" t="s">
        <v>673</v>
      </c>
      <c r="E2652" s="353"/>
      <c r="F2652" s="353" t="s">
        <v>10</v>
      </c>
      <c r="G2652" s="354">
        <v>43271.67763888889</v>
      </c>
      <c r="H2652" s="354">
        <v>45853.643368055556</v>
      </c>
      <c r="I2652" s="19" t="str">
        <f t="shared" si="451"/>
        <v>N</v>
      </c>
      <c r="J2652" s="19" t="str">
        <f t="shared" si="452"/>
        <v>N</v>
      </c>
      <c r="K2652" s="19" t="str">
        <f t="shared" si="453"/>
        <v>zzzz</v>
      </c>
      <c r="L2652" s="19" t="str">
        <f t="shared" si="454"/>
        <v>VK</v>
      </c>
      <c r="M2652" s="353" t="str">
        <f t="shared" si="455"/>
        <v/>
      </c>
      <c r="N2652" s="356" t="str">
        <f t="shared" si="456"/>
        <v/>
      </c>
      <c r="O2652" s="356" t="str">
        <f t="shared" si="457"/>
        <v/>
      </c>
      <c r="P2652" s="353" t="str">
        <f t="shared" si="458"/>
        <v/>
      </c>
      <c r="Q2652" s="356">
        <f t="shared" si="459"/>
        <v>5</v>
      </c>
      <c r="R2652" s="356">
        <f t="shared" si="460"/>
        <v>2264</v>
      </c>
      <c r="S2652" s="356">
        <f t="shared" si="461"/>
        <v>2264</v>
      </c>
    </row>
    <row r="2653" spans="1:19" ht="13.5" thickBot="1" x14ac:dyDescent="0.25">
      <c r="A2653" s="353" t="s">
        <v>143</v>
      </c>
      <c r="B2653" s="353" t="s">
        <v>1668</v>
      </c>
      <c r="C2653" s="353" t="s">
        <v>673</v>
      </c>
      <c r="E2653" s="353"/>
      <c r="F2653" s="353" t="s">
        <v>11</v>
      </c>
      <c r="G2653" s="354">
        <v>43838.342187499999</v>
      </c>
      <c r="H2653" s="354">
        <v>45258.646064814813</v>
      </c>
      <c r="I2653" s="19" t="str">
        <f t="shared" si="451"/>
        <v>N</v>
      </c>
      <c r="J2653" s="19" t="str">
        <f t="shared" si="452"/>
        <v>N</v>
      </c>
      <c r="K2653" s="19" t="str">
        <f t="shared" si="453"/>
        <v>zzzz</v>
      </c>
      <c r="L2653" s="19" t="str">
        <f t="shared" si="454"/>
        <v>VK</v>
      </c>
      <c r="M2653" s="353" t="str">
        <f t="shared" si="455"/>
        <v/>
      </c>
      <c r="N2653" s="356" t="str">
        <f t="shared" si="456"/>
        <v/>
      </c>
      <c r="O2653" s="356" t="str">
        <f t="shared" si="457"/>
        <v/>
      </c>
      <c r="P2653" s="353" t="str">
        <f t="shared" si="458"/>
        <v/>
      </c>
      <c r="Q2653" s="356">
        <f t="shared" si="459"/>
        <v>6</v>
      </c>
      <c r="R2653" s="356">
        <f t="shared" si="460"/>
        <v>2265</v>
      </c>
      <c r="S2653" s="356">
        <f t="shared" si="461"/>
        <v>2265</v>
      </c>
    </row>
    <row r="2654" spans="1:19" ht="13.5" thickBot="1" x14ac:dyDescent="0.25">
      <c r="A2654" s="19" t="s">
        <v>143</v>
      </c>
      <c r="B2654" s="19" t="s">
        <v>1668</v>
      </c>
      <c r="C2654" s="19" t="s">
        <v>673</v>
      </c>
      <c r="E2654" s="353">
        <v>57</v>
      </c>
      <c r="F2654" s="19" t="s">
        <v>15</v>
      </c>
      <c r="G2654" s="354">
        <v>39171.404548611114</v>
      </c>
      <c r="H2654" s="354">
        <v>44978.618680555555</v>
      </c>
      <c r="I2654" s="19" t="str">
        <f t="shared" si="451"/>
        <v>N</v>
      </c>
      <c r="J2654" s="19" t="str">
        <f t="shared" si="452"/>
        <v>N</v>
      </c>
      <c r="K2654" s="19" t="str">
        <f t="shared" si="453"/>
        <v>zzzz</v>
      </c>
      <c r="L2654" s="19" t="str">
        <f t="shared" si="454"/>
        <v>VK</v>
      </c>
      <c r="M2654" s="19" t="str">
        <f t="shared" si="455"/>
        <v/>
      </c>
      <c r="N2654" s="355" t="str">
        <f t="shared" si="456"/>
        <v/>
      </c>
      <c r="O2654" s="355" t="str">
        <f t="shared" si="457"/>
        <v/>
      </c>
      <c r="P2654" s="19" t="str">
        <f t="shared" si="458"/>
        <v/>
      </c>
      <c r="Q2654" s="355">
        <f t="shared" si="459"/>
        <v>7</v>
      </c>
      <c r="R2654" s="355">
        <f t="shared" si="460"/>
        <v>2266</v>
      </c>
      <c r="S2654" s="355">
        <f t="shared" si="461"/>
        <v>2266</v>
      </c>
    </row>
    <row r="2655" spans="1:19" ht="13.5" thickBot="1" x14ac:dyDescent="0.25">
      <c r="A2655" s="353" t="s">
        <v>143</v>
      </c>
      <c r="B2655" s="353" t="s">
        <v>1668</v>
      </c>
      <c r="C2655" s="353" t="s">
        <v>673</v>
      </c>
      <c r="E2655" s="353"/>
      <c r="F2655" s="353" t="s">
        <v>12</v>
      </c>
      <c r="G2655" s="354">
        <v>42299.704872685186</v>
      </c>
      <c r="H2655" s="354">
        <v>44875.43277777778</v>
      </c>
      <c r="I2655" s="19" t="str">
        <f t="shared" si="451"/>
        <v>N</v>
      </c>
      <c r="J2655" s="19" t="str">
        <f t="shared" si="452"/>
        <v>N</v>
      </c>
      <c r="K2655" s="19" t="str">
        <f t="shared" si="453"/>
        <v>zzzz</v>
      </c>
      <c r="L2655" s="19" t="str">
        <f t="shared" si="454"/>
        <v>VK</v>
      </c>
      <c r="M2655" s="353" t="str">
        <f t="shared" si="455"/>
        <v/>
      </c>
      <c r="N2655" s="356" t="str">
        <f t="shared" si="456"/>
        <v/>
      </c>
      <c r="O2655" s="356" t="str">
        <f t="shared" si="457"/>
        <v/>
      </c>
      <c r="P2655" s="353" t="str">
        <f t="shared" si="458"/>
        <v/>
      </c>
      <c r="Q2655" s="356">
        <f t="shared" si="459"/>
        <v>8</v>
      </c>
      <c r="R2655" s="356">
        <f t="shared" si="460"/>
        <v>2267</v>
      </c>
      <c r="S2655" s="356">
        <f t="shared" si="461"/>
        <v>2267</v>
      </c>
    </row>
    <row r="2656" spans="1:19" ht="13.5" thickBot="1" x14ac:dyDescent="0.25">
      <c r="A2656" s="353" t="s">
        <v>143</v>
      </c>
      <c r="B2656" s="353" t="s">
        <v>1668</v>
      </c>
      <c r="C2656" s="353" t="s">
        <v>673</v>
      </c>
      <c r="E2656" s="353"/>
      <c r="F2656" s="353" t="s">
        <v>13</v>
      </c>
      <c r="G2656" s="354">
        <v>35656.60564814815</v>
      </c>
      <c r="H2656" s="354">
        <v>45503.720601851855</v>
      </c>
      <c r="I2656" s="19" t="str">
        <f t="shared" si="451"/>
        <v>N</v>
      </c>
      <c r="J2656" s="19" t="str">
        <f t="shared" si="452"/>
        <v>N</v>
      </c>
      <c r="K2656" s="19" t="str">
        <f t="shared" si="453"/>
        <v>zzzz</v>
      </c>
      <c r="L2656" s="19" t="str">
        <f t="shared" si="454"/>
        <v>VK</v>
      </c>
      <c r="M2656" s="353" t="str">
        <f t="shared" si="455"/>
        <v/>
      </c>
      <c r="N2656" s="356">
        <f t="shared" si="456"/>
        <v>9</v>
      </c>
      <c r="O2656" s="356" t="str">
        <f t="shared" si="457"/>
        <v/>
      </c>
      <c r="P2656" s="353" t="str">
        <f t="shared" si="458"/>
        <v/>
      </c>
      <c r="Q2656" s="356">
        <f t="shared" si="459"/>
        <v>9</v>
      </c>
      <c r="R2656" s="356">
        <f t="shared" si="460"/>
        <v>2268</v>
      </c>
      <c r="S2656" s="356">
        <f t="shared" si="461"/>
        <v>2268</v>
      </c>
    </row>
    <row r="2657" spans="1:19" ht="13.5" thickBot="1" x14ac:dyDescent="0.25">
      <c r="A2657" s="19" t="s">
        <v>331</v>
      </c>
      <c r="B2657" s="19" t="s">
        <v>903</v>
      </c>
      <c r="C2657" s="19" t="s">
        <v>673</v>
      </c>
      <c r="E2657" s="353"/>
      <c r="F2657" s="19" t="s">
        <v>6</v>
      </c>
      <c r="G2657" s="354">
        <v>45314.493136574078</v>
      </c>
      <c r="H2657" s="354">
        <v>45314.493136574078</v>
      </c>
      <c r="I2657" s="19" t="str">
        <f t="shared" si="451"/>
        <v>N</v>
      </c>
      <c r="J2657" s="19" t="str">
        <f t="shared" si="452"/>
        <v>N</v>
      </c>
      <c r="K2657" s="19" t="str">
        <f t="shared" si="453"/>
        <v>zzzz</v>
      </c>
      <c r="L2657" s="19" t="str">
        <f t="shared" si="454"/>
        <v>VZ</v>
      </c>
      <c r="M2657" s="19" t="str">
        <f t="shared" si="455"/>
        <v/>
      </c>
      <c r="N2657" s="355" t="str">
        <f t="shared" si="456"/>
        <v/>
      </c>
      <c r="O2657" s="355" t="str">
        <f t="shared" si="457"/>
        <v/>
      </c>
      <c r="P2657" s="19" t="str">
        <f t="shared" si="458"/>
        <v/>
      </c>
      <c r="Q2657" s="355">
        <f t="shared" si="459"/>
        <v>1</v>
      </c>
      <c r="R2657" s="355">
        <f t="shared" si="460"/>
        <v>2269</v>
      </c>
      <c r="S2657" s="355">
        <f t="shared" si="461"/>
        <v>2269</v>
      </c>
    </row>
    <row r="2658" spans="1:19" ht="13.5" thickBot="1" x14ac:dyDescent="0.25">
      <c r="A2658" s="19" t="s">
        <v>331</v>
      </c>
      <c r="B2658" s="19" t="s">
        <v>903</v>
      </c>
      <c r="C2658" s="19" t="s">
        <v>673</v>
      </c>
      <c r="E2658" s="353"/>
      <c r="F2658" s="19" t="s">
        <v>8</v>
      </c>
      <c r="G2658" s="354">
        <v>44911.591145833336</v>
      </c>
      <c r="H2658" s="354">
        <v>44917.444884259261</v>
      </c>
      <c r="I2658" s="19" t="str">
        <f t="shared" si="451"/>
        <v>N</v>
      </c>
      <c r="J2658" s="19" t="str">
        <f t="shared" si="452"/>
        <v>N</v>
      </c>
      <c r="K2658" s="19" t="str">
        <f t="shared" si="453"/>
        <v>zzzz</v>
      </c>
      <c r="L2658" s="19" t="str">
        <f t="shared" si="454"/>
        <v>VZ</v>
      </c>
      <c r="M2658" s="19" t="str">
        <f t="shared" si="455"/>
        <v/>
      </c>
      <c r="N2658" s="355" t="str">
        <f t="shared" si="456"/>
        <v/>
      </c>
      <c r="O2658" s="355" t="str">
        <f t="shared" si="457"/>
        <v/>
      </c>
      <c r="P2658" s="19" t="str">
        <f t="shared" si="458"/>
        <v/>
      </c>
      <c r="Q2658" s="355">
        <f t="shared" si="459"/>
        <v>2</v>
      </c>
      <c r="R2658" s="355">
        <f t="shared" si="460"/>
        <v>2270</v>
      </c>
      <c r="S2658" s="355">
        <f t="shared" si="461"/>
        <v>2270</v>
      </c>
    </row>
    <row r="2659" spans="1:19" ht="13.5" thickBot="1" x14ac:dyDescent="0.25">
      <c r="A2659" s="353" t="s">
        <v>331</v>
      </c>
      <c r="B2659" s="353" t="s">
        <v>903</v>
      </c>
      <c r="C2659" s="353" t="s">
        <v>673</v>
      </c>
      <c r="E2659" s="353"/>
      <c r="F2659" s="353" t="s">
        <v>16</v>
      </c>
      <c r="G2659" s="354">
        <v>44008.6487037037</v>
      </c>
      <c r="H2659" s="354">
        <v>45841.429537037038</v>
      </c>
      <c r="I2659" s="19" t="str">
        <f t="shared" si="451"/>
        <v>N</v>
      </c>
      <c r="J2659" s="19" t="str">
        <f t="shared" si="452"/>
        <v>N</v>
      </c>
      <c r="K2659" s="19" t="str">
        <f t="shared" si="453"/>
        <v>zzzz</v>
      </c>
      <c r="L2659" s="19" t="str">
        <f t="shared" si="454"/>
        <v>VZ</v>
      </c>
      <c r="M2659" s="353" t="str">
        <f t="shared" si="455"/>
        <v/>
      </c>
      <c r="N2659" s="356" t="str">
        <f t="shared" si="456"/>
        <v/>
      </c>
      <c r="O2659" s="356" t="str">
        <f t="shared" si="457"/>
        <v/>
      </c>
      <c r="P2659" s="353" t="str">
        <f t="shared" si="458"/>
        <v/>
      </c>
      <c r="Q2659" s="356">
        <f t="shared" si="459"/>
        <v>3</v>
      </c>
      <c r="R2659" s="356">
        <f t="shared" si="460"/>
        <v>2271</v>
      </c>
      <c r="S2659" s="356">
        <f t="shared" si="461"/>
        <v>2271</v>
      </c>
    </row>
    <row r="2660" spans="1:19" ht="13.5" thickBot="1" x14ac:dyDescent="0.25">
      <c r="A2660" s="353" t="s">
        <v>331</v>
      </c>
      <c r="B2660" s="353" t="s">
        <v>903</v>
      </c>
      <c r="C2660" s="353" t="s">
        <v>673</v>
      </c>
      <c r="E2660" s="353"/>
      <c r="F2660" s="353" t="s">
        <v>9</v>
      </c>
      <c r="G2660" s="354">
        <v>43117.559050925927</v>
      </c>
      <c r="H2660" s="354">
        <v>45632.628113425926</v>
      </c>
      <c r="I2660" s="19" t="str">
        <f t="shared" si="451"/>
        <v>N</v>
      </c>
      <c r="J2660" s="19" t="str">
        <f t="shared" si="452"/>
        <v>N</v>
      </c>
      <c r="K2660" s="19" t="str">
        <f t="shared" si="453"/>
        <v>zzzz</v>
      </c>
      <c r="L2660" s="19" t="str">
        <f t="shared" si="454"/>
        <v>VZ</v>
      </c>
      <c r="M2660" s="19" t="str">
        <f t="shared" si="455"/>
        <v/>
      </c>
      <c r="N2660" s="355" t="str">
        <f t="shared" si="456"/>
        <v/>
      </c>
      <c r="O2660" s="355" t="str">
        <f t="shared" si="457"/>
        <v/>
      </c>
      <c r="P2660" s="19" t="str">
        <f t="shared" si="458"/>
        <v/>
      </c>
      <c r="Q2660" s="355">
        <f t="shared" si="459"/>
        <v>4</v>
      </c>
      <c r="R2660" s="355">
        <f t="shared" si="460"/>
        <v>2272</v>
      </c>
      <c r="S2660" s="355">
        <f t="shared" si="461"/>
        <v>2272</v>
      </c>
    </row>
    <row r="2661" spans="1:19" ht="13.5" thickBot="1" x14ac:dyDescent="0.25">
      <c r="A2661" s="353" t="s">
        <v>331</v>
      </c>
      <c r="B2661" s="353" t="s">
        <v>654</v>
      </c>
      <c r="C2661" s="353" t="s">
        <v>673</v>
      </c>
      <c r="E2661" s="353"/>
      <c r="F2661" s="353" t="s">
        <v>10</v>
      </c>
      <c r="G2661" s="354">
        <v>43907.492152777777</v>
      </c>
      <c r="H2661" s="354">
        <v>45453.6721875</v>
      </c>
      <c r="I2661" s="19" t="str">
        <f t="shared" si="451"/>
        <v>N</v>
      </c>
      <c r="J2661" s="19" t="str">
        <f t="shared" si="452"/>
        <v>N</v>
      </c>
      <c r="K2661" s="19" t="str">
        <f t="shared" si="453"/>
        <v>zzzz</v>
      </c>
      <c r="L2661" s="19" t="str">
        <f t="shared" si="454"/>
        <v>VZ</v>
      </c>
      <c r="M2661" s="353" t="str">
        <f t="shared" si="455"/>
        <v/>
      </c>
      <c r="N2661" s="356" t="str">
        <f t="shared" si="456"/>
        <v/>
      </c>
      <c r="O2661" s="356" t="str">
        <f t="shared" si="457"/>
        <v/>
      </c>
      <c r="P2661" s="353" t="str">
        <f t="shared" si="458"/>
        <v/>
      </c>
      <c r="Q2661" s="356">
        <f t="shared" si="459"/>
        <v>5</v>
      </c>
      <c r="R2661" s="356">
        <f t="shared" si="460"/>
        <v>2273</v>
      </c>
      <c r="S2661" s="356">
        <f t="shared" si="461"/>
        <v>2273</v>
      </c>
    </row>
    <row r="2662" spans="1:19" ht="13.5" thickBot="1" x14ac:dyDescent="0.25">
      <c r="A2662" s="19" t="s">
        <v>331</v>
      </c>
      <c r="B2662" s="19" t="s">
        <v>903</v>
      </c>
      <c r="C2662" s="19" t="s">
        <v>673</v>
      </c>
      <c r="E2662" s="353"/>
      <c r="F2662" s="19" t="s">
        <v>11</v>
      </c>
      <c r="G2662" s="354">
        <v>45803.4609837963</v>
      </c>
      <c r="H2662" s="354">
        <v>45803.4609837963</v>
      </c>
      <c r="I2662" s="19" t="str">
        <f t="shared" si="451"/>
        <v>N</v>
      </c>
      <c r="J2662" s="19" t="str">
        <f t="shared" si="452"/>
        <v>N</v>
      </c>
      <c r="K2662" s="19" t="str">
        <f t="shared" si="453"/>
        <v>zzzz</v>
      </c>
      <c r="L2662" s="19" t="str">
        <f t="shared" si="454"/>
        <v>VZ</v>
      </c>
      <c r="M2662" s="19" t="str">
        <f t="shared" si="455"/>
        <v/>
      </c>
      <c r="N2662" s="355" t="str">
        <f t="shared" si="456"/>
        <v/>
      </c>
      <c r="O2662" s="355" t="str">
        <f t="shared" si="457"/>
        <v/>
      </c>
      <c r="P2662" s="19" t="str">
        <f t="shared" si="458"/>
        <v/>
      </c>
      <c r="Q2662" s="355">
        <f t="shared" si="459"/>
        <v>6</v>
      </c>
      <c r="R2662" s="355">
        <f t="shared" si="460"/>
        <v>2274</v>
      </c>
      <c r="S2662" s="355">
        <f t="shared" si="461"/>
        <v>2274</v>
      </c>
    </row>
    <row r="2663" spans="1:19" ht="13.5" thickBot="1" x14ac:dyDescent="0.25">
      <c r="A2663" s="353" t="s">
        <v>331</v>
      </c>
      <c r="B2663" s="353" t="s">
        <v>903</v>
      </c>
      <c r="C2663" s="353" t="s">
        <v>673</v>
      </c>
      <c r="E2663" s="353">
        <v>55</v>
      </c>
      <c r="F2663" s="353" t="s">
        <v>15</v>
      </c>
      <c r="G2663" s="354">
        <v>44523</v>
      </c>
      <c r="H2663" s="354">
        <v>44978.618321759262</v>
      </c>
      <c r="I2663" s="19" t="str">
        <f t="shared" si="451"/>
        <v>N</v>
      </c>
      <c r="J2663" s="19" t="str">
        <f t="shared" si="452"/>
        <v>N</v>
      </c>
      <c r="K2663" s="19" t="str">
        <f t="shared" si="453"/>
        <v>zzzz</v>
      </c>
      <c r="L2663" s="19" t="str">
        <f t="shared" si="454"/>
        <v>VZ</v>
      </c>
      <c r="M2663" s="353" t="str">
        <f t="shared" si="455"/>
        <v/>
      </c>
      <c r="N2663" s="356" t="str">
        <f t="shared" si="456"/>
        <v/>
      </c>
      <c r="O2663" s="356" t="str">
        <f t="shared" si="457"/>
        <v/>
      </c>
      <c r="P2663" s="353" t="str">
        <f t="shared" si="458"/>
        <v/>
      </c>
      <c r="Q2663" s="356">
        <f t="shared" si="459"/>
        <v>7</v>
      </c>
      <c r="R2663" s="356">
        <f t="shared" si="460"/>
        <v>2275</v>
      </c>
      <c r="S2663" s="356">
        <f t="shared" si="461"/>
        <v>2275</v>
      </c>
    </row>
    <row r="2664" spans="1:19" ht="13.5" thickBot="1" x14ac:dyDescent="0.25">
      <c r="A2664" s="19" t="s">
        <v>331</v>
      </c>
      <c r="B2664" s="19" t="s">
        <v>903</v>
      </c>
      <c r="C2664" s="19" t="s">
        <v>673</v>
      </c>
      <c r="E2664" s="353"/>
      <c r="F2664" s="19" t="s">
        <v>12</v>
      </c>
      <c r="G2664" s="354">
        <v>42854.430787037039</v>
      </c>
      <c r="H2664" s="354">
        <v>44777.505057870374</v>
      </c>
      <c r="I2664" s="19" t="str">
        <f t="shared" si="451"/>
        <v>N</v>
      </c>
      <c r="J2664" s="19" t="str">
        <f t="shared" si="452"/>
        <v>N</v>
      </c>
      <c r="K2664" s="19" t="str">
        <f t="shared" si="453"/>
        <v>zzzz</v>
      </c>
      <c r="L2664" s="19" t="str">
        <f t="shared" si="454"/>
        <v>VZ</v>
      </c>
      <c r="M2664" s="19" t="str">
        <f t="shared" si="455"/>
        <v/>
      </c>
      <c r="N2664" s="355" t="str">
        <f t="shared" si="456"/>
        <v/>
      </c>
      <c r="O2664" s="355" t="str">
        <f t="shared" si="457"/>
        <v/>
      </c>
      <c r="P2664" s="19" t="str">
        <f t="shared" si="458"/>
        <v/>
      </c>
      <c r="Q2664" s="355">
        <f t="shared" si="459"/>
        <v>8</v>
      </c>
      <c r="R2664" s="355">
        <f t="shared" si="460"/>
        <v>2276</v>
      </c>
      <c r="S2664" s="355">
        <f t="shared" si="461"/>
        <v>2276</v>
      </c>
    </row>
    <row r="2665" spans="1:19" ht="13.5" thickBot="1" x14ac:dyDescent="0.25">
      <c r="A2665" s="353" t="s">
        <v>331</v>
      </c>
      <c r="B2665" s="353" t="s">
        <v>903</v>
      </c>
      <c r="C2665" s="353" t="s">
        <v>673</v>
      </c>
      <c r="E2665" s="353"/>
      <c r="F2665" s="353" t="s">
        <v>13</v>
      </c>
      <c r="G2665" s="354">
        <v>43809.435104166667</v>
      </c>
      <c r="H2665" s="354">
        <v>44705.452951388892</v>
      </c>
      <c r="I2665" s="19" t="str">
        <f t="shared" si="451"/>
        <v>N</v>
      </c>
      <c r="J2665" s="19" t="str">
        <f t="shared" si="452"/>
        <v>N</v>
      </c>
      <c r="K2665" s="19" t="str">
        <f t="shared" si="453"/>
        <v>zzzz</v>
      </c>
      <c r="L2665" s="19" t="str">
        <f t="shared" si="454"/>
        <v>VZ</v>
      </c>
      <c r="M2665" s="353" t="str">
        <f t="shared" si="455"/>
        <v/>
      </c>
      <c r="N2665" s="356">
        <f t="shared" si="456"/>
        <v>9</v>
      </c>
      <c r="O2665" s="356" t="str">
        <f t="shared" si="457"/>
        <v/>
      </c>
      <c r="P2665" s="353" t="str">
        <f t="shared" si="458"/>
        <v/>
      </c>
      <c r="Q2665" s="356">
        <f t="shared" si="459"/>
        <v>9</v>
      </c>
      <c r="R2665" s="356">
        <f t="shared" si="460"/>
        <v>2277</v>
      </c>
      <c r="S2665" s="356">
        <f t="shared" si="461"/>
        <v>2277</v>
      </c>
    </row>
    <row r="2666" spans="1:19" ht="13.5" thickBot="1" x14ac:dyDescent="0.25">
      <c r="A2666" s="19" t="s">
        <v>221</v>
      </c>
      <c r="B2666" s="19" t="s">
        <v>1337</v>
      </c>
      <c r="C2666" s="19" t="s">
        <v>673</v>
      </c>
      <c r="E2666" s="353">
        <v>1</v>
      </c>
      <c r="F2666" s="19" t="s">
        <v>6</v>
      </c>
      <c r="G2666" s="354">
        <v>35656.612384259257</v>
      </c>
      <c r="H2666" s="354">
        <v>45470.351331018515</v>
      </c>
      <c r="I2666" s="19" t="str">
        <f t="shared" si="451"/>
        <v>N</v>
      </c>
      <c r="J2666" s="19" t="str">
        <f t="shared" si="452"/>
        <v>N</v>
      </c>
      <c r="K2666" s="19" t="str">
        <f t="shared" si="453"/>
        <v>zzzz</v>
      </c>
      <c r="L2666" s="19" t="str">
        <f t="shared" si="454"/>
        <v>WO</v>
      </c>
      <c r="M2666" s="19" t="str">
        <f t="shared" si="455"/>
        <v/>
      </c>
      <c r="N2666" s="355" t="str">
        <f t="shared" si="456"/>
        <v/>
      </c>
      <c r="O2666" s="355" t="str">
        <f t="shared" si="457"/>
        <v/>
      </c>
      <c r="P2666" s="19" t="str">
        <f t="shared" si="458"/>
        <v/>
      </c>
      <c r="Q2666" s="355">
        <f t="shared" si="459"/>
        <v>1</v>
      </c>
      <c r="R2666" s="355">
        <f t="shared" si="460"/>
        <v>2278</v>
      </c>
      <c r="S2666" s="355">
        <f t="shared" si="461"/>
        <v>2278</v>
      </c>
    </row>
    <row r="2667" spans="1:19" ht="13.5" thickBot="1" x14ac:dyDescent="0.25">
      <c r="A2667" s="19" t="s">
        <v>221</v>
      </c>
      <c r="B2667" s="19" t="s">
        <v>662</v>
      </c>
      <c r="C2667" s="19" t="s">
        <v>673</v>
      </c>
      <c r="E2667" s="353">
        <v>7</v>
      </c>
      <c r="F2667" s="19" t="s">
        <v>7</v>
      </c>
      <c r="G2667" s="354">
        <v>35656.612384259257</v>
      </c>
      <c r="H2667" s="354">
        <v>44407.499143518522</v>
      </c>
      <c r="I2667" s="19" t="str">
        <f t="shared" si="451"/>
        <v>N</v>
      </c>
      <c r="J2667" s="19" t="str">
        <f t="shared" si="452"/>
        <v>N</v>
      </c>
      <c r="K2667" s="19" t="str">
        <f t="shared" si="453"/>
        <v>zzzz</v>
      </c>
      <c r="L2667" s="19" t="str">
        <f t="shared" si="454"/>
        <v>WO</v>
      </c>
      <c r="M2667" s="19" t="str">
        <f t="shared" si="455"/>
        <v/>
      </c>
      <c r="N2667" s="355" t="str">
        <f t="shared" si="456"/>
        <v/>
      </c>
      <c r="O2667" s="355" t="str">
        <f t="shared" si="457"/>
        <v/>
      </c>
      <c r="P2667" s="19" t="str">
        <f t="shared" si="458"/>
        <v/>
      </c>
      <c r="Q2667" s="355">
        <f t="shared" si="459"/>
        <v>2</v>
      </c>
      <c r="R2667" s="355">
        <f t="shared" si="460"/>
        <v>2279</v>
      </c>
      <c r="S2667" s="355">
        <f t="shared" si="461"/>
        <v>2279</v>
      </c>
    </row>
    <row r="2668" spans="1:19" ht="13.5" thickBot="1" x14ac:dyDescent="0.25">
      <c r="A2668" s="353" t="s">
        <v>221</v>
      </c>
      <c r="B2668" s="353" t="s">
        <v>1337</v>
      </c>
      <c r="C2668" s="353" t="s">
        <v>673</v>
      </c>
      <c r="E2668" s="353">
        <v>1</v>
      </c>
      <c r="F2668" s="353" t="s">
        <v>8</v>
      </c>
      <c r="G2668" s="354">
        <v>35656.612384259257</v>
      </c>
      <c r="H2668" s="354">
        <v>45565.474212962959</v>
      </c>
      <c r="I2668" s="19" t="str">
        <f t="shared" si="451"/>
        <v>N</v>
      </c>
      <c r="J2668" s="19" t="str">
        <f t="shared" si="452"/>
        <v>N</v>
      </c>
      <c r="K2668" s="19" t="str">
        <f t="shared" si="453"/>
        <v>zzzz</v>
      </c>
      <c r="L2668" s="19" t="str">
        <f t="shared" si="454"/>
        <v>WO</v>
      </c>
      <c r="M2668" s="353" t="str">
        <f t="shared" si="455"/>
        <v/>
      </c>
      <c r="N2668" s="356" t="str">
        <f t="shared" si="456"/>
        <v/>
      </c>
      <c r="O2668" s="356" t="str">
        <f t="shared" si="457"/>
        <v/>
      </c>
      <c r="P2668" s="353" t="str">
        <f t="shared" si="458"/>
        <v/>
      </c>
      <c r="Q2668" s="356">
        <f t="shared" si="459"/>
        <v>3</v>
      </c>
      <c r="R2668" s="356">
        <f t="shared" si="460"/>
        <v>2280</v>
      </c>
      <c r="S2668" s="356">
        <f t="shared" si="461"/>
        <v>2280</v>
      </c>
    </row>
    <row r="2669" spans="1:19" ht="13.5" thickBot="1" x14ac:dyDescent="0.25">
      <c r="A2669" s="19" t="s">
        <v>221</v>
      </c>
      <c r="B2669" s="19" t="s">
        <v>1337</v>
      </c>
      <c r="C2669" s="19" t="s">
        <v>673</v>
      </c>
      <c r="E2669" s="353">
        <v>1</v>
      </c>
      <c r="F2669" s="19" t="s">
        <v>16</v>
      </c>
      <c r="G2669" s="354">
        <v>35656.612384259257</v>
      </c>
      <c r="H2669" s="354">
        <v>45582.623645833337</v>
      </c>
      <c r="I2669" s="19" t="str">
        <f t="shared" si="451"/>
        <v>N</v>
      </c>
      <c r="J2669" s="19" t="str">
        <f t="shared" si="452"/>
        <v>N</v>
      </c>
      <c r="K2669" s="19" t="str">
        <f t="shared" si="453"/>
        <v>zzzz</v>
      </c>
      <c r="L2669" s="19" t="str">
        <f t="shared" si="454"/>
        <v>WO</v>
      </c>
      <c r="M2669" s="19" t="str">
        <f t="shared" si="455"/>
        <v/>
      </c>
      <c r="N2669" s="355" t="str">
        <f t="shared" si="456"/>
        <v/>
      </c>
      <c r="O2669" s="355" t="str">
        <f t="shared" si="457"/>
        <v/>
      </c>
      <c r="P2669" s="19" t="str">
        <f t="shared" si="458"/>
        <v/>
      </c>
      <c r="Q2669" s="355">
        <f t="shared" si="459"/>
        <v>4</v>
      </c>
      <c r="R2669" s="355">
        <f t="shared" si="460"/>
        <v>2281</v>
      </c>
      <c r="S2669" s="355">
        <f t="shared" si="461"/>
        <v>2281</v>
      </c>
    </row>
    <row r="2670" spans="1:19" ht="13.5" thickBot="1" x14ac:dyDescent="0.25">
      <c r="A2670" s="19" t="s">
        <v>221</v>
      </c>
      <c r="B2670" s="19" t="s">
        <v>1337</v>
      </c>
      <c r="C2670" s="19" t="s">
        <v>673</v>
      </c>
      <c r="E2670" s="353">
        <v>1</v>
      </c>
      <c r="F2670" s="19" t="s">
        <v>9</v>
      </c>
      <c r="G2670" s="354">
        <v>39468.508773148147</v>
      </c>
      <c r="H2670" s="354">
        <v>45453.471574074072</v>
      </c>
      <c r="I2670" s="19" t="str">
        <f t="shared" si="451"/>
        <v>N</v>
      </c>
      <c r="J2670" s="19" t="str">
        <f t="shared" si="452"/>
        <v>N</v>
      </c>
      <c r="K2670" s="19" t="str">
        <f t="shared" si="453"/>
        <v>zzzz</v>
      </c>
      <c r="L2670" s="19" t="str">
        <f t="shared" si="454"/>
        <v>WO</v>
      </c>
      <c r="M2670" s="19" t="str">
        <f t="shared" si="455"/>
        <v/>
      </c>
      <c r="N2670" s="355" t="str">
        <f t="shared" si="456"/>
        <v/>
      </c>
      <c r="O2670" s="355" t="str">
        <f t="shared" si="457"/>
        <v/>
      </c>
      <c r="P2670" s="19" t="str">
        <f t="shared" si="458"/>
        <v/>
      </c>
      <c r="Q2670" s="355">
        <f t="shared" si="459"/>
        <v>5</v>
      </c>
      <c r="R2670" s="355">
        <f t="shared" si="460"/>
        <v>2282</v>
      </c>
      <c r="S2670" s="355">
        <f t="shared" si="461"/>
        <v>2282</v>
      </c>
    </row>
    <row r="2671" spans="1:19" ht="13.5" thickBot="1" x14ac:dyDescent="0.25">
      <c r="A2671" s="19" t="s">
        <v>221</v>
      </c>
      <c r="B2671" s="19" t="s">
        <v>661</v>
      </c>
      <c r="C2671" s="19" t="s">
        <v>673</v>
      </c>
      <c r="E2671" s="353"/>
      <c r="F2671" s="19" t="s">
        <v>10</v>
      </c>
      <c r="G2671" s="354">
        <v>35656.612384259257</v>
      </c>
      <c r="H2671" s="354">
        <v>45453.641481481478</v>
      </c>
      <c r="I2671" s="19" t="str">
        <f t="shared" si="451"/>
        <v>N</v>
      </c>
      <c r="J2671" s="19" t="str">
        <f t="shared" si="452"/>
        <v>N</v>
      </c>
      <c r="K2671" s="19" t="str">
        <f t="shared" si="453"/>
        <v>zzzz</v>
      </c>
      <c r="L2671" s="19" t="str">
        <f t="shared" si="454"/>
        <v>WO</v>
      </c>
      <c r="M2671" s="19" t="str">
        <f t="shared" si="455"/>
        <v/>
      </c>
      <c r="N2671" s="355" t="str">
        <f t="shared" si="456"/>
        <v/>
      </c>
      <c r="O2671" s="355" t="str">
        <f t="shared" si="457"/>
        <v/>
      </c>
      <c r="P2671" s="19" t="str">
        <f t="shared" si="458"/>
        <v/>
      </c>
      <c r="Q2671" s="355">
        <f t="shared" si="459"/>
        <v>6</v>
      </c>
      <c r="R2671" s="355">
        <f t="shared" si="460"/>
        <v>2283</v>
      </c>
      <c r="S2671" s="355">
        <f t="shared" si="461"/>
        <v>2283</v>
      </c>
    </row>
    <row r="2672" spans="1:19" ht="13.5" thickBot="1" x14ac:dyDescent="0.25">
      <c r="A2672" s="353" t="s">
        <v>221</v>
      </c>
      <c r="B2672" s="353" t="s">
        <v>1337</v>
      </c>
      <c r="C2672" s="353" t="s">
        <v>673</v>
      </c>
      <c r="E2672" s="353"/>
      <c r="F2672" s="353" t="s">
        <v>11</v>
      </c>
      <c r="G2672" s="354">
        <v>42870</v>
      </c>
      <c r="H2672" s="354">
        <v>45258.646296296298</v>
      </c>
      <c r="I2672" s="19" t="str">
        <f t="shared" si="451"/>
        <v>N</v>
      </c>
      <c r="J2672" s="19" t="str">
        <f t="shared" si="452"/>
        <v>N</v>
      </c>
      <c r="K2672" s="19" t="str">
        <f t="shared" si="453"/>
        <v>zzzz</v>
      </c>
      <c r="L2672" s="19" t="str">
        <f t="shared" si="454"/>
        <v>WO</v>
      </c>
      <c r="M2672" s="19" t="str">
        <f t="shared" si="455"/>
        <v/>
      </c>
      <c r="N2672" s="355" t="str">
        <f t="shared" si="456"/>
        <v/>
      </c>
      <c r="O2672" s="355" t="str">
        <f t="shared" si="457"/>
        <v/>
      </c>
      <c r="P2672" s="19" t="str">
        <f t="shared" si="458"/>
        <v/>
      </c>
      <c r="Q2672" s="355">
        <f t="shared" si="459"/>
        <v>7</v>
      </c>
      <c r="R2672" s="355">
        <f t="shared" si="460"/>
        <v>2284</v>
      </c>
      <c r="S2672" s="355">
        <f t="shared" si="461"/>
        <v>2284</v>
      </c>
    </row>
    <row r="2673" spans="1:19" ht="13.5" thickBot="1" x14ac:dyDescent="0.25">
      <c r="A2673" s="19" t="s">
        <v>221</v>
      </c>
      <c r="B2673" s="19" t="s">
        <v>1337</v>
      </c>
      <c r="C2673" s="19" t="s">
        <v>673</v>
      </c>
      <c r="E2673" s="353">
        <v>1</v>
      </c>
      <c r="F2673" s="19" t="s">
        <v>15</v>
      </c>
      <c r="G2673" s="354">
        <v>38105.466527777775</v>
      </c>
      <c r="H2673" s="354">
        <v>44937.634375000001</v>
      </c>
      <c r="I2673" s="19" t="str">
        <f t="shared" si="451"/>
        <v>N</v>
      </c>
      <c r="J2673" s="19" t="str">
        <f t="shared" si="452"/>
        <v>N</v>
      </c>
      <c r="K2673" s="19" t="str">
        <f t="shared" si="453"/>
        <v>zzzz</v>
      </c>
      <c r="L2673" s="19" t="str">
        <f t="shared" si="454"/>
        <v>WO</v>
      </c>
      <c r="M2673" s="19" t="str">
        <f t="shared" si="455"/>
        <v/>
      </c>
      <c r="N2673" s="355" t="str">
        <f t="shared" si="456"/>
        <v/>
      </c>
      <c r="O2673" s="355" t="str">
        <f t="shared" si="457"/>
        <v/>
      </c>
      <c r="P2673" s="19" t="str">
        <f t="shared" si="458"/>
        <v/>
      </c>
      <c r="Q2673" s="355">
        <f t="shared" si="459"/>
        <v>8</v>
      </c>
      <c r="R2673" s="355">
        <f t="shared" si="460"/>
        <v>2285</v>
      </c>
      <c r="S2673" s="355">
        <f t="shared" si="461"/>
        <v>2285</v>
      </c>
    </row>
    <row r="2674" spans="1:19" ht="13.5" thickBot="1" x14ac:dyDescent="0.25">
      <c r="A2674" s="19" t="s">
        <v>221</v>
      </c>
      <c r="B2674" s="19" t="s">
        <v>1337</v>
      </c>
      <c r="C2674" s="19" t="s">
        <v>673</v>
      </c>
      <c r="E2674" s="353">
        <v>5</v>
      </c>
      <c r="F2674" s="19" t="s">
        <v>12</v>
      </c>
      <c r="G2674" s="354">
        <v>35656.612384259257</v>
      </c>
      <c r="H2674" s="354">
        <v>45313.587476851855</v>
      </c>
      <c r="I2674" s="19" t="str">
        <f t="shared" si="451"/>
        <v>N</v>
      </c>
      <c r="J2674" s="19" t="str">
        <f t="shared" si="452"/>
        <v>N</v>
      </c>
      <c r="K2674" s="19" t="str">
        <f t="shared" si="453"/>
        <v>zzzz</v>
      </c>
      <c r="L2674" s="19" t="str">
        <f t="shared" si="454"/>
        <v>WO</v>
      </c>
      <c r="M2674" s="19" t="str">
        <f t="shared" si="455"/>
        <v/>
      </c>
      <c r="N2674" s="355" t="str">
        <f t="shared" si="456"/>
        <v/>
      </c>
      <c r="O2674" s="355" t="str">
        <f t="shared" si="457"/>
        <v/>
      </c>
      <c r="P2674" s="19" t="str">
        <f t="shared" si="458"/>
        <v/>
      </c>
      <c r="Q2674" s="355">
        <f t="shared" si="459"/>
        <v>9</v>
      </c>
      <c r="R2674" s="355">
        <f t="shared" si="460"/>
        <v>2286</v>
      </c>
      <c r="S2674" s="355">
        <f t="shared" si="461"/>
        <v>2286</v>
      </c>
    </row>
    <row r="2675" spans="1:19" ht="13.5" thickBot="1" x14ac:dyDescent="0.25">
      <c r="A2675" s="19" t="s">
        <v>221</v>
      </c>
      <c r="B2675" s="19" t="s">
        <v>1337</v>
      </c>
      <c r="C2675" s="19" t="s">
        <v>673</v>
      </c>
      <c r="E2675" s="353">
        <v>1</v>
      </c>
      <c r="F2675" s="19" t="s">
        <v>13</v>
      </c>
      <c r="G2675" s="354">
        <v>35656.612384259257</v>
      </c>
      <c r="H2675" s="354">
        <v>45776.466527777775</v>
      </c>
      <c r="I2675" s="19" t="str">
        <f t="shared" si="451"/>
        <v>N</v>
      </c>
      <c r="J2675" s="19" t="str">
        <f t="shared" si="452"/>
        <v>N</v>
      </c>
      <c r="K2675" s="19" t="str">
        <f t="shared" si="453"/>
        <v>zzzz</v>
      </c>
      <c r="L2675" s="19" t="str">
        <f t="shared" si="454"/>
        <v>WO</v>
      </c>
      <c r="M2675" s="19" t="str">
        <f t="shared" si="455"/>
        <v/>
      </c>
      <c r="N2675" s="355">
        <f t="shared" si="456"/>
        <v>10</v>
      </c>
      <c r="O2675" s="355" t="str">
        <f t="shared" si="457"/>
        <v/>
      </c>
      <c r="P2675" s="19" t="str">
        <f t="shared" si="458"/>
        <v/>
      </c>
      <c r="Q2675" s="355">
        <f t="shared" si="459"/>
        <v>10</v>
      </c>
      <c r="R2675" s="355">
        <f t="shared" si="460"/>
        <v>2287</v>
      </c>
      <c r="S2675" s="355">
        <f t="shared" si="461"/>
        <v>2287</v>
      </c>
    </row>
    <row r="2676" spans="1:19" ht="13.5" thickBot="1" x14ac:dyDescent="0.25">
      <c r="A2676" s="19" t="s">
        <v>267</v>
      </c>
      <c r="B2676" s="19" t="s">
        <v>668</v>
      </c>
      <c r="C2676" s="19" t="s">
        <v>673</v>
      </c>
      <c r="E2676" s="353">
        <v>38</v>
      </c>
      <c r="F2676" s="19" t="s">
        <v>6</v>
      </c>
      <c r="G2676" s="354">
        <v>45314.495833333334</v>
      </c>
      <c r="H2676" s="354">
        <v>45470.359907407408</v>
      </c>
      <c r="I2676" s="19" t="str">
        <f t="shared" si="451"/>
        <v>N</v>
      </c>
      <c r="J2676" s="19" t="str">
        <f t="shared" si="452"/>
        <v>N</v>
      </c>
      <c r="K2676" s="19" t="str">
        <f t="shared" si="453"/>
        <v>zzzz</v>
      </c>
      <c r="L2676" s="19" t="str">
        <f t="shared" si="454"/>
        <v>WT</v>
      </c>
      <c r="M2676" s="19" t="str">
        <f t="shared" si="455"/>
        <v/>
      </c>
      <c r="N2676" s="355" t="str">
        <f t="shared" si="456"/>
        <v/>
      </c>
      <c r="O2676" s="355" t="str">
        <f t="shared" si="457"/>
        <v/>
      </c>
      <c r="P2676" s="19" t="str">
        <f t="shared" si="458"/>
        <v/>
      </c>
      <c r="Q2676" s="355">
        <f t="shared" si="459"/>
        <v>1</v>
      </c>
      <c r="R2676" s="355">
        <f t="shared" si="460"/>
        <v>2288</v>
      </c>
      <c r="S2676" s="355">
        <f t="shared" si="461"/>
        <v>2288</v>
      </c>
    </row>
    <row r="2677" spans="1:19" ht="13.5" thickBot="1" x14ac:dyDescent="0.25">
      <c r="A2677" s="19" t="s">
        <v>267</v>
      </c>
      <c r="B2677" s="19" t="s">
        <v>668</v>
      </c>
      <c r="C2677" s="19" t="s">
        <v>673</v>
      </c>
      <c r="E2677" s="353"/>
      <c r="F2677" s="19" t="s">
        <v>7</v>
      </c>
      <c r="G2677" s="354">
        <v>44568.484247685185</v>
      </c>
      <c r="H2677" s="354">
        <v>44568.484247685185</v>
      </c>
      <c r="I2677" s="19" t="str">
        <f t="shared" si="451"/>
        <v>N</v>
      </c>
      <c r="J2677" s="19" t="str">
        <f t="shared" si="452"/>
        <v>N</v>
      </c>
      <c r="K2677" s="19" t="str">
        <f t="shared" si="453"/>
        <v>zzzz</v>
      </c>
      <c r="L2677" s="19" t="str">
        <f t="shared" si="454"/>
        <v>WT</v>
      </c>
      <c r="M2677" s="19" t="str">
        <f t="shared" si="455"/>
        <v/>
      </c>
      <c r="N2677" s="355" t="str">
        <f t="shared" si="456"/>
        <v/>
      </c>
      <c r="O2677" s="355" t="str">
        <f t="shared" si="457"/>
        <v/>
      </c>
      <c r="P2677" s="19" t="str">
        <f t="shared" si="458"/>
        <v/>
      </c>
      <c r="Q2677" s="355">
        <f t="shared" si="459"/>
        <v>2</v>
      </c>
      <c r="R2677" s="355">
        <f t="shared" si="460"/>
        <v>2289</v>
      </c>
      <c r="S2677" s="355">
        <f t="shared" si="461"/>
        <v>2289</v>
      </c>
    </row>
    <row r="2678" spans="1:19" ht="13.5" thickBot="1" x14ac:dyDescent="0.25">
      <c r="A2678" s="19" t="s">
        <v>267</v>
      </c>
      <c r="B2678" s="19" t="s">
        <v>668</v>
      </c>
      <c r="C2678" s="19" t="s">
        <v>673</v>
      </c>
      <c r="E2678" s="353">
        <v>27</v>
      </c>
      <c r="F2678" s="19" t="s">
        <v>8</v>
      </c>
      <c r="G2678" s="354">
        <v>44853.591574074075</v>
      </c>
      <c r="H2678" s="354">
        <v>45565.539467592593</v>
      </c>
      <c r="I2678" s="19" t="str">
        <f t="shared" si="451"/>
        <v>N</v>
      </c>
      <c r="J2678" s="19" t="str">
        <f t="shared" si="452"/>
        <v>N</v>
      </c>
      <c r="K2678" s="19" t="str">
        <f t="shared" si="453"/>
        <v>zzzz</v>
      </c>
      <c r="L2678" s="19" t="str">
        <f t="shared" si="454"/>
        <v>WT</v>
      </c>
      <c r="M2678" s="19" t="str">
        <f t="shared" si="455"/>
        <v/>
      </c>
      <c r="N2678" s="355" t="str">
        <f t="shared" si="456"/>
        <v/>
      </c>
      <c r="O2678" s="355" t="str">
        <f t="shared" si="457"/>
        <v/>
      </c>
      <c r="P2678" s="19" t="str">
        <f t="shared" si="458"/>
        <v/>
      </c>
      <c r="Q2678" s="355">
        <f t="shared" si="459"/>
        <v>3</v>
      </c>
      <c r="R2678" s="355">
        <f t="shared" si="460"/>
        <v>2290</v>
      </c>
      <c r="S2678" s="355">
        <f t="shared" si="461"/>
        <v>2290</v>
      </c>
    </row>
    <row r="2679" spans="1:19" ht="13.5" thickBot="1" x14ac:dyDescent="0.25">
      <c r="A2679" s="19" t="s">
        <v>267</v>
      </c>
      <c r="B2679" s="19" t="s">
        <v>668</v>
      </c>
      <c r="C2679" s="19" t="s">
        <v>673</v>
      </c>
      <c r="E2679" s="353">
        <v>46</v>
      </c>
      <c r="F2679" s="19" t="s">
        <v>16</v>
      </c>
      <c r="G2679" s="354">
        <v>44601.589155092595</v>
      </c>
      <c r="H2679" s="354">
        <v>45673.466157407405</v>
      </c>
      <c r="I2679" s="19" t="str">
        <f t="shared" si="451"/>
        <v>N</v>
      </c>
      <c r="J2679" s="19" t="str">
        <f t="shared" si="452"/>
        <v>N</v>
      </c>
      <c r="K2679" s="19" t="str">
        <f t="shared" si="453"/>
        <v>zzzz</v>
      </c>
      <c r="L2679" s="19" t="str">
        <f t="shared" si="454"/>
        <v>WT</v>
      </c>
      <c r="M2679" s="19" t="str">
        <f t="shared" si="455"/>
        <v/>
      </c>
      <c r="N2679" s="355" t="str">
        <f t="shared" si="456"/>
        <v/>
      </c>
      <c r="O2679" s="355" t="str">
        <f t="shared" si="457"/>
        <v/>
      </c>
      <c r="P2679" s="19" t="str">
        <f t="shared" si="458"/>
        <v/>
      </c>
      <c r="Q2679" s="355">
        <f t="shared" si="459"/>
        <v>4</v>
      </c>
      <c r="R2679" s="355">
        <f t="shared" si="460"/>
        <v>2291</v>
      </c>
      <c r="S2679" s="355">
        <f t="shared" si="461"/>
        <v>2291</v>
      </c>
    </row>
    <row r="2680" spans="1:19" ht="13.5" thickBot="1" x14ac:dyDescent="0.25">
      <c r="A2680" s="19" t="s">
        <v>267</v>
      </c>
      <c r="B2680" s="19" t="s">
        <v>668</v>
      </c>
      <c r="C2680" s="19" t="s">
        <v>673</v>
      </c>
      <c r="E2680" s="353">
        <v>39</v>
      </c>
      <c r="F2680" s="19" t="s">
        <v>9</v>
      </c>
      <c r="G2680" s="354">
        <v>45309.621307870373</v>
      </c>
      <c r="H2680" s="354">
        <v>45453.473067129627</v>
      </c>
      <c r="I2680" s="19" t="str">
        <f t="shared" si="451"/>
        <v>N</v>
      </c>
      <c r="J2680" s="19" t="str">
        <f t="shared" si="452"/>
        <v>N</v>
      </c>
      <c r="K2680" s="19" t="str">
        <f t="shared" si="453"/>
        <v>zzzz</v>
      </c>
      <c r="L2680" s="19" t="str">
        <f t="shared" si="454"/>
        <v>WT</v>
      </c>
      <c r="M2680" s="19" t="str">
        <f t="shared" si="455"/>
        <v/>
      </c>
      <c r="N2680" s="355" t="str">
        <f t="shared" si="456"/>
        <v/>
      </c>
      <c r="O2680" s="355" t="str">
        <f t="shared" si="457"/>
        <v/>
      </c>
      <c r="P2680" s="19" t="str">
        <f t="shared" si="458"/>
        <v/>
      </c>
      <c r="Q2680" s="355">
        <f t="shared" si="459"/>
        <v>5</v>
      </c>
      <c r="R2680" s="355">
        <f t="shared" si="460"/>
        <v>2292</v>
      </c>
      <c r="S2680" s="355">
        <f t="shared" si="461"/>
        <v>2292</v>
      </c>
    </row>
    <row r="2681" spans="1:19" ht="13.5" thickBot="1" x14ac:dyDescent="0.25">
      <c r="A2681" s="353" t="s">
        <v>267</v>
      </c>
      <c r="B2681" s="353" t="s">
        <v>667</v>
      </c>
      <c r="C2681" s="353" t="s">
        <v>673</v>
      </c>
      <c r="E2681" s="353"/>
      <c r="F2681" s="353" t="s">
        <v>10</v>
      </c>
      <c r="G2681" s="354">
        <v>43374.591620370367</v>
      </c>
      <c r="H2681" s="354">
        <v>45453.665520833332</v>
      </c>
      <c r="I2681" s="19" t="str">
        <f t="shared" si="451"/>
        <v>N</v>
      </c>
      <c r="J2681" s="19" t="str">
        <f t="shared" si="452"/>
        <v>N</v>
      </c>
      <c r="K2681" s="19" t="str">
        <f t="shared" si="453"/>
        <v>zzzz</v>
      </c>
      <c r="L2681" s="19" t="str">
        <f t="shared" si="454"/>
        <v>WT</v>
      </c>
      <c r="M2681" s="353" t="str">
        <f t="shared" si="455"/>
        <v/>
      </c>
      <c r="N2681" s="356" t="str">
        <f t="shared" si="456"/>
        <v/>
      </c>
      <c r="O2681" s="356" t="str">
        <f t="shared" si="457"/>
        <v/>
      </c>
      <c r="P2681" s="353" t="str">
        <f t="shared" si="458"/>
        <v/>
      </c>
      <c r="Q2681" s="356">
        <f t="shared" si="459"/>
        <v>6</v>
      </c>
      <c r="R2681" s="356">
        <f t="shared" si="460"/>
        <v>2293</v>
      </c>
      <c r="S2681" s="356">
        <f t="shared" si="461"/>
        <v>2293</v>
      </c>
    </row>
    <row r="2682" spans="1:19" ht="13.5" thickBot="1" x14ac:dyDescent="0.25">
      <c r="A2682" s="19" t="s">
        <v>267</v>
      </c>
      <c r="B2682" s="19" t="s">
        <v>668</v>
      </c>
      <c r="C2682" s="19" t="s">
        <v>673</v>
      </c>
      <c r="E2682" s="353"/>
      <c r="F2682" s="19" t="s">
        <v>11</v>
      </c>
      <c r="G2682" s="354">
        <v>44133.632708333331</v>
      </c>
      <c r="H2682" s="354">
        <v>45258.529710648145</v>
      </c>
      <c r="I2682" s="19" t="str">
        <f t="shared" si="451"/>
        <v>N</v>
      </c>
      <c r="J2682" s="19" t="str">
        <f t="shared" si="452"/>
        <v>N</v>
      </c>
      <c r="K2682" s="19" t="str">
        <f t="shared" si="453"/>
        <v>zzzz</v>
      </c>
      <c r="L2682" s="19" t="str">
        <f t="shared" si="454"/>
        <v>WT</v>
      </c>
      <c r="M2682" s="19" t="str">
        <f t="shared" si="455"/>
        <v/>
      </c>
      <c r="N2682" s="355" t="str">
        <f t="shared" si="456"/>
        <v/>
      </c>
      <c r="O2682" s="355" t="str">
        <f t="shared" si="457"/>
        <v/>
      </c>
      <c r="P2682" s="19" t="str">
        <f t="shared" si="458"/>
        <v/>
      </c>
      <c r="Q2682" s="355">
        <f t="shared" si="459"/>
        <v>7</v>
      </c>
      <c r="R2682" s="355">
        <f t="shared" si="460"/>
        <v>2294</v>
      </c>
      <c r="S2682" s="355">
        <f t="shared" si="461"/>
        <v>2294</v>
      </c>
    </row>
    <row r="2683" spans="1:19" ht="13.5" thickBot="1" x14ac:dyDescent="0.25">
      <c r="A2683" s="19" t="s">
        <v>267</v>
      </c>
      <c r="B2683" s="19" t="s">
        <v>668</v>
      </c>
      <c r="C2683" s="19" t="s">
        <v>673</v>
      </c>
      <c r="E2683" s="353">
        <v>72</v>
      </c>
      <c r="F2683" s="19" t="s">
        <v>15</v>
      </c>
      <c r="G2683" s="354">
        <v>44210.463182870371</v>
      </c>
      <c r="H2683" s="354">
        <v>44978.621817129628</v>
      </c>
      <c r="I2683" s="19" t="str">
        <f t="shared" si="451"/>
        <v>N</v>
      </c>
      <c r="J2683" s="19" t="str">
        <f t="shared" si="452"/>
        <v>N</v>
      </c>
      <c r="K2683" s="19" t="str">
        <f t="shared" si="453"/>
        <v>zzzz</v>
      </c>
      <c r="L2683" s="19" t="str">
        <f t="shared" si="454"/>
        <v>WT</v>
      </c>
      <c r="M2683" s="19" t="str">
        <f t="shared" si="455"/>
        <v/>
      </c>
      <c r="N2683" s="355" t="str">
        <f t="shared" si="456"/>
        <v/>
      </c>
      <c r="O2683" s="355" t="str">
        <f t="shared" si="457"/>
        <v/>
      </c>
      <c r="P2683" s="19" t="str">
        <f t="shared" si="458"/>
        <v/>
      </c>
      <c r="Q2683" s="355">
        <f t="shared" si="459"/>
        <v>8</v>
      </c>
      <c r="R2683" s="355">
        <f t="shared" si="460"/>
        <v>2295</v>
      </c>
      <c r="S2683" s="355">
        <f t="shared" si="461"/>
        <v>2295</v>
      </c>
    </row>
    <row r="2684" spans="1:19" ht="13.5" thickBot="1" x14ac:dyDescent="0.25">
      <c r="A2684" s="19" t="s">
        <v>267</v>
      </c>
      <c r="B2684" s="19" t="s">
        <v>668</v>
      </c>
      <c r="C2684" s="19" t="s">
        <v>673</v>
      </c>
      <c r="E2684" s="353"/>
      <c r="F2684" s="19" t="s">
        <v>12</v>
      </c>
      <c r="G2684" s="354">
        <v>43481.411203703705</v>
      </c>
      <c r="H2684" s="354">
        <v>44777.505555555559</v>
      </c>
      <c r="I2684" s="19" t="str">
        <f t="shared" si="451"/>
        <v>N</v>
      </c>
      <c r="J2684" s="19" t="str">
        <f t="shared" si="452"/>
        <v>N</v>
      </c>
      <c r="K2684" s="19" t="str">
        <f t="shared" si="453"/>
        <v>zzzz</v>
      </c>
      <c r="L2684" s="19" t="str">
        <f t="shared" si="454"/>
        <v>WT</v>
      </c>
      <c r="M2684" s="19" t="str">
        <f t="shared" si="455"/>
        <v/>
      </c>
      <c r="N2684" s="355" t="str">
        <f t="shared" si="456"/>
        <v/>
      </c>
      <c r="O2684" s="355" t="str">
        <f t="shared" si="457"/>
        <v/>
      </c>
      <c r="P2684" s="19" t="str">
        <f t="shared" si="458"/>
        <v/>
      </c>
      <c r="Q2684" s="355">
        <f t="shared" si="459"/>
        <v>9</v>
      </c>
      <c r="R2684" s="355">
        <f t="shared" si="460"/>
        <v>2296</v>
      </c>
      <c r="S2684" s="355">
        <f t="shared" si="461"/>
        <v>2296</v>
      </c>
    </row>
    <row r="2685" spans="1:19" ht="13.5" thickBot="1" x14ac:dyDescent="0.25">
      <c r="A2685" s="353" t="s">
        <v>267</v>
      </c>
      <c r="B2685" s="353" t="s">
        <v>668</v>
      </c>
      <c r="C2685" s="353" t="s">
        <v>673</v>
      </c>
      <c r="E2685" s="353"/>
      <c r="F2685" s="353" t="s">
        <v>13</v>
      </c>
      <c r="G2685" s="354">
        <v>37446.5075462963</v>
      </c>
      <c r="H2685" s="354">
        <v>45538.666863425926</v>
      </c>
      <c r="I2685" s="19" t="str">
        <f t="shared" si="451"/>
        <v>N</v>
      </c>
      <c r="J2685" s="19" t="str">
        <f t="shared" si="452"/>
        <v>N</v>
      </c>
      <c r="K2685" s="19" t="str">
        <f t="shared" si="453"/>
        <v>zzzz</v>
      </c>
      <c r="L2685" s="19" t="str">
        <f t="shared" si="454"/>
        <v>WT</v>
      </c>
      <c r="M2685" s="353" t="str">
        <f t="shared" si="455"/>
        <v/>
      </c>
      <c r="N2685" s="356">
        <f t="shared" si="456"/>
        <v>10</v>
      </c>
      <c r="O2685" s="356" t="str">
        <f t="shared" si="457"/>
        <v/>
      </c>
      <c r="P2685" s="353" t="str">
        <f t="shared" si="458"/>
        <v/>
      </c>
      <c r="Q2685" s="356">
        <f t="shared" si="459"/>
        <v>10</v>
      </c>
      <c r="R2685" s="356">
        <f t="shared" si="460"/>
        <v>2297</v>
      </c>
      <c r="S2685" s="356">
        <f t="shared" si="461"/>
        <v>2297</v>
      </c>
    </row>
    <row r="2686" spans="1:19" ht="13.5" thickBot="1" x14ac:dyDescent="0.25">
      <c r="A2686" s="353"/>
      <c r="B2686" s="353"/>
      <c r="C2686" s="353"/>
      <c r="E2686" s="353"/>
      <c r="F2686" s="353"/>
      <c r="I2686" s="19" t="str">
        <f t="shared" si="451"/>
        <v>N</v>
      </c>
      <c r="J2686" s="19" t="str">
        <f t="shared" si="452"/>
        <v>N</v>
      </c>
      <c r="K2686" s="19" t="str">
        <f t="shared" si="453"/>
        <v>zzzz</v>
      </c>
      <c r="L2686" s="19" t="str">
        <f t="shared" si="454"/>
        <v/>
      </c>
      <c r="M2686" s="19" t="str">
        <f t="shared" si="455"/>
        <v/>
      </c>
      <c r="N2686" s="355" t="str">
        <f t="shared" si="456"/>
        <v/>
      </c>
      <c r="O2686" s="355" t="str">
        <f t="shared" si="457"/>
        <v/>
      </c>
      <c r="P2686" s="19" t="str">
        <f t="shared" si="458"/>
        <v/>
      </c>
      <c r="Q2686" s="355">
        <f t="shared" si="459"/>
        <v>1</v>
      </c>
      <c r="R2686" s="355">
        <f t="shared" si="460"/>
        <v>2298</v>
      </c>
      <c r="S2686" s="355">
        <f t="shared" si="461"/>
        <v>2298</v>
      </c>
    </row>
    <row r="2687" spans="1:19" ht="13.5" thickBot="1" x14ac:dyDescent="0.25">
      <c r="A2687" s="353"/>
      <c r="B2687" s="353"/>
      <c r="C2687" s="353"/>
      <c r="E2687" s="353"/>
      <c r="F2687" s="353"/>
      <c r="I2687" s="19" t="str">
        <f t="shared" si="451"/>
        <v>N</v>
      </c>
      <c r="J2687" s="19" t="str">
        <f t="shared" si="452"/>
        <v>N</v>
      </c>
      <c r="K2687" s="19" t="str">
        <f t="shared" si="453"/>
        <v>zzzz</v>
      </c>
      <c r="L2687" s="19" t="str">
        <f t="shared" si="454"/>
        <v/>
      </c>
      <c r="M2687" s="19" t="str">
        <f t="shared" si="455"/>
        <v/>
      </c>
      <c r="N2687" s="355" t="str">
        <f t="shared" si="456"/>
        <v/>
      </c>
      <c r="O2687" s="355" t="str">
        <f t="shared" si="457"/>
        <v/>
      </c>
      <c r="P2687" s="19" t="str">
        <f t="shared" si="458"/>
        <v/>
      </c>
      <c r="Q2687" s="355">
        <f t="shared" si="459"/>
        <v>2</v>
      </c>
      <c r="R2687" s="355">
        <f t="shared" si="460"/>
        <v>2299</v>
      </c>
      <c r="S2687" s="355">
        <f t="shared" si="461"/>
        <v>2299</v>
      </c>
    </row>
    <row r="2688" spans="1:19" ht="13.5" thickBot="1" x14ac:dyDescent="0.25">
      <c r="A2688" s="19"/>
      <c r="B2688" s="19"/>
      <c r="C2688" s="19"/>
      <c r="E2688" s="353"/>
      <c r="F2688" s="19"/>
      <c r="I2688" s="19" t="str">
        <f t="shared" si="451"/>
        <v>N</v>
      </c>
      <c r="J2688" s="19" t="str">
        <f t="shared" si="452"/>
        <v>N</v>
      </c>
      <c r="K2688" s="19" t="str">
        <f t="shared" si="453"/>
        <v>zzzz</v>
      </c>
      <c r="L2688" s="19" t="str">
        <f t="shared" si="454"/>
        <v/>
      </c>
      <c r="M2688" s="19" t="str">
        <f t="shared" si="455"/>
        <v/>
      </c>
      <c r="N2688" s="355" t="str">
        <f t="shared" si="456"/>
        <v/>
      </c>
      <c r="O2688" s="355" t="str">
        <f t="shared" si="457"/>
        <v/>
      </c>
      <c r="P2688" s="19" t="str">
        <f t="shared" si="458"/>
        <v/>
      </c>
      <c r="Q2688" s="355">
        <f t="shared" si="459"/>
        <v>3</v>
      </c>
      <c r="R2688" s="355">
        <f t="shared" si="460"/>
        <v>2300</v>
      </c>
      <c r="S2688" s="355">
        <f t="shared" si="461"/>
        <v>2300</v>
      </c>
    </row>
    <row r="2689" spans="1:19" ht="13.5" thickBot="1" x14ac:dyDescent="0.25">
      <c r="A2689" s="19"/>
      <c r="B2689" s="19"/>
      <c r="C2689" s="19"/>
      <c r="E2689" s="353"/>
      <c r="F2689" s="19"/>
      <c r="I2689" s="19" t="str">
        <f t="shared" si="451"/>
        <v>N</v>
      </c>
      <c r="J2689" s="19" t="str">
        <f t="shared" si="452"/>
        <v>N</v>
      </c>
      <c r="K2689" s="19" t="str">
        <f t="shared" si="453"/>
        <v>zzzz</v>
      </c>
      <c r="L2689" s="19" t="str">
        <f t="shared" si="454"/>
        <v/>
      </c>
      <c r="M2689" s="19" t="str">
        <f t="shared" si="455"/>
        <v/>
      </c>
      <c r="N2689" s="355" t="str">
        <f t="shared" si="456"/>
        <v/>
      </c>
      <c r="O2689" s="355" t="str">
        <f t="shared" si="457"/>
        <v/>
      </c>
      <c r="P2689" s="19" t="str">
        <f t="shared" si="458"/>
        <v/>
      </c>
      <c r="Q2689" s="355">
        <f t="shared" si="459"/>
        <v>4</v>
      </c>
      <c r="R2689" s="355">
        <f t="shared" si="460"/>
        <v>2301</v>
      </c>
      <c r="S2689" s="355">
        <f t="shared" si="461"/>
        <v>2301</v>
      </c>
    </row>
    <row r="2690" spans="1:19" ht="13.5" thickBot="1" x14ac:dyDescent="0.25">
      <c r="A2690" s="19"/>
      <c r="B2690" s="19"/>
      <c r="C2690" s="19"/>
      <c r="E2690" s="353"/>
      <c r="F2690" s="19"/>
      <c r="I2690" s="19" t="str">
        <f t="shared" ref="I2690:I2753" si="462">IF((LEN(A2690)&gt;2),"J","N")</f>
        <v>N</v>
      </c>
      <c r="J2690" s="19" t="str">
        <f t="shared" ref="J2690:J2753" si="463">IF((D2690&gt;0),"J","N")</f>
        <v>N</v>
      </c>
      <c r="K2690" s="19" t="str">
        <f t="shared" ref="K2690:K2753" si="464">IF((D2690&gt;0),(MID(D2690,1,2)),"zzzz")</f>
        <v>zzzz</v>
      </c>
      <c r="L2690" s="19" t="str">
        <f t="shared" ref="L2690:L2753" si="465">MID(A2690,1,2)</f>
        <v/>
      </c>
      <c r="M2690" s="19" t="str">
        <f t="shared" ref="M2690:M2753" si="466">MID(A2690,3,1)</f>
        <v/>
      </c>
      <c r="N2690" s="355" t="str">
        <f t="shared" ref="N2690:N2753" si="467">IF(A2690=A2691,"",Q2690)</f>
        <v/>
      </c>
      <c r="O2690" s="355" t="str">
        <f t="shared" ref="O2690:O2753" si="468">IF(D2690=D2691,"",R2690)</f>
        <v/>
      </c>
      <c r="P2690" s="19" t="str">
        <f t="shared" ref="P2690:P2753" si="469">IF(K2690=K2691,"",S2690)</f>
        <v/>
      </c>
      <c r="Q2690" s="355">
        <f t="shared" ref="Q2690:Q2753" si="470">IF(A2690=A2689,Q2689+ 1,1)</f>
        <v>5</v>
      </c>
      <c r="R2690" s="355">
        <f t="shared" ref="R2690:R2753" si="471">IF(D2690=D2689,R2689+ 1,1)</f>
        <v>2302</v>
      </c>
      <c r="S2690" s="355">
        <f t="shared" ref="S2690:S2753" si="472">IF(K2690=K2689,S2689+ 1,1)</f>
        <v>2302</v>
      </c>
    </row>
    <row r="2691" spans="1:19" ht="13.5" thickBot="1" x14ac:dyDescent="0.25">
      <c r="A2691" s="353"/>
      <c r="B2691" s="353"/>
      <c r="C2691" s="353"/>
      <c r="E2691" s="353"/>
      <c r="F2691" s="353"/>
      <c r="I2691" s="19" t="str">
        <f t="shared" si="462"/>
        <v>N</v>
      </c>
      <c r="J2691" s="19" t="str">
        <f t="shared" si="463"/>
        <v>N</v>
      </c>
      <c r="K2691" s="19" t="str">
        <f t="shared" si="464"/>
        <v>zzzz</v>
      </c>
      <c r="L2691" s="19" t="str">
        <f t="shared" si="465"/>
        <v/>
      </c>
      <c r="M2691" s="19" t="str">
        <f t="shared" si="466"/>
        <v/>
      </c>
      <c r="N2691" s="355" t="str">
        <f t="shared" si="467"/>
        <v/>
      </c>
      <c r="O2691" s="355" t="str">
        <f t="shared" si="468"/>
        <v/>
      </c>
      <c r="P2691" s="19" t="str">
        <f t="shared" si="469"/>
        <v/>
      </c>
      <c r="Q2691" s="355">
        <f t="shared" si="470"/>
        <v>6</v>
      </c>
      <c r="R2691" s="355">
        <f t="shared" si="471"/>
        <v>2303</v>
      </c>
      <c r="S2691" s="355">
        <f t="shared" si="472"/>
        <v>2303</v>
      </c>
    </row>
    <row r="2692" spans="1:19" ht="13.5" thickBot="1" x14ac:dyDescent="0.25">
      <c r="A2692" s="19"/>
      <c r="B2692" s="19"/>
      <c r="C2692" s="19"/>
      <c r="E2692" s="353"/>
      <c r="F2692" s="19"/>
      <c r="I2692" s="19" t="str">
        <f t="shared" si="462"/>
        <v>N</v>
      </c>
      <c r="J2692" s="19" t="str">
        <f t="shared" si="463"/>
        <v>N</v>
      </c>
      <c r="K2692" s="19" t="str">
        <f t="shared" si="464"/>
        <v>zzzz</v>
      </c>
      <c r="L2692" s="19" t="str">
        <f t="shared" si="465"/>
        <v/>
      </c>
      <c r="M2692" s="19" t="str">
        <f t="shared" si="466"/>
        <v/>
      </c>
      <c r="N2692" s="355" t="str">
        <f t="shared" si="467"/>
        <v/>
      </c>
      <c r="O2692" s="355" t="str">
        <f t="shared" si="468"/>
        <v/>
      </c>
      <c r="P2692" s="19" t="str">
        <f t="shared" si="469"/>
        <v/>
      </c>
      <c r="Q2692" s="355">
        <f t="shared" si="470"/>
        <v>7</v>
      </c>
      <c r="R2692" s="355">
        <f t="shared" si="471"/>
        <v>2304</v>
      </c>
      <c r="S2692" s="355">
        <f t="shared" si="472"/>
        <v>2304</v>
      </c>
    </row>
    <row r="2693" spans="1:19" ht="13.5" thickBot="1" x14ac:dyDescent="0.25">
      <c r="A2693" s="353"/>
      <c r="B2693" s="353"/>
      <c r="C2693" s="353"/>
      <c r="E2693" s="353"/>
      <c r="F2693" s="353"/>
      <c r="I2693" s="19" t="str">
        <f t="shared" si="462"/>
        <v>N</v>
      </c>
      <c r="J2693" s="19" t="str">
        <f t="shared" si="463"/>
        <v>N</v>
      </c>
      <c r="K2693" s="19" t="str">
        <f t="shared" si="464"/>
        <v>zzzz</v>
      </c>
      <c r="L2693" s="19" t="str">
        <f t="shared" si="465"/>
        <v/>
      </c>
      <c r="M2693" s="19" t="str">
        <f t="shared" si="466"/>
        <v/>
      </c>
      <c r="N2693" s="355" t="str">
        <f t="shared" si="467"/>
        <v/>
      </c>
      <c r="O2693" s="355" t="str">
        <f t="shared" si="468"/>
        <v/>
      </c>
      <c r="P2693" s="19" t="str">
        <f t="shared" si="469"/>
        <v/>
      </c>
      <c r="Q2693" s="355">
        <f t="shared" si="470"/>
        <v>8</v>
      </c>
      <c r="R2693" s="355">
        <f t="shared" si="471"/>
        <v>2305</v>
      </c>
      <c r="S2693" s="355">
        <f t="shared" si="472"/>
        <v>2305</v>
      </c>
    </row>
    <row r="2694" spans="1:19" ht="13.5" thickBot="1" x14ac:dyDescent="0.25">
      <c r="A2694" s="19"/>
      <c r="B2694" s="19"/>
      <c r="C2694" s="19"/>
      <c r="E2694" s="353"/>
      <c r="F2694" s="19"/>
      <c r="I2694" s="19" t="str">
        <f t="shared" si="462"/>
        <v>N</v>
      </c>
      <c r="J2694" s="19" t="str">
        <f t="shared" si="463"/>
        <v>N</v>
      </c>
      <c r="K2694" s="19" t="str">
        <f t="shared" si="464"/>
        <v>zzzz</v>
      </c>
      <c r="L2694" s="19" t="str">
        <f t="shared" si="465"/>
        <v/>
      </c>
      <c r="M2694" s="19" t="str">
        <f t="shared" si="466"/>
        <v/>
      </c>
      <c r="N2694" s="355" t="str">
        <f t="shared" si="467"/>
        <v/>
      </c>
      <c r="O2694" s="355" t="str">
        <f t="shared" si="468"/>
        <v/>
      </c>
      <c r="P2694" s="19" t="str">
        <f t="shared" si="469"/>
        <v/>
      </c>
      <c r="Q2694" s="355">
        <f t="shared" si="470"/>
        <v>9</v>
      </c>
      <c r="R2694" s="355">
        <f t="shared" si="471"/>
        <v>2306</v>
      </c>
      <c r="S2694" s="355">
        <f t="shared" si="472"/>
        <v>2306</v>
      </c>
    </row>
    <row r="2695" spans="1:19" ht="13.5" thickBot="1" x14ac:dyDescent="0.25">
      <c r="A2695" s="19"/>
      <c r="B2695" s="19"/>
      <c r="C2695" s="19"/>
      <c r="E2695" s="357"/>
      <c r="F2695" s="19"/>
      <c r="I2695" s="19" t="str">
        <f t="shared" si="462"/>
        <v>N</v>
      </c>
      <c r="J2695" s="19" t="str">
        <f t="shared" si="463"/>
        <v>N</v>
      </c>
      <c r="K2695" s="19" t="str">
        <f t="shared" si="464"/>
        <v>zzzz</v>
      </c>
      <c r="L2695" s="19" t="str">
        <f t="shared" si="465"/>
        <v/>
      </c>
      <c r="M2695" s="19" t="str">
        <f t="shared" si="466"/>
        <v/>
      </c>
      <c r="N2695" s="355" t="str">
        <f t="shared" si="467"/>
        <v/>
      </c>
      <c r="O2695" s="355" t="str">
        <f t="shared" si="468"/>
        <v/>
      </c>
      <c r="P2695" s="19" t="str">
        <f t="shared" si="469"/>
        <v/>
      </c>
      <c r="Q2695" s="355">
        <f t="shared" si="470"/>
        <v>10</v>
      </c>
      <c r="R2695" s="355">
        <f t="shared" si="471"/>
        <v>2307</v>
      </c>
      <c r="S2695" s="355">
        <f t="shared" si="472"/>
        <v>2307</v>
      </c>
    </row>
    <row r="2696" spans="1:19" ht="13.5" thickBot="1" x14ac:dyDescent="0.25">
      <c r="A2696" s="19"/>
      <c r="B2696" s="19"/>
      <c r="C2696" s="19"/>
      <c r="E2696" s="353"/>
      <c r="F2696" s="19"/>
      <c r="I2696" s="19" t="str">
        <f t="shared" si="462"/>
        <v>N</v>
      </c>
      <c r="J2696" s="19" t="str">
        <f t="shared" si="463"/>
        <v>N</v>
      </c>
      <c r="K2696" s="19" t="str">
        <f t="shared" si="464"/>
        <v>zzzz</v>
      </c>
      <c r="L2696" s="19" t="str">
        <f t="shared" si="465"/>
        <v/>
      </c>
      <c r="M2696" s="19" t="str">
        <f t="shared" si="466"/>
        <v/>
      </c>
      <c r="N2696" s="355" t="str">
        <f t="shared" si="467"/>
        <v/>
      </c>
      <c r="O2696" s="355" t="str">
        <f t="shared" si="468"/>
        <v/>
      </c>
      <c r="P2696" s="19" t="str">
        <f t="shared" si="469"/>
        <v/>
      </c>
      <c r="Q2696" s="355">
        <f t="shared" si="470"/>
        <v>11</v>
      </c>
      <c r="R2696" s="355">
        <f t="shared" si="471"/>
        <v>2308</v>
      </c>
      <c r="S2696" s="355">
        <f t="shared" si="472"/>
        <v>2308</v>
      </c>
    </row>
    <row r="2697" spans="1:19" ht="13.5" thickBot="1" x14ac:dyDescent="0.25">
      <c r="A2697" s="19"/>
      <c r="B2697" s="19"/>
      <c r="C2697" s="19"/>
      <c r="E2697" s="353"/>
      <c r="F2697" s="19"/>
      <c r="I2697" s="19" t="str">
        <f t="shared" si="462"/>
        <v>N</v>
      </c>
      <c r="J2697" s="19" t="str">
        <f t="shared" si="463"/>
        <v>N</v>
      </c>
      <c r="K2697" s="19" t="str">
        <f t="shared" si="464"/>
        <v>zzzz</v>
      </c>
      <c r="L2697" s="19" t="str">
        <f t="shared" si="465"/>
        <v/>
      </c>
      <c r="M2697" s="19" t="str">
        <f t="shared" si="466"/>
        <v/>
      </c>
      <c r="N2697" s="355" t="str">
        <f t="shared" si="467"/>
        <v/>
      </c>
      <c r="O2697" s="355" t="str">
        <f t="shared" si="468"/>
        <v/>
      </c>
      <c r="P2697" s="19" t="str">
        <f t="shared" si="469"/>
        <v/>
      </c>
      <c r="Q2697" s="355">
        <f t="shared" si="470"/>
        <v>12</v>
      </c>
      <c r="R2697" s="355">
        <f t="shared" si="471"/>
        <v>2309</v>
      </c>
      <c r="S2697" s="355">
        <f t="shared" si="472"/>
        <v>2309</v>
      </c>
    </row>
    <row r="2698" spans="1:19" ht="13.5" thickBot="1" x14ac:dyDescent="0.25">
      <c r="A2698" s="19"/>
      <c r="B2698" s="19"/>
      <c r="C2698" s="19"/>
      <c r="E2698" s="353"/>
      <c r="F2698" s="19"/>
      <c r="I2698" s="19" t="str">
        <f t="shared" si="462"/>
        <v>N</v>
      </c>
      <c r="J2698" s="19" t="str">
        <f t="shared" si="463"/>
        <v>N</v>
      </c>
      <c r="K2698" s="19" t="str">
        <f t="shared" si="464"/>
        <v>zzzz</v>
      </c>
      <c r="L2698" s="19" t="str">
        <f t="shared" si="465"/>
        <v/>
      </c>
      <c r="M2698" s="19" t="str">
        <f t="shared" si="466"/>
        <v/>
      </c>
      <c r="N2698" s="355" t="str">
        <f t="shared" si="467"/>
        <v/>
      </c>
      <c r="O2698" s="355" t="str">
        <f t="shared" si="468"/>
        <v/>
      </c>
      <c r="P2698" s="19" t="str">
        <f t="shared" si="469"/>
        <v/>
      </c>
      <c r="Q2698" s="355">
        <f t="shared" si="470"/>
        <v>13</v>
      </c>
      <c r="R2698" s="355">
        <f t="shared" si="471"/>
        <v>2310</v>
      </c>
      <c r="S2698" s="355">
        <f t="shared" si="472"/>
        <v>2310</v>
      </c>
    </row>
    <row r="2699" spans="1:19" ht="13.5" thickBot="1" x14ac:dyDescent="0.25">
      <c r="A2699" s="19"/>
      <c r="B2699" s="19"/>
      <c r="C2699" s="19"/>
      <c r="E2699" s="353"/>
      <c r="F2699" s="19"/>
      <c r="I2699" s="19" t="str">
        <f t="shared" si="462"/>
        <v>N</v>
      </c>
      <c r="J2699" s="19" t="str">
        <f t="shared" si="463"/>
        <v>N</v>
      </c>
      <c r="K2699" s="19" t="str">
        <f t="shared" si="464"/>
        <v>zzzz</v>
      </c>
      <c r="L2699" s="19" t="str">
        <f t="shared" si="465"/>
        <v/>
      </c>
      <c r="M2699" s="19" t="str">
        <f t="shared" si="466"/>
        <v/>
      </c>
      <c r="N2699" s="355" t="str">
        <f t="shared" si="467"/>
        <v/>
      </c>
      <c r="O2699" s="355" t="str">
        <f t="shared" si="468"/>
        <v/>
      </c>
      <c r="P2699" s="19" t="str">
        <f t="shared" si="469"/>
        <v/>
      </c>
      <c r="Q2699" s="355">
        <f t="shared" si="470"/>
        <v>14</v>
      </c>
      <c r="R2699" s="355">
        <f t="shared" si="471"/>
        <v>2311</v>
      </c>
      <c r="S2699" s="355">
        <f t="shared" si="472"/>
        <v>2311</v>
      </c>
    </row>
    <row r="2700" spans="1:19" ht="13.5" thickBot="1" x14ac:dyDescent="0.25">
      <c r="A2700" s="19"/>
      <c r="B2700" s="19"/>
      <c r="C2700" s="19"/>
      <c r="E2700" s="357"/>
      <c r="F2700" s="19"/>
      <c r="I2700" s="19" t="str">
        <f t="shared" si="462"/>
        <v>N</v>
      </c>
      <c r="J2700" s="19" t="str">
        <f t="shared" si="463"/>
        <v>N</v>
      </c>
      <c r="K2700" s="19" t="str">
        <f t="shared" si="464"/>
        <v>zzzz</v>
      </c>
      <c r="L2700" s="19" t="str">
        <f t="shared" si="465"/>
        <v/>
      </c>
      <c r="M2700" s="19" t="str">
        <f t="shared" si="466"/>
        <v/>
      </c>
      <c r="N2700" s="355" t="str">
        <f t="shared" si="467"/>
        <v/>
      </c>
      <c r="O2700" s="355" t="str">
        <f t="shared" si="468"/>
        <v/>
      </c>
      <c r="P2700" s="19" t="str">
        <f t="shared" si="469"/>
        <v/>
      </c>
      <c r="Q2700" s="355">
        <f t="shared" si="470"/>
        <v>15</v>
      </c>
      <c r="R2700" s="355">
        <f t="shared" si="471"/>
        <v>2312</v>
      </c>
      <c r="S2700" s="355">
        <f t="shared" si="472"/>
        <v>2312</v>
      </c>
    </row>
    <row r="2701" spans="1:19" ht="13.5" thickBot="1" x14ac:dyDescent="0.25">
      <c r="A2701" s="353"/>
      <c r="B2701" s="353"/>
      <c r="C2701" s="353"/>
      <c r="E2701" s="353"/>
      <c r="F2701" s="353"/>
      <c r="I2701" s="19" t="str">
        <f t="shared" si="462"/>
        <v>N</v>
      </c>
      <c r="J2701" s="19" t="str">
        <f t="shared" si="463"/>
        <v>N</v>
      </c>
      <c r="K2701" s="19" t="str">
        <f t="shared" si="464"/>
        <v>zzzz</v>
      </c>
      <c r="L2701" s="19" t="str">
        <f t="shared" si="465"/>
        <v/>
      </c>
      <c r="M2701" s="19" t="str">
        <f t="shared" si="466"/>
        <v/>
      </c>
      <c r="N2701" s="355" t="str">
        <f t="shared" si="467"/>
        <v/>
      </c>
      <c r="O2701" s="355" t="str">
        <f t="shared" si="468"/>
        <v/>
      </c>
      <c r="P2701" s="19" t="str">
        <f t="shared" si="469"/>
        <v/>
      </c>
      <c r="Q2701" s="355">
        <f t="shared" si="470"/>
        <v>16</v>
      </c>
      <c r="R2701" s="355">
        <f t="shared" si="471"/>
        <v>2313</v>
      </c>
      <c r="S2701" s="355">
        <f t="shared" si="472"/>
        <v>2313</v>
      </c>
    </row>
    <row r="2702" spans="1:19" ht="13.5" thickBot="1" x14ac:dyDescent="0.25">
      <c r="A2702" s="19"/>
      <c r="B2702" s="19"/>
      <c r="C2702" s="19"/>
      <c r="E2702" s="353"/>
      <c r="F2702" s="19"/>
      <c r="I2702" s="19" t="str">
        <f t="shared" si="462"/>
        <v>N</v>
      </c>
      <c r="J2702" s="19" t="str">
        <f t="shared" si="463"/>
        <v>N</v>
      </c>
      <c r="K2702" s="19" t="str">
        <f t="shared" si="464"/>
        <v>zzzz</v>
      </c>
      <c r="L2702" s="19" t="str">
        <f t="shared" si="465"/>
        <v/>
      </c>
      <c r="M2702" s="19" t="str">
        <f t="shared" si="466"/>
        <v/>
      </c>
      <c r="N2702" s="355" t="str">
        <f t="shared" si="467"/>
        <v/>
      </c>
      <c r="O2702" s="355" t="str">
        <f t="shared" si="468"/>
        <v/>
      </c>
      <c r="P2702" s="19" t="str">
        <f t="shared" si="469"/>
        <v/>
      </c>
      <c r="Q2702" s="355">
        <f t="shared" si="470"/>
        <v>17</v>
      </c>
      <c r="R2702" s="355">
        <f t="shared" si="471"/>
        <v>2314</v>
      </c>
      <c r="S2702" s="355">
        <f t="shared" si="472"/>
        <v>2314</v>
      </c>
    </row>
    <row r="2703" spans="1:19" ht="13.5" thickBot="1" x14ac:dyDescent="0.25">
      <c r="A2703" s="353"/>
      <c r="B2703" s="353"/>
      <c r="C2703" s="353"/>
      <c r="E2703" s="353"/>
      <c r="F2703" s="353"/>
      <c r="I2703" s="19" t="str">
        <f t="shared" si="462"/>
        <v>N</v>
      </c>
      <c r="J2703" s="19" t="str">
        <f t="shared" si="463"/>
        <v>N</v>
      </c>
      <c r="K2703" s="19" t="str">
        <f t="shared" si="464"/>
        <v>zzzz</v>
      </c>
      <c r="L2703" s="19" t="str">
        <f t="shared" si="465"/>
        <v/>
      </c>
      <c r="M2703" s="19" t="str">
        <f t="shared" si="466"/>
        <v/>
      </c>
      <c r="N2703" s="355" t="str">
        <f t="shared" si="467"/>
        <v/>
      </c>
      <c r="O2703" s="355" t="str">
        <f t="shared" si="468"/>
        <v/>
      </c>
      <c r="P2703" s="19" t="str">
        <f t="shared" si="469"/>
        <v/>
      </c>
      <c r="Q2703" s="355">
        <f t="shared" si="470"/>
        <v>18</v>
      </c>
      <c r="R2703" s="355">
        <f t="shared" si="471"/>
        <v>2315</v>
      </c>
      <c r="S2703" s="355">
        <f t="shared" si="472"/>
        <v>2315</v>
      </c>
    </row>
    <row r="2704" spans="1:19" ht="13.5" thickBot="1" x14ac:dyDescent="0.25">
      <c r="A2704" s="19"/>
      <c r="B2704" s="19"/>
      <c r="C2704" s="19"/>
      <c r="E2704" s="353"/>
      <c r="F2704" s="19"/>
      <c r="I2704" s="19" t="str">
        <f t="shared" si="462"/>
        <v>N</v>
      </c>
      <c r="J2704" s="19" t="str">
        <f t="shared" si="463"/>
        <v>N</v>
      </c>
      <c r="K2704" s="19" t="str">
        <f t="shared" si="464"/>
        <v>zzzz</v>
      </c>
      <c r="L2704" s="19" t="str">
        <f t="shared" si="465"/>
        <v/>
      </c>
      <c r="M2704" s="19" t="str">
        <f t="shared" si="466"/>
        <v/>
      </c>
      <c r="N2704" s="355" t="str">
        <f t="shared" si="467"/>
        <v/>
      </c>
      <c r="O2704" s="355" t="str">
        <f t="shared" si="468"/>
        <v/>
      </c>
      <c r="P2704" s="19" t="str">
        <f t="shared" si="469"/>
        <v/>
      </c>
      <c r="Q2704" s="355">
        <f t="shared" si="470"/>
        <v>19</v>
      </c>
      <c r="R2704" s="355">
        <f t="shared" si="471"/>
        <v>2316</v>
      </c>
      <c r="S2704" s="355">
        <f t="shared" si="472"/>
        <v>2316</v>
      </c>
    </row>
    <row r="2705" spans="1:19" ht="13.5" thickBot="1" x14ac:dyDescent="0.25">
      <c r="A2705" s="19"/>
      <c r="B2705" s="19"/>
      <c r="C2705" s="19"/>
      <c r="E2705" s="353"/>
      <c r="F2705" s="19"/>
      <c r="I2705" s="19" t="str">
        <f t="shared" si="462"/>
        <v>N</v>
      </c>
      <c r="J2705" s="19" t="str">
        <f t="shared" si="463"/>
        <v>N</v>
      </c>
      <c r="K2705" s="19" t="str">
        <f t="shared" si="464"/>
        <v>zzzz</v>
      </c>
      <c r="L2705" s="19" t="str">
        <f t="shared" si="465"/>
        <v/>
      </c>
      <c r="M2705" s="19" t="str">
        <f t="shared" si="466"/>
        <v/>
      </c>
      <c r="N2705" s="355" t="str">
        <f t="shared" si="467"/>
        <v/>
      </c>
      <c r="O2705" s="355" t="str">
        <f t="shared" si="468"/>
        <v/>
      </c>
      <c r="P2705" s="19" t="str">
        <f t="shared" si="469"/>
        <v/>
      </c>
      <c r="Q2705" s="355">
        <f t="shared" si="470"/>
        <v>20</v>
      </c>
      <c r="R2705" s="355">
        <f t="shared" si="471"/>
        <v>2317</v>
      </c>
      <c r="S2705" s="355">
        <f t="shared" si="472"/>
        <v>2317</v>
      </c>
    </row>
    <row r="2706" spans="1:19" ht="13.5" thickBot="1" x14ac:dyDescent="0.25">
      <c r="A2706" s="19"/>
      <c r="B2706" s="19"/>
      <c r="C2706" s="19"/>
      <c r="E2706" s="353"/>
      <c r="F2706" s="19"/>
      <c r="I2706" s="19" t="str">
        <f t="shared" si="462"/>
        <v>N</v>
      </c>
      <c r="J2706" s="19" t="str">
        <f t="shared" si="463"/>
        <v>N</v>
      </c>
      <c r="K2706" s="19" t="str">
        <f t="shared" si="464"/>
        <v>zzzz</v>
      </c>
      <c r="L2706" s="19" t="str">
        <f t="shared" si="465"/>
        <v/>
      </c>
      <c r="M2706" s="19" t="str">
        <f t="shared" si="466"/>
        <v/>
      </c>
      <c r="N2706" s="355" t="str">
        <f t="shared" si="467"/>
        <v/>
      </c>
      <c r="O2706" s="355" t="str">
        <f t="shared" si="468"/>
        <v/>
      </c>
      <c r="P2706" s="19" t="str">
        <f t="shared" si="469"/>
        <v/>
      </c>
      <c r="Q2706" s="355">
        <f t="shared" si="470"/>
        <v>21</v>
      </c>
      <c r="R2706" s="355">
        <f t="shared" si="471"/>
        <v>2318</v>
      </c>
      <c r="S2706" s="355">
        <f t="shared" si="472"/>
        <v>2318</v>
      </c>
    </row>
    <row r="2707" spans="1:19" ht="13.5" thickBot="1" x14ac:dyDescent="0.25">
      <c r="A2707" s="353"/>
      <c r="B2707" s="353"/>
      <c r="C2707" s="353"/>
      <c r="E2707" s="353"/>
      <c r="F2707" s="353"/>
      <c r="I2707" s="19" t="str">
        <f t="shared" si="462"/>
        <v>N</v>
      </c>
      <c r="J2707" s="19" t="str">
        <f t="shared" si="463"/>
        <v>N</v>
      </c>
      <c r="K2707" s="19" t="str">
        <f t="shared" si="464"/>
        <v>zzzz</v>
      </c>
      <c r="L2707" s="19" t="str">
        <f t="shared" si="465"/>
        <v/>
      </c>
      <c r="M2707" s="19" t="str">
        <f t="shared" si="466"/>
        <v/>
      </c>
      <c r="N2707" s="355" t="str">
        <f t="shared" si="467"/>
        <v/>
      </c>
      <c r="O2707" s="355" t="str">
        <f t="shared" si="468"/>
        <v/>
      </c>
      <c r="P2707" s="19" t="str">
        <f t="shared" si="469"/>
        <v/>
      </c>
      <c r="Q2707" s="355">
        <f t="shared" si="470"/>
        <v>22</v>
      </c>
      <c r="R2707" s="355">
        <f t="shared" si="471"/>
        <v>2319</v>
      </c>
      <c r="S2707" s="355">
        <f t="shared" si="472"/>
        <v>2319</v>
      </c>
    </row>
    <row r="2708" spans="1:19" ht="13.5" thickBot="1" x14ac:dyDescent="0.25">
      <c r="A2708" s="19"/>
      <c r="B2708" s="19"/>
      <c r="C2708" s="19"/>
      <c r="E2708" s="353"/>
      <c r="F2708" s="19"/>
      <c r="I2708" s="19" t="str">
        <f t="shared" si="462"/>
        <v>N</v>
      </c>
      <c r="J2708" s="19" t="str">
        <f t="shared" si="463"/>
        <v>N</v>
      </c>
      <c r="K2708" s="19" t="str">
        <f t="shared" si="464"/>
        <v>zzzz</v>
      </c>
      <c r="L2708" s="19" t="str">
        <f t="shared" si="465"/>
        <v/>
      </c>
      <c r="M2708" s="19" t="str">
        <f t="shared" si="466"/>
        <v/>
      </c>
      <c r="N2708" s="355" t="str">
        <f t="shared" si="467"/>
        <v/>
      </c>
      <c r="O2708" s="355" t="str">
        <f t="shared" si="468"/>
        <v/>
      </c>
      <c r="P2708" s="19" t="str">
        <f t="shared" si="469"/>
        <v/>
      </c>
      <c r="Q2708" s="355">
        <f t="shared" si="470"/>
        <v>23</v>
      </c>
      <c r="R2708" s="355">
        <f t="shared" si="471"/>
        <v>2320</v>
      </c>
      <c r="S2708" s="355">
        <f t="shared" si="472"/>
        <v>2320</v>
      </c>
    </row>
    <row r="2709" spans="1:19" ht="13.5" thickBot="1" x14ac:dyDescent="0.25">
      <c r="A2709" s="19"/>
      <c r="B2709" s="19"/>
      <c r="C2709" s="19"/>
      <c r="E2709" s="353"/>
      <c r="F2709" s="19"/>
      <c r="I2709" s="19" t="str">
        <f t="shared" si="462"/>
        <v>N</v>
      </c>
      <c r="J2709" s="19" t="str">
        <f t="shared" si="463"/>
        <v>N</v>
      </c>
      <c r="K2709" s="19" t="str">
        <f t="shared" si="464"/>
        <v>zzzz</v>
      </c>
      <c r="L2709" s="19" t="str">
        <f t="shared" si="465"/>
        <v/>
      </c>
      <c r="M2709" s="19" t="str">
        <f t="shared" si="466"/>
        <v/>
      </c>
      <c r="N2709" s="355" t="str">
        <f t="shared" si="467"/>
        <v/>
      </c>
      <c r="O2709" s="355" t="str">
        <f t="shared" si="468"/>
        <v/>
      </c>
      <c r="P2709" s="19" t="str">
        <f t="shared" si="469"/>
        <v/>
      </c>
      <c r="Q2709" s="355">
        <f t="shared" si="470"/>
        <v>24</v>
      </c>
      <c r="R2709" s="355">
        <f t="shared" si="471"/>
        <v>2321</v>
      </c>
      <c r="S2709" s="355">
        <f t="shared" si="472"/>
        <v>2321</v>
      </c>
    </row>
    <row r="2710" spans="1:19" ht="13.5" thickBot="1" x14ac:dyDescent="0.25">
      <c r="A2710" s="19"/>
      <c r="B2710" s="19"/>
      <c r="C2710" s="19"/>
      <c r="E2710" s="353"/>
      <c r="F2710" s="19"/>
      <c r="I2710" s="19" t="str">
        <f t="shared" si="462"/>
        <v>N</v>
      </c>
      <c r="J2710" s="19" t="str">
        <f t="shared" si="463"/>
        <v>N</v>
      </c>
      <c r="K2710" s="19" t="str">
        <f t="shared" si="464"/>
        <v>zzzz</v>
      </c>
      <c r="L2710" s="19" t="str">
        <f t="shared" si="465"/>
        <v/>
      </c>
      <c r="M2710" s="19" t="str">
        <f t="shared" si="466"/>
        <v/>
      </c>
      <c r="N2710" s="355" t="str">
        <f t="shared" si="467"/>
        <v/>
      </c>
      <c r="O2710" s="355" t="str">
        <f t="shared" si="468"/>
        <v/>
      </c>
      <c r="P2710" s="19" t="str">
        <f t="shared" si="469"/>
        <v/>
      </c>
      <c r="Q2710" s="355">
        <f t="shared" si="470"/>
        <v>25</v>
      </c>
      <c r="R2710" s="355">
        <f t="shared" si="471"/>
        <v>2322</v>
      </c>
      <c r="S2710" s="355">
        <f t="shared" si="472"/>
        <v>2322</v>
      </c>
    </row>
    <row r="2711" spans="1:19" ht="13.5" thickBot="1" x14ac:dyDescent="0.25">
      <c r="A2711" s="19"/>
      <c r="B2711" s="19"/>
      <c r="C2711" s="19"/>
      <c r="E2711" s="353"/>
      <c r="F2711" s="19"/>
      <c r="I2711" s="19" t="str">
        <f t="shared" si="462"/>
        <v>N</v>
      </c>
      <c r="J2711" s="19" t="str">
        <f t="shared" si="463"/>
        <v>N</v>
      </c>
      <c r="K2711" s="19" t="str">
        <f t="shared" si="464"/>
        <v>zzzz</v>
      </c>
      <c r="L2711" s="19" t="str">
        <f t="shared" si="465"/>
        <v/>
      </c>
      <c r="M2711" s="19" t="str">
        <f t="shared" si="466"/>
        <v/>
      </c>
      <c r="N2711" s="355" t="str">
        <f t="shared" si="467"/>
        <v/>
      </c>
      <c r="O2711" s="355" t="str">
        <f t="shared" si="468"/>
        <v/>
      </c>
      <c r="P2711" s="19" t="str">
        <f t="shared" si="469"/>
        <v/>
      </c>
      <c r="Q2711" s="355">
        <f t="shared" si="470"/>
        <v>26</v>
      </c>
      <c r="R2711" s="355">
        <f t="shared" si="471"/>
        <v>2323</v>
      </c>
      <c r="S2711" s="355">
        <f t="shared" si="472"/>
        <v>2323</v>
      </c>
    </row>
    <row r="2712" spans="1:19" ht="13.5" thickBot="1" x14ac:dyDescent="0.25">
      <c r="A2712" s="353"/>
      <c r="B2712" s="353"/>
      <c r="C2712" s="353"/>
      <c r="E2712" s="353"/>
      <c r="F2712" s="353"/>
      <c r="I2712" s="19" t="str">
        <f t="shared" si="462"/>
        <v>N</v>
      </c>
      <c r="J2712" s="19" t="str">
        <f t="shared" si="463"/>
        <v>N</v>
      </c>
      <c r="K2712" s="19" t="str">
        <f t="shared" si="464"/>
        <v>zzzz</v>
      </c>
      <c r="L2712" s="19" t="str">
        <f t="shared" si="465"/>
        <v/>
      </c>
      <c r="M2712" s="19" t="str">
        <f t="shared" si="466"/>
        <v/>
      </c>
      <c r="N2712" s="355" t="str">
        <f t="shared" si="467"/>
        <v/>
      </c>
      <c r="O2712" s="355" t="str">
        <f t="shared" si="468"/>
        <v/>
      </c>
      <c r="P2712" s="19" t="str">
        <f t="shared" si="469"/>
        <v/>
      </c>
      <c r="Q2712" s="355">
        <f t="shared" si="470"/>
        <v>27</v>
      </c>
      <c r="R2712" s="355">
        <f t="shared" si="471"/>
        <v>2324</v>
      </c>
      <c r="S2712" s="355">
        <f t="shared" si="472"/>
        <v>2324</v>
      </c>
    </row>
    <row r="2713" spans="1:19" ht="13.5" thickBot="1" x14ac:dyDescent="0.25">
      <c r="A2713" s="19"/>
      <c r="B2713" s="19"/>
      <c r="C2713" s="19"/>
      <c r="E2713" s="353"/>
      <c r="F2713" s="19"/>
      <c r="I2713" s="19" t="str">
        <f t="shared" si="462"/>
        <v>N</v>
      </c>
      <c r="J2713" s="19" t="str">
        <f t="shared" si="463"/>
        <v>N</v>
      </c>
      <c r="K2713" s="19" t="str">
        <f t="shared" si="464"/>
        <v>zzzz</v>
      </c>
      <c r="L2713" s="19" t="str">
        <f t="shared" si="465"/>
        <v/>
      </c>
      <c r="M2713" s="19" t="str">
        <f t="shared" si="466"/>
        <v/>
      </c>
      <c r="N2713" s="355" t="str">
        <f t="shared" si="467"/>
        <v/>
      </c>
      <c r="O2713" s="355" t="str">
        <f t="shared" si="468"/>
        <v/>
      </c>
      <c r="P2713" s="19" t="str">
        <f t="shared" si="469"/>
        <v/>
      </c>
      <c r="Q2713" s="355">
        <f t="shared" si="470"/>
        <v>28</v>
      </c>
      <c r="R2713" s="355">
        <f t="shared" si="471"/>
        <v>2325</v>
      </c>
      <c r="S2713" s="355">
        <f t="shared" si="472"/>
        <v>2325</v>
      </c>
    </row>
    <row r="2714" spans="1:19" ht="13.5" thickBot="1" x14ac:dyDescent="0.25">
      <c r="A2714" s="19"/>
      <c r="B2714" s="19"/>
      <c r="C2714" s="19"/>
      <c r="E2714" s="353"/>
      <c r="F2714" s="19"/>
      <c r="I2714" s="19" t="str">
        <f t="shared" si="462"/>
        <v>N</v>
      </c>
      <c r="J2714" s="19" t="str">
        <f t="shared" si="463"/>
        <v>N</v>
      </c>
      <c r="K2714" s="19" t="str">
        <f t="shared" si="464"/>
        <v>zzzz</v>
      </c>
      <c r="L2714" s="19" t="str">
        <f t="shared" si="465"/>
        <v/>
      </c>
      <c r="M2714" s="19" t="str">
        <f t="shared" si="466"/>
        <v/>
      </c>
      <c r="N2714" s="355" t="str">
        <f t="shared" si="467"/>
        <v/>
      </c>
      <c r="O2714" s="355" t="str">
        <f t="shared" si="468"/>
        <v/>
      </c>
      <c r="P2714" s="19" t="str">
        <f t="shared" si="469"/>
        <v/>
      </c>
      <c r="Q2714" s="355">
        <f t="shared" si="470"/>
        <v>29</v>
      </c>
      <c r="R2714" s="355">
        <f t="shared" si="471"/>
        <v>2326</v>
      </c>
      <c r="S2714" s="355">
        <f t="shared" si="472"/>
        <v>2326</v>
      </c>
    </row>
    <row r="2715" spans="1:19" ht="13.5" thickBot="1" x14ac:dyDescent="0.25">
      <c r="A2715" s="19"/>
      <c r="B2715" s="19"/>
      <c r="C2715" s="19"/>
      <c r="E2715" s="353"/>
      <c r="F2715" s="19"/>
      <c r="I2715" s="19" t="str">
        <f t="shared" si="462"/>
        <v>N</v>
      </c>
      <c r="J2715" s="19" t="str">
        <f t="shared" si="463"/>
        <v>N</v>
      </c>
      <c r="K2715" s="19" t="str">
        <f t="shared" si="464"/>
        <v>zzzz</v>
      </c>
      <c r="L2715" s="19" t="str">
        <f t="shared" si="465"/>
        <v/>
      </c>
      <c r="M2715" s="19" t="str">
        <f t="shared" si="466"/>
        <v/>
      </c>
      <c r="N2715" s="355" t="str">
        <f t="shared" si="467"/>
        <v/>
      </c>
      <c r="O2715" s="355" t="str">
        <f t="shared" si="468"/>
        <v/>
      </c>
      <c r="P2715" s="19" t="str">
        <f t="shared" si="469"/>
        <v/>
      </c>
      <c r="Q2715" s="355">
        <f t="shared" si="470"/>
        <v>30</v>
      </c>
      <c r="R2715" s="355">
        <f t="shared" si="471"/>
        <v>2327</v>
      </c>
      <c r="S2715" s="355">
        <f t="shared" si="472"/>
        <v>2327</v>
      </c>
    </row>
    <row r="2716" spans="1:19" ht="13.5" thickBot="1" x14ac:dyDescent="0.25">
      <c r="A2716" s="19"/>
      <c r="B2716" s="19"/>
      <c r="C2716" s="19"/>
      <c r="E2716" s="353"/>
      <c r="F2716" s="19"/>
      <c r="I2716" s="19" t="str">
        <f t="shared" si="462"/>
        <v>N</v>
      </c>
      <c r="J2716" s="19" t="str">
        <f t="shared" si="463"/>
        <v>N</v>
      </c>
      <c r="K2716" s="19" t="str">
        <f t="shared" si="464"/>
        <v>zzzz</v>
      </c>
      <c r="L2716" s="19" t="str">
        <f t="shared" si="465"/>
        <v/>
      </c>
      <c r="M2716" s="19" t="str">
        <f t="shared" si="466"/>
        <v/>
      </c>
      <c r="N2716" s="355" t="str">
        <f t="shared" si="467"/>
        <v/>
      </c>
      <c r="O2716" s="355" t="str">
        <f t="shared" si="468"/>
        <v/>
      </c>
      <c r="P2716" s="19" t="str">
        <f t="shared" si="469"/>
        <v/>
      </c>
      <c r="Q2716" s="355">
        <f t="shared" si="470"/>
        <v>31</v>
      </c>
      <c r="R2716" s="355">
        <f t="shared" si="471"/>
        <v>2328</v>
      </c>
      <c r="S2716" s="355">
        <f t="shared" si="472"/>
        <v>2328</v>
      </c>
    </row>
    <row r="2717" spans="1:19" ht="13.5" thickBot="1" x14ac:dyDescent="0.25">
      <c r="A2717" s="19"/>
      <c r="B2717" s="19"/>
      <c r="C2717" s="19"/>
      <c r="E2717" s="353"/>
      <c r="F2717" s="19"/>
      <c r="I2717" s="19" t="str">
        <f t="shared" si="462"/>
        <v>N</v>
      </c>
      <c r="J2717" s="19" t="str">
        <f t="shared" si="463"/>
        <v>N</v>
      </c>
      <c r="K2717" s="19" t="str">
        <f t="shared" si="464"/>
        <v>zzzz</v>
      </c>
      <c r="L2717" s="19" t="str">
        <f t="shared" si="465"/>
        <v/>
      </c>
      <c r="M2717" s="19" t="str">
        <f t="shared" si="466"/>
        <v/>
      </c>
      <c r="N2717" s="355" t="str">
        <f t="shared" si="467"/>
        <v/>
      </c>
      <c r="O2717" s="355" t="str">
        <f t="shared" si="468"/>
        <v/>
      </c>
      <c r="P2717" s="19" t="str">
        <f t="shared" si="469"/>
        <v/>
      </c>
      <c r="Q2717" s="355">
        <f t="shared" si="470"/>
        <v>32</v>
      </c>
      <c r="R2717" s="355">
        <f t="shared" si="471"/>
        <v>2329</v>
      </c>
      <c r="S2717" s="355">
        <f t="shared" si="472"/>
        <v>2329</v>
      </c>
    </row>
    <row r="2718" spans="1:19" ht="13.5" thickBot="1" x14ac:dyDescent="0.25">
      <c r="A2718" s="19"/>
      <c r="B2718" s="19"/>
      <c r="C2718" s="19"/>
      <c r="E2718" s="353"/>
      <c r="F2718" s="19"/>
      <c r="I2718" s="19" t="str">
        <f t="shared" si="462"/>
        <v>N</v>
      </c>
      <c r="J2718" s="19" t="str">
        <f t="shared" si="463"/>
        <v>N</v>
      </c>
      <c r="K2718" s="19" t="str">
        <f t="shared" si="464"/>
        <v>zzzz</v>
      </c>
      <c r="L2718" s="19" t="str">
        <f t="shared" si="465"/>
        <v/>
      </c>
      <c r="M2718" s="19" t="str">
        <f t="shared" si="466"/>
        <v/>
      </c>
      <c r="N2718" s="355" t="str">
        <f t="shared" si="467"/>
        <v/>
      </c>
      <c r="O2718" s="355" t="str">
        <f t="shared" si="468"/>
        <v/>
      </c>
      <c r="P2718" s="19" t="str">
        <f t="shared" si="469"/>
        <v/>
      </c>
      <c r="Q2718" s="355">
        <f t="shared" si="470"/>
        <v>33</v>
      </c>
      <c r="R2718" s="355">
        <f t="shared" si="471"/>
        <v>2330</v>
      </c>
      <c r="S2718" s="355">
        <f t="shared" si="472"/>
        <v>2330</v>
      </c>
    </row>
    <row r="2719" spans="1:19" ht="13.5" thickBot="1" x14ac:dyDescent="0.25">
      <c r="A2719" s="19"/>
      <c r="B2719" s="19"/>
      <c r="C2719" s="19"/>
      <c r="E2719" s="353"/>
      <c r="F2719" s="19"/>
      <c r="I2719" s="19" t="str">
        <f t="shared" si="462"/>
        <v>N</v>
      </c>
      <c r="J2719" s="19" t="str">
        <f t="shared" si="463"/>
        <v>N</v>
      </c>
      <c r="K2719" s="19" t="str">
        <f t="shared" si="464"/>
        <v>zzzz</v>
      </c>
      <c r="L2719" s="19" t="str">
        <f t="shared" si="465"/>
        <v/>
      </c>
      <c r="M2719" s="19" t="str">
        <f t="shared" si="466"/>
        <v/>
      </c>
      <c r="N2719" s="355" t="str">
        <f t="shared" si="467"/>
        <v/>
      </c>
      <c r="O2719" s="355" t="str">
        <f t="shared" si="468"/>
        <v/>
      </c>
      <c r="P2719" s="19" t="str">
        <f t="shared" si="469"/>
        <v/>
      </c>
      <c r="Q2719" s="355">
        <f t="shared" si="470"/>
        <v>34</v>
      </c>
      <c r="R2719" s="355">
        <f t="shared" si="471"/>
        <v>2331</v>
      </c>
      <c r="S2719" s="355">
        <f t="shared" si="472"/>
        <v>2331</v>
      </c>
    </row>
    <row r="2720" spans="1:19" ht="13.5" thickBot="1" x14ac:dyDescent="0.25">
      <c r="A2720" s="19"/>
      <c r="B2720" s="19"/>
      <c r="C2720" s="19"/>
      <c r="E2720" s="353"/>
      <c r="F2720" s="19"/>
      <c r="I2720" s="19" t="str">
        <f t="shared" si="462"/>
        <v>N</v>
      </c>
      <c r="J2720" s="19" t="str">
        <f t="shared" si="463"/>
        <v>N</v>
      </c>
      <c r="K2720" s="19" t="str">
        <f t="shared" si="464"/>
        <v>zzzz</v>
      </c>
      <c r="L2720" s="19" t="str">
        <f t="shared" si="465"/>
        <v/>
      </c>
      <c r="M2720" s="19" t="str">
        <f t="shared" si="466"/>
        <v/>
      </c>
      <c r="N2720" s="355" t="str">
        <f t="shared" si="467"/>
        <v/>
      </c>
      <c r="O2720" s="355" t="str">
        <f t="shared" si="468"/>
        <v/>
      </c>
      <c r="P2720" s="19" t="str">
        <f t="shared" si="469"/>
        <v/>
      </c>
      <c r="Q2720" s="355">
        <f t="shared" si="470"/>
        <v>35</v>
      </c>
      <c r="R2720" s="355">
        <f t="shared" si="471"/>
        <v>2332</v>
      </c>
      <c r="S2720" s="355">
        <f t="shared" si="472"/>
        <v>2332</v>
      </c>
    </row>
    <row r="2721" spans="1:19" ht="13.5" thickBot="1" x14ac:dyDescent="0.25">
      <c r="A2721" s="19"/>
      <c r="B2721" s="19"/>
      <c r="C2721" s="19"/>
      <c r="E2721" s="353"/>
      <c r="F2721" s="19"/>
      <c r="I2721" s="19" t="str">
        <f t="shared" si="462"/>
        <v>N</v>
      </c>
      <c r="J2721" s="19" t="str">
        <f t="shared" si="463"/>
        <v>N</v>
      </c>
      <c r="K2721" s="19" t="str">
        <f t="shared" si="464"/>
        <v>zzzz</v>
      </c>
      <c r="L2721" s="19" t="str">
        <f t="shared" si="465"/>
        <v/>
      </c>
      <c r="M2721" s="19" t="str">
        <f t="shared" si="466"/>
        <v/>
      </c>
      <c r="N2721" s="355" t="str">
        <f t="shared" si="467"/>
        <v/>
      </c>
      <c r="O2721" s="355" t="str">
        <f t="shared" si="468"/>
        <v/>
      </c>
      <c r="P2721" s="19" t="str">
        <f t="shared" si="469"/>
        <v/>
      </c>
      <c r="Q2721" s="355">
        <f t="shared" si="470"/>
        <v>36</v>
      </c>
      <c r="R2721" s="355">
        <f t="shared" si="471"/>
        <v>2333</v>
      </c>
      <c r="S2721" s="355">
        <f t="shared" si="472"/>
        <v>2333</v>
      </c>
    </row>
    <row r="2722" spans="1:19" ht="13.5" thickBot="1" x14ac:dyDescent="0.25">
      <c r="A2722" s="19"/>
      <c r="B2722" s="19"/>
      <c r="C2722" s="19"/>
      <c r="E2722" s="353"/>
      <c r="F2722" s="19"/>
      <c r="I2722" s="19" t="str">
        <f t="shared" si="462"/>
        <v>N</v>
      </c>
      <c r="J2722" s="19" t="str">
        <f t="shared" si="463"/>
        <v>N</v>
      </c>
      <c r="K2722" s="19" t="str">
        <f t="shared" si="464"/>
        <v>zzzz</v>
      </c>
      <c r="L2722" s="19" t="str">
        <f t="shared" si="465"/>
        <v/>
      </c>
      <c r="M2722" s="19" t="str">
        <f t="shared" si="466"/>
        <v/>
      </c>
      <c r="N2722" s="355" t="str">
        <f t="shared" si="467"/>
        <v/>
      </c>
      <c r="O2722" s="355" t="str">
        <f t="shared" si="468"/>
        <v/>
      </c>
      <c r="P2722" s="19" t="str">
        <f t="shared" si="469"/>
        <v/>
      </c>
      <c r="Q2722" s="355">
        <f t="shared" si="470"/>
        <v>37</v>
      </c>
      <c r="R2722" s="355">
        <f t="shared" si="471"/>
        <v>2334</v>
      </c>
      <c r="S2722" s="355">
        <f t="shared" si="472"/>
        <v>2334</v>
      </c>
    </row>
    <row r="2723" spans="1:19" ht="13.5" thickBot="1" x14ac:dyDescent="0.25">
      <c r="A2723" s="19"/>
      <c r="B2723" s="19"/>
      <c r="C2723" s="19"/>
      <c r="E2723" s="353"/>
      <c r="F2723" s="19"/>
      <c r="I2723" s="19" t="str">
        <f t="shared" si="462"/>
        <v>N</v>
      </c>
      <c r="J2723" s="19" t="str">
        <f t="shared" si="463"/>
        <v>N</v>
      </c>
      <c r="K2723" s="19" t="str">
        <f t="shared" si="464"/>
        <v>zzzz</v>
      </c>
      <c r="L2723" s="19" t="str">
        <f t="shared" si="465"/>
        <v/>
      </c>
      <c r="M2723" s="19" t="str">
        <f t="shared" si="466"/>
        <v/>
      </c>
      <c r="N2723" s="355" t="str">
        <f t="shared" si="467"/>
        <v/>
      </c>
      <c r="O2723" s="355" t="str">
        <f t="shared" si="468"/>
        <v/>
      </c>
      <c r="P2723" s="19" t="str">
        <f t="shared" si="469"/>
        <v/>
      </c>
      <c r="Q2723" s="355">
        <f t="shared" si="470"/>
        <v>38</v>
      </c>
      <c r="R2723" s="355">
        <f t="shared" si="471"/>
        <v>2335</v>
      </c>
      <c r="S2723" s="355">
        <f t="shared" si="472"/>
        <v>2335</v>
      </c>
    </row>
    <row r="2724" spans="1:19" ht="13.5" thickBot="1" x14ac:dyDescent="0.25">
      <c r="A2724" s="19"/>
      <c r="B2724" s="19"/>
      <c r="C2724" s="19"/>
      <c r="E2724" s="353"/>
      <c r="F2724" s="19"/>
      <c r="I2724" s="19" t="str">
        <f t="shared" si="462"/>
        <v>N</v>
      </c>
      <c r="J2724" s="19" t="str">
        <f t="shared" si="463"/>
        <v>N</v>
      </c>
      <c r="K2724" s="19" t="str">
        <f t="shared" si="464"/>
        <v>zzzz</v>
      </c>
      <c r="L2724" s="19" t="str">
        <f t="shared" si="465"/>
        <v/>
      </c>
      <c r="M2724" s="19" t="str">
        <f t="shared" si="466"/>
        <v/>
      </c>
      <c r="N2724" s="355" t="str">
        <f t="shared" si="467"/>
        <v/>
      </c>
      <c r="O2724" s="355" t="str">
        <f t="shared" si="468"/>
        <v/>
      </c>
      <c r="P2724" s="19" t="str">
        <f t="shared" si="469"/>
        <v/>
      </c>
      <c r="Q2724" s="355">
        <f t="shared" si="470"/>
        <v>39</v>
      </c>
      <c r="R2724" s="355">
        <f t="shared" si="471"/>
        <v>2336</v>
      </c>
      <c r="S2724" s="355">
        <f t="shared" si="472"/>
        <v>2336</v>
      </c>
    </row>
    <row r="2725" spans="1:19" ht="13.5" thickBot="1" x14ac:dyDescent="0.25">
      <c r="A2725" s="19"/>
      <c r="B2725" s="19"/>
      <c r="C2725" s="19"/>
      <c r="E2725" s="353"/>
      <c r="F2725" s="19"/>
      <c r="I2725" s="19" t="str">
        <f t="shared" si="462"/>
        <v>N</v>
      </c>
      <c r="J2725" s="19" t="str">
        <f t="shared" si="463"/>
        <v>N</v>
      </c>
      <c r="K2725" s="19" t="str">
        <f t="shared" si="464"/>
        <v>zzzz</v>
      </c>
      <c r="L2725" s="19" t="str">
        <f t="shared" si="465"/>
        <v/>
      </c>
      <c r="M2725" s="19" t="str">
        <f t="shared" si="466"/>
        <v/>
      </c>
      <c r="N2725" s="355" t="str">
        <f t="shared" si="467"/>
        <v/>
      </c>
      <c r="O2725" s="355" t="str">
        <f t="shared" si="468"/>
        <v/>
      </c>
      <c r="P2725" s="19" t="str">
        <f t="shared" si="469"/>
        <v/>
      </c>
      <c r="Q2725" s="355">
        <f t="shared" si="470"/>
        <v>40</v>
      </c>
      <c r="R2725" s="355">
        <f t="shared" si="471"/>
        <v>2337</v>
      </c>
      <c r="S2725" s="355">
        <f t="shared" si="472"/>
        <v>2337</v>
      </c>
    </row>
    <row r="2726" spans="1:19" ht="13.5" thickBot="1" x14ac:dyDescent="0.25">
      <c r="A2726" s="19"/>
      <c r="B2726" s="19"/>
      <c r="C2726" s="19"/>
      <c r="E2726" s="353"/>
      <c r="F2726" s="19"/>
      <c r="I2726" s="19" t="str">
        <f t="shared" si="462"/>
        <v>N</v>
      </c>
      <c r="J2726" s="19" t="str">
        <f t="shared" si="463"/>
        <v>N</v>
      </c>
      <c r="K2726" s="19" t="str">
        <f t="shared" si="464"/>
        <v>zzzz</v>
      </c>
      <c r="L2726" s="19" t="str">
        <f t="shared" si="465"/>
        <v/>
      </c>
      <c r="M2726" s="19" t="str">
        <f t="shared" si="466"/>
        <v/>
      </c>
      <c r="N2726" s="355" t="str">
        <f t="shared" si="467"/>
        <v/>
      </c>
      <c r="O2726" s="355" t="str">
        <f t="shared" si="468"/>
        <v/>
      </c>
      <c r="P2726" s="19" t="str">
        <f t="shared" si="469"/>
        <v/>
      </c>
      <c r="Q2726" s="355">
        <f t="shared" si="470"/>
        <v>41</v>
      </c>
      <c r="R2726" s="355">
        <f t="shared" si="471"/>
        <v>2338</v>
      </c>
      <c r="S2726" s="355">
        <f t="shared" si="472"/>
        <v>2338</v>
      </c>
    </row>
    <row r="2727" spans="1:19" ht="13.5" thickBot="1" x14ac:dyDescent="0.25">
      <c r="A2727" s="19"/>
      <c r="B2727" s="19"/>
      <c r="C2727" s="19"/>
      <c r="E2727" s="353"/>
      <c r="F2727" s="19"/>
      <c r="I2727" s="19" t="str">
        <f t="shared" si="462"/>
        <v>N</v>
      </c>
      <c r="J2727" s="19" t="str">
        <f t="shared" si="463"/>
        <v>N</v>
      </c>
      <c r="K2727" s="19" t="str">
        <f t="shared" si="464"/>
        <v>zzzz</v>
      </c>
      <c r="L2727" s="19" t="str">
        <f t="shared" si="465"/>
        <v/>
      </c>
      <c r="M2727" s="19" t="str">
        <f t="shared" si="466"/>
        <v/>
      </c>
      <c r="N2727" s="355" t="str">
        <f t="shared" si="467"/>
        <v/>
      </c>
      <c r="O2727" s="355" t="str">
        <f t="shared" si="468"/>
        <v/>
      </c>
      <c r="P2727" s="19" t="str">
        <f t="shared" si="469"/>
        <v/>
      </c>
      <c r="Q2727" s="355">
        <f t="shared" si="470"/>
        <v>42</v>
      </c>
      <c r="R2727" s="355">
        <f t="shared" si="471"/>
        <v>2339</v>
      </c>
      <c r="S2727" s="355">
        <f t="shared" si="472"/>
        <v>2339</v>
      </c>
    </row>
    <row r="2728" spans="1:19" ht="13.5" thickBot="1" x14ac:dyDescent="0.25">
      <c r="A2728" s="19"/>
      <c r="B2728" s="19"/>
      <c r="C2728" s="19"/>
      <c r="E2728" s="353"/>
      <c r="F2728" s="19"/>
      <c r="I2728" s="19" t="str">
        <f t="shared" si="462"/>
        <v>N</v>
      </c>
      <c r="J2728" s="19" t="str">
        <f t="shared" si="463"/>
        <v>N</v>
      </c>
      <c r="K2728" s="19" t="str">
        <f t="shared" si="464"/>
        <v>zzzz</v>
      </c>
      <c r="L2728" s="19" t="str">
        <f t="shared" si="465"/>
        <v/>
      </c>
      <c r="M2728" s="19" t="str">
        <f t="shared" si="466"/>
        <v/>
      </c>
      <c r="N2728" s="355" t="str">
        <f t="shared" si="467"/>
        <v/>
      </c>
      <c r="O2728" s="355" t="str">
        <f t="shared" si="468"/>
        <v/>
      </c>
      <c r="P2728" s="19" t="str">
        <f t="shared" si="469"/>
        <v/>
      </c>
      <c r="Q2728" s="355">
        <f t="shared" si="470"/>
        <v>43</v>
      </c>
      <c r="R2728" s="355">
        <f t="shared" si="471"/>
        <v>2340</v>
      </c>
      <c r="S2728" s="355">
        <f t="shared" si="472"/>
        <v>2340</v>
      </c>
    </row>
    <row r="2729" spans="1:19" ht="13.5" thickBot="1" x14ac:dyDescent="0.25">
      <c r="A2729" s="19"/>
      <c r="B2729" s="19"/>
      <c r="C2729" s="19"/>
      <c r="E2729" s="353"/>
      <c r="F2729" s="19"/>
      <c r="I2729" s="19" t="str">
        <f t="shared" si="462"/>
        <v>N</v>
      </c>
      <c r="J2729" s="19" t="str">
        <f t="shared" si="463"/>
        <v>N</v>
      </c>
      <c r="K2729" s="19" t="str">
        <f t="shared" si="464"/>
        <v>zzzz</v>
      </c>
      <c r="L2729" s="19" t="str">
        <f t="shared" si="465"/>
        <v/>
      </c>
      <c r="M2729" s="19" t="str">
        <f t="shared" si="466"/>
        <v/>
      </c>
      <c r="N2729" s="355" t="str">
        <f t="shared" si="467"/>
        <v/>
      </c>
      <c r="O2729" s="355" t="str">
        <f t="shared" si="468"/>
        <v/>
      </c>
      <c r="P2729" s="19" t="str">
        <f t="shared" si="469"/>
        <v/>
      </c>
      <c r="Q2729" s="355">
        <f t="shared" si="470"/>
        <v>44</v>
      </c>
      <c r="R2729" s="355">
        <f t="shared" si="471"/>
        <v>2341</v>
      </c>
      <c r="S2729" s="355">
        <f t="shared" si="472"/>
        <v>2341</v>
      </c>
    </row>
    <row r="2730" spans="1:19" ht="13.5" thickBot="1" x14ac:dyDescent="0.25">
      <c r="A2730" s="353"/>
      <c r="B2730" s="353"/>
      <c r="C2730" s="353"/>
      <c r="E2730" s="353"/>
      <c r="F2730" s="353"/>
      <c r="I2730" s="19" t="str">
        <f t="shared" si="462"/>
        <v>N</v>
      </c>
      <c r="J2730" s="19" t="str">
        <f t="shared" si="463"/>
        <v>N</v>
      </c>
      <c r="K2730" s="19" t="str">
        <f t="shared" si="464"/>
        <v>zzzz</v>
      </c>
      <c r="L2730" s="19" t="str">
        <f t="shared" si="465"/>
        <v/>
      </c>
      <c r="M2730" s="19" t="str">
        <f t="shared" si="466"/>
        <v/>
      </c>
      <c r="N2730" s="355" t="str">
        <f t="shared" si="467"/>
        <v/>
      </c>
      <c r="O2730" s="355" t="str">
        <f t="shared" si="468"/>
        <v/>
      </c>
      <c r="P2730" s="19" t="str">
        <f t="shared" si="469"/>
        <v/>
      </c>
      <c r="Q2730" s="355">
        <f t="shared" si="470"/>
        <v>45</v>
      </c>
      <c r="R2730" s="355">
        <f t="shared" si="471"/>
        <v>2342</v>
      </c>
      <c r="S2730" s="355">
        <f t="shared" si="472"/>
        <v>2342</v>
      </c>
    </row>
    <row r="2731" spans="1:19" ht="13.5" thickBot="1" x14ac:dyDescent="0.25">
      <c r="A2731" s="19"/>
      <c r="B2731" s="19"/>
      <c r="C2731" s="19"/>
      <c r="E2731" s="353"/>
      <c r="F2731" s="19"/>
      <c r="I2731" s="19" t="str">
        <f t="shared" si="462"/>
        <v>N</v>
      </c>
      <c r="J2731" s="19" t="str">
        <f t="shared" si="463"/>
        <v>N</v>
      </c>
      <c r="K2731" s="19" t="str">
        <f t="shared" si="464"/>
        <v>zzzz</v>
      </c>
      <c r="L2731" s="19" t="str">
        <f t="shared" si="465"/>
        <v/>
      </c>
      <c r="M2731" s="19" t="str">
        <f t="shared" si="466"/>
        <v/>
      </c>
      <c r="N2731" s="355" t="str">
        <f t="shared" si="467"/>
        <v/>
      </c>
      <c r="O2731" s="355" t="str">
        <f t="shared" si="468"/>
        <v/>
      </c>
      <c r="P2731" s="19" t="str">
        <f t="shared" si="469"/>
        <v/>
      </c>
      <c r="Q2731" s="355">
        <f t="shared" si="470"/>
        <v>46</v>
      </c>
      <c r="R2731" s="355">
        <f t="shared" si="471"/>
        <v>2343</v>
      </c>
      <c r="S2731" s="355">
        <f t="shared" si="472"/>
        <v>2343</v>
      </c>
    </row>
    <row r="2732" spans="1:19" ht="13.5" thickBot="1" x14ac:dyDescent="0.25">
      <c r="A2732" s="19"/>
      <c r="B2732" s="19"/>
      <c r="C2732" s="19"/>
      <c r="E2732" s="353"/>
      <c r="F2732" s="19"/>
      <c r="I2732" s="19" t="str">
        <f t="shared" si="462"/>
        <v>N</v>
      </c>
      <c r="J2732" s="19" t="str">
        <f t="shared" si="463"/>
        <v>N</v>
      </c>
      <c r="K2732" s="19" t="str">
        <f t="shared" si="464"/>
        <v>zzzz</v>
      </c>
      <c r="L2732" s="19" t="str">
        <f t="shared" si="465"/>
        <v/>
      </c>
      <c r="M2732" s="19" t="str">
        <f t="shared" si="466"/>
        <v/>
      </c>
      <c r="N2732" s="355" t="str">
        <f t="shared" si="467"/>
        <v/>
      </c>
      <c r="O2732" s="355" t="str">
        <f t="shared" si="468"/>
        <v/>
      </c>
      <c r="P2732" s="19" t="str">
        <f t="shared" si="469"/>
        <v/>
      </c>
      <c r="Q2732" s="355">
        <f t="shared" si="470"/>
        <v>47</v>
      </c>
      <c r="R2732" s="355">
        <f t="shared" si="471"/>
        <v>2344</v>
      </c>
      <c r="S2732" s="355">
        <f t="shared" si="472"/>
        <v>2344</v>
      </c>
    </row>
    <row r="2733" spans="1:19" ht="13.5" thickBot="1" x14ac:dyDescent="0.25">
      <c r="A2733" s="19"/>
      <c r="B2733" s="19"/>
      <c r="C2733" s="19"/>
      <c r="E2733" s="353"/>
      <c r="F2733" s="19"/>
      <c r="I2733" s="19" t="str">
        <f t="shared" si="462"/>
        <v>N</v>
      </c>
      <c r="J2733" s="19" t="str">
        <f t="shared" si="463"/>
        <v>N</v>
      </c>
      <c r="K2733" s="19" t="str">
        <f t="shared" si="464"/>
        <v>zzzz</v>
      </c>
      <c r="L2733" s="19" t="str">
        <f t="shared" si="465"/>
        <v/>
      </c>
      <c r="M2733" s="19" t="str">
        <f t="shared" si="466"/>
        <v/>
      </c>
      <c r="N2733" s="355" t="str">
        <f t="shared" si="467"/>
        <v/>
      </c>
      <c r="O2733" s="355" t="str">
        <f t="shared" si="468"/>
        <v/>
      </c>
      <c r="P2733" s="19" t="str">
        <f t="shared" si="469"/>
        <v/>
      </c>
      <c r="Q2733" s="355">
        <f t="shared" si="470"/>
        <v>48</v>
      </c>
      <c r="R2733" s="355">
        <f t="shared" si="471"/>
        <v>2345</v>
      </c>
      <c r="S2733" s="355">
        <f t="shared" si="472"/>
        <v>2345</v>
      </c>
    </row>
    <row r="2734" spans="1:19" ht="13.5" thickBot="1" x14ac:dyDescent="0.25">
      <c r="A2734" s="19"/>
      <c r="B2734" s="19"/>
      <c r="C2734" s="19"/>
      <c r="E2734" s="353"/>
      <c r="F2734" s="19"/>
      <c r="I2734" s="19" t="str">
        <f t="shared" si="462"/>
        <v>N</v>
      </c>
      <c r="J2734" s="19" t="str">
        <f t="shared" si="463"/>
        <v>N</v>
      </c>
      <c r="K2734" s="19" t="str">
        <f t="shared" si="464"/>
        <v>zzzz</v>
      </c>
      <c r="L2734" s="19" t="str">
        <f t="shared" si="465"/>
        <v/>
      </c>
      <c r="M2734" s="19" t="str">
        <f t="shared" si="466"/>
        <v/>
      </c>
      <c r="N2734" s="355" t="str">
        <f t="shared" si="467"/>
        <v/>
      </c>
      <c r="O2734" s="355" t="str">
        <f t="shared" si="468"/>
        <v/>
      </c>
      <c r="P2734" s="19" t="str">
        <f t="shared" si="469"/>
        <v/>
      </c>
      <c r="Q2734" s="355">
        <f t="shared" si="470"/>
        <v>49</v>
      </c>
      <c r="R2734" s="355">
        <f t="shared" si="471"/>
        <v>2346</v>
      </c>
      <c r="S2734" s="355">
        <f t="shared" si="472"/>
        <v>2346</v>
      </c>
    </row>
    <row r="2735" spans="1:19" ht="13.5" thickBot="1" x14ac:dyDescent="0.25">
      <c r="A2735" s="19"/>
      <c r="B2735" s="19"/>
      <c r="C2735" s="19"/>
      <c r="E2735" s="353"/>
      <c r="F2735" s="19"/>
      <c r="I2735" s="19" t="str">
        <f t="shared" si="462"/>
        <v>N</v>
      </c>
      <c r="J2735" s="19" t="str">
        <f t="shared" si="463"/>
        <v>N</v>
      </c>
      <c r="K2735" s="19" t="str">
        <f t="shared" si="464"/>
        <v>zzzz</v>
      </c>
      <c r="L2735" s="19" t="str">
        <f t="shared" si="465"/>
        <v/>
      </c>
      <c r="M2735" s="19" t="str">
        <f t="shared" si="466"/>
        <v/>
      </c>
      <c r="N2735" s="355" t="str">
        <f t="shared" si="467"/>
        <v/>
      </c>
      <c r="O2735" s="355" t="str">
        <f t="shared" si="468"/>
        <v/>
      </c>
      <c r="P2735" s="19" t="str">
        <f t="shared" si="469"/>
        <v/>
      </c>
      <c r="Q2735" s="355">
        <f t="shared" si="470"/>
        <v>50</v>
      </c>
      <c r="R2735" s="355">
        <f t="shared" si="471"/>
        <v>2347</v>
      </c>
      <c r="S2735" s="355">
        <f t="shared" si="472"/>
        <v>2347</v>
      </c>
    </row>
    <row r="2736" spans="1:19" ht="13.5" thickBot="1" x14ac:dyDescent="0.25">
      <c r="A2736" s="19"/>
      <c r="B2736" s="19"/>
      <c r="C2736" s="19"/>
      <c r="E2736" s="353"/>
      <c r="F2736" s="19"/>
      <c r="I2736" s="19" t="str">
        <f t="shared" si="462"/>
        <v>N</v>
      </c>
      <c r="J2736" s="19" t="str">
        <f t="shared" si="463"/>
        <v>N</v>
      </c>
      <c r="K2736" s="19" t="str">
        <f t="shared" si="464"/>
        <v>zzzz</v>
      </c>
      <c r="L2736" s="19" t="str">
        <f t="shared" si="465"/>
        <v/>
      </c>
      <c r="M2736" s="19" t="str">
        <f t="shared" si="466"/>
        <v/>
      </c>
      <c r="N2736" s="355" t="str">
        <f t="shared" si="467"/>
        <v/>
      </c>
      <c r="O2736" s="355" t="str">
        <f t="shared" si="468"/>
        <v/>
      </c>
      <c r="P2736" s="19" t="str">
        <f t="shared" si="469"/>
        <v/>
      </c>
      <c r="Q2736" s="355">
        <f t="shared" si="470"/>
        <v>51</v>
      </c>
      <c r="R2736" s="355">
        <f t="shared" si="471"/>
        <v>2348</v>
      </c>
      <c r="S2736" s="355">
        <f t="shared" si="472"/>
        <v>2348</v>
      </c>
    </row>
    <row r="2737" spans="1:19" ht="13.5" thickBot="1" x14ac:dyDescent="0.25">
      <c r="A2737" s="19"/>
      <c r="B2737" s="19"/>
      <c r="C2737" s="19"/>
      <c r="E2737" s="353"/>
      <c r="F2737" s="19"/>
      <c r="I2737" s="19" t="str">
        <f t="shared" si="462"/>
        <v>N</v>
      </c>
      <c r="J2737" s="19" t="str">
        <f t="shared" si="463"/>
        <v>N</v>
      </c>
      <c r="K2737" s="19" t="str">
        <f t="shared" si="464"/>
        <v>zzzz</v>
      </c>
      <c r="L2737" s="19" t="str">
        <f t="shared" si="465"/>
        <v/>
      </c>
      <c r="M2737" s="19" t="str">
        <f t="shared" si="466"/>
        <v/>
      </c>
      <c r="N2737" s="355" t="str">
        <f t="shared" si="467"/>
        <v/>
      </c>
      <c r="O2737" s="355" t="str">
        <f t="shared" si="468"/>
        <v/>
      </c>
      <c r="P2737" s="19" t="str">
        <f t="shared" si="469"/>
        <v/>
      </c>
      <c r="Q2737" s="355">
        <f t="shared" si="470"/>
        <v>52</v>
      </c>
      <c r="R2737" s="355">
        <f t="shared" si="471"/>
        <v>2349</v>
      </c>
      <c r="S2737" s="355">
        <f t="shared" si="472"/>
        <v>2349</v>
      </c>
    </row>
    <row r="2738" spans="1:19" ht="13.5" thickBot="1" x14ac:dyDescent="0.25">
      <c r="A2738" s="19"/>
      <c r="B2738" s="19"/>
      <c r="C2738" s="19"/>
      <c r="E2738" s="353"/>
      <c r="F2738" s="19"/>
      <c r="I2738" s="19" t="str">
        <f t="shared" si="462"/>
        <v>N</v>
      </c>
      <c r="J2738" s="19" t="str">
        <f t="shared" si="463"/>
        <v>N</v>
      </c>
      <c r="K2738" s="19" t="str">
        <f t="shared" si="464"/>
        <v>zzzz</v>
      </c>
      <c r="L2738" s="19" t="str">
        <f t="shared" si="465"/>
        <v/>
      </c>
      <c r="M2738" s="19" t="str">
        <f t="shared" si="466"/>
        <v/>
      </c>
      <c r="N2738" s="355" t="str">
        <f t="shared" si="467"/>
        <v/>
      </c>
      <c r="O2738" s="355" t="str">
        <f t="shared" si="468"/>
        <v/>
      </c>
      <c r="P2738" s="19" t="str">
        <f t="shared" si="469"/>
        <v/>
      </c>
      <c r="Q2738" s="355">
        <f t="shared" si="470"/>
        <v>53</v>
      </c>
      <c r="R2738" s="355">
        <f t="shared" si="471"/>
        <v>2350</v>
      </c>
      <c r="S2738" s="355">
        <f t="shared" si="472"/>
        <v>2350</v>
      </c>
    </row>
    <row r="2739" spans="1:19" ht="13.5" thickBot="1" x14ac:dyDescent="0.25">
      <c r="A2739" s="19"/>
      <c r="B2739" s="19"/>
      <c r="C2739" s="19"/>
      <c r="E2739" s="353"/>
      <c r="F2739" s="19"/>
      <c r="I2739" s="19" t="str">
        <f t="shared" si="462"/>
        <v>N</v>
      </c>
      <c r="J2739" s="19" t="str">
        <f t="shared" si="463"/>
        <v>N</v>
      </c>
      <c r="K2739" s="19" t="str">
        <f t="shared" si="464"/>
        <v>zzzz</v>
      </c>
      <c r="L2739" s="19" t="str">
        <f t="shared" si="465"/>
        <v/>
      </c>
      <c r="M2739" s="19" t="str">
        <f t="shared" si="466"/>
        <v/>
      </c>
      <c r="N2739" s="355" t="str">
        <f t="shared" si="467"/>
        <v/>
      </c>
      <c r="O2739" s="355" t="str">
        <f t="shared" si="468"/>
        <v/>
      </c>
      <c r="P2739" s="19" t="str">
        <f t="shared" si="469"/>
        <v/>
      </c>
      <c r="Q2739" s="355">
        <f t="shared" si="470"/>
        <v>54</v>
      </c>
      <c r="R2739" s="355">
        <f t="shared" si="471"/>
        <v>2351</v>
      </c>
      <c r="S2739" s="355">
        <f t="shared" si="472"/>
        <v>2351</v>
      </c>
    </row>
    <row r="2740" spans="1:19" ht="13.5" thickBot="1" x14ac:dyDescent="0.25">
      <c r="A2740" s="353"/>
      <c r="B2740" s="353"/>
      <c r="C2740" s="353"/>
      <c r="E2740" s="353"/>
      <c r="F2740" s="353"/>
      <c r="I2740" s="19" t="str">
        <f t="shared" si="462"/>
        <v>N</v>
      </c>
      <c r="J2740" s="19" t="str">
        <f t="shared" si="463"/>
        <v>N</v>
      </c>
      <c r="K2740" s="19" t="str">
        <f t="shared" si="464"/>
        <v>zzzz</v>
      </c>
      <c r="L2740" s="19" t="str">
        <f t="shared" si="465"/>
        <v/>
      </c>
      <c r="M2740" s="19" t="str">
        <f t="shared" si="466"/>
        <v/>
      </c>
      <c r="N2740" s="355" t="str">
        <f t="shared" si="467"/>
        <v/>
      </c>
      <c r="O2740" s="355" t="str">
        <f t="shared" si="468"/>
        <v/>
      </c>
      <c r="P2740" s="19" t="str">
        <f t="shared" si="469"/>
        <v/>
      </c>
      <c r="Q2740" s="355">
        <f t="shared" si="470"/>
        <v>55</v>
      </c>
      <c r="R2740" s="355">
        <f t="shared" si="471"/>
        <v>2352</v>
      </c>
      <c r="S2740" s="355">
        <f t="shared" si="472"/>
        <v>2352</v>
      </c>
    </row>
    <row r="2741" spans="1:19" ht="13.5" thickBot="1" x14ac:dyDescent="0.25">
      <c r="A2741" s="19"/>
      <c r="B2741" s="19"/>
      <c r="C2741" s="19"/>
      <c r="E2741" s="353"/>
      <c r="F2741" s="19"/>
      <c r="I2741" s="19" t="str">
        <f t="shared" si="462"/>
        <v>N</v>
      </c>
      <c r="J2741" s="19" t="str">
        <f t="shared" si="463"/>
        <v>N</v>
      </c>
      <c r="K2741" s="19" t="str">
        <f t="shared" si="464"/>
        <v>zzzz</v>
      </c>
      <c r="L2741" s="19" t="str">
        <f t="shared" si="465"/>
        <v/>
      </c>
      <c r="M2741" s="19" t="str">
        <f t="shared" si="466"/>
        <v/>
      </c>
      <c r="N2741" s="355" t="str">
        <f t="shared" si="467"/>
        <v/>
      </c>
      <c r="O2741" s="355" t="str">
        <f t="shared" si="468"/>
        <v/>
      </c>
      <c r="P2741" s="19" t="str">
        <f t="shared" si="469"/>
        <v/>
      </c>
      <c r="Q2741" s="355">
        <f t="shared" si="470"/>
        <v>56</v>
      </c>
      <c r="R2741" s="355">
        <f t="shared" si="471"/>
        <v>2353</v>
      </c>
      <c r="S2741" s="355">
        <f t="shared" si="472"/>
        <v>2353</v>
      </c>
    </row>
    <row r="2742" spans="1:19" ht="13.5" thickBot="1" x14ac:dyDescent="0.25">
      <c r="A2742" s="353"/>
      <c r="B2742" s="353"/>
      <c r="C2742" s="353"/>
      <c r="E2742" s="353"/>
      <c r="F2742" s="353"/>
      <c r="I2742" s="19" t="str">
        <f t="shared" si="462"/>
        <v>N</v>
      </c>
      <c r="J2742" s="19" t="str">
        <f t="shared" si="463"/>
        <v>N</v>
      </c>
      <c r="K2742" s="19" t="str">
        <f t="shared" si="464"/>
        <v>zzzz</v>
      </c>
      <c r="L2742" s="19" t="str">
        <f t="shared" si="465"/>
        <v/>
      </c>
      <c r="M2742" s="19" t="str">
        <f t="shared" si="466"/>
        <v/>
      </c>
      <c r="N2742" s="355" t="str">
        <f t="shared" si="467"/>
        <v/>
      </c>
      <c r="O2742" s="355" t="str">
        <f t="shared" si="468"/>
        <v/>
      </c>
      <c r="P2742" s="19" t="str">
        <f t="shared" si="469"/>
        <v/>
      </c>
      <c r="Q2742" s="355">
        <f t="shared" si="470"/>
        <v>57</v>
      </c>
      <c r="R2742" s="355">
        <f t="shared" si="471"/>
        <v>2354</v>
      </c>
      <c r="S2742" s="355">
        <f t="shared" si="472"/>
        <v>2354</v>
      </c>
    </row>
    <row r="2743" spans="1:19" ht="13.5" thickBot="1" x14ac:dyDescent="0.25">
      <c r="A2743" s="19"/>
      <c r="B2743" s="19"/>
      <c r="C2743" s="19"/>
      <c r="E2743" s="353"/>
      <c r="F2743" s="19"/>
      <c r="I2743" s="19" t="str">
        <f t="shared" si="462"/>
        <v>N</v>
      </c>
      <c r="J2743" s="19" t="str">
        <f t="shared" si="463"/>
        <v>N</v>
      </c>
      <c r="K2743" s="19" t="str">
        <f t="shared" si="464"/>
        <v>zzzz</v>
      </c>
      <c r="L2743" s="19" t="str">
        <f t="shared" si="465"/>
        <v/>
      </c>
      <c r="M2743" s="19" t="str">
        <f t="shared" si="466"/>
        <v/>
      </c>
      <c r="N2743" s="355" t="str">
        <f t="shared" si="467"/>
        <v/>
      </c>
      <c r="O2743" s="355" t="str">
        <f t="shared" si="468"/>
        <v/>
      </c>
      <c r="P2743" s="19" t="str">
        <f t="shared" si="469"/>
        <v/>
      </c>
      <c r="Q2743" s="355">
        <f t="shared" si="470"/>
        <v>58</v>
      </c>
      <c r="R2743" s="355">
        <f t="shared" si="471"/>
        <v>2355</v>
      </c>
      <c r="S2743" s="355">
        <f t="shared" si="472"/>
        <v>2355</v>
      </c>
    </row>
    <row r="2744" spans="1:19" ht="13.5" thickBot="1" x14ac:dyDescent="0.25">
      <c r="A2744" s="353"/>
      <c r="B2744" s="353"/>
      <c r="C2744" s="353"/>
      <c r="E2744" s="353"/>
      <c r="F2744" s="353"/>
      <c r="I2744" s="19" t="str">
        <f t="shared" si="462"/>
        <v>N</v>
      </c>
      <c r="J2744" s="19" t="str">
        <f t="shared" si="463"/>
        <v>N</v>
      </c>
      <c r="K2744" s="19" t="str">
        <f t="shared" si="464"/>
        <v>zzzz</v>
      </c>
      <c r="L2744" s="19" t="str">
        <f t="shared" si="465"/>
        <v/>
      </c>
      <c r="M2744" s="19" t="str">
        <f t="shared" si="466"/>
        <v/>
      </c>
      <c r="N2744" s="355" t="str">
        <f t="shared" si="467"/>
        <v/>
      </c>
      <c r="O2744" s="355" t="str">
        <f t="shared" si="468"/>
        <v/>
      </c>
      <c r="P2744" s="19" t="str">
        <f t="shared" si="469"/>
        <v/>
      </c>
      <c r="Q2744" s="355">
        <f t="shared" si="470"/>
        <v>59</v>
      </c>
      <c r="R2744" s="355">
        <f t="shared" si="471"/>
        <v>2356</v>
      </c>
      <c r="S2744" s="355">
        <f t="shared" si="472"/>
        <v>2356</v>
      </c>
    </row>
    <row r="2745" spans="1:19" ht="13.5" thickBot="1" x14ac:dyDescent="0.25">
      <c r="A2745" s="19"/>
      <c r="B2745" s="19"/>
      <c r="C2745" s="19"/>
      <c r="E2745" s="353"/>
      <c r="F2745" s="19"/>
      <c r="I2745" s="19" t="str">
        <f t="shared" si="462"/>
        <v>N</v>
      </c>
      <c r="J2745" s="19" t="str">
        <f t="shared" si="463"/>
        <v>N</v>
      </c>
      <c r="K2745" s="19" t="str">
        <f t="shared" si="464"/>
        <v>zzzz</v>
      </c>
      <c r="L2745" s="19" t="str">
        <f t="shared" si="465"/>
        <v/>
      </c>
      <c r="M2745" s="19" t="str">
        <f t="shared" si="466"/>
        <v/>
      </c>
      <c r="N2745" s="355" t="str">
        <f t="shared" si="467"/>
        <v/>
      </c>
      <c r="O2745" s="355" t="str">
        <f t="shared" si="468"/>
        <v/>
      </c>
      <c r="P2745" s="19" t="str">
        <f t="shared" si="469"/>
        <v/>
      </c>
      <c r="Q2745" s="355">
        <f t="shared" si="470"/>
        <v>60</v>
      </c>
      <c r="R2745" s="355">
        <f t="shared" si="471"/>
        <v>2357</v>
      </c>
      <c r="S2745" s="355">
        <f t="shared" si="472"/>
        <v>2357</v>
      </c>
    </row>
    <row r="2746" spans="1:19" ht="13.5" thickBot="1" x14ac:dyDescent="0.25">
      <c r="A2746" s="19"/>
      <c r="B2746" s="19"/>
      <c r="C2746" s="19"/>
      <c r="E2746" s="353"/>
      <c r="F2746" s="19"/>
      <c r="I2746" s="19" t="str">
        <f t="shared" si="462"/>
        <v>N</v>
      </c>
      <c r="J2746" s="19" t="str">
        <f t="shared" si="463"/>
        <v>N</v>
      </c>
      <c r="K2746" s="19" t="str">
        <f t="shared" si="464"/>
        <v>zzzz</v>
      </c>
      <c r="L2746" s="19" t="str">
        <f t="shared" si="465"/>
        <v/>
      </c>
      <c r="M2746" s="19" t="str">
        <f t="shared" si="466"/>
        <v/>
      </c>
      <c r="N2746" s="355" t="str">
        <f t="shared" si="467"/>
        <v/>
      </c>
      <c r="O2746" s="355" t="str">
        <f t="shared" si="468"/>
        <v/>
      </c>
      <c r="P2746" s="19" t="str">
        <f t="shared" si="469"/>
        <v/>
      </c>
      <c r="Q2746" s="355">
        <f t="shared" si="470"/>
        <v>61</v>
      </c>
      <c r="R2746" s="355">
        <f t="shared" si="471"/>
        <v>2358</v>
      </c>
      <c r="S2746" s="355">
        <f t="shared" si="472"/>
        <v>2358</v>
      </c>
    </row>
    <row r="2747" spans="1:19" ht="13.5" thickBot="1" x14ac:dyDescent="0.25">
      <c r="A2747" s="19"/>
      <c r="B2747" s="19"/>
      <c r="C2747" s="19"/>
      <c r="E2747" s="353"/>
      <c r="F2747" s="19"/>
      <c r="I2747" s="19" t="str">
        <f t="shared" si="462"/>
        <v>N</v>
      </c>
      <c r="J2747" s="19" t="str">
        <f t="shared" si="463"/>
        <v>N</v>
      </c>
      <c r="K2747" s="19" t="str">
        <f t="shared" si="464"/>
        <v>zzzz</v>
      </c>
      <c r="L2747" s="19" t="str">
        <f t="shared" si="465"/>
        <v/>
      </c>
      <c r="M2747" s="19" t="str">
        <f t="shared" si="466"/>
        <v/>
      </c>
      <c r="N2747" s="355" t="str">
        <f t="shared" si="467"/>
        <v/>
      </c>
      <c r="O2747" s="355" t="str">
        <f t="shared" si="468"/>
        <v/>
      </c>
      <c r="P2747" s="19" t="str">
        <f t="shared" si="469"/>
        <v/>
      </c>
      <c r="Q2747" s="355">
        <f t="shared" si="470"/>
        <v>62</v>
      </c>
      <c r="R2747" s="355">
        <f t="shared" si="471"/>
        <v>2359</v>
      </c>
      <c r="S2747" s="355">
        <f t="shared" si="472"/>
        <v>2359</v>
      </c>
    </row>
    <row r="2748" spans="1:19" ht="13.5" thickBot="1" x14ac:dyDescent="0.25">
      <c r="A2748" s="353"/>
      <c r="B2748" s="353"/>
      <c r="C2748" s="353"/>
      <c r="E2748" s="353"/>
      <c r="F2748" s="353"/>
      <c r="I2748" s="19" t="str">
        <f t="shared" si="462"/>
        <v>N</v>
      </c>
      <c r="J2748" s="19" t="str">
        <f t="shared" si="463"/>
        <v>N</v>
      </c>
      <c r="K2748" s="19" t="str">
        <f t="shared" si="464"/>
        <v>zzzz</v>
      </c>
      <c r="L2748" s="19" t="str">
        <f t="shared" si="465"/>
        <v/>
      </c>
      <c r="M2748" s="19" t="str">
        <f t="shared" si="466"/>
        <v/>
      </c>
      <c r="N2748" s="355" t="str">
        <f t="shared" si="467"/>
        <v/>
      </c>
      <c r="O2748" s="355" t="str">
        <f t="shared" si="468"/>
        <v/>
      </c>
      <c r="P2748" s="19" t="str">
        <f t="shared" si="469"/>
        <v/>
      </c>
      <c r="Q2748" s="355">
        <f t="shared" si="470"/>
        <v>63</v>
      </c>
      <c r="R2748" s="355">
        <f t="shared" si="471"/>
        <v>2360</v>
      </c>
      <c r="S2748" s="355">
        <f t="shared" si="472"/>
        <v>2360</v>
      </c>
    </row>
    <row r="2749" spans="1:19" ht="13.5" thickBot="1" x14ac:dyDescent="0.25">
      <c r="A2749" s="19"/>
      <c r="B2749" s="19"/>
      <c r="C2749" s="19"/>
      <c r="E2749" s="353"/>
      <c r="F2749" s="19"/>
      <c r="I2749" s="19" t="str">
        <f t="shared" si="462"/>
        <v>N</v>
      </c>
      <c r="J2749" s="19" t="str">
        <f t="shared" si="463"/>
        <v>N</v>
      </c>
      <c r="K2749" s="19" t="str">
        <f t="shared" si="464"/>
        <v>zzzz</v>
      </c>
      <c r="L2749" s="19" t="str">
        <f t="shared" si="465"/>
        <v/>
      </c>
      <c r="M2749" s="19" t="str">
        <f t="shared" si="466"/>
        <v/>
      </c>
      <c r="N2749" s="355" t="str">
        <f t="shared" si="467"/>
        <v/>
      </c>
      <c r="O2749" s="355" t="str">
        <f t="shared" si="468"/>
        <v/>
      </c>
      <c r="P2749" s="19" t="str">
        <f t="shared" si="469"/>
        <v/>
      </c>
      <c r="Q2749" s="355">
        <f t="shared" si="470"/>
        <v>64</v>
      </c>
      <c r="R2749" s="355">
        <f t="shared" si="471"/>
        <v>2361</v>
      </c>
      <c r="S2749" s="355">
        <f t="shared" si="472"/>
        <v>2361</v>
      </c>
    </row>
    <row r="2750" spans="1:19" ht="13.5" thickBot="1" x14ac:dyDescent="0.25">
      <c r="A2750" s="19"/>
      <c r="B2750" s="19"/>
      <c r="C2750" s="19"/>
      <c r="E2750" s="353"/>
      <c r="F2750" s="19"/>
      <c r="I2750" s="19" t="str">
        <f t="shared" si="462"/>
        <v>N</v>
      </c>
      <c r="J2750" s="19" t="str">
        <f t="shared" si="463"/>
        <v>N</v>
      </c>
      <c r="K2750" s="19" t="str">
        <f t="shared" si="464"/>
        <v>zzzz</v>
      </c>
      <c r="L2750" s="19" t="str">
        <f t="shared" si="465"/>
        <v/>
      </c>
      <c r="M2750" s="19" t="str">
        <f t="shared" si="466"/>
        <v/>
      </c>
      <c r="N2750" s="355" t="str">
        <f t="shared" si="467"/>
        <v/>
      </c>
      <c r="O2750" s="355" t="str">
        <f t="shared" si="468"/>
        <v/>
      </c>
      <c r="P2750" s="19" t="str">
        <f t="shared" si="469"/>
        <v/>
      </c>
      <c r="Q2750" s="355">
        <f t="shared" si="470"/>
        <v>65</v>
      </c>
      <c r="R2750" s="355">
        <f t="shared" si="471"/>
        <v>2362</v>
      </c>
      <c r="S2750" s="355">
        <f t="shared" si="472"/>
        <v>2362</v>
      </c>
    </row>
    <row r="2751" spans="1:19" ht="13.5" thickBot="1" x14ac:dyDescent="0.25">
      <c r="A2751" s="19"/>
      <c r="B2751" s="19"/>
      <c r="C2751" s="19"/>
      <c r="E2751" s="353"/>
      <c r="F2751" s="19"/>
      <c r="I2751" s="19" t="str">
        <f t="shared" si="462"/>
        <v>N</v>
      </c>
      <c r="J2751" s="19" t="str">
        <f t="shared" si="463"/>
        <v>N</v>
      </c>
      <c r="K2751" s="19" t="str">
        <f t="shared" si="464"/>
        <v>zzzz</v>
      </c>
      <c r="L2751" s="19" t="str">
        <f t="shared" si="465"/>
        <v/>
      </c>
      <c r="M2751" s="19" t="str">
        <f t="shared" si="466"/>
        <v/>
      </c>
      <c r="N2751" s="355" t="str">
        <f t="shared" si="467"/>
        <v/>
      </c>
      <c r="O2751" s="355" t="str">
        <f t="shared" si="468"/>
        <v/>
      </c>
      <c r="P2751" s="19" t="str">
        <f t="shared" si="469"/>
        <v/>
      </c>
      <c r="Q2751" s="355">
        <f t="shared" si="470"/>
        <v>66</v>
      </c>
      <c r="R2751" s="355">
        <f t="shared" si="471"/>
        <v>2363</v>
      </c>
      <c r="S2751" s="355">
        <f t="shared" si="472"/>
        <v>2363</v>
      </c>
    </row>
    <row r="2752" spans="1:19" ht="13.5" thickBot="1" x14ac:dyDescent="0.25">
      <c r="A2752" s="19"/>
      <c r="B2752" s="19"/>
      <c r="C2752" s="19"/>
      <c r="E2752" s="353"/>
      <c r="F2752" s="19"/>
      <c r="I2752" s="19" t="str">
        <f t="shared" si="462"/>
        <v>N</v>
      </c>
      <c r="J2752" s="19" t="str">
        <f t="shared" si="463"/>
        <v>N</v>
      </c>
      <c r="K2752" s="19" t="str">
        <f t="shared" si="464"/>
        <v>zzzz</v>
      </c>
      <c r="L2752" s="19" t="str">
        <f t="shared" si="465"/>
        <v/>
      </c>
      <c r="M2752" s="19" t="str">
        <f t="shared" si="466"/>
        <v/>
      </c>
      <c r="N2752" s="355" t="str">
        <f t="shared" si="467"/>
        <v/>
      </c>
      <c r="O2752" s="355" t="str">
        <f t="shared" si="468"/>
        <v/>
      </c>
      <c r="P2752" s="19" t="str">
        <f t="shared" si="469"/>
        <v/>
      </c>
      <c r="Q2752" s="355">
        <f t="shared" si="470"/>
        <v>67</v>
      </c>
      <c r="R2752" s="355">
        <f t="shared" si="471"/>
        <v>2364</v>
      </c>
      <c r="S2752" s="355">
        <f t="shared" si="472"/>
        <v>2364</v>
      </c>
    </row>
    <row r="2753" spans="1:19" ht="13.5" thickBot="1" x14ac:dyDescent="0.25">
      <c r="A2753" s="19"/>
      <c r="B2753" s="19"/>
      <c r="C2753" s="19"/>
      <c r="E2753" s="353"/>
      <c r="F2753" s="19"/>
      <c r="I2753" s="19" t="str">
        <f t="shared" si="462"/>
        <v>N</v>
      </c>
      <c r="J2753" s="19" t="str">
        <f t="shared" si="463"/>
        <v>N</v>
      </c>
      <c r="K2753" s="19" t="str">
        <f t="shared" si="464"/>
        <v>zzzz</v>
      </c>
      <c r="L2753" s="19" t="str">
        <f t="shared" si="465"/>
        <v/>
      </c>
      <c r="M2753" s="19" t="str">
        <f t="shared" si="466"/>
        <v/>
      </c>
      <c r="N2753" s="355" t="str">
        <f t="shared" si="467"/>
        <v/>
      </c>
      <c r="O2753" s="355" t="str">
        <f t="shared" si="468"/>
        <v/>
      </c>
      <c r="P2753" s="19" t="str">
        <f t="shared" si="469"/>
        <v/>
      </c>
      <c r="Q2753" s="355">
        <f t="shared" si="470"/>
        <v>68</v>
      </c>
      <c r="R2753" s="355">
        <f t="shared" si="471"/>
        <v>2365</v>
      </c>
      <c r="S2753" s="355">
        <f t="shared" si="472"/>
        <v>2365</v>
      </c>
    </row>
    <row r="2754" spans="1:19" ht="13.5" thickBot="1" x14ac:dyDescent="0.25">
      <c r="A2754" s="19"/>
      <c r="B2754" s="19"/>
      <c r="C2754" s="19"/>
      <c r="E2754" s="353"/>
      <c r="F2754" s="19"/>
      <c r="I2754" s="19" t="str">
        <f t="shared" ref="I2754:I2817" si="473">IF((LEN(A2754)&gt;2),"J","N")</f>
        <v>N</v>
      </c>
      <c r="J2754" s="19" t="str">
        <f t="shared" ref="J2754:J2817" si="474">IF((D2754&gt;0),"J","N")</f>
        <v>N</v>
      </c>
      <c r="K2754" s="19" t="str">
        <f t="shared" ref="K2754:K2817" si="475">IF((D2754&gt;0),(MID(D2754,1,2)),"zzzz")</f>
        <v>zzzz</v>
      </c>
      <c r="L2754" s="19" t="str">
        <f t="shared" ref="L2754:L2817" si="476">MID(A2754,1,2)</f>
        <v/>
      </c>
      <c r="M2754" s="19" t="str">
        <f t="shared" ref="M2754:M2817" si="477">MID(A2754,3,1)</f>
        <v/>
      </c>
      <c r="N2754" s="355" t="str">
        <f t="shared" ref="N2754:N2817" si="478">IF(A2754=A2755,"",Q2754)</f>
        <v/>
      </c>
      <c r="O2754" s="355" t="str">
        <f t="shared" ref="O2754:O2817" si="479">IF(D2754=D2755,"",R2754)</f>
        <v/>
      </c>
      <c r="P2754" s="19" t="str">
        <f t="shared" ref="P2754:P2817" si="480">IF(K2754=K2755,"",S2754)</f>
        <v/>
      </c>
      <c r="Q2754" s="355">
        <f t="shared" ref="Q2754:Q2817" si="481">IF(A2754=A2753,Q2753+ 1,1)</f>
        <v>69</v>
      </c>
      <c r="R2754" s="355">
        <f t="shared" ref="R2754:R2817" si="482">IF(D2754=D2753,R2753+ 1,1)</f>
        <v>2366</v>
      </c>
      <c r="S2754" s="355">
        <f t="shared" ref="S2754:S2817" si="483">IF(K2754=K2753,S2753+ 1,1)</f>
        <v>2366</v>
      </c>
    </row>
    <row r="2755" spans="1:19" ht="13.5" thickBot="1" x14ac:dyDescent="0.25">
      <c r="A2755" s="19"/>
      <c r="B2755" s="19"/>
      <c r="C2755" s="19"/>
      <c r="E2755" s="353"/>
      <c r="F2755" s="19"/>
      <c r="I2755" s="19" t="str">
        <f t="shared" si="473"/>
        <v>N</v>
      </c>
      <c r="J2755" s="19" t="str">
        <f t="shared" si="474"/>
        <v>N</v>
      </c>
      <c r="K2755" s="19" t="str">
        <f t="shared" si="475"/>
        <v>zzzz</v>
      </c>
      <c r="L2755" s="19" t="str">
        <f t="shared" si="476"/>
        <v/>
      </c>
      <c r="M2755" s="19" t="str">
        <f t="shared" si="477"/>
        <v/>
      </c>
      <c r="N2755" s="355" t="str">
        <f t="shared" si="478"/>
        <v/>
      </c>
      <c r="O2755" s="355" t="str">
        <f t="shared" si="479"/>
        <v/>
      </c>
      <c r="P2755" s="19" t="str">
        <f t="shared" si="480"/>
        <v/>
      </c>
      <c r="Q2755" s="355">
        <f t="shared" si="481"/>
        <v>70</v>
      </c>
      <c r="R2755" s="355">
        <f t="shared" si="482"/>
        <v>2367</v>
      </c>
      <c r="S2755" s="355">
        <f t="shared" si="483"/>
        <v>2367</v>
      </c>
    </row>
    <row r="2756" spans="1:19" ht="13.5" thickBot="1" x14ac:dyDescent="0.25">
      <c r="A2756" s="19"/>
      <c r="B2756" s="19"/>
      <c r="C2756" s="19"/>
      <c r="E2756" s="353"/>
      <c r="F2756" s="19"/>
      <c r="I2756" s="19" t="str">
        <f t="shared" si="473"/>
        <v>N</v>
      </c>
      <c r="J2756" s="19" t="str">
        <f t="shared" si="474"/>
        <v>N</v>
      </c>
      <c r="K2756" s="19" t="str">
        <f t="shared" si="475"/>
        <v>zzzz</v>
      </c>
      <c r="L2756" s="19" t="str">
        <f t="shared" si="476"/>
        <v/>
      </c>
      <c r="M2756" s="19" t="str">
        <f t="shared" si="477"/>
        <v/>
      </c>
      <c r="N2756" s="355" t="str">
        <f t="shared" si="478"/>
        <v/>
      </c>
      <c r="O2756" s="355" t="str">
        <f t="shared" si="479"/>
        <v/>
      </c>
      <c r="P2756" s="19" t="str">
        <f t="shared" si="480"/>
        <v/>
      </c>
      <c r="Q2756" s="355">
        <f t="shared" si="481"/>
        <v>71</v>
      </c>
      <c r="R2756" s="355">
        <f t="shared" si="482"/>
        <v>2368</v>
      </c>
      <c r="S2756" s="355">
        <f t="shared" si="483"/>
        <v>2368</v>
      </c>
    </row>
    <row r="2757" spans="1:19" ht="13.5" thickBot="1" x14ac:dyDescent="0.25">
      <c r="A2757" s="19"/>
      <c r="B2757" s="19"/>
      <c r="C2757" s="19"/>
      <c r="E2757" s="353"/>
      <c r="F2757" s="19"/>
      <c r="I2757" s="19" t="str">
        <f t="shared" si="473"/>
        <v>N</v>
      </c>
      <c r="J2757" s="19" t="str">
        <f t="shared" si="474"/>
        <v>N</v>
      </c>
      <c r="K2757" s="19" t="str">
        <f t="shared" si="475"/>
        <v>zzzz</v>
      </c>
      <c r="L2757" s="19" t="str">
        <f t="shared" si="476"/>
        <v/>
      </c>
      <c r="M2757" s="19" t="str">
        <f t="shared" si="477"/>
        <v/>
      </c>
      <c r="N2757" s="355" t="str">
        <f t="shared" si="478"/>
        <v/>
      </c>
      <c r="O2757" s="355" t="str">
        <f t="shared" si="479"/>
        <v/>
      </c>
      <c r="P2757" s="19" t="str">
        <f t="shared" si="480"/>
        <v/>
      </c>
      <c r="Q2757" s="355">
        <f t="shared" si="481"/>
        <v>72</v>
      </c>
      <c r="R2757" s="355">
        <f t="shared" si="482"/>
        <v>2369</v>
      </c>
      <c r="S2757" s="355">
        <f t="shared" si="483"/>
        <v>2369</v>
      </c>
    </row>
    <row r="2758" spans="1:19" ht="13.5" thickBot="1" x14ac:dyDescent="0.25">
      <c r="A2758" s="19"/>
      <c r="B2758" s="19"/>
      <c r="C2758" s="19"/>
      <c r="E2758" s="353"/>
      <c r="F2758" s="19"/>
      <c r="I2758" s="19" t="str">
        <f t="shared" si="473"/>
        <v>N</v>
      </c>
      <c r="J2758" s="19" t="str">
        <f t="shared" si="474"/>
        <v>N</v>
      </c>
      <c r="K2758" s="19" t="str">
        <f t="shared" si="475"/>
        <v>zzzz</v>
      </c>
      <c r="L2758" s="19" t="str">
        <f t="shared" si="476"/>
        <v/>
      </c>
      <c r="M2758" s="19" t="str">
        <f t="shared" si="477"/>
        <v/>
      </c>
      <c r="N2758" s="355" t="str">
        <f t="shared" si="478"/>
        <v/>
      </c>
      <c r="O2758" s="355" t="str">
        <f t="shared" si="479"/>
        <v/>
      </c>
      <c r="P2758" s="19" t="str">
        <f t="shared" si="480"/>
        <v/>
      </c>
      <c r="Q2758" s="355">
        <f t="shared" si="481"/>
        <v>73</v>
      </c>
      <c r="R2758" s="355">
        <f t="shared" si="482"/>
        <v>2370</v>
      </c>
      <c r="S2758" s="355">
        <f t="shared" si="483"/>
        <v>2370</v>
      </c>
    </row>
    <row r="2759" spans="1:19" ht="13.5" thickBot="1" x14ac:dyDescent="0.25">
      <c r="A2759" s="19"/>
      <c r="B2759" s="19"/>
      <c r="C2759" s="19"/>
      <c r="E2759" s="353"/>
      <c r="F2759" s="19"/>
      <c r="I2759" s="19" t="str">
        <f t="shared" si="473"/>
        <v>N</v>
      </c>
      <c r="J2759" s="19" t="str">
        <f t="shared" si="474"/>
        <v>N</v>
      </c>
      <c r="K2759" s="19" t="str">
        <f t="shared" si="475"/>
        <v>zzzz</v>
      </c>
      <c r="L2759" s="19" t="str">
        <f t="shared" si="476"/>
        <v/>
      </c>
      <c r="M2759" s="19" t="str">
        <f t="shared" si="477"/>
        <v/>
      </c>
      <c r="N2759" s="355" t="str">
        <f t="shared" si="478"/>
        <v/>
      </c>
      <c r="O2759" s="355" t="str">
        <f t="shared" si="479"/>
        <v/>
      </c>
      <c r="P2759" s="19" t="str">
        <f t="shared" si="480"/>
        <v/>
      </c>
      <c r="Q2759" s="355">
        <f t="shared" si="481"/>
        <v>74</v>
      </c>
      <c r="R2759" s="355">
        <f t="shared" si="482"/>
        <v>2371</v>
      </c>
      <c r="S2759" s="355">
        <f t="shared" si="483"/>
        <v>2371</v>
      </c>
    </row>
    <row r="2760" spans="1:19" ht="13.5" thickBot="1" x14ac:dyDescent="0.25">
      <c r="A2760" s="19"/>
      <c r="B2760" s="19"/>
      <c r="C2760" s="19"/>
      <c r="E2760" s="353"/>
      <c r="F2760" s="19"/>
      <c r="I2760" s="19" t="str">
        <f t="shared" si="473"/>
        <v>N</v>
      </c>
      <c r="J2760" s="19" t="str">
        <f t="shared" si="474"/>
        <v>N</v>
      </c>
      <c r="K2760" s="19" t="str">
        <f t="shared" si="475"/>
        <v>zzzz</v>
      </c>
      <c r="L2760" s="19" t="str">
        <f t="shared" si="476"/>
        <v/>
      </c>
      <c r="M2760" s="19" t="str">
        <f t="shared" si="477"/>
        <v/>
      </c>
      <c r="N2760" s="355" t="str">
        <f t="shared" si="478"/>
        <v/>
      </c>
      <c r="O2760" s="355" t="str">
        <f t="shared" si="479"/>
        <v/>
      </c>
      <c r="P2760" s="19" t="str">
        <f t="shared" si="480"/>
        <v/>
      </c>
      <c r="Q2760" s="355">
        <f t="shared" si="481"/>
        <v>75</v>
      </c>
      <c r="R2760" s="355">
        <f t="shared" si="482"/>
        <v>2372</v>
      </c>
      <c r="S2760" s="355">
        <f t="shared" si="483"/>
        <v>2372</v>
      </c>
    </row>
    <row r="2761" spans="1:19" ht="13.5" thickBot="1" x14ac:dyDescent="0.25">
      <c r="A2761" s="19"/>
      <c r="B2761" s="19"/>
      <c r="C2761" s="19"/>
      <c r="E2761" s="353"/>
      <c r="F2761" s="19"/>
      <c r="I2761" s="19" t="str">
        <f t="shared" si="473"/>
        <v>N</v>
      </c>
      <c r="J2761" s="19" t="str">
        <f t="shared" si="474"/>
        <v>N</v>
      </c>
      <c r="K2761" s="19" t="str">
        <f t="shared" si="475"/>
        <v>zzzz</v>
      </c>
      <c r="L2761" s="19" t="str">
        <f t="shared" si="476"/>
        <v/>
      </c>
      <c r="M2761" s="19" t="str">
        <f t="shared" si="477"/>
        <v/>
      </c>
      <c r="N2761" s="355" t="str">
        <f t="shared" si="478"/>
        <v/>
      </c>
      <c r="O2761" s="355" t="str">
        <f t="shared" si="479"/>
        <v/>
      </c>
      <c r="P2761" s="19" t="str">
        <f t="shared" si="480"/>
        <v/>
      </c>
      <c r="Q2761" s="355">
        <f t="shared" si="481"/>
        <v>76</v>
      </c>
      <c r="R2761" s="355">
        <f t="shared" si="482"/>
        <v>2373</v>
      </c>
      <c r="S2761" s="355">
        <f t="shared" si="483"/>
        <v>2373</v>
      </c>
    </row>
    <row r="2762" spans="1:19" ht="13.5" thickBot="1" x14ac:dyDescent="0.25">
      <c r="A2762" s="19"/>
      <c r="B2762" s="19"/>
      <c r="C2762" s="19"/>
      <c r="E2762" s="353"/>
      <c r="F2762" s="19"/>
      <c r="I2762" s="19" t="str">
        <f t="shared" si="473"/>
        <v>N</v>
      </c>
      <c r="J2762" s="19" t="str">
        <f t="shared" si="474"/>
        <v>N</v>
      </c>
      <c r="K2762" s="19" t="str">
        <f t="shared" si="475"/>
        <v>zzzz</v>
      </c>
      <c r="L2762" s="19" t="str">
        <f t="shared" si="476"/>
        <v/>
      </c>
      <c r="M2762" s="19" t="str">
        <f t="shared" si="477"/>
        <v/>
      </c>
      <c r="N2762" s="355" t="str">
        <f t="shared" si="478"/>
        <v/>
      </c>
      <c r="O2762" s="355" t="str">
        <f t="shared" si="479"/>
        <v/>
      </c>
      <c r="P2762" s="19" t="str">
        <f t="shared" si="480"/>
        <v/>
      </c>
      <c r="Q2762" s="355">
        <f t="shared" si="481"/>
        <v>77</v>
      </c>
      <c r="R2762" s="355">
        <f t="shared" si="482"/>
        <v>2374</v>
      </c>
      <c r="S2762" s="355">
        <f t="shared" si="483"/>
        <v>2374</v>
      </c>
    </row>
    <row r="2763" spans="1:19" ht="13.5" thickBot="1" x14ac:dyDescent="0.25">
      <c r="A2763" s="19"/>
      <c r="B2763" s="19"/>
      <c r="C2763" s="19"/>
      <c r="E2763" s="353"/>
      <c r="F2763" s="19"/>
      <c r="I2763" s="19" t="str">
        <f t="shared" si="473"/>
        <v>N</v>
      </c>
      <c r="J2763" s="19" t="str">
        <f t="shared" si="474"/>
        <v>N</v>
      </c>
      <c r="K2763" s="19" t="str">
        <f t="shared" si="475"/>
        <v>zzzz</v>
      </c>
      <c r="L2763" s="19" t="str">
        <f t="shared" si="476"/>
        <v/>
      </c>
      <c r="M2763" s="19" t="str">
        <f t="shared" si="477"/>
        <v/>
      </c>
      <c r="N2763" s="355" t="str">
        <f t="shared" si="478"/>
        <v/>
      </c>
      <c r="O2763" s="355" t="str">
        <f t="shared" si="479"/>
        <v/>
      </c>
      <c r="P2763" s="19" t="str">
        <f t="shared" si="480"/>
        <v/>
      </c>
      <c r="Q2763" s="355">
        <f t="shared" si="481"/>
        <v>78</v>
      </c>
      <c r="R2763" s="355">
        <f t="shared" si="482"/>
        <v>2375</v>
      </c>
      <c r="S2763" s="355">
        <f t="shared" si="483"/>
        <v>2375</v>
      </c>
    </row>
    <row r="2764" spans="1:19" ht="13.5" thickBot="1" x14ac:dyDescent="0.25">
      <c r="A2764" s="353"/>
      <c r="B2764" s="353"/>
      <c r="C2764" s="353"/>
      <c r="E2764" s="353"/>
      <c r="F2764" s="353"/>
      <c r="I2764" s="19" t="str">
        <f t="shared" si="473"/>
        <v>N</v>
      </c>
      <c r="J2764" s="19" t="str">
        <f t="shared" si="474"/>
        <v>N</v>
      </c>
      <c r="K2764" s="19" t="str">
        <f t="shared" si="475"/>
        <v>zzzz</v>
      </c>
      <c r="L2764" s="19" t="str">
        <f t="shared" si="476"/>
        <v/>
      </c>
      <c r="M2764" s="19" t="str">
        <f t="shared" si="477"/>
        <v/>
      </c>
      <c r="N2764" s="355" t="str">
        <f t="shared" si="478"/>
        <v/>
      </c>
      <c r="O2764" s="355" t="str">
        <f t="shared" si="479"/>
        <v/>
      </c>
      <c r="P2764" s="19" t="str">
        <f t="shared" si="480"/>
        <v/>
      </c>
      <c r="Q2764" s="355">
        <f t="shared" si="481"/>
        <v>79</v>
      </c>
      <c r="R2764" s="355">
        <f t="shared" si="482"/>
        <v>2376</v>
      </c>
      <c r="S2764" s="355">
        <f t="shared" si="483"/>
        <v>2376</v>
      </c>
    </row>
    <row r="2765" spans="1:19" ht="13.5" thickBot="1" x14ac:dyDescent="0.25">
      <c r="A2765" s="19"/>
      <c r="B2765" s="19"/>
      <c r="C2765" s="19"/>
      <c r="E2765" s="353"/>
      <c r="F2765" s="19"/>
      <c r="I2765" s="19" t="str">
        <f t="shared" si="473"/>
        <v>N</v>
      </c>
      <c r="J2765" s="19" t="str">
        <f t="shared" si="474"/>
        <v>N</v>
      </c>
      <c r="K2765" s="19" t="str">
        <f t="shared" si="475"/>
        <v>zzzz</v>
      </c>
      <c r="L2765" s="19" t="str">
        <f t="shared" si="476"/>
        <v/>
      </c>
      <c r="M2765" s="19" t="str">
        <f t="shared" si="477"/>
        <v/>
      </c>
      <c r="N2765" s="355" t="str">
        <f t="shared" si="478"/>
        <v/>
      </c>
      <c r="O2765" s="355" t="str">
        <f t="shared" si="479"/>
        <v/>
      </c>
      <c r="P2765" s="19" t="str">
        <f t="shared" si="480"/>
        <v/>
      </c>
      <c r="Q2765" s="355">
        <f t="shared" si="481"/>
        <v>80</v>
      </c>
      <c r="R2765" s="355">
        <f t="shared" si="482"/>
        <v>2377</v>
      </c>
      <c r="S2765" s="355">
        <f t="shared" si="483"/>
        <v>2377</v>
      </c>
    </row>
    <row r="2766" spans="1:19" ht="13.5" thickBot="1" x14ac:dyDescent="0.25">
      <c r="A2766" s="19"/>
      <c r="B2766" s="19"/>
      <c r="C2766" s="19"/>
      <c r="E2766" s="353"/>
      <c r="F2766" s="19"/>
      <c r="I2766" s="19" t="str">
        <f t="shared" si="473"/>
        <v>N</v>
      </c>
      <c r="J2766" s="19" t="str">
        <f t="shared" si="474"/>
        <v>N</v>
      </c>
      <c r="K2766" s="19" t="str">
        <f t="shared" si="475"/>
        <v>zzzz</v>
      </c>
      <c r="L2766" s="19" t="str">
        <f t="shared" si="476"/>
        <v/>
      </c>
      <c r="M2766" s="19" t="str">
        <f t="shared" si="477"/>
        <v/>
      </c>
      <c r="N2766" s="355" t="str">
        <f t="shared" si="478"/>
        <v/>
      </c>
      <c r="O2766" s="355" t="str">
        <f t="shared" si="479"/>
        <v/>
      </c>
      <c r="P2766" s="19" t="str">
        <f t="shared" si="480"/>
        <v/>
      </c>
      <c r="Q2766" s="355">
        <f t="shared" si="481"/>
        <v>81</v>
      </c>
      <c r="R2766" s="355">
        <f t="shared" si="482"/>
        <v>2378</v>
      </c>
      <c r="S2766" s="355">
        <f t="shared" si="483"/>
        <v>2378</v>
      </c>
    </row>
    <row r="2767" spans="1:19" ht="13.5" thickBot="1" x14ac:dyDescent="0.25">
      <c r="A2767" s="19"/>
      <c r="B2767" s="19"/>
      <c r="C2767" s="19"/>
      <c r="E2767" s="353"/>
      <c r="F2767" s="19"/>
      <c r="I2767" s="19" t="str">
        <f t="shared" si="473"/>
        <v>N</v>
      </c>
      <c r="J2767" s="19" t="str">
        <f t="shared" si="474"/>
        <v>N</v>
      </c>
      <c r="K2767" s="19" t="str">
        <f t="shared" si="475"/>
        <v>zzzz</v>
      </c>
      <c r="L2767" s="19" t="str">
        <f t="shared" si="476"/>
        <v/>
      </c>
      <c r="M2767" s="19" t="str">
        <f t="shared" si="477"/>
        <v/>
      </c>
      <c r="N2767" s="355" t="str">
        <f t="shared" si="478"/>
        <v/>
      </c>
      <c r="O2767" s="355" t="str">
        <f t="shared" si="479"/>
        <v/>
      </c>
      <c r="P2767" s="19" t="str">
        <f t="shared" si="480"/>
        <v/>
      </c>
      <c r="Q2767" s="355">
        <f t="shared" si="481"/>
        <v>82</v>
      </c>
      <c r="R2767" s="355">
        <f t="shared" si="482"/>
        <v>2379</v>
      </c>
      <c r="S2767" s="355">
        <f t="shared" si="483"/>
        <v>2379</v>
      </c>
    </row>
    <row r="2768" spans="1:19" ht="13.5" thickBot="1" x14ac:dyDescent="0.25">
      <c r="A2768" s="353"/>
      <c r="B2768" s="353"/>
      <c r="C2768" s="353"/>
      <c r="E2768" s="353"/>
      <c r="F2768" s="353"/>
      <c r="I2768" s="19" t="str">
        <f t="shared" si="473"/>
        <v>N</v>
      </c>
      <c r="J2768" s="19" t="str">
        <f t="shared" si="474"/>
        <v>N</v>
      </c>
      <c r="K2768" s="19" t="str">
        <f t="shared" si="475"/>
        <v>zzzz</v>
      </c>
      <c r="L2768" s="19" t="str">
        <f t="shared" si="476"/>
        <v/>
      </c>
      <c r="M2768" s="19" t="str">
        <f t="shared" si="477"/>
        <v/>
      </c>
      <c r="N2768" s="355" t="str">
        <f t="shared" si="478"/>
        <v/>
      </c>
      <c r="O2768" s="355" t="str">
        <f t="shared" si="479"/>
        <v/>
      </c>
      <c r="P2768" s="19" t="str">
        <f t="shared" si="480"/>
        <v/>
      </c>
      <c r="Q2768" s="355">
        <f t="shared" si="481"/>
        <v>83</v>
      </c>
      <c r="R2768" s="355">
        <f t="shared" si="482"/>
        <v>2380</v>
      </c>
      <c r="S2768" s="355">
        <f t="shared" si="483"/>
        <v>2380</v>
      </c>
    </row>
    <row r="2769" spans="1:19" ht="13.5" thickBot="1" x14ac:dyDescent="0.25">
      <c r="A2769" s="19"/>
      <c r="B2769" s="19"/>
      <c r="C2769" s="19"/>
      <c r="E2769" s="353"/>
      <c r="F2769" s="19"/>
      <c r="I2769" s="19" t="str">
        <f t="shared" si="473"/>
        <v>N</v>
      </c>
      <c r="J2769" s="19" t="str">
        <f t="shared" si="474"/>
        <v>N</v>
      </c>
      <c r="K2769" s="19" t="str">
        <f t="shared" si="475"/>
        <v>zzzz</v>
      </c>
      <c r="L2769" s="19" t="str">
        <f t="shared" si="476"/>
        <v/>
      </c>
      <c r="M2769" s="19" t="str">
        <f t="shared" si="477"/>
        <v/>
      </c>
      <c r="N2769" s="355" t="str">
        <f t="shared" si="478"/>
        <v/>
      </c>
      <c r="O2769" s="355" t="str">
        <f t="shared" si="479"/>
        <v/>
      </c>
      <c r="P2769" s="19" t="str">
        <f t="shared" si="480"/>
        <v/>
      </c>
      <c r="Q2769" s="355">
        <f t="shared" si="481"/>
        <v>84</v>
      </c>
      <c r="R2769" s="355">
        <f t="shared" si="482"/>
        <v>2381</v>
      </c>
      <c r="S2769" s="355">
        <f t="shared" si="483"/>
        <v>2381</v>
      </c>
    </row>
    <row r="2770" spans="1:19" ht="13.5" thickBot="1" x14ac:dyDescent="0.25">
      <c r="A2770" s="353"/>
      <c r="B2770" s="353"/>
      <c r="C2770" s="353"/>
      <c r="E2770" s="353"/>
      <c r="F2770" s="353"/>
      <c r="I2770" s="19" t="str">
        <f t="shared" si="473"/>
        <v>N</v>
      </c>
      <c r="J2770" s="19" t="str">
        <f t="shared" si="474"/>
        <v>N</v>
      </c>
      <c r="K2770" s="19" t="str">
        <f t="shared" si="475"/>
        <v>zzzz</v>
      </c>
      <c r="L2770" s="19" t="str">
        <f t="shared" si="476"/>
        <v/>
      </c>
      <c r="M2770" s="19" t="str">
        <f t="shared" si="477"/>
        <v/>
      </c>
      <c r="N2770" s="355" t="str">
        <f t="shared" si="478"/>
        <v/>
      </c>
      <c r="O2770" s="355" t="str">
        <f t="shared" si="479"/>
        <v/>
      </c>
      <c r="P2770" s="19" t="str">
        <f t="shared" si="480"/>
        <v/>
      </c>
      <c r="Q2770" s="355">
        <f t="shared" si="481"/>
        <v>85</v>
      </c>
      <c r="R2770" s="355">
        <f t="shared" si="482"/>
        <v>2382</v>
      </c>
      <c r="S2770" s="355">
        <f t="shared" si="483"/>
        <v>2382</v>
      </c>
    </row>
    <row r="2771" spans="1:19" ht="13.5" thickBot="1" x14ac:dyDescent="0.25">
      <c r="A2771" s="19"/>
      <c r="B2771" s="19"/>
      <c r="C2771" s="19"/>
      <c r="E2771" s="353"/>
      <c r="F2771" s="19"/>
      <c r="I2771" s="19" t="str">
        <f t="shared" si="473"/>
        <v>N</v>
      </c>
      <c r="J2771" s="19" t="str">
        <f t="shared" si="474"/>
        <v>N</v>
      </c>
      <c r="K2771" s="19" t="str">
        <f t="shared" si="475"/>
        <v>zzzz</v>
      </c>
      <c r="L2771" s="19" t="str">
        <f t="shared" si="476"/>
        <v/>
      </c>
      <c r="M2771" s="19" t="str">
        <f t="shared" si="477"/>
        <v/>
      </c>
      <c r="N2771" s="355" t="str">
        <f t="shared" si="478"/>
        <v/>
      </c>
      <c r="O2771" s="355" t="str">
        <f t="shared" si="479"/>
        <v/>
      </c>
      <c r="P2771" s="19" t="str">
        <f t="shared" si="480"/>
        <v/>
      </c>
      <c r="Q2771" s="355">
        <f t="shared" si="481"/>
        <v>86</v>
      </c>
      <c r="R2771" s="355">
        <f t="shared" si="482"/>
        <v>2383</v>
      </c>
      <c r="S2771" s="355">
        <f t="shared" si="483"/>
        <v>2383</v>
      </c>
    </row>
    <row r="2772" spans="1:19" ht="13.5" thickBot="1" x14ac:dyDescent="0.25">
      <c r="A2772" s="19"/>
      <c r="B2772" s="19"/>
      <c r="C2772" s="19"/>
      <c r="E2772" s="353"/>
      <c r="F2772" s="19"/>
      <c r="I2772" s="19" t="str">
        <f t="shared" si="473"/>
        <v>N</v>
      </c>
      <c r="J2772" s="19" t="str">
        <f t="shared" si="474"/>
        <v>N</v>
      </c>
      <c r="K2772" s="19" t="str">
        <f t="shared" si="475"/>
        <v>zzzz</v>
      </c>
      <c r="L2772" s="19" t="str">
        <f t="shared" si="476"/>
        <v/>
      </c>
      <c r="M2772" s="19" t="str">
        <f t="shared" si="477"/>
        <v/>
      </c>
      <c r="N2772" s="355" t="str">
        <f t="shared" si="478"/>
        <v/>
      </c>
      <c r="O2772" s="355" t="str">
        <f t="shared" si="479"/>
        <v/>
      </c>
      <c r="P2772" s="19" t="str">
        <f t="shared" si="480"/>
        <v/>
      </c>
      <c r="Q2772" s="355">
        <f t="shared" si="481"/>
        <v>87</v>
      </c>
      <c r="R2772" s="355">
        <f t="shared" si="482"/>
        <v>2384</v>
      </c>
      <c r="S2772" s="355">
        <f t="shared" si="483"/>
        <v>2384</v>
      </c>
    </row>
    <row r="2773" spans="1:19" ht="13.5" thickBot="1" x14ac:dyDescent="0.25">
      <c r="A2773" s="19"/>
      <c r="B2773" s="19"/>
      <c r="C2773" s="19"/>
      <c r="E2773" s="353"/>
      <c r="F2773" s="19"/>
      <c r="I2773" s="19" t="str">
        <f t="shared" si="473"/>
        <v>N</v>
      </c>
      <c r="J2773" s="19" t="str">
        <f t="shared" si="474"/>
        <v>N</v>
      </c>
      <c r="K2773" s="19" t="str">
        <f t="shared" si="475"/>
        <v>zzzz</v>
      </c>
      <c r="L2773" s="19" t="str">
        <f t="shared" si="476"/>
        <v/>
      </c>
      <c r="M2773" s="19" t="str">
        <f t="shared" si="477"/>
        <v/>
      </c>
      <c r="N2773" s="355" t="str">
        <f t="shared" si="478"/>
        <v/>
      </c>
      <c r="O2773" s="355" t="str">
        <f t="shared" si="479"/>
        <v/>
      </c>
      <c r="P2773" s="19" t="str">
        <f t="shared" si="480"/>
        <v/>
      </c>
      <c r="Q2773" s="355">
        <f t="shared" si="481"/>
        <v>88</v>
      </c>
      <c r="R2773" s="355">
        <f t="shared" si="482"/>
        <v>2385</v>
      </c>
      <c r="S2773" s="355">
        <f t="shared" si="483"/>
        <v>2385</v>
      </c>
    </row>
    <row r="2774" spans="1:19" ht="13.5" thickBot="1" x14ac:dyDescent="0.25">
      <c r="A2774" s="19"/>
      <c r="B2774" s="19"/>
      <c r="C2774" s="19"/>
      <c r="E2774" s="353"/>
      <c r="F2774" s="19"/>
      <c r="I2774" s="19" t="str">
        <f t="shared" si="473"/>
        <v>N</v>
      </c>
      <c r="J2774" s="19" t="str">
        <f t="shared" si="474"/>
        <v>N</v>
      </c>
      <c r="K2774" s="19" t="str">
        <f t="shared" si="475"/>
        <v>zzzz</v>
      </c>
      <c r="L2774" s="19" t="str">
        <f t="shared" si="476"/>
        <v/>
      </c>
      <c r="M2774" s="19" t="str">
        <f t="shared" si="477"/>
        <v/>
      </c>
      <c r="N2774" s="355" t="str">
        <f t="shared" si="478"/>
        <v/>
      </c>
      <c r="O2774" s="355" t="str">
        <f t="shared" si="479"/>
        <v/>
      </c>
      <c r="P2774" s="19" t="str">
        <f t="shared" si="480"/>
        <v/>
      </c>
      <c r="Q2774" s="355">
        <f t="shared" si="481"/>
        <v>89</v>
      </c>
      <c r="R2774" s="355">
        <f t="shared" si="482"/>
        <v>2386</v>
      </c>
      <c r="S2774" s="355">
        <f t="shared" si="483"/>
        <v>2386</v>
      </c>
    </row>
    <row r="2775" spans="1:19" ht="13.5" thickBot="1" x14ac:dyDescent="0.25">
      <c r="A2775" s="19"/>
      <c r="B2775" s="19"/>
      <c r="C2775" s="19"/>
      <c r="E2775" s="353"/>
      <c r="F2775" s="19"/>
      <c r="I2775" s="19" t="str">
        <f t="shared" si="473"/>
        <v>N</v>
      </c>
      <c r="J2775" s="19" t="str">
        <f t="shared" si="474"/>
        <v>N</v>
      </c>
      <c r="K2775" s="19" t="str">
        <f t="shared" si="475"/>
        <v>zzzz</v>
      </c>
      <c r="L2775" s="19" t="str">
        <f t="shared" si="476"/>
        <v/>
      </c>
      <c r="M2775" s="19" t="str">
        <f t="shared" si="477"/>
        <v/>
      </c>
      <c r="N2775" s="355" t="str">
        <f t="shared" si="478"/>
        <v/>
      </c>
      <c r="O2775" s="355" t="str">
        <f t="shared" si="479"/>
        <v/>
      </c>
      <c r="P2775" s="19" t="str">
        <f t="shared" si="480"/>
        <v/>
      </c>
      <c r="Q2775" s="355">
        <f t="shared" si="481"/>
        <v>90</v>
      </c>
      <c r="R2775" s="355">
        <f t="shared" si="482"/>
        <v>2387</v>
      </c>
      <c r="S2775" s="355">
        <f t="shared" si="483"/>
        <v>2387</v>
      </c>
    </row>
    <row r="2776" spans="1:19" ht="13.5" thickBot="1" x14ac:dyDescent="0.25">
      <c r="A2776" s="19"/>
      <c r="B2776" s="19"/>
      <c r="C2776" s="19"/>
      <c r="E2776" s="353"/>
      <c r="F2776" s="19"/>
      <c r="I2776" s="19" t="str">
        <f t="shared" si="473"/>
        <v>N</v>
      </c>
      <c r="J2776" s="19" t="str">
        <f t="shared" si="474"/>
        <v>N</v>
      </c>
      <c r="K2776" s="19" t="str">
        <f t="shared" si="475"/>
        <v>zzzz</v>
      </c>
      <c r="L2776" s="19" t="str">
        <f t="shared" si="476"/>
        <v/>
      </c>
      <c r="M2776" s="19" t="str">
        <f t="shared" si="477"/>
        <v/>
      </c>
      <c r="N2776" s="355" t="str">
        <f t="shared" si="478"/>
        <v/>
      </c>
      <c r="O2776" s="355" t="str">
        <f t="shared" si="479"/>
        <v/>
      </c>
      <c r="P2776" s="19" t="str">
        <f t="shared" si="480"/>
        <v/>
      </c>
      <c r="Q2776" s="355">
        <f t="shared" si="481"/>
        <v>91</v>
      </c>
      <c r="R2776" s="355">
        <f t="shared" si="482"/>
        <v>2388</v>
      </c>
      <c r="S2776" s="355">
        <f t="shared" si="483"/>
        <v>2388</v>
      </c>
    </row>
    <row r="2777" spans="1:19" ht="13.5" thickBot="1" x14ac:dyDescent="0.25">
      <c r="A2777" s="19"/>
      <c r="B2777" s="19"/>
      <c r="C2777" s="19"/>
      <c r="E2777" s="353"/>
      <c r="F2777" s="19"/>
      <c r="I2777" s="19" t="str">
        <f t="shared" si="473"/>
        <v>N</v>
      </c>
      <c r="J2777" s="19" t="str">
        <f t="shared" si="474"/>
        <v>N</v>
      </c>
      <c r="K2777" s="19" t="str">
        <f t="shared" si="475"/>
        <v>zzzz</v>
      </c>
      <c r="L2777" s="19" t="str">
        <f t="shared" si="476"/>
        <v/>
      </c>
      <c r="M2777" s="19" t="str">
        <f t="shared" si="477"/>
        <v/>
      </c>
      <c r="N2777" s="355" t="str">
        <f t="shared" si="478"/>
        <v/>
      </c>
      <c r="O2777" s="355" t="str">
        <f t="shared" si="479"/>
        <v/>
      </c>
      <c r="P2777" s="19" t="str">
        <f t="shared" si="480"/>
        <v/>
      </c>
      <c r="Q2777" s="355">
        <f t="shared" si="481"/>
        <v>92</v>
      </c>
      <c r="R2777" s="355">
        <f t="shared" si="482"/>
        <v>2389</v>
      </c>
      <c r="S2777" s="355">
        <f t="shared" si="483"/>
        <v>2389</v>
      </c>
    </row>
    <row r="2778" spans="1:19" ht="13.5" thickBot="1" x14ac:dyDescent="0.25">
      <c r="A2778" s="19"/>
      <c r="B2778" s="19"/>
      <c r="C2778" s="19"/>
      <c r="E2778" s="353"/>
      <c r="F2778" s="19"/>
      <c r="I2778" s="19" t="str">
        <f t="shared" si="473"/>
        <v>N</v>
      </c>
      <c r="J2778" s="19" t="str">
        <f t="shared" si="474"/>
        <v>N</v>
      </c>
      <c r="K2778" s="19" t="str">
        <f t="shared" si="475"/>
        <v>zzzz</v>
      </c>
      <c r="L2778" s="19" t="str">
        <f t="shared" si="476"/>
        <v/>
      </c>
      <c r="M2778" s="19" t="str">
        <f t="shared" si="477"/>
        <v/>
      </c>
      <c r="N2778" s="355" t="str">
        <f t="shared" si="478"/>
        <v/>
      </c>
      <c r="O2778" s="355" t="str">
        <f t="shared" si="479"/>
        <v/>
      </c>
      <c r="P2778" s="19" t="str">
        <f t="shared" si="480"/>
        <v/>
      </c>
      <c r="Q2778" s="355">
        <f t="shared" si="481"/>
        <v>93</v>
      </c>
      <c r="R2778" s="355">
        <f t="shared" si="482"/>
        <v>2390</v>
      </c>
      <c r="S2778" s="355">
        <f t="shared" si="483"/>
        <v>2390</v>
      </c>
    </row>
    <row r="2779" spans="1:19" ht="13.5" thickBot="1" x14ac:dyDescent="0.25">
      <c r="A2779" s="19"/>
      <c r="B2779" s="19"/>
      <c r="C2779" s="19"/>
      <c r="E2779" s="353"/>
      <c r="F2779" s="19"/>
      <c r="I2779" s="19" t="str">
        <f t="shared" si="473"/>
        <v>N</v>
      </c>
      <c r="J2779" s="19" t="str">
        <f t="shared" si="474"/>
        <v>N</v>
      </c>
      <c r="K2779" s="19" t="str">
        <f t="shared" si="475"/>
        <v>zzzz</v>
      </c>
      <c r="L2779" s="19" t="str">
        <f t="shared" si="476"/>
        <v/>
      </c>
      <c r="M2779" s="19" t="str">
        <f t="shared" si="477"/>
        <v/>
      </c>
      <c r="N2779" s="355" t="str">
        <f t="shared" si="478"/>
        <v/>
      </c>
      <c r="O2779" s="355" t="str">
        <f t="shared" si="479"/>
        <v/>
      </c>
      <c r="P2779" s="19" t="str">
        <f t="shared" si="480"/>
        <v/>
      </c>
      <c r="Q2779" s="355">
        <f t="shared" si="481"/>
        <v>94</v>
      </c>
      <c r="R2779" s="355">
        <f t="shared" si="482"/>
        <v>2391</v>
      </c>
      <c r="S2779" s="355">
        <f t="shared" si="483"/>
        <v>2391</v>
      </c>
    </row>
    <row r="2780" spans="1:19" ht="13.5" thickBot="1" x14ac:dyDescent="0.25">
      <c r="A2780" s="19"/>
      <c r="B2780" s="19"/>
      <c r="C2780" s="19"/>
      <c r="E2780" s="353"/>
      <c r="F2780" s="19"/>
      <c r="I2780" s="19" t="str">
        <f t="shared" si="473"/>
        <v>N</v>
      </c>
      <c r="J2780" s="19" t="str">
        <f t="shared" si="474"/>
        <v>N</v>
      </c>
      <c r="K2780" s="19" t="str">
        <f t="shared" si="475"/>
        <v>zzzz</v>
      </c>
      <c r="L2780" s="19" t="str">
        <f t="shared" si="476"/>
        <v/>
      </c>
      <c r="M2780" s="19" t="str">
        <f t="shared" si="477"/>
        <v/>
      </c>
      <c r="N2780" s="355" t="str">
        <f t="shared" si="478"/>
        <v/>
      </c>
      <c r="O2780" s="355" t="str">
        <f t="shared" si="479"/>
        <v/>
      </c>
      <c r="P2780" s="19" t="str">
        <f t="shared" si="480"/>
        <v/>
      </c>
      <c r="Q2780" s="355">
        <f t="shared" si="481"/>
        <v>95</v>
      </c>
      <c r="R2780" s="355">
        <f t="shared" si="482"/>
        <v>2392</v>
      </c>
      <c r="S2780" s="355">
        <f t="shared" si="483"/>
        <v>2392</v>
      </c>
    </row>
    <row r="2781" spans="1:19" ht="13.5" thickBot="1" x14ac:dyDescent="0.25">
      <c r="A2781" s="19"/>
      <c r="B2781" s="19"/>
      <c r="C2781" s="19"/>
      <c r="E2781" s="353"/>
      <c r="F2781" s="19"/>
      <c r="I2781" s="19" t="str">
        <f t="shared" si="473"/>
        <v>N</v>
      </c>
      <c r="J2781" s="19" t="str">
        <f t="shared" si="474"/>
        <v>N</v>
      </c>
      <c r="K2781" s="19" t="str">
        <f t="shared" si="475"/>
        <v>zzzz</v>
      </c>
      <c r="L2781" s="19" t="str">
        <f t="shared" si="476"/>
        <v/>
      </c>
      <c r="M2781" s="19" t="str">
        <f t="shared" si="477"/>
        <v/>
      </c>
      <c r="N2781" s="355" t="str">
        <f t="shared" si="478"/>
        <v/>
      </c>
      <c r="O2781" s="355" t="str">
        <f t="shared" si="479"/>
        <v/>
      </c>
      <c r="P2781" s="19" t="str">
        <f t="shared" si="480"/>
        <v/>
      </c>
      <c r="Q2781" s="355">
        <f t="shared" si="481"/>
        <v>96</v>
      </c>
      <c r="R2781" s="355">
        <f t="shared" si="482"/>
        <v>2393</v>
      </c>
      <c r="S2781" s="355">
        <f t="shared" si="483"/>
        <v>2393</v>
      </c>
    </row>
    <row r="2782" spans="1:19" ht="13.5" thickBot="1" x14ac:dyDescent="0.25">
      <c r="A2782" s="19"/>
      <c r="B2782" s="19"/>
      <c r="C2782" s="19"/>
      <c r="E2782" s="353"/>
      <c r="F2782" s="19"/>
      <c r="I2782" s="19" t="str">
        <f t="shared" si="473"/>
        <v>N</v>
      </c>
      <c r="J2782" s="19" t="str">
        <f t="shared" si="474"/>
        <v>N</v>
      </c>
      <c r="K2782" s="19" t="str">
        <f t="shared" si="475"/>
        <v>zzzz</v>
      </c>
      <c r="L2782" s="19" t="str">
        <f t="shared" si="476"/>
        <v/>
      </c>
      <c r="M2782" s="19" t="str">
        <f t="shared" si="477"/>
        <v/>
      </c>
      <c r="N2782" s="355" t="str">
        <f t="shared" si="478"/>
        <v/>
      </c>
      <c r="O2782" s="355" t="str">
        <f t="shared" si="479"/>
        <v/>
      </c>
      <c r="P2782" s="19" t="str">
        <f t="shared" si="480"/>
        <v/>
      </c>
      <c r="Q2782" s="355">
        <f t="shared" si="481"/>
        <v>97</v>
      </c>
      <c r="R2782" s="355">
        <f t="shared" si="482"/>
        <v>2394</v>
      </c>
      <c r="S2782" s="355">
        <f t="shared" si="483"/>
        <v>2394</v>
      </c>
    </row>
    <row r="2783" spans="1:19" ht="13.5" thickBot="1" x14ac:dyDescent="0.25">
      <c r="A2783" s="19"/>
      <c r="B2783" s="19"/>
      <c r="C2783" s="19"/>
      <c r="E2783" s="353"/>
      <c r="F2783" s="19"/>
      <c r="I2783" s="19" t="str">
        <f t="shared" si="473"/>
        <v>N</v>
      </c>
      <c r="J2783" s="19" t="str">
        <f t="shared" si="474"/>
        <v>N</v>
      </c>
      <c r="K2783" s="19" t="str">
        <f t="shared" si="475"/>
        <v>zzzz</v>
      </c>
      <c r="L2783" s="19" t="str">
        <f t="shared" si="476"/>
        <v/>
      </c>
      <c r="M2783" s="19" t="str">
        <f t="shared" si="477"/>
        <v/>
      </c>
      <c r="N2783" s="355" t="str">
        <f t="shared" si="478"/>
        <v/>
      </c>
      <c r="O2783" s="355" t="str">
        <f t="shared" si="479"/>
        <v/>
      </c>
      <c r="P2783" s="19" t="str">
        <f t="shared" si="480"/>
        <v/>
      </c>
      <c r="Q2783" s="355">
        <f t="shared" si="481"/>
        <v>98</v>
      </c>
      <c r="R2783" s="355">
        <f t="shared" si="482"/>
        <v>2395</v>
      </c>
      <c r="S2783" s="355">
        <f t="shared" si="483"/>
        <v>2395</v>
      </c>
    </row>
    <row r="2784" spans="1:19" ht="13.5" thickBot="1" x14ac:dyDescent="0.25">
      <c r="A2784" s="19"/>
      <c r="B2784" s="19"/>
      <c r="C2784" s="19"/>
      <c r="E2784" s="353"/>
      <c r="F2784" s="19"/>
      <c r="I2784" s="19" t="str">
        <f t="shared" si="473"/>
        <v>N</v>
      </c>
      <c r="J2784" s="19" t="str">
        <f t="shared" si="474"/>
        <v>N</v>
      </c>
      <c r="K2784" s="19" t="str">
        <f t="shared" si="475"/>
        <v>zzzz</v>
      </c>
      <c r="L2784" s="19" t="str">
        <f t="shared" si="476"/>
        <v/>
      </c>
      <c r="M2784" s="19" t="str">
        <f t="shared" si="477"/>
        <v/>
      </c>
      <c r="N2784" s="355" t="str">
        <f t="shared" si="478"/>
        <v/>
      </c>
      <c r="O2784" s="355" t="str">
        <f t="shared" si="479"/>
        <v/>
      </c>
      <c r="P2784" s="19" t="str">
        <f t="shared" si="480"/>
        <v/>
      </c>
      <c r="Q2784" s="355">
        <f t="shared" si="481"/>
        <v>99</v>
      </c>
      <c r="R2784" s="355">
        <f t="shared" si="482"/>
        <v>2396</v>
      </c>
      <c r="S2784" s="355">
        <f t="shared" si="483"/>
        <v>2396</v>
      </c>
    </row>
    <row r="2785" spans="1:19" ht="13.5" thickBot="1" x14ac:dyDescent="0.25">
      <c r="A2785" s="19"/>
      <c r="B2785" s="19"/>
      <c r="C2785" s="19"/>
      <c r="E2785" s="353"/>
      <c r="F2785" s="19"/>
      <c r="I2785" s="19" t="str">
        <f t="shared" si="473"/>
        <v>N</v>
      </c>
      <c r="J2785" s="19" t="str">
        <f t="shared" si="474"/>
        <v>N</v>
      </c>
      <c r="K2785" s="19" t="str">
        <f t="shared" si="475"/>
        <v>zzzz</v>
      </c>
      <c r="L2785" s="19" t="str">
        <f t="shared" si="476"/>
        <v/>
      </c>
      <c r="M2785" s="19" t="str">
        <f t="shared" si="477"/>
        <v/>
      </c>
      <c r="N2785" s="355" t="str">
        <f t="shared" si="478"/>
        <v/>
      </c>
      <c r="O2785" s="355" t="str">
        <f t="shared" si="479"/>
        <v/>
      </c>
      <c r="P2785" s="19" t="str">
        <f t="shared" si="480"/>
        <v/>
      </c>
      <c r="Q2785" s="355">
        <f t="shared" si="481"/>
        <v>100</v>
      </c>
      <c r="R2785" s="355">
        <f t="shared" si="482"/>
        <v>2397</v>
      </c>
      <c r="S2785" s="355">
        <f t="shared" si="483"/>
        <v>2397</v>
      </c>
    </row>
    <row r="2786" spans="1:19" ht="13.5" thickBot="1" x14ac:dyDescent="0.25">
      <c r="A2786" s="19"/>
      <c r="B2786" s="19"/>
      <c r="C2786" s="19"/>
      <c r="E2786" s="353"/>
      <c r="F2786" s="19"/>
      <c r="I2786" s="19" t="str">
        <f t="shared" si="473"/>
        <v>N</v>
      </c>
      <c r="J2786" s="19" t="str">
        <f t="shared" si="474"/>
        <v>N</v>
      </c>
      <c r="K2786" s="19" t="str">
        <f t="shared" si="475"/>
        <v>zzzz</v>
      </c>
      <c r="L2786" s="19" t="str">
        <f t="shared" si="476"/>
        <v/>
      </c>
      <c r="M2786" s="19" t="str">
        <f t="shared" si="477"/>
        <v/>
      </c>
      <c r="N2786" s="355" t="str">
        <f t="shared" si="478"/>
        <v/>
      </c>
      <c r="O2786" s="355" t="str">
        <f t="shared" si="479"/>
        <v/>
      </c>
      <c r="P2786" s="19" t="str">
        <f t="shared" si="480"/>
        <v/>
      </c>
      <c r="Q2786" s="355">
        <f t="shared" si="481"/>
        <v>101</v>
      </c>
      <c r="R2786" s="355">
        <f t="shared" si="482"/>
        <v>2398</v>
      </c>
      <c r="S2786" s="355">
        <f t="shared" si="483"/>
        <v>2398</v>
      </c>
    </row>
    <row r="2787" spans="1:19" ht="13.5" thickBot="1" x14ac:dyDescent="0.25">
      <c r="A2787" s="19"/>
      <c r="B2787" s="19"/>
      <c r="C2787" s="19"/>
      <c r="E2787" s="353"/>
      <c r="F2787" s="19"/>
      <c r="I2787" s="19" t="str">
        <f t="shared" si="473"/>
        <v>N</v>
      </c>
      <c r="J2787" s="19" t="str">
        <f t="shared" si="474"/>
        <v>N</v>
      </c>
      <c r="K2787" s="19" t="str">
        <f t="shared" si="475"/>
        <v>zzzz</v>
      </c>
      <c r="L2787" s="19" t="str">
        <f t="shared" si="476"/>
        <v/>
      </c>
      <c r="M2787" s="19" t="str">
        <f t="shared" si="477"/>
        <v/>
      </c>
      <c r="N2787" s="355" t="str">
        <f t="shared" si="478"/>
        <v/>
      </c>
      <c r="O2787" s="355" t="str">
        <f t="shared" si="479"/>
        <v/>
      </c>
      <c r="P2787" s="19" t="str">
        <f t="shared" si="480"/>
        <v/>
      </c>
      <c r="Q2787" s="355">
        <f t="shared" si="481"/>
        <v>102</v>
      </c>
      <c r="R2787" s="355">
        <f t="shared" si="482"/>
        <v>2399</v>
      </c>
      <c r="S2787" s="355">
        <f t="shared" si="483"/>
        <v>2399</v>
      </c>
    </row>
    <row r="2788" spans="1:19" ht="13.5" thickBot="1" x14ac:dyDescent="0.25">
      <c r="A2788" s="19"/>
      <c r="B2788" s="19"/>
      <c r="C2788" s="19"/>
      <c r="E2788" s="353"/>
      <c r="F2788" s="19"/>
      <c r="I2788" s="19" t="str">
        <f t="shared" si="473"/>
        <v>N</v>
      </c>
      <c r="J2788" s="19" t="str">
        <f t="shared" si="474"/>
        <v>N</v>
      </c>
      <c r="K2788" s="19" t="str">
        <f t="shared" si="475"/>
        <v>zzzz</v>
      </c>
      <c r="L2788" s="19" t="str">
        <f t="shared" si="476"/>
        <v/>
      </c>
      <c r="M2788" s="19" t="str">
        <f t="shared" si="477"/>
        <v/>
      </c>
      <c r="N2788" s="355" t="str">
        <f t="shared" si="478"/>
        <v/>
      </c>
      <c r="O2788" s="355" t="str">
        <f t="shared" si="479"/>
        <v/>
      </c>
      <c r="P2788" s="19" t="str">
        <f t="shared" si="480"/>
        <v/>
      </c>
      <c r="Q2788" s="355">
        <f t="shared" si="481"/>
        <v>103</v>
      </c>
      <c r="R2788" s="355">
        <f t="shared" si="482"/>
        <v>2400</v>
      </c>
      <c r="S2788" s="355">
        <f t="shared" si="483"/>
        <v>2400</v>
      </c>
    </row>
    <row r="2789" spans="1:19" ht="13.5" thickBot="1" x14ac:dyDescent="0.25">
      <c r="A2789" s="19"/>
      <c r="B2789" s="19"/>
      <c r="C2789" s="19"/>
      <c r="E2789" s="353"/>
      <c r="F2789" s="19"/>
      <c r="I2789" s="19" t="str">
        <f t="shared" si="473"/>
        <v>N</v>
      </c>
      <c r="J2789" s="19" t="str">
        <f t="shared" si="474"/>
        <v>N</v>
      </c>
      <c r="K2789" s="19" t="str">
        <f t="shared" si="475"/>
        <v>zzzz</v>
      </c>
      <c r="L2789" s="19" t="str">
        <f t="shared" si="476"/>
        <v/>
      </c>
      <c r="M2789" s="19" t="str">
        <f t="shared" si="477"/>
        <v/>
      </c>
      <c r="N2789" s="355" t="str">
        <f t="shared" si="478"/>
        <v/>
      </c>
      <c r="O2789" s="355" t="str">
        <f t="shared" si="479"/>
        <v/>
      </c>
      <c r="P2789" s="19" t="str">
        <f t="shared" si="480"/>
        <v/>
      </c>
      <c r="Q2789" s="355">
        <f t="shared" si="481"/>
        <v>104</v>
      </c>
      <c r="R2789" s="355">
        <f t="shared" si="482"/>
        <v>2401</v>
      </c>
      <c r="S2789" s="355">
        <f t="shared" si="483"/>
        <v>2401</v>
      </c>
    </row>
    <row r="2790" spans="1:19" ht="13.5" thickBot="1" x14ac:dyDescent="0.25">
      <c r="A2790" s="19"/>
      <c r="B2790" s="19"/>
      <c r="C2790" s="19"/>
      <c r="E2790" s="353"/>
      <c r="F2790" s="19"/>
      <c r="I2790" s="19" t="str">
        <f t="shared" si="473"/>
        <v>N</v>
      </c>
      <c r="J2790" s="19" t="str">
        <f t="shared" si="474"/>
        <v>N</v>
      </c>
      <c r="K2790" s="19" t="str">
        <f t="shared" si="475"/>
        <v>zzzz</v>
      </c>
      <c r="L2790" s="19" t="str">
        <f t="shared" si="476"/>
        <v/>
      </c>
      <c r="M2790" s="19" t="str">
        <f t="shared" si="477"/>
        <v/>
      </c>
      <c r="N2790" s="355" t="str">
        <f t="shared" si="478"/>
        <v/>
      </c>
      <c r="O2790" s="355" t="str">
        <f t="shared" si="479"/>
        <v/>
      </c>
      <c r="P2790" s="19" t="str">
        <f t="shared" si="480"/>
        <v/>
      </c>
      <c r="Q2790" s="355">
        <f t="shared" si="481"/>
        <v>105</v>
      </c>
      <c r="R2790" s="355">
        <f t="shared" si="482"/>
        <v>2402</v>
      </c>
      <c r="S2790" s="355">
        <f t="shared" si="483"/>
        <v>2402</v>
      </c>
    </row>
    <row r="2791" spans="1:19" ht="13.5" thickBot="1" x14ac:dyDescent="0.25">
      <c r="A2791" s="19"/>
      <c r="B2791" s="19"/>
      <c r="C2791" s="19"/>
      <c r="E2791" s="353"/>
      <c r="F2791" s="19"/>
      <c r="I2791" s="19" t="str">
        <f t="shared" si="473"/>
        <v>N</v>
      </c>
      <c r="J2791" s="19" t="str">
        <f t="shared" si="474"/>
        <v>N</v>
      </c>
      <c r="K2791" s="19" t="str">
        <f t="shared" si="475"/>
        <v>zzzz</v>
      </c>
      <c r="L2791" s="19" t="str">
        <f t="shared" si="476"/>
        <v/>
      </c>
      <c r="M2791" s="19" t="str">
        <f t="shared" si="477"/>
        <v/>
      </c>
      <c r="N2791" s="355" t="str">
        <f t="shared" si="478"/>
        <v/>
      </c>
      <c r="O2791" s="355" t="str">
        <f t="shared" si="479"/>
        <v/>
      </c>
      <c r="P2791" s="19" t="str">
        <f t="shared" si="480"/>
        <v/>
      </c>
      <c r="Q2791" s="355">
        <f t="shared" si="481"/>
        <v>106</v>
      </c>
      <c r="R2791" s="355">
        <f t="shared" si="482"/>
        <v>2403</v>
      </c>
      <c r="S2791" s="355">
        <f t="shared" si="483"/>
        <v>2403</v>
      </c>
    </row>
    <row r="2792" spans="1:19" ht="13.5" thickBot="1" x14ac:dyDescent="0.25">
      <c r="A2792" s="19"/>
      <c r="B2792" s="19"/>
      <c r="C2792" s="19"/>
      <c r="E2792" s="353"/>
      <c r="F2792" s="19"/>
      <c r="I2792" s="19" t="str">
        <f t="shared" si="473"/>
        <v>N</v>
      </c>
      <c r="J2792" s="19" t="str">
        <f t="shared" si="474"/>
        <v>N</v>
      </c>
      <c r="K2792" s="19" t="str">
        <f t="shared" si="475"/>
        <v>zzzz</v>
      </c>
      <c r="L2792" s="19" t="str">
        <f t="shared" si="476"/>
        <v/>
      </c>
      <c r="M2792" s="19" t="str">
        <f t="shared" si="477"/>
        <v/>
      </c>
      <c r="N2792" s="355" t="str">
        <f t="shared" si="478"/>
        <v/>
      </c>
      <c r="O2792" s="355" t="str">
        <f t="shared" si="479"/>
        <v/>
      </c>
      <c r="P2792" s="19" t="str">
        <f t="shared" si="480"/>
        <v/>
      </c>
      <c r="Q2792" s="355">
        <f t="shared" si="481"/>
        <v>107</v>
      </c>
      <c r="R2792" s="355">
        <f t="shared" si="482"/>
        <v>2404</v>
      </c>
      <c r="S2792" s="355">
        <f t="shared" si="483"/>
        <v>2404</v>
      </c>
    </row>
    <row r="2793" spans="1:19" ht="13.5" thickBot="1" x14ac:dyDescent="0.25">
      <c r="A2793" s="19"/>
      <c r="B2793" s="19"/>
      <c r="C2793" s="19"/>
      <c r="E2793" s="353"/>
      <c r="F2793" s="19"/>
      <c r="I2793" s="19" t="str">
        <f t="shared" si="473"/>
        <v>N</v>
      </c>
      <c r="J2793" s="19" t="str">
        <f t="shared" si="474"/>
        <v>N</v>
      </c>
      <c r="K2793" s="19" t="str">
        <f t="shared" si="475"/>
        <v>zzzz</v>
      </c>
      <c r="L2793" s="19" t="str">
        <f t="shared" si="476"/>
        <v/>
      </c>
      <c r="M2793" s="19" t="str">
        <f t="shared" si="477"/>
        <v/>
      </c>
      <c r="N2793" s="355" t="str">
        <f t="shared" si="478"/>
        <v/>
      </c>
      <c r="O2793" s="355" t="str">
        <f t="shared" si="479"/>
        <v/>
      </c>
      <c r="P2793" s="19" t="str">
        <f t="shared" si="480"/>
        <v/>
      </c>
      <c r="Q2793" s="355">
        <f t="shared" si="481"/>
        <v>108</v>
      </c>
      <c r="R2793" s="355">
        <f t="shared" si="482"/>
        <v>2405</v>
      </c>
      <c r="S2793" s="355">
        <f t="shared" si="483"/>
        <v>2405</v>
      </c>
    </row>
    <row r="2794" spans="1:19" ht="13.5" thickBot="1" x14ac:dyDescent="0.25">
      <c r="A2794" s="19"/>
      <c r="B2794" s="19"/>
      <c r="C2794" s="19"/>
      <c r="E2794" s="353"/>
      <c r="F2794" s="19"/>
      <c r="I2794" s="19" t="str">
        <f t="shared" si="473"/>
        <v>N</v>
      </c>
      <c r="J2794" s="19" t="str">
        <f t="shared" si="474"/>
        <v>N</v>
      </c>
      <c r="K2794" s="19" t="str">
        <f t="shared" si="475"/>
        <v>zzzz</v>
      </c>
      <c r="L2794" s="19" t="str">
        <f t="shared" si="476"/>
        <v/>
      </c>
      <c r="M2794" s="19" t="str">
        <f t="shared" si="477"/>
        <v/>
      </c>
      <c r="N2794" s="355" t="str">
        <f t="shared" si="478"/>
        <v/>
      </c>
      <c r="O2794" s="355" t="str">
        <f t="shared" si="479"/>
        <v/>
      </c>
      <c r="P2794" s="19" t="str">
        <f t="shared" si="480"/>
        <v/>
      </c>
      <c r="Q2794" s="355">
        <f t="shared" si="481"/>
        <v>109</v>
      </c>
      <c r="R2794" s="355">
        <f t="shared" si="482"/>
        <v>2406</v>
      </c>
      <c r="S2794" s="355">
        <f t="shared" si="483"/>
        <v>2406</v>
      </c>
    </row>
    <row r="2795" spans="1:19" ht="13.5" thickBot="1" x14ac:dyDescent="0.25">
      <c r="A2795" s="19"/>
      <c r="B2795" s="19"/>
      <c r="C2795" s="19"/>
      <c r="E2795" s="353"/>
      <c r="F2795" s="19"/>
      <c r="I2795" s="19" t="str">
        <f t="shared" si="473"/>
        <v>N</v>
      </c>
      <c r="J2795" s="19" t="str">
        <f t="shared" si="474"/>
        <v>N</v>
      </c>
      <c r="K2795" s="19" t="str">
        <f t="shared" si="475"/>
        <v>zzzz</v>
      </c>
      <c r="L2795" s="19" t="str">
        <f t="shared" si="476"/>
        <v/>
      </c>
      <c r="M2795" s="19" t="str">
        <f t="shared" si="477"/>
        <v/>
      </c>
      <c r="N2795" s="355" t="str">
        <f t="shared" si="478"/>
        <v/>
      </c>
      <c r="O2795" s="355" t="str">
        <f t="shared" si="479"/>
        <v/>
      </c>
      <c r="P2795" s="19" t="str">
        <f t="shared" si="480"/>
        <v/>
      </c>
      <c r="Q2795" s="355">
        <f t="shared" si="481"/>
        <v>110</v>
      </c>
      <c r="R2795" s="355">
        <f t="shared" si="482"/>
        <v>2407</v>
      </c>
      <c r="S2795" s="355">
        <f t="shared" si="483"/>
        <v>2407</v>
      </c>
    </row>
    <row r="2796" spans="1:19" ht="13.5" thickBot="1" x14ac:dyDescent="0.25">
      <c r="A2796" s="19"/>
      <c r="B2796" s="19"/>
      <c r="C2796" s="19"/>
      <c r="E2796" s="353"/>
      <c r="F2796" s="19"/>
      <c r="I2796" s="19" t="str">
        <f t="shared" si="473"/>
        <v>N</v>
      </c>
      <c r="J2796" s="19" t="str">
        <f t="shared" si="474"/>
        <v>N</v>
      </c>
      <c r="K2796" s="19" t="str">
        <f t="shared" si="475"/>
        <v>zzzz</v>
      </c>
      <c r="L2796" s="19" t="str">
        <f t="shared" si="476"/>
        <v/>
      </c>
      <c r="M2796" s="19" t="str">
        <f t="shared" si="477"/>
        <v/>
      </c>
      <c r="N2796" s="355" t="str">
        <f t="shared" si="478"/>
        <v/>
      </c>
      <c r="O2796" s="355" t="str">
        <f t="shared" si="479"/>
        <v/>
      </c>
      <c r="P2796" s="19" t="str">
        <f t="shared" si="480"/>
        <v/>
      </c>
      <c r="Q2796" s="355">
        <f t="shared" si="481"/>
        <v>111</v>
      </c>
      <c r="R2796" s="355">
        <f t="shared" si="482"/>
        <v>2408</v>
      </c>
      <c r="S2796" s="355">
        <f t="shared" si="483"/>
        <v>2408</v>
      </c>
    </row>
    <row r="2797" spans="1:19" ht="13.5" thickBot="1" x14ac:dyDescent="0.25">
      <c r="A2797" s="19"/>
      <c r="B2797" s="19"/>
      <c r="C2797" s="19"/>
      <c r="E2797" s="353"/>
      <c r="F2797" s="19"/>
      <c r="I2797" s="19" t="str">
        <f t="shared" si="473"/>
        <v>N</v>
      </c>
      <c r="J2797" s="19" t="str">
        <f t="shared" si="474"/>
        <v>N</v>
      </c>
      <c r="K2797" s="19" t="str">
        <f t="shared" si="475"/>
        <v>zzzz</v>
      </c>
      <c r="L2797" s="19" t="str">
        <f t="shared" si="476"/>
        <v/>
      </c>
      <c r="M2797" s="19" t="str">
        <f t="shared" si="477"/>
        <v/>
      </c>
      <c r="N2797" s="355" t="str">
        <f t="shared" si="478"/>
        <v/>
      </c>
      <c r="O2797" s="355" t="str">
        <f t="shared" si="479"/>
        <v/>
      </c>
      <c r="P2797" s="19" t="str">
        <f t="shared" si="480"/>
        <v/>
      </c>
      <c r="Q2797" s="355">
        <f t="shared" si="481"/>
        <v>112</v>
      </c>
      <c r="R2797" s="355">
        <f t="shared" si="482"/>
        <v>2409</v>
      </c>
      <c r="S2797" s="355">
        <f t="shared" si="483"/>
        <v>2409</v>
      </c>
    </row>
    <row r="2798" spans="1:19" ht="13.5" thickBot="1" x14ac:dyDescent="0.25">
      <c r="A2798" s="19"/>
      <c r="B2798" s="19"/>
      <c r="C2798" s="19"/>
      <c r="E2798" s="353"/>
      <c r="F2798" s="19"/>
      <c r="I2798" s="19" t="str">
        <f t="shared" si="473"/>
        <v>N</v>
      </c>
      <c r="J2798" s="19" t="str">
        <f t="shared" si="474"/>
        <v>N</v>
      </c>
      <c r="K2798" s="19" t="str">
        <f t="shared" si="475"/>
        <v>zzzz</v>
      </c>
      <c r="L2798" s="19" t="str">
        <f t="shared" si="476"/>
        <v/>
      </c>
      <c r="M2798" s="19" t="str">
        <f t="shared" si="477"/>
        <v/>
      </c>
      <c r="N2798" s="355" t="str">
        <f t="shared" si="478"/>
        <v/>
      </c>
      <c r="O2798" s="355" t="str">
        <f t="shared" si="479"/>
        <v/>
      </c>
      <c r="P2798" s="19" t="str">
        <f t="shared" si="480"/>
        <v/>
      </c>
      <c r="Q2798" s="355">
        <f t="shared" si="481"/>
        <v>113</v>
      </c>
      <c r="R2798" s="355">
        <f t="shared" si="482"/>
        <v>2410</v>
      </c>
      <c r="S2798" s="355">
        <f t="shared" si="483"/>
        <v>2410</v>
      </c>
    </row>
    <row r="2799" spans="1:19" ht="13.5" thickBot="1" x14ac:dyDescent="0.25">
      <c r="A2799" s="19"/>
      <c r="B2799" s="19"/>
      <c r="C2799" s="19"/>
      <c r="E2799" s="353"/>
      <c r="F2799" s="19"/>
      <c r="I2799" s="19" t="str">
        <f t="shared" si="473"/>
        <v>N</v>
      </c>
      <c r="J2799" s="19" t="str">
        <f t="shared" si="474"/>
        <v>N</v>
      </c>
      <c r="K2799" s="19" t="str">
        <f t="shared" si="475"/>
        <v>zzzz</v>
      </c>
      <c r="L2799" s="19" t="str">
        <f t="shared" si="476"/>
        <v/>
      </c>
      <c r="M2799" s="19" t="str">
        <f t="shared" si="477"/>
        <v/>
      </c>
      <c r="N2799" s="355" t="str">
        <f t="shared" si="478"/>
        <v/>
      </c>
      <c r="O2799" s="355" t="str">
        <f t="shared" si="479"/>
        <v/>
      </c>
      <c r="P2799" s="19" t="str">
        <f t="shared" si="480"/>
        <v/>
      </c>
      <c r="Q2799" s="355">
        <f t="shared" si="481"/>
        <v>114</v>
      </c>
      <c r="R2799" s="355">
        <f t="shared" si="482"/>
        <v>2411</v>
      </c>
      <c r="S2799" s="355">
        <f t="shared" si="483"/>
        <v>2411</v>
      </c>
    </row>
    <row r="2800" spans="1:19" ht="13.5" thickBot="1" x14ac:dyDescent="0.25">
      <c r="A2800" s="19"/>
      <c r="B2800" s="19"/>
      <c r="C2800" s="19"/>
      <c r="E2800" s="353"/>
      <c r="F2800" s="19"/>
      <c r="I2800" s="19" t="str">
        <f t="shared" si="473"/>
        <v>N</v>
      </c>
      <c r="J2800" s="19" t="str">
        <f t="shared" si="474"/>
        <v>N</v>
      </c>
      <c r="K2800" s="19" t="str">
        <f t="shared" si="475"/>
        <v>zzzz</v>
      </c>
      <c r="L2800" s="19" t="str">
        <f t="shared" si="476"/>
        <v/>
      </c>
      <c r="M2800" s="19" t="str">
        <f t="shared" si="477"/>
        <v/>
      </c>
      <c r="N2800" s="355" t="str">
        <f t="shared" si="478"/>
        <v/>
      </c>
      <c r="O2800" s="355" t="str">
        <f t="shared" si="479"/>
        <v/>
      </c>
      <c r="P2800" s="19" t="str">
        <f t="shared" si="480"/>
        <v/>
      </c>
      <c r="Q2800" s="355">
        <f t="shared" si="481"/>
        <v>115</v>
      </c>
      <c r="R2800" s="355">
        <f t="shared" si="482"/>
        <v>2412</v>
      </c>
      <c r="S2800" s="355">
        <f t="shared" si="483"/>
        <v>2412</v>
      </c>
    </row>
    <row r="2801" spans="1:19" ht="13.5" thickBot="1" x14ac:dyDescent="0.25">
      <c r="A2801" s="19"/>
      <c r="B2801" s="19"/>
      <c r="C2801" s="19"/>
      <c r="E2801" s="353"/>
      <c r="F2801" s="19"/>
      <c r="I2801" s="19" t="str">
        <f t="shared" si="473"/>
        <v>N</v>
      </c>
      <c r="J2801" s="19" t="str">
        <f t="shared" si="474"/>
        <v>N</v>
      </c>
      <c r="K2801" s="19" t="str">
        <f t="shared" si="475"/>
        <v>zzzz</v>
      </c>
      <c r="L2801" s="19" t="str">
        <f t="shared" si="476"/>
        <v/>
      </c>
      <c r="M2801" s="19" t="str">
        <f t="shared" si="477"/>
        <v/>
      </c>
      <c r="N2801" s="355" t="str">
        <f t="shared" si="478"/>
        <v/>
      </c>
      <c r="O2801" s="355" t="str">
        <f t="shared" si="479"/>
        <v/>
      </c>
      <c r="P2801" s="19" t="str">
        <f t="shared" si="480"/>
        <v/>
      </c>
      <c r="Q2801" s="355">
        <f t="shared" si="481"/>
        <v>116</v>
      </c>
      <c r="R2801" s="355">
        <f t="shared" si="482"/>
        <v>2413</v>
      </c>
      <c r="S2801" s="355">
        <f t="shared" si="483"/>
        <v>2413</v>
      </c>
    </row>
    <row r="2802" spans="1:19" ht="13.5" thickBot="1" x14ac:dyDescent="0.25">
      <c r="A2802" s="19"/>
      <c r="B2802" s="19"/>
      <c r="C2802" s="19"/>
      <c r="E2802" s="353"/>
      <c r="F2802" s="19"/>
      <c r="I2802" s="19" t="str">
        <f t="shared" si="473"/>
        <v>N</v>
      </c>
      <c r="J2802" s="19" t="str">
        <f t="shared" si="474"/>
        <v>N</v>
      </c>
      <c r="K2802" s="19" t="str">
        <f t="shared" si="475"/>
        <v>zzzz</v>
      </c>
      <c r="L2802" s="19" t="str">
        <f t="shared" si="476"/>
        <v/>
      </c>
      <c r="M2802" s="19" t="str">
        <f t="shared" si="477"/>
        <v/>
      </c>
      <c r="N2802" s="355" t="str">
        <f t="shared" si="478"/>
        <v/>
      </c>
      <c r="O2802" s="355" t="str">
        <f t="shared" si="479"/>
        <v/>
      </c>
      <c r="P2802" s="19" t="str">
        <f t="shared" si="480"/>
        <v/>
      </c>
      <c r="Q2802" s="355">
        <f t="shared" si="481"/>
        <v>117</v>
      </c>
      <c r="R2802" s="355">
        <f t="shared" si="482"/>
        <v>2414</v>
      </c>
      <c r="S2802" s="355">
        <f t="shared" si="483"/>
        <v>2414</v>
      </c>
    </row>
    <row r="2803" spans="1:19" ht="13.5" thickBot="1" x14ac:dyDescent="0.25">
      <c r="A2803" s="19"/>
      <c r="B2803" s="19"/>
      <c r="C2803" s="19"/>
      <c r="E2803" s="353"/>
      <c r="F2803" s="19"/>
      <c r="I2803" s="19" t="str">
        <f t="shared" si="473"/>
        <v>N</v>
      </c>
      <c r="J2803" s="19" t="str">
        <f t="shared" si="474"/>
        <v>N</v>
      </c>
      <c r="K2803" s="19" t="str">
        <f t="shared" si="475"/>
        <v>zzzz</v>
      </c>
      <c r="L2803" s="19" t="str">
        <f t="shared" si="476"/>
        <v/>
      </c>
      <c r="M2803" s="19" t="str">
        <f t="shared" si="477"/>
        <v/>
      </c>
      <c r="N2803" s="355" t="str">
        <f t="shared" si="478"/>
        <v/>
      </c>
      <c r="O2803" s="355" t="str">
        <f t="shared" si="479"/>
        <v/>
      </c>
      <c r="P2803" s="19" t="str">
        <f t="shared" si="480"/>
        <v/>
      </c>
      <c r="Q2803" s="355">
        <f t="shared" si="481"/>
        <v>118</v>
      </c>
      <c r="R2803" s="355">
        <f t="shared" si="482"/>
        <v>2415</v>
      </c>
      <c r="S2803" s="355">
        <f t="shared" si="483"/>
        <v>2415</v>
      </c>
    </row>
    <row r="2804" spans="1:19" ht="13.5" thickBot="1" x14ac:dyDescent="0.25">
      <c r="A2804" s="19"/>
      <c r="B2804" s="19"/>
      <c r="C2804" s="19"/>
      <c r="E2804" s="353"/>
      <c r="F2804" s="19"/>
      <c r="I2804" s="19" t="str">
        <f t="shared" si="473"/>
        <v>N</v>
      </c>
      <c r="J2804" s="19" t="str">
        <f t="shared" si="474"/>
        <v>N</v>
      </c>
      <c r="K2804" s="19" t="str">
        <f t="shared" si="475"/>
        <v>zzzz</v>
      </c>
      <c r="L2804" s="19" t="str">
        <f t="shared" si="476"/>
        <v/>
      </c>
      <c r="M2804" s="19" t="str">
        <f t="shared" si="477"/>
        <v/>
      </c>
      <c r="N2804" s="355" t="str">
        <f t="shared" si="478"/>
        <v/>
      </c>
      <c r="O2804" s="355" t="str">
        <f t="shared" si="479"/>
        <v/>
      </c>
      <c r="P2804" s="19" t="str">
        <f t="shared" si="480"/>
        <v/>
      </c>
      <c r="Q2804" s="355">
        <f t="shared" si="481"/>
        <v>119</v>
      </c>
      <c r="R2804" s="355">
        <f t="shared" si="482"/>
        <v>2416</v>
      </c>
      <c r="S2804" s="355">
        <f t="shared" si="483"/>
        <v>2416</v>
      </c>
    </row>
    <row r="2805" spans="1:19" ht="13.5" thickBot="1" x14ac:dyDescent="0.25">
      <c r="A2805" s="19"/>
      <c r="B2805" s="19"/>
      <c r="C2805" s="19"/>
      <c r="E2805" s="353"/>
      <c r="F2805" s="19"/>
      <c r="I2805" s="19" t="str">
        <f t="shared" si="473"/>
        <v>N</v>
      </c>
      <c r="J2805" s="19" t="str">
        <f t="shared" si="474"/>
        <v>N</v>
      </c>
      <c r="K2805" s="19" t="str">
        <f t="shared" si="475"/>
        <v>zzzz</v>
      </c>
      <c r="L2805" s="19" t="str">
        <f t="shared" si="476"/>
        <v/>
      </c>
      <c r="M2805" s="19" t="str">
        <f t="shared" si="477"/>
        <v/>
      </c>
      <c r="N2805" s="355" t="str">
        <f t="shared" si="478"/>
        <v/>
      </c>
      <c r="O2805" s="355" t="str">
        <f t="shared" si="479"/>
        <v/>
      </c>
      <c r="P2805" s="19" t="str">
        <f t="shared" si="480"/>
        <v/>
      </c>
      <c r="Q2805" s="355">
        <f t="shared" si="481"/>
        <v>120</v>
      </c>
      <c r="R2805" s="355">
        <f t="shared" si="482"/>
        <v>2417</v>
      </c>
      <c r="S2805" s="355">
        <f t="shared" si="483"/>
        <v>2417</v>
      </c>
    </row>
    <row r="2806" spans="1:19" ht="13.5" thickBot="1" x14ac:dyDescent="0.25">
      <c r="A2806" s="19"/>
      <c r="B2806" s="19"/>
      <c r="C2806" s="19"/>
      <c r="E2806" s="353"/>
      <c r="F2806" s="19"/>
      <c r="I2806" s="19" t="str">
        <f t="shared" si="473"/>
        <v>N</v>
      </c>
      <c r="J2806" s="19" t="str">
        <f t="shared" si="474"/>
        <v>N</v>
      </c>
      <c r="K2806" s="19" t="str">
        <f t="shared" si="475"/>
        <v>zzzz</v>
      </c>
      <c r="L2806" s="19" t="str">
        <f t="shared" si="476"/>
        <v/>
      </c>
      <c r="M2806" s="19" t="str">
        <f t="shared" si="477"/>
        <v/>
      </c>
      <c r="N2806" s="355" t="str">
        <f t="shared" si="478"/>
        <v/>
      </c>
      <c r="O2806" s="355" t="str">
        <f t="shared" si="479"/>
        <v/>
      </c>
      <c r="P2806" s="19" t="str">
        <f t="shared" si="480"/>
        <v/>
      </c>
      <c r="Q2806" s="355">
        <f t="shared" si="481"/>
        <v>121</v>
      </c>
      <c r="R2806" s="355">
        <f t="shared" si="482"/>
        <v>2418</v>
      </c>
      <c r="S2806" s="355">
        <f t="shared" si="483"/>
        <v>2418</v>
      </c>
    </row>
    <row r="2807" spans="1:19" ht="13.5" thickBot="1" x14ac:dyDescent="0.25">
      <c r="A2807" s="19"/>
      <c r="B2807" s="19"/>
      <c r="C2807" s="19"/>
      <c r="E2807" s="353"/>
      <c r="F2807" s="19"/>
      <c r="I2807" s="19" t="str">
        <f t="shared" si="473"/>
        <v>N</v>
      </c>
      <c r="J2807" s="19" t="str">
        <f t="shared" si="474"/>
        <v>N</v>
      </c>
      <c r="K2807" s="19" t="str">
        <f t="shared" si="475"/>
        <v>zzzz</v>
      </c>
      <c r="L2807" s="19" t="str">
        <f t="shared" si="476"/>
        <v/>
      </c>
      <c r="M2807" s="19" t="str">
        <f t="shared" si="477"/>
        <v/>
      </c>
      <c r="N2807" s="355" t="str">
        <f t="shared" si="478"/>
        <v/>
      </c>
      <c r="O2807" s="355" t="str">
        <f t="shared" si="479"/>
        <v/>
      </c>
      <c r="P2807" s="19" t="str">
        <f t="shared" si="480"/>
        <v/>
      </c>
      <c r="Q2807" s="355">
        <f t="shared" si="481"/>
        <v>122</v>
      </c>
      <c r="R2807" s="355">
        <f t="shared" si="482"/>
        <v>2419</v>
      </c>
      <c r="S2807" s="355">
        <f t="shared" si="483"/>
        <v>2419</v>
      </c>
    </row>
    <row r="2808" spans="1:19" ht="13.5" thickBot="1" x14ac:dyDescent="0.25">
      <c r="A2808" s="353"/>
      <c r="B2808" s="353"/>
      <c r="C2808" s="353"/>
      <c r="E2808" s="353"/>
      <c r="F2808" s="353"/>
      <c r="I2808" s="19" t="str">
        <f t="shared" si="473"/>
        <v>N</v>
      </c>
      <c r="J2808" s="19" t="str">
        <f t="shared" si="474"/>
        <v>N</v>
      </c>
      <c r="K2808" s="19" t="str">
        <f t="shared" si="475"/>
        <v>zzzz</v>
      </c>
      <c r="L2808" s="19" t="str">
        <f t="shared" si="476"/>
        <v/>
      </c>
      <c r="M2808" s="19" t="str">
        <f t="shared" si="477"/>
        <v/>
      </c>
      <c r="N2808" s="355" t="str">
        <f t="shared" si="478"/>
        <v/>
      </c>
      <c r="O2808" s="355" t="str">
        <f t="shared" si="479"/>
        <v/>
      </c>
      <c r="P2808" s="19" t="str">
        <f t="shared" si="480"/>
        <v/>
      </c>
      <c r="Q2808" s="355">
        <f t="shared" si="481"/>
        <v>123</v>
      </c>
      <c r="R2808" s="355">
        <f t="shared" si="482"/>
        <v>2420</v>
      </c>
      <c r="S2808" s="355">
        <f t="shared" si="483"/>
        <v>2420</v>
      </c>
    </row>
    <row r="2809" spans="1:19" ht="13.5" thickBot="1" x14ac:dyDescent="0.25">
      <c r="A2809" s="19"/>
      <c r="B2809" s="19"/>
      <c r="C2809" s="19"/>
      <c r="E2809" s="353"/>
      <c r="F2809" s="19"/>
      <c r="I2809" s="19" t="str">
        <f t="shared" si="473"/>
        <v>N</v>
      </c>
      <c r="J2809" s="19" t="str">
        <f t="shared" si="474"/>
        <v>N</v>
      </c>
      <c r="K2809" s="19" t="str">
        <f t="shared" si="475"/>
        <v>zzzz</v>
      </c>
      <c r="L2809" s="19" t="str">
        <f t="shared" si="476"/>
        <v/>
      </c>
      <c r="M2809" s="19" t="str">
        <f t="shared" si="477"/>
        <v/>
      </c>
      <c r="N2809" s="355" t="str">
        <f t="shared" si="478"/>
        <v/>
      </c>
      <c r="O2809" s="355" t="str">
        <f t="shared" si="479"/>
        <v/>
      </c>
      <c r="P2809" s="19" t="str">
        <f t="shared" si="480"/>
        <v/>
      </c>
      <c r="Q2809" s="355">
        <f t="shared" si="481"/>
        <v>124</v>
      </c>
      <c r="R2809" s="355">
        <f t="shared" si="482"/>
        <v>2421</v>
      </c>
      <c r="S2809" s="355">
        <f t="shared" si="483"/>
        <v>2421</v>
      </c>
    </row>
    <row r="2810" spans="1:19" ht="13.5" thickBot="1" x14ac:dyDescent="0.25">
      <c r="A2810" s="19"/>
      <c r="B2810" s="19"/>
      <c r="C2810" s="19"/>
      <c r="E2810" s="353"/>
      <c r="F2810" s="19"/>
      <c r="I2810" s="19" t="str">
        <f t="shared" si="473"/>
        <v>N</v>
      </c>
      <c r="J2810" s="19" t="str">
        <f t="shared" si="474"/>
        <v>N</v>
      </c>
      <c r="K2810" s="19" t="str">
        <f t="shared" si="475"/>
        <v>zzzz</v>
      </c>
      <c r="L2810" s="19" t="str">
        <f t="shared" si="476"/>
        <v/>
      </c>
      <c r="M2810" s="19" t="str">
        <f t="shared" si="477"/>
        <v/>
      </c>
      <c r="N2810" s="355" t="str">
        <f t="shared" si="478"/>
        <v/>
      </c>
      <c r="O2810" s="355" t="str">
        <f t="shared" si="479"/>
        <v/>
      </c>
      <c r="P2810" s="19" t="str">
        <f t="shared" si="480"/>
        <v/>
      </c>
      <c r="Q2810" s="355">
        <f t="shared" si="481"/>
        <v>125</v>
      </c>
      <c r="R2810" s="355">
        <f t="shared" si="482"/>
        <v>2422</v>
      </c>
      <c r="S2810" s="355">
        <f t="shared" si="483"/>
        <v>2422</v>
      </c>
    </row>
    <row r="2811" spans="1:19" ht="13.5" thickBot="1" x14ac:dyDescent="0.25">
      <c r="A2811" s="353"/>
      <c r="B2811" s="353"/>
      <c r="C2811" s="353"/>
      <c r="E2811" s="353"/>
      <c r="F2811" s="353"/>
      <c r="I2811" s="19" t="str">
        <f t="shared" si="473"/>
        <v>N</v>
      </c>
      <c r="J2811" s="19" t="str">
        <f t="shared" si="474"/>
        <v>N</v>
      </c>
      <c r="K2811" s="19" t="str">
        <f t="shared" si="475"/>
        <v>zzzz</v>
      </c>
      <c r="L2811" s="19" t="str">
        <f t="shared" si="476"/>
        <v/>
      </c>
      <c r="M2811" s="19" t="str">
        <f t="shared" si="477"/>
        <v/>
      </c>
      <c r="N2811" s="355" t="str">
        <f t="shared" si="478"/>
        <v/>
      </c>
      <c r="O2811" s="355" t="str">
        <f t="shared" si="479"/>
        <v/>
      </c>
      <c r="P2811" s="19" t="str">
        <f t="shared" si="480"/>
        <v/>
      </c>
      <c r="Q2811" s="355">
        <f t="shared" si="481"/>
        <v>126</v>
      </c>
      <c r="R2811" s="355">
        <f t="shared" si="482"/>
        <v>2423</v>
      </c>
      <c r="S2811" s="355">
        <f t="shared" si="483"/>
        <v>2423</v>
      </c>
    </row>
    <row r="2812" spans="1:19" ht="13.5" thickBot="1" x14ac:dyDescent="0.25">
      <c r="A2812" s="19"/>
      <c r="B2812" s="19"/>
      <c r="C2812" s="19"/>
      <c r="E2812" s="353"/>
      <c r="F2812" s="19"/>
      <c r="I2812" s="19" t="str">
        <f t="shared" si="473"/>
        <v>N</v>
      </c>
      <c r="J2812" s="19" t="str">
        <f t="shared" si="474"/>
        <v>N</v>
      </c>
      <c r="K2812" s="19" t="str">
        <f t="shared" si="475"/>
        <v>zzzz</v>
      </c>
      <c r="L2812" s="19" t="str">
        <f t="shared" si="476"/>
        <v/>
      </c>
      <c r="M2812" s="19" t="str">
        <f t="shared" si="477"/>
        <v/>
      </c>
      <c r="N2812" s="355" t="str">
        <f t="shared" si="478"/>
        <v/>
      </c>
      <c r="O2812" s="355" t="str">
        <f t="shared" si="479"/>
        <v/>
      </c>
      <c r="P2812" s="19" t="str">
        <f t="shared" si="480"/>
        <v/>
      </c>
      <c r="Q2812" s="355">
        <f t="shared" si="481"/>
        <v>127</v>
      </c>
      <c r="R2812" s="355">
        <f t="shared" si="482"/>
        <v>2424</v>
      </c>
      <c r="S2812" s="355">
        <f t="shared" si="483"/>
        <v>2424</v>
      </c>
    </row>
    <row r="2813" spans="1:19" ht="13.5" thickBot="1" x14ac:dyDescent="0.25">
      <c r="A2813" s="19"/>
      <c r="B2813" s="19"/>
      <c r="C2813" s="19"/>
      <c r="E2813" s="353"/>
      <c r="F2813" s="19"/>
      <c r="I2813" s="19" t="str">
        <f t="shared" si="473"/>
        <v>N</v>
      </c>
      <c r="J2813" s="19" t="str">
        <f t="shared" si="474"/>
        <v>N</v>
      </c>
      <c r="K2813" s="19" t="str">
        <f t="shared" si="475"/>
        <v>zzzz</v>
      </c>
      <c r="L2813" s="19" t="str">
        <f t="shared" si="476"/>
        <v/>
      </c>
      <c r="M2813" s="19" t="str">
        <f t="shared" si="477"/>
        <v/>
      </c>
      <c r="N2813" s="355" t="str">
        <f t="shared" si="478"/>
        <v/>
      </c>
      <c r="O2813" s="355" t="str">
        <f t="shared" si="479"/>
        <v/>
      </c>
      <c r="P2813" s="19" t="str">
        <f t="shared" si="480"/>
        <v/>
      </c>
      <c r="Q2813" s="355">
        <f t="shared" si="481"/>
        <v>128</v>
      </c>
      <c r="R2813" s="355">
        <f t="shared" si="482"/>
        <v>2425</v>
      </c>
      <c r="S2813" s="355">
        <f t="shared" si="483"/>
        <v>2425</v>
      </c>
    </row>
    <row r="2814" spans="1:19" ht="13.5" thickBot="1" x14ac:dyDescent="0.25">
      <c r="A2814" s="19"/>
      <c r="B2814" s="19"/>
      <c r="C2814" s="19"/>
      <c r="E2814" s="353"/>
      <c r="F2814" s="19"/>
      <c r="I2814" s="19" t="str">
        <f t="shared" si="473"/>
        <v>N</v>
      </c>
      <c r="J2814" s="19" t="str">
        <f t="shared" si="474"/>
        <v>N</v>
      </c>
      <c r="K2814" s="19" t="str">
        <f t="shared" si="475"/>
        <v>zzzz</v>
      </c>
      <c r="L2814" s="19" t="str">
        <f t="shared" si="476"/>
        <v/>
      </c>
      <c r="M2814" s="19" t="str">
        <f t="shared" si="477"/>
        <v/>
      </c>
      <c r="N2814" s="355" t="str">
        <f t="shared" si="478"/>
        <v/>
      </c>
      <c r="O2814" s="355" t="str">
        <f t="shared" si="479"/>
        <v/>
      </c>
      <c r="P2814" s="19" t="str">
        <f t="shared" si="480"/>
        <v/>
      </c>
      <c r="Q2814" s="355">
        <f t="shared" si="481"/>
        <v>129</v>
      </c>
      <c r="R2814" s="355">
        <f t="shared" si="482"/>
        <v>2426</v>
      </c>
      <c r="S2814" s="355">
        <f t="shared" si="483"/>
        <v>2426</v>
      </c>
    </row>
    <row r="2815" spans="1:19" ht="13.5" thickBot="1" x14ac:dyDescent="0.25">
      <c r="A2815" s="19"/>
      <c r="B2815" s="19"/>
      <c r="C2815" s="19"/>
      <c r="E2815" s="353"/>
      <c r="F2815" s="19"/>
      <c r="I2815" s="19" t="str">
        <f t="shared" si="473"/>
        <v>N</v>
      </c>
      <c r="J2815" s="19" t="str">
        <f t="shared" si="474"/>
        <v>N</v>
      </c>
      <c r="K2815" s="19" t="str">
        <f t="shared" si="475"/>
        <v>zzzz</v>
      </c>
      <c r="L2815" s="19" t="str">
        <f t="shared" si="476"/>
        <v/>
      </c>
      <c r="M2815" s="19" t="str">
        <f t="shared" si="477"/>
        <v/>
      </c>
      <c r="N2815" s="355" t="str">
        <f t="shared" si="478"/>
        <v/>
      </c>
      <c r="O2815" s="355" t="str">
        <f t="shared" si="479"/>
        <v/>
      </c>
      <c r="P2815" s="19" t="str">
        <f t="shared" si="480"/>
        <v/>
      </c>
      <c r="Q2815" s="355">
        <f t="shared" si="481"/>
        <v>130</v>
      </c>
      <c r="R2815" s="355">
        <f t="shared" si="482"/>
        <v>2427</v>
      </c>
      <c r="S2815" s="355">
        <f t="shared" si="483"/>
        <v>2427</v>
      </c>
    </row>
    <row r="2816" spans="1:19" ht="13.5" thickBot="1" x14ac:dyDescent="0.25">
      <c r="A2816" s="19"/>
      <c r="B2816" s="19"/>
      <c r="C2816" s="19"/>
      <c r="E2816" s="353"/>
      <c r="F2816" s="19"/>
      <c r="I2816" s="19" t="str">
        <f t="shared" si="473"/>
        <v>N</v>
      </c>
      <c r="J2816" s="19" t="str">
        <f t="shared" si="474"/>
        <v>N</v>
      </c>
      <c r="K2816" s="19" t="str">
        <f t="shared" si="475"/>
        <v>zzzz</v>
      </c>
      <c r="L2816" s="19" t="str">
        <f t="shared" si="476"/>
        <v/>
      </c>
      <c r="M2816" s="19" t="str">
        <f t="shared" si="477"/>
        <v/>
      </c>
      <c r="N2816" s="355" t="str">
        <f t="shared" si="478"/>
        <v/>
      </c>
      <c r="O2816" s="355" t="str">
        <f t="shared" si="479"/>
        <v/>
      </c>
      <c r="P2816" s="19" t="str">
        <f t="shared" si="480"/>
        <v/>
      </c>
      <c r="Q2816" s="355">
        <f t="shared" si="481"/>
        <v>131</v>
      </c>
      <c r="R2816" s="355">
        <f t="shared" si="482"/>
        <v>2428</v>
      </c>
      <c r="S2816" s="355">
        <f t="shared" si="483"/>
        <v>2428</v>
      </c>
    </row>
    <row r="2817" spans="1:19" ht="13.5" thickBot="1" x14ac:dyDescent="0.25">
      <c r="A2817" s="19"/>
      <c r="B2817" s="19"/>
      <c r="C2817" s="19"/>
      <c r="E2817" s="353"/>
      <c r="F2817" s="19"/>
      <c r="I2817" s="19" t="str">
        <f t="shared" si="473"/>
        <v>N</v>
      </c>
      <c r="J2817" s="19" t="str">
        <f t="shared" si="474"/>
        <v>N</v>
      </c>
      <c r="K2817" s="19" t="str">
        <f t="shared" si="475"/>
        <v>zzzz</v>
      </c>
      <c r="L2817" s="19" t="str">
        <f t="shared" si="476"/>
        <v/>
      </c>
      <c r="M2817" s="19" t="str">
        <f t="shared" si="477"/>
        <v/>
      </c>
      <c r="N2817" s="355" t="str">
        <f t="shared" si="478"/>
        <v/>
      </c>
      <c r="O2817" s="355" t="str">
        <f t="shared" si="479"/>
        <v/>
      </c>
      <c r="P2817" s="19" t="str">
        <f t="shared" si="480"/>
        <v/>
      </c>
      <c r="Q2817" s="355">
        <f t="shared" si="481"/>
        <v>132</v>
      </c>
      <c r="R2817" s="355">
        <f t="shared" si="482"/>
        <v>2429</v>
      </c>
      <c r="S2817" s="355">
        <f t="shared" si="483"/>
        <v>2429</v>
      </c>
    </row>
    <row r="2818" spans="1:19" ht="13.5" thickBot="1" x14ac:dyDescent="0.25">
      <c r="A2818" s="19"/>
      <c r="B2818" s="19"/>
      <c r="C2818" s="19"/>
      <c r="E2818" s="353"/>
      <c r="F2818" s="19"/>
      <c r="I2818" s="19" t="str">
        <f t="shared" ref="I2818:I2881" si="484">IF((LEN(A2818)&gt;2),"J","N")</f>
        <v>N</v>
      </c>
      <c r="J2818" s="19" t="str">
        <f t="shared" ref="J2818:J2881" si="485">IF((D2818&gt;0),"J","N")</f>
        <v>N</v>
      </c>
      <c r="K2818" s="19" t="str">
        <f t="shared" ref="K2818:K2881" si="486">IF((D2818&gt;0),(MID(D2818,1,2)),"zzzz")</f>
        <v>zzzz</v>
      </c>
      <c r="L2818" s="19" t="str">
        <f t="shared" ref="L2818:L2881" si="487">MID(A2818,1,2)</f>
        <v/>
      </c>
      <c r="M2818" s="19" t="str">
        <f t="shared" ref="M2818:M2881" si="488">MID(A2818,3,1)</f>
        <v/>
      </c>
      <c r="N2818" s="355" t="str">
        <f t="shared" ref="N2818:N2881" si="489">IF(A2818=A2819,"",Q2818)</f>
        <v/>
      </c>
      <c r="O2818" s="355" t="str">
        <f t="shared" ref="O2818:O2881" si="490">IF(D2818=D2819,"",R2818)</f>
        <v/>
      </c>
      <c r="P2818" s="19" t="str">
        <f t="shared" ref="P2818:P2881" si="491">IF(K2818=K2819,"",S2818)</f>
        <v/>
      </c>
      <c r="Q2818" s="355">
        <f t="shared" ref="Q2818:Q2881" si="492">IF(A2818=A2817,Q2817+ 1,1)</f>
        <v>133</v>
      </c>
      <c r="R2818" s="355">
        <f t="shared" ref="R2818:R2881" si="493">IF(D2818=D2817,R2817+ 1,1)</f>
        <v>2430</v>
      </c>
      <c r="S2818" s="355">
        <f t="shared" ref="S2818:S2881" si="494">IF(K2818=K2817,S2817+ 1,1)</f>
        <v>2430</v>
      </c>
    </row>
    <row r="2819" spans="1:19" ht="13.5" thickBot="1" x14ac:dyDescent="0.25">
      <c r="A2819" s="19"/>
      <c r="B2819" s="19"/>
      <c r="C2819" s="19"/>
      <c r="E2819" s="353"/>
      <c r="F2819" s="19"/>
      <c r="I2819" s="19" t="str">
        <f t="shared" si="484"/>
        <v>N</v>
      </c>
      <c r="J2819" s="19" t="str">
        <f t="shared" si="485"/>
        <v>N</v>
      </c>
      <c r="K2819" s="19" t="str">
        <f t="shared" si="486"/>
        <v>zzzz</v>
      </c>
      <c r="L2819" s="19" t="str">
        <f t="shared" si="487"/>
        <v/>
      </c>
      <c r="M2819" s="19" t="str">
        <f t="shared" si="488"/>
        <v/>
      </c>
      <c r="N2819" s="355" t="str">
        <f t="shared" si="489"/>
        <v/>
      </c>
      <c r="O2819" s="355" t="str">
        <f t="shared" si="490"/>
        <v/>
      </c>
      <c r="P2819" s="19" t="str">
        <f t="shared" si="491"/>
        <v/>
      </c>
      <c r="Q2819" s="355">
        <f t="shared" si="492"/>
        <v>134</v>
      </c>
      <c r="R2819" s="355">
        <f t="shared" si="493"/>
        <v>2431</v>
      </c>
      <c r="S2819" s="355">
        <f t="shared" si="494"/>
        <v>2431</v>
      </c>
    </row>
    <row r="2820" spans="1:19" ht="13.5" thickBot="1" x14ac:dyDescent="0.25">
      <c r="A2820" s="353"/>
      <c r="B2820" s="353"/>
      <c r="C2820" s="353"/>
      <c r="E2820" s="353"/>
      <c r="F2820" s="353"/>
      <c r="I2820" s="19" t="str">
        <f t="shared" si="484"/>
        <v>N</v>
      </c>
      <c r="J2820" s="19" t="str">
        <f t="shared" si="485"/>
        <v>N</v>
      </c>
      <c r="K2820" s="19" t="str">
        <f t="shared" si="486"/>
        <v>zzzz</v>
      </c>
      <c r="L2820" s="19" t="str">
        <f t="shared" si="487"/>
        <v/>
      </c>
      <c r="M2820" s="19" t="str">
        <f t="shared" si="488"/>
        <v/>
      </c>
      <c r="N2820" s="355" t="str">
        <f t="shared" si="489"/>
        <v/>
      </c>
      <c r="O2820" s="355" t="str">
        <f t="shared" si="490"/>
        <v/>
      </c>
      <c r="P2820" s="19" t="str">
        <f t="shared" si="491"/>
        <v/>
      </c>
      <c r="Q2820" s="355">
        <f t="shared" si="492"/>
        <v>135</v>
      </c>
      <c r="R2820" s="355">
        <f t="shared" si="493"/>
        <v>2432</v>
      </c>
      <c r="S2820" s="355">
        <f t="shared" si="494"/>
        <v>2432</v>
      </c>
    </row>
    <row r="2821" spans="1:19" ht="13.5" thickBot="1" x14ac:dyDescent="0.25">
      <c r="A2821" s="19"/>
      <c r="B2821" s="19"/>
      <c r="C2821" s="19"/>
      <c r="E2821" s="353"/>
      <c r="F2821" s="19"/>
      <c r="I2821" s="19" t="str">
        <f t="shared" si="484"/>
        <v>N</v>
      </c>
      <c r="J2821" s="19" t="str">
        <f t="shared" si="485"/>
        <v>N</v>
      </c>
      <c r="K2821" s="19" t="str">
        <f t="shared" si="486"/>
        <v>zzzz</v>
      </c>
      <c r="L2821" s="19" t="str">
        <f t="shared" si="487"/>
        <v/>
      </c>
      <c r="M2821" s="19" t="str">
        <f t="shared" si="488"/>
        <v/>
      </c>
      <c r="N2821" s="355" t="str">
        <f t="shared" si="489"/>
        <v/>
      </c>
      <c r="O2821" s="355" t="str">
        <f t="shared" si="490"/>
        <v/>
      </c>
      <c r="P2821" s="19" t="str">
        <f t="shared" si="491"/>
        <v/>
      </c>
      <c r="Q2821" s="355">
        <f t="shared" si="492"/>
        <v>136</v>
      </c>
      <c r="R2821" s="355">
        <f t="shared" si="493"/>
        <v>2433</v>
      </c>
      <c r="S2821" s="355">
        <f t="shared" si="494"/>
        <v>2433</v>
      </c>
    </row>
    <row r="2822" spans="1:19" ht="13.5" thickBot="1" x14ac:dyDescent="0.25">
      <c r="A2822" s="19"/>
      <c r="B2822" s="19"/>
      <c r="C2822" s="19"/>
      <c r="E2822" s="353"/>
      <c r="F2822" s="19"/>
      <c r="I2822" s="19" t="str">
        <f t="shared" si="484"/>
        <v>N</v>
      </c>
      <c r="J2822" s="19" t="str">
        <f t="shared" si="485"/>
        <v>N</v>
      </c>
      <c r="K2822" s="19" t="str">
        <f t="shared" si="486"/>
        <v>zzzz</v>
      </c>
      <c r="L2822" s="19" t="str">
        <f t="shared" si="487"/>
        <v/>
      </c>
      <c r="M2822" s="19" t="str">
        <f t="shared" si="488"/>
        <v/>
      </c>
      <c r="N2822" s="355" t="str">
        <f t="shared" si="489"/>
        <v/>
      </c>
      <c r="O2822" s="355" t="str">
        <f t="shared" si="490"/>
        <v/>
      </c>
      <c r="P2822" s="19" t="str">
        <f t="shared" si="491"/>
        <v/>
      </c>
      <c r="Q2822" s="355">
        <f t="shared" si="492"/>
        <v>137</v>
      </c>
      <c r="R2822" s="355">
        <f t="shared" si="493"/>
        <v>2434</v>
      </c>
      <c r="S2822" s="355">
        <f t="shared" si="494"/>
        <v>2434</v>
      </c>
    </row>
    <row r="2823" spans="1:19" ht="13.5" thickBot="1" x14ac:dyDescent="0.25">
      <c r="A2823" s="19"/>
      <c r="B2823" s="19"/>
      <c r="C2823" s="19"/>
      <c r="E2823" s="353"/>
      <c r="F2823" s="19"/>
      <c r="I2823" s="19" t="str">
        <f t="shared" si="484"/>
        <v>N</v>
      </c>
      <c r="J2823" s="19" t="str">
        <f t="shared" si="485"/>
        <v>N</v>
      </c>
      <c r="K2823" s="19" t="str">
        <f t="shared" si="486"/>
        <v>zzzz</v>
      </c>
      <c r="L2823" s="19" t="str">
        <f t="shared" si="487"/>
        <v/>
      </c>
      <c r="M2823" s="19" t="str">
        <f t="shared" si="488"/>
        <v/>
      </c>
      <c r="N2823" s="355" t="str">
        <f t="shared" si="489"/>
        <v/>
      </c>
      <c r="O2823" s="355" t="str">
        <f t="shared" si="490"/>
        <v/>
      </c>
      <c r="P2823" s="19" t="str">
        <f t="shared" si="491"/>
        <v/>
      </c>
      <c r="Q2823" s="355">
        <f t="shared" si="492"/>
        <v>138</v>
      </c>
      <c r="R2823" s="355">
        <f t="shared" si="493"/>
        <v>2435</v>
      </c>
      <c r="S2823" s="355">
        <f t="shared" si="494"/>
        <v>2435</v>
      </c>
    </row>
    <row r="2824" spans="1:19" ht="13.5" thickBot="1" x14ac:dyDescent="0.25">
      <c r="A2824" s="19"/>
      <c r="B2824" s="19"/>
      <c r="C2824" s="19"/>
      <c r="E2824" s="353"/>
      <c r="F2824" s="19"/>
      <c r="I2824" s="19" t="str">
        <f t="shared" si="484"/>
        <v>N</v>
      </c>
      <c r="J2824" s="19" t="str">
        <f t="shared" si="485"/>
        <v>N</v>
      </c>
      <c r="K2824" s="19" t="str">
        <f t="shared" si="486"/>
        <v>zzzz</v>
      </c>
      <c r="L2824" s="19" t="str">
        <f t="shared" si="487"/>
        <v/>
      </c>
      <c r="M2824" s="19" t="str">
        <f t="shared" si="488"/>
        <v/>
      </c>
      <c r="N2824" s="355" t="str">
        <f t="shared" si="489"/>
        <v/>
      </c>
      <c r="O2824" s="355" t="str">
        <f t="shared" si="490"/>
        <v/>
      </c>
      <c r="P2824" s="19" t="str">
        <f t="shared" si="491"/>
        <v/>
      </c>
      <c r="Q2824" s="355">
        <f t="shared" si="492"/>
        <v>139</v>
      </c>
      <c r="R2824" s="355">
        <f t="shared" si="493"/>
        <v>2436</v>
      </c>
      <c r="S2824" s="355">
        <f t="shared" si="494"/>
        <v>2436</v>
      </c>
    </row>
    <row r="2825" spans="1:19" ht="13.5" thickBot="1" x14ac:dyDescent="0.25">
      <c r="A2825" s="19"/>
      <c r="B2825" s="19"/>
      <c r="C2825" s="19"/>
      <c r="E2825" s="353"/>
      <c r="F2825" s="19"/>
      <c r="I2825" s="19" t="str">
        <f t="shared" si="484"/>
        <v>N</v>
      </c>
      <c r="J2825" s="19" t="str">
        <f t="shared" si="485"/>
        <v>N</v>
      </c>
      <c r="K2825" s="19" t="str">
        <f t="shared" si="486"/>
        <v>zzzz</v>
      </c>
      <c r="L2825" s="19" t="str">
        <f t="shared" si="487"/>
        <v/>
      </c>
      <c r="M2825" s="19" t="str">
        <f t="shared" si="488"/>
        <v/>
      </c>
      <c r="N2825" s="355" t="str">
        <f t="shared" si="489"/>
        <v/>
      </c>
      <c r="O2825" s="355" t="str">
        <f t="shared" si="490"/>
        <v/>
      </c>
      <c r="P2825" s="19" t="str">
        <f t="shared" si="491"/>
        <v/>
      </c>
      <c r="Q2825" s="355">
        <f t="shared" si="492"/>
        <v>140</v>
      </c>
      <c r="R2825" s="355">
        <f t="shared" si="493"/>
        <v>2437</v>
      </c>
      <c r="S2825" s="355">
        <f t="shared" si="494"/>
        <v>2437</v>
      </c>
    </row>
    <row r="2826" spans="1:19" ht="13.5" thickBot="1" x14ac:dyDescent="0.25">
      <c r="A2826" s="19"/>
      <c r="B2826" s="19"/>
      <c r="C2826" s="19"/>
      <c r="E2826" s="353"/>
      <c r="F2826" s="19"/>
      <c r="I2826" s="19" t="str">
        <f t="shared" si="484"/>
        <v>N</v>
      </c>
      <c r="J2826" s="19" t="str">
        <f t="shared" si="485"/>
        <v>N</v>
      </c>
      <c r="K2826" s="19" t="str">
        <f t="shared" si="486"/>
        <v>zzzz</v>
      </c>
      <c r="L2826" s="19" t="str">
        <f t="shared" si="487"/>
        <v/>
      </c>
      <c r="M2826" s="19" t="str">
        <f t="shared" si="488"/>
        <v/>
      </c>
      <c r="N2826" s="355" t="str">
        <f t="shared" si="489"/>
        <v/>
      </c>
      <c r="O2826" s="355" t="str">
        <f t="shared" si="490"/>
        <v/>
      </c>
      <c r="P2826" s="19" t="str">
        <f t="shared" si="491"/>
        <v/>
      </c>
      <c r="Q2826" s="355">
        <f t="shared" si="492"/>
        <v>141</v>
      </c>
      <c r="R2826" s="355">
        <f t="shared" si="493"/>
        <v>2438</v>
      </c>
      <c r="S2826" s="355">
        <f t="shared" si="494"/>
        <v>2438</v>
      </c>
    </row>
    <row r="2827" spans="1:19" ht="13.5" thickBot="1" x14ac:dyDescent="0.25">
      <c r="A2827" s="19"/>
      <c r="B2827" s="19"/>
      <c r="C2827" s="19"/>
      <c r="E2827" s="353"/>
      <c r="F2827" s="19"/>
      <c r="I2827" s="19" t="str">
        <f t="shared" si="484"/>
        <v>N</v>
      </c>
      <c r="J2827" s="19" t="str">
        <f t="shared" si="485"/>
        <v>N</v>
      </c>
      <c r="K2827" s="19" t="str">
        <f t="shared" si="486"/>
        <v>zzzz</v>
      </c>
      <c r="L2827" s="19" t="str">
        <f t="shared" si="487"/>
        <v/>
      </c>
      <c r="M2827" s="19" t="str">
        <f t="shared" si="488"/>
        <v/>
      </c>
      <c r="N2827" s="355" t="str">
        <f t="shared" si="489"/>
        <v/>
      </c>
      <c r="O2827" s="355" t="str">
        <f t="shared" si="490"/>
        <v/>
      </c>
      <c r="P2827" s="19" t="str">
        <f t="shared" si="491"/>
        <v/>
      </c>
      <c r="Q2827" s="355">
        <f t="shared" si="492"/>
        <v>142</v>
      </c>
      <c r="R2827" s="355">
        <f t="shared" si="493"/>
        <v>2439</v>
      </c>
      <c r="S2827" s="355">
        <f t="shared" si="494"/>
        <v>2439</v>
      </c>
    </row>
    <row r="2828" spans="1:19" ht="13.5" thickBot="1" x14ac:dyDescent="0.25">
      <c r="A2828" s="19"/>
      <c r="B2828" s="19"/>
      <c r="C2828" s="19"/>
      <c r="E2828" s="353"/>
      <c r="F2828" s="19"/>
      <c r="I2828" s="19" t="str">
        <f t="shared" si="484"/>
        <v>N</v>
      </c>
      <c r="J2828" s="19" t="str">
        <f t="shared" si="485"/>
        <v>N</v>
      </c>
      <c r="K2828" s="19" t="str">
        <f t="shared" si="486"/>
        <v>zzzz</v>
      </c>
      <c r="L2828" s="19" t="str">
        <f t="shared" si="487"/>
        <v/>
      </c>
      <c r="M2828" s="19" t="str">
        <f t="shared" si="488"/>
        <v/>
      </c>
      <c r="N2828" s="355" t="str">
        <f t="shared" si="489"/>
        <v/>
      </c>
      <c r="O2828" s="355" t="str">
        <f t="shared" si="490"/>
        <v/>
      </c>
      <c r="P2828" s="19" t="str">
        <f t="shared" si="491"/>
        <v/>
      </c>
      <c r="Q2828" s="355">
        <f t="shared" si="492"/>
        <v>143</v>
      </c>
      <c r="R2828" s="355">
        <f t="shared" si="493"/>
        <v>2440</v>
      </c>
      <c r="S2828" s="355">
        <f t="shared" si="494"/>
        <v>2440</v>
      </c>
    </row>
    <row r="2829" spans="1:19" ht="13.5" thickBot="1" x14ac:dyDescent="0.25">
      <c r="A2829" s="19"/>
      <c r="B2829" s="19"/>
      <c r="C2829" s="19"/>
      <c r="E2829" s="353"/>
      <c r="F2829" s="19"/>
      <c r="I2829" s="19" t="str">
        <f t="shared" si="484"/>
        <v>N</v>
      </c>
      <c r="J2829" s="19" t="str">
        <f t="shared" si="485"/>
        <v>N</v>
      </c>
      <c r="K2829" s="19" t="str">
        <f t="shared" si="486"/>
        <v>zzzz</v>
      </c>
      <c r="L2829" s="19" t="str">
        <f t="shared" si="487"/>
        <v/>
      </c>
      <c r="M2829" s="19" t="str">
        <f t="shared" si="488"/>
        <v/>
      </c>
      <c r="N2829" s="355" t="str">
        <f t="shared" si="489"/>
        <v/>
      </c>
      <c r="O2829" s="355" t="str">
        <f t="shared" si="490"/>
        <v/>
      </c>
      <c r="P2829" s="19" t="str">
        <f t="shared" si="491"/>
        <v/>
      </c>
      <c r="Q2829" s="355">
        <f t="shared" si="492"/>
        <v>144</v>
      </c>
      <c r="R2829" s="355">
        <f t="shared" si="493"/>
        <v>2441</v>
      </c>
      <c r="S2829" s="355">
        <f t="shared" si="494"/>
        <v>2441</v>
      </c>
    </row>
    <row r="2830" spans="1:19" ht="13.5" thickBot="1" x14ac:dyDescent="0.25">
      <c r="A2830" s="19"/>
      <c r="B2830" s="19"/>
      <c r="C2830" s="19"/>
      <c r="E2830" s="353"/>
      <c r="F2830" s="19"/>
      <c r="I2830" s="19" t="str">
        <f t="shared" si="484"/>
        <v>N</v>
      </c>
      <c r="J2830" s="19" t="str">
        <f t="shared" si="485"/>
        <v>N</v>
      </c>
      <c r="K2830" s="19" t="str">
        <f t="shared" si="486"/>
        <v>zzzz</v>
      </c>
      <c r="L2830" s="19" t="str">
        <f t="shared" si="487"/>
        <v/>
      </c>
      <c r="M2830" s="19" t="str">
        <f t="shared" si="488"/>
        <v/>
      </c>
      <c r="N2830" s="355" t="str">
        <f t="shared" si="489"/>
        <v/>
      </c>
      <c r="O2830" s="355" t="str">
        <f t="shared" si="490"/>
        <v/>
      </c>
      <c r="P2830" s="19" t="str">
        <f t="shared" si="491"/>
        <v/>
      </c>
      <c r="Q2830" s="355">
        <f t="shared" si="492"/>
        <v>145</v>
      </c>
      <c r="R2830" s="355">
        <f t="shared" si="493"/>
        <v>2442</v>
      </c>
      <c r="S2830" s="355">
        <f t="shared" si="494"/>
        <v>2442</v>
      </c>
    </row>
    <row r="2831" spans="1:19" ht="13.5" thickBot="1" x14ac:dyDescent="0.25">
      <c r="A2831" s="19"/>
      <c r="B2831" s="19"/>
      <c r="C2831" s="19"/>
      <c r="E2831" s="353"/>
      <c r="F2831" s="19"/>
      <c r="I2831" s="19" t="str">
        <f t="shared" si="484"/>
        <v>N</v>
      </c>
      <c r="J2831" s="19" t="str">
        <f t="shared" si="485"/>
        <v>N</v>
      </c>
      <c r="K2831" s="19" t="str">
        <f t="shared" si="486"/>
        <v>zzzz</v>
      </c>
      <c r="L2831" s="19" t="str">
        <f t="shared" si="487"/>
        <v/>
      </c>
      <c r="M2831" s="19" t="str">
        <f t="shared" si="488"/>
        <v/>
      </c>
      <c r="N2831" s="355" t="str">
        <f t="shared" si="489"/>
        <v/>
      </c>
      <c r="O2831" s="355" t="str">
        <f t="shared" si="490"/>
        <v/>
      </c>
      <c r="P2831" s="19" t="str">
        <f t="shared" si="491"/>
        <v/>
      </c>
      <c r="Q2831" s="355">
        <f t="shared" si="492"/>
        <v>146</v>
      </c>
      <c r="R2831" s="355">
        <f t="shared" si="493"/>
        <v>2443</v>
      </c>
      <c r="S2831" s="355">
        <f t="shared" si="494"/>
        <v>2443</v>
      </c>
    </row>
    <row r="2832" spans="1:19" ht="13.5" thickBot="1" x14ac:dyDescent="0.25">
      <c r="A2832" s="19"/>
      <c r="B2832" s="19"/>
      <c r="C2832" s="19"/>
      <c r="E2832" s="353"/>
      <c r="F2832" s="19"/>
      <c r="I2832" s="19" t="str">
        <f t="shared" si="484"/>
        <v>N</v>
      </c>
      <c r="J2832" s="19" t="str">
        <f t="shared" si="485"/>
        <v>N</v>
      </c>
      <c r="K2832" s="19" t="str">
        <f t="shared" si="486"/>
        <v>zzzz</v>
      </c>
      <c r="L2832" s="19" t="str">
        <f t="shared" si="487"/>
        <v/>
      </c>
      <c r="M2832" s="19" t="str">
        <f t="shared" si="488"/>
        <v/>
      </c>
      <c r="N2832" s="355" t="str">
        <f t="shared" si="489"/>
        <v/>
      </c>
      <c r="O2832" s="355" t="str">
        <f t="shared" si="490"/>
        <v/>
      </c>
      <c r="P2832" s="19" t="str">
        <f t="shared" si="491"/>
        <v/>
      </c>
      <c r="Q2832" s="355">
        <f t="shared" si="492"/>
        <v>147</v>
      </c>
      <c r="R2832" s="355">
        <f t="shared" si="493"/>
        <v>2444</v>
      </c>
      <c r="S2832" s="355">
        <f t="shared" si="494"/>
        <v>2444</v>
      </c>
    </row>
    <row r="2833" spans="1:19" ht="13.5" thickBot="1" x14ac:dyDescent="0.25">
      <c r="A2833" s="19"/>
      <c r="B2833" s="19"/>
      <c r="C2833" s="19"/>
      <c r="E2833" s="353"/>
      <c r="F2833" s="19"/>
      <c r="I2833" s="19" t="str">
        <f t="shared" si="484"/>
        <v>N</v>
      </c>
      <c r="J2833" s="19" t="str">
        <f t="shared" si="485"/>
        <v>N</v>
      </c>
      <c r="K2833" s="19" t="str">
        <f t="shared" si="486"/>
        <v>zzzz</v>
      </c>
      <c r="L2833" s="19" t="str">
        <f t="shared" si="487"/>
        <v/>
      </c>
      <c r="M2833" s="19" t="str">
        <f t="shared" si="488"/>
        <v/>
      </c>
      <c r="N2833" s="355" t="str">
        <f t="shared" si="489"/>
        <v/>
      </c>
      <c r="O2833" s="355" t="str">
        <f t="shared" si="490"/>
        <v/>
      </c>
      <c r="P2833" s="19" t="str">
        <f t="shared" si="491"/>
        <v/>
      </c>
      <c r="Q2833" s="355">
        <f t="shared" si="492"/>
        <v>148</v>
      </c>
      <c r="R2833" s="355">
        <f t="shared" si="493"/>
        <v>2445</v>
      </c>
      <c r="S2833" s="355">
        <f t="shared" si="494"/>
        <v>2445</v>
      </c>
    </row>
    <row r="2834" spans="1:19" ht="13.5" thickBot="1" x14ac:dyDescent="0.25">
      <c r="A2834" s="353"/>
      <c r="B2834" s="353"/>
      <c r="C2834" s="353"/>
      <c r="E2834" s="353"/>
      <c r="F2834" s="353"/>
      <c r="I2834" s="19" t="str">
        <f t="shared" si="484"/>
        <v>N</v>
      </c>
      <c r="J2834" s="19" t="str">
        <f t="shared" si="485"/>
        <v>N</v>
      </c>
      <c r="K2834" s="19" t="str">
        <f t="shared" si="486"/>
        <v>zzzz</v>
      </c>
      <c r="L2834" s="19" t="str">
        <f t="shared" si="487"/>
        <v/>
      </c>
      <c r="M2834" s="19" t="str">
        <f t="shared" si="488"/>
        <v/>
      </c>
      <c r="N2834" s="355" t="str">
        <f t="shared" si="489"/>
        <v/>
      </c>
      <c r="O2834" s="355" t="str">
        <f t="shared" si="490"/>
        <v/>
      </c>
      <c r="P2834" s="19" t="str">
        <f t="shared" si="491"/>
        <v/>
      </c>
      <c r="Q2834" s="355">
        <f t="shared" si="492"/>
        <v>149</v>
      </c>
      <c r="R2834" s="355">
        <f t="shared" si="493"/>
        <v>2446</v>
      </c>
      <c r="S2834" s="355">
        <f t="shared" si="494"/>
        <v>2446</v>
      </c>
    </row>
    <row r="2835" spans="1:19" ht="13.5" thickBot="1" x14ac:dyDescent="0.25">
      <c r="A2835" s="19"/>
      <c r="B2835" s="19"/>
      <c r="C2835" s="19"/>
      <c r="E2835" s="353"/>
      <c r="F2835" s="19"/>
      <c r="I2835" s="19" t="str">
        <f t="shared" si="484"/>
        <v>N</v>
      </c>
      <c r="J2835" s="19" t="str">
        <f t="shared" si="485"/>
        <v>N</v>
      </c>
      <c r="K2835" s="19" t="str">
        <f t="shared" si="486"/>
        <v>zzzz</v>
      </c>
      <c r="L2835" s="19" t="str">
        <f t="shared" si="487"/>
        <v/>
      </c>
      <c r="M2835" s="19" t="str">
        <f t="shared" si="488"/>
        <v/>
      </c>
      <c r="N2835" s="355" t="str">
        <f t="shared" si="489"/>
        <v/>
      </c>
      <c r="O2835" s="355" t="str">
        <f t="shared" si="490"/>
        <v/>
      </c>
      <c r="P2835" s="19" t="str">
        <f t="shared" si="491"/>
        <v/>
      </c>
      <c r="Q2835" s="355">
        <f t="shared" si="492"/>
        <v>150</v>
      </c>
      <c r="R2835" s="355">
        <f t="shared" si="493"/>
        <v>2447</v>
      </c>
      <c r="S2835" s="355">
        <f t="shared" si="494"/>
        <v>2447</v>
      </c>
    </row>
    <row r="2836" spans="1:19" ht="13.5" thickBot="1" x14ac:dyDescent="0.25">
      <c r="A2836" s="353"/>
      <c r="B2836" s="353"/>
      <c r="C2836" s="353"/>
      <c r="E2836" s="353"/>
      <c r="F2836" s="353"/>
      <c r="I2836" s="19" t="str">
        <f t="shared" si="484"/>
        <v>N</v>
      </c>
      <c r="J2836" s="19" t="str">
        <f t="shared" si="485"/>
        <v>N</v>
      </c>
      <c r="K2836" s="19" t="str">
        <f t="shared" si="486"/>
        <v>zzzz</v>
      </c>
      <c r="L2836" s="19" t="str">
        <f t="shared" si="487"/>
        <v/>
      </c>
      <c r="M2836" s="19" t="str">
        <f t="shared" si="488"/>
        <v/>
      </c>
      <c r="N2836" s="355" t="str">
        <f t="shared" si="489"/>
        <v/>
      </c>
      <c r="O2836" s="355" t="str">
        <f t="shared" si="490"/>
        <v/>
      </c>
      <c r="P2836" s="19" t="str">
        <f t="shared" si="491"/>
        <v/>
      </c>
      <c r="Q2836" s="355">
        <f t="shared" si="492"/>
        <v>151</v>
      </c>
      <c r="R2836" s="355">
        <f t="shared" si="493"/>
        <v>2448</v>
      </c>
      <c r="S2836" s="355">
        <f t="shared" si="494"/>
        <v>2448</v>
      </c>
    </row>
    <row r="2837" spans="1:19" ht="13.5" thickBot="1" x14ac:dyDescent="0.25">
      <c r="A2837" s="19"/>
      <c r="B2837" s="19"/>
      <c r="C2837" s="19"/>
      <c r="E2837" s="353"/>
      <c r="F2837" s="19"/>
      <c r="I2837" s="19" t="str">
        <f t="shared" si="484"/>
        <v>N</v>
      </c>
      <c r="J2837" s="19" t="str">
        <f t="shared" si="485"/>
        <v>N</v>
      </c>
      <c r="K2837" s="19" t="str">
        <f t="shared" si="486"/>
        <v>zzzz</v>
      </c>
      <c r="L2837" s="19" t="str">
        <f t="shared" si="487"/>
        <v/>
      </c>
      <c r="M2837" s="19" t="str">
        <f t="shared" si="488"/>
        <v/>
      </c>
      <c r="N2837" s="355" t="str">
        <f t="shared" si="489"/>
        <v/>
      </c>
      <c r="O2837" s="355" t="str">
        <f t="shared" si="490"/>
        <v/>
      </c>
      <c r="P2837" s="19" t="str">
        <f t="shared" si="491"/>
        <v/>
      </c>
      <c r="Q2837" s="355">
        <f t="shared" si="492"/>
        <v>152</v>
      </c>
      <c r="R2837" s="355">
        <f t="shared" si="493"/>
        <v>2449</v>
      </c>
      <c r="S2837" s="355">
        <f t="shared" si="494"/>
        <v>2449</v>
      </c>
    </row>
    <row r="2838" spans="1:19" ht="13.5" thickBot="1" x14ac:dyDescent="0.25">
      <c r="A2838" s="353"/>
      <c r="B2838" s="353"/>
      <c r="C2838" s="353"/>
      <c r="E2838" s="353"/>
      <c r="F2838" s="353"/>
      <c r="I2838" s="19" t="str">
        <f t="shared" si="484"/>
        <v>N</v>
      </c>
      <c r="J2838" s="19" t="str">
        <f t="shared" si="485"/>
        <v>N</v>
      </c>
      <c r="K2838" s="19" t="str">
        <f t="shared" si="486"/>
        <v>zzzz</v>
      </c>
      <c r="L2838" s="19" t="str">
        <f t="shared" si="487"/>
        <v/>
      </c>
      <c r="M2838" s="19" t="str">
        <f t="shared" si="488"/>
        <v/>
      </c>
      <c r="N2838" s="355" t="str">
        <f t="shared" si="489"/>
        <v/>
      </c>
      <c r="O2838" s="355" t="str">
        <f t="shared" si="490"/>
        <v/>
      </c>
      <c r="P2838" s="19" t="str">
        <f t="shared" si="491"/>
        <v/>
      </c>
      <c r="Q2838" s="355">
        <f t="shared" si="492"/>
        <v>153</v>
      </c>
      <c r="R2838" s="355">
        <f t="shared" si="493"/>
        <v>2450</v>
      </c>
      <c r="S2838" s="355">
        <f t="shared" si="494"/>
        <v>2450</v>
      </c>
    </row>
    <row r="2839" spans="1:19" ht="13.5" thickBot="1" x14ac:dyDescent="0.25">
      <c r="A2839" s="19"/>
      <c r="B2839" s="19"/>
      <c r="C2839" s="19"/>
      <c r="E2839" s="353"/>
      <c r="F2839" s="19"/>
      <c r="I2839" s="19" t="str">
        <f t="shared" si="484"/>
        <v>N</v>
      </c>
      <c r="J2839" s="19" t="str">
        <f t="shared" si="485"/>
        <v>N</v>
      </c>
      <c r="K2839" s="19" t="str">
        <f t="shared" si="486"/>
        <v>zzzz</v>
      </c>
      <c r="L2839" s="19" t="str">
        <f t="shared" si="487"/>
        <v/>
      </c>
      <c r="M2839" s="19" t="str">
        <f t="shared" si="488"/>
        <v/>
      </c>
      <c r="N2839" s="355" t="str">
        <f t="shared" si="489"/>
        <v/>
      </c>
      <c r="O2839" s="355" t="str">
        <f t="shared" si="490"/>
        <v/>
      </c>
      <c r="P2839" s="19" t="str">
        <f t="shared" si="491"/>
        <v/>
      </c>
      <c r="Q2839" s="355">
        <f t="shared" si="492"/>
        <v>154</v>
      </c>
      <c r="R2839" s="355">
        <f t="shared" si="493"/>
        <v>2451</v>
      </c>
      <c r="S2839" s="355">
        <f t="shared" si="494"/>
        <v>2451</v>
      </c>
    </row>
    <row r="2840" spans="1:19" ht="13.5" thickBot="1" x14ac:dyDescent="0.25">
      <c r="A2840" s="19"/>
      <c r="B2840" s="19"/>
      <c r="C2840" s="19"/>
      <c r="E2840" s="353"/>
      <c r="F2840" s="19"/>
      <c r="I2840" s="19" t="str">
        <f t="shared" si="484"/>
        <v>N</v>
      </c>
      <c r="J2840" s="19" t="str">
        <f t="shared" si="485"/>
        <v>N</v>
      </c>
      <c r="K2840" s="19" t="str">
        <f t="shared" si="486"/>
        <v>zzzz</v>
      </c>
      <c r="L2840" s="19" t="str">
        <f t="shared" si="487"/>
        <v/>
      </c>
      <c r="M2840" s="19" t="str">
        <f t="shared" si="488"/>
        <v/>
      </c>
      <c r="N2840" s="355" t="str">
        <f t="shared" si="489"/>
        <v/>
      </c>
      <c r="O2840" s="355" t="str">
        <f t="shared" si="490"/>
        <v/>
      </c>
      <c r="P2840" s="19" t="str">
        <f t="shared" si="491"/>
        <v/>
      </c>
      <c r="Q2840" s="355">
        <f t="shared" si="492"/>
        <v>155</v>
      </c>
      <c r="R2840" s="355">
        <f t="shared" si="493"/>
        <v>2452</v>
      </c>
      <c r="S2840" s="355">
        <f t="shared" si="494"/>
        <v>2452</v>
      </c>
    </row>
    <row r="2841" spans="1:19" ht="13.5" thickBot="1" x14ac:dyDescent="0.25">
      <c r="A2841" s="19"/>
      <c r="B2841" s="19"/>
      <c r="C2841" s="19"/>
      <c r="E2841" s="353"/>
      <c r="F2841" s="19"/>
      <c r="I2841" s="19" t="str">
        <f t="shared" si="484"/>
        <v>N</v>
      </c>
      <c r="J2841" s="19" t="str">
        <f t="shared" si="485"/>
        <v>N</v>
      </c>
      <c r="K2841" s="19" t="str">
        <f t="shared" si="486"/>
        <v>zzzz</v>
      </c>
      <c r="L2841" s="19" t="str">
        <f t="shared" si="487"/>
        <v/>
      </c>
      <c r="M2841" s="19" t="str">
        <f t="shared" si="488"/>
        <v/>
      </c>
      <c r="N2841" s="355" t="str">
        <f t="shared" si="489"/>
        <v/>
      </c>
      <c r="O2841" s="355" t="str">
        <f t="shared" si="490"/>
        <v/>
      </c>
      <c r="P2841" s="19" t="str">
        <f t="shared" si="491"/>
        <v/>
      </c>
      <c r="Q2841" s="355">
        <f t="shared" si="492"/>
        <v>156</v>
      </c>
      <c r="R2841" s="355">
        <f t="shared" si="493"/>
        <v>2453</v>
      </c>
      <c r="S2841" s="355">
        <f t="shared" si="494"/>
        <v>2453</v>
      </c>
    </row>
    <row r="2842" spans="1:19" ht="13.5" thickBot="1" x14ac:dyDescent="0.25">
      <c r="A2842" s="19"/>
      <c r="B2842" s="19"/>
      <c r="C2842" s="19"/>
      <c r="E2842" s="353"/>
      <c r="F2842" s="19"/>
      <c r="I2842" s="19" t="str">
        <f t="shared" si="484"/>
        <v>N</v>
      </c>
      <c r="J2842" s="19" t="str">
        <f t="shared" si="485"/>
        <v>N</v>
      </c>
      <c r="K2842" s="19" t="str">
        <f t="shared" si="486"/>
        <v>zzzz</v>
      </c>
      <c r="L2842" s="19" t="str">
        <f t="shared" si="487"/>
        <v/>
      </c>
      <c r="M2842" s="19" t="str">
        <f t="shared" si="488"/>
        <v/>
      </c>
      <c r="N2842" s="355" t="str">
        <f t="shared" si="489"/>
        <v/>
      </c>
      <c r="O2842" s="355" t="str">
        <f t="shared" si="490"/>
        <v/>
      </c>
      <c r="P2842" s="19" t="str">
        <f t="shared" si="491"/>
        <v/>
      </c>
      <c r="Q2842" s="355">
        <f t="shared" si="492"/>
        <v>157</v>
      </c>
      <c r="R2842" s="355">
        <f t="shared" si="493"/>
        <v>2454</v>
      </c>
      <c r="S2842" s="355">
        <f t="shared" si="494"/>
        <v>2454</v>
      </c>
    </row>
    <row r="2843" spans="1:19" ht="13.5" thickBot="1" x14ac:dyDescent="0.25">
      <c r="A2843" s="353"/>
      <c r="B2843" s="353"/>
      <c r="C2843" s="353"/>
      <c r="E2843" s="353"/>
      <c r="F2843" s="353"/>
      <c r="I2843" s="19" t="str">
        <f t="shared" si="484"/>
        <v>N</v>
      </c>
      <c r="J2843" s="19" t="str">
        <f t="shared" si="485"/>
        <v>N</v>
      </c>
      <c r="K2843" s="19" t="str">
        <f t="shared" si="486"/>
        <v>zzzz</v>
      </c>
      <c r="L2843" s="19" t="str">
        <f t="shared" si="487"/>
        <v/>
      </c>
      <c r="M2843" s="19" t="str">
        <f t="shared" si="488"/>
        <v/>
      </c>
      <c r="N2843" s="355" t="str">
        <f t="shared" si="489"/>
        <v/>
      </c>
      <c r="O2843" s="355" t="str">
        <f t="shared" si="490"/>
        <v/>
      </c>
      <c r="P2843" s="19" t="str">
        <f t="shared" si="491"/>
        <v/>
      </c>
      <c r="Q2843" s="355">
        <f t="shared" si="492"/>
        <v>158</v>
      </c>
      <c r="R2843" s="355">
        <f t="shared" si="493"/>
        <v>2455</v>
      </c>
      <c r="S2843" s="355">
        <f t="shared" si="494"/>
        <v>2455</v>
      </c>
    </row>
    <row r="2844" spans="1:19" ht="13.5" thickBot="1" x14ac:dyDescent="0.25">
      <c r="A2844" s="19"/>
      <c r="B2844" s="19"/>
      <c r="C2844" s="19"/>
      <c r="E2844" s="353"/>
      <c r="F2844" s="19"/>
      <c r="I2844" s="19" t="str">
        <f t="shared" si="484"/>
        <v>N</v>
      </c>
      <c r="J2844" s="19" t="str">
        <f t="shared" si="485"/>
        <v>N</v>
      </c>
      <c r="K2844" s="19" t="str">
        <f t="shared" si="486"/>
        <v>zzzz</v>
      </c>
      <c r="L2844" s="19" t="str">
        <f t="shared" si="487"/>
        <v/>
      </c>
      <c r="M2844" s="19" t="str">
        <f t="shared" si="488"/>
        <v/>
      </c>
      <c r="N2844" s="355" t="str">
        <f t="shared" si="489"/>
        <v/>
      </c>
      <c r="O2844" s="355" t="str">
        <f t="shared" si="490"/>
        <v/>
      </c>
      <c r="P2844" s="19" t="str">
        <f t="shared" si="491"/>
        <v/>
      </c>
      <c r="Q2844" s="355">
        <f t="shared" si="492"/>
        <v>159</v>
      </c>
      <c r="R2844" s="355">
        <f t="shared" si="493"/>
        <v>2456</v>
      </c>
      <c r="S2844" s="355">
        <f t="shared" si="494"/>
        <v>2456</v>
      </c>
    </row>
    <row r="2845" spans="1:19" ht="13.5" thickBot="1" x14ac:dyDescent="0.25">
      <c r="A2845" s="19"/>
      <c r="B2845" s="19"/>
      <c r="C2845" s="19"/>
      <c r="E2845" s="353"/>
      <c r="F2845" s="19"/>
      <c r="I2845" s="19" t="str">
        <f t="shared" si="484"/>
        <v>N</v>
      </c>
      <c r="J2845" s="19" t="str">
        <f t="shared" si="485"/>
        <v>N</v>
      </c>
      <c r="K2845" s="19" t="str">
        <f t="shared" si="486"/>
        <v>zzzz</v>
      </c>
      <c r="L2845" s="19" t="str">
        <f t="shared" si="487"/>
        <v/>
      </c>
      <c r="M2845" s="19" t="str">
        <f t="shared" si="488"/>
        <v/>
      </c>
      <c r="N2845" s="355" t="str">
        <f t="shared" si="489"/>
        <v/>
      </c>
      <c r="O2845" s="355" t="str">
        <f t="shared" si="490"/>
        <v/>
      </c>
      <c r="P2845" s="19" t="str">
        <f t="shared" si="491"/>
        <v/>
      </c>
      <c r="Q2845" s="355">
        <f t="shared" si="492"/>
        <v>160</v>
      </c>
      <c r="R2845" s="355">
        <f t="shared" si="493"/>
        <v>2457</v>
      </c>
      <c r="S2845" s="355">
        <f t="shared" si="494"/>
        <v>2457</v>
      </c>
    </row>
    <row r="2846" spans="1:19" ht="13.5" thickBot="1" x14ac:dyDescent="0.25">
      <c r="A2846" s="19"/>
      <c r="B2846" s="19"/>
      <c r="C2846" s="19"/>
      <c r="E2846" s="353"/>
      <c r="F2846" s="19"/>
      <c r="I2846" s="19" t="str">
        <f t="shared" si="484"/>
        <v>N</v>
      </c>
      <c r="J2846" s="19" t="str">
        <f t="shared" si="485"/>
        <v>N</v>
      </c>
      <c r="K2846" s="19" t="str">
        <f t="shared" si="486"/>
        <v>zzzz</v>
      </c>
      <c r="L2846" s="19" t="str">
        <f t="shared" si="487"/>
        <v/>
      </c>
      <c r="M2846" s="19" t="str">
        <f t="shared" si="488"/>
        <v/>
      </c>
      <c r="N2846" s="355" t="str">
        <f t="shared" si="489"/>
        <v/>
      </c>
      <c r="O2846" s="355" t="str">
        <f t="shared" si="490"/>
        <v/>
      </c>
      <c r="P2846" s="19" t="str">
        <f t="shared" si="491"/>
        <v/>
      </c>
      <c r="Q2846" s="355">
        <f t="shared" si="492"/>
        <v>161</v>
      </c>
      <c r="R2846" s="355">
        <f t="shared" si="493"/>
        <v>2458</v>
      </c>
      <c r="S2846" s="355">
        <f t="shared" si="494"/>
        <v>2458</v>
      </c>
    </row>
    <row r="2847" spans="1:19" ht="13.5" thickBot="1" x14ac:dyDescent="0.25">
      <c r="A2847" s="353"/>
      <c r="B2847" s="353"/>
      <c r="C2847" s="353"/>
      <c r="E2847" s="353"/>
      <c r="F2847" s="353"/>
      <c r="I2847" s="19" t="str">
        <f t="shared" si="484"/>
        <v>N</v>
      </c>
      <c r="J2847" s="19" t="str">
        <f t="shared" si="485"/>
        <v>N</v>
      </c>
      <c r="K2847" s="19" t="str">
        <f t="shared" si="486"/>
        <v>zzzz</v>
      </c>
      <c r="L2847" s="19" t="str">
        <f t="shared" si="487"/>
        <v/>
      </c>
      <c r="M2847" s="19" t="str">
        <f t="shared" si="488"/>
        <v/>
      </c>
      <c r="N2847" s="355" t="str">
        <f t="shared" si="489"/>
        <v/>
      </c>
      <c r="O2847" s="355" t="str">
        <f t="shared" si="490"/>
        <v/>
      </c>
      <c r="P2847" s="19" t="str">
        <f t="shared" si="491"/>
        <v/>
      </c>
      <c r="Q2847" s="355">
        <f t="shared" si="492"/>
        <v>162</v>
      </c>
      <c r="R2847" s="355">
        <f t="shared" si="493"/>
        <v>2459</v>
      </c>
      <c r="S2847" s="355">
        <f t="shared" si="494"/>
        <v>2459</v>
      </c>
    </row>
    <row r="2848" spans="1:19" ht="13.5" thickBot="1" x14ac:dyDescent="0.25">
      <c r="A2848" s="19"/>
      <c r="B2848" s="19"/>
      <c r="C2848" s="19"/>
      <c r="E2848" s="353"/>
      <c r="F2848" s="19"/>
      <c r="I2848" s="19" t="str">
        <f t="shared" si="484"/>
        <v>N</v>
      </c>
      <c r="J2848" s="19" t="str">
        <f t="shared" si="485"/>
        <v>N</v>
      </c>
      <c r="K2848" s="19" t="str">
        <f t="shared" si="486"/>
        <v>zzzz</v>
      </c>
      <c r="L2848" s="19" t="str">
        <f t="shared" si="487"/>
        <v/>
      </c>
      <c r="M2848" s="19" t="str">
        <f t="shared" si="488"/>
        <v/>
      </c>
      <c r="N2848" s="355" t="str">
        <f t="shared" si="489"/>
        <v/>
      </c>
      <c r="O2848" s="355" t="str">
        <f t="shared" si="490"/>
        <v/>
      </c>
      <c r="P2848" s="19" t="str">
        <f t="shared" si="491"/>
        <v/>
      </c>
      <c r="Q2848" s="355">
        <f t="shared" si="492"/>
        <v>163</v>
      </c>
      <c r="R2848" s="355">
        <f t="shared" si="493"/>
        <v>2460</v>
      </c>
      <c r="S2848" s="355">
        <f t="shared" si="494"/>
        <v>2460</v>
      </c>
    </row>
    <row r="2849" spans="1:19" ht="13.5" thickBot="1" x14ac:dyDescent="0.25">
      <c r="A2849" s="353"/>
      <c r="B2849" s="353"/>
      <c r="C2849" s="353"/>
      <c r="E2849" s="353"/>
      <c r="F2849" s="353"/>
      <c r="I2849" s="19" t="str">
        <f t="shared" si="484"/>
        <v>N</v>
      </c>
      <c r="J2849" s="19" t="str">
        <f t="shared" si="485"/>
        <v>N</v>
      </c>
      <c r="K2849" s="19" t="str">
        <f t="shared" si="486"/>
        <v>zzzz</v>
      </c>
      <c r="L2849" s="19" t="str">
        <f t="shared" si="487"/>
        <v/>
      </c>
      <c r="M2849" s="19" t="str">
        <f t="shared" si="488"/>
        <v/>
      </c>
      <c r="N2849" s="355" t="str">
        <f t="shared" si="489"/>
        <v/>
      </c>
      <c r="O2849" s="355" t="str">
        <f t="shared" si="490"/>
        <v/>
      </c>
      <c r="P2849" s="19" t="str">
        <f t="shared" si="491"/>
        <v/>
      </c>
      <c r="Q2849" s="355">
        <f t="shared" si="492"/>
        <v>164</v>
      </c>
      <c r="R2849" s="355">
        <f t="shared" si="493"/>
        <v>2461</v>
      </c>
      <c r="S2849" s="355">
        <f t="shared" si="494"/>
        <v>2461</v>
      </c>
    </row>
    <row r="2850" spans="1:19" ht="13.5" thickBot="1" x14ac:dyDescent="0.25">
      <c r="A2850" s="353"/>
      <c r="B2850" s="353"/>
      <c r="C2850" s="353"/>
      <c r="E2850" s="353"/>
      <c r="F2850" s="353"/>
      <c r="I2850" s="19" t="str">
        <f t="shared" si="484"/>
        <v>N</v>
      </c>
      <c r="J2850" s="19" t="str">
        <f t="shared" si="485"/>
        <v>N</v>
      </c>
      <c r="K2850" s="19" t="str">
        <f t="shared" si="486"/>
        <v>zzzz</v>
      </c>
      <c r="L2850" s="19" t="str">
        <f t="shared" si="487"/>
        <v/>
      </c>
      <c r="M2850" s="19" t="str">
        <f t="shared" si="488"/>
        <v/>
      </c>
      <c r="N2850" s="355" t="str">
        <f t="shared" si="489"/>
        <v/>
      </c>
      <c r="O2850" s="355" t="str">
        <f t="shared" si="490"/>
        <v/>
      </c>
      <c r="P2850" s="19" t="str">
        <f t="shared" si="491"/>
        <v/>
      </c>
      <c r="Q2850" s="355">
        <f t="shared" si="492"/>
        <v>165</v>
      </c>
      <c r="R2850" s="355">
        <f t="shared" si="493"/>
        <v>2462</v>
      </c>
      <c r="S2850" s="355">
        <f t="shared" si="494"/>
        <v>2462</v>
      </c>
    </row>
    <row r="2851" spans="1:19" ht="13.5" thickBot="1" x14ac:dyDescent="0.25">
      <c r="A2851" s="19"/>
      <c r="B2851" s="19"/>
      <c r="C2851" s="19"/>
      <c r="E2851" s="353"/>
      <c r="F2851" s="19"/>
      <c r="I2851" s="19" t="str">
        <f t="shared" si="484"/>
        <v>N</v>
      </c>
      <c r="J2851" s="19" t="str">
        <f t="shared" si="485"/>
        <v>N</v>
      </c>
      <c r="K2851" s="19" t="str">
        <f t="shared" si="486"/>
        <v>zzzz</v>
      </c>
      <c r="L2851" s="19" t="str">
        <f t="shared" si="487"/>
        <v/>
      </c>
      <c r="M2851" s="19" t="str">
        <f t="shared" si="488"/>
        <v/>
      </c>
      <c r="N2851" s="355" t="str">
        <f t="shared" si="489"/>
        <v/>
      </c>
      <c r="O2851" s="355" t="str">
        <f t="shared" si="490"/>
        <v/>
      </c>
      <c r="P2851" s="19" t="str">
        <f t="shared" si="491"/>
        <v/>
      </c>
      <c r="Q2851" s="355">
        <f t="shared" si="492"/>
        <v>166</v>
      </c>
      <c r="R2851" s="355">
        <f t="shared" si="493"/>
        <v>2463</v>
      </c>
      <c r="S2851" s="355">
        <f t="shared" si="494"/>
        <v>2463</v>
      </c>
    </row>
    <row r="2852" spans="1:19" ht="13.5" thickBot="1" x14ac:dyDescent="0.25">
      <c r="A2852" s="19"/>
      <c r="B2852" s="19"/>
      <c r="C2852" s="19"/>
      <c r="E2852" s="353"/>
      <c r="F2852" s="19"/>
      <c r="I2852" s="19" t="str">
        <f t="shared" si="484"/>
        <v>N</v>
      </c>
      <c r="J2852" s="19" t="str">
        <f t="shared" si="485"/>
        <v>N</v>
      </c>
      <c r="K2852" s="19" t="str">
        <f t="shared" si="486"/>
        <v>zzzz</v>
      </c>
      <c r="L2852" s="19" t="str">
        <f t="shared" si="487"/>
        <v/>
      </c>
      <c r="M2852" s="19" t="str">
        <f t="shared" si="488"/>
        <v/>
      </c>
      <c r="N2852" s="355" t="str">
        <f t="shared" si="489"/>
        <v/>
      </c>
      <c r="O2852" s="355" t="str">
        <f t="shared" si="490"/>
        <v/>
      </c>
      <c r="P2852" s="19" t="str">
        <f t="shared" si="491"/>
        <v/>
      </c>
      <c r="Q2852" s="355">
        <f t="shared" si="492"/>
        <v>167</v>
      </c>
      <c r="R2852" s="355">
        <f t="shared" si="493"/>
        <v>2464</v>
      </c>
      <c r="S2852" s="355">
        <f t="shared" si="494"/>
        <v>2464</v>
      </c>
    </row>
    <row r="2853" spans="1:19" ht="13.5" thickBot="1" x14ac:dyDescent="0.25">
      <c r="A2853" s="19"/>
      <c r="B2853" s="19"/>
      <c r="C2853" s="19"/>
      <c r="E2853" s="353"/>
      <c r="F2853" s="19"/>
      <c r="I2853" s="19" t="str">
        <f t="shared" si="484"/>
        <v>N</v>
      </c>
      <c r="J2853" s="19" t="str">
        <f t="shared" si="485"/>
        <v>N</v>
      </c>
      <c r="K2853" s="19" t="str">
        <f t="shared" si="486"/>
        <v>zzzz</v>
      </c>
      <c r="L2853" s="19" t="str">
        <f t="shared" si="487"/>
        <v/>
      </c>
      <c r="M2853" s="19" t="str">
        <f t="shared" si="488"/>
        <v/>
      </c>
      <c r="N2853" s="355" t="str">
        <f t="shared" si="489"/>
        <v/>
      </c>
      <c r="O2853" s="355" t="str">
        <f t="shared" si="490"/>
        <v/>
      </c>
      <c r="P2853" s="19" t="str">
        <f t="shared" si="491"/>
        <v/>
      </c>
      <c r="Q2853" s="355">
        <f t="shared" si="492"/>
        <v>168</v>
      </c>
      <c r="R2853" s="355">
        <f t="shared" si="493"/>
        <v>2465</v>
      </c>
      <c r="S2853" s="355">
        <f t="shared" si="494"/>
        <v>2465</v>
      </c>
    </row>
    <row r="2854" spans="1:19" ht="13.5" thickBot="1" x14ac:dyDescent="0.25">
      <c r="A2854" s="19"/>
      <c r="B2854" s="19"/>
      <c r="C2854" s="19"/>
      <c r="E2854" s="353"/>
      <c r="F2854" s="19"/>
      <c r="I2854" s="19" t="str">
        <f t="shared" si="484"/>
        <v>N</v>
      </c>
      <c r="J2854" s="19" t="str">
        <f t="shared" si="485"/>
        <v>N</v>
      </c>
      <c r="K2854" s="19" t="str">
        <f t="shared" si="486"/>
        <v>zzzz</v>
      </c>
      <c r="L2854" s="19" t="str">
        <f t="shared" si="487"/>
        <v/>
      </c>
      <c r="M2854" s="19" t="str">
        <f t="shared" si="488"/>
        <v/>
      </c>
      <c r="N2854" s="355" t="str">
        <f t="shared" si="489"/>
        <v/>
      </c>
      <c r="O2854" s="355" t="str">
        <f t="shared" si="490"/>
        <v/>
      </c>
      <c r="P2854" s="19" t="str">
        <f t="shared" si="491"/>
        <v/>
      </c>
      <c r="Q2854" s="355">
        <f t="shared" si="492"/>
        <v>169</v>
      </c>
      <c r="R2854" s="355">
        <f t="shared" si="493"/>
        <v>2466</v>
      </c>
      <c r="S2854" s="355">
        <f t="shared" si="494"/>
        <v>2466</v>
      </c>
    </row>
    <row r="2855" spans="1:19" ht="13.5" thickBot="1" x14ac:dyDescent="0.25">
      <c r="A2855" s="19"/>
      <c r="B2855" s="19"/>
      <c r="C2855" s="19"/>
      <c r="E2855" s="353"/>
      <c r="F2855" s="19"/>
      <c r="I2855" s="19" t="str">
        <f t="shared" si="484"/>
        <v>N</v>
      </c>
      <c r="J2855" s="19" t="str">
        <f t="shared" si="485"/>
        <v>N</v>
      </c>
      <c r="K2855" s="19" t="str">
        <f t="shared" si="486"/>
        <v>zzzz</v>
      </c>
      <c r="L2855" s="19" t="str">
        <f t="shared" si="487"/>
        <v/>
      </c>
      <c r="M2855" s="19" t="str">
        <f t="shared" si="488"/>
        <v/>
      </c>
      <c r="N2855" s="355" t="str">
        <f t="shared" si="489"/>
        <v/>
      </c>
      <c r="O2855" s="355" t="str">
        <f t="shared" si="490"/>
        <v/>
      </c>
      <c r="P2855" s="19" t="str">
        <f t="shared" si="491"/>
        <v/>
      </c>
      <c r="Q2855" s="355">
        <f t="shared" si="492"/>
        <v>170</v>
      </c>
      <c r="R2855" s="355">
        <f t="shared" si="493"/>
        <v>2467</v>
      </c>
      <c r="S2855" s="355">
        <f t="shared" si="494"/>
        <v>2467</v>
      </c>
    </row>
    <row r="2856" spans="1:19" ht="13.5" thickBot="1" x14ac:dyDescent="0.25">
      <c r="A2856" s="19"/>
      <c r="B2856" s="19"/>
      <c r="C2856" s="19"/>
      <c r="E2856" s="353"/>
      <c r="F2856" s="19"/>
      <c r="I2856" s="19" t="str">
        <f t="shared" si="484"/>
        <v>N</v>
      </c>
      <c r="J2856" s="19" t="str">
        <f t="shared" si="485"/>
        <v>N</v>
      </c>
      <c r="K2856" s="19" t="str">
        <f t="shared" si="486"/>
        <v>zzzz</v>
      </c>
      <c r="L2856" s="19" t="str">
        <f t="shared" si="487"/>
        <v/>
      </c>
      <c r="M2856" s="19" t="str">
        <f t="shared" si="488"/>
        <v/>
      </c>
      <c r="N2856" s="355" t="str">
        <f t="shared" si="489"/>
        <v/>
      </c>
      <c r="O2856" s="355" t="str">
        <f t="shared" si="490"/>
        <v/>
      </c>
      <c r="P2856" s="19" t="str">
        <f t="shared" si="491"/>
        <v/>
      </c>
      <c r="Q2856" s="355">
        <f t="shared" si="492"/>
        <v>171</v>
      </c>
      <c r="R2856" s="355">
        <f t="shared" si="493"/>
        <v>2468</v>
      </c>
      <c r="S2856" s="355">
        <f t="shared" si="494"/>
        <v>2468</v>
      </c>
    </row>
    <row r="2857" spans="1:19" ht="13.5" thickBot="1" x14ac:dyDescent="0.25">
      <c r="A2857" s="353"/>
      <c r="B2857" s="353"/>
      <c r="C2857" s="353"/>
      <c r="E2857" s="353"/>
      <c r="F2857" s="353"/>
      <c r="I2857" s="19" t="str">
        <f t="shared" si="484"/>
        <v>N</v>
      </c>
      <c r="J2857" s="19" t="str">
        <f t="shared" si="485"/>
        <v>N</v>
      </c>
      <c r="K2857" s="19" t="str">
        <f t="shared" si="486"/>
        <v>zzzz</v>
      </c>
      <c r="L2857" s="19" t="str">
        <f t="shared" si="487"/>
        <v/>
      </c>
      <c r="M2857" s="19" t="str">
        <f t="shared" si="488"/>
        <v/>
      </c>
      <c r="N2857" s="355" t="str">
        <f t="shared" si="489"/>
        <v/>
      </c>
      <c r="O2857" s="355" t="str">
        <f t="shared" si="490"/>
        <v/>
      </c>
      <c r="P2857" s="19" t="str">
        <f t="shared" si="491"/>
        <v/>
      </c>
      <c r="Q2857" s="355">
        <f t="shared" si="492"/>
        <v>172</v>
      </c>
      <c r="R2857" s="355">
        <f t="shared" si="493"/>
        <v>2469</v>
      </c>
      <c r="S2857" s="355">
        <f t="shared" si="494"/>
        <v>2469</v>
      </c>
    </row>
    <row r="2858" spans="1:19" ht="13.5" thickBot="1" x14ac:dyDescent="0.25">
      <c r="A2858" s="19"/>
      <c r="B2858" s="19"/>
      <c r="C2858" s="19"/>
      <c r="E2858" s="353"/>
      <c r="F2858" s="19"/>
      <c r="I2858" s="19" t="str">
        <f t="shared" si="484"/>
        <v>N</v>
      </c>
      <c r="J2858" s="19" t="str">
        <f t="shared" si="485"/>
        <v>N</v>
      </c>
      <c r="K2858" s="19" t="str">
        <f t="shared" si="486"/>
        <v>zzzz</v>
      </c>
      <c r="L2858" s="19" t="str">
        <f t="shared" si="487"/>
        <v/>
      </c>
      <c r="M2858" s="19" t="str">
        <f t="shared" si="488"/>
        <v/>
      </c>
      <c r="N2858" s="355" t="str">
        <f t="shared" si="489"/>
        <v/>
      </c>
      <c r="O2858" s="355" t="str">
        <f t="shared" si="490"/>
        <v/>
      </c>
      <c r="P2858" s="19" t="str">
        <f t="shared" si="491"/>
        <v/>
      </c>
      <c r="Q2858" s="355">
        <f t="shared" si="492"/>
        <v>173</v>
      </c>
      <c r="R2858" s="355">
        <f t="shared" si="493"/>
        <v>2470</v>
      </c>
      <c r="S2858" s="355">
        <f t="shared" si="494"/>
        <v>2470</v>
      </c>
    </row>
    <row r="2859" spans="1:19" ht="13.5" thickBot="1" x14ac:dyDescent="0.25">
      <c r="A2859" s="19"/>
      <c r="B2859" s="19"/>
      <c r="C2859" s="19"/>
      <c r="E2859" s="353"/>
      <c r="F2859" s="19"/>
      <c r="I2859" s="19" t="str">
        <f t="shared" si="484"/>
        <v>N</v>
      </c>
      <c r="J2859" s="19" t="str">
        <f t="shared" si="485"/>
        <v>N</v>
      </c>
      <c r="K2859" s="19" t="str">
        <f t="shared" si="486"/>
        <v>zzzz</v>
      </c>
      <c r="L2859" s="19" t="str">
        <f t="shared" si="487"/>
        <v/>
      </c>
      <c r="M2859" s="19" t="str">
        <f t="shared" si="488"/>
        <v/>
      </c>
      <c r="N2859" s="355" t="str">
        <f t="shared" si="489"/>
        <v/>
      </c>
      <c r="O2859" s="355" t="str">
        <f t="shared" si="490"/>
        <v/>
      </c>
      <c r="P2859" s="19" t="str">
        <f t="shared" si="491"/>
        <v/>
      </c>
      <c r="Q2859" s="355">
        <f t="shared" si="492"/>
        <v>174</v>
      </c>
      <c r="R2859" s="355">
        <f t="shared" si="493"/>
        <v>2471</v>
      </c>
      <c r="S2859" s="355">
        <f t="shared" si="494"/>
        <v>2471</v>
      </c>
    </row>
    <row r="2860" spans="1:19" ht="13.5" thickBot="1" x14ac:dyDescent="0.25">
      <c r="A2860" s="19"/>
      <c r="B2860" s="19"/>
      <c r="C2860" s="19"/>
      <c r="E2860" s="353"/>
      <c r="F2860" s="19"/>
      <c r="I2860" s="19" t="str">
        <f t="shared" si="484"/>
        <v>N</v>
      </c>
      <c r="J2860" s="19" t="str">
        <f t="shared" si="485"/>
        <v>N</v>
      </c>
      <c r="K2860" s="19" t="str">
        <f t="shared" si="486"/>
        <v>zzzz</v>
      </c>
      <c r="L2860" s="19" t="str">
        <f t="shared" si="487"/>
        <v/>
      </c>
      <c r="M2860" s="19" t="str">
        <f t="shared" si="488"/>
        <v/>
      </c>
      <c r="N2860" s="355" t="str">
        <f t="shared" si="489"/>
        <v/>
      </c>
      <c r="O2860" s="355" t="str">
        <f t="shared" si="490"/>
        <v/>
      </c>
      <c r="P2860" s="19" t="str">
        <f t="shared" si="491"/>
        <v/>
      </c>
      <c r="Q2860" s="355">
        <f t="shared" si="492"/>
        <v>175</v>
      </c>
      <c r="R2860" s="355">
        <f t="shared" si="493"/>
        <v>2472</v>
      </c>
      <c r="S2860" s="355">
        <f t="shared" si="494"/>
        <v>2472</v>
      </c>
    </row>
    <row r="2861" spans="1:19" ht="13.5" thickBot="1" x14ac:dyDescent="0.25">
      <c r="A2861" s="353"/>
      <c r="B2861" s="353"/>
      <c r="C2861" s="353"/>
      <c r="E2861" s="353"/>
      <c r="F2861" s="353"/>
      <c r="I2861" s="19" t="str">
        <f t="shared" si="484"/>
        <v>N</v>
      </c>
      <c r="J2861" s="19" t="str">
        <f t="shared" si="485"/>
        <v>N</v>
      </c>
      <c r="K2861" s="19" t="str">
        <f t="shared" si="486"/>
        <v>zzzz</v>
      </c>
      <c r="L2861" s="19" t="str">
        <f t="shared" si="487"/>
        <v/>
      </c>
      <c r="M2861" s="19" t="str">
        <f t="shared" si="488"/>
        <v/>
      </c>
      <c r="N2861" s="355" t="str">
        <f t="shared" si="489"/>
        <v/>
      </c>
      <c r="O2861" s="355" t="str">
        <f t="shared" si="490"/>
        <v/>
      </c>
      <c r="P2861" s="19" t="str">
        <f t="shared" si="491"/>
        <v/>
      </c>
      <c r="Q2861" s="355">
        <f t="shared" si="492"/>
        <v>176</v>
      </c>
      <c r="R2861" s="355">
        <f t="shared" si="493"/>
        <v>2473</v>
      </c>
      <c r="S2861" s="355">
        <f t="shared" si="494"/>
        <v>2473</v>
      </c>
    </row>
    <row r="2862" spans="1:19" ht="13.5" thickBot="1" x14ac:dyDescent="0.25">
      <c r="A2862" s="19"/>
      <c r="B2862" s="19"/>
      <c r="C2862" s="19"/>
      <c r="E2862" s="353"/>
      <c r="F2862" s="19"/>
      <c r="I2862" s="19" t="str">
        <f t="shared" si="484"/>
        <v>N</v>
      </c>
      <c r="J2862" s="19" t="str">
        <f t="shared" si="485"/>
        <v>N</v>
      </c>
      <c r="K2862" s="19" t="str">
        <f t="shared" si="486"/>
        <v>zzzz</v>
      </c>
      <c r="L2862" s="19" t="str">
        <f t="shared" si="487"/>
        <v/>
      </c>
      <c r="M2862" s="19" t="str">
        <f t="shared" si="488"/>
        <v/>
      </c>
      <c r="N2862" s="355" t="str">
        <f t="shared" si="489"/>
        <v/>
      </c>
      <c r="O2862" s="355" t="str">
        <f t="shared" si="490"/>
        <v/>
      </c>
      <c r="P2862" s="19" t="str">
        <f t="shared" si="491"/>
        <v/>
      </c>
      <c r="Q2862" s="355">
        <f t="shared" si="492"/>
        <v>177</v>
      </c>
      <c r="R2862" s="355">
        <f t="shared" si="493"/>
        <v>2474</v>
      </c>
      <c r="S2862" s="355">
        <f t="shared" si="494"/>
        <v>2474</v>
      </c>
    </row>
    <row r="2863" spans="1:19" ht="13.5" thickBot="1" x14ac:dyDescent="0.25">
      <c r="A2863" s="353"/>
      <c r="B2863" s="353"/>
      <c r="C2863" s="353"/>
      <c r="E2863" s="353"/>
      <c r="F2863" s="353"/>
      <c r="I2863" s="19" t="str">
        <f t="shared" si="484"/>
        <v>N</v>
      </c>
      <c r="J2863" s="19" t="str">
        <f t="shared" si="485"/>
        <v>N</v>
      </c>
      <c r="K2863" s="19" t="str">
        <f t="shared" si="486"/>
        <v>zzzz</v>
      </c>
      <c r="L2863" s="19" t="str">
        <f t="shared" si="487"/>
        <v/>
      </c>
      <c r="M2863" s="353" t="str">
        <f t="shared" si="488"/>
        <v/>
      </c>
      <c r="N2863" s="356" t="str">
        <f t="shared" si="489"/>
        <v/>
      </c>
      <c r="O2863" s="356" t="str">
        <f t="shared" si="490"/>
        <v/>
      </c>
      <c r="P2863" s="19" t="str">
        <f t="shared" si="491"/>
        <v/>
      </c>
      <c r="Q2863" s="356">
        <f t="shared" si="492"/>
        <v>178</v>
      </c>
      <c r="R2863" s="355">
        <f t="shared" si="493"/>
        <v>2475</v>
      </c>
      <c r="S2863" s="355">
        <f t="shared" si="494"/>
        <v>2475</v>
      </c>
    </row>
    <row r="2864" spans="1:19" ht="13.5" thickBot="1" x14ac:dyDescent="0.25">
      <c r="A2864" s="353"/>
      <c r="B2864" s="353"/>
      <c r="C2864" s="353"/>
      <c r="E2864" s="353"/>
      <c r="F2864" s="353"/>
      <c r="I2864" s="19" t="str">
        <f t="shared" si="484"/>
        <v>N</v>
      </c>
      <c r="J2864" s="19" t="str">
        <f t="shared" si="485"/>
        <v>N</v>
      </c>
      <c r="K2864" s="19" t="str">
        <f t="shared" si="486"/>
        <v>zzzz</v>
      </c>
      <c r="L2864" s="19" t="str">
        <f t="shared" si="487"/>
        <v/>
      </c>
      <c r="M2864" s="353" t="str">
        <f t="shared" si="488"/>
        <v/>
      </c>
      <c r="N2864" s="356" t="str">
        <f t="shared" si="489"/>
        <v/>
      </c>
      <c r="O2864" s="356" t="str">
        <f t="shared" si="490"/>
        <v/>
      </c>
      <c r="P2864" s="19" t="str">
        <f t="shared" si="491"/>
        <v/>
      </c>
      <c r="Q2864" s="356">
        <f t="shared" si="492"/>
        <v>179</v>
      </c>
      <c r="R2864" s="355">
        <f t="shared" si="493"/>
        <v>2476</v>
      </c>
      <c r="S2864" s="355">
        <f t="shared" si="494"/>
        <v>2476</v>
      </c>
    </row>
    <row r="2865" spans="1:19" ht="13.5" thickBot="1" x14ac:dyDescent="0.25">
      <c r="A2865" s="353"/>
      <c r="B2865" s="353"/>
      <c r="C2865" s="353"/>
      <c r="E2865" s="353"/>
      <c r="F2865" s="353"/>
      <c r="I2865" s="19" t="str">
        <f t="shared" si="484"/>
        <v>N</v>
      </c>
      <c r="J2865" s="19" t="str">
        <f t="shared" si="485"/>
        <v>N</v>
      </c>
      <c r="K2865" s="19" t="str">
        <f t="shared" si="486"/>
        <v>zzzz</v>
      </c>
      <c r="L2865" s="19" t="str">
        <f t="shared" si="487"/>
        <v/>
      </c>
      <c r="M2865" s="353" t="str">
        <f t="shared" si="488"/>
        <v/>
      </c>
      <c r="N2865" s="356" t="str">
        <f t="shared" si="489"/>
        <v/>
      </c>
      <c r="O2865" s="356" t="str">
        <f t="shared" si="490"/>
        <v/>
      </c>
      <c r="P2865" s="19" t="str">
        <f t="shared" si="491"/>
        <v/>
      </c>
      <c r="Q2865" s="356">
        <f t="shared" si="492"/>
        <v>180</v>
      </c>
      <c r="R2865" s="355">
        <f t="shared" si="493"/>
        <v>2477</v>
      </c>
      <c r="S2865" s="355">
        <f t="shared" si="494"/>
        <v>2477</v>
      </c>
    </row>
    <row r="2866" spans="1:19" ht="13.5" thickBot="1" x14ac:dyDescent="0.25">
      <c r="A2866" s="353"/>
      <c r="B2866" s="353"/>
      <c r="C2866" s="353"/>
      <c r="E2866" s="353"/>
      <c r="F2866" s="353"/>
      <c r="I2866" s="19" t="str">
        <f t="shared" si="484"/>
        <v>N</v>
      </c>
      <c r="J2866" s="19" t="str">
        <f t="shared" si="485"/>
        <v>N</v>
      </c>
      <c r="K2866" s="19" t="str">
        <f t="shared" si="486"/>
        <v>zzzz</v>
      </c>
      <c r="L2866" s="19" t="str">
        <f t="shared" si="487"/>
        <v/>
      </c>
      <c r="M2866" s="353" t="str">
        <f t="shared" si="488"/>
        <v/>
      </c>
      <c r="N2866" s="356" t="str">
        <f t="shared" si="489"/>
        <v/>
      </c>
      <c r="O2866" s="356" t="str">
        <f t="shared" si="490"/>
        <v/>
      </c>
      <c r="P2866" s="19" t="str">
        <f t="shared" si="491"/>
        <v/>
      </c>
      <c r="Q2866" s="356">
        <f t="shared" si="492"/>
        <v>181</v>
      </c>
      <c r="R2866" s="355">
        <f t="shared" si="493"/>
        <v>2478</v>
      </c>
      <c r="S2866" s="355">
        <f t="shared" si="494"/>
        <v>2478</v>
      </c>
    </row>
    <row r="2867" spans="1:19" ht="13.5" thickBot="1" x14ac:dyDescent="0.25">
      <c r="A2867" s="353"/>
      <c r="B2867" s="353"/>
      <c r="C2867" s="353"/>
      <c r="E2867" s="353"/>
      <c r="F2867" s="353"/>
      <c r="I2867" s="19" t="str">
        <f t="shared" si="484"/>
        <v>N</v>
      </c>
      <c r="J2867" s="19" t="str">
        <f t="shared" si="485"/>
        <v>N</v>
      </c>
      <c r="K2867" s="19" t="str">
        <f t="shared" si="486"/>
        <v>zzzz</v>
      </c>
      <c r="L2867" s="19" t="str">
        <f t="shared" si="487"/>
        <v/>
      </c>
      <c r="M2867" s="353" t="str">
        <f t="shared" si="488"/>
        <v/>
      </c>
      <c r="N2867" s="356" t="str">
        <f t="shared" si="489"/>
        <v/>
      </c>
      <c r="O2867" s="356" t="str">
        <f t="shared" si="490"/>
        <v/>
      </c>
      <c r="P2867" s="353" t="str">
        <f t="shared" si="491"/>
        <v/>
      </c>
      <c r="Q2867" s="356">
        <f t="shared" si="492"/>
        <v>182</v>
      </c>
      <c r="R2867" s="356">
        <f t="shared" si="493"/>
        <v>2479</v>
      </c>
      <c r="S2867" s="356">
        <f t="shared" si="494"/>
        <v>2479</v>
      </c>
    </row>
    <row r="2868" spans="1:19" ht="13.5" thickBot="1" x14ac:dyDescent="0.25">
      <c r="A2868" s="353"/>
      <c r="B2868" s="353"/>
      <c r="C2868" s="353"/>
      <c r="E2868" s="353"/>
      <c r="F2868" s="353"/>
      <c r="I2868" s="19" t="str">
        <f t="shared" si="484"/>
        <v>N</v>
      </c>
      <c r="J2868" s="19" t="str">
        <f t="shared" si="485"/>
        <v>N</v>
      </c>
      <c r="K2868" s="19" t="str">
        <f t="shared" si="486"/>
        <v>zzzz</v>
      </c>
      <c r="L2868" s="19" t="str">
        <f t="shared" si="487"/>
        <v/>
      </c>
      <c r="M2868" s="353" t="str">
        <f t="shared" si="488"/>
        <v/>
      </c>
      <c r="N2868" s="356" t="str">
        <f t="shared" si="489"/>
        <v/>
      </c>
      <c r="O2868" s="356" t="str">
        <f t="shared" si="490"/>
        <v/>
      </c>
      <c r="P2868" s="353" t="str">
        <f t="shared" si="491"/>
        <v/>
      </c>
      <c r="Q2868" s="356">
        <f t="shared" si="492"/>
        <v>183</v>
      </c>
      <c r="R2868" s="356">
        <f t="shared" si="493"/>
        <v>2480</v>
      </c>
      <c r="S2868" s="356">
        <f t="shared" si="494"/>
        <v>2480</v>
      </c>
    </row>
    <row r="2869" spans="1:19" ht="13.5" thickBot="1" x14ac:dyDescent="0.25">
      <c r="A2869" s="353"/>
      <c r="B2869" s="353"/>
      <c r="C2869" s="353"/>
      <c r="E2869" s="353"/>
      <c r="F2869" s="353"/>
      <c r="I2869" s="19" t="str">
        <f t="shared" si="484"/>
        <v>N</v>
      </c>
      <c r="J2869" s="19" t="str">
        <f t="shared" si="485"/>
        <v>N</v>
      </c>
      <c r="K2869" s="19" t="str">
        <f t="shared" si="486"/>
        <v>zzzz</v>
      </c>
      <c r="L2869" s="19" t="str">
        <f t="shared" si="487"/>
        <v/>
      </c>
      <c r="M2869" s="353" t="str">
        <f t="shared" si="488"/>
        <v/>
      </c>
      <c r="N2869" s="356" t="str">
        <f t="shared" si="489"/>
        <v/>
      </c>
      <c r="O2869" s="356" t="str">
        <f t="shared" si="490"/>
        <v/>
      </c>
      <c r="P2869" s="353" t="str">
        <f t="shared" si="491"/>
        <v/>
      </c>
      <c r="Q2869" s="356">
        <f t="shared" si="492"/>
        <v>184</v>
      </c>
      <c r="R2869" s="356">
        <f t="shared" si="493"/>
        <v>2481</v>
      </c>
      <c r="S2869" s="356">
        <f t="shared" si="494"/>
        <v>2481</v>
      </c>
    </row>
    <row r="2870" spans="1:19" ht="13.5" thickBot="1" x14ac:dyDescent="0.25">
      <c r="A2870" s="353"/>
      <c r="B2870" s="353"/>
      <c r="C2870" s="353"/>
      <c r="E2870" s="353"/>
      <c r="F2870" s="353"/>
      <c r="I2870" s="19" t="str">
        <f t="shared" si="484"/>
        <v>N</v>
      </c>
      <c r="J2870" s="19" t="str">
        <f t="shared" si="485"/>
        <v>N</v>
      </c>
      <c r="K2870" s="19" t="str">
        <f t="shared" si="486"/>
        <v>zzzz</v>
      </c>
      <c r="L2870" s="19" t="str">
        <f t="shared" si="487"/>
        <v/>
      </c>
      <c r="M2870" s="353" t="str">
        <f t="shared" si="488"/>
        <v/>
      </c>
      <c r="N2870" s="356" t="str">
        <f t="shared" si="489"/>
        <v/>
      </c>
      <c r="O2870" s="356" t="str">
        <f t="shared" si="490"/>
        <v/>
      </c>
      <c r="P2870" s="353" t="str">
        <f t="shared" si="491"/>
        <v/>
      </c>
      <c r="Q2870" s="356">
        <f t="shared" si="492"/>
        <v>185</v>
      </c>
      <c r="R2870" s="356">
        <f t="shared" si="493"/>
        <v>2482</v>
      </c>
      <c r="S2870" s="356">
        <f t="shared" si="494"/>
        <v>2482</v>
      </c>
    </row>
    <row r="2871" spans="1:19" ht="13.5" thickBot="1" x14ac:dyDescent="0.25">
      <c r="A2871" s="353"/>
      <c r="B2871" s="353"/>
      <c r="C2871" s="353"/>
      <c r="E2871" s="353"/>
      <c r="F2871" s="353"/>
      <c r="I2871" s="19" t="str">
        <f t="shared" si="484"/>
        <v>N</v>
      </c>
      <c r="J2871" s="19" t="str">
        <f t="shared" si="485"/>
        <v>N</v>
      </c>
      <c r="K2871" s="19" t="str">
        <f t="shared" si="486"/>
        <v>zzzz</v>
      </c>
      <c r="L2871" s="19" t="str">
        <f t="shared" si="487"/>
        <v/>
      </c>
      <c r="M2871" s="353" t="str">
        <f t="shared" si="488"/>
        <v/>
      </c>
      <c r="N2871" s="356" t="str">
        <f t="shared" si="489"/>
        <v/>
      </c>
      <c r="O2871" s="356" t="str">
        <f t="shared" si="490"/>
        <v/>
      </c>
      <c r="P2871" s="353" t="str">
        <f t="shared" si="491"/>
        <v/>
      </c>
      <c r="Q2871" s="356">
        <f t="shared" si="492"/>
        <v>186</v>
      </c>
      <c r="R2871" s="356">
        <f t="shared" si="493"/>
        <v>2483</v>
      </c>
      <c r="S2871" s="356">
        <f t="shared" si="494"/>
        <v>2483</v>
      </c>
    </row>
    <row r="2872" spans="1:19" ht="13.5" thickBot="1" x14ac:dyDescent="0.25">
      <c r="A2872" s="353"/>
      <c r="B2872" s="353"/>
      <c r="C2872" s="353"/>
      <c r="E2872" s="353"/>
      <c r="F2872" s="353"/>
      <c r="I2872" s="19" t="str">
        <f t="shared" si="484"/>
        <v>N</v>
      </c>
      <c r="J2872" s="19" t="str">
        <f t="shared" si="485"/>
        <v>N</v>
      </c>
      <c r="K2872" s="19" t="str">
        <f t="shared" si="486"/>
        <v>zzzz</v>
      </c>
      <c r="L2872" s="19" t="str">
        <f t="shared" si="487"/>
        <v/>
      </c>
      <c r="M2872" s="353" t="str">
        <f t="shared" si="488"/>
        <v/>
      </c>
      <c r="N2872" s="356" t="str">
        <f t="shared" si="489"/>
        <v/>
      </c>
      <c r="O2872" s="356" t="str">
        <f t="shared" si="490"/>
        <v/>
      </c>
      <c r="P2872" s="353" t="str">
        <f t="shared" si="491"/>
        <v/>
      </c>
      <c r="Q2872" s="356">
        <f t="shared" si="492"/>
        <v>187</v>
      </c>
      <c r="R2872" s="356">
        <f t="shared" si="493"/>
        <v>2484</v>
      </c>
      <c r="S2872" s="356">
        <f t="shared" si="494"/>
        <v>2484</v>
      </c>
    </row>
    <row r="2873" spans="1:19" ht="13.5" thickBot="1" x14ac:dyDescent="0.25">
      <c r="A2873" s="353"/>
      <c r="B2873" s="353"/>
      <c r="C2873" s="353"/>
      <c r="E2873" s="353"/>
      <c r="F2873" s="353"/>
      <c r="I2873" s="19" t="str">
        <f t="shared" si="484"/>
        <v>N</v>
      </c>
      <c r="J2873" s="19" t="str">
        <f t="shared" si="485"/>
        <v>N</v>
      </c>
      <c r="K2873" s="19" t="str">
        <f t="shared" si="486"/>
        <v>zzzz</v>
      </c>
      <c r="L2873" s="19" t="str">
        <f t="shared" si="487"/>
        <v/>
      </c>
      <c r="M2873" s="353" t="str">
        <f t="shared" si="488"/>
        <v/>
      </c>
      <c r="N2873" s="356" t="str">
        <f t="shared" si="489"/>
        <v/>
      </c>
      <c r="O2873" s="356" t="str">
        <f t="shared" si="490"/>
        <v/>
      </c>
      <c r="P2873" s="353" t="str">
        <f t="shared" si="491"/>
        <v/>
      </c>
      <c r="Q2873" s="356">
        <f t="shared" si="492"/>
        <v>188</v>
      </c>
      <c r="R2873" s="356">
        <f t="shared" si="493"/>
        <v>2485</v>
      </c>
      <c r="S2873" s="356">
        <f t="shared" si="494"/>
        <v>2485</v>
      </c>
    </row>
    <row r="2874" spans="1:19" ht="13.5" thickBot="1" x14ac:dyDescent="0.25">
      <c r="A2874" s="353"/>
      <c r="B2874" s="353"/>
      <c r="C2874" s="353"/>
      <c r="E2874" s="353"/>
      <c r="F2874" s="353"/>
      <c r="I2874" s="19" t="str">
        <f t="shared" si="484"/>
        <v>N</v>
      </c>
      <c r="J2874" s="19" t="str">
        <f t="shared" si="485"/>
        <v>N</v>
      </c>
      <c r="K2874" s="19" t="str">
        <f t="shared" si="486"/>
        <v>zzzz</v>
      </c>
      <c r="L2874" s="19" t="str">
        <f t="shared" si="487"/>
        <v/>
      </c>
      <c r="M2874" s="353" t="str">
        <f t="shared" si="488"/>
        <v/>
      </c>
      <c r="N2874" s="356" t="str">
        <f t="shared" si="489"/>
        <v/>
      </c>
      <c r="O2874" s="356" t="str">
        <f t="shared" si="490"/>
        <v/>
      </c>
      <c r="P2874" s="353" t="str">
        <f t="shared" si="491"/>
        <v/>
      </c>
      <c r="Q2874" s="356">
        <f t="shared" si="492"/>
        <v>189</v>
      </c>
      <c r="R2874" s="356">
        <f t="shared" si="493"/>
        <v>2486</v>
      </c>
      <c r="S2874" s="356">
        <f t="shared" si="494"/>
        <v>2486</v>
      </c>
    </row>
    <row r="2875" spans="1:19" ht="13.5" thickBot="1" x14ac:dyDescent="0.25">
      <c r="A2875" s="353"/>
      <c r="B2875" s="353"/>
      <c r="C2875" s="353"/>
      <c r="E2875" s="353"/>
      <c r="F2875" s="353"/>
      <c r="I2875" s="19" t="str">
        <f t="shared" si="484"/>
        <v>N</v>
      </c>
      <c r="J2875" s="19" t="str">
        <f t="shared" si="485"/>
        <v>N</v>
      </c>
      <c r="K2875" s="19" t="str">
        <f t="shared" si="486"/>
        <v>zzzz</v>
      </c>
      <c r="L2875" s="19" t="str">
        <f t="shared" si="487"/>
        <v/>
      </c>
      <c r="M2875" s="353" t="str">
        <f t="shared" si="488"/>
        <v/>
      </c>
      <c r="N2875" s="356" t="str">
        <f t="shared" si="489"/>
        <v/>
      </c>
      <c r="O2875" s="356" t="str">
        <f t="shared" si="490"/>
        <v/>
      </c>
      <c r="P2875" s="353" t="str">
        <f t="shared" si="491"/>
        <v/>
      </c>
      <c r="Q2875" s="356">
        <f t="shared" si="492"/>
        <v>190</v>
      </c>
      <c r="R2875" s="356">
        <f t="shared" si="493"/>
        <v>2487</v>
      </c>
      <c r="S2875" s="356">
        <f t="shared" si="494"/>
        <v>2487</v>
      </c>
    </row>
    <row r="2876" spans="1:19" ht="13.5" thickBot="1" x14ac:dyDescent="0.25">
      <c r="A2876" s="353"/>
      <c r="B2876" s="353"/>
      <c r="C2876" s="353"/>
      <c r="E2876" s="353"/>
      <c r="F2876" s="353"/>
      <c r="I2876" s="19" t="str">
        <f t="shared" si="484"/>
        <v>N</v>
      </c>
      <c r="J2876" s="19" t="str">
        <f t="shared" si="485"/>
        <v>N</v>
      </c>
      <c r="K2876" s="19" t="str">
        <f t="shared" si="486"/>
        <v>zzzz</v>
      </c>
      <c r="L2876" s="19" t="str">
        <f t="shared" si="487"/>
        <v/>
      </c>
      <c r="M2876" s="353" t="str">
        <f t="shared" si="488"/>
        <v/>
      </c>
      <c r="N2876" s="356" t="str">
        <f t="shared" si="489"/>
        <v/>
      </c>
      <c r="O2876" s="356" t="str">
        <f t="shared" si="490"/>
        <v/>
      </c>
      <c r="P2876" s="353" t="str">
        <f t="shared" si="491"/>
        <v/>
      </c>
      <c r="Q2876" s="356">
        <f t="shared" si="492"/>
        <v>191</v>
      </c>
      <c r="R2876" s="356">
        <f t="shared" si="493"/>
        <v>2488</v>
      </c>
      <c r="S2876" s="356">
        <f t="shared" si="494"/>
        <v>2488</v>
      </c>
    </row>
    <row r="2877" spans="1:19" ht="13.5" thickBot="1" x14ac:dyDescent="0.25">
      <c r="A2877" s="353"/>
      <c r="B2877" s="353"/>
      <c r="C2877" s="353"/>
      <c r="E2877" s="353"/>
      <c r="F2877" s="353"/>
      <c r="I2877" s="19" t="str">
        <f t="shared" si="484"/>
        <v>N</v>
      </c>
      <c r="J2877" s="19" t="str">
        <f t="shared" si="485"/>
        <v>N</v>
      </c>
      <c r="K2877" s="19" t="str">
        <f t="shared" si="486"/>
        <v>zzzz</v>
      </c>
      <c r="L2877" s="19" t="str">
        <f t="shared" si="487"/>
        <v/>
      </c>
      <c r="M2877" s="353" t="str">
        <f t="shared" si="488"/>
        <v/>
      </c>
      <c r="N2877" s="356" t="str">
        <f t="shared" si="489"/>
        <v/>
      </c>
      <c r="O2877" s="356" t="str">
        <f t="shared" si="490"/>
        <v/>
      </c>
      <c r="P2877" s="353" t="str">
        <f t="shared" si="491"/>
        <v/>
      </c>
      <c r="Q2877" s="356">
        <f t="shared" si="492"/>
        <v>192</v>
      </c>
      <c r="R2877" s="356">
        <f t="shared" si="493"/>
        <v>2489</v>
      </c>
      <c r="S2877" s="356">
        <f t="shared" si="494"/>
        <v>2489</v>
      </c>
    </row>
    <row r="2878" spans="1:19" ht="13.5" thickBot="1" x14ac:dyDescent="0.25">
      <c r="A2878" s="353"/>
      <c r="B2878" s="353"/>
      <c r="C2878" s="353"/>
      <c r="E2878" s="353"/>
      <c r="F2878" s="353"/>
      <c r="I2878" s="19" t="str">
        <f t="shared" si="484"/>
        <v>N</v>
      </c>
      <c r="J2878" s="19" t="str">
        <f t="shared" si="485"/>
        <v>N</v>
      </c>
      <c r="K2878" s="19" t="str">
        <f t="shared" si="486"/>
        <v>zzzz</v>
      </c>
      <c r="L2878" s="19" t="str">
        <f t="shared" si="487"/>
        <v/>
      </c>
      <c r="M2878" s="353" t="str">
        <f t="shared" si="488"/>
        <v/>
      </c>
      <c r="N2878" s="356" t="str">
        <f t="shared" si="489"/>
        <v/>
      </c>
      <c r="O2878" s="356" t="str">
        <f t="shared" si="490"/>
        <v/>
      </c>
      <c r="P2878" s="353" t="str">
        <f t="shared" si="491"/>
        <v/>
      </c>
      <c r="Q2878" s="356">
        <f t="shared" si="492"/>
        <v>193</v>
      </c>
      <c r="R2878" s="356">
        <f t="shared" si="493"/>
        <v>2490</v>
      </c>
      <c r="S2878" s="356">
        <f t="shared" si="494"/>
        <v>2490</v>
      </c>
    </row>
    <row r="2879" spans="1:19" ht="13.5" thickBot="1" x14ac:dyDescent="0.25">
      <c r="A2879" s="353"/>
      <c r="B2879" s="353"/>
      <c r="C2879" s="353"/>
      <c r="E2879" s="353"/>
      <c r="F2879" s="353"/>
      <c r="I2879" s="19" t="str">
        <f t="shared" si="484"/>
        <v>N</v>
      </c>
      <c r="J2879" s="19" t="str">
        <f t="shared" si="485"/>
        <v>N</v>
      </c>
      <c r="K2879" s="19" t="str">
        <f t="shared" si="486"/>
        <v>zzzz</v>
      </c>
      <c r="L2879" s="19" t="str">
        <f t="shared" si="487"/>
        <v/>
      </c>
      <c r="M2879" s="353" t="str">
        <f t="shared" si="488"/>
        <v/>
      </c>
      <c r="N2879" s="356" t="str">
        <f t="shared" si="489"/>
        <v/>
      </c>
      <c r="O2879" s="356" t="str">
        <f t="shared" si="490"/>
        <v/>
      </c>
      <c r="P2879" s="353" t="str">
        <f t="shared" si="491"/>
        <v/>
      </c>
      <c r="Q2879" s="356">
        <f t="shared" si="492"/>
        <v>194</v>
      </c>
      <c r="R2879" s="356">
        <f t="shared" si="493"/>
        <v>2491</v>
      </c>
      <c r="S2879" s="356">
        <f t="shared" si="494"/>
        <v>2491</v>
      </c>
    </row>
    <row r="2880" spans="1:19" ht="13.5" thickBot="1" x14ac:dyDescent="0.25">
      <c r="A2880" s="353"/>
      <c r="B2880" s="353"/>
      <c r="C2880" s="353"/>
      <c r="E2880" s="353"/>
      <c r="F2880" s="353"/>
      <c r="I2880" s="19" t="str">
        <f t="shared" si="484"/>
        <v>N</v>
      </c>
      <c r="J2880" s="19" t="str">
        <f t="shared" si="485"/>
        <v>N</v>
      </c>
      <c r="K2880" s="19" t="str">
        <f t="shared" si="486"/>
        <v>zzzz</v>
      </c>
      <c r="L2880" s="19" t="str">
        <f t="shared" si="487"/>
        <v/>
      </c>
      <c r="M2880" s="353" t="str">
        <f t="shared" si="488"/>
        <v/>
      </c>
      <c r="N2880" s="356" t="str">
        <f t="shared" si="489"/>
        <v/>
      </c>
      <c r="O2880" s="356" t="str">
        <f t="shared" si="490"/>
        <v/>
      </c>
      <c r="P2880" s="353" t="str">
        <f t="shared" si="491"/>
        <v/>
      </c>
      <c r="Q2880" s="356">
        <f t="shared" si="492"/>
        <v>195</v>
      </c>
      <c r="R2880" s="356">
        <f t="shared" si="493"/>
        <v>2492</v>
      </c>
      <c r="S2880" s="356">
        <f t="shared" si="494"/>
        <v>2492</v>
      </c>
    </row>
    <row r="2881" spans="1:19" ht="13.5" thickBot="1" x14ac:dyDescent="0.25">
      <c r="A2881" s="353"/>
      <c r="B2881" s="353"/>
      <c r="C2881" s="353"/>
      <c r="E2881" s="353"/>
      <c r="F2881" s="353"/>
      <c r="I2881" s="19" t="str">
        <f t="shared" si="484"/>
        <v>N</v>
      </c>
      <c r="J2881" s="19" t="str">
        <f t="shared" si="485"/>
        <v>N</v>
      </c>
      <c r="K2881" s="19" t="str">
        <f t="shared" si="486"/>
        <v>zzzz</v>
      </c>
      <c r="L2881" s="19" t="str">
        <f t="shared" si="487"/>
        <v/>
      </c>
      <c r="M2881" s="353" t="str">
        <f t="shared" si="488"/>
        <v/>
      </c>
      <c r="N2881" s="356" t="str">
        <f t="shared" si="489"/>
        <v/>
      </c>
      <c r="O2881" s="356" t="str">
        <f t="shared" si="490"/>
        <v/>
      </c>
      <c r="P2881" s="353" t="str">
        <f t="shared" si="491"/>
        <v/>
      </c>
      <c r="Q2881" s="356">
        <f t="shared" si="492"/>
        <v>196</v>
      </c>
      <c r="R2881" s="356">
        <f t="shared" si="493"/>
        <v>2493</v>
      </c>
      <c r="S2881" s="356">
        <f t="shared" si="494"/>
        <v>2493</v>
      </c>
    </row>
    <row r="2882" spans="1:19" ht="13.5" thickBot="1" x14ac:dyDescent="0.25">
      <c r="A2882" s="353"/>
      <c r="B2882" s="353"/>
      <c r="C2882" s="353"/>
      <c r="E2882" s="353"/>
      <c r="F2882" s="353"/>
      <c r="I2882" s="19" t="str">
        <f t="shared" ref="I2882:I2945" si="495">IF((LEN(A2882)&gt;2),"J","N")</f>
        <v>N</v>
      </c>
      <c r="J2882" s="19" t="str">
        <f t="shared" ref="J2882:J2945" si="496">IF((D2882&gt;0),"J","N")</f>
        <v>N</v>
      </c>
      <c r="K2882" s="19" t="str">
        <f t="shared" ref="K2882:K2945" si="497">IF((D2882&gt;0),(MID(D2882,1,2)),"zzzz")</f>
        <v>zzzz</v>
      </c>
      <c r="L2882" s="19" t="str">
        <f t="shared" ref="L2882:L2945" si="498">MID(A2882,1,2)</f>
        <v/>
      </c>
      <c r="M2882" s="353" t="str">
        <f t="shared" ref="M2882:M2945" si="499">MID(A2882,3,1)</f>
        <v/>
      </c>
      <c r="N2882" s="356" t="str">
        <f t="shared" ref="N2882:N2945" si="500">IF(A2882=A2883,"",Q2882)</f>
        <v/>
      </c>
      <c r="O2882" s="356" t="str">
        <f t="shared" ref="O2882:O2945" si="501">IF(D2882=D2883,"",R2882)</f>
        <v/>
      </c>
      <c r="P2882" s="353" t="str">
        <f t="shared" ref="P2882:P2945" si="502">IF(K2882=K2883,"",S2882)</f>
        <v/>
      </c>
      <c r="Q2882" s="356">
        <f t="shared" ref="Q2882:Q2945" si="503">IF(A2882=A2881,Q2881+ 1,1)</f>
        <v>197</v>
      </c>
      <c r="R2882" s="356">
        <f t="shared" ref="R2882:R2945" si="504">IF(D2882=D2881,R2881+ 1,1)</f>
        <v>2494</v>
      </c>
      <c r="S2882" s="356">
        <f t="shared" ref="S2882:S2945" si="505">IF(K2882=K2881,S2881+ 1,1)</f>
        <v>2494</v>
      </c>
    </row>
    <row r="2883" spans="1:19" ht="13.5" thickBot="1" x14ac:dyDescent="0.25">
      <c r="A2883" s="353"/>
      <c r="B2883" s="353"/>
      <c r="C2883" s="353"/>
      <c r="E2883" s="353"/>
      <c r="F2883" s="353"/>
      <c r="I2883" s="19" t="str">
        <f t="shared" si="495"/>
        <v>N</v>
      </c>
      <c r="J2883" s="19" t="str">
        <f t="shared" si="496"/>
        <v>N</v>
      </c>
      <c r="K2883" s="19" t="str">
        <f t="shared" si="497"/>
        <v>zzzz</v>
      </c>
      <c r="L2883" s="19" t="str">
        <f t="shared" si="498"/>
        <v/>
      </c>
      <c r="M2883" s="353" t="str">
        <f t="shared" si="499"/>
        <v/>
      </c>
      <c r="N2883" s="356" t="str">
        <f t="shared" si="500"/>
        <v/>
      </c>
      <c r="O2883" s="356" t="str">
        <f t="shared" si="501"/>
        <v/>
      </c>
      <c r="P2883" s="353" t="str">
        <f t="shared" si="502"/>
        <v/>
      </c>
      <c r="Q2883" s="356">
        <f t="shared" si="503"/>
        <v>198</v>
      </c>
      <c r="R2883" s="356">
        <f t="shared" si="504"/>
        <v>2495</v>
      </c>
      <c r="S2883" s="356">
        <f t="shared" si="505"/>
        <v>2495</v>
      </c>
    </row>
    <row r="2884" spans="1:19" ht="13.5" thickBot="1" x14ac:dyDescent="0.25">
      <c r="A2884" s="353"/>
      <c r="B2884" s="353"/>
      <c r="C2884" s="353"/>
      <c r="E2884" s="353"/>
      <c r="F2884" s="353"/>
      <c r="I2884" s="19" t="str">
        <f t="shared" si="495"/>
        <v>N</v>
      </c>
      <c r="J2884" s="19" t="str">
        <f t="shared" si="496"/>
        <v>N</v>
      </c>
      <c r="K2884" s="19" t="str">
        <f t="shared" si="497"/>
        <v>zzzz</v>
      </c>
      <c r="L2884" s="19" t="str">
        <f t="shared" si="498"/>
        <v/>
      </c>
      <c r="M2884" s="353" t="str">
        <f t="shared" si="499"/>
        <v/>
      </c>
      <c r="N2884" s="356" t="str">
        <f t="shared" si="500"/>
        <v/>
      </c>
      <c r="O2884" s="356" t="str">
        <f t="shared" si="501"/>
        <v/>
      </c>
      <c r="P2884" s="353" t="str">
        <f t="shared" si="502"/>
        <v/>
      </c>
      <c r="Q2884" s="356">
        <f t="shared" si="503"/>
        <v>199</v>
      </c>
      <c r="R2884" s="356">
        <f t="shared" si="504"/>
        <v>2496</v>
      </c>
      <c r="S2884" s="356">
        <f t="shared" si="505"/>
        <v>2496</v>
      </c>
    </row>
    <row r="2885" spans="1:19" ht="13.5" thickBot="1" x14ac:dyDescent="0.25">
      <c r="A2885" s="353"/>
      <c r="B2885" s="353"/>
      <c r="C2885" s="353"/>
      <c r="E2885" s="353"/>
      <c r="F2885" s="353"/>
      <c r="I2885" s="19" t="str">
        <f t="shared" si="495"/>
        <v>N</v>
      </c>
      <c r="J2885" s="19" t="str">
        <f t="shared" si="496"/>
        <v>N</v>
      </c>
      <c r="K2885" s="19" t="str">
        <f t="shared" si="497"/>
        <v>zzzz</v>
      </c>
      <c r="L2885" s="19" t="str">
        <f t="shared" si="498"/>
        <v/>
      </c>
      <c r="M2885" s="353" t="str">
        <f t="shared" si="499"/>
        <v/>
      </c>
      <c r="N2885" s="356" t="str">
        <f t="shared" si="500"/>
        <v/>
      </c>
      <c r="O2885" s="356" t="str">
        <f t="shared" si="501"/>
        <v/>
      </c>
      <c r="P2885" s="353" t="str">
        <f t="shared" si="502"/>
        <v/>
      </c>
      <c r="Q2885" s="356">
        <f t="shared" si="503"/>
        <v>200</v>
      </c>
      <c r="R2885" s="356">
        <f t="shared" si="504"/>
        <v>2497</v>
      </c>
      <c r="S2885" s="356">
        <f t="shared" si="505"/>
        <v>2497</v>
      </c>
    </row>
    <row r="2886" spans="1:19" ht="13.5" thickBot="1" x14ac:dyDescent="0.25">
      <c r="A2886" s="353"/>
      <c r="B2886" s="353"/>
      <c r="C2886" s="353"/>
      <c r="E2886" s="353"/>
      <c r="F2886" s="353"/>
      <c r="I2886" s="19" t="str">
        <f t="shared" si="495"/>
        <v>N</v>
      </c>
      <c r="J2886" s="19" t="str">
        <f t="shared" si="496"/>
        <v>N</v>
      </c>
      <c r="K2886" s="19" t="str">
        <f t="shared" si="497"/>
        <v>zzzz</v>
      </c>
      <c r="L2886" s="19" t="str">
        <f t="shared" si="498"/>
        <v/>
      </c>
      <c r="M2886" s="353" t="str">
        <f t="shared" si="499"/>
        <v/>
      </c>
      <c r="N2886" s="356" t="str">
        <f t="shared" si="500"/>
        <v/>
      </c>
      <c r="O2886" s="356" t="str">
        <f t="shared" si="501"/>
        <v/>
      </c>
      <c r="P2886" s="353" t="str">
        <f t="shared" si="502"/>
        <v/>
      </c>
      <c r="Q2886" s="356">
        <f t="shared" si="503"/>
        <v>201</v>
      </c>
      <c r="R2886" s="356">
        <f t="shared" si="504"/>
        <v>2498</v>
      </c>
      <c r="S2886" s="356">
        <f t="shared" si="505"/>
        <v>2498</v>
      </c>
    </row>
    <row r="2887" spans="1:19" ht="13.5" thickBot="1" x14ac:dyDescent="0.25">
      <c r="A2887" s="353"/>
      <c r="B2887" s="353"/>
      <c r="C2887" s="353"/>
      <c r="E2887" s="353"/>
      <c r="F2887" s="353"/>
      <c r="I2887" s="19" t="str">
        <f t="shared" si="495"/>
        <v>N</v>
      </c>
      <c r="J2887" s="19" t="str">
        <f t="shared" si="496"/>
        <v>N</v>
      </c>
      <c r="K2887" s="19" t="str">
        <f t="shared" si="497"/>
        <v>zzzz</v>
      </c>
      <c r="L2887" s="19" t="str">
        <f t="shared" si="498"/>
        <v/>
      </c>
      <c r="M2887" s="353" t="str">
        <f t="shared" si="499"/>
        <v/>
      </c>
      <c r="N2887" s="356" t="str">
        <f t="shared" si="500"/>
        <v/>
      </c>
      <c r="O2887" s="356" t="str">
        <f t="shared" si="501"/>
        <v/>
      </c>
      <c r="P2887" s="353" t="str">
        <f t="shared" si="502"/>
        <v/>
      </c>
      <c r="Q2887" s="356">
        <f t="shared" si="503"/>
        <v>202</v>
      </c>
      <c r="R2887" s="356">
        <f t="shared" si="504"/>
        <v>2499</v>
      </c>
      <c r="S2887" s="356">
        <f t="shared" si="505"/>
        <v>2499</v>
      </c>
    </row>
    <row r="2888" spans="1:19" ht="13.5" thickBot="1" x14ac:dyDescent="0.25">
      <c r="A2888" s="353"/>
      <c r="B2888" s="353"/>
      <c r="C2888" s="353"/>
      <c r="E2888" s="353"/>
      <c r="F2888" s="353"/>
      <c r="I2888" s="19" t="str">
        <f t="shared" si="495"/>
        <v>N</v>
      </c>
      <c r="J2888" s="19" t="str">
        <f t="shared" si="496"/>
        <v>N</v>
      </c>
      <c r="K2888" s="19" t="str">
        <f t="shared" si="497"/>
        <v>zzzz</v>
      </c>
      <c r="L2888" s="19" t="str">
        <f t="shared" si="498"/>
        <v/>
      </c>
      <c r="M2888" s="353" t="str">
        <f t="shared" si="499"/>
        <v/>
      </c>
      <c r="N2888" s="356" t="str">
        <f t="shared" si="500"/>
        <v/>
      </c>
      <c r="O2888" s="356" t="str">
        <f t="shared" si="501"/>
        <v/>
      </c>
      <c r="P2888" s="353" t="str">
        <f t="shared" si="502"/>
        <v/>
      </c>
      <c r="Q2888" s="356">
        <f t="shared" si="503"/>
        <v>203</v>
      </c>
      <c r="R2888" s="356">
        <f t="shared" si="504"/>
        <v>2500</v>
      </c>
      <c r="S2888" s="356">
        <f t="shared" si="505"/>
        <v>2500</v>
      </c>
    </row>
    <row r="2889" spans="1:19" ht="13.5" thickBot="1" x14ac:dyDescent="0.25">
      <c r="A2889" s="353"/>
      <c r="B2889" s="353"/>
      <c r="C2889" s="353"/>
      <c r="E2889" s="353"/>
      <c r="F2889" s="353"/>
      <c r="I2889" s="19" t="str">
        <f t="shared" si="495"/>
        <v>N</v>
      </c>
      <c r="J2889" s="19" t="str">
        <f t="shared" si="496"/>
        <v>N</v>
      </c>
      <c r="K2889" s="19" t="str">
        <f t="shared" si="497"/>
        <v>zzzz</v>
      </c>
      <c r="L2889" s="19" t="str">
        <f t="shared" si="498"/>
        <v/>
      </c>
      <c r="M2889" s="353" t="str">
        <f t="shared" si="499"/>
        <v/>
      </c>
      <c r="N2889" s="356" t="str">
        <f t="shared" si="500"/>
        <v/>
      </c>
      <c r="O2889" s="356" t="str">
        <f t="shared" si="501"/>
        <v/>
      </c>
      <c r="P2889" s="353" t="str">
        <f t="shared" si="502"/>
        <v/>
      </c>
      <c r="Q2889" s="356">
        <f t="shared" si="503"/>
        <v>204</v>
      </c>
      <c r="R2889" s="356">
        <f t="shared" si="504"/>
        <v>2501</v>
      </c>
      <c r="S2889" s="356">
        <f t="shared" si="505"/>
        <v>2501</v>
      </c>
    </row>
    <row r="2890" spans="1:19" ht="13.5" thickBot="1" x14ac:dyDescent="0.25">
      <c r="A2890" s="353"/>
      <c r="B2890" s="353"/>
      <c r="C2890" s="353"/>
      <c r="E2890" s="353"/>
      <c r="F2890" s="353"/>
      <c r="I2890" s="19" t="str">
        <f t="shared" si="495"/>
        <v>N</v>
      </c>
      <c r="J2890" s="19" t="str">
        <f t="shared" si="496"/>
        <v>N</v>
      </c>
      <c r="K2890" s="19" t="str">
        <f t="shared" si="497"/>
        <v>zzzz</v>
      </c>
      <c r="L2890" s="19" t="str">
        <f t="shared" si="498"/>
        <v/>
      </c>
      <c r="M2890" s="353" t="str">
        <f t="shared" si="499"/>
        <v/>
      </c>
      <c r="N2890" s="356" t="str">
        <f t="shared" si="500"/>
        <v/>
      </c>
      <c r="O2890" s="356" t="str">
        <f t="shared" si="501"/>
        <v/>
      </c>
      <c r="P2890" s="353" t="str">
        <f t="shared" si="502"/>
        <v/>
      </c>
      <c r="Q2890" s="356">
        <f t="shared" si="503"/>
        <v>205</v>
      </c>
      <c r="R2890" s="356">
        <f t="shared" si="504"/>
        <v>2502</v>
      </c>
      <c r="S2890" s="356">
        <f t="shared" si="505"/>
        <v>2502</v>
      </c>
    </row>
    <row r="2891" spans="1:19" ht="13.5" thickBot="1" x14ac:dyDescent="0.25">
      <c r="A2891" s="353"/>
      <c r="B2891" s="353"/>
      <c r="C2891" s="353"/>
      <c r="E2891" s="353"/>
      <c r="F2891" s="353"/>
      <c r="I2891" s="19" t="str">
        <f t="shared" si="495"/>
        <v>N</v>
      </c>
      <c r="J2891" s="19" t="str">
        <f t="shared" si="496"/>
        <v>N</v>
      </c>
      <c r="K2891" s="19" t="str">
        <f t="shared" si="497"/>
        <v>zzzz</v>
      </c>
      <c r="L2891" s="19" t="str">
        <f t="shared" si="498"/>
        <v/>
      </c>
      <c r="M2891" s="353" t="str">
        <f t="shared" si="499"/>
        <v/>
      </c>
      <c r="N2891" s="356" t="str">
        <f t="shared" si="500"/>
        <v/>
      </c>
      <c r="O2891" s="356" t="str">
        <f t="shared" si="501"/>
        <v/>
      </c>
      <c r="P2891" s="353" t="str">
        <f t="shared" si="502"/>
        <v/>
      </c>
      <c r="Q2891" s="356">
        <f t="shared" si="503"/>
        <v>206</v>
      </c>
      <c r="R2891" s="356">
        <f t="shared" si="504"/>
        <v>2503</v>
      </c>
      <c r="S2891" s="356">
        <f t="shared" si="505"/>
        <v>2503</v>
      </c>
    </row>
    <row r="2892" spans="1:19" ht="13.5" thickBot="1" x14ac:dyDescent="0.25">
      <c r="A2892" s="353"/>
      <c r="B2892" s="353"/>
      <c r="C2892" s="353"/>
      <c r="E2892" s="353"/>
      <c r="F2892" s="353"/>
      <c r="I2892" s="19" t="str">
        <f t="shared" si="495"/>
        <v>N</v>
      </c>
      <c r="J2892" s="19" t="str">
        <f t="shared" si="496"/>
        <v>N</v>
      </c>
      <c r="K2892" s="19" t="str">
        <f t="shared" si="497"/>
        <v>zzzz</v>
      </c>
      <c r="L2892" s="19" t="str">
        <f t="shared" si="498"/>
        <v/>
      </c>
      <c r="M2892" s="353" t="str">
        <f t="shared" si="499"/>
        <v/>
      </c>
      <c r="N2892" s="356" t="str">
        <f t="shared" si="500"/>
        <v/>
      </c>
      <c r="O2892" s="356" t="str">
        <f t="shared" si="501"/>
        <v/>
      </c>
      <c r="P2892" s="353" t="str">
        <f t="shared" si="502"/>
        <v/>
      </c>
      <c r="Q2892" s="356">
        <f t="shared" si="503"/>
        <v>207</v>
      </c>
      <c r="R2892" s="356">
        <f t="shared" si="504"/>
        <v>2504</v>
      </c>
      <c r="S2892" s="356">
        <f t="shared" si="505"/>
        <v>2504</v>
      </c>
    </row>
    <row r="2893" spans="1:19" ht="13.5" thickBot="1" x14ac:dyDescent="0.25">
      <c r="A2893" s="353"/>
      <c r="B2893" s="353"/>
      <c r="C2893" s="353"/>
      <c r="E2893" s="353"/>
      <c r="F2893" s="353"/>
      <c r="I2893" s="19" t="str">
        <f t="shared" si="495"/>
        <v>N</v>
      </c>
      <c r="J2893" s="19" t="str">
        <f t="shared" si="496"/>
        <v>N</v>
      </c>
      <c r="K2893" s="19" t="str">
        <f t="shared" si="497"/>
        <v>zzzz</v>
      </c>
      <c r="L2893" s="19" t="str">
        <f t="shared" si="498"/>
        <v/>
      </c>
      <c r="M2893" s="353" t="str">
        <f t="shared" si="499"/>
        <v/>
      </c>
      <c r="N2893" s="356" t="str">
        <f t="shared" si="500"/>
        <v/>
      </c>
      <c r="O2893" s="356" t="str">
        <f t="shared" si="501"/>
        <v/>
      </c>
      <c r="P2893" s="353" t="str">
        <f t="shared" si="502"/>
        <v/>
      </c>
      <c r="Q2893" s="356">
        <f t="shared" si="503"/>
        <v>208</v>
      </c>
      <c r="R2893" s="356">
        <f t="shared" si="504"/>
        <v>2505</v>
      </c>
      <c r="S2893" s="356">
        <f t="shared" si="505"/>
        <v>2505</v>
      </c>
    </row>
    <row r="2894" spans="1:19" ht="13.5" thickBot="1" x14ac:dyDescent="0.25">
      <c r="A2894" s="353"/>
      <c r="B2894" s="353"/>
      <c r="C2894" s="353"/>
      <c r="E2894" s="353"/>
      <c r="F2894" s="353"/>
      <c r="I2894" s="19" t="str">
        <f t="shared" si="495"/>
        <v>N</v>
      </c>
      <c r="J2894" s="19" t="str">
        <f t="shared" si="496"/>
        <v>N</v>
      </c>
      <c r="K2894" s="19" t="str">
        <f t="shared" si="497"/>
        <v>zzzz</v>
      </c>
      <c r="L2894" s="19" t="str">
        <f t="shared" si="498"/>
        <v/>
      </c>
      <c r="M2894" s="353" t="str">
        <f t="shared" si="499"/>
        <v/>
      </c>
      <c r="N2894" s="356" t="str">
        <f t="shared" si="500"/>
        <v/>
      </c>
      <c r="O2894" s="356" t="str">
        <f t="shared" si="501"/>
        <v/>
      </c>
      <c r="P2894" s="353" t="str">
        <f t="shared" si="502"/>
        <v/>
      </c>
      <c r="Q2894" s="356">
        <f t="shared" si="503"/>
        <v>209</v>
      </c>
      <c r="R2894" s="356">
        <f t="shared" si="504"/>
        <v>2506</v>
      </c>
      <c r="S2894" s="356">
        <f t="shared" si="505"/>
        <v>2506</v>
      </c>
    </row>
    <row r="2895" spans="1:19" ht="13.5" thickBot="1" x14ac:dyDescent="0.25">
      <c r="A2895" s="353"/>
      <c r="B2895" s="353"/>
      <c r="C2895" s="353"/>
      <c r="E2895" s="353"/>
      <c r="F2895" s="353"/>
      <c r="I2895" s="19" t="str">
        <f t="shared" si="495"/>
        <v>N</v>
      </c>
      <c r="J2895" s="19" t="str">
        <f t="shared" si="496"/>
        <v>N</v>
      </c>
      <c r="K2895" s="19" t="str">
        <f t="shared" si="497"/>
        <v>zzzz</v>
      </c>
      <c r="L2895" s="19" t="str">
        <f t="shared" si="498"/>
        <v/>
      </c>
      <c r="M2895" s="353" t="str">
        <f t="shared" si="499"/>
        <v/>
      </c>
      <c r="N2895" s="356" t="str">
        <f t="shared" si="500"/>
        <v/>
      </c>
      <c r="O2895" s="356" t="str">
        <f t="shared" si="501"/>
        <v/>
      </c>
      <c r="P2895" s="353" t="str">
        <f t="shared" si="502"/>
        <v/>
      </c>
      <c r="Q2895" s="356">
        <f t="shared" si="503"/>
        <v>210</v>
      </c>
      <c r="R2895" s="356">
        <f t="shared" si="504"/>
        <v>2507</v>
      </c>
      <c r="S2895" s="356">
        <f t="shared" si="505"/>
        <v>2507</v>
      </c>
    </row>
    <row r="2896" spans="1:19" ht="13.5" thickBot="1" x14ac:dyDescent="0.25">
      <c r="A2896" s="353"/>
      <c r="B2896" s="353"/>
      <c r="C2896" s="353"/>
      <c r="E2896" s="353"/>
      <c r="F2896" s="353"/>
      <c r="I2896" s="19" t="str">
        <f t="shared" si="495"/>
        <v>N</v>
      </c>
      <c r="J2896" s="19" t="str">
        <f t="shared" si="496"/>
        <v>N</v>
      </c>
      <c r="K2896" s="19" t="str">
        <f t="shared" si="497"/>
        <v>zzzz</v>
      </c>
      <c r="L2896" s="19" t="str">
        <f t="shared" si="498"/>
        <v/>
      </c>
      <c r="M2896" s="353" t="str">
        <f t="shared" si="499"/>
        <v/>
      </c>
      <c r="N2896" s="356" t="str">
        <f t="shared" si="500"/>
        <v/>
      </c>
      <c r="O2896" s="356" t="str">
        <f t="shared" si="501"/>
        <v/>
      </c>
      <c r="P2896" s="353" t="str">
        <f t="shared" si="502"/>
        <v/>
      </c>
      <c r="Q2896" s="356">
        <f t="shared" si="503"/>
        <v>211</v>
      </c>
      <c r="R2896" s="356">
        <f t="shared" si="504"/>
        <v>2508</v>
      </c>
      <c r="S2896" s="356">
        <f t="shared" si="505"/>
        <v>2508</v>
      </c>
    </row>
    <row r="2897" spans="1:19" ht="13.5" thickBot="1" x14ac:dyDescent="0.25">
      <c r="A2897" s="353"/>
      <c r="B2897" s="353"/>
      <c r="C2897" s="353"/>
      <c r="E2897" s="353"/>
      <c r="F2897" s="353"/>
      <c r="I2897" s="19" t="str">
        <f t="shared" si="495"/>
        <v>N</v>
      </c>
      <c r="J2897" s="19" t="str">
        <f t="shared" si="496"/>
        <v>N</v>
      </c>
      <c r="K2897" s="19" t="str">
        <f t="shared" si="497"/>
        <v>zzzz</v>
      </c>
      <c r="L2897" s="19" t="str">
        <f t="shared" si="498"/>
        <v/>
      </c>
      <c r="M2897" s="353" t="str">
        <f t="shared" si="499"/>
        <v/>
      </c>
      <c r="N2897" s="356" t="str">
        <f t="shared" si="500"/>
        <v/>
      </c>
      <c r="O2897" s="356" t="str">
        <f t="shared" si="501"/>
        <v/>
      </c>
      <c r="P2897" s="353" t="str">
        <f t="shared" si="502"/>
        <v/>
      </c>
      <c r="Q2897" s="356">
        <f t="shared" si="503"/>
        <v>212</v>
      </c>
      <c r="R2897" s="356">
        <f t="shared" si="504"/>
        <v>2509</v>
      </c>
      <c r="S2897" s="356">
        <f t="shared" si="505"/>
        <v>2509</v>
      </c>
    </row>
    <row r="2898" spans="1:19" ht="13.5" thickBot="1" x14ac:dyDescent="0.25">
      <c r="A2898" s="353"/>
      <c r="B2898" s="353"/>
      <c r="C2898" s="353"/>
      <c r="E2898" s="353"/>
      <c r="F2898" s="353"/>
      <c r="I2898" s="19" t="str">
        <f t="shared" si="495"/>
        <v>N</v>
      </c>
      <c r="J2898" s="19" t="str">
        <f t="shared" si="496"/>
        <v>N</v>
      </c>
      <c r="K2898" s="19" t="str">
        <f t="shared" si="497"/>
        <v>zzzz</v>
      </c>
      <c r="L2898" s="19" t="str">
        <f t="shared" si="498"/>
        <v/>
      </c>
      <c r="M2898" s="353" t="str">
        <f t="shared" si="499"/>
        <v/>
      </c>
      <c r="N2898" s="356" t="str">
        <f t="shared" si="500"/>
        <v/>
      </c>
      <c r="O2898" s="356" t="str">
        <f t="shared" si="501"/>
        <v/>
      </c>
      <c r="P2898" s="353" t="str">
        <f t="shared" si="502"/>
        <v/>
      </c>
      <c r="Q2898" s="356">
        <f t="shared" si="503"/>
        <v>213</v>
      </c>
      <c r="R2898" s="356">
        <f t="shared" si="504"/>
        <v>2510</v>
      </c>
      <c r="S2898" s="356">
        <f t="shared" si="505"/>
        <v>2510</v>
      </c>
    </row>
    <row r="2899" spans="1:19" ht="13.5" thickBot="1" x14ac:dyDescent="0.25">
      <c r="A2899" s="353"/>
      <c r="B2899" s="353"/>
      <c r="C2899" s="353"/>
      <c r="E2899" s="353"/>
      <c r="F2899" s="353"/>
      <c r="I2899" s="19" t="str">
        <f t="shared" si="495"/>
        <v>N</v>
      </c>
      <c r="J2899" s="19" t="str">
        <f t="shared" si="496"/>
        <v>N</v>
      </c>
      <c r="K2899" s="19" t="str">
        <f t="shared" si="497"/>
        <v>zzzz</v>
      </c>
      <c r="L2899" s="19" t="str">
        <f t="shared" si="498"/>
        <v/>
      </c>
      <c r="M2899" s="353" t="str">
        <f t="shared" si="499"/>
        <v/>
      </c>
      <c r="N2899" s="356" t="str">
        <f t="shared" si="500"/>
        <v/>
      </c>
      <c r="O2899" s="356" t="str">
        <f t="shared" si="501"/>
        <v/>
      </c>
      <c r="P2899" s="353" t="str">
        <f t="shared" si="502"/>
        <v/>
      </c>
      <c r="Q2899" s="356">
        <f t="shared" si="503"/>
        <v>214</v>
      </c>
      <c r="R2899" s="356">
        <f t="shared" si="504"/>
        <v>2511</v>
      </c>
      <c r="S2899" s="356">
        <f t="shared" si="505"/>
        <v>2511</v>
      </c>
    </row>
    <row r="2900" spans="1:19" ht="13.5" thickBot="1" x14ac:dyDescent="0.25">
      <c r="A2900" s="353"/>
      <c r="B2900" s="353"/>
      <c r="C2900" s="353"/>
      <c r="E2900" s="353"/>
      <c r="F2900" s="353"/>
      <c r="I2900" s="19" t="str">
        <f t="shared" si="495"/>
        <v>N</v>
      </c>
      <c r="J2900" s="19" t="str">
        <f t="shared" si="496"/>
        <v>N</v>
      </c>
      <c r="K2900" s="19" t="str">
        <f t="shared" si="497"/>
        <v>zzzz</v>
      </c>
      <c r="L2900" s="19" t="str">
        <f t="shared" si="498"/>
        <v/>
      </c>
      <c r="M2900" s="353" t="str">
        <f t="shared" si="499"/>
        <v/>
      </c>
      <c r="N2900" s="356" t="str">
        <f t="shared" si="500"/>
        <v/>
      </c>
      <c r="O2900" s="356" t="str">
        <f t="shared" si="501"/>
        <v/>
      </c>
      <c r="P2900" s="353" t="str">
        <f t="shared" si="502"/>
        <v/>
      </c>
      <c r="Q2900" s="356">
        <f t="shared" si="503"/>
        <v>215</v>
      </c>
      <c r="R2900" s="356">
        <f t="shared" si="504"/>
        <v>2512</v>
      </c>
      <c r="S2900" s="356">
        <f t="shared" si="505"/>
        <v>2512</v>
      </c>
    </row>
    <row r="2901" spans="1:19" ht="13.5" thickBot="1" x14ac:dyDescent="0.25">
      <c r="A2901" s="353"/>
      <c r="B2901" s="353"/>
      <c r="C2901" s="353"/>
      <c r="E2901" s="353"/>
      <c r="F2901" s="353"/>
      <c r="I2901" s="19" t="str">
        <f t="shared" si="495"/>
        <v>N</v>
      </c>
      <c r="J2901" s="19" t="str">
        <f t="shared" si="496"/>
        <v>N</v>
      </c>
      <c r="K2901" s="19" t="str">
        <f t="shared" si="497"/>
        <v>zzzz</v>
      </c>
      <c r="L2901" s="19" t="str">
        <f t="shared" si="498"/>
        <v/>
      </c>
      <c r="M2901" s="353" t="str">
        <f t="shared" si="499"/>
        <v/>
      </c>
      <c r="N2901" s="356" t="str">
        <f t="shared" si="500"/>
        <v/>
      </c>
      <c r="O2901" s="356" t="str">
        <f t="shared" si="501"/>
        <v/>
      </c>
      <c r="P2901" s="353" t="str">
        <f t="shared" si="502"/>
        <v/>
      </c>
      <c r="Q2901" s="356">
        <f t="shared" si="503"/>
        <v>216</v>
      </c>
      <c r="R2901" s="356">
        <f t="shared" si="504"/>
        <v>2513</v>
      </c>
      <c r="S2901" s="356">
        <f t="shared" si="505"/>
        <v>2513</v>
      </c>
    </row>
    <row r="2902" spans="1:19" ht="13.5" thickBot="1" x14ac:dyDescent="0.25">
      <c r="A2902" s="353"/>
      <c r="B2902" s="353"/>
      <c r="C2902" s="353"/>
      <c r="E2902" s="353"/>
      <c r="F2902" s="353"/>
      <c r="I2902" s="19" t="str">
        <f t="shared" si="495"/>
        <v>N</v>
      </c>
      <c r="J2902" s="19" t="str">
        <f t="shared" si="496"/>
        <v>N</v>
      </c>
      <c r="K2902" s="19" t="str">
        <f t="shared" si="497"/>
        <v>zzzz</v>
      </c>
      <c r="L2902" s="19" t="str">
        <f t="shared" si="498"/>
        <v/>
      </c>
      <c r="M2902" s="353" t="str">
        <f t="shared" si="499"/>
        <v/>
      </c>
      <c r="N2902" s="356" t="str">
        <f t="shared" si="500"/>
        <v/>
      </c>
      <c r="O2902" s="356" t="str">
        <f t="shared" si="501"/>
        <v/>
      </c>
      <c r="P2902" s="353" t="str">
        <f t="shared" si="502"/>
        <v/>
      </c>
      <c r="Q2902" s="356">
        <f t="shared" si="503"/>
        <v>217</v>
      </c>
      <c r="R2902" s="356">
        <f t="shared" si="504"/>
        <v>2514</v>
      </c>
      <c r="S2902" s="356">
        <f t="shared" si="505"/>
        <v>2514</v>
      </c>
    </row>
    <row r="2903" spans="1:19" ht="13.5" thickBot="1" x14ac:dyDescent="0.25">
      <c r="A2903" s="19"/>
      <c r="B2903" s="19"/>
      <c r="C2903" s="19"/>
      <c r="E2903" s="353"/>
      <c r="F2903" s="19"/>
      <c r="I2903" s="19" t="str">
        <f t="shared" si="495"/>
        <v>N</v>
      </c>
      <c r="J2903" s="19" t="str">
        <f t="shared" si="496"/>
        <v>N</v>
      </c>
      <c r="K2903" s="19" t="str">
        <f t="shared" si="497"/>
        <v>zzzz</v>
      </c>
      <c r="L2903" s="19" t="str">
        <f t="shared" si="498"/>
        <v/>
      </c>
      <c r="M2903" s="19" t="str">
        <f t="shared" si="499"/>
        <v/>
      </c>
      <c r="N2903" s="355" t="str">
        <f t="shared" si="500"/>
        <v/>
      </c>
      <c r="O2903" s="355" t="str">
        <f t="shared" si="501"/>
        <v/>
      </c>
      <c r="P2903" s="19" t="str">
        <f t="shared" si="502"/>
        <v/>
      </c>
      <c r="Q2903" s="355">
        <f t="shared" si="503"/>
        <v>218</v>
      </c>
      <c r="R2903" s="355">
        <f t="shared" si="504"/>
        <v>2515</v>
      </c>
      <c r="S2903" s="355">
        <f t="shared" si="505"/>
        <v>2515</v>
      </c>
    </row>
    <row r="2904" spans="1:19" ht="13.5" thickBot="1" x14ac:dyDescent="0.25">
      <c r="A2904" s="19"/>
      <c r="B2904" s="19"/>
      <c r="C2904" s="19"/>
      <c r="E2904" s="353"/>
      <c r="F2904" s="19"/>
      <c r="I2904" s="19" t="str">
        <f t="shared" si="495"/>
        <v>N</v>
      </c>
      <c r="J2904" s="19" t="str">
        <f t="shared" si="496"/>
        <v>N</v>
      </c>
      <c r="K2904" s="19" t="str">
        <f t="shared" si="497"/>
        <v>zzzz</v>
      </c>
      <c r="L2904" s="19" t="str">
        <f t="shared" si="498"/>
        <v/>
      </c>
      <c r="M2904" s="19" t="str">
        <f t="shared" si="499"/>
        <v/>
      </c>
      <c r="N2904" s="355" t="str">
        <f t="shared" si="500"/>
        <v/>
      </c>
      <c r="O2904" s="355" t="str">
        <f t="shared" si="501"/>
        <v/>
      </c>
      <c r="P2904" s="19" t="str">
        <f t="shared" si="502"/>
        <v/>
      </c>
      <c r="Q2904" s="355">
        <f t="shared" si="503"/>
        <v>219</v>
      </c>
      <c r="R2904" s="355">
        <f t="shared" si="504"/>
        <v>2516</v>
      </c>
      <c r="S2904" s="355">
        <f t="shared" si="505"/>
        <v>2516</v>
      </c>
    </row>
    <row r="2905" spans="1:19" ht="13.5" thickBot="1" x14ac:dyDescent="0.25">
      <c r="A2905" s="19"/>
      <c r="B2905" s="19"/>
      <c r="C2905" s="19"/>
      <c r="E2905" s="353"/>
      <c r="F2905" s="19"/>
      <c r="I2905" s="19" t="str">
        <f t="shared" si="495"/>
        <v>N</v>
      </c>
      <c r="J2905" s="19" t="str">
        <f t="shared" si="496"/>
        <v>N</v>
      </c>
      <c r="K2905" s="19" t="str">
        <f t="shared" si="497"/>
        <v>zzzz</v>
      </c>
      <c r="L2905" s="19" t="str">
        <f t="shared" si="498"/>
        <v/>
      </c>
      <c r="M2905" s="19" t="str">
        <f t="shared" si="499"/>
        <v/>
      </c>
      <c r="N2905" s="355" t="str">
        <f t="shared" si="500"/>
        <v/>
      </c>
      <c r="O2905" s="355" t="str">
        <f t="shared" si="501"/>
        <v/>
      </c>
      <c r="P2905" s="19" t="str">
        <f t="shared" si="502"/>
        <v/>
      </c>
      <c r="Q2905" s="355">
        <f t="shared" si="503"/>
        <v>220</v>
      </c>
      <c r="R2905" s="355">
        <f t="shared" si="504"/>
        <v>2517</v>
      </c>
      <c r="S2905" s="355">
        <f t="shared" si="505"/>
        <v>2517</v>
      </c>
    </row>
    <row r="2906" spans="1:19" ht="13.5" thickBot="1" x14ac:dyDescent="0.25">
      <c r="A2906" s="19"/>
      <c r="B2906" s="19"/>
      <c r="C2906" s="19"/>
      <c r="E2906" s="353"/>
      <c r="F2906" s="19"/>
      <c r="I2906" s="19" t="str">
        <f t="shared" si="495"/>
        <v>N</v>
      </c>
      <c r="J2906" s="19" t="str">
        <f t="shared" si="496"/>
        <v>N</v>
      </c>
      <c r="K2906" s="19" t="str">
        <f t="shared" si="497"/>
        <v>zzzz</v>
      </c>
      <c r="L2906" s="19" t="str">
        <f t="shared" si="498"/>
        <v/>
      </c>
      <c r="M2906" s="19" t="str">
        <f t="shared" si="499"/>
        <v/>
      </c>
      <c r="N2906" s="355" t="str">
        <f t="shared" si="500"/>
        <v/>
      </c>
      <c r="O2906" s="355" t="str">
        <f t="shared" si="501"/>
        <v/>
      </c>
      <c r="P2906" s="19" t="str">
        <f t="shared" si="502"/>
        <v/>
      </c>
      <c r="Q2906" s="355">
        <f t="shared" si="503"/>
        <v>221</v>
      </c>
      <c r="R2906" s="355">
        <f t="shared" si="504"/>
        <v>2518</v>
      </c>
      <c r="S2906" s="355">
        <f t="shared" si="505"/>
        <v>2518</v>
      </c>
    </row>
    <row r="2907" spans="1:19" ht="13.5" thickBot="1" x14ac:dyDescent="0.25">
      <c r="A2907" s="19"/>
      <c r="B2907" s="19"/>
      <c r="C2907" s="19"/>
      <c r="E2907" s="353"/>
      <c r="F2907" s="19"/>
      <c r="I2907" s="19" t="str">
        <f t="shared" si="495"/>
        <v>N</v>
      </c>
      <c r="J2907" s="19" t="str">
        <f t="shared" si="496"/>
        <v>N</v>
      </c>
      <c r="K2907" s="19" t="str">
        <f t="shared" si="497"/>
        <v>zzzz</v>
      </c>
      <c r="L2907" s="19" t="str">
        <f t="shared" si="498"/>
        <v/>
      </c>
      <c r="M2907" s="19" t="str">
        <f t="shared" si="499"/>
        <v/>
      </c>
      <c r="N2907" s="355" t="str">
        <f t="shared" si="500"/>
        <v/>
      </c>
      <c r="O2907" s="355" t="str">
        <f t="shared" si="501"/>
        <v/>
      </c>
      <c r="P2907" s="19" t="str">
        <f t="shared" si="502"/>
        <v/>
      </c>
      <c r="Q2907" s="355">
        <f t="shared" si="503"/>
        <v>222</v>
      </c>
      <c r="R2907" s="355">
        <f t="shared" si="504"/>
        <v>2519</v>
      </c>
      <c r="S2907" s="355">
        <f t="shared" si="505"/>
        <v>2519</v>
      </c>
    </row>
    <row r="2908" spans="1:19" ht="13.5" thickBot="1" x14ac:dyDescent="0.25">
      <c r="A2908" s="19"/>
      <c r="B2908" s="19"/>
      <c r="C2908" s="19"/>
      <c r="E2908" s="353"/>
      <c r="F2908" s="19"/>
      <c r="I2908" s="19" t="str">
        <f t="shared" si="495"/>
        <v>N</v>
      </c>
      <c r="J2908" s="19" t="str">
        <f t="shared" si="496"/>
        <v>N</v>
      </c>
      <c r="K2908" s="19" t="str">
        <f t="shared" si="497"/>
        <v>zzzz</v>
      </c>
      <c r="L2908" s="19" t="str">
        <f t="shared" si="498"/>
        <v/>
      </c>
      <c r="M2908" s="19" t="str">
        <f t="shared" si="499"/>
        <v/>
      </c>
      <c r="N2908" s="355" t="str">
        <f t="shared" si="500"/>
        <v/>
      </c>
      <c r="O2908" s="355" t="str">
        <f t="shared" si="501"/>
        <v/>
      </c>
      <c r="P2908" s="19" t="str">
        <f t="shared" si="502"/>
        <v/>
      </c>
      <c r="Q2908" s="355">
        <f t="shared" si="503"/>
        <v>223</v>
      </c>
      <c r="R2908" s="355">
        <f t="shared" si="504"/>
        <v>2520</v>
      </c>
      <c r="S2908" s="355">
        <f t="shared" si="505"/>
        <v>2520</v>
      </c>
    </row>
    <row r="2909" spans="1:19" ht="13.5" thickBot="1" x14ac:dyDescent="0.25">
      <c r="A2909" s="19"/>
      <c r="B2909" s="19"/>
      <c r="C2909" s="19"/>
      <c r="E2909" s="353"/>
      <c r="F2909" s="19"/>
      <c r="I2909" s="19" t="str">
        <f t="shared" si="495"/>
        <v>N</v>
      </c>
      <c r="J2909" s="19" t="str">
        <f t="shared" si="496"/>
        <v>N</v>
      </c>
      <c r="K2909" s="19" t="str">
        <f t="shared" si="497"/>
        <v>zzzz</v>
      </c>
      <c r="L2909" s="19" t="str">
        <f t="shared" si="498"/>
        <v/>
      </c>
      <c r="M2909" s="19" t="str">
        <f t="shared" si="499"/>
        <v/>
      </c>
      <c r="N2909" s="355" t="str">
        <f t="shared" si="500"/>
        <v/>
      </c>
      <c r="O2909" s="355" t="str">
        <f t="shared" si="501"/>
        <v/>
      </c>
      <c r="P2909" s="19" t="str">
        <f t="shared" si="502"/>
        <v/>
      </c>
      <c r="Q2909" s="355">
        <f t="shared" si="503"/>
        <v>224</v>
      </c>
      <c r="R2909" s="355">
        <f t="shared" si="504"/>
        <v>2521</v>
      </c>
      <c r="S2909" s="355">
        <f t="shared" si="505"/>
        <v>2521</v>
      </c>
    </row>
    <row r="2910" spans="1:19" ht="13.5" thickBot="1" x14ac:dyDescent="0.25">
      <c r="A2910" s="19"/>
      <c r="B2910" s="19"/>
      <c r="C2910" s="19"/>
      <c r="E2910" s="353"/>
      <c r="F2910" s="19"/>
      <c r="I2910" s="19" t="str">
        <f t="shared" si="495"/>
        <v>N</v>
      </c>
      <c r="J2910" s="19" t="str">
        <f t="shared" si="496"/>
        <v>N</v>
      </c>
      <c r="K2910" s="19" t="str">
        <f t="shared" si="497"/>
        <v>zzzz</v>
      </c>
      <c r="L2910" s="19" t="str">
        <f t="shared" si="498"/>
        <v/>
      </c>
      <c r="M2910" s="19" t="str">
        <f t="shared" si="499"/>
        <v/>
      </c>
      <c r="N2910" s="355" t="str">
        <f t="shared" si="500"/>
        <v/>
      </c>
      <c r="O2910" s="355" t="str">
        <f t="shared" si="501"/>
        <v/>
      </c>
      <c r="P2910" s="19" t="str">
        <f t="shared" si="502"/>
        <v/>
      </c>
      <c r="Q2910" s="355">
        <f t="shared" si="503"/>
        <v>225</v>
      </c>
      <c r="R2910" s="355">
        <f t="shared" si="504"/>
        <v>2522</v>
      </c>
      <c r="S2910" s="355">
        <f t="shared" si="505"/>
        <v>2522</v>
      </c>
    </row>
    <row r="2911" spans="1:19" ht="13.5" thickBot="1" x14ac:dyDescent="0.25">
      <c r="A2911" s="19"/>
      <c r="B2911" s="19"/>
      <c r="C2911" s="19"/>
      <c r="E2911" s="353"/>
      <c r="F2911" s="19"/>
      <c r="I2911" s="19" t="str">
        <f t="shared" si="495"/>
        <v>N</v>
      </c>
      <c r="J2911" s="19" t="str">
        <f t="shared" si="496"/>
        <v>N</v>
      </c>
      <c r="K2911" s="19" t="str">
        <f t="shared" si="497"/>
        <v>zzzz</v>
      </c>
      <c r="L2911" s="19" t="str">
        <f t="shared" si="498"/>
        <v/>
      </c>
      <c r="M2911" s="19" t="str">
        <f t="shared" si="499"/>
        <v/>
      </c>
      <c r="N2911" s="355" t="str">
        <f t="shared" si="500"/>
        <v/>
      </c>
      <c r="O2911" s="355" t="str">
        <f t="shared" si="501"/>
        <v/>
      </c>
      <c r="P2911" s="19" t="str">
        <f t="shared" si="502"/>
        <v/>
      </c>
      <c r="Q2911" s="355">
        <f t="shared" si="503"/>
        <v>226</v>
      </c>
      <c r="R2911" s="355">
        <f t="shared" si="504"/>
        <v>2523</v>
      </c>
      <c r="S2911" s="355">
        <f t="shared" si="505"/>
        <v>2523</v>
      </c>
    </row>
    <row r="2912" spans="1:19" ht="13.5" thickBot="1" x14ac:dyDescent="0.25">
      <c r="A2912" s="19"/>
      <c r="B2912" s="19"/>
      <c r="C2912" s="19"/>
      <c r="E2912" s="353"/>
      <c r="F2912" s="19"/>
      <c r="I2912" s="19" t="str">
        <f t="shared" si="495"/>
        <v>N</v>
      </c>
      <c r="J2912" s="19" t="str">
        <f t="shared" si="496"/>
        <v>N</v>
      </c>
      <c r="K2912" s="19" t="str">
        <f t="shared" si="497"/>
        <v>zzzz</v>
      </c>
      <c r="L2912" s="19" t="str">
        <f t="shared" si="498"/>
        <v/>
      </c>
      <c r="M2912" s="19" t="str">
        <f t="shared" si="499"/>
        <v/>
      </c>
      <c r="N2912" s="355" t="str">
        <f t="shared" si="500"/>
        <v/>
      </c>
      <c r="O2912" s="355" t="str">
        <f t="shared" si="501"/>
        <v/>
      </c>
      <c r="P2912" s="19" t="str">
        <f t="shared" si="502"/>
        <v/>
      </c>
      <c r="Q2912" s="355">
        <f t="shared" si="503"/>
        <v>227</v>
      </c>
      <c r="R2912" s="355">
        <f t="shared" si="504"/>
        <v>2524</v>
      </c>
      <c r="S2912" s="355">
        <f t="shared" si="505"/>
        <v>2524</v>
      </c>
    </row>
    <row r="2913" spans="1:19" ht="13.5" thickBot="1" x14ac:dyDescent="0.25">
      <c r="A2913" s="19"/>
      <c r="B2913" s="19"/>
      <c r="C2913" s="19"/>
      <c r="E2913" s="353"/>
      <c r="F2913" s="19"/>
      <c r="I2913" s="19" t="str">
        <f t="shared" si="495"/>
        <v>N</v>
      </c>
      <c r="J2913" s="19" t="str">
        <f t="shared" si="496"/>
        <v>N</v>
      </c>
      <c r="K2913" s="19" t="str">
        <f t="shared" si="497"/>
        <v>zzzz</v>
      </c>
      <c r="L2913" s="19" t="str">
        <f t="shared" si="498"/>
        <v/>
      </c>
      <c r="M2913" s="19" t="str">
        <f t="shared" si="499"/>
        <v/>
      </c>
      <c r="N2913" s="355" t="str">
        <f t="shared" si="500"/>
        <v/>
      </c>
      <c r="O2913" s="355" t="str">
        <f t="shared" si="501"/>
        <v/>
      </c>
      <c r="P2913" s="19" t="str">
        <f t="shared" si="502"/>
        <v/>
      </c>
      <c r="Q2913" s="355">
        <f t="shared" si="503"/>
        <v>228</v>
      </c>
      <c r="R2913" s="355">
        <f t="shared" si="504"/>
        <v>2525</v>
      </c>
      <c r="S2913" s="355">
        <f t="shared" si="505"/>
        <v>2525</v>
      </c>
    </row>
    <row r="2914" spans="1:19" ht="13.5" thickBot="1" x14ac:dyDescent="0.25">
      <c r="A2914" s="19"/>
      <c r="B2914" s="19"/>
      <c r="C2914" s="19"/>
      <c r="E2914" s="353"/>
      <c r="F2914" s="19"/>
      <c r="I2914" s="19" t="str">
        <f t="shared" si="495"/>
        <v>N</v>
      </c>
      <c r="J2914" s="19" t="str">
        <f t="shared" si="496"/>
        <v>N</v>
      </c>
      <c r="K2914" s="19" t="str">
        <f t="shared" si="497"/>
        <v>zzzz</v>
      </c>
      <c r="L2914" s="19" t="str">
        <f t="shared" si="498"/>
        <v/>
      </c>
      <c r="M2914" s="19" t="str">
        <f t="shared" si="499"/>
        <v/>
      </c>
      <c r="N2914" s="355" t="str">
        <f t="shared" si="500"/>
        <v/>
      </c>
      <c r="O2914" s="355" t="str">
        <f t="shared" si="501"/>
        <v/>
      </c>
      <c r="P2914" s="19" t="str">
        <f t="shared" si="502"/>
        <v/>
      </c>
      <c r="Q2914" s="355">
        <f t="shared" si="503"/>
        <v>229</v>
      </c>
      <c r="R2914" s="355">
        <f t="shared" si="504"/>
        <v>2526</v>
      </c>
      <c r="S2914" s="355">
        <f t="shared" si="505"/>
        <v>2526</v>
      </c>
    </row>
    <row r="2915" spans="1:19" ht="13.5" thickBot="1" x14ac:dyDescent="0.25">
      <c r="A2915" s="19"/>
      <c r="B2915" s="19"/>
      <c r="C2915" s="19"/>
      <c r="E2915" s="353"/>
      <c r="F2915" s="19"/>
      <c r="I2915" s="19" t="str">
        <f t="shared" si="495"/>
        <v>N</v>
      </c>
      <c r="J2915" s="19" t="str">
        <f t="shared" si="496"/>
        <v>N</v>
      </c>
      <c r="K2915" s="19" t="str">
        <f t="shared" si="497"/>
        <v>zzzz</v>
      </c>
      <c r="L2915" s="19" t="str">
        <f t="shared" si="498"/>
        <v/>
      </c>
      <c r="M2915" s="19" t="str">
        <f t="shared" si="499"/>
        <v/>
      </c>
      <c r="N2915" s="355" t="str">
        <f t="shared" si="500"/>
        <v/>
      </c>
      <c r="O2915" s="355" t="str">
        <f t="shared" si="501"/>
        <v/>
      </c>
      <c r="P2915" s="19" t="str">
        <f t="shared" si="502"/>
        <v/>
      </c>
      <c r="Q2915" s="355">
        <f t="shared" si="503"/>
        <v>230</v>
      </c>
      <c r="R2915" s="355">
        <f t="shared" si="504"/>
        <v>2527</v>
      </c>
      <c r="S2915" s="355">
        <f t="shared" si="505"/>
        <v>2527</v>
      </c>
    </row>
    <row r="2916" spans="1:19" ht="13.5" thickBot="1" x14ac:dyDescent="0.25">
      <c r="A2916" s="353"/>
      <c r="B2916" s="353"/>
      <c r="C2916" s="353"/>
      <c r="E2916" s="353"/>
      <c r="F2916" s="353"/>
      <c r="I2916" s="19" t="str">
        <f t="shared" si="495"/>
        <v>N</v>
      </c>
      <c r="J2916" s="19" t="str">
        <f t="shared" si="496"/>
        <v>N</v>
      </c>
      <c r="K2916" s="19" t="str">
        <f t="shared" si="497"/>
        <v>zzzz</v>
      </c>
      <c r="L2916" s="19" t="str">
        <f t="shared" si="498"/>
        <v/>
      </c>
      <c r="M2916" s="19" t="str">
        <f t="shared" si="499"/>
        <v/>
      </c>
      <c r="N2916" s="355" t="str">
        <f t="shared" si="500"/>
        <v/>
      </c>
      <c r="O2916" s="355" t="str">
        <f t="shared" si="501"/>
        <v/>
      </c>
      <c r="P2916" s="19" t="str">
        <f t="shared" si="502"/>
        <v/>
      </c>
      <c r="Q2916" s="355">
        <f t="shared" si="503"/>
        <v>231</v>
      </c>
      <c r="R2916" s="355">
        <f t="shared" si="504"/>
        <v>2528</v>
      </c>
      <c r="S2916" s="355">
        <f t="shared" si="505"/>
        <v>2528</v>
      </c>
    </row>
    <row r="2917" spans="1:19" ht="13.5" thickBot="1" x14ac:dyDescent="0.25">
      <c r="A2917" s="353"/>
      <c r="B2917" s="353"/>
      <c r="C2917" s="353"/>
      <c r="E2917" s="353"/>
      <c r="F2917" s="353"/>
      <c r="I2917" s="19" t="str">
        <f t="shared" si="495"/>
        <v>N</v>
      </c>
      <c r="J2917" s="19" t="str">
        <f t="shared" si="496"/>
        <v>N</v>
      </c>
      <c r="K2917" s="19" t="str">
        <f t="shared" si="497"/>
        <v>zzzz</v>
      </c>
      <c r="L2917" s="19" t="str">
        <f t="shared" si="498"/>
        <v/>
      </c>
      <c r="M2917" s="19" t="str">
        <f t="shared" si="499"/>
        <v/>
      </c>
      <c r="N2917" s="355" t="str">
        <f t="shared" si="500"/>
        <v/>
      </c>
      <c r="O2917" s="355" t="str">
        <f t="shared" si="501"/>
        <v/>
      </c>
      <c r="P2917" s="19" t="str">
        <f t="shared" si="502"/>
        <v/>
      </c>
      <c r="Q2917" s="355">
        <f t="shared" si="503"/>
        <v>232</v>
      </c>
      <c r="R2917" s="355">
        <f t="shared" si="504"/>
        <v>2529</v>
      </c>
      <c r="S2917" s="355">
        <f t="shared" si="505"/>
        <v>2529</v>
      </c>
    </row>
    <row r="2918" spans="1:19" ht="13.5" thickBot="1" x14ac:dyDescent="0.25">
      <c r="A2918" s="19"/>
      <c r="B2918" s="19"/>
      <c r="C2918" s="19"/>
      <c r="E2918" s="353"/>
      <c r="F2918" s="19"/>
      <c r="I2918" s="19" t="str">
        <f t="shared" si="495"/>
        <v>N</v>
      </c>
      <c r="J2918" s="19" t="str">
        <f t="shared" si="496"/>
        <v>N</v>
      </c>
      <c r="K2918" s="19" t="str">
        <f t="shared" si="497"/>
        <v>zzzz</v>
      </c>
      <c r="L2918" s="19" t="str">
        <f t="shared" si="498"/>
        <v/>
      </c>
      <c r="M2918" s="19" t="str">
        <f t="shared" si="499"/>
        <v/>
      </c>
      <c r="N2918" s="355" t="str">
        <f t="shared" si="500"/>
        <v/>
      </c>
      <c r="O2918" s="355" t="str">
        <f t="shared" si="501"/>
        <v/>
      </c>
      <c r="P2918" s="19" t="str">
        <f t="shared" si="502"/>
        <v/>
      </c>
      <c r="Q2918" s="355">
        <f t="shared" si="503"/>
        <v>233</v>
      </c>
      <c r="R2918" s="355">
        <f t="shared" si="504"/>
        <v>2530</v>
      </c>
      <c r="S2918" s="355">
        <f t="shared" si="505"/>
        <v>2530</v>
      </c>
    </row>
    <row r="2919" spans="1:19" ht="13.5" thickBot="1" x14ac:dyDescent="0.25">
      <c r="A2919" s="19"/>
      <c r="B2919" s="19"/>
      <c r="C2919" s="19"/>
      <c r="E2919" s="353"/>
      <c r="F2919" s="19"/>
      <c r="I2919" s="19" t="str">
        <f t="shared" si="495"/>
        <v>N</v>
      </c>
      <c r="J2919" s="19" t="str">
        <f t="shared" si="496"/>
        <v>N</v>
      </c>
      <c r="K2919" s="19" t="str">
        <f t="shared" si="497"/>
        <v>zzzz</v>
      </c>
      <c r="L2919" s="19" t="str">
        <f t="shared" si="498"/>
        <v/>
      </c>
      <c r="M2919" s="19" t="str">
        <f t="shared" si="499"/>
        <v/>
      </c>
      <c r="N2919" s="355" t="str">
        <f t="shared" si="500"/>
        <v/>
      </c>
      <c r="O2919" s="355" t="str">
        <f t="shared" si="501"/>
        <v/>
      </c>
      <c r="P2919" s="19" t="str">
        <f t="shared" si="502"/>
        <v/>
      </c>
      <c r="Q2919" s="355">
        <f t="shared" si="503"/>
        <v>234</v>
      </c>
      <c r="R2919" s="355">
        <f t="shared" si="504"/>
        <v>2531</v>
      </c>
      <c r="S2919" s="355">
        <f t="shared" si="505"/>
        <v>2531</v>
      </c>
    </row>
    <row r="2920" spans="1:19" ht="13.5" thickBot="1" x14ac:dyDescent="0.25">
      <c r="A2920" s="19"/>
      <c r="B2920" s="19"/>
      <c r="C2920" s="19"/>
      <c r="E2920" s="353"/>
      <c r="F2920" s="19"/>
      <c r="I2920" s="19" t="str">
        <f t="shared" si="495"/>
        <v>N</v>
      </c>
      <c r="J2920" s="19" t="str">
        <f t="shared" si="496"/>
        <v>N</v>
      </c>
      <c r="K2920" s="19" t="str">
        <f t="shared" si="497"/>
        <v>zzzz</v>
      </c>
      <c r="L2920" s="19" t="str">
        <f t="shared" si="498"/>
        <v/>
      </c>
      <c r="M2920" s="19" t="str">
        <f t="shared" si="499"/>
        <v/>
      </c>
      <c r="N2920" s="355" t="str">
        <f t="shared" si="500"/>
        <v/>
      </c>
      <c r="O2920" s="355" t="str">
        <f t="shared" si="501"/>
        <v/>
      </c>
      <c r="P2920" s="19" t="str">
        <f t="shared" si="502"/>
        <v/>
      </c>
      <c r="Q2920" s="355">
        <f t="shared" si="503"/>
        <v>235</v>
      </c>
      <c r="R2920" s="355">
        <f t="shared" si="504"/>
        <v>2532</v>
      </c>
      <c r="S2920" s="355">
        <f t="shared" si="505"/>
        <v>2532</v>
      </c>
    </row>
    <row r="2921" spans="1:19" ht="13.5" thickBot="1" x14ac:dyDescent="0.25">
      <c r="A2921" s="353"/>
      <c r="B2921" s="353"/>
      <c r="C2921" s="353"/>
      <c r="E2921" s="353"/>
      <c r="F2921" s="353"/>
      <c r="I2921" s="19" t="str">
        <f t="shared" si="495"/>
        <v>N</v>
      </c>
      <c r="J2921" s="19" t="str">
        <f t="shared" si="496"/>
        <v>N</v>
      </c>
      <c r="K2921" s="19" t="str">
        <f t="shared" si="497"/>
        <v>zzzz</v>
      </c>
      <c r="L2921" s="19" t="str">
        <f t="shared" si="498"/>
        <v/>
      </c>
      <c r="M2921" s="19" t="str">
        <f t="shared" si="499"/>
        <v/>
      </c>
      <c r="N2921" s="355" t="str">
        <f t="shared" si="500"/>
        <v/>
      </c>
      <c r="O2921" s="355" t="str">
        <f t="shared" si="501"/>
        <v/>
      </c>
      <c r="P2921" s="19" t="str">
        <f t="shared" si="502"/>
        <v/>
      </c>
      <c r="Q2921" s="355">
        <f t="shared" si="503"/>
        <v>236</v>
      </c>
      <c r="R2921" s="355">
        <f t="shared" si="504"/>
        <v>2533</v>
      </c>
      <c r="S2921" s="355">
        <f t="shared" si="505"/>
        <v>2533</v>
      </c>
    </row>
    <row r="2922" spans="1:19" ht="13.5" thickBot="1" x14ac:dyDescent="0.25">
      <c r="A2922" s="19"/>
      <c r="B2922" s="19"/>
      <c r="C2922" s="19"/>
      <c r="E2922" s="353"/>
      <c r="F2922" s="19"/>
      <c r="I2922" s="19" t="str">
        <f t="shared" si="495"/>
        <v>N</v>
      </c>
      <c r="J2922" s="19" t="str">
        <f t="shared" si="496"/>
        <v>N</v>
      </c>
      <c r="K2922" s="19" t="str">
        <f t="shared" si="497"/>
        <v>zzzz</v>
      </c>
      <c r="L2922" s="19" t="str">
        <f t="shared" si="498"/>
        <v/>
      </c>
      <c r="M2922" s="19" t="str">
        <f t="shared" si="499"/>
        <v/>
      </c>
      <c r="N2922" s="355" t="str">
        <f t="shared" si="500"/>
        <v/>
      </c>
      <c r="O2922" s="355" t="str">
        <f t="shared" si="501"/>
        <v/>
      </c>
      <c r="P2922" s="19" t="str">
        <f t="shared" si="502"/>
        <v/>
      </c>
      <c r="Q2922" s="355">
        <f t="shared" si="503"/>
        <v>237</v>
      </c>
      <c r="R2922" s="355">
        <f t="shared" si="504"/>
        <v>2534</v>
      </c>
      <c r="S2922" s="355">
        <f t="shared" si="505"/>
        <v>2534</v>
      </c>
    </row>
    <row r="2923" spans="1:19" ht="13.5" thickBot="1" x14ac:dyDescent="0.25">
      <c r="A2923" s="353"/>
      <c r="B2923" s="353"/>
      <c r="C2923" s="353"/>
      <c r="E2923" s="353"/>
      <c r="F2923" s="353"/>
      <c r="I2923" s="19" t="str">
        <f t="shared" si="495"/>
        <v>N</v>
      </c>
      <c r="J2923" s="19" t="str">
        <f t="shared" si="496"/>
        <v>N</v>
      </c>
      <c r="K2923" s="19" t="str">
        <f t="shared" si="497"/>
        <v>zzzz</v>
      </c>
      <c r="L2923" s="19" t="str">
        <f t="shared" si="498"/>
        <v/>
      </c>
      <c r="M2923" s="19" t="str">
        <f t="shared" si="499"/>
        <v/>
      </c>
      <c r="N2923" s="355" t="str">
        <f t="shared" si="500"/>
        <v/>
      </c>
      <c r="O2923" s="355" t="str">
        <f t="shared" si="501"/>
        <v/>
      </c>
      <c r="P2923" s="19" t="str">
        <f t="shared" si="502"/>
        <v/>
      </c>
      <c r="Q2923" s="355">
        <f t="shared" si="503"/>
        <v>238</v>
      </c>
      <c r="R2923" s="355">
        <f t="shared" si="504"/>
        <v>2535</v>
      </c>
      <c r="S2923" s="355">
        <f t="shared" si="505"/>
        <v>2535</v>
      </c>
    </row>
    <row r="2924" spans="1:19" ht="13.5" thickBot="1" x14ac:dyDescent="0.25">
      <c r="A2924" s="19"/>
      <c r="B2924" s="19"/>
      <c r="C2924" s="19"/>
      <c r="E2924" s="353"/>
      <c r="F2924" s="19"/>
      <c r="I2924" s="19" t="str">
        <f t="shared" si="495"/>
        <v>N</v>
      </c>
      <c r="J2924" s="19" t="str">
        <f t="shared" si="496"/>
        <v>N</v>
      </c>
      <c r="K2924" s="19" t="str">
        <f t="shared" si="497"/>
        <v>zzzz</v>
      </c>
      <c r="L2924" s="19" t="str">
        <f t="shared" si="498"/>
        <v/>
      </c>
      <c r="M2924" s="19" t="str">
        <f t="shared" si="499"/>
        <v/>
      </c>
      <c r="N2924" s="355" t="str">
        <f t="shared" si="500"/>
        <v/>
      </c>
      <c r="O2924" s="355" t="str">
        <f t="shared" si="501"/>
        <v/>
      </c>
      <c r="P2924" s="19" t="str">
        <f t="shared" si="502"/>
        <v/>
      </c>
      <c r="Q2924" s="355">
        <f t="shared" si="503"/>
        <v>239</v>
      </c>
      <c r="R2924" s="355">
        <f t="shared" si="504"/>
        <v>2536</v>
      </c>
      <c r="S2924" s="355">
        <f t="shared" si="505"/>
        <v>2536</v>
      </c>
    </row>
    <row r="2925" spans="1:19" ht="13.5" thickBot="1" x14ac:dyDescent="0.25">
      <c r="A2925" s="19"/>
      <c r="B2925" s="19"/>
      <c r="C2925" s="19"/>
      <c r="E2925" s="353"/>
      <c r="F2925" s="19"/>
      <c r="I2925" s="19" t="str">
        <f t="shared" si="495"/>
        <v>N</v>
      </c>
      <c r="J2925" s="19" t="str">
        <f t="shared" si="496"/>
        <v>N</v>
      </c>
      <c r="K2925" s="19" t="str">
        <f t="shared" si="497"/>
        <v>zzzz</v>
      </c>
      <c r="L2925" s="19" t="str">
        <f t="shared" si="498"/>
        <v/>
      </c>
      <c r="M2925" s="19" t="str">
        <f t="shared" si="499"/>
        <v/>
      </c>
      <c r="N2925" s="355" t="str">
        <f t="shared" si="500"/>
        <v/>
      </c>
      <c r="O2925" s="355" t="str">
        <f t="shared" si="501"/>
        <v/>
      </c>
      <c r="P2925" s="19" t="str">
        <f t="shared" si="502"/>
        <v/>
      </c>
      <c r="Q2925" s="355">
        <f t="shared" si="503"/>
        <v>240</v>
      </c>
      <c r="R2925" s="355">
        <f t="shared" si="504"/>
        <v>2537</v>
      </c>
      <c r="S2925" s="355">
        <f t="shared" si="505"/>
        <v>2537</v>
      </c>
    </row>
    <row r="2926" spans="1:19" ht="13.5" thickBot="1" x14ac:dyDescent="0.25">
      <c r="A2926" s="19"/>
      <c r="B2926" s="19"/>
      <c r="C2926" s="19"/>
      <c r="E2926" s="353"/>
      <c r="F2926" s="19"/>
      <c r="I2926" s="19" t="str">
        <f t="shared" si="495"/>
        <v>N</v>
      </c>
      <c r="J2926" s="19" t="str">
        <f t="shared" si="496"/>
        <v>N</v>
      </c>
      <c r="K2926" s="19" t="str">
        <f t="shared" si="497"/>
        <v>zzzz</v>
      </c>
      <c r="L2926" s="19" t="str">
        <f t="shared" si="498"/>
        <v/>
      </c>
      <c r="M2926" s="19" t="str">
        <f t="shared" si="499"/>
        <v/>
      </c>
      <c r="N2926" s="355" t="str">
        <f t="shared" si="500"/>
        <v/>
      </c>
      <c r="O2926" s="355" t="str">
        <f t="shared" si="501"/>
        <v/>
      </c>
      <c r="P2926" s="19" t="str">
        <f t="shared" si="502"/>
        <v/>
      </c>
      <c r="Q2926" s="355">
        <f t="shared" si="503"/>
        <v>241</v>
      </c>
      <c r="R2926" s="355">
        <f t="shared" si="504"/>
        <v>2538</v>
      </c>
      <c r="S2926" s="355">
        <f t="shared" si="505"/>
        <v>2538</v>
      </c>
    </row>
    <row r="2927" spans="1:19" ht="13.5" thickBot="1" x14ac:dyDescent="0.25">
      <c r="A2927" s="19"/>
      <c r="B2927" s="19"/>
      <c r="C2927" s="19"/>
      <c r="E2927" s="353"/>
      <c r="F2927" s="19"/>
      <c r="I2927" s="19" t="str">
        <f t="shared" si="495"/>
        <v>N</v>
      </c>
      <c r="J2927" s="19" t="str">
        <f t="shared" si="496"/>
        <v>N</v>
      </c>
      <c r="K2927" s="19" t="str">
        <f t="shared" si="497"/>
        <v>zzzz</v>
      </c>
      <c r="L2927" s="19" t="str">
        <f t="shared" si="498"/>
        <v/>
      </c>
      <c r="M2927" s="19" t="str">
        <f t="shared" si="499"/>
        <v/>
      </c>
      <c r="N2927" s="355" t="str">
        <f t="shared" si="500"/>
        <v/>
      </c>
      <c r="O2927" s="355" t="str">
        <f t="shared" si="501"/>
        <v/>
      </c>
      <c r="P2927" s="19" t="str">
        <f t="shared" si="502"/>
        <v/>
      </c>
      <c r="Q2927" s="355">
        <f t="shared" si="503"/>
        <v>242</v>
      </c>
      <c r="R2927" s="355">
        <f t="shared" si="504"/>
        <v>2539</v>
      </c>
      <c r="S2927" s="355">
        <f t="shared" si="505"/>
        <v>2539</v>
      </c>
    </row>
    <row r="2928" spans="1:19" ht="13.5" thickBot="1" x14ac:dyDescent="0.25">
      <c r="A2928" s="19"/>
      <c r="B2928" s="19"/>
      <c r="C2928" s="19"/>
      <c r="E2928" s="353"/>
      <c r="F2928" s="19"/>
      <c r="I2928" s="19" t="str">
        <f t="shared" si="495"/>
        <v>N</v>
      </c>
      <c r="J2928" s="19" t="str">
        <f t="shared" si="496"/>
        <v>N</v>
      </c>
      <c r="K2928" s="19" t="str">
        <f t="shared" si="497"/>
        <v>zzzz</v>
      </c>
      <c r="L2928" s="19" t="str">
        <f t="shared" si="498"/>
        <v/>
      </c>
      <c r="M2928" s="19" t="str">
        <f t="shared" si="499"/>
        <v/>
      </c>
      <c r="N2928" s="355" t="str">
        <f t="shared" si="500"/>
        <v/>
      </c>
      <c r="O2928" s="355" t="str">
        <f t="shared" si="501"/>
        <v/>
      </c>
      <c r="P2928" s="19" t="str">
        <f t="shared" si="502"/>
        <v/>
      </c>
      <c r="Q2928" s="355">
        <f t="shared" si="503"/>
        <v>243</v>
      </c>
      <c r="R2928" s="355">
        <f t="shared" si="504"/>
        <v>2540</v>
      </c>
      <c r="S2928" s="355">
        <f t="shared" si="505"/>
        <v>2540</v>
      </c>
    </row>
    <row r="2929" spans="1:19" ht="13.5" thickBot="1" x14ac:dyDescent="0.25">
      <c r="A2929" s="19"/>
      <c r="B2929" s="19"/>
      <c r="C2929" s="19"/>
      <c r="E2929" s="353"/>
      <c r="F2929" s="19"/>
      <c r="I2929" s="19" t="str">
        <f t="shared" si="495"/>
        <v>N</v>
      </c>
      <c r="J2929" s="19" t="str">
        <f t="shared" si="496"/>
        <v>N</v>
      </c>
      <c r="K2929" s="19" t="str">
        <f t="shared" si="497"/>
        <v>zzzz</v>
      </c>
      <c r="L2929" s="19" t="str">
        <f t="shared" si="498"/>
        <v/>
      </c>
      <c r="M2929" s="19" t="str">
        <f t="shared" si="499"/>
        <v/>
      </c>
      <c r="N2929" s="355" t="str">
        <f t="shared" si="500"/>
        <v/>
      </c>
      <c r="O2929" s="355" t="str">
        <f t="shared" si="501"/>
        <v/>
      </c>
      <c r="P2929" s="19" t="str">
        <f t="shared" si="502"/>
        <v/>
      </c>
      <c r="Q2929" s="355">
        <f t="shared" si="503"/>
        <v>244</v>
      </c>
      <c r="R2929" s="355">
        <f t="shared" si="504"/>
        <v>2541</v>
      </c>
      <c r="S2929" s="355">
        <f t="shared" si="505"/>
        <v>2541</v>
      </c>
    </row>
    <row r="2930" spans="1:19" ht="13.5" thickBot="1" x14ac:dyDescent="0.25">
      <c r="A2930" s="19"/>
      <c r="B2930" s="19"/>
      <c r="C2930" s="19"/>
      <c r="E2930" s="353"/>
      <c r="F2930" s="19"/>
      <c r="I2930" s="19" t="str">
        <f t="shared" si="495"/>
        <v>N</v>
      </c>
      <c r="J2930" s="19" t="str">
        <f t="shared" si="496"/>
        <v>N</v>
      </c>
      <c r="K2930" s="19" t="str">
        <f t="shared" si="497"/>
        <v>zzzz</v>
      </c>
      <c r="L2930" s="19" t="str">
        <f t="shared" si="498"/>
        <v/>
      </c>
      <c r="M2930" s="19" t="str">
        <f t="shared" si="499"/>
        <v/>
      </c>
      <c r="N2930" s="355" t="str">
        <f t="shared" si="500"/>
        <v/>
      </c>
      <c r="O2930" s="355" t="str">
        <f t="shared" si="501"/>
        <v/>
      </c>
      <c r="P2930" s="19" t="str">
        <f t="shared" si="502"/>
        <v/>
      </c>
      <c r="Q2930" s="356">
        <f t="shared" si="503"/>
        <v>245</v>
      </c>
      <c r="R2930" s="355">
        <f t="shared" si="504"/>
        <v>2542</v>
      </c>
      <c r="S2930" s="355">
        <f t="shared" si="505"/>
        <v>2542</v>
      </c>
    </row>
    <row r="2931" spans="1:19" ht="13.5" thickBot="1" x14ac:dyDescent="0.25">
      <c r="A2931" s="19"/>
      <c r="B2931" s="19"/>
      <c r="C2931" s="19"/>
      <c r="E2931" s="353"/>
      <c r="F2931" s="19"/>
      <c r="I2931" s="19" t="str">
        <f t="shared" si="495"/>
        <v>N</v>
      </c>
      <c r="J2931" s="19" t="str">
        <f t="shared" si="496"/>
        <v>N</v>
      </c>
      <c r="K2931" s="19" t="str">
        <f t="shared" si="497"/>
        <v>zzzz</v>
      </c>
      <c r="L2931" s="19" t="str">
        <f t="shared" si="498"/>
        <v/>
      </c>
      <c r="M2931" s="19" t="str">
        <f t="shared" si="499"/>
        <v/>
      </c>
      <c r="N2931" s="355" t="str">
        <f t="shared" si="500"/>
        <v/>
      </c>
      <c r="O2931" s="355" t="str">
        <f t="shared" si="501"/>
        <v/>
      </c>
      <c r="P2931" s="19" t="str">
        <f t="shared" si="502"/>
        <v/>
      </c>
      <c r="Q2931" s="355">
        <f t="shared" si="503"/>
        <v>246</v>
      </c>
      <c r="R2931" s="355">
        <f t="shared" si="504"/>
        <v>2543</v>
      </c>
      <c r="S2931" s="355">
        <f t="shared" si="505"/>
        <v>2543</v>
      </c>
    </row>
    <row r="2932" spans="1:19" ht="13.5" thickBot="1" x14ac:dyDescent="0.25">
      <c r="A2932" s="19"/>
      <c r="B2932" s="19"/>
      <c r="C2932" s="19"/>
      <c r="E2932" s="357"/>
      <c r="F2932" s="19"/>
      <c r="I2932" s="19" t="str">
        <f t="shared" si="495"/>
        <v>N</v>
      </c>
      <c r="J2932" s="19" t="str">
        <f t="shared" si="496"/>
        <v>N</v>
      </c>
      <c r="K2932" s="19" t="str">
        <f t="shared" si="497"/>
        <v>zzzz</v>
      </c>
      <c r="L2932" s="19" t="str">
        <f t="shared" si="498"/>
        <v/>
      </c>
      <c r="M2932" s="19" t="str">
        <f t="shared" si="499"/>
        <v/>
      </c>
      <c r="N2932" s="355" t="str">
        <f t="shared" si="500"/>
        <v/>
      </c>
      <c r="O2932" s="355" t="str">
        <f t="shared" si="501"/>
        <v/>
      </c>
      <c r="P2932" s="19" t="str">
        <f t="shared" si="502"/>
        <v/>
      </c>
      <c r="Q2932" s="355">
        <f t="shared" si="503"/>
        <v>247</v>
      </c>
      <c r="R2932" s="355">
        <f t="shared" si="504"/>
        <v>2544</v>
      </c>
      <c r="S2932" s="355">
        <f t="shared" si="505"/>
        <v>2544</v>
      </c>
    </row>
    <row r="2933" spans="1:19" ht="13.5" thickBot="1" x14ac:dyDescent="0.25">
      <c r="A2933" s="19"/>
      <c r="B2933" s="19"/>
      <c r="C2933" s="19"/>
      <c r="E2933" s="353"/>
      <c r="F2933" s="19"/>
      <c r="I2933" s="19" t="str">
        <f t="shared" si="495"/>
        <v>N</v>
      </c>
      <c r="J2933" s="19" t="str">
        <f t="shared" si="496"/>
        <v>N</v>
      </c>
      <c r="K2933" s="19" t="str">
        <f t="shared" si="497"/>
        <v>zzzz</v>
      </c>
      <c r="L2933" s="19" t="str">
        <f t="shared" si="498"/>
        <v/>
      </c>
      <c r="M2933" s="19" t="str">
        <f t="shared" si="499"/>
        <v/>
      </c>
      <c r="N2933" s="355" t="str">
        <f t="shared" si="500"/>
        <v/>
      </c>
      <c r="O2933" s="355" t="str">
        <f t="shared" si="501"/>
        <v/>
      </c>
      <c r="P2933" s="19" t="str">
        <f t="shared" si="502"/>
        <v/>
      </c>
      <c r="Q2933" s="355">
        <f t="shared" si="503"/>
        <v>248</v>
      </c>
      <c r="R2933" s="355">
        <f t="shared" si="504"/>
        <v>2545</v>
      </c>
      <c r="S2933" s="355">
        <f t="shared" si="505"/>
        <v>2545</v>
      </c>
    </row>
    <row r="2934" spans="1:19" ht="13.5" thickBot="1" x14ac:dyDescent="0.25">
      <c r="A2934" s="19"/>
      <c r="B2934" s="19"/>
      <c r="C2934" s="19"/>
      <c r="E2934" s="353"/>
      <c r="F2934" s="19"/>
      <c r="I2934" s="19" t="str">
        <f t="shared" si="495"/>
        <v>N</v>
      </c>
      <c r="J2934" s="19" t="str">
        <f t="shared" si="496"/>
        <v>N</v>
      </c>
      <c r="K2934" s="19" t="str">
        <f t="shared" si="497"/>
        <v>zzzz</v>
      </c>
      <c r="L2934" s="19" t="str">
        <f t="shared" si="498"/>
        <v/>
      </c>
      <c r="M2934" s="19" t="str">
        <f t="shared" si="499"/>
        <v/>
      </c>
      <c r="N2934" s="355" t="str">
        <f t="shared" si="500"/>
        <v/>
      </c>
      <c r="O2934" s="355" t="str">
        <f t="shared" si="501"/>
        <v/>
      </c>
      <c r="P2934" s="19" t="str">
        <f t="shared" si="502"/>
        <v/>
      </c>
      <c r="Q2934" s="355">
        <f t="shared" si="503"/>
        <v>249</v>
      </c>
      <c r="R2934" s="355">
        <f t="shared" si="504"/>
        <v>2546</v>
      </c>
      <c r="S2934" s="355">
        <f t="shared" si="505"/>
        <v>2546</v>
      </c>
    </row>
    <row r="2935" spans="1:19" ht="13.5" thickBot="1" x14ac:dyDescent="0.25">
      <c r="A2935" s="19"/>
      <c r="B2935" s="19"/>
      <c r="C2935" s="19"/>
      <c r="E2935" s="353"/>
      <c r="F2935" s="19"/>
      <c r="I2935" s="19" t="str">
        <f t="shared" si="495"/>
        <v>N</v>
      </c>
      <c r="J2935" s="19" t="str">
        <f t="shared" si="496"/>
        <v>N</v>
      </c>
      <c r="K2935" s="19" t="str">
        <f t="shared" si="497"/>
        <v>zzzz</v>
      </c>
      <c r="L2935" s="19" t="str">
        <f t="shared" si="498"/>
        <v/>
      </c>
      <c r="M2935" s="19" t="str">
        <f t="shared" si="499"/>
        <v/>
      </c>
      <c r="N2935" s="355" t="str">
        <f t="shared" si="500"/>
        <v/>
      </c>
      <c r="O2935" s="355" t="str">
        <f t="shared" si="501"/>
        <v/>
      </c>
      <c r="P2935" s="19" t="str">
        <f t="shared" si="502"/>
        <v/>
      </c>
      <c r="Q2935" s="355">
        <f t="shared" si="503"/>
        <v>250</v>
      </c>
      <c r="R2935" s="355">
        <f t="shared" si="504"/>
        <v>2547</v>
      </c>
      <c r="S2935" s="355">
        <f t="shared" si="505"/>
        <v>2547</v>
      </c>
    </row>
    <row r="2936" spans="1:19" ht="13.5" thickBot="1" x14ac:dyDescent="0.25">
      <c r="A2936" s="19"/>
      <c r="B2936" s="19"/>
      <c r="C2936" s="19"/>
      <c r="E2936" s="353"/>
      <c r="F2936" s="19"/>
      <c r="I2936" s="19" t="str">
        <f t="shared" si="495"/>
        <v>N</v>
      </c>
      <c r="J2936" s="19" t="str">
        <f t="shared" si="496"/>
        <v>N</v>
      </c>
      <c r="K2936" s="19" t="str">
        <f t="shared" si="497"/>
        <v>zzzz</v>
      </c>
      <c r="L2936" s="19" t="str">
        <f t="shared" si="498"/>
        <v/>
      </c>
      <c r="M2936" s="19" t="str">
        <f t="shared" si="499"/>
        <v/>
      </c>
      <c r="N2936" s="355" t="str">
        <f t="shared" si="500"/>
        <v/>
      </c>
      <c r="O2936" s="355" t="str">
        <f t="shared" si="501"/>
        <v/>
      </c>
      <c r="P2936" s="19" t="str">
        <f t="shared" si="502"/>
        <v/>
      </c>
      <c r="Q2936" s="355">
        <f t="shared" si="503"/>
        <v>251</v>
      </c>
      <c r="R2936" s="355">
        <f t="shared" si="504"/>
        <v>2548</v>
      </c>
      <c r="S2936" s="355">
        <f t="shared" si="505"/>
        <v>2548</v>
      </c>
    </row>
    <row r="2937" spans="1:19" ht="13.5" thickBot="1" x14ac:dyDescent="0.25">
      <c r="A2937" s="19"/>
      <c r="B2937" s="19"/>
      <c r="C2937" s="19"/>
      <c r="E2937" s="353"/>
      <c r="F2937" s="19"/>
      <c r="I2937" s="19" t="str">
        <f t="shared" si="495"/>
        <v>N</v>
      </c>
      <c r="J2937" s="19" t="str">
        <f t="shared" si="496"/>
        <v>N</v>
      </c>
      <c r="K2937" s="19" t="str">
        <f t="shared" si="497"/>
        <v>zzzz</v>
      </c>
      <c r="L2937" s="19" t="str">
        <f t="shared" si="498"/>
        <v/>
      </c>
      <c r="M2937" s="19" t="str">
        <f t="shared" si="499"/>
        <v/>
      </c>
      <c r="N2937" s="355" t="str">
        <f t="shared" si="500"/>
        <v/>
      </c>
      <c r="O2937" s="355" t="str">
        <f t="shared" si="501"/>
        <v/>
      </c>
      <c r="P2937" s="19" t="str">
        <f t="shared" si="502"/>
        <v/>
      </c>
      <c r="Q2937" s="356">
        <f t="shared" si="503"/>
        <v>252</v>
      </c>
      <c r="R2937" s="355">
        <f t="shared" si="504"/>
        <v>2549</v>
      </c>
      <c r="S2937" s="355">
        <f t="shared" si="505"/>
        <v>2549</v>
      </c>
    </row>
    <row r="2938" spans="1:19" ht="13.5" thickBot="1" x14ac:dyDescent="0.25">
      <c r="A2938" s="19"/>
      <c r="B2938" s="19"/>
      <c r="C2938" s="19"/>
      <c r="E2938" s="353"/>
      <c r="F2938" s="19"/>
      <c r="I2938" s="19" t="str">
        <f t="shared" si="495"/>
        <v>N</v>
      </c>
      <c r="J2938" s="19" t="str">
        <f t="shared" si="496"/>
        <v>N</v>
      </c>
      <c r="K2938" s="19" t="str">
        <f t="shared" si="497"/>
        <v>zzzz</v>
      </c>
      <c r="L2938" s="19" t="str">
        <f t="shared" si="498"/>
        <v/>
      </c>
      <c r="M2938" s="19" t="str">
        <f t="shared" si="499"/>
        <v/>
      </c>
      <c r="N2938" s="355" t="str">
        <f t="shared" si="500"/>
        <v/>
      </c>
      <c r="O2938" s="355" t="str">
        <f t="shared" si="501"/>
        <v/>
      </c>
      <c r="P2938" s="19" t="str">
        <f t="shared" si="502"/>
        <v/>
      </c>
      <c r="Q2938" s="355">
        <f t="shared" si="503"/>
        <v>253</v>
      </c>
      <c r="R2938" s="355">
        <f t="shared" si="504"/>
        <v>2550</v>
      </c>
      <c r="S2938" s="355">
        <f t="shared" si="505"/>
        <v>2550</v>
      </c>
    </row>
    <row r="2939" spans="1:19" ht="13.5" thickBot="1" x14ac:dyDescent="0.25">
      <c r="A2939" s="19"/>
      <c r="B2939" s="19"/>
      <c r="C2939" s="19"/>
      <c r="E2939" s="353"/>
      <c r="F2939" s="19"/>
      <c r="I2939" s="19" t="str">
        <f t="shared" si="495"/>
        <v>N</v>
      </c>
      <c r="J2939" s="19" t="str">
        <f t="shared" si="496"/>
        <v>N</v>
      </c>
      <c r="K2939" s="19" t="str">
        <f t="shared" si="497"/>
        <v>zzzz</v>
      </c>
      <c r="L2939" s="19" t="str">
        <f t="shared" si="498"/>
        <v/>
      </c>
      <c r="M2939" s="19" t="str">
        <f t="shared" si="499"/>
        <v/>
      </c>
      <c r="N2939" s="355" t="str">
        <f t="shared" si="500"/>
        <v/>
      </c>
      <c r="O2939" s="355" t="str">
        <f t="shared" si="501"/>
        <v/>
      </c>
      <c r="P2939" s="19" t="str">
        <f t="shared" si="502"/>
        <v/>
      </c>
      <c r="Q2939" s="355">
        <f t="shared" si="503"/>
        <v>254</v>
      </c>
      <c r="R2939" s="355">
        <f t="shared" si="504"/>
        <v>2551</v>
      </c>
      <c r="S2939" s="355">
        <f t="shared" si="505"/>
        <v>2551</v>
      </c>
    </row>
    <row r="2940" spans="1:19" ht="13.5" thickBot="1" x14ac:dyDescent="0.25">
      <c r="A2940" s="353"/>
      <c r="B2940" s="353"/>
      <c r="C2940" s="353"/>
      <c r="E2940" s="353"/>
      <c r="F2940" s="353"/>
      <c r="I2940" s="19" t="str">
        <f t="shared" si="495"/>
        <v>N</v>
      </c>
      <c r="J2940" s="19" t="str">
        <f t="shared" si="496"/>
        <v>N</v>
      </c>
      <c r="K2940" s="19" t="str">
        <f t="shared" si="497"/>
        <v>zzzz</v>
      </c>
      <c r="L2940" s="19" t="str">
        <f t="shared" si="498"/>
        <v/>
      </c>
      <c r="M2940" s="353" t="str">
        <f t="shared" si="499"/>
        <v/>
      </c>
      <c r="N2940" s="356" t="str">
        <f t="shared" si="500"/>
        <v/>
      </c>
      <c r="O2940" s="356" t="str">
        <f t="shared" si="501"/>
        <v/>
      </c>
      <c r="P2940" s="353" t="str">
        <f t="shared" si="502"/>
        <v/>
      </c>
      <c r="Q2940" s="356">
        <f t="shared" si="503"/>
        <v>255</v>
      </c>
      <c r="R2940" s="356">
        <f t="shared" si="504"/>
        <v>2552</v>
      </c>
      <c r="S2940" s="356">
        <f t="shared" si="505"/>
        <v>2552</v>
      </c>
    </row>
    <row r="2941" spans="1:19" ht="13.5" thickBot="1" x14ac:dyDescent="0.25">
      <c r="A2941" s="353"/>
      <c r="B2941" s="353"/>
      <c r="C2941" s="353"/>
      <c r="E2941" s="353"/>
      <c r="F2941" s="353"/>
      <c r="I2941" s="19" t="str">
        <f t="shared" si="495"/>
        <v>N</v>
      </c>
      <c r="J2941" s="19" t="str">
        <f t="shared" si="496"/>
        <v>N</v>
      </c>
      <c r="K2941" s="19" t="str">
        <f t="shared" si="497"/>
        <v>zzzz</v>
      </c>
      <c r="L2941" s="19" t="str">
        <f t="shared" si="498"/>
        <v/>
      </c>
      <c r="M2941" s="353" t="str">
        <f t="shared" si="499"/>
        <v/>
      </c>
      <c r="N2941" s="356" t="str">
        <f t="shared" si="500"/>
        <v/>
      </c>
      <c r="O2941" s="356" t="str">
        <f t="shared" si="501"/>
        <v/>
      </c>
      <c r="P2941" s="353" t="str">
        <f t="shared" si="502"/>
        <v/>
      </c>
      <c r="Q2941" s="356">
        <f t="shared" si="503"/>
        <v>256</v>
      </c>
      <c r="R2941" s="356">
        <f t="shared" si="504"/>
        <v>2553</v>
      </c>
      <c r="S2941" s="356">
        <f t="shared" si="505"/>
        <v>2553</v>
      </c>
    </row>
    <row r="2942" spans="1:19" ht="13.5" thickBot="1" x14ac:dyDescent="0.25">
      <c r="A2942" s="353"/>
      <c r="B2942" s="353"/>
      <c r="C2942" s="353"/>
      <c r="E2942" s="353"/>
      <c r="F2942" s="353"/>
      <c r="I2942" s="19" t="str">
        <f t="shared" si="495"/>
        <v>N</v>
      </c>
      <c r="J2942" s="19" t="str">
        <f t="shared" si="496"/>
        <v>N</v>
      </c>
      <c r="K2942" s="19" t="str">
        <f t="shared" si="497"/>
        <v>zzzz</v>
      </c>
      <c r="L2942" s="19" t="str">
        <f t="shared" si="498"/>
        <v/>
      </c>
      <c r="M2942" s="353" t="str">
        <f t="shared" si="499"/>
        <v/>
      </c>
      <c r="N2942" s="356" t="str">
        <f t="shared" si="500"/>
        <v/>
      </c>
      <c r="O2942" s="356" t="str">
        <f t="shared" si="501"/>
        <v/>
      </c>
      <c r="P2942" s="353" t="str">
        <f t="shared" si="502"/>
        <v/>
      </c>
      <c r="Q2942" s="356">
        <f t="shared" si="503"/>
        <v>257</v>
      </c>
      <c r="R2942" s="356">
        <f t="shared" si="504"/>
        <v>2554</v>
      </c>
      <c r="S2942" s="356">
        <f t="shared" si="505"/>
        <v>2554</v>
      </c>
    </row>
    <row r="2943" spans="1:19" ht="13.5" thickBot="1" x14ac:dyDescent="0.25">
      <c r="A2943" s="353"/>
      <c r="B2943" s="353"/>
      <c r="C2943" s="353"/>
      <c r="E2943" s="353"/>
      <c r="F2943" s="353"/>
      <c r="I2943" s="19" t="str">
        <f t="shared" si="495"/>
        <v>N</v>
      </c>
      <c r="J2943" s="19" t="str">
        <f t="shared" si="496"/>
        <v>N</v>
      </c>
      <c r="K2943" s="19" t="str">
        <f t="shared" si="497"/>
        <v>zzzz</v>
      </c>
      <c r="L2943" s="19" t="str">
        <f t="shared" si="498"/>
        <v/>
      </c>
      <c r="M2943" s="353" t="str">
        <f t="shared" si="499"/>
        <v/>
      </c>
      <c r="N2943" s="356" t="str">
        <f t="shared" si="500"/>
        <v/>
      </c>
      <c r="O2943" s="356" t="str">
        <f t="shared" si="501"/>
        <v/>
      </c>
      <c r="P2943" s="353" t="str">
        <f t="shared" si="502"/>
        <v/>
      </c>
      <c r="Q2943" s="356">
        <f t="shared" si="503"/>
        <v>258</v>
      </c>
      <c r="R2943" s="356">
        <f t="shared" si="504"/>
        <v>2555</v>
      </c>
      <c r="S2943" s="356">
        <f t="shared" si="505"/>
        <v>2555</v>
      </c>
    </row>
    <row r="2944" spans="1:19" ht="13.5" thickBot="1" x14ac:dyDescent="0.25">
      <c r="A2944" s="353"/>
      <c r="B2944" s="353"/>
      <c r="C2944" s="353"/>
      <c r="E2944" s="353"/>
      <c r="F2944" s="353"/>
      <c r="I2944" s="19" t="str">
        <f t="shared" si="495"/>
        <v>N</v>
      </c>
      <c r="J2944" s="19" t="str">
        <f t="shared" si="496"/>
        <v>N</v>
      </c>
      <c r="K2944" s="19" t="str">
        <f t="shared" si="497"/>
        <v>zzzz</v>
      </c>
      <c r="L2944" s="19" t="str">
        <f t="shared" si="498"/>
        <v/>
      </c>
      <c r="M2944" s="353" t="str">
        <f t="shared" si="499"/>
        <v/>
      </c>
      <c r="N2944" s="356" t="str">
        <f t="shared" si="500"/>
        <v/>
      </c>
      <c r="O2944" s="356" t="str">
        <f t="shared" si="501"/>
        <v/>
      </c>
      <c r="P2944" s="353" t="str">
        <f t="shared" si="502"/>
        <v/>
      </c>
      <c r="Q2944" s="356">
        <f t="shared" si="503"/>
        <v>259</v>
      </c>
      <c r="R2944" s="356">
        <f t="shared" si="504"/>
        <v>2556</v>
      </c>
      <c r="S2944" s="356">
        <f t="shared" si="505"/>
        <v>2556</v>
      </c>
    </row>
    <row r="2945" spans="1:19" ht="13.5" thickBot="1" x14ac:dyDescent="0.25">
      <c r="A2945" s="353"/>
      <c r="B2945" s="353"/>
      <c r="C2945" s="353"/>
      <c r="E2945" s="353"/>
      <c r="F2945" s="353"/>
      <c r="I2945" s="19" t="str">
        <f t="shared" si="495"/>
        <v>N</v>
      </c>
      <c r="J2945" s="19" t="str">
        <f t="shared" si="496"/>
        <v>N</v>
      </c>
      <c r="K2945" s="19" t="str">
        <f t="shared" si="497"/>
        <v>zzzz</v>
      </c>
      <c r="L2945" s="19" t="str">
        <f t="shared" si="498"/>
        <v/>
      </c>
      <c r="M2945" s="353" t="str">
        <f t="shared" si="499"/>
        <v/>
      </c>
      <c r="N2945" s="356" t="str">
        <f t="shared" si="500"/>
        <v/>
      </c>
      <c r="O2945" s="356" t="str">
        <f t="shared" si="501"/>
        <v/>
      </c>
      <c r="P2945" s="353" t="str">
        <f t="shared" si="502"/>
        <v/>
      </c>
      <c r="Q2945" s="356">
        <f t="shared" si="503"/>
        <v>260</v>
      </c>
      <c r="R2945" s="356">
        <f t="shared" si="504"/>
        <v>2557</v>
      </c>
      <c r="S2945" s="356">
        <f t="shared" si="505"/>
        <v>2557</v>
      </c>
    </row>
    <row r="2946" spans="1:19" ht="13.5" thickBot="1" x14ac:dyDescent="0.25">
      <c r="A2946" s="353"/>
      <c r="B2946" s="353"/>
      <c r="C2946" s="353"/>
      <c r="E2946" s="353"/>
      <c r="F2946" s="353"/>
      <c r="I2946" s="19" t="str">
        <f t="shared" ref="I2946:I3009" si="506">IF((LEN(A2946)&gt;2),"J","N")</f>
        <v>N</v>
      </c>
      <c r="J2946" s="19" t="str">
        <f t="shared" ref="J2946:J3009" si="507">IF((D2946&gt;0),"J","N")</f>
        <v>N</v>
      </c>
      <c r="K2946" s="19" t="str">
        <f t="shared" ref="K2946:K3009" si="508">IF((D2946&gt;0),(MID(D2946,1,2)),"zzzz")</f>
        <v>zzzz</v>
      </c>
      <c r="L2946" s="19" t="str">
        <f t="shared" ref="L2946:L3009" si="509">MID(A2946,1,2)</f>
        <v/>
      </c>
      <c r="M2946" s="353" t="str">
        <f t="shared" ref="M2946:M3009" si="510">MID(A2946,3,1)</f>
        <v/>
      </c>
      <c r="N2946" s="356" t="str">
        <f t="shared" ref="N2946:N3009" si="511">IF(A2946=A2947,"",Q2946)</f>
        <v/>
      </c>
      <c r="O2946" s="356" t="str">
        <f t="shared" ref="O2946:O3009" si="512">IF(D2946=D2947,"",R2946)</f>
        <v/>
      </c>
      <c r="P2946" s="353" t="str">
        <f t="shared" ref="P2946:P3009" si="513">IF(K2946=K2947,"",S2946)</f>
        <v/>
      </c>
      <c r="Q2946" s="356">
        <f t="shared" ref="Q2946:Q3009" si="514">IF(A2946=A2945,Q2945+ 1,1)</f>
        <v>261</v>
      </c>
      <c r="R2946" s="356">
        <f t="shared" ref="R2946:R3009" si="515">IF(D2946=D2945,R2945+ 1,1)</f>
        <v>2558</v>
      </c>
      <c r="S2946" s="356">
        <f t="shared" ref="S2946:S3009" si="516">IF(K2946=K2945,S2945+ 1,1)</f>
        <v>2558</v>
      </c>
    </row>
    <row r="2947" spans="1:19" ht="13.5" thickBot="1" x14ac:dyDescent="0.25">
      <c r="A2947" s="19"/>
      <c r="B2947" s="19"/>
      <c r="C2947" s="19"/>
      <c r="E2947" s="353"/>
      <c r="F2947" s="19"/>
      <c r="I2947" s="19" t="str">
        <f t="shared" si="506"/>
        <v>N</v>
      </c>
      <c r="J2947" s="19" t="str">
        <f t="shared" si="507"/>
        <v>N</v>
      </c>
      <c r="K2947" s="19" t="str">
        <f t="shared" si="508"/>
        <v>zzzz</v>
      </c>
      <c r="L2947" s="19" t="str">
        <f t="shared" si="509"/>
        <v/>
      </c>
      <c r="M2947" s="19" t="str">
        <f t="shared" si="510"/>
        <v/>
      </c>
      <c r="N2947" s="355" t="str">
        <f t="shared" si="511"/>
        <v/>
      </c>
      <c r="O2947" s="355" t="str">
        <f t="shared" si="512"/>
        <v/>
      </c>
      <c r="P2947" s="19" t="str">
        <f t="shared" si="513"/>
        <v/>
      </c>
      <c r="Q2947" s="355">
        <f t="shared" si="514"/>
        <v>262</v>
      </c>
      <c r="R2947" s="355">
        <f t="shared" si="515"/>
        <v>2559</v>
      </c>
      <c r="S2947" s="355">
        <f t="shared" si="516"/>
        <v>2559</v>
      </c>
    </row>
    <row r="2948" spans="1:19" ht="13.5" thickBot="1" x14ac:dyDescent="0.25">
      <c r="A2948" s="19"/>
      <c r="B2948" s="19"/>
      <c r="C2948" s="19"/>
      <c r="E2948" s="353"/>
      <c r="F2948" s="19"/>
      <c r="I2948" s="19" t="str">
        <f t="shared" si="506"/>
        <v>N</v>
      </c>
      <c r="J2948" s="19" t="str">
        <f t="shared" si="507"/>
        <v>N</v>
      </c>
      <c r="K2948" s="19" t="str">
        <f t="shared" si="508"/>
        <v>zzzz</v>
      </c>
      <c r="L2948" s="19" t="str">
        <f t="shared" si="509"/>
        <v/>
      </c>
      <c r="M2948" s="19" t="str">
        <f t="shared" si="510"/>
        <v/>
      </c>
      <c r="N2948" s="355" t="str">
        <f t="shared" si="511"/>
        <v/>
      </c>
      <c r="O2948" s="355" t="str">
        <f t="shared" si="512"/>
        <v/>
      </c>
      <c r="P2948" s="19" t="str">
        <f t="shared" si="513"/>
        <v/>
      </c>
      <c r="Q2948" s="355">
        <f t="shared" si="514"/>
        <v>263</v>
      </c>
      <c r="R2948" s="355">
        <f t="shared" si="515"/>
        <v>2560</v>
      </c>
      <c r="S2948" s="355">
        <f t="shared" si="516"/>
        <v>2560</v>
      </c>
    </row>
    <row r="2949" spans="1:19" ht="13.5" thickBot="1" x14ac:dyDescent="0.25">
      <c r="A2949" s="19"/>
      <c r="B2949" s="19"/>
      <c r="C2949" s="19"/>
      <c r="E2949" s="353"/>
      <c r="F2949" s="19"/>
      <c r="I2949" s="19" t="str">
        <f t="shared" si="506"/>
        <v>N</v>
      </c>
      <c r="J2949" s="19" t="str">
        <f t="shared" si="507"/>
        <v>N</v>
      </c>
      <c r="K2949" s="19" t="str">
        <f t="shared" si="508"/>
        <v>zzzz</v>
      </c>
      <c r="L2949" s="19" t="str">
        <f t="shared" si="509"/>
        <v/>
      </c>
      <c r="M2949" s="19" t="str">
        <f t="shared" si="510"/>
        <v/>
      </c>
      <c r="N2949" s="355" t="str">
        <f t="shared" si="511"/>
        <v/>
      </c>
      <c r="O2949" s="355" t="str">
        <f t="shared" si="512"/>
        <v/>
      </c>
      <c r="P2949" s="19" t="str">
        <f t="shared" si="513"/>
        <v/>
      </c>
      <c r="Q2949" s="355">
        <f t="shared" si="514"/>
        <v>264</v>
      </c>
      <c r="R2949" s="355">
        <f t="shared" si="515"/>
        <v>2561</v>
      </c>
      <c r="S2949" s="355">
        <f t="shared" si="516"/>
        <v>2561</v>
      </c>
    </row>
    <row r="2950" spans="1:19" ht="13.5" thickBot="1" x14ac:dyDescent="0.25">
      <c r="A2950" s="19"/>
      <c r="B2950" s="19"/>
      <c r="C2950" s="19"/>
      <c r="E2950" s="353"/>
      <c r="F2950" s="19"/>
      <c r="I2950" s="19" t="str">
        <f t="shared" si="506"/>
        <v>N</v>
      </c>
      <c r="J2950" s="19" t="str">
        <f t="shared" si="507"/>
        <v>N</v>
      </c>
      <c r="K2950" s="19" t="str">
        <f t="shared" si="508"/>
        <v>zzzz</v>
      </c>
      <c r="L2950" s="19" t="str">
        <f t="shared" si="509"/>
        <v/>
      </c>
      <c r="M2950" s="19" t="str">
        <f t="shared" si="510"/>
        <v/>
      </c>
      <c r="N2950" s="355" t="str">
        <f t="shared" si="511"/>
        <v/>
      </c>
      <c r="O2950" s="355" t="str">
        <f t="shared" si="512"/>
        <v/>
      </c>
      <c r="P2950" s="19" t="str">
        <f t="shared" si="513"/>
        <v/>
      </c>
      <c r="Q2950" s="355">
        <f t="shared" si="514"/>
        <v>265</v>
      </c>
      <c r="R2950" s="355">
        <f t="shared" si="515"/>
        <v>2562</v>
      </c>
      <c r="S2950" s="355">
        <f t="shared" si="516"/>
        <v>2562</v>
      </c>
    </row>
    <row r="2951" spans="1:19" ht="13.5" thickBot="1" x14ac:dyDescent="0.25">
      <c r="A2951" s="19"/>
      <c r="B2951" s="19"/>
      <c r="C2951" s="19"/>
      <c r="E2951" s="353"/>
      <c r="F2951" s="19"/>
      <c r="I2951" s="19" t="str">
        <f t="shared" si="506"/>
        <v>N</v>
      </c>
      <c r="J2951" s="19" t="str">
        <f t="shared" si="507"/>
        <v>N</v>
      </c>
      <c r="K2951" s="19" t="str">
        <f t="shared" si="508"/>
        <v>zzzz</v>
      </c>
      <c r="L2951" s="19" t="str">
        <f t="shared" si="509"/>
        <v/>
      </c>
      <c r="M2951" s="19" t="str">
        <f t="shared" si="510"/>
        <v/>
      </c>
      <c r="N2951" s="355" t="str">
        <f t="shared" si="511"/>
        <v/>
      </c>
      <c r="O2951" s="355" t="str">
        <f t="shared" si="512"/>
        <v/>
      </c>
      <c r="P2951" s="19" t="str">
        <f t="shared" si="513"/>
        <v/>
      </c>
      <c r="Q2951" s="355">
        <f t="shared" si="514"/>
        <v>266</v>
      </c>
      <c r="R2951" s="355">
        <f t="shared" si="515"/>
        <v>2563</v>
      </c>
      <c r="S2951" s="355">
        <f t="shared" si="516"/>
        <v>2563</v>
      </c>
    </row>
    <row r="2952" spans="1:19" ht="13.5" thickBot="1" x14ac:dyDescent="0.25">
      <c r="A2952" s="19"/>
      <c r="B2952" s="19"/>
      <c r="C2952" s="19"/>
      <c r="E2952" s="353"/>
      <c r="F2952" s="19"/>
      <c r="I2952" s="19" t="str">
        <f t="shared" si="506"/>
        <v>N</v>
      </c>
      <c r="J2952" s="19" t="str">
        <f t="shared" si="507"/>
        <v>N</v>
      </c>
      <c r="K2952" s="19" t="str">
        <f t="shared" si="508"/>
        <v>zzzz</v>
      </c>
      <c r="L2952" s="19" t="str">
        <f t="shared" si="509"/>
        <v/>
      </c>
      <c r="M2952" s="19" t="str">
        <f t="shared" si="510"/>
        <v/>
      </c>
      <c r="N2952" s="355" t="str">
        <f t="shared" si="511"/>
        <v/>
      </c>
      <c r="O2952" s="355" t="str">
        <f t="shared" si="512"/>
        <v/>
      </c>
      <c r="P2952" s="19" t="str">
        <f t="shared" si="513"/>
        <v/>
      </c>
      <c r="Q2952" s="355">
        <f t="shared" si="514"/>
        <v>267</v>
      </c>
      <c r="R2952" s="355">
        <f t="shared" si="515"/>
        <v>2564</v>
      </c>
      <c r="S2952" s="355">
        <f t="shared" si="516"/>
        <v>2564</v>
      </c>
    </row>
    <row r="2953" spans="1:19" ht="13.5" thickBot="1" x14ac:dyDescent="0.25">
      <c r="A2953" s="19"/>
      <c r="B2953" s="19"/>
      <c r="C2953" s="19"/>
      <c r="E2953" s="353"/>
      <c r="F2953" s="19"/>
      <c r="I2953" s="19" t="str">
        <f t="shared" si="506"/>
        <v>N</v>
      </c>
      <c r="J2953" s="19" t="str">
        <f t="shared" si="507"/>
        <v>N</v>
      </c>
      <c r="K2953" s="19" t="str">
        <f t="shared" si="508"/>
        <v>zzzz</v>
      </c>
      <c r="L2953" s="19" t="str">
        <f t="shared" si="509"/>
        <v/>
      </c>
      <c r="M2953" s="19" t="str">
        <f t="shared" si="510"/>
        <v/>
      </c>
      <c r="N2953" s="355" t="str">
        <f t="shared" si="511"/>
        <v/>
      </c>
      <c r="O2953" s="355" t="str">
        <f t="shared" si="512"/>
        <v/>
      </c>
      <c r="P2953" s="19" t="str">
        <f t="shared" si="513"/>
        <v/>
      </c>
      <c r="Q2953" s="355">
        <f t="shared" si="514"/>
        <v>268</v>
      </c>
      <c r="R2953" s="355">
        <f t="shared" si="515"/>
        <v>2565</v>
      </c>
      <c r="S2953" s="355">
        <f t="shared" si="516"/>
        <v>2565</v>
      </c>
    </row>
    <row r="2954" spans="1:19" ht="13.5" thickBot="1" x14ac:dyDescent="0.25">
      <c r="A2954" s="19"/>
      <c r="B2954" s="19"/>
      <c r="C2954" s="19"/>
      <c r="E2954" s="353"/>
      <c r="F2954" s="19"/>
      <c r="I2954" s="19" t="str">
        <f t="shared" si="506"/>
        <v>N</v>
      </c>
      <c r="J2954" s="19" t="str">
        <f t="shared" si="507"/>
        <v>N</v>
      </c>
      <c r="K2954" s="19" t="str">
        <f t="shared" si="508"/>
        <v>zzzz</v>
      </c>
      <c r="L2954" s="19" t="str">
        <f t="shared" si="509"/>
        <v/>
      </c>
      <c r="M2954" s="19" t="str">
        <f t="shared" si="510"/>
        <v/>
      </c>
      <c r="N2954" s="355" t="str">
        <f t="shared" si="511"/>
        <v/>
      </c>
      <c r="O2954" s="355" t="str">
        <f t="shared" si="512"/>
        <v/>
      </c>
      <c r="P2954" s="19" t="str">
        <f t="shared" si="513"/>
        <v/>
      </c>
      <c r="Q2954" s="355">
        <f t="shared" si="514"/>
        <v>269</v>
      </c>
      <c r="R2954" s="355">
        <f t="shared" si="515"/>
        <v>2566</v>
      </c>
      <c r="S2954" s="355">
        <f t="shared" si="516"/>
        <v>2566</v>
      </c>
    </row>
    <row r="2955" spans="1:19" ht="13.5" thickBot="1" x14ac:dyDescent="0.25">
      <c r="A2955" s="19"/>
      <c r="B2955" s="19"/>
      <c r="C2955" s="19"/>
      <c r="E2955" s="353"/>
      <c r="F2955" s="19"/>
      <c r="I2955" s="19" t="str">
        <f t="shared" si="506"/>
        <v>N</v>
      </c>
      <c r="J2955" s="19" t="str">
        <f t="shared" si="507"/>
        <v>N</v>
      </c>
      <c r="K2955" s="19" t="str">
        <f t="shared" si="508"/>
        <v>zzzz</v>
      </c>
      <c r="L2955" s="19" t="str">
        <f t="shared" si="509"/>
        <v/>
      </c>
      <c r="M2955" s="19" t="str">
        <f t="shared" si="510"/>
        <v/>
      </c>
      <c r="N2955" s="355" t="str">
        <f t="shared" si="511"/>
        <v/>
      </c>
      <c r="O2955" s="355" t="str">
        <f t="shared" si="512"/>
        <v/>
      </c>
      <c r="P2955" s="19" t="str">
        <f t="shared" si="513"/>
        <v/>
      </c>
      <c r="Q2955" s="355">
        <f t="shared" si="514"/>
        <v>270</v>
      </c>
      <c r="R2955" s="355">
        <f t="shared" si="515"/>
        <v>2567</v>
      </c>
      <c r="S2955" s="355">
        <f t="shared" si="516"/>
        <v>2567</v>
      </c>
    </row>
    <row r="2956" spans="1:19" ht="13.5" thickBot="1" x14ac:dyDescent="0.25">
      <c r="A2956" s="19"/>
      <c r="B2956" s="19"/>
      <c r="C2956" s="19"/>
      <c r="E2956" s="353"/>
      <c r="F2956" s="19"/>
      <c r="I2956" s="19" t="str">
        <f t="shared" si="506"/>
        <v>N</v>
      </c>
      <c r="J2956" s="19" t="str">
        <f t="shared" si="507"/>
        <v>N</v>
      </c>
      <c r="K2956" s="19" t="str">
        <f t="shared" si="508"/>
        <v>zzzz</v>
      </c>
      <c r="L2956" s="19" t="str">
        <f t="shared" si="509"/>
        <v/>
      </c>
      <c r="M2956" s="19" t="str">
        <f t="shared" si="510"/>
        <v/>
      </c>
      <c r="N2956" s="355" t="str">
        <f t="shared" si="511"/>
        <v/>
      </c>
      <c r="O2956" s="355" t="str">
        <f t="shared" si="512"/>
        <v/>
      </c>
      <c r="P2956" s="19" t="str">
        <f t="shared" si="513"/>
        <v/>
      </c>
      <c r="Q2956" s="355">
        <f t="shared" si="514"/>
        <v>271</v>
      </c>
      <c r="R2956" s="355">
        <f t="shared" si="515"/>
        <v>2568</v>
      </c>
      <c r="S2956" s="355">
        <f t="shared" si="516"/>
        <v>2568</v>
      </c>
    </row>
    <row r="2957" spans="1:19" ht="13.5" thickBot="1" x14ac:dyDescent="0.25">
      <c r="A2957" s="353"/>
      <c r="B2957" s="353"/>
      <c r="C2957" s="353"/>
      <c r="E2957" s="353"/>
      <c r="F2957" s="353"/>
      <c r="I2957" s="19" t="str">
        <f t="shared" si="506"/>
        <v>N</v>
      </c>
      <c r="J2957" s="19" t="str">
        <f t="shared" si="507"/>
        <v>N</v>
      </c>
      <c r="K2957" s="19" t="str">
        <f t="shared" si="508"/>
        <v>zzzz</v>
      </c>
      <c r="L2957" s="19" t="str">
        <f t="shared" si="509"/>
        <v/>
      </c>
      <c r="M2957" s="19" t="str">
        <f t="shared" si="510"/>
        <v/>
      </c>
      <c r="N2957" s="355" t="str">
        <f t="shared" si="511"/>
        <v/>
      </c>
      <c r="O2957" s="355" t="str">
        <f t="shared" si="512"/>
        <v/>
      </c>
      <c r="P2957" s="19" t="str">
        <f t="shared" si="513"/>
        <v/>
      </c>
      <c r="Q2957" s="355">
        <f t="shared" si="514"/>
        <v>272</v>
      </c>
      <c r="R2957" s="355">
        <f t="shared" si="515"/>
        <v>2569</v>
      </c>
      <c r="S2957" s="355">
        <f t="shared" si="516"/>
        <v>2569</v>
      </c>
    </row>
    <row r="2958" spans="1:19" ht="13.5" thickBot="1" x14ac:dyDescent="0.25">
      <c r="A2958" s="19"/>
      <c r="B2958" s="19"/>
      <c r="C2958" s="19"/>
      <c r="E2958" s="353"/>
      <c r="F2958" s="19"/>
      <c r="I2958" s="19" t="str">
        <f t="shared" si="506"/>
        <v>N</v>
      </c>
      <c r="J2958" s="19" t="str">
        <f t="shared" si="507"/>
        <v>N</v>
      </c>
      <c r="K2958" s="19" t="str">
        <f t="shared" si="508"/>
        <v>zzzz</v>
      </c>
      <c r="L2958" s="19" t="str">
        <f t="shared" si="509"/>
        <v/>
      </c>
      <c r="M2958" s="19" t="str">
        <f t="shared" si="510"/>
        <v/>
      </c>
      <c r="N2958" s="355" t="str">
        <f t="shared" si="511"/>
        <v/>
      </c>
      <c r="O2958" s="355" t="str">
        <f t="shared" si="512"/>
        <v/>
      </c>
      <c r="P2958" s="19" t="str">
        <f t="shared" si="513"/>
        <v/>
      </c>
      <c r="Q2958" s="355">
        <f t="shared" si="514"/>
        <v>273</v>
      </c>
      <c r="R2958" s="355">
        <f t="shared" si="515"/>
        <v>2570</v>
      </c>
      <c r="S2958" s="355">
        <f t="shared" si="516"/>
        <v>2570</v>
      </c>
    </row>
    <row r="2959" spans="1:19" ht="13.5" thickBot="1" x14ac:dyDescent="0.25">
      <c r="A2959" s="353"/>
      <c r="B2959" s="353"/>
      <c r="C2959" s="353"/>
      <c r="E2959" s="353"/>
      <c r="F2959" s="353"/>
      <c r="I2959" s="19" t="str">
        <f t="shared" si="506"/>
        <v>N</v>
      </c>
      <c r="J2959" s="19" t="str">
        <f t="shared" si="507"/>
        <v>N</v>
      </c>
      <c r="K2959" s="19" t="str">
        <f t="shared" si="508"/>
        <v>zzzz</v>
      </c>
      <c r="L2959" s="19" t="str">
        <f t="shared" si="509"/>
        <v/>
      </c>
      <c r="M2959" s="353" t="str">
        <f t="shared" si="510"/>
        <v/>
      </c>
      <c r="N2959" s="356" t="str">
        <f t="shared" si="511"/>
        <v/>
      </c>
      <c r="O2959" s="356" t="str">
        <f t="shared" si="512"/>
        <v/>
      </c>
      <c r="P2959" s="353" t="str">
        <f t="shared" si="513"/>
        <v/>
      </c>
      <c r="Q2959" s="356">
        <f t="shared" si="514"/>
        <v>274</v>
      </c>
      <c r="R2959" s="356">
        <f t="shared" si="515"/>
        <v>2571</v>
      </c>
      <c r="S2959" s="356">
        <f t="shared" si="516"/>
        <v>2571</v>
      </c>
    </row>
    <row r="2960" spans="1:19" ht="13.5" thickBot="1" x14ac:dyDescent="0.25">
      <c r="A2960" s="353"/>
      <c r="B2960" s="353"/>
      <c r="C2960" s="353"/>
      <c r="E2960" s="353"/>
      <c r="F2960" s="353"/>
      <c r="I2960" s="19" t="str">
        <f t="shared" si="506"/>
        <v>N</v>
      </c>
      <c r="J2960" s="19" t="str">
        <f t="shared" si="507"/>
        <v>N</v>
      </c>
      <c r="K2960" s="19" t="str">
        <f t="shared" si="508"/>
        <v>zzzz</v>
      </c>
      <c r="L2960" s="19" t="str">
        <f t="shared" si="509"/>
        <v/>
      </c>
      <c r="M2960" s="353" t="str">
        <f t="shared" si="510"/>
        <v/>
      </c>
      <c r="N2960" s="356" t="str">
        <f t="shared" si="511"/>
        <v/>
      </c>
      <c r="O2960" s="356" t="str">
        <f t="shared" si="512"/>
        <v/>
      </c>
      <c r="P2960" s="353" t="str">
        <f t="shared" si="513"/>
        <v/>
      </c>
      <c r="Q2960" s="356">
        <f t="shared" si="514"/>
        <v>275</v>
      </c>
      <c r="R2960" s="356">
        <f t="shared" si="515"/>
        <v>2572</v>
      </c>
      <c r="S2960" s="356">
        <f t="shared" si="516"/>
        <v>2572</v>
      </c>
    </row>
    <row r="2961" spans="1:19" ht="13.5" thickBot="1" x14ac:dyDescent="0.25">
      <c r="A2961" s="353"/>
      <c r="B2961" s="353"/>
      <c r="C2961" s="353"/>
      <c r="E2961" s="353"/>
      <c r="F2961" s="353"/>
      <c r="I2961" s="19" t="str">
        <f t="shared" si="506"/>
        <v>N</v>
      </c>
      <c r="J2961" s="19" t="str">
        <f t="shared" si="507"/>
        <v>N</v>
      </c>
      <c r="K2961" s="19" t="str">
        <f t="shared" si="508"/>
        <v>zzzz</v>
      </c>
      <c r="L2961" s="19" t="str">
        <f t="shared" si="509"/>
        <v/>
      </c>
      <c r="M2961" s="353" t="str">
        <f t="shared" si="510"/>
        <v/>
      </c>
      <c r="N2961" s="356" t="str">
        <f t="shared" si="511"/>
        <v/>
      </c>
      <c r="O2961" s="356" t="str">
        <f t="shared" si="512"/>
        <v/>
      </c>
      <c r="P2961" s="353" t="str">
        <f t="shared" si="513"/>
        <v/>
      </c>
      <c r="Q2961" s="356">
        <f t="shared" si="514"/>
        <v>276</v>
      </c>
      <c r="R2961" s="356">
        <f t="shared" si="515"/>
        <v>2573</v>
      </c>
      <c r="S2961" s="356">
        <f t="shared" si="516"/>
        <v>2573</v>
      </c>
    </row>
    <row r="2962" spans="1:19" ht="13.5" thickBot="1" x14ac:dyDescent="0.25">
      <c r="A2962" s="353"/>
      <c r="B2962" s="353"/>
      <c r="C2962" s="353"/>
      <c r="E2962" s="353"/>
      <c r="F2962" s="353"/>
      <c r="I2962" s="19" t="str">
        <f t="shared" si="506"/>
        <v>N</v>
      </c>
      <c r="J2962" s="19" t="str">
        <f t="shared" si="507"/>
        <v>N</v>
      </c>
      <c r="K2962" s="19" t="str">
        <f t="shared" si="508"/>
        <v>zzzz</v>
      </c>
      <c r="L2962" s="19" t="str">
        <f t="shared" si="509"/>
        <v/>
      </c>
      <c r="M2962" s="353" t="str">
        <f t="shared" si="510"/>
        <v/>
      </c>
      <c r="N2962" s="356" t="str">
        <f t="shared" si="511"/>
        <v/>
      </c>
      <c r="O2962" s="356" t="str">
        <f t="shared" si="512"/>
        <v/>
      </c>
      <c r="P2962" s="353" t="str">
        <f t="shared" si="513"/>
        <v/>
      </c>
      <c r="Q2962" s="356">
        <f t="shared" si="514"/>
        <v>277</v>
      </c>
      <c r="R2962" s="356">
        <f t="shared" si="515"/>
        <v>2574</v>
      </c>
      <c r="S2962" s="356">
        <f t="shared" si="516"/>
        <v>2574</v>
      </c>
    </row>
    <row r="2963" spans="1:19" ht="13.5" thickBot="1" x14ac:dyDescent="0.25">
      <c r="A2963" s="353"/>
      <c r="B2963" s="353"/>
      <c r="C2963" s="353"/>
      <c r="E2963" s="353"/>
      <c r="F2963" s="353"/>
      <c r="I2963" s="19" t="str">
        <f t="shared" si="506"/>
        <v>N</v>
      </c>
      <c r="J2963" s="19" t="str">
        <f t="shared" si="507"/>
        <v>N</v>
      </c>
      <c r="K2963" s="19" t="str">
        <f t="shared" si="508"/>
        <v>zzzz</v>
      </c>
      <c r="L2963" s="19" t="str">
        <f t="shared" si="509"/>
        <v/>
      </c>
      <c r="M2963" s="353" t="str">
        <f t="shared" si="510"/>
        <v/>
      </c>
      <c r="N2963" s="356" t="str">
        <f t="shared" si="511"/>
        <v/>
      </c>
      <c r="O2963" s="356" t="str">
        <f t="shared" si="512"/>
        <v/>
      </c>
      <c r="P2963" s="353" t="str">
        <f t="shared" si="513"/>
        <v/>
      </c>
      <c r="Q2963" s="356">
        <f t="shared" si="514"/>
        <v>278</v>
      </c>
      <c r="R2963" s="356">
        <f t="shared" si="515"/>
        <v>2575</v>
      </c>
      <c r="S2963" s="356">
        <f t="shared" si="516"/>
        <v>2575</v>
      </c>
    </row>
    <row r="2964" spans="1:19" ht="13.5" thickBot="1" x14ac:dyDescent="0.25">
      <c r="A2964" s="353"/>
      <c r="B2964" s="353"/>
      <c r="C2964" s="353"/>
      <c r="E2964" s="353"/>
      <c r="F2964" s="353"/>
      <c r="I2964" s="19" t="str">
        <f t="shared" si="506"/>
        <v>N</v>
      </c>
      <c r="J2964" s="19" t="str">
        <f t="shared" si="507"/>
        <v>N</v>
      </c>
      <c r="K2964" s="19" t="str">
        <f t="shared" si="508"/>
        <v>zzzz</v>
      </c>
      <c r="L2964" s="19" t="str">
        <f t="shared" si="509"/>
        <v/>
      </c>
      <c r="M2964" s="353" t="str">
        <f t="shared" si="510"/>
        <v/>
      </c>
      <c r="N2964" s="356" t="str">
        <f t="shared" si="511"/>
        <v/>
      </c>
      <c r="O2964" s="356" t="str">
        <f t="shared" si="512"/>
        <v/>
      </c>
      <c r="P2964" s="353" t="str">
        <f t="shared" si="513"/>
        <v/>
      </c>
      <c r="Q2964" s="356">
        <f t="shared" si="514"/>
        <v>279</v>
      </c>
      <c r="R2964" s="356">
        <f t="shared" si="515"/>
        <v>2576</v>
      </c>
      <c r="S2964" s="356">
        <f t="shared" si="516"/>
        <v>2576</v>
      </c>
    </row>
    <row r="2965" spans="1:19" ht="13.5" thickBot="1" x14ac:dyDescent="0.25">
      <c r="A2965" s="353"/>
      <c r="B2965" s="353"/>
      <c r="C2965" s="353"/>
      <c r="E2965" s="353"/>
      <c r="F2965" s="353"/>
      <c r="I2965" s="19" t="str">
        <f t="shared" si="506"/>
        <v>N</v>
      </c>
      <c r="J2965" s="19" t="str">
        <f t="shared" si="507"/>
        <v>N</v>
      </c>
      <c r="K2965" s="19" t="str">
        <f t="shared" si="508"/>
        <v>zzzz</v>
      </c>
      <c r="L2965" s="19" t="str">
        <f t="shared" si="509"/>
        <v/>
      </c>
      <c r="M2965" s="353" t="str">
        <f t="shared" si="510"/>
        <v/>
      </c>
      <c r="N2965" s="356" t="str">
        <f t="shared" si="511"/>
        <v/>
      </c>
      <c r="O2965" s="356" t="str">
        <f t="shared" si="512"/>
        <v/>
      </c>
      <c r="P2965" s="353" t="str">
        <f t="shared" si="513"/>
        <v/>
      </c>
      <c r="Q2965" s="356">
        <f t="shared" si="514"/>
        <v>280</v>
      </c>
      <c r="R2965" s="356">
        <f t="shared" si="515"/>
        <v>2577</v>
      </c>
      <c r="S2965" s="356">
        <f t="shared" si="516"/>
        <v>2577</v>
      </c>
    </row>
    <row r="2966" spans="1:19" ht="13.5" thickBot="1" x14ac:dyDescent="0.25">
      <c r="A2966" s="353"/>
      <c r="B2966" s="353"/>
      <c r="C2966" s="353"/>
      <c r="E2966" s="353"/>
      <c r="F2966" s="353"/>
      <c r="I2966" s="19" t="str">
        <f t="shared" si="506"/>
        <v>N</v>
      </c>
      <c r="J2966" s="19" t="str">
        <f t="shared" si="507"/>
        <v>N</v>
      </c>
      <c r="K2966" s="19" t="str">
        <f t="shared" si="508"/>
        <v>zzzz</v>
      </c>
      <c r="L2966" s="19" t="str">
        <f t="shared" si="509"/>
        <v/>
      </c>
      <c r="M2966" s="353" t="str">
        <f t="shared" si="510"/>
        <v/>
      </c>
      <c r="N2966" s="356" t="str">
        <f t="shared" si="511"/>
        <v/>
      </c>
      <c r="O2966" s="356" t="str">
        <f t="shared" si="512"/>
        <v/>
      </c>
      <c r="P2966" s="353" t="str">
        <f t="shared" si="513"/>
        <v/>
      </c>
      <c r="Q2966" s="356">
        <f t="shared" si="514"/>
        <v>281</v>
      </c>
      <c r="R2966" s="356">
        <f t="shared" si="515"/>
        <v>2578</v>
      </c>
      <c r="S2966" s="356">
        <f t="shared" si="516"/>
        <v>2578</v>
      </c>
    </row>
    <row r="2967" spans="1:19" ht="13.5" thickBot="1" x14ac:dyDescent="0.25">
      <c r="A2967" s="353"/>
      <c r="B2967" s="353"/>
      <c r="C2967" s="353"/>
      <c r="E2967" s="353"/>
      <c r="F2967" s="353"/>
      <c r="I2967" s="19" t="str">
        <f t="shared" si="506"/>
        <v>N</v>
      </c>
      <c r="J2967" s="19" t="str">
        <f t="shared" si="507"/>
        <v>N</v>
      </c>
      <c r="K2967" s="19" t="str">
        <f t="shared" si="508"/>
        <v>zzzz</v>
      </c>
      <c r="L2967" s="19" t="str">
        <f t="shared" si="509"/>
        <v/>
      </c>
      <c r="M2967" s="353" t="str">
        <f t="shared" si="510"/>
        <v/>
      </c>
      <c r="N2967" s="356" t="str">
        <f t="shared" si="511"/>
        <v/>
      </c>
      <c r="O2967" s="356" t="str">
        <f t="shared" si="512"/>
        <v/>
      </c>
      <c r="P2967" s="353" t="str">
        <f t="shared" si="513"/>
        <v/>
      </c>
      <c r="Q2967" s="356">
        <f t="shared" si="514"/>
        <v>282</v>
      </c>
      <c r="R2967" s="356">
        <f t="shared" si="515"/>
        <v>2579</v>
      </c>
      <c r="S2967" s="356">
        <f t="shared" si="516"/>
        <v>2579</v>
      </c>
    </row>
    <row r="2968" spans="1:19" ht="13.5" thickBot="1" x14ac:dyDescent="0.25">
      <c r="A2968" s="353"/>
      <c r="B2968" s="353"/>
      <c r="C2968" s="353"/>
      <c r="E2968" s="353"/>
      <c r="F2968" s="353"/>
      <c r="I2968" s="19" t="str">
        <f t="shared" si="506"/>
        <v>N</v>
      </c>
      <c r="J2968" s="19" t="str">
        <f t="shared" si="507"/>
        <v>N</v>
      </c>
      <c r="K2968" s="19" t="str">
        <f t="shared" si="508"/>
        <v>zzzz</v>
      </c>
      <c r="L2968" s="19" t="str">
        <f t="shared" si="509"/>
        <v/>
      </c>
      <c r="M2968" s="353" t="str">
        <f t="shared" si="510"/>
        <v/>
      </c>
      <c r="N2968" s="356" t="str">
        <f t="shared" si="511"/>
        <v/>
      </c>
      <c r="O2968" s="356" t="str">
        <f t="shared" si="512"/>
        <v/>
      </c>
      <c r="P2968" s="353" t="str">
        <f t="shared" si="513"/>
        <v/>
      </c>
      <c r="Q2968" s="356">
        <f t="shared" si="514"/>
        <v>283</v>
      </c>
      <c r="R2968" s="356">
        <f t="shared" si="515"/>
        <v>2580</v>
      </c>
      <c r="S2968" s="356">
        <f t="shared" si="516"/>
        <v>2580</v>
      </c>
    </row>
    <row r="2969" spans="1:19" ht="13.5" thickBot="1" x14ac:dyDescent="0.25">
      <c r="A2969" s="353"/>
      <c r="B2969" s="353"/>
      <c r="C2969" s="353"/>
      <c r="E2969" s="353"/>
      <c r="F2969" s="353"/>
      <c r="I2969" s="19" t="str">
        <f t="shared" si="506"/>
        <v>N</v>
      </c>
      <c r="J2969" s="19" t="str">
        <f t="shared" si="507"/>
        <v>N</v>
      </c>
      <c r="K2969" s="19" t="str">
        <f t="shared" si="508"/>
        <v>zzzz</v>
      </c>
      <c r="L2969" s="19" t="str">
        <f t="shared" si="509"/>
        <v/>
      </c>
      <c r="M2969" s="353" t="str">
        <f t="shared" si="510"/>
        <v/>
      </c>
      <c r="N2969" s="356" t="str">
        <f t="shared" si="511"/>
        <v/>
      </c>
      <c r="O2969" s="356" t="str">
        <f t="shared" si="512"/>
        <v/>
      </c>
      <c r="P2969" s="353" t="str">
        <f t="shared" si="513"/>
        <v/>
      </c>
      <c r="Q2969" s="356">
        <f t="shared" si="514"/>
        <v>284</v>
      </c>
      <c r="R2969" s="356">
        <f t="shared" si="515"/>
        <v>2581</v>
      </c>
      <c r="S2969" s="356">
        <f t="shared" si="516"/>
        <v>2581</v>
      </c>
    </row>
    <row r="2970" spans="1:19" ht="13.5" thickBot="1" x14ac:dyDescent="0.25">
      <c r="A2970" s="353"/>
      <c r="B2970" s="353"/>
      <c r="C2970" s="353"/>
      <c r="E2970" s="353"/>
      <c r="F2970" s="353"/>
      <c r="I2970" s="19" t="str">
        <f t="shared" si="506"/>
        <v>N</v>
      </c>
      <c r="J2970" s="19" t="str">
        <f t="shared" si="507"/>
        <v>N</v>
      </c>
      <c r="K2970" s="19" t="str">
        <f t="shared" si="508"/>
        <v>zzzz</v>
      </c>
      <c r="L2970" s="19" t="str">
        <f t="shared" si="509"/>
        <v/>
      </c>
      <c r="M2970" s="353" t="str">
        <f t="shared" si="510"/>
        <v/>
      </c>
      <c r="N2970" s="356" t="str">
        <f t="shared" si="511"/>
        <v/>
      </c>
      <c r="O2970" s="356" t="str">
        <f t="shared" si="512"/>
        <v/>
      </c>
      <c r="P2970" s="353" t="str">
        <f t="shared" si="513"/>
        <v/>
      </c>
      <c r="Q2970" s="356">
        <f t="shared" si="514"/>
        <v>285</v>
      </c>
      <c r="R2970" s="356">
        <f t="shared" si="515"/>
        <v>2582</v>
      </c>
      <c r="S2970" s="356">
        <f t="shared" si="516"/>
        <v>2582</v>
      </c>
    </row>
    <row r="2971" spans="1:19" ht="13.5" thickBot="1" x14ac:dyDescent="0.25">
      <c r="A2971" s="353"/>
      <c r="B2971" s="353"/>
      <c r="C2971" s="353"/>
      <c r="E2971" s="353"/>
      <c r="F2971" s="353"/>
      <c r="I2971" s="19" t="str">
        <f t="shared" si="506"/>
        <v>N</v>
      </c>
      <c r="J2971" s="19" t="str">
        <f t="shared" si="507"/>
        <v>N</v>
      </c>
      <c r="K2971" s="19" t="str">
        <f t="shared" si="508"/>
        <v>zzzz</v>
      </c>
      <c r="L2971" s="19" t="str">
        <f t="shared" si="509"/>
        <v/>
      </c>
      <c r="M2971" s="353" t="str">
        <f t="shared" si="510"/>
        <v/>
      </c>
      <c r="N2971" s="356" t="str">
        <f t="shared" si="511"/>
        <v/>
      </c>
      <c r="O2971" s="356" t="str">
        <f t="shared" si="512"/>
        <v/>
      </c>
      <c r="P2971" s="353" t="str">
        <f t="shared" si="513"/>
        <v/>
      </c>
      <c r="Q2971" s="356">
        <f t="shared" si="514"/>
        <v>286</v>
      </c>
      <c r="R2971" s="356">
        <f t="shared" si="515"/>
        <v>2583</v>
      </c>
      <c r="S2971" s="356">
        <f t="shared" si="516"/>
        <v>2583</v>
      </c>
    </row>
    <row r="2972" spans="1:19" ht="13.5" thickBot="1" x14ac:dyDescent="0.25">
      <c r="A2972" s="353"/>
      <c r="B2972" s="353"/>
      <c r="C2972" s="353"/>
      <c r="E2972" s="353"/>
      <c r="F2972" s="353"/>
      <c r="I2972" s="19" t="str">
        <f t="shared" si="506"/>
        <v>N</v>
      </c>
      <c r="J2972" s="19" t="str">
        <f t="shared" si="507"/>
        <v>N</v>
      </c>
      <c r="K2972" s="19" t="str">
        <f t="shared" si="508"/>
        <v>zzzz</v>
      </c>
      <c r="L2972" s="19" t="str">
        <f t="shared" si="509"/>
        <v/>
      </c>
      <c r="M2972" s="353" t="str">
        <f t="shared" si="510"/>
        <v/>
      </c>
      <c r="N2972" s="356" t="str">
        <f t="shared" si="511"/>
        <v/>
      </c>
      <c r="O2972" s="356" t="str">
        <f t="shared" si="512"/>
        <v/>
      </c>
      <c r="P2972" s="353" t="str">
        <f t="shared" si="513"/>
        <v/>
      </c>
      <c r="Q2972" s="356">
        <f t="shared" si="514"/>
        <v>287</v>
      </c>
      <c r="R2972" s="356">
        <f t="shared" si="515"/>
        <v>2584</v>
      </c>
      <c r="S2972" s="356">
        <f t="shared" si="516"/>
        <v>2584</v>
      </c>
    </row>
    <row r="2973" spans="1:19" ht="13.5" thickBot="1" x14ac:dyDescent="0.25">
      <c r="A2973" s="353"/>
      <c r="B2973" s="353"/>
      <c r="C2973" s="353"/>
      <c r="E2973" s="353"/>
      <c r="F2973" s="353"/>
      <c r="I2973" s="19" t="str">
        <f t="shared" si="506"/>
        <v>N</v>
      </c>
      <c r="J2973" s="19" t="str">
        <f t="shared" si="507"/>
        <v>N</v>
      </c>
      <c r="K2973" s="19" t="str">
        <f t="shared" si="508"/>
        <v>zzzz</v>
      </c>
      <c r="L2973" s="19" t="str">
        <f t="shared" si="509"/>
        <v/>
      </c>
      <c r="M2973" s="353" t="str">
        <f t="shared" si="510"/>
        <v/>
      </c>
      <c r="N2973" s="356" t="str">
        <f t="shared" si="511"/>
        <v/>
      </c>
      <c r="O2973" s="356" t="str">
        <f t="shared" si="512"/>
        <v/>
      </c>
      <c r="P2973" s="353" t="str">
        <f t="shared" si="513"/>
        <v/>
      </c>
      <c r="Q2973" s="356">
        <f t="shared" si="514"/>
        <v>288</v>
      </c>
      <c r="R2973" s="356">
        <f t="shared" si="515"/>
        <v>2585</v>
      </c>
      <c r="S2973" s="356">
        <f t="shared" si="516"/>
        <v>2585</v>
      </c>
    </row>
    <row r="2974" spans="1:19" ht="13.5" thickBot="1" x14ac:dyDescent="0.25">
      <c r="A2974" s="353"/>
      <c r="B2974" s="353"/>
      <c r="C2974" s="353"/>
      <c r="E2974" s="353"/>
      <c r="F2974" s="353"/>
      <c r="I2974" s="19" t="str">
        <f t="shared" si="506"/>
        <v>N</v>
      </c>
      <c r="J2974" s="19" t="str">
        <f t="shared" si="507"/>
        <v>N</v>
      </c>
      <c r="K2974" s="19" t="str">
        <f t="shared" si="508"/>
        <v>zzzz</v>
      </c>
      <c r="L2974" s="19" t="str">
        <f t="shared" si="509"/>
        <v/>
      </c>
      <c r="M2974" s="353" t="str">
        <f t="shared" si="510"/>
        <v/>
      </c>
      <c r="N2974" s="356" t="str">
        <f t="shared" si="511"/>
        <v/>
      </c>
      <c r="O2974" s="356" t="str">
        <f t="shared" si="512"/>
        <v/>
      </c>
      <c r="P2974" s="353" t="str">
        <f t="shared" si="513"/>
        <v/>
      </c>
      <c r="Q2974" s="356">
        <f t="shared" si="514"/>
        <v>289</v>
      </c>
      <c r="R2974" s="356">
        <f t="shared" si="515"/>
        <v>2586</v>
      </c>
      <c r="S2974" s="356">
        <f t="shared" si="516"/>
        <v>2586</v>
      </c>
    </row>
    <row r="2975" spans="1:19" ht="13.5" thickBot="1" x14ac:dyDescent="0.25">
      <c r="A2975" s="353"/>
      <c r="B2975" s="353"/>
      <c r="C2975" s="353"/>
      <c r="E2975" s="353"/>
      <c r="F2975" s="353"/>
      <c r="I2975" s="19" t="str">
        <f t="shared" si="506"/>
        <v>N</v>
      </c>
      <c r="J2975" s="19" t="str">
        <f t="shared" si="507"/>
        <v>N</v>
      </c>
      <c r="K2975" s="19" t="str">
        <f t="shared" si="508"/>
        <v>zzzz</v>
      </c>
      <c r="L2975" s="19" t="str">
        <f t="shared" si="509"/>
        <v/>
      </c>
      <c r="M2975" s="353" t="str">
        <f t="shared" si="510"/>
        <v/>
      </c>
      <c r="N2975" s="356" t="str">
        <f t="shared" si="511"/>
        <v/>
      </c>
      <c r="O2975" s="356" t="str">
        <f t="shared" si="512"/>
        <v/>
      </c>
      <c r="P2975" s="353" t="str">
        <f t="shared" si="513"/>
        <v/>
      </c>
      <c r="Q2975" s="356">
        <f t="shared" si="514"/>
        <v>290</v>
      </c>
      <c r="R2975" s="356">
        <f t="shared" si="515"/>
        <v>2587</v>
      </c>
      <c r="S2975" s="356">
        <f t="shared" si="516"/>
        <v>2587</v>
      </c>
    </row>
    <row r="2976" spans="1:19" ht="13.5" thickBot="1" x14ac:dyDescent="0.25">
      <c r="A2976" s="353"/>
      <c r="B2976" s="353"/>
      <c r="C2976" s="353"/>
      <c r="E2976" s="353"/>
      <c r="F2976" s="353"/>
      <c r="I2976" s="19" t="str">
        <f t="shared" si="506"/>
        <v>N</v>
      </c>
      <c r="J2976" s="19" t="str">
        <f t="shared" si="507"/>
        <v>N</v>
      </c>
      <c r="K2976" s="19" t="str">
        <f t="shared" si="508"/>
        <v>zzzz</v>
      </c>
      <c r="L2976" s="19" t="str">
        <f t="shared" si="509"/>
        <v/>
      </c>
      <c r="M2976" s="353" t="str">
        <f t="shared" si="510"/>
        <v/>
      </c>
      <c r="N2976" s="356" t="str">
        <f t="shared" si="511"/>
        <v/>
      </c>
      <c r="O2976" s="356" t="str">
        <f t="shared" si="512"/>
        <v/>
      </c>
      <c r="P2976" s="353" t="str">
        <f t="shared" si="513"/>
        <v/>
      </c>
      <c r="Q2976" s="356">
        <f t="shared" si="514"/>
        <v>291</v>
      </c>
      <c r="R2976" s="356">
        <f t="shared" si="515"/>
        <v>2588</v>
      </c>
      <c r="S2976" s="356">
        <f t="shared" si="516"/>
        <v>2588</v>
      </c>
    </row>
    <row r="2977" spans="1:19" ht="13.5" thickBot="1" x14ac:dyDescent="0.25">
      <c r="A2977" s="353"/>
      <c r="B2977" s="353"/>
      <c r="C2977" s="353"/>
      <c r="E2977" s="353"/>
      <c r="F2977" s="353"/>
      <c r="I2977" s="19" t="str">
        <f t="shared" si="506"/>
        <v>N</v>
      </c>
      <c r="J2977" s="19" t="str">
        <f t="shared" si="507"/>
        <v>N</v>
      </c>
      <c r="K2977" s="19" t="str">
        <f t="shared" si="508"/>
        <v>zzzz</v>
      </c>
      <c r="L2977" s="19" t="str">
        <f t="shared" si="509"/>
        <v/>
      </c>
      <c r="M2977" s="353" t="str">
        <f t="shared" si="510"/>
        <v/>
      </c>
      <c r="N2977" s="356" t="str">
        <f t="shared" si="511"/>
        <v/>
      </c>
      <c r="O2977" s="356" t="str">
        <f t="shared" si="512"/>
        <v/>
      </c>
      <c r="P2977" s="353" t="str">
        <f t="shared" si="513"/>
        <v/>
      </c>
      <c r="Q2977" s="356">
        <f t="shared" si="514"/>
        <v>292</v>
      </c>
      <c r="R2977" s="356">
        <f t="shared" si="515"/>
        <v>2589</v>
      </c>
      <c r="S2977" s="356">
        <f t="shared" si="516"/>
        <v>2589</v>
      </c>
    </row>
    <row r="2978" spans="1:19" ht="13.5" thickBot="1" x14ac:dyDescent="0.25">
      <c r="A2978" s="353"/>
      <c r="B2978" s="353"/>
      <c r="C2978" s="353"/>
      <c r="E2978" s="353"/>
      <c r="F2978" s="353"/>
      <c r="I2978" s="19" t="str">
        <f t="shared" si="506"/>
        <v>N</v>
      </c>
      <c r="J2978" s="19" t="str">
        <f t="shared" si="507"/>
        <v>N</v>
      </c>
      <c r="K2978" s="19" t="str">
        <f t="shared" si="508"/>
        <v>zzzz</v>
      </c>
      <c r="L2978" s="19" t="str">
        <f t="shared" si="509"/>
        <v/>
      </c>
      <c r="M2978" s="353" t="str">
        <f t="shared" si="510"/>
        <v/>
      </c>
      <c r="N2978" s="356" t="str">
        <f t="shared" si="511"/>
        <v/>
      </c>
      <c r="O2978" s="356" t="str">
        <f t="shared" si="512"/>
        <v/>
      </c>
      <c r="P2978" s="353" t="str">
        <f t="shared" si="513"/>
        <v/>
      </c>
      <c r="Q2978" s="356">
        <f t="shared" si="514"/>
        <v>293</v>
      </c>
      <c r="R2978" s="356">
        <f t="shared" si="515"/>
        <v>2590</v>
      </c>
      <c r="S2978" s="356">
        <f t="shared" si="516"/>
        <v>2590</v>
      </c>
    </row>
    <row r="2979" spans="1:19" ht="13.5" thickBot="1" x14ac:dyDescent="0.25">
      <c r="A2979" s="353"/>
      <c r="B2979" s="353"/>
      <c r="C2979" s="353"/>
      <c r="E2979" s="353"/>
      <c r="F2979" s="353"/>
      <c r="I2979" s="19" t="str">
        <f t="shared" si="506"/>
        <v>N</v>
      </c>
      <c r="J2979" s="19" t="str">
        <f t="shared" si="507"/>
        <v>N</v>
      </c>
      <c r="K2979" s="19" t="str">
        <f t="shared" si="508"/>
        <v>zzzz</v>
      </c>
      <c r="L2979" s="19" t="str">
        <f t="shared" si="509"/>
        <v/>
      </c>
      <c r="M2979" s="353" t="str">
        <f t="shared" si="510"/>
        <v/>
      </c>
      <c r="N2979" s="356" t="str">
        <f t="shared" si="511"/>
        <v/>
      </c>
      <c r="O2979" s="356" t="str">
        <f t="shared" si="512"/>
        <v/>
      </c>
      <c r="P2979" s="353" t="str">
        <f t="shared" si="513"/>
        <v/>
      </c>
      <c r="Q2979" s="356">
        <f t="shared" si="514"/>
        <v>294</v>
      </c>
      <c r="R2979" s="356">
        <f t="shared" si="515"/>
        <v>2591</v>
      </c>
      <c r="S2979" s="356">
        <f t="shared" si="516"/>
        <v>2591</v>
      </c>
    </row>
    <row r="2980" spans="1:19" ht="13.5" thickBot="1" x14ac:dyDescent="0.25">
      <c r="A2980" s="353"/>
      <c r="B2980" s="353"/>
      <c r="C2980" s="353"/>
      <c r="E2980" s="353"/>
      <c r="F2980" s="353"/>
      <c r="I2980" s="19" t="str">
        <f t="shared" si="506"/>
        <v>N</v>
      </c>
      <c r="J2980" s="19" t="str">
        <f t="shared" si="507"/>
        <v>N</v>
      </c>
      <c r="K2980" s="19" t="str">
        <f t="shared" si="508"/>
        <v>zzzz</v>
      </c>
      <c r="L2980" s="19" t="str">
        <f t="shared" si="509"/>
        <v/>
      </c>
      <c r="M2980" s="353" t="str">
        <f t="shared" si="510"/>
        <v/>
      </c>
      <c r="N2980" s="356" t="str">
        <f t="shared" si="511"/>
        <v/>
      </c>
      <c r="O2980" s="356" t="str">
        <f t="shared" si="512"/>
        <v/>
      </c>
      <c r="P2980" s="353" t="str">
        <f t="shared" si="513"/>
        <v/>
      </c>
      <c r="Q2980" s="356">
        <f t="shared" si="514"/>
        <v>295</v>
      </c>
      <c r="R2980" s="356">
        <f t="shared" si="515"/>
        <v>2592</v>
      </c>
      <c r="S2980" s="356">
        <f t="shared" si="516"/>
        <v>2592</v>
      </c>
    </row>
    <row r="2981" spans="1:19" ht="13.5" thickBot="1" x14ac:dyDescent="0.25">
      <c r="A2981" s="353"/>
      <c r="B2981" s="353"/>
      <c r="C2981" s="353"/>
      <c r="E2981" s="353"/>
      <c r="F2981" s="353"/>
      <c r="I2981" s="19" t="str">
        <f t="shared" si="506"/>
        <v>N</v>
      </c>
      <c r="J2981" s="19" t="str">
        <f t="shared" si="507"/>
        <v>N</v>
      </c>
      <c r="K2981" s="19" t="str">
        <f t="shared" si="508"/>
        <v>zzzz</v>
      </c>
      <c r="L2981" s="19" t="str">
        <f t="shared" si="509"/>
        <v/>
      </c>
      <c r="M2981" s="353" t="str">
        <f t="shared" si="510"/>
        <v/>
      </c>
      <c r="N2981" s="356" t="str">
        <f t="shared" si="511"/>
        <v/>
      </c>
      <c r="O2981" s="356" t="str">
        <f t="shared" si="512"/>
        <v/>
      </c>
      <c r="P2981" s="353" t="str">
        <f t="shared" si="513"/>
        <v/>
      </c>
      <c r="Q2981" s="356">
        <f t="shared" si="514"/>
        <v>296</v>
      </c>
      <c r="R2981" s="356">
        <f t="shared" si="515"/>
        <v>2593</v>
      </c>
      <c r="S2981" s="356">
        <f t="shared" si="516"/>
        <v>2593</v>
      </c>
    </row>
    <row r="2982" spans="1:19" ht="13.5" thickBot="1" x14ac:dyDescent="0.25">
      <c r="A2982" s="353"/>
      <c r="B2982" s="353"/>
      <c r="C2982" s="353"/>
      <c r="E2982" s="353"/>
      <c r="F2982" s="353"/>
      <c r="I2982" s="19" t="str">
        <f t="shared" si="506"/>
        <v>N</v>
      </c>
      <c r="J2982" s="19" t="str">
        <f t="shared" si="507"/>
        <v>N</v>
      </c>
      <c r="K2982" s="19" t="str">
        <f t="shared" si="508"/>
        <v>zzzz</v>
      </c>
      <c r="L2982" s="19" t="str">
        <f t="shared" si="509"/>
        <v/>
      </c>
      <c r="M2982" s="353" t="str">
        <f t="shared" si="510"/>
        <v/>
      </c>
      <c r="N2982" s="356" t="str">
        <f t="shared" si="511"/>
        <v/>
      </c>
      <c r="O2982" s="356" t="str">
        <f t="shared" si="512"/>
        <v/>
      </c>
      <c r="P2982" s="353" t="str">
        <f t="shared" si="513"/>
        <v/>
      </c>
      <c r="Q2982" s="356">
        <f t="shared" si="514"/>
        <v>297</v>
      </c>
      <c r="R2982" s="356">
        <f t="shared" si="515"/>
        <v>2594</v>
      </c>
      <c r="S2982" s="356">
        <f t="shared" si="516"/>
        <v>2594</v>
      </c>
    </row>
    <row r="2983" spans="1:19" ht="13.5" thickBot="1" x14ac:dyDescent="0.25">
      <c r="A2983" s="353"/>
      <c r="B2983" s="353"/>
      <c r="C2983" s="353"/>
      <c r="E2983" s="353"/>
      <c r="F2983" s="353"/>
      <c r="I2983" s="19" t="str">
        <f t="shared" si="506"/>
        <v>N</v>
      </c>
      <c r="J2983" s="19" t="str">
        <f t="shared" si="507"/>
        <v>N</v>
      </c>
      <c r="K2983" s="19" t="str">
        <f t="shared" si="508"/>
        <v>zzzz</v>
      </c>
      <c r="L2983" s="19" t="str">
        <f t="shared" si="509"/>
        <v/>
      </c>
      <c r="M2983" s="353" t="str">
        <f t="shared" si="510"/>
        <v/>
      </c>
      <c r="N2983" s="356" t="str">
        <f t="shared" si="511"/>
        <v/>
      </c>
      <c r="O2983" s="356" t="str">
        <f t="shared" si="512"/>
        <v/>
      </c>
      <c r="P2983" s="353" t="str">
        <f t="shared" si="513"/>
        <v/>
      </c>
      <c r="Q2983" s="356">
        <f t="shared" si="514"/>
        <v>298</v>
      </c>
      <c r="R2983" s="356">
        <f t="shared" si="515"/>
        <v>2595</v>
      </c>
      <c r="S2983" s="356">
        <f t="shared" si="516"/>
        <v>2595</v>
      </c>
    </row>
    <row r="2984" spans="1:19" ht="13.5" thickBot="1" x14ac:dyDescent="0.25">
      <c r="A2984" s="353"/>
      <c r="B2984" s="353"/>
      <c r="C2984" s="353"/>
      <c r="E2984" s="353"/>
      <c r="F2984" s="353"/>
      <c r="I2984" s="19" t="str">
        <f t="shared" si="506"/>
        <v>N</v>
      </c>
      <c r="J2984" s="19" t="str">
        <f t="shared" si="507"/>
        <v>N</v>
      </c>
      <c r="K2984" s="19" t="str">
        <f t="shared" si="508"/>
        <v>zzzz</v>
      </c>
      <c r="L2984" s="19" t="str">
        <f t="shared" si="509"/>
        <v/>
      </c>
      <c r="M2984" s="353" t="str">
        <f t="shared" si="510"/>
        <v/>
      </c>
      <c r="N2984" s="356" t="str">
        <f t="shared" si="511"/>
        <v/>
      </c>
      <c r="O2984" s="356" t="str">
        <f t="shared" si="512"/>
        <v/>
      </c>
      <c r="P2984" s="353" t="str">
        <f t="shared" si="513"/>
        <v/>
      </c>
      <c r="Q2984" s="356">
        <f t="shared" si="514"/>
        <v>299</v>
      </c>
      <c r="R2984" s="356">
        <f t="shared" si="515"/>
        <v>2596</v>
      </c>
      <c r="S2984" s="356">
        <f t="shared" si="516"/>
        <v>2596</v>
      </c>
    </row>
    <row r="2985" spans="1:19" ht="13.5" thickBot="1" x14ac:dyDescent="0.25">
      <c r="A2985" s="353"/>
      <c r="B2985" s="353"/>
      <c r="C2985" s="353"/>
      <c r="E2985" s="353"/>
      <c r="F2985" s="353"/>
      <c r="I2985" s="19" t="str">
        <f t="shared" si="506"/>
        <v>N</v>
      </c>
      <c r="J2985" s="19" t="str">
        <f t="shared" si="507"/>
        <v>N</v>
      </c>
      <c r="K2985" s="19" t="str">
        <f t="shared" si="508"/>
        <v>zzzz</v>
      </c>
      <c r="L2985" s="19" t="str">
        <f t="shared" si="509"/>
        <v/>
      </c>
      <c r="M2985" s="353" t="str">
        <f t="shared" si="510"/>
        <v/>
      </c>
      <c r="N2985" s="356" t="str">
        <f t="shared" si="511"/>
        <v/>
      </c>
      <c r="O2985" s="356" t="str">
        <f t="shared" si="512"/>
        <v/>
      </c>
      <c r="P2985" s="353" t="str">
        <f t="shared" si="513"/>
        <v/>
      </c>
      <c r="Q2985" s="356">
        <f t="shared" si="514"/>
        <v>300</v>
      </c>
      <c r="R2985" s="356">
        <f t="shared" si="515"/>
        <v>2597</v>
      </c>
      <c r="S2985" s="356">
        <f t="shared" si="516"/>
        <v>2597</v>
      </c>
    </row>
    <row r="2986" spans="1:19" ht="13.5" thickBot="1" x14ac:dyDescent="0.25">
      <c r="A2986" s="353"/>
      <c r="B2986" s="353"/>
      <c r="C2986" s="353"/>
      <c r="E2986" s="353"/>
      <c r="F2986" s="353"/>
      <c r="I2986" s="19" t="str">
        <f t="shared" si="506"/>
        <v>N</v>
      </c>
      <c r="J2986" s="19" t="str">
        <f t="shared" si="507"/>
        <v>N</v>
      </c>
      <c r="K2986" s="19" t="str">
        <f t="shared" si="508"/>
        <v>zzzz</v>
      </c>
      <c r="L2986" s="19" t="str">
        <f t="shared" si="509"/>
        <v/>
      </c>
      <c r="M2986" s="353" t="str">
        <f t="shared" si="510"/>
        <v/>
      </c>
      <c r="N2986" s="356" t="str">
        <f t="shared" si="511"/>
        <v/>
      </c>
      <c r="O2986" s="356" t="str">
        <f t="shared" si="512"/>
        <v/>
      </c>
      <c r="P2986" s="353" t="str">
        <f t="shared" si="513"/>
        <v/>
      </c>
      <c r="Q2986" s="356">
        <f t="shared" si="514"/>
        <v>301</v>
      </c>
      <c r="R2986" s="356">
        <f t="shared" si="515"/>
        <v>2598</v>
      </c>
      <c r="S2986" s="356">
        <f t="shared" si="516"/>
        <v>2598</v>
      </c>
    </row>
    <row r="2987" spans="1:19" ht="13.5" thickBot="1" x14ac:dyDescent="0.25">
      <c r="A2987" s="353"/>
      <c r="B2987" s="353"/>
      <c r="C2987" s="353"/>
      <c r="E2987" s="353"/>
      <c r="F2987" s="353"/>
      <c r="I2987" s="19" t="str">
        <f t="shared" si="506"/>
        <v>N</v>
      </c>
      <c r="J2987" s="19" t="str">
        <f t="shared" si="507"/>
        <v>N</v>
      </c>
      <c r="K2987" s="19" t="str">
        <f t="shared" si="508"/>
        <v>zzzz</v>
      </c>
      <c r="L2987" s="19" t="str">
        <f t="shared" si="509"/>
        <v/>
      </c>
      <c r="M2987" s="353" t="str">
        <f t="shared" si="510"/>
        <v/>
      </c>
      <c r="N2987" s="356" t="str">
        <f t="shared" si="511"/>
        <v/>
      </c>
      <c r="O2987" s="356" t="str">
        <f t="shared" si="512"/>
        <v/>
      </c>
      <c r="P2987" s="353" t="str">
        <f t="shared" si="513"/>
        <v/>
      </c>
      <c r="Q2987" s="356">
        <f t="shared" si="514"/>
        <v>302</v>
      </c>
      <c r="R2987" s="356">
        <f t="shared" si="515"/>
        <v>2599</v>
      </c>
      <c r="S2987" s="356">
        <f t="shared" si="516"/>
        <v>2599</v>
      </c>
    </row>
    <row r="2988" spans="1:19" ht="13.5" thickBot="1" x14ac:dyDescent="0.25">
      <c r="A2988" s="353"/>
      <c r="B2988" s="353"/>
      <c r="C2988" s="353"/>
      <c r="E2988" s="353"/>
      <c r="F2988" s="353"/>
      <c r="I2988" s="19" t="str">
        <f t="shared" si="506"/>
        <v>N</v>
      </c>
      <c r="J2988" s="19" t="str">
        <f t="shared" si="507"/>
        <v>N</v>
      </c>
      <c r="K2988" s="19" t="str">
        <f t="shared" si="508"/>
        <v>zzzz</v>
      </c>
      <c r="L2988" s="19" t="str">
        <f t="shared" si="509"/>
        <v/>
      </c>
      <c r="M2988" s="353" t="str">
        <f t="shared" si="510"/>
        <v/>
      </c>
      <c r="N2988" s="356" t="str">
        <f t="shared" si="511"/>
        <v/>
      </c>
      <c r="O2988" s="356" t="str">
        <f t="shared" si="512"/>
        <v/>
      </c>
      <c r="P2988" s="353" t="str">
        <f t="shared" si="513"/>
        <v/>
      </c>
      <c r="Q2988" s="356">
        <f t="shared" si="514"/>
        <v>303</v>
      </c>
      <c r="R2988" s="356">
        <f t="shared" si="515"/>
        <v>2600</v>
      </c>
      <c r="S2988" s="356">
        <f t="shared" si="516"/>
        <v>2600</v>
      </c>
    </row>
    <row r="2989" spans="1:19" ht="13.5" thickBot="1" x14ac:dyDescent="0.25">
      <c r="A2989" s="353"/>
      <c r="B2989" s="353"/>
      <c r="C2989" s="353"/>
      <c r="E2989" s="353"/>
      <c r="F2989" s="353"/>
      <c r="I2989" s="19" t="str">
        <f t="shared" si="506"/>
        <v>N</v>
      </c>
      <c r="J2989" s="19" t="str">
        <f t="shared" si="507"/>
        <v>N</v>
      </c>
      <c r="K2989" s="19" t="str">
        <f t="shared" si="508"/>
        <v>zzzz</v>
      </c>
      <c r="L2989" s="19" t="str">
        <f t="shared" si="509"/>
        <v/>
      </c>
      <c r="M2989" s="353" t="str">
        <f t="shared" si="510"/>
        <v/>
      </c>
      <c r="N2989" s="356" t="str">
        <f t="shared" si="511"/>
        <v/>
      </c>
      <c r="O2989" s="356" t="str">
        <f t="shared" si="512"/>
        <v/>
      </c>
      <c r="P2989" s="353" t="str">
        <f t="shared" si="513"/>
        <v/>
      </c>
      <c r="Q2989" s="356">
        <f t="shared" si="514"/>
        <v>304</v>
      </c>
      <c r="R2989" s="356">
        <f t="shared" si="515"/>
        <v>2601</v>
      </c>
      <c r="S2989" s="356">
        <f t="shared" si="516"/>
        <v>2601</v>
      </c>
    </row>
    <row r="2990" spans="1:19" ht="13.5" thickBot="1" x14ac:dyDescent="0.25">
      <c r="A2990" s="353"/>
      <c r="B2990" s="353"/>
      <c r="C2990" s="353"/>
      <c r="E2990" s="353"/>
      <c r="F2990" s="353"/>
      <c r="I2990" s="19" t="str">
        <f t="shared" si="506"/>
        <v>N</v>
      </c>
      <c r="J2990" s="19" t="str">
        <f t="shared" si="507"/>
        <v>N</v>
      </c>
      <c r="K2990" s="19" t="str">
        <f t="shared" si="508"/>
        <v>zzzz</v>
      </c>
      <c r="L2990" s="19" t="str">
        <f t="shared" si="509"/>
        <v/>
      </c>
      <c r="M2990" s="353" t="str">
        <f t="shared" si="510"/>
        <v/>
      </c>
      <c r="N2990" s="356" t="str">
        <f t="shared" si="511"/>
        <v/>
      </c>
      <c r="O2990" s="356" t="str">
        <f t="shared" si="512"/>
        <v/>
      </c>
      <c r="P2990" s="353" t="str">
        <f t="shared" si="513"/>
        <v/>
      </c>
      <c r="Q2990" s="356">
        <f t="shared" si="514"/>
        <v>305</v>
      </c>
      <c r="R2990" s="356">
        <f t="shared" si="515"/>
        <v>2602</v>
      </c>
      <c r="S2990" s="356">
        <f t="shared" si="516"/>
        <v>2602</v>
      </c>
    </row>
    <row r="2991" spans="1:19" ht="13.5" thickBot="1" x14ac:dyDescent="0.25">
      <c r="A2991" s="353"/>
      <c r="B2991" s="353"/>
      <c r="C2991" s="353"/>
      <c r="E2991" s="353"/>
      <c r="F2991" s="353"/>
      <c r="I2991" s="19" t="str">
        <f t="shared" si="506"/>
        <v>N</v>
      </c>
      <c r="J2991" s="19" t="str">
        <f t="shared" si="507"/>
        <v>N</v>
      </c>
      <c r="K2991" s="19" t="str">
        <f t="shared" si="508"/>
        <v>zzzz</v>
      </c>
      <c r="L2991" s="19" t="str">
        <f t="shared" si="509"/>
        <v/>
      </c>
      <c r="M2991" s="353" t="str">
        <f t="shared" si="510"/>
        <v/>
      </c>
      <c r="N2991" s="356" t="str">
        <f t="shared" si="511"/>
        <v/>
      </c>
      <c r="O2991" s="356" t="str">
        <f t="shared" si="512"/>
        <v/>
      </c>
      <c r="P2991" s="353" t="str">
        <f t="shared" si="513"/>
        <v/>
      </c>
      <c r="Q2991" s="356">
        <f t="shared" si="514"/>
        <v>306</v>
      </c>
      <c r="R2991" s="356">
        <f t="shared" si="515"/>
        <v>2603</v>
      </c>
      <c r="S2991" s="356">
        <f t="shared" si="516"/>
        <v>2603</v>
      </c>
    </row>
    <row r="2992" spans="1:19" ht="13.5" thickBot="1" x14ac:dyDescent="0.25">
      <c r="A2992" s="353"/>
      <c r="B2992" s="353"/>
      <c r="C2992" s="353"/>
      <c r="E2992" s="353"/>
      <c r="F2992" s="353"/>
      <c r="I2992" s="19" t="str">
        <f t="shared" si="506"/>
        <v>N</v>
      </c>
      <c r="J2992" s="19" t="str">
        <f t="shared" si="507"/>
        <v>N</v>
      </c>
      <c r="K2992" s="19" t="str">
        <f t="shared" si="508"/>
        <v>zzzz</v>
      </c>
      <c r="L2992" s="19" t="str">
        <f t="shared" si="509"/>
        <v/>
      </c>
      <c r="M2992" s="353" t="str">
        <f t="shared" si="510"/>
        <v/>
      </c>
      <c r="N2992" s="356" t="str">
        <f t="shared" si="511"/>
        <v/>
      </c>
      <c r="O2992" s="356" t="str">
        <f t="shared" si="512"/>
        <v/>
      </c>
      <c r="P2992" s="353" t="str">
        <f t="shared" si="513"/>
        <v/>
      </c>
      <c r="Q2992" s="356">
        <f t="shared" si="514"/>
        <v>307</v>
      </c>
      <c r="R2992" s="356">
        <f t="shared" si="515"/>
        <v>2604</v>
      </c>
      <c r="S2992" s="356">
        <f t="shared" si="516"/>
        <v>2604</v>
      </c>
    </row>
    <row r="2993" spans="1:19" ht="13.5" thickBot="1" x14ac:dyDescent="0.25">
      <c r="A2993" s="353"/>
      <c r="B2993" s="353"/>
      <c r="C2993" s="353"/>
      <c r="E2993" s="353"/>
      <c r="F2993" s="353"/>
      <c r="I2993" s="19" t="str">
        <f t="shared" si="506"/>
        <v>N</v>
      </c>
      <c r="J2993" s="19" t="str">
        <f t="shared" si="507"/>
        <v>N</v>
      </c>
      <c r="K2993" s="19" t="str">
        <f t="shared" si="508"/>
        <v>zzzz</v>
      </c>
      <c r="L2993" s="19" t="str">
        <f t="shared" si="509"/>
        <v/>
      </c>
      <c r="M2993" s="353" t="str">
        <f t="shared" si="510"/>
        <v/>
      </c>
      <c r="N2993" s="356" t="str">
        <f t="shared" si="511"/>
        <v/>
      </c>
      <c r="O2993" s="356" t="str">
        <f t="shared" si="512"/>
        <v/>
      </c>
      <c r="P2993" s="353" t="str">
        <f t="shared" si="513"/>
        <v/>
      </c>
      <c r="Q2993" s="356">
        <f t="shared" si="514"/>
        <v>308</v>
      </c>
      <c r="R2993" s="356">
        <f t="shared" si="515"/>
        <v>2605</v>
      </c>
      <c r="S2993" s="356">
        <f t="shared" si="516"/>
        <v>2605</v>
      </c>
    </row>
    <row r="2994" spans="1:19" ht="13.5" thickBot="1" x14ac:dyDescent="0.25">
      <c r="A2994" s="353"/>
      <c r="B2994" s="353"/>
      <c r="C2994" s="353"/>
      <c r="E2994" s="353"/>
      <c r="F2994" s="353"/>
      <c r="I2994" s="19" t="str">
        <f t="shared" si="506"/>
        <v>N</v>
      </c>
      <c r="J2994" s="19" t="str">
        <f t="shared" si="507"/>
        <v>N</v>
      </c>
      <c r="K2994" s="19" t="str">
        <f t="shared" si="508"/>
        <v>zzzz</v>
      </c>
      <c r="L2994" s="19" t="str">
        <f t="shared" si="509"/>
        <v/>
      </c>
      <c r="M2994" s="353" t="str">
        <f t="shared" si="510"/>
        <v/>
      </c>
      <c r="N2994" s="356" t="str">
        <f t="shared" si="511"/>
        <v/>
      </c>
      <c r="O2994" s="356" t="str">
        <f t="shared" si="512"/>
        <v/>
      </c>
      <c r="P2994" s="353" t="str">
        <f t="shared" si="513"/>
        <v/>
      </c>
      <c r="Q2994" s="356">
        <f t="shared" si="514"/>
        <v>309</v>
      </c>
      <c r="R2994" s="356">
        <f t="shared" si="515"/>
        <v>2606</v>
      </c>
      <c r="S2994" s="356">
        <f t="shared" si="516"/>
        <v>2606</v>
      </c>
    </row>
    <row r="2995" spans="1:19" ht="13.5" thickBot="1" x14ac:dyDescent="0.25">
      <c r="A2995" s="353"/>
      <c r="B2995" s="353"/>
      <c r="C2995" s="353"/>
      <c r="E2995" s="353"/>
      <c r="F2995" s="353"/>
      <c r="I2995" s="19" t="str">
        <f t="shared" si="506"/>
        <v>N</v>
      </c>
      <c r="J2995" s="19" t="str">
        <f t="shared" si="507"/>
        <v>N</v>
      </c>
      <c r="K2995" s="19" t="str">
        <f t="shared" si="508"/>
        <v>zzzz</v>
      </c>
      <c r="L2995" s="19" t="str">
        <f t="shared" si="509"/>
        <v/>
      </c>
      <c r="M2995" s="353" t="str">
        <f t="shared" si="510"/>
        <v/>
      </c>
      <c r="N2995" s="356" t="str">
        <f t="shared" si="511"/>
        <v/>
      </c>
      <c r="O2995" s="356" t="str">
        <f t="shared" si="512"/>
        <v/>
      </c>
      <c r="P2995" s="353" t="str">
        <f t="shared" si="513"/>
        <v/>
      </c>
      <c r="Q2995" s="356">
        <f t="shared" si="514"/>
        <v>310</v>
      </c>
      <c r="R2995" s="356">
        <f t="shared" si="515"/>
        <v>2607</v>
      </c>
      <c r="S2995" s="356">
        <f t="shared" si="516"/>
        <v>2607</v>
      </c>
    </row>
    <row r="2996" spans="1:19" ht="13.5" thickBot="1" x14ac:dyDescent="0.25">
      <c r="A2996" s="353"/>
      <c r="B2996" s="353"/>
      <c r="C2996" s="353"/>
      <c r="E2996" s="353"/>
      <c r="F2996" s="353"/>
      <c r="I2996" s="19" t="str">
        <f t="shared" si="506"/>
        <v>N</v>
      </c>
      <c r="J2996" s="19" t="str">
        <f t="shared" si="507"/>
        <v>N</v>
      </c>
      <c r="K2996" s="19" t="str">
        <f t="shared" si="508"/>
        <v>zzzz</v>
      </c>
      <c r="L2996" s="19" t="str">
        <f t="shared" si="509"/>
        <v/>
      </c>
      <c r="M2996" s="353" t="str">
        <f t="shared" si="510"/>
        <v/>
      </c>
      <c r="N2996" s="356" t="str">
        <f t="shared" si="511"/>
        <v/>
      </c>
      <c r="O2996" s="356" t="str">
        <f t="shared" si="512"/>
        <v/>
      </c>
      <c r="P2996" s="353" t="str">
        <f t="shared" si="513"/>
        <v/>
      </c>
      <c r="Q2996" s="356">
        <f t="shared" si="514"/>
        <v>311</v>
      </c>
      <c r="R2996" s="356">
        <f t="shared" si="515"/>
        <v>2608</v>
      </c>
      <c r="S2996" s="356">
        <f t="shared" si="516"/>
        <v>2608</v>
      </c>
    </row>
    <row r="2997" spans="1:19" ht="13.5" thickBot="1" x14ac:dyDescent="0.25">
      <c r="A2997" s="353"/>
      <c r="B2997" s="353"/>
      <c r="C2997" s="353"/>
      <c r="E2997" s="353"/>
      <c r="F2997" s="353"/>
      <c r="I2997" s="19" t="str">
        <f t="shared" si="506"/>
        <v>N</v>
      </c>
      <c r="J2997" s="19" t="str">
        <f t="shared" si="507"/>
        <v>N</v>
      </c>
      <c r="K2997" s="19" t="str">
        <f t="shared" si="508"/>
        <v>zzzz</v>
      </c>
      <c r="L2997" s="19" t="str">
        <f t="shared" si="509"/>
        <v/>
      </c>
      <c r="M2997" s="353" t="str">
        <f t="shared" si="510"/>
        <v/>
      </c>
      <c r="N2997" s="356" t="str">
        <f t="shared" si="511"/>
        <v/>
      </c>
      <c r="O2997" s="356" t="str">
        <f t="shared" si="512"/>
        <v/>
      </c>
      <c r="P2997" s="353" t="str">
        <f t="shared" si="513"/>
        <v/>
      </c>
      <c r="Q2997" s="356">
        <f t="shared" si="514"/>
        <v>312</v>
      </c>
      <c r="R2997" s="356">
        <f t="shared" si="515"/>
        <v>2609</v>
      </c>
      <c r="S2997" s="356">
        <f t="shared" si="516"/>
        <v>2609</v>
      </c>
    </row>
    <row r="2998" spans="1:19" ht="13.5" thickBot="1" x14ac:dyDescent="0.25">
      <c r="A2998" s="353"/>
      <c r="B2998" s="353"/>
      <c r="C2998" s="353"/>
      <c r="E2998" s="353"/>
      <c r="F2998" s="353"/>
      <c r="I2998" s="19" t="str">
        <f t="shared" si="506"/>
        <v>N</v>
      </c>
      <c r="J2998" s="19" t="str">
        <f t="shared" si="507"/>
        <v>N</v>
      </c>
      <c r="K2998" s="19" t="str">
        <f t="shared" si="508"/>
        <v>zzzz</v>
      </c>
      <c r="L2998" s="19" t="str">
        <f t="shared" si="509"/>
        <v/>
      </c>
      <c r="M2998" s="353" t="str">
        <f t="shared" si="510"/>
        <v/>
      </c>
      <c r="N2998" s="356" t="str">
        <f t="shared" si="511"/>
        <v/>
      </c>
      <c r="O2998" s="356" t="str">
        <f t="shared" si="512"/>
        <v/>
      </c>
      <c r="P2998" s="353" t="str">
        <f t="shared" si="513"/>
        <v/>
      </c>
      <c r="Q2998" s="356">
        <f t="shared" si="514"/>
        <v>313</v>
      </c>
      <c r="R2998" s="356">
        <f t="shared" si="515"/>
        <v>2610</v>
      </c>
      <c r="S2998" s="356">
        <f t="shared" si="516"/>
        <v>2610</v>
      </c>
    </row>
    <row r="2999" spans="1:19" ht="13.5" thickBot="1" x14ac:dyDescent="0.25">
      <c r="A2999" s="353"/>
      <c r="B2999" s="353"/>
      <c r="C2999" s="353"/>
      <c r="E2999" s="353"/>
      <c r="F2999" s="353"/>
      <c r="I2999" s="19" t="str">
        <f t="shared" si="506"/>
        <v>N</v>
      </c>
      <c r="J2999" s="19" t="str">
        <f t="shared" si="507"/>
        <v>N</v>
      </c>
      <c r="K2999" s="19" t="str">
        <f t="shared" si="508"/>
        <v>zzzz</v>
      </c>
      <c r="L2999" s="19" t="str">
        <f t="shared" si="509"/>
        <v/>
      </c>
      <c r="M2999" s="353" t="str">
        <f t="shared" si="510"/>
        <v/>
      </c>
      <c r="N2999" s="356" t="str">
        <f t="shared" si="511"/>
        <v/>
      </c>
      <c r="O2999" s="356" t="str">
        <f t="shared" si="512"/>
        <v/>
      </c>
      <c r="P2999" s="353" t="str">
        <f t="shared" si="513"/>
        <v/>
      </c>
      <c r="Q2999" s="356">
        <f t="shared" si="514"/>
        <v>314</v>
      </c>
      <c r="R2999" s="356">
        <f t="shared" si="515"/>
        <v>2611</v>
      </c>
      <c r="S2999" s="356">
        <f t="shared" si="516"/>
        <v>2611</v>
      </c>
    </row>
    <row r="3000" spans="1:19" ht="13.5" thickBot="1" x14ac:dyDescent="0.25">
      <c r="A3000" s="353"/>
      <c r="B3000" s="353"/>
      <c r="C3000" s="353"/>
      <c r="E3000" s="353"/>
      <c r="F3000" s="353"/>
      <c r="I3000" s="19" t="str">
        <f t="shared" si="506"/>
        <v>N</v>
      </c>
      <c r="J3000" s="19" t="str">
        <f t="shared" si="507"/>
        <v>N</v>
      </c>
      <c r="K3000" s="19" t="str">
        <f t="shared" si="508"/>
        <v>zzzz</v>
      </c>
      <c r="L3000" s="19" t="str">
        <f t="shared" si="509"/>
        <v/>
      </c>
      <c r="M3000" s="353" t="str">
        <f t="shared" si="510"/>
        <v/>
      </c>
      <c r="N3000" s="356" t="str">
        <f t="shared" si="511"/>
        <v/>
      </c>
      <c r="O3000" s="356" t="str">
        <f t="shared" si="512"/>
        <v/>
      </c>
      <c r="P3000" s="353" t="str">
        <f t="shared" si="513"/>
        <v/>
      </c>
      <c r="Q3000" s="356">
        <f t="shared" si="514"/>
        <v>315</v>
      </c>
      <c r="R3000" s="356">
        <f t="shared" si="515"/>
        <v>2612</v>
      </c>
      <c r="S3000" s="356">
        <f t="shared" si="516"/>
        <v>2612</v>
      </c>
    </row>
    <row r="3001" spans="1:19" ht="13.5" thickBot="1" x14ac:dyDescent="0.25">
      <c r="A3001" s="353"/>
      <c r="B3001" s="353"/>
      <c r="C3001" s="353"/>
      <c r="E3001" s="353"/>
      <c r="F3001" s="353"/>
      <c r="I3001" s="19" t="str">
        <f t="shared" si="506"/>
        <v>N</v>
      </c>
      <c r="J3001" s="19" t="str">
        <f t="shared" si="507"/>
        <v>N</v>
      </c>
      <c r="K3001" s="19" t="str">
        <f t="shared" si="508"/>
        <v>zzzz</v>
      </c>
      <c r="L3001" s="19" t="str">
        <f t="shared" si="509"/>
        <v/>
      </c>
      <c r="M3001" s="353" t="str">
        <f t="shared" si="510"/>
        <v/>
      </c>
      <c r="N3001" s="356" t="str">
        <f t="shared" si="511"/>
        <v/>
      </c>
      <c r="O3001" s="356" t="str">
        <f t="shared" si="512"/>
        <v/>
      </c>
      <c r="P3001" s="353" t="str">
        <f t="shared" si="513"/>
        <v/>
      </c>
      <c r="Q3001" s="356">
        <f t="shared" si="514"/>
        <v>316</v>
      </c>
      <c r="R3001" s="356">
        <f t="shared" si="515"/>
        <v>2613</v>
      </c>
      <c r="S3001" s="356">
        <f t="shared" si="516"/>
        <v>2613</v>
      </c>
    </row>
    <row r="3002" spans="1:19" ht="13.5" thickBot="1" x14ac:dyDescent="0.25">
      <c r="A3002" s="353"/>
      <c r="B3002" s="353"/>
      <c r="C3002" s="353"/>
      <c r="E3002" s="353"/>
      <c r="F3002" s="353"/>
      <c r="I3002" s="19" t="str">
        <f t="shared" si="506"/>
        <v>N</v>
      </c>
      <c r="J3002" s="19" t="str">
        <f t="shared" si="507"/>
        <v>N</v>
      </c>
      <c r="K3002" s="19" t="str">
        <f t="shared" si="508"/>
        <v>zzzz</v>
      </c>
      <c r="L3002" s="19" t="str">
        <f t="shared" si="509"/>
        <v/>
      </c>
      <c r="M3002" s="353" t="str">
        <f t="shared" si="510"/>
        <v/>
      </c>
      <c r="N3002" s="356" t="str">
        <f t="shared" si="511"/>
        <v/>
      </c>
      <c r="O3002" s="356" t="str">
        <f t="shared" si="512"/>
        <v/>
      </c>
      <c r="P3002" s="353" t="str">
        <f t="shared" si="513"/>
        <v/>
      </c>
      <c r="Q3002" s="356">
        <f t="shared" si="514"/>
        <v>317</v>
      </c>
      <c r="R3002" s="356">
        <f t="shared" si="515"/>
        <v>2614</v>
      </c>
      <c r="S3002" s="356">
        <f t="shared" si="516"/>
        <v>2614</v>
      </c>
    </row>
    <row r="3003" spans="1:19" ht="13.5" thickBot="1" x14ac:dyDescent="0.25">
      <c r="A3003" s="353"/>
      <c r="B3003" s="353"/>
      <c r="C3003" s="353"/>
      <c r="E3003" s="353"/>
      <c r="F3003" s="353"/>
      <c r="I3003" s="19" t="str">
        <f t="shared" si="506"/>
        <v>N</v>
      </c>
      <c r="J3003" s="19" t="str">
        <f t="shared" si="507"/>
        <v>N</v>
      </c>
      <c r="K3003" s="19" t="str">
        <f t="shared" si="508"/>
        <v>zzzz</v>
      </c>
      <c r="L3003" s="19" t="str">
        <f t="shared" si="509"/>
        <v/>
      </c>
      <c r="M3003" s="353" t="str">
        <f t="shared" si="510"/>
        <v/>
      </c>
      <c r="N3003" s="356" t="str">
        <f t="shared" si="511"/>
        <v/>
      </c>
      <c r="O3003" s="356" t="str">
        <f t="shared" si="512"/>
        <v/>
      </c>
      <c r="P3003" s="353" t="str">
        <f t="shared" si="513"/>
        <v/>
      </c>
      <c r="Q3003" s="356">
        <f t="shared" si="514"/>
        <v>318</v>
      </c>
      <c r="R3003" s="356">
        <f t="shared" si="515"/>
        <v>2615</v>
      </c>
      <c r="S3003" s="356">
        <f t="shared" si="516"/>
        <v>2615</v>
      </c>
    </row>
    <row r="3004" spans="1:19" ht="13.5" thickBot="1" x14ac:dyDescent="0.25">
      <c r="A3004" s="353"/>
      <c r="B3004" s="353"/>
      <c r="C3004" s="353"/>
      <c r="E3004" s="353"/>
      <c r="F3004" s="353"/>
      <c r="I3004" s="19" t="str">
        <f t="shared" si="506"/>
        <v>N</v>
      </c>
      <c r="J3004" s="19" t="str">
        <f t="shared" si="507"/>
        <v>N</v>
      </c>
      <c r="K3004" s="19" t="str">
        <f t="shared" si="508"/>
        <v>zzzz</v>
      </c>
      <c r="L3004" s="19" t="str">
        <f t="shared" si="509"/>
        <v/>
      </c>
      <c r="M3004" s="353" t="str">
        <f t="shared" si="510"/>
        <v/>
      </c>
      <c r="N3004" s="356" t="str">
        <f t="shared" si="511"/>
        <v/>
      </c>
      <c r="O3004" s="356" t="str">
        <f t="shared" si="512"/>
        <v/>
      </c>
      <c r="P3004" s="353" t="str">
        <f t="shared" si="513"/>
        <v/>
      </c>
      <c r="Q3004" s="356">
        <f t="shared" si="514"/>
        <v>319</v>
      </c>
      <c r="R3004" s="356">
        <f t="shared" si="515"/>
        <v>2616</v>
      </c>
      <c r="S3004" s="356">
        <f t="shared" si="516"/>
        <v>2616</v>
      </c>
    </row>
    <row r="3005" spans="1:19" ht="13.5" thickBot="1" x14ac:dyDescent="0.25">
      <c r="A3005" s="353"/>
      <c r="B3005" s="353"/>
      <c r="C3005" s="353"/>
      <c r="E3005" s="353"/>
      <c r="F3005" s="353"/>
      <c r="I3005" s="19" t="str">
        <f t="shared" si="506"/>
        <v>N</v>
      </c>
      <c r="J3005" s="19" t="str">
        <f t="shared" si="507"/>
        <v>N</v>
      </c>
      <c r="K3005" s="19" t="str">
        <f t="shared" si="508"/>
        <v>zzzz</v>
      </c>
      <c r="L3005" s="19" t="str">
        <f t="shared" si="509"/>
        <v/>
      </c>
      <c r="M3005" s="353" t="str">
        <f t="shared" si="510"/>
        <v/>
      </c>
      <c r="N3005" s="356" t="str">
        <f t="shared" si="511"/>
        <v/>
      </c>
      <c r="O3005" s="356" t="str">
        <f t="shared" si="512"/>
        <v/>
      </c>
      <c r="P3005" s="353" t="str">
        <f t="shared" si="513"/>
        <v/>
      </c>
      <c r="Q3005" s="356">
        <f t="shared" si="514"/>
        <v>320</v>
      </c>
      <c r="R3005" s="356">
        <f t="shared" si="515"/>
        <v>2617</v>
      </c>
      <c r="S3005" s="356">
        <f t="shared" si="516"/>
        <v>2617</v>
      </c>
    </row>
    <row r="3006" spans="1:19" ht="13.5" thickBot="1" x14ac:dyDescent="0.25">
      <c r="A3006" s="353"/>
      <c r="B3006" s="353"/>
      <c r="C3006" s="353"/>
      <c r="E3006" s="353"/>
      <c r="F3006" s="353"/>
      <c r="I3006" s="19" t="str">
        <f t="shared" si="506"/>
        <v>N</v>
      </c>
      <c r="J3006" s="19" t="str">
        <f t="shared" si="507"/>
        <v>N</v>
      </c>
      <c r="K3006" s="19" t="str">
        <f t="shared" si="508"/>
        <v>zzzz</v>
      </c>
      <c r="L3006" s="19" t="str">
        <f t="shared" si="509"/>
        <v/>
      </c>
      <c r="M3006" s="353" t="str">
        <f t="shared" si="510"/>
        <v/>
      </c>
      <c r="N3006" s="356" t="str">
        <f t="shared" si="511"/>
        <v/>
      </c>
      <c r="O3006" s="356" t="str">
        <f t="shared" si="512"/>
        <v/>
      </c>
      <c r="P3006" s="353" t="str">
        <f t="shared" si="513"/>
        <v/>
      </c>
      <c r="Q3006" s="356">
        <f t="shared" si="514"/>
        <v>321</v>
      </c>
      <c r="R3006" s="356">
        <f t="shared" si="515"/>
        <v>2618</v>
      </c>
      <c r="S3006" s="356">
        <f t="shared" si="516"/>
        <v>2618</v>
      </c>
    </row>
    <row r="3007" spans="1:19" ht="13.5" thickBot="1" x14ac:dyDescent="0.25">
      <c r="A3007" s="353"/>
      <c r="B3007" s="353"/>
      <c r="C3007" s="353"/>
      <c r="E3007" s="353"/>
      <c r="F3007" s="353"/>
      <c r="I3007" s="19" t="str">
        <f t="shared" si="506"/>
        <v>N</v>
      </c>
      <c r="J3007" s="19" t="str">
        <f t="shared" si="507"/>
        <v>N</v>
      </c>
      <c r="K3007" s="19" t="str">
        <f t="shared" si="508"/>
        <v>zzzz</v>
      </c>
      <c r="L3007" s="19" t="str">
        <f t="shared" si="509"/>
        <v/>
      </c>
      <c r="M3007" s="353" t="str">
        <f t="shared" si="510"/>
        <v/>
      </c>
      <c r="N3007" s="356" t="str">
        <f t="shared" si="511"/>
        <v/>
      </c>
      <c r="O3007" s="356" t="str">
        <f t="shared" si="512"/>
        <v/>
      </c>
      <c r="P3007" s="353" t="str">
        <f t="shared" si="513"/>
        <v/>
      </c>
      <c r="Q3007" s="356">
        <f t="shared" si="514"/>
        <v>322</v>
      </c>
      <c r="R3007" s="356">
        <f t="shared" si="515"/>
        <v>2619</v>
      </c>
      <c r="S3007" s="356">
        <f t="shared" si="516"/>
        <v>2619</v>
      </c>
    </row>
    <row r="3008" spans="1:19" ht="13.5" thickBot="1" x14ac:dyDescent="0.25">
      <c r="A3008" s="353"/>
      <c r="B3008" s="353"/>
      <c r="C3008" s="353"/>
      <c r="E3008" s="353"/>
      <c r="F3008" s="353"/>
      <c r="I3008" s="19" t="str">
        <f t="shared" si="506"/>
        <v>N</v>
      </c>
      <c r="J3008" s="19" t="str">
        <f t="shared" si="507"/>
        <v>N</v>
      </c>
      <c r="K3008" s="19" t="str">
        <f t="shared" si="508"/>
        <v>zzzz</v>
      </c>
      <c r="L3008" s="19" t="str">
        <f t="shared" si="509"/>
        <v/>
      </c>
      <c r="M3008" s="353" t="str">
        <f t="shared" si="510"/>
        <v/>
      </c>
      <c r="N3008" s="356" t="str">
        <f t="shared" si="511"/>
        <v/>
      </c>
      <c r="O3008" s="356" t="str">
        <f t="shared" si="512"/>
        <v/>
      </c>
      <c r="P3008" s="353" t="str">
        <f t="shared" si="513"/>
        <v/>
      </c>
      <c r="Q3008" s="356">
        <f t="shared" si="514"/>
        <v>323</v>
      </c>
      <c r="R3008" s="356">
        <f t="shared" si="515"/>
        <v>2620</v>
      </c>
      <c r="S3008" s="356">
        <f t="shared" si="516"/>
        <v>2620</v>
      </c>
    </row>
    <row r="3009" spans="1:19" ht="13.5" thickBot="1" x14ac:dyDescent="0.25">
      <c r="A3009" s="353"/>
      <c r="B3009" s="353"/>
      <c r="C3009" s="353"/>
      <c r="E3009" s="353"/>
      <c r="F3009" s="353"/>
      <c r="I3009" s="19" t="str">
        <f t="shared" si="506"/>
        <v>N</v>
      </c>
      <c r="J3009" s="19" t="str">
        <f t="shared" si="507"/>
        <v>N</v>
      </c>
      <c r="K3009" s="19" t="str">
        <f t="shared" si="508"/>
        <v>zzzz</v>
      </c>
      <c r="L3009" s="19" t="str">
        <f t="shared" si="509"/>
        <v/>
      </c>
      <c r="M3009" s="353" t="str">
        <f t="shared" si="510"/>
        <v/>
      </c>
      <c r="N3009" s="356" t="str">
        <f t="shared" si="511"/>
        <v/>
      </c>
      <c r="O3009" s="356" t="str">
        <f t="shared" si="512"/>
        <v/>
      </c>
      <c r="P3009" s="353" t="str">
        <f t="shared" si="513"/>
        <v/>
      </c>
      <c r="Q3009" s="356">
        <f t="shared" si="514"/>
        <v>324</v>
      </c>
      <c r="R3009" s="356">
        <f t="shared" si="515"/>
        <v>2621</v>
      </c>
      <c r="S3009" s="356">
        <f t="shared" si="516"/>
        <v>2621</v>
      </c>
    </row>
    <row r="3010" spans="1:19" ht="13.5" thickBot="1" x14ac:dyDescent="0.25">
      <c r="A3010" s="353"/>
      <c r="B3010" s="353"/>
      <c r="C3010" s="353"/>
      <c r="E3010" s="353"/>
      <c r="F3010" s="353"/>
      <c r="I3010" s="19" t="str">
        <f t="shared" ref="I3010:I3073" si="517">IF((LEN(A3010)&gt;2),"J","N")</f>
        <v>N</v>
      </c>
      <c r="J3010" s="19" t="str">
        <f t="shared" ref="J3010:J3073" si="518">IF((D3010&gt;0),"J","N")</f>
        <v>N</v>
      </c>
      <c r="K3010" s="19" t="str">
        <f t="shared" ref="K3010:K3073" si="519">IF((D3010&gt;0),(MID(D3010,1,2)),"zzzz")</f>
        <v>zzzz</v>
      </c>
      <c r="L3010" s="19" t="str">
        <f t="shared" ref="L3010:L3073" si="520">MID(A3010,1,2)</f>
        <v/>
      </c>
      <c r="M3010" s="353" t="str">
        <f t="shared" ref="M3010:M3073" si="521">MID(A3010,3,1)</f>
        <v/>
      </c>
      <c r="N3010" s="356" t="str">
        <f t="shared" ref="N3010:N3073" si="522">IF(A3010=A3011,"",Q3010)</f>
        <v/>
      </c>
      <c r="O3010" s="356" t="str">
        <f t="shared" ref="O3010:O3073" si="523">IF(D3010=D3011,"",R3010)</f>
        <v/>
      </c>
      <c r="P3010" s="353" t="str">
        <f t="shared" ref="P3010:P3073" si="524">IF(K3010=K3011,"",S3010)</f>
        <v/>
      </c>
      <c r="Q3010" s="356">
        <f t="shared" ref="Q3010:Q3073" si="525">IF(A3010=A3009,Q3009+ 1,1)</f>
        <v>325</v>
      </c>
      <c r="R3010" s="356">
        <f t="shared" ref="R3010:R3073" si="526">IF(D3010=D3009,R3009+ 1,1)</f>
        <v>2622</v>
      </c>
      <c r="S3010" s="356">
        <f t="shared" ref="S3010:S3073" si="527">IF(K3010=K3009,S3009+ 1,1)</f>
        <v>2622</v>
      </c>
    </row>
    <row r="3011" spans="1:19" ht="13.5" thickBot="1" x14ac:dyDescent="0.25">
      <c r="A3011" s="353"/>
      <c r="B3011" s="353"/>
      <c r="C3011" s="353"/>
      <c r="E3011" s="353"/>
      <c r="F3011" s="353"/>
      <c r="I3011" s="19" t="str">
        <f t="shared" si="517"/>
        <v>N</v>
      </c>
      <c r="J3011" s="19" t="str">
        <f t="shared" si="518"/>
        <v>N</v>
      </c>
      <c r="K3011" s="19" t="str">
        <f t="shared" si="519"/>
        <v>zzzz</v>
      </c>
      <c r="L3011" s="19" t="str">
        <f t="shared" si="520"/>
        <v/>
      </c>
      <c r="M3011" s="353" t="str">
        <f t="shared" si="521"/>
        <v/>
      </c>
      <c r="N3011" s="356" t="str">
        <f t="shared" si="522"/>
        <v/>
      </c>
      <c r="O3011" s="356" t="str">
        <f t="shared" si="523"/>
        <v/>
      </c>
      <c r="P3011" s="353" t="str">
        <f t="shared" si="524"/>
        <v/>
      </c>
      <c r="Q3011" s="356">
        <f t="shared" si="525"/>
        <v>326</v>
      </c>
      <c r="R3011" s="356">
        <f t="shared" si="526"/>
        <v>2623</v>
      </c>
      <c r="S3011" s="356">
        <f t="shared" si="527"/>
        <v>2623</v>
      </c>
    </row>
    <row r="3012" spans="1:19" ht="13.5" thickBot="1" x14ac:dyDescent="0.25">
      <c r="A3012" s="353"/>
      <c r="B3012" s="353"/>
      <c r="C3012" s="353"/>
      <c r="E3012" s="353"/>
      <c r="F3012" s="353"/>
      <c r="I3012" s="19" t="str">
        <f t="shared" si="517"/>
        <v>N</v>
      </c>
      <c r="J3012" s="19" t="str">
        <f t="shared" si="518"/>
        <v>N</v>
      </c>
      <c r="K3012" s="19" t="str">
        <f t="shared" si="519"/>
        <v>zzzz</v>
      </c>
      <c r="L3012" s="19" t="str">
        <f t="shared" si="520"/>
        <v/>
      </c>
      <c r="M3012" s="353" t="str">
        <f t="shared" si="521"/>
        <v/>
      </c>
      <c r="N3012" s="356" t="str">
        <f t="shared" si="522"/>
        <v/>
      </c>
      <c r="O3012" s="356" t="str">
        <f t="shared" si="523"/>
        <v/>
      </c>
      <c r="P3012" s="353" t="str">
        <f t="shared" si="524"/>
        <v/>
      </c>
      <c r="Q3012" s="356">
        <f t="shared" si="525"/>
        <v>327</v>
      </c>
      <c r="R3012" s="356">
        <f t="shared" si="526"/>
        <v>2624</v>
      </c>
      <c r="S3012" s="356">
        <f t="shared" si="527"/>
        <v>2624</v>
      </c>
    </row>
    <row r="3013" spans="1:19" ht="13.5" thickBot="1" x14ac:dyDescent="0.25">
      <c r="A3013" s="353"/>
      <c r="B3013" s="353"/>
      <c r="C3013" s="353"/>
      <c r="E3013" s="353"/>
      <c r="F3013" s="353"/>
      <c r="I3013" s="19" t="str">
        <f t="shared" si="517"/>
        <v>N</v>
      </c>
      <c r="J3013" s="19" t="str">
        <f t="shared" si="518"/>
        <v>N</v>
      </c>
      <c r="K3013" s="19" t="str">
        <f t="shared" si="519"/>
        <v>zzzz</v>
      </c>
      <c r="L3013" s="19" t="str">
        <f t="shared" si="520"/>
        <v/>
      </c>
      <c r="M3013" s="19" t="str">
        <f t="shared" si="521"/>
        <v/>
      </c>
      <c r="N3013" s="355" t="str">
        <f t="shared" si="522"/>
        <v/>
      </c>
      <c r="O3013" s="355" t="str">
        <f t="shared" si="523"/>
        <v/>
      </c>
      <c r="P3013" s="19" t="str">
        <f t="shared" si="524"/>
        <v/>
      </c>
      <c r="Q3013" s="355">
        <f t="shared" si="525"/>
        <v>328</v>
      </c>
      <c r="R3013" s="355">
        <f t="shared" si="526"/>
        <v>2625</v>
      </c>
      <c r="S3013" s="355">
        <f t="shared" si="527"/>
        <v>2625</v>
      </c>
    </row>
    <row r="3014" spans="1:19" ht="13.5" thickBot="1" x14ac:dyDescent="0.25">
      <c r="A3014" s="19"/>
      <c r="B3014" s="19"/>
      <c r="C3014" s="19"/>
      <c r="E3014" s="353"/>
      <c r="F3014" s="19"/>
      <c r="I3014" s="19" t="str">
        <f t="shared" si="517"/>
        <v>N</v>
      </c>
      <c r="J3014" s="19" t="str">
        <f t="shared" si="518"/>
        <v>N</v>
      </c>
      <c r="K3014" s="19" t="str">
        <f t="shared" si="519"/>
        <v>zzzz</v>
      </c>
      <c r="L3014" s="19" t="str">
        <f t="shared" si="520"/>
        <v/>
      </c>
      <c r="M3014" s="19" t="str">
        <f t="shared" si="521"/>
        <v/>
      </c>
      <c r="N3014" s="355" t="str">
        <f t="shared" si="522"/>
        <v/>
      </c>
      <c r="O3014" s="355" t="str">
        <f t="shared" si="523"/>
        <v/>
      </c>
      <c r="P3014" s="19" t="str">
        <f t="shared" si="524"/>
        <v/>
      </c>
      <c r="Q3014" s="355">
        <f t="shared" si="525"/>
        <v>329</v>
      </c>
      <c r="R3014" s="355">
        <f t="shared" si="526"/>
        <v>2626</v>
      </c>
      <c r="S3014" s="355">
        <f t="shared" si="527"/>
        <v>2626</v>
      </c>
    </row>
    <row r="3015" spans="1:19" ht="13.5" thickBot="1" x14ac:dyDescent="0.25">
      <c r="A3015" s="19"/>
      <c r="B3015" s="19"/>
      <c r="C3015" s="19"/>
      <c r="E3015" s="353"/>
      <c r="F3015" s="19"/>
      <c r="I3015" s="19" t="str">
        <f t="shared" si="517"/>
        <v>N</v>
      </c>
      <c r="J3015" s="19" t="str">
        <f t="shared" si="518"/>
        <v>N</v>
      </c>
      <c r="K3015" s="19" t="str">
        <f t="shared" si="519"/>
        <v>zzzz</v>
      </c>
      <c r="L3015" s="19" t="str">
        <f t="shared" si="520"/>
        <v/>
      </c>
      <c r="M3015" s="19" t="str">
        <f t="shared" si="521"/>
        <v/>
      </c>
      <c r="N3015" s="355" t="str">
        <f t="shared" si="522"/>
        <v/>
      </c>
      <c r="O3015" s="355" t="str">
        <f t="shared" si="523"/>
        <v/>
      </c>
      <c r="P3015" s="19" t="str">
        <f t="shared" si="524"/>
        <v/>
      </c>
      <c r="Q3015" s="355">
        <f t="shared" si="525"/>
        <v>330</v>
      </c>
      <c r="R3015" s="355">
        <f t="shared" si="526"/>
        <v>2627</v>
      </c>
      <c r="S3015" s="355">
        <f t="shared" si="527"/>
        <v>2627</v>
      </c>
    </row>
    <row r="3016" spans="1:19" ht="13.5" thickBot="1" x14ac:dyDescent="0.25">
      <c r="A3016" s="19"/>
      <c r="B3016" s="19"/>
      <c r="C3016" s="19"/>
      <c r="E3016" s="353"/>
      <c r="F3016" s="19"/>
      <c r="I3016" s="19" t="str">
        <f t="shared" si="517"/>
        <v>N</v>
      </c>
      <c r="J3016" s="19" t="str">
        <f t="shared" si="518"/>
        <v>N</v>
      </c>
      <c r="K3016" s="19" t="str">
        <f t="shared" si="519"/>
        <v>zzzz</v>
      </c>
      <c r="L3016" s="19" t="str">
        <f t="shared" si="520"/>
        <v/>
      </c>
      <c r="M3016" s="19" t="str">
        <f t="shared" si="521"/>
        <v/>
      </c>
      <c r="N3016" s="355" t="str">
        <f t="shared" si="522"/>
        <v/>
      </c>
      <c r="O3016" s="355" t="str">
        <f t="shared" si="523"/>
        <v/>
      </c>
      <c r="P3016" s="19" t="str">
        <f t="shared" si="524"/>
        <v/>
      </c>
      <c r="Q3016" s="355">
        <f t="shared" si="525"/>
        <v>331</v>
      </c>
      <c r="R3016" s="355">
        <f t="shared" si="526"/>
        <v>2628</v>
      </c>
      <c r="S3016" s="355">
        <f t="shared" si="527"/>
        <v>2628</v>
      </c>
    </row>
    <row r="3017" spans="1:19" ht="13.5" thickBot="1" x14ac:dyDescent="0.25">
      <c r="A3017" s="19"/>
      <c r="B3017" s="19"/>
      <c r="C3017" s="19"/>
      <c r="E3017" s="353"/>
      <c r="F3017" s="19"/>
      <c r="I3017" s="19" t="str">
        <f t="shared" si="517"/>
        <v>N</v>
      </c>
      <c r="J3017" s="19" t="str">
        <f t="shared" si="518"/>
        <v>N</v>
      </c>
      <c r="K3017" s="19" t="str">
        <f t="shared" si="519"/>
        <v>zzzz</v>
      </c>
      <c r="L3017" s="19" t="str">
        <f t="shared" si="520"/>
        <v/>
      </c>
      <c r="M3017" s="19" t="str">
        <f t="shared" si="521"/>
        <v/>
      </c>
      <c r="N3017" s="355" t="str">
        <f t="shared" si="522"/>
        <v/>
      </c>
      <c r="O3017" s="355" t="str">
        <f t="shared" si="523"/>
        <v/>
      </c>
      <c r="P3017" s="19" t="str">
        <f t="shared" si="524"/>
        <v/>
      </c>
      <c r="Q3017" s="355">
        <f t="shared" si="525"/>
        <v>332</v>
      </c>
      <c r="R3017" s="355">
        <f t="shared" si="526"/>
        <v>2629</v>
      </c>
      <c r="S3017" s="355">
        <f t="shared" si="527"/>
        <v>2629</v>
      </c>
    </row>
    <row r="3018" spans="1:19" ht="13.5" thickBot="1" x14ac:dyDescent="0.25">
      <c r="A3018" s="353"/>
      <c r="B3018" s="353"/>
      <c r="C3018" s="353"/>
      <c r="E3018" s="353"/>
      <c r="F3018" s="353"/>
      <c r="I3018" s="19" t="str">
        <f t="shared" si="517"/>
        <v>N</v>
      </c>
      <c r="J3018" s="19" t="str">
        <f t="shared" si="518"/>
        <v>N</v>
      </c>
      <c r="K3018" s="19" t="str">
        <f t="shared" si="519"/>
        <v>zzzz</v>
      </c>
      <c r="L3018" s="19" t="str">
        <f t="shared" si="520"/>
        <v/>
      </c>
      <c r="M3018" s="353" t="str">
        <f t="shared" si="521"/>
        <v/>
      </c>
      <c r="N3018" s="356" t="str">
        <f t="shared" si="522"/>
        <v/>
      </c>
      <c r="O3018" s="356" t="str">
        <f t="shared" si="523"/>
        <v/>
      </c>
      <c r="P3018" s="353" t="str">
        <f t="shared" si="524"/>
        <v/>
      </c>
      <c r="Q3018" s="356">
        <f t="shared" si="525"/>
        <v>333</v>
      </c>
      <c r="R3018" s="356">
        <f t="shared" si="526"/>
        <v>2630</v>
      </c>
      <c r="S3018" s="356">
        <f t="shared" si="527"/>
        <v>2630</v>
      </c>
    </row>
    <row r="3019" spans="1:19" ht="13.5" thickBot="1" x14ac:dyDescent="0.25">
      <c r="A3019" s="19"/>
      <c r="B3019" s="19"/>
      <c r="C3019" s="19"/>
      <c r="E3019" s="353"/>
      <c r="F3019" s="19"/>
      <c r="I3019" s="19" t="str">
        <f t="shared" si="517"/>
        <v>N</v>
      </c>
      <c r="J3019" s="19" t="str">
        <f t="shared" si="518"/>
        <v>N</v>
      </c>
      <c r="K3019" s="19" t="str">
        <f t="shared" si="519"/>
        <v>zzzz</v>
      </c>
      <c r="L3019" s="19" t="str">
        <f t="shared" si="520"/>
        <v/>
      </c>
      <c r="M3019" s="19" t="str">
        <f t="shared" si="521"/>
        <v/>
      </c>
      <c r="N3019" s="355" t="str">
        <f t="shared" si="522"/>
        <v/>
      </c>
      <c r="O3019" s="355" t="str">
        <f t="shared" si="523"/>
        <v/>
      </c>
      <c r="P3019" s="19" t="str">
        <f t="shared" si="524"/>
        <v/>
      </c>
      <c r="Q3019" s="355">
        <f t="shared" si="525"/>
        <v>334</v>
      </c>
      <c r="R3019" s="355">
        <f t="shared" si="526"/>
        <v>2631</v>
      </c>
      <c r="S3019" s="355">
        <f t="shared" si="527"/>
        <v>2631</v>
      </c>
    </row>
    <row r="3020" spans="1:19" ht="13.5" thickBot="1" x14ac:dyDescent="0.25">
      <c r="A3020" s="19"/>
      <c r="B3020" s="19"/>
      <c r="C3020" s="19"/>
      <c r="E3020" s="353"/>
      <c r="F3020" s="19"/>
      <c r="I3020" s="19" t="str">
        <f t="shared" si="517"/>
        <v>N</v>
      </c>
      <c r="J3020" s="19" t="str">
        <f t="shared" si="518"/>
        <v>N</v>
      </c>
      <c r="K3020" s="19" t="str">
        <f t="shared" si="519"/>
        <v>zzzz</v>
      </c>
      <c r="L3020" s="19" t="str">
        <f t="shared" si="520"/>
        <v/>
      </c>
      <c r="M3020" s="19" t="str">
        <f t="shared" si="521"/>
        <v/>
      </c>
      <c r="N3020" s="355" t="str">
        <f t="shared" si="522"/>
        <v/>
      </c>
      <c r="O3020" s="355" t="str">
        <f t="shared" si="523"/>
        <v/>
      </c>
      <c r="P3020" s="19" t="str">
        <f t="shared" si="524"/>
        <v/>
      </c>
      <c r="Q3020" s="355">
        <f t="shared" si="525"/>
        <v>335</v>
      </c>
      <c r="R3020" s="355">
        <f t="shared" si="526"/>
        <v>2632</v>
      </c>
      <c r="S3020" s="355">
        <f t="shared" si="527"/>
        <v>2632</v>
      </c>
    </row>
    <row r="3021" spans="1:19" ht="13.5" thickBot="1" x14ac:dyDescent="0.25">
      <c r="A3021" s="19"/>
      <c r="B3021" s="19"/>
      <c r="C3021" s="19"/>
      <c r="E3021" s="353"/>
      <c r="F3021" s="19"/>
      <c r="I3021" s="19" t="str">
        <f t="shared" si="517"/>
        <v>N</v>
      </c>
      <c r="J3021" s="19" t="str">
        <f t="shared" si="518"/>
        <v>N</v>
      </c>
      <c r="K3021" s="19" t="str">
        <f t="shared" si="519"/>
        <v>zzzz</v>
      </c>
      <c r="L3021" s="19" t="str">
        <f t="shared" si="520"/>
        <v/>
      </c>
      <c r="M3021" s="19" t="str">
        <f t="shared" si="521"/>
        <v/>
      </c>
      <c r="N3021" s="355" t="str">
        <f t="shared" si="522"/>
        <v/>
      </c>
      <c r="O3021" s="355" t="str">
        <f t="shared" si="523"/>
        <v/>
      </c>
      <c r="P3021" s="19" t="str">
        <f t="shared" si="524"/>
        <v/>
      </c>
      <c r="Q3021" s="355">
        <f t="shared" si="525"/>
        <v>336</v>
      </c>
      <c r="R3021" s="355">
        <f t="shared" si="526"/>
        <v>2633</v>
      </c>
      <c r="S3021" s="355">
        <f t="shared" si="527"/>
        <v>2633</v>
      </c>
    </row>
    <row r="3022" spans="1:19" ht="13.5" thickBot="1" x14ac:dyDescent="0.25">
      <c r="A3022" s="19"/>
      <c r="B3022" s="19"/>
      <c r="C3022" s="19"/>
      <c r="E3022" s="353"/>
      <c r="F3022" s="19"/>
      <c r="I3022" s="19" t="str">
        <f t="shared" si="517"/>
        <v>N</v>
      </c>
      <c r="J3022" s="19" t="str">
        <f t="shared" si="518"/>
        <v>N</v>
      </c>
      <c r="K3022" s="19" t="str">
        <f t="shared" si="519"/>
        <v>zzzz</v>
      </c>
      <c r="L3022" s="19" t="str">
        <f t="shared" si="520"/>
        <v/>
      </c>
      <c r="M3022" s="19" t="str">
        <f t="shared" si="521"/>
        <v/>
      </c>
      <c r="N3022" s="355" t="str">
        <f t="shared" si="522"/>
        <v/>
      </c>
      <c r="O3022" s="355" t="str">
        <f t="shared" si="523"/>
        <v/>
      </c>
      <c r="P3022" s="19" t="str">
        <f t="shared" si="524"/>
        <v/>
      </c>
      <c r="Q3022" s="355">
        <f t="shared" si="525"/>
        <v>337</v>
      </c>
      <c r="R3022" s="355">
        <f t="shared" si="526"/>
        <v>2634</v>
      </c>
      <c r="S3022" s="355">
        <f t="shared" si="527"/>
        <v>2634</v>
      </c>
    </row>
    <row r="3023" spans="1:19" ht="13.5" thickBot="1" x14ac:dyDescent="0.25">
      <c r="A3023" s="19"/>
      <c r="B3023" s="19"/>
      <c r="C3023" s="19"/>
      <c r="E3023" s="353"/>
      <c r="F3023" s="19"/>
      <c r="I3023" s="19" t="str">
        <f t="shared" si="517"/>
        <v>N</v>
      </c>
      <c r="J3023" s="19" t="str">
        <f t="shared" si="518"/>
        <v>N</v>
      </c>
      <c r="K3023" s="19" t="str">
        <f t="shared" si="519"/>
        <v>zzzz</v>
      </c>
      <c r="L3023" s="19" t="str">
        <f t="shared" si="520"/>
        <v/>
      </c>
      <c r="M3023" s="19" t="str">
        <f t="shared" si="521"/>
        <v/>
      </c>
      <c r="N3023" s="355" t="str">
        <f t="shared" si="522"/>
        <v/>
      </c>
      <c r="O3023" s="355" t="str">
        <f t="shared" si="523"/>
        <v/>
      </c>
      <c r="P3023" s="19" t="str">
        <f t="shared" si="524"/>
        <v/>
      </c>
      <c r="Q3023" s="355">
        <f t="shared" si="525"/>
        <v>338</v>
      </c>
      <c r="R3023" s="355">
        <f t="shared" si="526"/>
        <v>2635</v>
      </c>
      <c r="S3023" s="355">
        <f t="shared" si="527"/>
        <v>2635</v>
      </c>
    </row>
    <row r="3024" spans="1:19" ht="13.5" thickBot="1" x14ac:dyDescent="0.25">
      <c r="A3024" s="353"/>
      <c r="B3024" s="353"/>
      <c r="C3024" s="353"/>
      <c r="E3024" s="353"/>
      <c r="F3024" s="353"/>
      <c r="I3024" s="19" t="str">
        <f t="shared" si="517"/>
        <v>N</v>
      </c>
      <c r="J3024" s="19" t="str">
        <f t="shared" si="518"/>
        <v>N</v>
      </c>
      <c r="K3024" s="19" t="str">
        <f t="shared" si="519"/>
        <v>zzzz</v>
      </c>
      <c r="L3024" s="19" t="str">
        <f t="shared" si="520"/>
        <v/>
      </c>
      <c r="M3024" s="19" t="str">
        <f t="shared" si="521"/>
        <v/>
      </c>
      <c r="N3024" s="355" t="str">
        <f t="shared" si="522"/>
        <v/>
      </c>
      <c r="O3024" s="355" t="str">
        <f t="shared" si="523"/>
        <v/>
      </c>
      <c r="P3024" s="19" t="str">
        <f t="shared" si="524"/>
        <v/>
      </c>
      <c r="Q3024" s="355">
        <f t="shared" si="525"/>
        <v>339</v>
      </c>
      <c r="R3024" s="355">
        <f t="shared" si="526"/>
        <v>2636</v>
      </c>
      <c r="S3024" s="355">
        <f t="shared" si="527"/>
        <v>2636</v>
      </c>
    </row>
    <row r="3025" spans="1:19" ht="13.5" thickBot="1" x14ac:dyDescent="0.25">
      <c r="A3025" s="19"/>
      <c r="B3025" s="19"/>
      <c r="C3025" s="19"/>
      <c r="E3025" s="353"/>
      <c r="F3025" s="19"/>
      <c r="I3025" s="19" t="str">
        <f t="shared" si="517"/>
        <v>N</v>
      </c>
      <c r="J3025" s="19" t="str">
        <f t="shared" si="518"/>
        <v>N</v>
      </c>
      <c r="K3025" s="19" t="str">
        <f t="shared" si="519"/>
        <v>zzzz</v>
      </c>
      <c r="L3025" s="19" t="str">
        <f t="shared" si="520"/>
        <v/>
      </c>
      <c r="M3025" s="19" t="str">
        <f t="shared" si="521"/>
        <v/>
      </c>
      <c r="N3025" s="355" t="str">
        <f t="shared" si="522"/>
        <v/>
      </c>
      <c r="O3025" s="355" t="str">
        <f t="shared" si="523"/>
        <v/>
      </c>
      <c r="P3025" s="19" t="str">
        <f t="shared" si="524"/>
        <v/>
      </c>
      <c r="Q3025" s="355">
        <f t="shared" si="525"/>
        <v>340</v>
      </c>
      <c r="R3025" s="355">
        <f t="shared" si="526"/>
        <v>2637</v>
      </c>
      <c r="S3025" s="355">
        <f t="shared" si="527"/>
        <v>2637</v>
      </c>
    </row>
    <row r="3026" spans="1:19" ht="13.5" thickBot="1" x14ac:dyDescent="0.25">
      <c r="A3026" s="19"/>
      <c r="B3026" s="19"/>
      <c r="C3026" s="19"/>
      <c r="E3026" s="353"/>
      <c r="F3026" s="19"/>
      <c r="I3026" s="19" t="str">
        <f t="shared" si="517"/>
        <v>N</v>
      </c>
      <c r="J3026" s="19" t="str">
        <f t="shared" si="518"/>
        <v>N</v>
      </c>
      <c r="K3026" s="19" t="str">
        <f t="shared" si="519"/>
        <v>zzzz</v>
      </c>
      <c r="L3026" s="19" t="str">
        <f t="shared" si="520"/>
        <v/>
      </c>
      <c r="M3026" s="19" t="str">
        <f t="shared" si="521"/>
        <v/>
      </c>
      <c r="N3026" s="355" t="str">
        <f t="shared" si="522"/>
        <v/>
      </c>
      <c r="O3026" s="355" t="str">
        <f t="shared" si="523"/>
        <v/>
      </c>
      <c r="P3026" s="19" t="str">
        <f t="shared" si="524"/>
        <v/>
      </c>
      <c r="Q3026" s="355">
        <f t="shared" si="525"/>
        <v>341</v>
      </c>
      <c r="R3026" s="355">
        <f t="shared" si="526"/>
        <v>2638</v>
      </c>
      <c r="S3026" s="355">
        <f t="shared" si="527"/>
        <v>2638</v>
      </c>
    </row>
    <row r="3027" spans="1:19" ht="13.5" thickBot="1" x14ac:dyDescent="0.25">
      <c r="A3027" s="19"/>
      <c r="B3027" s="19"/>
      <c r="C3027" s="19"/>
      <c r="E3027" s="353"/>
      <c r="F3027" s="19"/>
      <c r="I3027" s="19" t="str">
        <f t="shared" si="517"/>
        <v>N</v>
      </c>
      <c r="J3027" s="19" t="str">
        <f t="shared" si="518"/>
        <v>N</v>
      </c>
      <c r="K3027" s="19" t="str">
        <f t="shared" si="519"/>
        <v>zzzz</v>
      </c>
      <c r="L3027" s="19" t="str">
        <f t="shared" si="520"/>
        <v/>
      </c>
      <c r="M3027" s="19" t="str">
        <f t="shared" si="521"/>
        <v/>
      </c>
      <c r="N3027" s="355" t="str">
        <f t="shared" si="522"/>
        <v/>
      </c>
      <c r="O3027" s="355" t="str">
        <f t="shared" si="523"/>
        <v/>
      </c>
      <c r="P3027" s="19" t="str">
        <f t="shared" si="524"/>
        <v/>
      </c>
      <c r="Q3027" s="355">
        <f t="shared" si="525"/>
        <v>342</v>
      </c>
      <c r="R3027" s="355">
        <f t="shared" si="526"/>
        <v>2639</v>
      </c>
      <c r="S3027" s="355">
        <f t="shared" si="527"/>
        <v>2639</v>
      </c>
    </row>
    <row r="3028" spans="1:19" ht="13.5" thickBot="1" x14ac:dyDescent="0.25">
      <c r="A3028" s="19"/>
      <c r="B3028" s="19"/>
      <c r="C3028" s="19"/>
      <c r="E3028" s="353"/>
      <c r="F3028" s="19"/>
      <c r="I3028" s="19" t="str">
        <f t="shared" si="517"/>
        <v>N</v>
      </c>
      <c r="J3028" s="19" t="str">
        <f t="shared" si="518"/>
        <v>N</v>
      </c>
      <c r="K3028" s="19" t="str">
        <f t="shared" si="519"/>
        <v>zzzz</v>
      </c>
      <c r="L3028" s="19" t="str">
        <f t="shared" si="520"/>
        <v/>
      </c>
      <c r="M3028" s="19" t="str">
        <f t="shared" si="521"/>
        <v/>
      </c>
      <c r="N3028" s="355" t="str">
        <f t="shared" si="522"/>
        <v/>
      </c>
      <c r="O3028" s="355" t="str">
        <f t="shared" si="523"/>
        <v/>
      </c>
      <c r="P3028" s="19" t="str">
        <f t="shared" si="524"/>
        <v/>
      </c>
      <c r="Q3028" s="355">
        <f t="shared" si="525"/>
        <v>343</v>
      </c>
      <c r="R3028" s="355">
        <f t="shared" si="526"/>
        <v>2640</v>
      </c>
      <c r="S3028" s="355">
        <f t="shared" si="527"/>
        <v>2640</v>
      </c>
    </row>
    <row r="3029" spans="1:19" ht="13.5" thickBot="1" x14ac:dyDescent="0.25">
      <c r="A3029" s="19"/>
      <c r="B3029" s="19"/>
      <c r="C3029" s="19"/>
      <c r="E3029" s="353"/>
      <c r="F3029" s="19"/>
      <c r="I3029" s="19" t="str">
        <f t="shared" si="517"/>
        <v>N</v>
      </c>
      <c r="J3029" s="19" t="str">
        <f t="shared" si="518"/>
        <v>N</v>
      </c>
      <c r="K3029" s="19" t="str">
        <f t="shared" si="519"/>
        <v>zzzz</v>
      </c>
      <c r="L3029" s="19" t="str">
        <f t="shared" si="520"/>
        <v/>
      </c>
      <c r="M3029" s="19" t="str">
        <f t="shared" si="521"/>
        <v/>
      </c>
      <c r="N3029" s="355" t="str">
        <f t="shared" si="522"/>
        <v/>
      </c>
      <c r="O3029" s="355" t="str">
        <f t="shared" si="523"/>
        <v/>
      </c>
      <c r="P3029" s="19" t="str">
        <f t="shared" si="524"/>
        <v/>
      </c>
      <c r="Q3029" s="355">
        <f t="shared" si="525"/>
        <v>344</v>
      </c>
      <c r="R3029" s="355">
        <f t="shared" si="526"/>
        <v>2641</v>
      </c>
      <c r="S3029" s="355">
        <f t="shared" si="527"/>
        <v>2641</v>
      </c>
    </row>
    <row r="3030" spans="1:19" ht="13.5" thickBot="1" x14ac:dyDescent="0.25">
      <c r="A3030" s="19"/>
      <c r="B3030" s="19"/>
      <c r="C3030" s="19"/>
      <c r="E3030" s="353"/>
      <c r="F3030" s="19"/>
      <c r="I3030" s="19" t="str">
        <f t="shared" si="517"/>
        <v>N</v>
      </c>
      <c r="J3030" s="19" t="str">
        <f t="shared" si="518"/>
        <v>N</v>
      </c>
      <c r="K3030" s="19" t="str">
        <f t="shared" si="519"/>
        <v>zzzz</v>
      </c>
      <c r="L3030" s="19" t="str">
        <f t="shared" si="520"/>
        <v/>
      </c>
      <c r="M3030" s="19" t="str">
        <f t="shared" si="521"/>
        <v/>
      </c>
      <c r="N3030" s="355" t="str">
        <f t="shared" si="522"/>
        <v/>
      </c>
      <c r="O3030" s="355" t="str">
        <f t="shared" si="523"/>
        <v/>
      </c>
      <c r="P3030" s="19" t="str">
        <f t="shared" si="524"/>
        <v/>
      </c>
      <c r="Q3030" s="355">
        <f t="shared" si="525"/>
        <v>345</v>
      </c>
      <c r="R3030" s="355">
        <f t="shared" si="526"/>
        <v>2642</v>
      </c>
      <c r="S3030" s="355">
        <f t="shared" si="527"/>
        <v>2642</v>
      </c>
    </row>
    <row r="3031" spans="1:19" ht="13.5" thickBot="1" x14ac:dyDescent="0.25">
      <c r="A3031" s="19"/>
      <c r="B3031" s="19"/>
      <c r="C3031" s="19"/>
      <c r="E3031" s="353"/>
      <c r="F3031" s="19"/>
      <c r="I3031" s="19" t="str">
        <f t="shared" si="517"/>
        <v>N</v>
      </c>
      <c r="J3031" s="19" t="str">
        <f t="shared" si="518"/>
        <v>N</v>
      </c>
      <c r="K3031" s="19" t="str">
        <f t="shared" si="519"/>
        <v>zzzz</v>
      </c>
      <c r="L3031" s="19" t="str">
        <f t="shared" si="520"/>
        <v/>
      </c>
      <c r="M3031" s="19" t="str">
        <f t="shared" si="521"/>
        <v/>
      </c>
      <c r="N3031" s="355" t="str">
        <f t="shared" si="522"/>
        <v/>
      </c>
      <c r="O3031" s="355" t="str">
        <f t="shared" si="523"/>
        <v/>
      </c>
      <c r="P3031" s="19" t="str">
        <f t="shared" si="524"/>
        <v/>
      </c>
      <c r="Q3031" s="355">
        <f t="shared" si="525"/>
        <v>346</v>
      </c>
      <c r="R3031" s="355">
        <f t="shared" si="526"/>
        <v>2643</v>
      </c>
      <c r="S3031" s="355">
        <f t="shared" si="527"/>
        <v>2643</v>
      </c>
    </row>
    <row r="3032" spans="1:19" ht="13.5" thickBot="1" x14ac:dyDescent="0.25">
      <c r="A3032" s="19"/>
      <c r="B3032" s="19"/>
      <c r="C3032" s="19"/>
      <c r="E3032" s="353"/>
      <c r="F3032" s="19"/>
      <c r="I3032" s="19" t="str">
        <f t="shared" si="517"/>
        <v>N</v>
      </c>
      <c r="J3032" s="19" t="str">
        <f t="shared" si="518"/>
        <v>N</v>
      </c>
      <c r="K3032" s="19" t="str">
        <f t="shared" si="519"/>
        <v>zzzz</v>
      </c>
      <c r="L3032" s="19" t="str">
        <f t="shared" si="520"/>
        <v/>
      </c>
      <c r="M3032" s="19" t="str">
        <f t="shared" si="521"/>
        <v/>
      </c>
      <c r="N3032" s="355" t="str">
        <f t="shared" si="522"/>
        <v/>
      </c>
      <c r="O3032" s="355" t="str">
        <f t="shared" si="523"/>
        <v/>
      </c>
      <c r="P3032" s="19" t="str">
        <f t="shared" si="524"/>
        <v/>
      </c>
      <c r="Q3032" s="355">
        <f t="shared" si="525"/>
        <v>347</v>
      </c>
      <c r="R3032" s="355">
        <f t="shared" si="526"/>
        <v>2644</v>
      </c>
      <c r="S3032" s="355">
        <f t="shared" si="527"/>
        <v>2644</v>
      </c>
    </row>
    <row r="3033" spans="1:19" ht="13.5" thickBot="1" x14ac:dyDescent="0.25">
      <c r="A3033" s="19"/>
      <c r="B3033" s="19"/>
      <c r="C3033" s="19"/>
      <c r="E3033" s="353"/>
      <c r="F3033" s="19"/>
      <c r="I3033" s="19" t="str">
        <f t="shared" si="517"/>
        <v>N</v>
      </c>
      <c r="J3033" s="19" t="str">
        <f t="shared" si="518"/>
        <v>N</v>
      </c>
      <c r="K3033" s="19" t="str">
        <f t="shared" si="519"/>
        <v>zzzz</v>
      </c>
      <c r="L3033" s="19" t="str">
        <f t="shared" si="520"/>
        <v/>
      </c>
      <c r="M3033" s="19" t="str">
        <f t="shared" si="521"/>
        <v/>
      </c>
      <c r="N3033" s="355" t="str">
        <f t="shared" si="522"/>
        <v/>
      </c>
      <c r="O3033" s="355" t="str">
        <f t="shared" si="523"/>
        <v/>
      </c>
      <c r="P3033" s="19" t="str">
        <f t="shared" si="524"/>
        <v/>
      </c>
      <c r="Q3033" s="355">
        <f t="shared" si="525"/>
        <v>348</v>
      </c>
      <c r="R3033" s="355">
        <f t="shared" si="526"/>
        <v>2645</v>
      </c>
      <c r="S3033" s="355">
        <f t="shared" si="527"/>
        <v>2645</v>
      </c>
    </row>
    <row r="3034" spans="1:19" ht="13.5" thickBot="1" x14ac:dyDescent="0.25">
      <c r="A3034" s="19"/>
      <c r="B3034" s="19"/>
      <c r="C3034" s="19"/>
      <c r="E3034" s="353"/>
      <c r="F3034" s="19"/>
      <c r="I3034" s="19" t="str">
        <f t="shared" si="517"/>
        <v>N</v>
      </c>
      <c r="J3034" s="19" t="str">
        <f t="shared" si="518"/>
        <v>N</v>
      </c>
      <c r="K3034" s="19" t="str">
        <f t="shared" si="519"/>
        <v>zzzz</v>
      </c>
      <c r="L3034" s="19" t="str">
        <f t="shared" si="520"/>
        <v/>
      </c>
      <c r="M3034" s="19" t="str">
        <f t="shared" si="521"/>
        <v/>
      </c>
      <c r="N3034" s="355" t="str">
        <f t="shared" si="522"/>
        <v/>
      </c>
      <c r="O3034" s="355" t="str">
        <f t="shared" si="523"/>
        <v/>
      </c>
      <c r="P3034" s="19" t="str">
        <f t="shared" si="524"/>
        <v/>
      </c>
      <c r="Q3034" s="355">
        <f t="shared" si="525"/>
        <v>349</v>
      </c>
      <c r="R3034" s="355">
        <f t="shared" si="526"/>
        <v>2646</v>
      </c>
      <c r="S3034" s="355">
        <f t="shared" si="527"/>
        <v>2646</v>
      </c>
    </row>
    <row r="3035" spans="1:19" ht="13.5" thickBot="1" x14ac:dyDescent="0.25">
      <c r="A3035" s="19"/>
      <c r="B3035" s="19"/>
      <c r="C3035" s="19"/>
      <c r="E3035" s="353"/>
      <c r="F3035" s="19"/>
      <c r="I3035" s="19" t="str">
        <f t="shared" si="517"/>
        <v>N</v>
      </c>
      <c r="J3035" s="19" t="str">
        <f t="shared" si="518"/>
        <v>N</v>
      </c>
      <c r="K3035" s="19" t="str">
        <f t="shared" si="519"/>
        <v>zzzz</v>
      </c>
      <c r="L3035" s="19" t="str">
        <f t="shared" si="520"/>
        <v/>
      </c>
      <c r="M3035" s="19" t="str">
        <f t="shared" si="521"/>
        <v/>
      </c>
      <c r="N3035" s="355" t="str">
        <f t="shared" si="522"/>
        <v/>
      </c>
      <c r="O3035" s="355" t="str">
        <f t="shared" si="523"/>
        <v/>
      </c>
      <c r="P3035" s="19" t="str">
        <f t="shared" si="524"/>
        <v/>
      </c>
      <c r="Q3035" s="355">
        <f t="shared" si="525"/>
        <v>350</v>
      </c>
      <c r="R3035" s="355">
        <f t="shared" si="526"/>
        <v>2647</v>
      </c>
      <c r="S3035" s="355">
        <f t="shared" si="527"/>
        <v>2647</v>
      </c>
    </row>
    <row r="3036" spans="1:19" ht="13.5" thickBot="1" x14ac:dyDescent="0.25">
      <c r="A3036" s="19"/>
      <c r="B3036" s="19"/>
      <c r="C3036" s="19"/>
      <c r="E3036" s="357"/>
      <c r="F3036" s="19"/>
      <c r="I3036" s="19" t="str">
        <f t="shared" si="517"/>
        <v>N</v>
      </c>
      <c r="J3036" s="19" t="str">
        <f t="shared" si="518"/>
        <v>N</v>
      </c>
      <c r="K3036" s="19" t="str">
        <f t="shared" si="519"/>
        <v>zzzz</v>
      </c>
      <c r="L3036" s="19" t="str">
        <f t="shared" si="520"/>
        <v/>
      </c>
      <c r="M3036" s="19" t="str">
        <f t="shared" si="521"/>
        <v/>
      </c>
      <c r="N3036" s="355" t="str">
        <f t="shared" si="522"/>
        <v/>
      </c>
      <c r="O3036" s="355" t="str">
        <f t="shared" si="523"/>
        <v/>
      </c>
      <c r="P3036" s="19" t="str">
        <f t="shared" si="524"/>
        <v/>
      </c>
      <c r="Q3036" s="355">
        <f t="shared" si="525"/>
        <v>351</v>
      </c>
      <c r="R3036" s="355">
        <f t="shared" si="526"/>
        <v>2648</v>
      </c>
      <c r="S3036" s="355">
        <f t="shared" si="527"/>
        <v>2648</v>
      </c>
    </row>
    <row r="3037" spans="1:19" ht="13.5" thickBot="1" x14ac:dyDescent="0.25">
      <c r="A3037" s="19"/>
      <c r="B3037" s="19"/>
      <c r="C3037" s="19"/>
      <c r="E3037" s="353"/>
      <c r="F3037" s="19"/>
      <c r="I3037" s="19" t="str">
        <f t="shared" si="517"/>
        <v>N</v>
      </c>
      <c r="J3037" s="19" t="str">
        <f t="shared" si="518"/>
        <v>N</v>
      </c>
      <c r="K3037" s="19" t="str">
        <f t="shared" si="519"/>
        <v>zzzz</v>
      </c>
      <c r="L3037" s="19" t="str">
        <f t="shared" si="520"/>
        <v/>
      </c>
      <c r="M3037" s="19" t="str">
        <f t="shared" si="521"/>
        <v/>
      </c>
      <c r="N3037" s="355" t="str">
        <f t="shared" si="522"/>
        <v/>
      </c>
      <c r="O3037" s="355" t="str">
        <f t="shared" si="523"/>
        <v/>
      </c>
      <c r="P3037" s="19" t="str">
        <f t="shared" si="524"/>
        <v/>
      </c>
      <c r="Q3037" s="355">
        <f t="shared" si="525"/>
        <v>352</v>
      </c>
      <c r="R3037" s="355">
        <f t="shared" si="526"/>
        <v>2649</v>
      </c>
      <c r="S3037" s="355">
        <f t="shared" si="527"/>
        <v>2649</v>
      </c>
    </row>
    <row r="3038" spans="1:19" ht="13.5" thickBot="1" x14ac:dyDescent="0.25">
      <c r="A3038" s="19"/>
      <c r="B3038" s="19"/>
      <c r="C3038" s="19"/>
      <c r="E3038" s="353"/>
      <c r="F3038" s="19"/>
      <c r="I3038" s="19" t="str">
        <f t="shared" si="517"/>
        <v>N</v>
      </c>
      <c r="J3038" s="19" t="str">
        <f t="shared" si="518"/>
        <v>N</v>
      </c>
      <c r="K3038" s="19" t="str">
        <f t="shared" si="519"/>
        <v>zzzz</v>
      </c>
      <c r="L3038" s="19" t="str">
        <f t="shared" si="520"/>
        <v/>
      </c>
      <c r="M3038" s="19" t="str">
        <f t="shared" si="521"/>
        <v/>
      </c>
      <c r="N3038" s="355" t="str">
        <f t="shared" si="522"/>
        <v/>
      </c>
      <c r="O3038" s="355" t="str">
        <f t="shared" si="523"/>
        <v/>
      </c>
      <c r="P3038" s="19" t="str">
        <f t="shared" si="524"/>
        <v/>
      </c>
      <c r="Q3038" s="355">
        <f t="shared" si="525"/>
        <v>353</v>
      </c>
      <c r="R3038" s="355">
        <f t="shared" si="526"/>
        <v>2650</v>
      </c>
      <c r="S3038" s="355">
        <f t="shared" si="527"/>
        <v>2650</v>
      </c>
    </row>
    <row r="3039" spans="1:19" ht="13.5" thickBot="1" x14ac:dyDescent="0.25">
      <c r="A3039" s="19"/>
      <c r="B3039" s="19"/>
      <c r="C3039" s="19"/>
      <c r="E3039" s="353"/>
      <c r="F3039" s="19"/>
      <c r="I3039" s="19" t="str">
        <f t="shared" si="517"/>
        <v>N</v>
      </c>
      <c r="J3039" s="19" t="str">
        <f t="shared" si="518"/>
        <v>N</v>
      </c>
      <c r="K3039" s="19" t="str">
        <f t="shared" si="519"/>
        <v>zzzz</v>
      </c>
      <c r="L3039" s="19" t="str">
        <f t="shared" si="520"/>
        <v/>
      </c>
      <c r="M3039" s="19" t="str">
        <f t="shared" si="521"/>
        <v/>
      </c>
      <c r="N3039" s="355" t="str">
        <f t="shared" si="522"/>
        <v/>
      </c>
      <c r="O3039" s="355" t="str">
        <f t="shared" si="523"/>
        <v/>
      </c>
      <c r="P3039" s="19" t="str">
        <f t="shared" si="524"/>
        <v/>
      </c>
      <c r="Q3039" s="355">
        <f t="shared" si="525"/>
        <v>354</v>
      </c>
      <c r="R3039" s="355">
        <f t="shared" si="526"/>
        <v>2651</v>
      </c>
      <c r="S3039" s="355">
        <f t="shared" si="527"/>
        <v>2651</v>
      </c>
    </row>
    <row r="3040" spans="1:19" ht="13.5" thickBot="1" x14ac:dyDescent="0.25">
      <c r="A3040" s="19"/>
      <c r="B3040" s="19"/>
      <c r="C3040" s="19"/>
      <c r="E3040" s="353"/>
      <c r="F3040" s="19"/>
      <c r="I3040" s="19" t="str">
        <f t="shared" si="517"/>
        <v>N</v>
      </c>
      <c r="J3040" s="19" t="str">
        <f t="shared" si="518"/>
        <v>N</v>
      </c>
      <c r="K3040" s="19" t="str">
        <f t="shared" si="519"/>
        <v>zzzz</v>
      </c>
      <c r="L3040" s="19" t="str">
        <f t="shared" si="520"/>
        <v/>
      </c>
      <c r="M3040" s="19" t="str">
        <f t="shared" si="521"/>
        <v/>
      </c>
      <c r="N3040" s="355" t="str">
        <f t="shared" si="522"/>
        <v/>
      </c>
      <c r="O3040" s="355" t="str">
        <f t="shared" si="523"/>
        <v/>
      </c>
      <c r="P3040" s="19" t="str">
        <f t="shared" si="524"/>
        <v/>
      </c>
      <c r="Q3040" s="355">
        <f t="shared" si="525"/>
        <v>355</v>
      </c>
      <c r="R3040" s="355">
        <f t="shared" si="526"/>
        <v>2652</v>
      </c>
      <c r="S3040" s="355">
        <f t="shared" si="527"/>
        <v>2652</v>
      </c>
    </row>
    <row r="3041" spans="1:19" ht="13.5" thickBot="1" x14ac:dyDescent="0.25">
      <c r="A3041" s="19"/>
      <c r="B3041" s="19"/>
      <c r="C3041" s="19"/>
      <c r="E3041" s="353"/>
      <c r="F3041" s="19"/>
      <c r="I3041" s="19" t="str">
        <f t="shared" si="517"/>
        <v>N</v>
      </c>
      <c r="J3041" s="19" t="str">
        <f t="shared" si="518"/>
        <v>N</v>
      </c>
      <c r="K3041" s="19" t="str">
        <f t="shared" si="519"/>
        <v>zzzz</v>
      </c>
      <c r="L3041" s="19" t="str">
        <f t="shared" si="520"/>
        <v/>
      </c>
      <c r="M3041" s="19" t="str">
        <f t="shared" si="521"/>
        <v/>
      </c>
      <c r="N3041" s="355" t="str">
        <f t="shared" si="522"/>
        <v/>
      </c>
      <c r="O3041" s="355" t="str">
        <f t="shared" si="523"/>
        <v/>
      </c>
      <c r="P3041" s="19" t="str">
        <f t="shared" si="524"/>
        <v/>
      </c>
      <c r="Q3041" s="355">
        <f t="shared" si="525"/>
        <v>356</v>
      </c>
      <c r="R3041" s="355">
        <f t="shared" si="526"/>
        <v>2653</v>
      </c>
      <c r="S3041" s="355">
        <f t="shared" si="527"/>
        <v>2653</v>
      </c>
    </row>
    <row r="3042" spans="1:19" ht="13.5" thickBot="1" x14ac:dyDescent="0.25">
      <c r="A3042" s="19"/>
      <c r="B3042" s="19"/>
      <c r="C3042" s="19"/>
      <c r="E3042" s="353"/>
      <c r="F3042" s="19"/>
      <c r="I3042" s="19" t="str">
        <f t="shared" si="517"/>
        <v>N</v>
      </c>
      <c r="J3042" s="19" t="str">
        <f t="shared" si="518"/>
        <v>N</v>
      </c>
      <c r="K3042" s="19" t="str">
        <f t="shared" si="519"/>
        <v>zzzz</v>
      </c>
      <c r="L3042" s="19" t="str">
        <f t="shared" si="520"/>
        <v/>
      </c>
      <c r="M3042" s="19" t="str">
        <f t="shared" si="521"/>
        <v/>
      </c>
      <c r="N3042" s="355" t="str">
        <f t="shared" si="522"/>
        <v/>
      </c>
      <c r="O3042" s="355" t="str">
        <f t="shared" si="523"/>
        <v/>
      </c>
      <c r="P3042" s="19" t="str">
        <f t="shared" si="524"/>
        <v/>
      </c>
      <c r="Q3042" s="355">
        <f t="shared" si="525"/>
        <v>357</v>
      </c>
      <c r="R3042" s="355">
        <f t="shared" si="526"/>
        <v>2654</v>
      </c>
      <c r="S3042" s="355">
        <f t="shared" si="527"/>
        <v>2654</v>
      </c>
    </row>
    <row r="3043" spans="1:19" ht="13.5" thickBot="1" x14ac:dyDescent="0.25">
      <c r="A3043" s="19"/>
      <c r="B3043" s="19"/>
      <c r="C3043" s="19"/>
      <c r="E3043" s="353"/>
      <c r="F3043" s="19"/>
      <c r="I3043" s="19" t="str">
        <f t="shared" si="517"/>
        <v>N</v>
      </c>
      <c r="J3043" s="19" t="str">
        <f t="shared" si="518"/>
        <v>N</v>
      </c>
      <c r="K3043" s="19" t="str">
        <f t="shared" si="519"/>
        <v>zzzz</v>
      </c>
      <c r="L3043" s="19" t="str">
        <f t="shared" si="520"/>
        <v/>
      </c>
      <c r="M3043" s="19" t="str">
        <f t="shared" si="521"/>
        <v/>
      </c>
      <c r="N3043" s="355" t="str">
        <f t="shared" si="522"/>
        <v/>
      </c>
      <c r="O3043" s="355" t="str">
        <f t="shared" si="523"/>
        <v/>
      </c>
      <c r="P3043" s="19" t="str">
        <f t="shared" si="524"/>
        <v/>
      </c>
      <c r="Q3043" s="355">
        <f t="shared" si="525"/>
        <v>358</v>
      </c>
      <c r="R3043" s="355">
        <f t="shared" si="526"/>
        <v>2655</v>
      </c>
      <c r="S3043" s="355">
        <f t="shared" si="527"/>
        <v>2655</v>
      </c>
    </row>
    <row r="3044" spans="1:19" ht="13.5" thickBot="1" x14ac:dyDescent="0.25">
      <c r="A3044" s="353"/>
      <c r="B3044" s="353"/>
      <c r="C3044" s="353"/>
      <c r="E3044" s="353"/>
      <c r="F3044" s="353"/>
      <c r="I3044" s="19" t="str">
        <f t="shared" si="517"/>
        <v>N</v>
      </c>
      <c r="J3044" s="19" t="str">
        <f t="shared" si="518"/>
        <v>N</v>
      </c>
      <c r="K3044" s="19" t="str">
        <f t="shared" si="519"/>
        <v>zzzz</v>
      </c>
      <c r="L3044" s="19" t="str">
        <f t="shared" si="520"/>
        <v/>
      </c>
      <c r="M3044" s="19" t="str">
        <f t="shared" si="521"/>
        <v/>
      </c>
      <c r="N3044" s="355" t="str">
        <f t="shared" si="522"/>
        <v/>
      </c>
      <c r="O3044" s="355" t="str">
        <f t="shared" si="523"/>
        <v/>
      </c>
      <c r="P3044" s="19" t="str">
        <f t="shared" si="524"/>
        <v/>
      </c>
      <c r="Q3044" s="355">
        <f t="shared" si="525"/>
        <v>359</v>
      </c>
      <c r="R3044" s="355">
        <f t="shared" si="526"/>
        <v>2656</v>
      </c>
      <c r="S3044" s="355">
        <f t="shared" si="527"/>
        <v>2656</v>
      </c>
    </row>
    <row r="3045" spans="1:19" ht="13.5" thickBot="1" x14ac:dyDescent="0.25">
      <c r="A3045" s="19"/>
      <c r="B3045" s="19"/>
      <c r="C3045" s="19"/>
      <c r="E3045" s="353"/>
      <c r="F3045" s="19"/>
      <c r="I3045" s="19" t="str">
        <f t="shared" si="517"/>
        <v>N</v>
      </c>
      <c r="J3045" s="19" t="str">
        <f t="shared" si="518"/>
        <v>N</v>
      </c>
      <c r="K3045" s="19" t="str">
        <f t="shared" si="519"/>
        <v>zzzz</v>
      </c>
      <c r="L3045" s="19" t="str">
        <f t="shared" si="520"/>
        <v/>
      </c>
      <c r="M3045" s="19" t="str">
        <f t="shared" si="521"/>
        <v/>
      </c>
      <c r="N3045" s="355" t="str">
        <f t="shared" si="522"/>
        <v/>
      </c>
      <c r="O3045" s="355" t="str">
        <f t="shared" si="523"/>
        <v/>
      </c>
      <c r="P3045" s="19" t="str">
        <f t="shared" si="524"/>
        <v/>
      </c>
      <c r="Q3045" s="355">
        <f t="shared" si="525"/>
        <v>360</v>
      </c>
      <c r="R3045" s="355">
        <f t="shared" si="526"/>
        <v>2657</v>
      </c>
      <c r="S3045" s="355">
        <f t="shared" si="527"/>
        <v>2657</v>
      </c>
    </row>
    <row r="3046" spans="1:19" ht="13.5" thickBot="1" x14ac:dyDescent="0.25">
      <c r="A3046" s="353"/>
      <c r="B3046" s="353"/>
      <c r="C3046" s="353"/>
      <c r="E3046" s="353"/>
      <c r="F3046" s="353"/>
      <c r="I3046" s="19" t="str">
        <f t="shared" si="517"/>
        <v>N</v>
      </c>
      <c r="J3046" s="19" t="str">
        <f t="shared" si="518"/>
        <v>N</v>
      </c>
      <c r="K3046" s="19" t="str">
        <f t="shared" si="519"/>
        <v>zzzz</v>
      </c>
      <c r="L3046" s="19" t="str">
        <f t="shared" si="520"/>
        <v/>
      </c>
      <c r="M3046" s="19" t="str">
        <f t="shared" si="521"/>
        <v/>
      </c>
      <c r="N3046" s="355" t="str">
        <f t="shared" si="522"/>
        <v/>
      </c>
      <c r="O3046" s="355" t="str">
        <f t="shared" si="523"/>
        <v/>
      </c>
      <c r="P3046" s="19" t="str">
        <f t="shared" si="524"/>
        <v/>
      </c>
      <c r="Q3046" s="355">
        <f t="shared" si="525"/>
        <v>361</v>
      </c>
      <c r="R3046" s="355">
        <f t="shared" si="526"/>
        <v>2658</v>
      </c>
      <c r="S3046" s="355">
        <f t="shared" si="527"/>
        <v>2658</v>
      </c>
    </row>
    <row r="3047" spans="1:19" ht="13.5" thickBot="1" x14ac:dyDescent="0.25">
      <c r="A3047" s="353"/>
      <c r="B3047" s="353"/>
      <c r="C3047" s="353"/>
      <c r="E3047" s="353"/>
      <c r="F3047" s="353"/>
      <c r="I3047" s="19" t="str">
        <f t="shared" si="517"/>
        <v>N</v>
      </c>
      <c r="J3047" s="19" t="str">
        <f t="shared" si="518"/>
        <v>N</v>
      </c>
      <c r="K3047" s="19" t="str">
        <f t="shared" si="519"/>
        <v>zzzz</v>
      </c>
      <c r="L3047" s="19" t="str">
        <f t="shared" si="520"/>
        <v/>
      </c>
      <c r="M3047" s="19" t="str">
        <f t="shared" si="521"/>
        <v/>
      </c>
      <c r="N3047" s="355" t="str">
        <f t="shared" si="522"/>
        <v/>
      </c>
      <c r="O3047" s="355" t="str">
        <f t="shared" si="523"/>
        <v/>
      </c>
      <c r="P3047" s="19" t="str">
        <f t="shared" si="524"/>
        <v/>
      </c>
      <c r="Q3047" s="355">
        <f t="shared" si="525"/>
        <v>362</v>
      </c>
      <c r="R3047" s="355">
        <f t="shared" si="526"/>
        <v>2659</v>
      </c>
      <c r="S3047" s="355">
        <f t="shared" si="527"/>
        <v>2659</v>
      </c>
    </row>
    <row r="3048" spans="1:19" ht="13.5" thickBot="1" x14ac:dyDescent="0.25">
      <c r="A3048" s="19"/>
      <c r="B3048" s="19"/>
      <c r="C3048" s="19"/>
      <c r="E3048" s="353"/>
      <c r="F3048" s="19"/>
      <c r="I3048" s="19" t="str">
        <f t="shared" si="517"/>
        <v>N</v>
      </c>
      <c r="J3048" s="19" t="str">
        <f t="shared" si="518"/>
        <v>N</v>
      </c>
      <c r="K3048" s="19" t="str">
        <f t="shared" si="519"/>
        <v>zzzz</v>
      </c>
      <c r="L3048" s="19" t="str">
        <f t="shared" si="520"/>
        <v/>
      </c>
      <c r="M3048" s="19" t="str">
        <f t="shared" si="521"/>
        <v/>
      </c>
      <c r="N3048" s="355" t="str">
        <f t="shared" si="522"/>
        <v/>
      </c>
      <c r="O3048" s="355" t="str">
        <f t="shared" si="523"/>
        <v/>
      </c>
      <c r="P3048" s="19" t="str">
        <f t="shared" si="524"/>
        <v/>
      </c>
      <c r="Q3048" s="355">
        <f t="shared" si="525"/>
        <v>363</v>
      </c>
      <c r="R3048" s="355">
        <f t="shared" si="526"/>
        <v>2660</v>
      </c>
      <c r="S3048" s="355">
        <f t="shared" si="527"/>
        <v>2660</v>
      </c>
    </row>
    <row r="3049" spans="1:19" ht="13.5" thickBot="1" x14ac:dyDescent="0.25">
      <c r="A3049" s="19"/>
      <c r="B3049" s="19"/>
      <c r="C3049" s="19"/>
      <c r="E3049" s="353"/>
      <c r="F3049" s="19"/>
      <c r="I3049" s="19" t="str">
        <f t="shared" si="517"/>
        <v>N</v>
      </c>
      <c r="J3049" s="19" t="str">
        <f t="shared" si="518"/>
        <v>N</v>
      </c>
      <c r="K3049" s="19" t="str">
        <f t="shared" si="519"/>
        <v>zzzz</v>
      </c>
      <c r="L3049" s="19" t="str">
        <f t="shared" si="520"/>
        <v/>
      </c>
      <c r="M3049" s="19" t="str">
        <f t="shared" si="521"/>
        <v/>
      </c>
      <c r="N3049" s="355" t="str">
        <f t="shared" si="522"/>
        <v/>
      </c>
      <c r="O3049" s="355" t="str">
        <f t="shared" si="523"/>
        <v/>
      </c>
      <c r="P3049" s="19" t="str">
        <f t="shared" si="524"/>
        <v/>
      </c>
      <c r="Q3049" s="355">
        <f t="shared" si="525"/>
        <v>364</v>
      </c>
      <c r="R3049" s="355">
        <f t="shared" si="526"/>
        <v>2661</v>
      </c>
      <c r="S3049" s="355">
        <f t="shared" si="527"/>
        <v>2661</v>
      </c>
    </row>
    <row r="3050" spans="1:19" ht="13.5" thickBot="1" x14ac:dyDescent="0.25">
      <c r="A3050" s="353"/>
      <c r="B3050" s="353"/>
      <c r="C3050" s="353"/>
      <c r="E3050" s="353"/>
      <c r="F3050" s="353"/>
      <c r="I3050" s="19" t="str">
        <f t="shared" si="517"/>
        <v>N</v>
      </c>
      <c r="J3050" s="19" t="str">
        <f t="shared" si="518"/>
        <v>N</v>
      </c>
      <c r="K3050" s="19" t="str">
        <f t="shared" si="519"/>
        <v>zzzz</v>
      </c>
      <c r="L3050" s="19" t="str">
        <f t="shared" si="520"/>
        <v/>
      </c>
      <c r="M3050" s="353" t="str">
        <f t="shared" si="521"/>
        <v/>
      </c>
      <c r="N3050" s="356" t="str">
        <f t="shared" si="522"/>
        <v/>
      </c>
      <c r="O3050" s="356" t="str">
        <f t="shared" si="523"/>
        <v/>
      </c>
      <c r="P3050" s="19" t="str">
        <f t="shared" si="524"/>
        <v/>
      </c>
      <c r="Q3050" s="356">
        <f t="shared" si="525"/>
        <v>365</v>
      </c>
      <c r="R3050" s="355">
        <f t="shared" si="526"/>
        <v>2662</v>
      </c>
      <c r="S3050" s="355">
        <f t="shared" si="527"/>
        <v>2662</v>
      </c>
    </row>
    <row r="3051" spans="1:19" ht="13.5" thickBot="1" x14ac:dyDescent="0.25">
      <c r="A3051" s="353"/>
      <c r="B3051" s="353"/>
      <c r="C3051" s="353"/>
      <c r="E3051" s="353"/>
      <c r="F3051" s="353"/>
      <c r="I3051" s="19" t="str">
        <f t="shared" si="517"/>
        <v>N</v>
      </c>
      <c r="J3051" s="19" t="str">
        <f t="shared" si="518"/>
        <v>N</v>
      </c>
      <c r="K3051" s="19" t="str">
        <f t="shared" si="519"/>
        <v>zzzz</v>
      </c>
      <c r="L3051" s="19" t="str">
        <f t="shared" si="520"/>
        <v/>
      </c>
      <c r="M3051" s="353" t="str">
        <f t="shared" si="521"/>
        <v/>
      </c>
      <c r="N3051" s="356" t="str">
        <f t="shared" si="522"/>
        <v/>
      </c>
      <c r="O3051" s="356" t="str">
        <f t="shared" si="523"/>
        <v/>
      </c>
      <c r="P3051" s="353" t="str">
        <f t="shared" si="524"/>
        <v/>
      </c>
      <c r="Q3051" s="356">
        <f t="shared" si="525"/>
        <v>366</v>
      </c>
      <c r="R3051" s="356">
        <f t="shared" si="526"/>
        <v>2663</v>
      </c>
      <c r="S3051" s="356">
        <f t="shared" si="527"/>
        <v>2663</v>
      </c>
    </row>
    <row r="3052" spans="1:19" ht="13.5" thickBot="1" x14ac:dyDescent="0.25">
      <c r="A3052" s="353"/>
      <c r="B3052" s="353"/>
      <c r="C3052" s="353"/>
      <c r="E3052" s="353"/>
      <c r="F3052" s="353"/>
      <c r="I3052" s="19" t="str">
        <f t="shared" si="517"/>
        <v>N</v>
      </c>
      <c r="J3052" s="19" t="str">
        <f t="shared" si="518"/>
        <v>N</v>
      </c>
      <c r="K3052" s="19" t="str">
        <f t="shared" si="519"/>
        <v>zzzz</v>
      </c>
      <c r="L3052" s="19" t="str">
        <f t="shared" si="520"/>
        <v/>
      </c>
      <c r="M3052" s="353" t="str">
        <f t="shared" si="521"/>
        <v/>
      </c>
      <c r="N3052" s="356" t="str">
        <f t="shared" si="522"/>
        <v/>
      </c>
      <c r="O3052" s="356" t="str">
        <f t="shared" si="523"/>
        <v/>
      </c>
      <c r="P3052" s="353" t="str">
        <f t="shared" si="524"/>
        <v/>
      </c>
      <c r="Q3052" s="356">
        <f t="shared" si="525"/>
        <v>367</v>
      </c>
      <c r="R3052" s="356">
        <f t="shared" si="526"/>
        <v>2664</v>
      </c>
      <c r="S3052" s="356">
        <f t="shared" si="527"/>
        <v>2664</v>
      </c>
    </row>
    <row r="3053" spans="1:19" ht="13.5" thickBot="1" x14ac:dyDescent="0.25">
      <c r="A3053" s="353"/>
      <c r="B3053" s="353"/>
      <c r="C3053" s="353"/>
      <c r="E3053" s="353"/>
      <c r="F3053" s="353"/>
      <c r="I3053" s="19" t="str">
        <f t="shared" si="517"/>
        <v>N</v>
      </c>
      <c r="J3053" s="19" t="str">
        <f t="shared" si="518"/>
        <v>N</v>
      </c>
      <c r="K3053" s="19" t="str">
        <f t="shared" si="519"/>
        <v>zzzz</v>
      </c>
      <c r="L3053" s="19" t="str">
        <f t="shared" si="520"/>
        <v/>
      </c>
      <c r="M3053" s="353" t="str">
        <f t="shared" si="521"/>
        <v/>
      </c>
      <c r="N3053" s="356" t="str">
        <f t="shared" si="522"/>
        <v/>
      </c>
      <c r="O3053" s="356" t="str">
        <f t="shared" si="523"/>
        <v/>
      </c>
      <c r="P3053" s="353" t="str">
        <f t="shared" si="524"/>
        <v/>
      </c>
      <c r="Q3053" s="356">
        <f t="shared" si="525"/>
        <v>368</v>
      </c>
      <c r="R3053" s="356">
        <f t="shared" si="526"/>
        <v>2665</v>
      </c>
      <c r="S3053" s="356">
        <f t="shared" si="527"/>
        <v>2665</v>
      </c>
    </row>
    <row r="3054" spans="1:19" ht="13.5" thickBot="1" x14ac:dyDescent="0.25">
      <c r="A3054" s="353"/>
      <c r="B3054" s="353"/>
      <c r="C3054" s="353"/>
      <c r="E3054" s="353"/>
      <c r="F3054" s="353"/>
      <c r="I3054" s="19" t="str">
        <f t="shared" si="517"/>
        <v>N</v>
      </c>
      <c r="J3054" s="19" t="str">
        <f t="shared" si="518"/>
        <v>N</v>
      </c>
      <c r="K3054" s="19" t="str">
        <f t="shared" si="519"/>
        <v>zzzz</v>
      </c>
      <c r="L3054" s="19" t="str">
        <f t="shared" si="520"/>
        <v/>
      </c>
      <c r="M3054" s="353" t="str">
        <f t="shared" si="521"/>
        <v/>
      </c>
      <c r="N3054" s="356" t="str">
        <f t="shared" si="522"/>
        <v/>
      </c>
      <c r="O3054" s="356" t="str">
        <f t="shared" si="523"/>
        <v/>
      </c>
      <c r="P3054" s="353" t="str">
        <f t="shared" si="524"/>
        <v/>
      </c>
      <c r="Q3054" s="356">
        <f t="shared" si="525"/>
        <v>369</v>
      </c>
      <c r="R3054" s="356">
        <f t="shared" si="526"/>
        <v>2666</v>
      </c>
      <c r="S3054" s="356">
        <f t="shared" si="527"/>
        <v>2666</v>
      </c>
    </row>
    <row r="3055" spans="1:19" ht="13.5" thickBot="1" x14ac:dyDescent="0.25">
      <c r="A3055" s="353"/>
      <c r="B3055" s="353"/>
      <c r="C3055" s="353"/>
      <c r="E3055" s="353"/>
      <c r="F3055" s="353"/>
      <c r="I3055" s="19" t="str">
        <f t="shared" si="517"/>
        <v>N</v>
      </c>
      <c r="J3055" s="19" t="str">
        <f t="shared" si="518"/>
        <v>N</v>
      </c>
      <c r="K3055" s="19" t="str">
        <f t="shared" si="519"/>
        <v>zzzz</v>
      </c>
      <c r="L3055" s="19" t="str">
        <f t="shared" si="520"/>
        <v/>
      </c>
      <c r="M3055" s="353" t="str">
        <f t="shared" si="521"/>
        <v/>
      </c>
      <c r="N3055" s="356" t="str">
        <f t="shared" si="522"/>
        <v/>
      </c>
      <c r="O3055" s="356" t="str">
        <f t="shared" si="523"/>
        <v/>
      </c>
      <c r="P3055" s="353" t="str">
        <f t="shared" si="524"/>
        <v/>
      </c>
      <c r="Q3055" s="356">
        <f t="shared" si="525"/>
        <v>370</v>
      </c>
      <c r="R3055" s="356">
        <f t="shared" si="526"/>
        <v>2667</v>
      </c>
      <c r="S3055" s="356">
        <f t="shared" si="527"/>
        <v>2667</v>
      </c>
    </row>
    <row r="3056" spans="1:19" ht="13.5" thickBot="1" x14ac:dyDescent="0.25">
      <c r="A3056" s="353"/>
      <c r="B3056" s="353"/>
      <c r="C3056" s="353"/>
      <c r="E3056" s="353"/>
      <c r="F3056" s="353"/>
      <c r="I3056" s="19" t="str">
        <f t="shared" si="517"/>
        <v>N</v>
      </c>
      <c r="J3056" s="19" t="str">
        <f t="shared" si="518"/>
        <v>N</v>
      </c>
      <c r="K3056" s="19" t="str">
        <f t="shared" si="519"/>
        <v>zzzz</v>
      </c>
      <c r="L3056" s="19" t="str">
        <f t="shared" si="520"/>
        <v/>
      </c>
      <c r="M3056" s="353" t="str">
        <f t="shared" si="521"/>
        <v/>
      </c>
      <c r="N3056" s="356" t="str">
        <f t="shared" si="522"/>
        <v/>
      </c>
      <c r="O3056" s="356" t="str">
        <f t="shared" si="523"/>
        <v/>
      </c>
      <c r="P3056" s="353" t="str">
        <f t="shared" si="524"/>
        <v/>
      </c>
      <c r="Q3056" s="356">
        <f t="shared" si="525"/>
        <v>371</v>
      </c>
      <c r="R3056" s="356">
        <f t="shared" si="526"/>
        <v>2668</v>
      </c>
      <c r="S3056" s="356">
        <f t="shared" si="527"/>
        <v>2668</v>
      </c>
    </row>
    <row r="3057" spans="1:19" ht="13.5" thickBot="1" x14ac:dyDescent="0.25">
      <c r="A3057" s="353"/>
      <c r="B3057" s="353"/>
      <c r="C3057" s="353"/>
      <c r="E3057" s="353"/>
      <c r="F3057" s="353"/>
      <c r="I3057" s="19" t="str">
        <f t="shared" si="517"/>
        <v>N</v>
      </c>
      <c r="J3057" s="19" t="str">
        <f t="shared" si="518"/>
        <v>N</v>
      </c>
      <c r="K3057" s="19" t="str">
        <f t="shared" si="519"/>
        <v>zzzz</v>
      </c>
      <c r="L3057" s="19" t="str">
        <f t="shared" si="520"/>
        <v/>
      </c>
      <c r="M3057" s="353" t="str">
        <f t="shared" si="521"/>
        <v/>
      </c>
      <c r="N3057" s="356" t="str">
        <f t="shared" si="522"/>
        <v/>
      </c>
      <c r="O3057" s="356" t="str">
        <f t="shared" si="523"/>
        <v/>
      </c>
      <c r="P3057" s="353" t="str">
        <f t="shared" si="524"/>
        <v/>
      </c>
      <c r="Q3057" s="356">
        <f t="shared" si="525"/>
        <v>372</v>
      </c>
      <c r="R3057" s="356">
        <f t="shared" si="526"/>
        <v>2669</v>
      </c>
      <c r="S3057" s="356">
        <f t="shared" si="527"/>
        <v>2669</v>
      </c>
    </row>
    <row r="3058" spans="1:19" ht="13.5" thickBot="1" x14ac:dyDescent="0.25">
      <c r="A3058" s="353"/>
      <c r="B3058" s="353"/>
      <c r="C3058" s="353"/>
      <c r="E3058" s="353"/>
      <c r="F3058" s="353"/>
      <c r="I3058" s="19" t="str">
        <f t="shared" si="517"/>
        <v>N</v>
      </c>
      <c r="J3058" s="19" t="str">
        <f t="shared" si="518"/>
        <v>N</v>
      </c>
      <c r="K3058" s="19" t="str">
        <f t="shared" si="519"/>
        <v>zzzz</v>
      </c>
      <c r="L3058" s="19" t="str">
        <f t="shared" si="520"/>
        <v/>
      </c>
      <c r="M3058" s="353" t="str">
        <f t="shared" si="521"/>
        <v/>
      </c>
      <c r="N3058" s="356" t="str">
        <f t="shared" si="522"/>
        <v/>
      </c>
      <c r="O3058" s="356" t="str">
        <f t="shared" si="523"/>
        <v/>
      </c>
      <c r="P3058" s="353" t="str">
        <f t="shared" si="524"/>
        <v/>
      </c>
      <c r="Q3058" s="356">
        <f t="shared" si="525"/>
        <v>373</v>
      </c>
      <c r="R3058" s="356">
        <f t="shared" si="526"/>
        <v>2670</v>
      </c>
      <c r="S3058" s="356">
        <f t="shared" si="527"/>
        <v>2670</v>
      </c>
    </row>
    <row r="3059" spans="1:19" ht="13.5" thickBot="1" x14ac:dyDescent="0.25">
      <c r="A3059" s="353"/>
      <c r="B3059" s="353"/>
      <c r="C3059" s="353"/>
      <c r="E3059" s="353"/>
      <c r="F3059" s="353"/>
      <c r="I3059" s="19" t="str">
        <f t="shared" si="517"/>
        <v>N</v>
      </c>
      <c r="J3059" s="19" t="str">
        <f t="shared" si="518"/>
        <v>N</v>
      </c>
      <c r="K3059" s="19" t="str">
        <f t="shared" si="519"/>
        <v>zzzz</v>
      </c>
      <c r="L3059" s="19" t="str">
        <f t="shared" si="520"/>
        <v/>
      </c>
      <c r="M3059" s="353" t="str">
        <f t="shared" si="521"/>
        <v/>
      </c>
      <c r="N3059" s="356" t="str">
        <f t="shared" si="522"/>
        <v/>
      </c>
      <c r="O3059" s="356" t="str">
        <f t="shared" si="523"/>
        <v/>
      </c>
      <c r="P3059" s="353" t="str">
        <f t="shared" si="524"/>
        <v/>
      </c>
      <c r="Q3059" s="356">
        <f t="shared" si="525"/>
        <v>374</v>
      </c>
      <c r="R3059" s="356">
        <f t="shared" si="526"/>
        <v>2671</v>
      </c>
      <c r="S3059" s="356">
        <f t="shared" si="527"/>
        <v>2671</v>
      </c>
    </row>
    <row r="3060" spans="1:19" ht="13.5" thickBot="1" x14ac:dyDescent="0.25">
      <c r="A3060" s="353"/>
      <c r="B3060" s="353"/>
      <c r="C3060" s="353"/>
      <c r="E3060" s="353"/>
      <c r="F3060" s="353"/>
      <c r="I3060" s="19" t="str">
        <f t="shared" si="517"/>
        <v>N</v>
      </c>
      <c r="J3060" s="19" t="str">
        <f t="shared" si="518"/>
        <v>N</v>
      </c>
      <c r="K3060" s="19" t="str">
        <f t="shared" si="519"/>
        <v>zzzz</v>
      </c>
      <c r="L3060" s="19" t="str">
        <f t="shared" si="520"/>
        <v/>
      </c>
      <c r="M3060" s="353" t="str">
        <f t="shared" si="521"/>
        <v/>
      </c>
      <c r="N3060" s="356" t="str">
        <f t="shared" si="522"/>
        <v/>
      </c>
      <c r="O3060" s="356" t="str">
        <f t="shared" si="523"/>
        <v/>
      </c>
      <c r="P3060" s="353" t="str">
        <f t="shared" si="524"/>
        <v/>
      </c>
      <c r="Q3060" s="356">
        <f t="shared" si="525"/>
        <v>375</v>
      </c>
      <c r="R3060" s="356">
        <f t="shared" si="526"/>
        <v>2672</v>
      </c>
      <c r="S3060" s="356">
        <f t="shared" si="527"/>
        <v>2672</v>
      </c>
    </row>
    <row r="3061" spans="1:19" ht="13.5" thickBot="1" x14ac:dyDescent="0.25">
      <c r="A3061" s="353"/>
      <c r="B3061" s="353"/>
      <c r="C3061" s="353"/>
      <c r="E3061" s="353"/>
      <c r="F3061" s="353"/>
      <c r="I3061" s="19" t="str">
        <f t="shared" si="517"/>
        <v>N</v>
      </c>
      <c r="J3061" s="19" t="str">
        <f t="shared" si="518"/>
        <v>N</v>
      </c>
      <c r="K3061" s="19" t="str">
        <f t="shared" si="519"/>
        <v>zzzz</v>
      </c>
      <c r="L3061" s="19" t="str">
        <f t="shared" si="520"/>
        <v/>
      </c>
      <c r="M3061" s="353" t="str">
        <f t="shared" si="521"/>
        <v/>
      </c>
      <c r="N3061" s="356" t="str">
        <f t="shared" si="522"/>
        <v/>
      </c>
      <c r="O3061" s="356" t="str">
        <f t="shared" si="523"/>
        <v/>
      </c>
      <c r="P3061" s="353" t="str">
        <f t="shared" si="524"/>
        <v/>
      </c>
      <c r="Q3061" s="356">
        <f t="shared" si="525"/>
        <v>376</v>
      </c>
      <c r="R3061" s="356">
        <f t="shared" si="526"/>
        <v>2673</v>
      </c>
      <c r="S3061" s="356">
        <f t="shared" si="527"/>
        <v>2673</v>
      </c>
    </row>
    <row r="3062" spans="1:19" ht="13.5" thickBot="1" x14ac:dyDescent="0.25">
      <c r="A3062" s="353"/>
      <c r="B3062" s="353"/>
      <c r="C3062" s="353"/>
      <c r="E3062" s="353"/>
      <c r="F3062" s="353"/>
      <c r="I3062" s="19" t="str">
        <f t="shared" si="517"/>
        <v>N</v>
      </c>
      <c r="J3062" s="19" t="str">
        <f t="shared" si="518"/>
        <v>N</v>
      </c>
      <c r="K3062" s="19" t="str">
        <f t="shared" si="519"/>
        <v>zzzz</v>
      </c>
      <c r="L3062" s="19" t="str">
        <f t="shared" si="520"/>
        <v/>
      </c>
      <c r="M3062" s="353" t="str">
        <f t="shared" si="521"/>
        <v/>
      </c>
      <c r="N3062" s="356" t="str">
        <f t="shared" si="522"/>
        <v/>
      </c>
      <c r="O3062" s="356" t="str">
        <f t="shared" si="523"/>
        <v/>
      </c>
      <c r="P3062" s="353" t="str">
        <f t="shared" si="524"/>
        <v/>
      </c>
      <c r="Q3062" s="356">
        <f t="shared" si="525"/>
        <v>377</v>
      </c>
      <c r="R3062" s="356">
        <f t="shared" si="526"/>
        <v>2674</v>
      </c>
      <c r="S3062" s="356">
        <f t="shared" si="527"/>
        <v>2674</v>
      </c>
    </row>
    <row r="3063" spans="1:19" ht="13.5" thickBot="1" x14ac:dyDescent="0.25">
      <c r="A3063" s="353"/>
      <c r="B3063" s="353"/>
      <c r="C3063" s="353"/>
      <c r="E3063" s="353"/>
      <c r="F3063" s="353"/>
      <c r="I3063" s="19" t="str">
        <f t="shared" si="517"/>
        <v>N</v>
      </c>
      <c r="J3063" s="19" t="str">
        <f t="shared" si="518"/>
        <v>N</v>
      </c>
      <c r="K3063" s="19" t="str">
        <f t="shared" si="519"/>
        <v>zzzz</v>
      </c>
      <c r="L3063" s="19" t="str">
        <f t="shared" si="520"/>
        <v/>
      </c>
      <c r="M3063" s="353" t="str">
        <f t="shared" si="521"/>
        <v/>
      </c>
      <c r="N3063" s="356" t="str">
        <f t="shared" si="522"/>
        <v/>
      </c>
      <c r="O3063" s="356" t="str">
        <f t="shared" si="523"/>
        <v/>
      </c>
      <c r="P3063" s="353" t="str">
        <f t="shared" si="524"/>
        <v/>
      </c>
      <c r="Q3063" s="356">
        <f t="shared" si="525"/>
        <v>378</v>
      </c>
      <c r="R3063" s="356">
        <f t="shared" si="526"/>
        <v>2675</v>
      </c>
      <c r="S3063" s="356">
        <f t="shared" si="527"/>
        <v>2675</v>
      </c>
    </row>
    <row r="3064" spans="1:19" ht="13.5" thickBot="1" x14ac:dyDescent="0.25">
      <c r="A3064" s="353"/>
      <c r="B3064" s="353"/>
      <c r="C3064" s="353"/>
      <c r="E3064" s="353"/>
      <c r="F3064" s="353"/>
      <c r="I3064" s="19" t="str">
        <f t="shared" si="517"/>
        <v>N</v>
      </c>
      <c r="J3064" s="19" t="str">
        <f t="shared" si="518"/>
        <v>N</v>
      </c>
      <c r="K3064" s="19" t="str">
        <f t="shared" si="519"/>
        <v>zzzz</v>
      </c>
      <c r="L3064" s="19" t="str">
        <f t="shared" si="520"/>
        <v/>
      </c>
      <c r="M3064" s="353" t="str">
        <f t="shared" si="521"/>
        <v/>
      </c>
      <c r="N3064" s="356" t="str">
        <f t="shared" si="522"/>
        <v/>
      </c>
      <c r="O3064" s="356" t="str">
        <f t="shared" si="523"/>
        <v/>
      </c>
      <c r="P3064" s="353" t="str">
        <f t="shared" si="524"/>
        <v/>
      </c>
      <c r="Q3064" s="356">
        <f t="shared" si="525"/>
        <v>379</v>
      </c>
      <c r="R3064" s="356">
        <f t="shared" si="526"/>
        <v>2676</v>
      </c>
      <c r="S3064" s="356">
        <f t="shared" si="527"/>
        <v>2676</v>
      </c>
    </row>
    <row r="3065" spans="1:19" ht="13.5" thickBot="1" x14ac:dyDescent="0.25">
      <c r="A3065" s="353"/>
      <c r="B3065" s="353"/>
      <c r="C3065" s="353"/>
      <c r="E3065" s="353"/>
      <c r="F3065" s="353"/>
      <c r="I3065" s="19" t="str">
        <f t="shared" si="517"/>
        <v>N</v>
      </c>
      <c r="J3065" s="19" t="str">
        <f t="shared" si="518"/>
        <v>N</v>
      </c>
      <c r="K3065" s="19" t="str">
        <f t="shared" si="519"/>
        <v>zzzz</v>
      </c>
      <c r="L3065" s="19" t="str">
        <f t="shared" si="520"/>
        <v/>
      </c>
      <c r="M3065" s="353" t="str">
        <f t="shared" si="521"/>
        <v/>
      </c>
      <c r="N3065" s="356" t="str">
        <f t="shared" si="522"/>
        <v/>
      </c>
      <c r="O3065" s="356" t="str">
        <f t="shared" si="523"/>
        <v/>
      </c>
      <c r="P3065" s="353" t="str">
        <f t="shared" si="524"/>
        <v/>
      </c>
      <c r="Q3065" s="356">
        <f t="shared" si="525"/>
        <v>380</v>
      </c>
      <c r="R3065" s="356">
        <f t="shared" si="526"/>
        <v>2677</v>
      </c>
      <c r="S3065" s="356">
        <f t="shared" si="527"/>
        <v>2677</v>
      </c>
    </row>
    <row r="3066" spans="1:19" ht="13.5" thickBot="1" x14ac:dyDescent="0.25">
      <c r="A3066" s="353"/>
      <c r="B3066" s="353"/>
      <c r="C3066" s="353"/>
      <c r="E3066" s="353"/>
      <c r="F3066" s="353"/>
      <c r="I3066" s="19" t="str">
        <f t="shared" si="517"/>
        <v>N</v>
      </c>
      <c r="J3066" s="19" t="str">
        <f t="shared" si="518"/>
        <v>N</v>
      </c>
      <c r="K3066" s="19" t="str">
        <f t="shared" si="519"/>
        <v>zzzz</v>
      </c>
      <c r="L3066" s="19" t="str">
        <f t="shared" si="520"/>
        <v/>
      </c>
      <c r="M3066" s="353" t="str">
        <f t="shared" si="521"/>
        <v/>
      </c>
      <c r="N3066" s="356" t="str">
        <f t="shared" si="522"/>
        <v/>
      </c>
      <c r="O3066" s="356" t="str">
        <f t="shared" si="523"/>
        <v/>
      </c>
      <c r="P3066" s="353" t="str">
        <f t="shared" si="524"/>
        <v/>
      </c>
      <c r="Q3066" s="356">
        <f t="shared" si="525"/>
        <v>381</v>
      </c>
      <c r="R3066" s="356">
        <f t="shared" si="526"/>
        <v>2678</v>
      </c>
      <c r="S3066" s="356">
        <f t="shared" si="527"/>
        <v>2678</v>
      </c>
    </row>
    <row r="3067" spans="1:19" ht="13.5" thickBot="1" x14ac:dyDescent="0.25">
      <c r="A3067" s="353"/>
      <c r="B3067" s="353"/>
      <c r="C3067" s="353"/>
      <c r="E3067" s="353"/>
      <c r="F3067" s="353"/>
      <c r="I3067" s="19" t="str">
        <f t="shared" si="517"/>
        <v>N</v>
      </c>
      <c r="J3067" s="19" t="str">
        <f t="shared" si="518"/>
        <v>N</v>
      </c>
      <c r="K3067" s="19" t="str">
        <f t="shared" si="519"/>
        <v>zzzz</v>
      </c>
      <c r="L3067" s="19" t="str">
        <f t="shared" si="520"/>
        <v/>
      </c>
      <c r="M3067" s="353" t="str">
        <f t="shared" si="521"/>
        <v/>
      </c>
      <c r="N3067" s="356" t="str">
        <f t="shared" si="522"/>
        <v/>
      </c>
      <c r="O3067" s="356" t="str">
        <f t="shared" si="523"/>
        <v/>
      </c>
      <c r="P3067" s="353" t="str">
        <f t="shared" si="524"/>
        <v/>
      </c>
      <c r="Q3067" s="356">
        <f t="shared" si="525"/>
        <v>382</v>
      </c>
      <c r="R3067" s="356">
        <f t="shared" si="526"/>
        <v>2679</v>
      </c>
      <c r="S3067" s="356">
        <f t="shared" si="527"/>
        <v>2679</v>
      </c>
    </row>
    <row r="3068" spans="1:19" ht="13.5" thickBot="1" x14ac:dyDescent="0.25">
      <c r="A3068" s="353"/>
      <c r="B3068" s="353"/>
      <c r="C3068" s="353"/>
      <c r="E3068" s="353"/>
      <c r="F3068" s="353"/>
      <c r="I3068" s="19" t="str">
        <f t="shared" si="517"/>
        <v>N</v>
      </c>
      <c r="J3068" s="19" t="str">
        <f t="shared" si="518"/>
        <v>N</v>
      </c>
      <c r="K3068" s="19" t="str">
        <f t="shared" si="519"/>
        <v>zzzz</v>
      </c>
      <c r="L3068" s="19" t="str">
        <f t="shared" si="520"/>
        <v/>
      </c>
      <c r="M3068" s="353" t="str">
        <f t="shared" si="521"/>
        <v/>
      </c>
      <c r="N3068" s="356" t="str">
        <f t="shared" si="522"/>
        <v/>
      </c>
      <c r="O3068" s="356" t="str">
        <f t="shared" si="523"/>
        <v/>
      </c>
      <c r="P3068" s="353" t="str">
        <f t="shared" si="524"/>
        <v/>
      </c>
      <c r="Q3068" s="356">
        <f t="shared" si="525"/>
        <v>383</v>
      </c>
      <c r="R3068" s="356">
        <f t="shared" si="526"/>
        <v>2680</v>
      </c>
      <c r="S3068" s="356">
        <f t="shared" si="527"/>
        <v>2680</v>
      </c>
    </row>
    <row r="3069" spans="1:19" ht="13.5" thickBot="1" x14ac:dyDescent="0.25">
      <c r="A3069" s="353"/>
      <c r="B3069" s="353"/>
      <c r="C3069" s="353"/>
      <c r="E3069" s="353"/>
      <c r="F3069" s="353"/>
      <c r="I3069" s="19" t="str">
        <f t="shared" si="517"/>
        <v>N</v>
      </c>
      <c r="J3069" s="19" t="str">
        <f t="shared" si="518"/>
        <v>N</v>
      </c>
      <c r="K3069" s="19" t="str">
        <f t="shared" si="519"/>
        <v>zzzz</v>
      </c>
      <c r="L3069" s="19" t="str">
        <f t="shared" si="520"/>
        <v/>
      </c>
      <c r="M3069" s="353" t="str">
        <f t="shared" si="521"/>
        <v/>
      </c>
      <c r="N3069" s="356" t="str">
        <f t="shared" si="522"/>
        <v/>
      </c>
      <c r="O3069" s="356" t="str">
        <f t="shared" si="523"/>
        <v/>
      </c>
      <c r="P3069" s="353" t="str">
        <f t="shared" si="524"/>
        <v/>
      </c>
      <c r="Q3069" s="356">
        <f t="shared" si="525"/>
        <v>384</v>
      </c>
      <c r="R3069" s="356">
        <f t="shared" si="526"/>
        <v>2681</v>
      </c>
      <c r="S3069" s="356">
        <f t="shared" si="527"/>
        <v>2681</v>
      </c>
    </row>
    <row r="3070" spans="1:19" ht="13.5" thickBot="1" x14ac:dyDescent="0.25">
      <c r="A3070" s="353"/>
      <c r="B3070" s="353"/>
      <c r="C3070" s="353"/>
      <c r="E3070" s="353"/>
      <c r="F3070" s="353"/>
      <c r="I3070" s="19" t="str">
        <f t="shared" si="517"/>
        <v>N</v>
      </c>
      <c r="J3070" s="19" t="str">
        <f t="shared" si="518"/>
        <v>N</v>
      </c>
      <c r="K3070" s="19" t="str">
        <f t="shared" si="519"/>
        <v>zzzz</v>
      </c>
      <c r="L3070" s="19" t="str">
        <f t="shared" si="520"/>
        <v/>
      </c>
      <c r="M3070" s="19" t="str">
        <f t="shared" si="521"/>
        <v/>
      </c>
      <c r="N3070" s="355" t="str">
        <f t="shared" si="522"/>
        <v/>
      </c>
      <c r="O3070" s="355" t="str">
        <f t="shared" si="523"/>
        <v/>
      </c>
      <c r="P3070" s="19" t="str">
        <f t="shared" si="524"/>
        <v/>
      </c>
      <c r="Q3070" s="355">
        <f t="shared" si="525"/>
        <v>385</v>
      </c>
      <c r="R3070" s="355">
        <f t="shared" si="526"/>
        <v>2682</v>
      </c>
      <c r="S3070" s="355">
        <f t="shared" si="527"/>
        <v>2682</v>
      </c>
    </row>
    <row r="3071" spans="1:19" ht="13.5" thickBot="1" x14ac:dyDescent="0.25">
      <c r="A3071" s="19"/>
      <c r="B3071" s="19"/>
      <c r="C3071" s="19"/>
      <c r="E3071" s="353"/>
      <c r="F3071" s="19"/>
      <c r="I3071" s="19" t="str">
        <f t="shared" si="517"/>
        <v>N</v>
      </c>
      <c r="J3071" s="19" t="str">
        <f t="shared" si="518"/>
        <v>N</v>
      </c>
      <c r="K3071" s="19" t="str">
        <f t="shared" si="519"/>
        <v>zzzz</v>
      </c>
      <c r="L3071" s="19" t="str">
        <f t="shared" si="520"/>
        <v/>
      </c>
      <c r="M3071" s="19" t="str">
        <f t="shared" si="521"/>
        <v/>
      </c>
      <c r="N3071" s="355" t="str">
        <f t="shared" si="522"/>
        <v/>
      </c>
      <c r="O3071" s="355" t="str">
        <f t="shared" si="523"/>
        <v/>
      </c>
      <c r="P3071" s="19" t="str">
        <f t="shared" si="524"/>
        <v/>
      </c>
      <c r="Q3071" s="355">
        <f t="shared" si="525"/>
        <v>386</v>
      </c>
      <c r="R3071" s="355">
        <f t="shared" si="526"/>
        <v>2683</v>
      </c>
      <c r="S3071" s="355">
        <f t="shared" si="527"/>
        <v>2683</v>
      </c>
    </row>
    <row r="3072" spans="1:19" ht="13.5" thickBot="1" x14ac:dyDescent="0.25">
      <c r="A3072" s="19"/>
      <c r="B3072" s="19"/>
      <c r="C3072" s="19"/>
      <c r="E3072" s="353"/>
      <c r="F3072" s="19"/>
      <c r="I3072" s="19" t="str">
        <f t="shared" si="517"/>
        <v>N</v>
      </c>
      <c r="J3072" s="19" t="str">
        <f t="shared" si="518"/>
        <v>N</v>
      </c>
      <c r="K3072" s="19" t="str">
        <f t="shared" si="519"/>
        <v>zzzz</v>
      </c>
      <c r="L3072" s="19" t="str">
        <f t="shared" si="520"/>
        <v/>
      </c>
      <c r="M3072" s="19" t="str">
        <f t="shared" si="521"/>
        <v/>
      </c>
      <c r="N3072" s="355" t="str">
        <f t="shared" si="522"/>
        <v/>
      </c>
      <c r="O3072" s="355" t="str">
        <f t="shared" si="523"/>
        <v/>
      </c>
      <c r="P3072" s="19" t="str">
        <f t="shared" si="524"/>
        <v/>
      </c>
      <c r="Q3072" s="355">
        <f t="shared" si="525"/>
        <v>387</v>
      </c>
      <c r="R3072" s="355">
        <f t="shared" si="526"/>
        <v>2684</v>
      </c>
      <c r="S3072" s="355">
        <f t="shared" si="527"/>
        <v>2684</v>
      </c>
    </row>
    <row r="3073" spans="1:19" ht="13.5" thickBot="1" x14ac:dyDescent="0.25">
      <c r="A3073" s="19"/>
      <c r="B3073" s="19"/>
      <c r="C3073" s="19"/>
      <c r="E3073" s="353"/>
      <c r="F3073" s="19"/>
      <c r="I3073" s="19" t="str">
        <f t="shared" si="517"/>
        <v>N</v>
      </c>
      <c r="J3073" s="19" t="str">
        <f t="shared" si="518"/>
        <v>N</v>
      </c>
      <c r="K3073" s="19" t="str">
        <f t="shared" si="519"/>
        <v>zzzz</v>
      </c>
      <c r="L3073" s="19" t="str">
        <f t="shared" si="520"/>
        <v/>
      </c>
      <c r="M3073" s="19" t="str">
        <f t="shared" si="521"/>
        <v/>
      </c>
      <c r="N3073" s="355" t="str">
        <f t="shared" si="522"/>
        <v/>
      </c>
      <c r="O3073" s="355" t="str">
        <f t="shared" si="523"/>
        <v/>
      </c>
      <c r="P3073" s="19" t="str">
        <f t="shared" si="524"/>
        <v/>
      </c>
      <c r="Q3073" s="355">
        <f t="shared" si="525"/>
        <v>388</v>
      </c>
      <c r="R3073" s="355">
        <f t="shared" si="526"/>
        <v>2685</v>
      </c>
      <c r="S3073" s="355">
        <f t="shared" si="527"/>
        <v>2685</v>
      </c>
    </row>
    <row r="3074" spans="1:19" ht="13.5" thickBot="1" x14ac:dyDescent="0.25">
      <c r="A3074" s="353"/>
      <c r="B3074" s="353"/>
      <c r="C3074" s="353"/>
      <c r="E3074" s="353"/>
      <c r="F3074" s="353"/>
      <c r="I3074" s="19" t="str">
        <f t="shared" ref="I3074:I3137" si="528">IF((LEN(A3074)&gt;2),"J","N")</f>
        <v>N</v>
      </c>
      <c r="J3074" s="19" t="str">
        <f t="shared" ref="J3074:J3137" si="529">IF((D3074&gt;0),"J","N")</f>
        <v>N</v>
      </c>
      <c r="K3074" s="19" t="str">
        <f t="shared" ref="K3074:K3137" si="530">IF((D3074&gt;0),(MID(D3074,1,2)),"zzzz")</f>
        <v>zzzz</v>
      </c>
      <c r="L3074" s="19" t="str">
        <f t="shared" ref="L3074:L3137" si="531">MID(A3074,1,2)</f>
        <v/>
      </c>
      <c r="M3074" s="19" t="str">
        <f t="shared" ref="M3074:M3137" si="532">MID(A3074,3,1)</f>
        <v/>
      </c>
      <c r="N3074" s="355" t="str">
        <f t="shared" ref="N3074:N3137" si="533">IF(A3074=A3075,"",Q3074)</f>
        <v/>
      </c>
      <c r="O3074" s="355" t="str">
        <f t="shared" ref="O3074:O3137" si="534">IF(D3074=D3075,"",R3074)</f>
        <v/>
      </c>
      <c r="P3074" s="19" t="str">
        <f t="shared" ref="P3074:P3137" si="535">IF(K3074=K3075,"",S3074)</f>
        <v/>
      </c>
      <c r="Q3074" s="355">
        <f t="shared" ref="Q3074:Q3137" si="536">IF(A3074=A3073,Q3073+ 1,1)</f>
        <v>389</v>
      </c>
      <c r="R3074" s="355">
        <f t="shared" ref="R3074:R3137" si="537">IF(D3074=D3073,R3073+ 1,1)</f>
        <v>2686</v>
      </c>
      <c r="S3074" s="355">
        <f t="shared" ref="S3074:S3137" si="538">IF(K3074=K3073,S3073+ 1,1)</f>
        <v>2686</v>
      </c>
    </row>
    <row r="3075" spans="1:19" ht="13.5" thickBot="1" x14ac:dyDescent="0.25">
      <c r="A3075" s="19"/>
      <c r="B3075" s="19"/>
      <c r="C3075" s="19"/>
      <c r="E3075" s="353"/>
      <c r="F3075" s="19"/>
      <c r="I3075" s="19" t="str">
        <f t="shared" si="528"/>
        <v>N</v>
      </c>
      <c r="J3075" s="19" t="str">
        <f t="shared" si="529"/>
        <v>N</v>
      </c>
      <c r="K3075" s="19" t="str">
        <f t="shared" si="530"/>
        <v>zzzz</v>
      </c>
      <c r="L3075" s="19" t="str">
        <f t="shared" si="531"/>
        <v/>
      </c>
      <c r="M3075" s="19" t="str">
        <f t="shared" si="532"/>
        <v/>
      </c>
      <c r="N3075" s="355" t="str">
        <f t="shared" si="533"/>
        <v/>
      </c>
      <c r="O3075" s="355" t="str">
        <f t="shared" si="534"/>
        <v/>
      </c>
      <c r="P3075" s="19" t="str">
        <f t="shared" si="535"/>
        <v/>
      </c>
      <c r="Q3075" s="355">
        <f t="shared" si="536"/>
        <v>390</v>
      </c>
      <c r="R3075" s="355">
        <f t="shared" si="537"/>
        <v>2687</v>
      </c>
      <c r="S3075" s="355">
        <f t="shared" si="538"/>
        <v>2687</v>
      </c>
    </row>
    <row r="3076" spans="1:19" ht="13.5" thickBot="1" x14ac:dyDescent="0.25">
      <c r="A3076" s="19"/>
      <c r="B3076" s="19"/>
      <c r="C3076" s="19"/>
      <c r="E3076" s="353"/>
      <c r="F3076" s="19"/>
      <c r="I3076" s="19" t="str">
        <f t="shared" si="528"/>
        <v>N</v>
      </c>
      <c r="J3076" s="19" t="str">
        <f t="shared" si="529"/>
        <v>N</v>
      </c>
      <c r="K3076" s="19" t="str">
        <f t="shared" si="530"/>
        <v>zzzz</v>
      </c>
      <c r="L3076" s="19" t="str">
        <f t="shared" si="531"/>
        <v/>
      </c>
      <c r="M3076" s="19" t="str">
        <f t="shared" si="532"/>
        <v/>
      </c>
      <c r="N3076" s="355" t="str">
        <f t="shared" si="533"/>
        <v/>
      </c>
      <c r="O3076" s="355" t="str">
        <f t="shared" si="534"/>
        <v/>
      </c>
      <c r="P3076" s="19" t="str">
        <f t="shared" si="535"/>
        <v/>
      </c>
      <c r="Q3076" s="355">
        <f t="shared" si="536"/>
        <v>391</v>
      </c>
      <c r="R3076" s="355">
        <f t="shared" si="537"/>
        <v>2688</v>
      </c>
      <c r="S3076" s="355">
        <f t="shared" si="538"/>
        <v>2688</v>
      </c>
    </row>
    <row r="3077" spans="1:19" ht="13.5" thickBot="1" x14ac:dyDescent="0.25">
      <c r="A3077" s="19"/>
      <c r="B3077" s="19"/>
      <c r="C3077" s="19"/>
      <c r="E3077" s="353"/>
      <c r="F3077" s="19"/>
      <c r="I3077" s="19" t="str">
        <f t="shared" si="528"/>
        <v>N</v>
      </c>
      <c r="J3077" s="19" t="str">
        <f t="shared" si="529"/>
        <v>N</v>
      </c>
      <c r="K3077" s="19" t="str">
        <f t="shared" si="530"/>
        <v>zzzz</v>
      </c>
      <c r="L3077" s="19" t="str">
        <f t="shared" si="531"/>
        <v/>
      </c>
      <c r="M3077" s="19" t="str">
        <f t="shared" si="532"/>
        <v/>
      </c>
      <c r="N3077" s="355" t="str">
        <f t="shared" si="533"/>
        <v/>
      </c>
      <c r="O3077" s="355" t="str">
        <f t="shared" si="534"/>
        <v/>
      </c>
      <c r="P3077" s="19" t="str">
        <f t="shared" si="535"/>
        <v/>
      </c>
      <c r="Q3077" s="355">
        <f t="shared" si="536"/>
        <v>392</v>
      </c>
      <c r="R3077" s="355">
        <f t="shared" si="537"/>
        <v>2689</v>
      </c>
      <c r="S3077" s="355">
        <f t="shared" si="538"/>
        <v>2689</v>
      </c>
    </row>
    <row r="3078" spans="1:19" ht="13.5" thickBot="1" x14ac:dyDescent="0.25">
      <c r="A3078" s="19"/>
      <c r="B3078" s="19"/>
      <c r="C3078" s="19"/>
      <c r="E3078" s="353"/>
      <c r="F3078" s="19"/>
      <c r="I3078" s="19" t="str">
        <f t="shared" si="528"/>
        <v>N</v>
      </c>
      <c r="J3078" s="19" t="str">
        <f t="shared" si="529"/>
        <v>N</v>
      </c>
      <c r="K3078" s="19" t="str">
        <f t="shared" si="530"/>
        <v>zzzz</v>
      </c>
      <c r="L3078" s="19" t="str">
        <f t="shared" si="531"/>
        <v/>
      </c>
      <c r="M3078" s="19" t="str">
        <f t="shared" si="532"/>
        <v/>
      </c>
      <c r="N3078" s="355" t="str">
        <f t="shared" si="533"/>
        <v/>
      </c>
      <c r="O3078" s="355" t="str">
        <f t="shared" si="534"/>
        <v/>
      </c>
      <c r="P3078" s="19" t="str">
        <f t="shared" si="535"/>
        <v/>
      </c>
      <c r="Q3078" s="355">
        <f t="shared" si="536"/>
        <v>393</v>
      </c>
      <c r="R3078" s="355">
        <f t="shared" si="537"/>
        <v>2690</v>
      </c>
      <c r="S3078" s="355">
        <f t="shared" si="538"/>
        <v>2690</v>
      </c>
    </row>
    <row r="3079" spans="1:19" ht="13.5" thickBot="1" x14ac:dyDescent="0.25">
      <c r="A3079" s="19"/>
      <c r="B3079" s="19"/>
      <c r="C3079" s="19"/>
      <c r="E3079" s="353"/>
      <c r="F3079" s="19"/>
      <c r="I3079" s="19" t="str">
        <f t="shared" si="528"/>
        <v>N</v>
      </c>
      <c r="J3079" s="19" t="str">
        <f t="shared" si="529"/>
        <v>N</v>
      </c>
      <c r="K3079" s="19" t="str">
        <f t="shared" si="530"/>
        <v>zzzz</v>
      </c>
      <c r="L3079" s="19" t="str">
        <f t="shared" si="531"/>
        <v/>
      </c>
      <c r="M3079" s="19" t="str">
        <f t="shared" si="532"/>
        <v/>
      </c>
      <c r="N3079" s="355" t="str">
        <f t="shared" si="533"/>
        <v/>
      </c>
      <c r="O3079" s="355" t="str">
        <f t="shared" si="534"/>
        <v/>
      </c>
      <c r="P3079" s="19" t="str">
        <f t="shared" si="535"/>
        <v/>
      </c>
      <c r="Q3079" s="355">
        <f t="shared" si="536"/>
        <v>394</v>
      </c>
      <c r="R3079" s="355">
        <f t="shared" si="537"/>
        <v>2691</v>
      </c>
      <c r="S3079" s="355">
        <f t="shared" si="538"/>
        <v>2691</v>
      </c>
    </row>
    <row r="3080" spans="1:19" ht="13.5" thickBot="1" x14ac:dyDescent="0.25">
      <c r="A3080" s="19"/>
      <c r="B3080" s="19"/>
      <c r="C3080" s="19"/>
      <c r="E3080" s="353"/>
      <c r="F3080" s="19"/>
      <c r="I3080" s="19" t="str">
        <f t="shared" si="528"/>
        <v>N</v>
      </c>
      <c r="J3080" s="19" t="str">
        <f t="shared" si="529"/>
        <v>N</v>
      </c>
      <c r="K3080" s="19" t="str">
        <f t="shared" si="530"/>
        <v>zzzz</v>
      </c>
      <c r="L3080" s="19" t="str">
        <f t="shared" si="531"/>
        <v/>
      </c>
      <c r="M3080" s="19" t="str">
        <f t="shared" si="532"/>
        <v/>
      </c>
      <c r="N3080" s="355" t="str">
        <f t="shared" si="533"/>
        <v/>
      </c>
      <c r="O3080" s="355" t="str">
        <f t="shared" si="534"/>
        <v/>
      </c>
      <c r="P3080" s="19" t="str">
        <f t="shared" si="535"/>
        <v/>
      </c>
      <c r="Q3080" s="355">
        <f t="shared" si="536"/>
        <v>395</v>
      </c>
      <c r="R3080" s="355">
        <f t="shared" si="537"/>
        <v>2692</v>
      </c>
      <c r="S3080" s="355">
        <f t="shared" si="538"/>
        <v>2692</v>
      </c>
    </row>
    <row r="3081" spans="1:19" ht="13.5" thickBot="1" x14ac:dyDescent="0.25">
      <c r="A3081" s="353"/>
      <c r="B3081" s="353"/>
      <c r="C3081" s="353"/>
      <c r="E3081" s="353"/>
      <c r="F3081" s="353"/>
      <c r="I3081" s="19" t="str">
        <f t="shared" si="528"/>
        <v>N</v>
      </c>
      <c r="J3081" s="19" t="str">
        <f t="shared" si="529"/>
        <v>N</v>
      </c>
      <c r="K3081" s="19" t="str">
        <f t="shared" si="530"/>
        <v>zzzz</v>
      </c>
      <c r="L3081" s="19" t="str">
        <f t="shared" si="531"/>
        <v/>
      </c>
      <c r="M3081" s="19" t="str">
        <f t="shared" si="532"/>
        <v/>
      </c>
      <c r="N3081" s="355" t="str">
        <f t="shared" si="533"/>
        <v/>
      </c>
      <c r="O3081" s="355" t="str">
        <f t="shared" si="534"/>
        <v/>
      </c>
      <c r="P3081" s="19" t="str">
        <f t="shared" si="535"/>
        <v/>
      </c>
      <c r="Q3081" s="355">
        <f t="shared" si="536"/>
        <v>396</v>
      </c>
      <c r="R3081" s="355">
        <f t="shared" si="537"/>
        <v>2693</v>
      </c>
      <c r="S3081" s="355">
        <f t="shared" si="538"/>
        <v>2693</v>
      </c>
    </row>
    <row r="3082" spans="1:19" ht="13.5" thickBot="1" x14ac:dyDescent="0.25">
      <c r="A3082" s="19"/>
      <c r="B3082" s="19"/>
      <c r="C3082" s="19"/>
      <c r="E3082" s="353"/>
      <c r="F3082" s="19"/>
      <c r="I3082" s="19" t="str">
        <f t="shared" si="528"/>
        <v>N</v>
      </c>
      <c r="J3082" s="19" t="str">
        <f t="shared" si="529"/>
        <v>N</v>
      </c>
      <c r="K3082" s="19" t="str">
        <f t="shared" si="530"/>
        <v>zzzz</v>
      </c>
      <c r="L3082" s="19" t="str">
        <f t="shared" si="531"/>
        <v/>
      </c>
      <c r="M3082" s="19" t="str">
        <f t="shared" si="532"/>
        <v/>
      </c>
      <c r="N3082" s="355" t="str">
        <f t="shared" si="533"/>
        <v/>
      </c>
      <c r="O3082" s="355" t="str">
        <f t="shared" si="534"/>
        <v/>
      </c>
      <c r="P3082" s="19" t="str">
        <f t="shared" si="535"/>
        <v/>
      </c>
      <c r="Q3082" s="355">
        <f t="shared" si="536"/>
        <v>397</v>
      </c>
      <c r="R3082" s="355">
        <f t="shared" si="537"/>
        <v>2694</v>
      </c>
      <c r="S3082" s="355">
        <f t="shared" si="538"/>
        <v>2694</v>
      </c>
    </row>
    <row r="3083" spans="1:19" ht="13.5" thickBot="1" x14ac:dyDescent="0.25">
      <c r="A3083" s="19"/>
      <c r="B3083" s="19"/>
      <c r="C3083" s="19"/>
      <c r="E3083" s="353"/>
      <c r="F3083" s="19"/>
      <c r="I3083" s="19" t="str">
        <f t="shared" si="528"/>
        <v>N</v>
      </c>
      <c r="J3083" s="19" t="str">
        <f t="shared" si="529"/>
        <v>N</v>
      </c>
      <c r="K3083" s="19" t="str">
        <f t="shared" si="530"/>
        <v>zzzz</v>
      </c>
      <c r="L3083" s="19" t="str">
        <f t="shared" si="531"/>
        <v/>
      </c>
      <c r="M3083" s="19" t="str">
        <f t="shared" si="532"/>
        <v/>
      </c>
      <c r="N3083" s="355" t="str">
        <f t="shared" si="533"/>
        <v/>
      </c>
      <c r="O3083" s="355" t="str">
        <f t="shared" si="534"/>
        <v/>
      </c>
      <c r="P3083" s="19" t="str">
        <f t="shared" si="535"/>
        <v/>
      </c>
      <c r="Q3083" s="355">
        <f t="shared" si="536"/>
        <v>398</v>
      </c>
      <c r="R3083" s="355">
        <f t="shared" si="537"/>
        <v>2695</v>
      </c>
      <c r="S3083" s="355">
        <f t="shared" si="538"/>
        <v>2695</v>
      </c>
    </row>
    <row r="3084" spans="1:19" ht="13.5" thickBot="1" x14ac:dyDescent="0.25">
      <c r="A3084" s="19"/>
      <c r="B3084" s="19"/>
      <c r="C3084" s="19"/>
      <c r="E3084" s="353"/>
      <c r="F3084" s="19"/>
      <c r="I3084" s="19" t="str">
        <f t="shared" si="528"/>
        <v>N</v>
      </c>
      <c r="J3084" s="19" t="str">
        <f t="shared" si="529"/>
        <v>N</v>
      </c>
      <c r="K3084" s="19" t="str">
        <f t="shared" si="530"/>
        <v>zzzz</v>
      </c>
      <c r="L3084" s="19" t="str">
        <f t="shared" si="531"/>
        <v/>
      </c>
      <c r="M3084" s="19" t="str">
        <f t="shared" si="532"/>
        <v/>
      </c>
      <c r="N3084" s="355" t="str">
        <f t="shared" si="533"/>
        <v/>
      </c>
      <c r="O3084" s="355" t="str">
        <f t="shared" si="534"/>
        <v/>
      </c>
      <c r="P3084" s="19" t="str">
        <f t="shared" si="535"/>
        <v/>
      </c>
      <c r="Q3084" s="355">
        <f t="shared" si="536"/>
        <v>399</v>
      </c>
      <c r="R3084" s="355">
        <f t="shared" si="537"/>
        <v>2696</v>
      </c>
      <c r="S3084" s="355">
        <f t="shared" si="538"/>
        <v>2696</v>
      </c>
    </row>
    <row r="3085" spans="1:19" ht="13.5" thickBot="1" x14ac:dyDescent="0.25">
      <c r="A3085" s="19"/>
      <c r="B3085" s="19"/>
      <c r="C3085" s="19"/>
      <c r="E3085" s="353"/>
      <c r="F3085" s="19"/>
      <c r="I3085" s="19" t="str">
        <f t="shared" si="528"/>
        <v>N</v>
      </c>
      <c r="J3085" s="19" t="str">
        <f t="shared" si="529"/>
        <v>N</v>
      </c>
      <c r="K3085" s="19" t="str">
        <f t="shared" si="530"/>
        <v>zzzz</v>
      </c>
      <c r="L3085" s="19" t="str">
        <f t="shared" si="531"/>
        <v/>
      </c>
      <c r="M3085" s="19" t="str">
        <f t="shared" si="532"/>
        <v/>
      </c>
      <c r="N3085" s="355" t="str">
        <f t="shared" si="533"/>
        <v/>
      </c>
      <c r="O3085" s="355" t="str">
        <f t="shared" si="534"/>
        <v/>
      </c>
      <c r="P3085" s="19" t="str">
        <f t="shared" si="535"/>
        <v/>
      </c>
      <c r="Q3085" s="355">
        <f t="shared" si="536"/>
        <v>400</v>
      </c>
      <c r="R3085" s="355">
        <f t="shared" si="537"/>
        <v>2697</v>
      </c>
      <c r="S3085" s="355">
        <f t="shared" si="538"/>
        <v>2697</v>
      </c>
    </row>
    <row r="3086" spans="1:19" ht="13.5" thickBot="1" x14ac:dyDescent="0.25">
      <c r="A3086" s="19"/>
      <c r="B3086" s="19"/>
      <c r="C3086" s="19"/>
      <c r="E3086" s="353"/>
      <c r="F3086" s="19"/>
      <c r="I3086" s="19" t="str">
        <f t="shared" si="528"/>
        <v>N</v>
      </c>
      <c r="J3086" s="19" t="str">
        <f t="shared" si="529"/>
        <v>N</v>
      </c>
      <c r="K3086" s="19" t="str">
        <f t="shared" si="530"/>
        <v>zzzz</v>
      </c>
      <c r="L3086" s="19" t="str">
        <f t="shared" si="531"/>
        <v/>
      </c>
      <c r="M3086" s="19" t="str">
        <f t="shared" si="532"/>
        <v/>
      </c>
      <c r="N3086" s="355" t="str">
        <f t="shared" si="533"/>
        <v/>
      </c>
      <c r="O3086" s="355" t="str">
        <f t="shared" si="534"/>
        <v/>
      </c>
      <c r="P3086" s="19" t="str">
        <f t="shared" si="535"/>
        <v/>
      </c>
      <c r="Q3086" s="355">
        <f t="shared" si="536"/>
        <v>401</v>
      </c>
      <c r="R3086" s="355">
        <f t="shared" si="537"/>
        <v>2698</v>
      </c>
      <c r="S3086" s="355">
        <f t="shared" si="538"/>
        <v>2698</v>
      </c>
    </row>
    <row r="3087" spans="1:19" ht="13.5" thickBot="1" x14ac:dyDescent="0.25">
      <c r="A3087" s="19"/>
      <c r="B3087" s="19"/>
      <c r="C3087" s="19"/>
      <c r="E3087" s="353"/>
      <c r="F3087" s="19"/>
      <c r="I3087" s="19" t="str">
        <f t="shared" si="528"/>
        <v>N</v>
      </c>
      <c r="J3087" s="19" t="str">
        <f t="shared" si="529"/>
        <v>N</v>
      </c>
      <c r="K3087" s="19" t="str">
        <f t="shared" si="530"/>
        <v>zzzz</v>
      </c>
      <c r="L3087" s="19" t="str">
        <f t="shared" si="531"/>
        <v/>
      </c>
      <c r="M3087" s="19" t="str">
        <f t="shared" si="532"/>
        <v/>
      </c>
      <c r="N3087" s="355" t="str">
        <f t="shared" si="533"/>
        <v/>
      </c>
      <c r="O3087" s="355" t="str">
        <f t="shared" si="534"/>
        <v/>
      </c>
      <c r="P3087" s="19" t="str">
        <f t="shared" si="535"/>
        <v/>
      </c>
      <c r="Q3087" s="355">
        <f t="shared" si="536"/>
        <v>402</v>
      </c>
      <c r="R3087" s="355">
        <f t="shared" si="537"/>
        <v>2699</v>
      </c>
      <c r="S3087" s="355">
        <f t="shared" si="538"/>
        <v>2699</v>
      </c>
    </row>
    <row r="3088" spans="1:19" ht="13.5" thickBot="1" x14ac:dyDescent="0.25">
      <c r="A3088" s="19"/>
      <c r="B3088" s="19"/>
      <c r="C3088" s="19"/>
      <c r="E3088" s="353"/>
      <c r="F3088" s="19"/>
      <c r="I3088" s="19" t="str">
        <f t="shared" si="528"/>
        <v>N</v>
      </c>
      <c r="J3088" s="19" t="str">
        <f t="shared" si="529"/>
        <v>N</v>
      </c>
      <c r="K3088" s="19" t="str">
        <f t="shared" si="530"/>
        <v>zzzz</v>
      </c>
      <c r="L3088" s="19" t="str">
        <f t="shared" si="531"/>
        <v/>
      </c>
      <c r="M3088" s="19" t="str">
        <f t="shared" si="532"/>
        <v/>
      </c>
      <c r="N3088" s="355" t="str">
        <f t="shared" si="533"/>
        <v/>
      </c>
      <c r="O3088" s="355" t="str">
        <f t="shared" si="534"/>
        <v/>
      </c>
      <c r="P3088" s="19" t="str">
        <f t="shared" si="535"/>
        <v/>
      </c>
      <c r="Q3088" s="355">
        <f t="shared" si="536"/>
        <v>403</v>
      </c>
      <c r="R3088" s="355">
        <f t="shared" si="537"/>
        <v>2700</v>
      </c>
      <c r="S3088" s="355">
        <f t="shared" si="538"/>
        <v>2700</v>
      </c>
    </row>
    <row r="3089" spans="1:19" ht="13.5" thickBot="1" x14ac:dyDescent="0.25">
      <c r="A3089" s="19"/>
      <c r="B3089" s="19"/>
      <c r="C3089" s="19"/>
      <c r="E3089" s="353"/>
      <c r="F3089" s="19"/>
      <c r="I3089" s="19" t="str">
        <f t="shared" si="528"/>
        <v>N</v>
      </c>
      <c r="J3089" s="19" t="str">
        <f t="shared" si="529"/>
        <v>N</v>
      </c>
      <c r="K3089" s="19" t="str">
        <f t="shared" si="530"/>
        <v>zzzz</v>
      </c>
      <c r="L3089" s="19" t="str">
        <f t="shared" si="531"/>
        <v/>
      </c>
      <c r="M3089" s="19" t="str">
        <f t="shared" si="532"/>
        <v/>
      </c>
      <c r="N3089" s="355" t="str">
        <f t="shared" si="533"/>
        <v/>
      </c>
      <c r="O3089" s="355" t="str">
        <f t="shared" si="534"/>
        <v/>
      </c>
      <c r="P3089" s="19" t="str">
        <f t="shared" si="535"/>
        <v/>
      </c>
      <c r="Q3089" s="355">
        <f t="shared" si="536"/>
        <v>404</v>
      </c>
      <c r="R3089" s="355">
        <f t="shared" si="537"/>
        <v>2701</v>
      </c>
      <c r="S3089" s="355">
        <f t="shared" si="538"/>
        <v>2701</v>
      </c>
    </row>
    <row r="3090" spans="1:19" ht="13.5" thickBot="1" x14ac:dyDescent="0.25">
      <c r="A3090" s="19"/>
      <c r="B3090" s="19"/>
      <c r="C3090" s="19"/>
      <c r="E3090" s="353"/>
      <c r="F3090" s="19"/>
      <c r="I3090" s="19" t="str">
        <f t="shared" si="528"/>
        <v>N</v>
      </c>
      <c r="J3090" s="19" t="str">
        <f t="shared" si="529"/>
        <v>N</v>
      </c>
      <c r="K3090" s="19" t="str">
        <f t="shared" si="530"/>
        <v>zzzz</v>
      </c>
      <c r="L3090" s="19" t="str">
        <f t="shared" si="531"/>
        <v/>
      </c>
      <c r="M3090" s="19" t="str">
        <f t="shared" si="532"/>
        <v/>
      </c>
      <c r="N3090" s="355" t="str">
        <f t="shared" si="533"/>
        <v/>
      </c>
      <c r="O3090" s="355" t="str">
        <f t="shared" si="534"/>
        <v/>
      </c>
      <c r="P3090" s="19" t="str">
        <f t="shared" si="535"/>
        <v/>
      </c>
      <c r="Q3090" s="355">
        <f t="shared" si="536"/>
        <v>405</v>
      </c>
      <c r="R3090" s="355">
        <f t="shared" si="537"/>
        <v>2702</v>
      </c>
      <c r="S3090" s="355">
        <f t="shared" si="538"/>
        <v>2702</v>
      </c>
    </row>
    <row r="3091" spans="1:19" ht="13.5" thickBot="1" x14ac:dyDescent="0.25">
      <c r="A3091" s="19"/>
      <c r="B3091" s="19"/>
      <c r="C3091" s="19"/>
      <c r="E3091" s="353"/>
      <c r="F3091" s="19"/>
      <c r="I3091" s="19" t="str">
        <f t="shared" si="528"/>
        <v>N</v>
      </c>
      <c r="J3091" s="19" t="str">
        <f t="shared" si="529"/>
        <v>N</v>
      </c>
      <c r="K3091" s="19" t="str">
        <f t="shared" si="530"/>
        <v>zzzz</v>
      </c>
      <c r="L3091" s="19" t="str">
        <f t="shared" si="531"/>
        <v/>
      </c>
      <c r="M3091" s="19" t="str">
        <f t="shared" si="532"/>
        <v/>
      </c>
      <c r="N3091" s="355" t="str">
        <f t="shared" si="533"/>
        <v/>
      </c>
      <c r="O3091" s="355" t="str">
        <f t="shared" si="534"/>
        <v/>
      </c>
      <c r="P3091" s="19" t="str">
        <f t="shared" si="535"/>
        <v/>
      </c>
      <c r="Q3091" s="355">
        <f t="shared" si="536"/>
        <v>406</v>
      </c>
      <c r="R3091" s="355">
        <f t="shared" si="537"/>
        <v>2703</v>
      </c>
      <c r="S3091" s="355">
        <f t="shared" si="538"/>
        <v>2703</v>
      </c>
    </row>
    <row r="3092" spans="1:19" ht="13.5" thickBot="1" x14ac:dyDescent="0.25">
      <c r="A3092" s="19"/>
      <c r="B3092" s="19"/>
      <c r="C3092" s="19"/>
      <c r="E3092" s="353"/>
      <c r="F3092" s="19"/>
      <c r="I3092" s="19" t="str">
        <f t="shared" si="528"/>
        <v>N</v>
      </c>
      <c r="J3092" s="19" t="str">
        <f t="shared" si="529"/>
        <v>N</v>
      </c>
      <c r="K3092" s="19" t="str">
        <f t="shared" si="530"/>
        <v>zzzz</v>
      </c>
      <c r="L3092" s="19" t="str">
        <f t="shared" si="531"/>
        <v/>
      </c>
      <c r="M3092" s="19" t="str">
        <f t="shared" si="532"/>
        <v/>
      </c>
      <c r="N3092" s="355" t="str">
        <f t="shared" si="533"/>
        <v/>
      </c>
      <c r="O3092" s="355" t="str">
        <f t="shared" si="534"/>
        <v/>
      </c>
      <c r="P3092" s="19" t="str">
        <f t="shared" si="535"/>
        <v/>
      </c>
      <c r="Q3092" s="355">
        <f t="shared" si="536"/>
        <v>407</v>
      </c>
      <c r="R3092" s="355">
        <f t="shared" si="537"/>
        <v>2704</v>
      </c>
      <c r="S3092" s="355">
        <f t="shared" si="538"/>
        <v>2704</v>
      </c>
    </row>
    <row r="3093" spans="1:19" ht="13.5" thickBot="1" x14ac:dyDescent="0.25">
      <c r="A3093" s="19"/>
      <c r="B3093" s="19"/>
      <c r="C3093" s="19"/>
      <c r="E3093" s="353"/>
      <c r="F3093" s="19"/>
      <c r="I3093" s="19" t="str">
        <f t="shared" si="528"/>
        <v>N</v>
      </c>
      <c r="J3093" s="19" t="str">
        <f t="shared" si="529"/>
        <v>N</v>
      </c>
      <c r="K3093" s="19" t="str">
        <f t="shared" si="530"/>
        <v>zzzz</v>
      </c>
      <c r="L3093" s="19" t="str">
        <f t="shared" si="531"/>
        <v/>
      </c>
      <c r="M3093" s="19" t="str">
        <f t="shared" si="532"/>
        <v/>
      </c>
      <c r="N3093" s="355" t="str">
        <f t="shared" si="533"/>
        <v/>
      </c>
      <c r="O3093" s="355" t="str">
        <f t="shared" si="534"/>
        <v/>
      </c>
      <c r="P3093" s="19" t="str">
        <f t="shared" si="535"/>
        <v/>
      </c>
      <c r="Q3093" s="355">
        <f t="shared" si="536"/>
        <v>408</v>
      </c>
      <c r="R3093" s="355">
        <f t="shared" si="537"/>
        <v>2705</v>
      </c>
      <c r="S3093" s="355">
        <f t="shared" si="538"/>
        <v>2705</v>
      </c>
    </row>
    <row r="3094" spans="1:19" ht="13.5" thickBot="1" x14ac:dyDescent="0.25">
      <c r="A3094" s="19"/>
      <c r="B3094" s="19"/>
      <c r="C3094" s="19"/>
      <c r="E3094" s="353"/>
      <c r="F3094" s="19"/>
      <c r="I3094" s="19" t="str">
        <f t="shared" si="528"/>
        <v>N</v>
      </c>
      <c r="J3094" s="19" t="str">
        <f t="shared" si="529"/>
        <v>N</v>
      </c>
      <c r="K3094" s="19" t="str">
        <f t="shared" si="530"/>
        <v>zzzz</v>
      </c>
      <c r="L3094" s="19" t="str">
        <f t="shared" si="531"/>
        <v/>
      </c>
      <c r="M3094" s="19" t="str">
        <f t="shared" si="532"/>
        <v/>
      </c>
      <c r="N3094" s="355" t="str">
        <f t="shared" si="533"/>
        <v/>
      </c>
      <c r="O3094" s="355" t="str">
        <f t="shared" si="534"/>
        <v/>
      </c>
      <c r="P3094" s="19" t="str">
        <f t="shared" si="535"/>
        <v/>
      </c>
      <c r="Q3094" s="355">
        <f t="shared" si="536"/>
        <v>409</v>
      </c>
      <c r="R3094" s="355">
        <f t="shared" si="537"/>
        <v>2706</v>
      </c>
      <c r="S3094" s="355">
        <f t="shared" si="538"/>
        <v>2706</v>
      </c>
    </row>
    <row r="3095" spans="1:19" ht="13.5" thickBot="1" x14ac:dyDescent="0.25">
      <c r="A3095" s="19"/>
      <c r="B3095" s="19"/>
      <c r="C3095" s="19"/>
      <c r="E3095" s="353"/>
      <c r="F3095" s="19"/>
      <c r="I3095" s="19" t="str">
        <f t="shared" si="528"/>
        <v>N</v>
      </c>
      <c r="J3095" s="19" t="str">
        <f t="shared" si="529"/>
        <v>N</v>
      </c>
      <c r="K3095" s="19" t="str">
        <f t="shared" si="530"/>
        <v>zzzz</v>
      </c>
      <c r="L3095" s="19" t="str">
        <f t="shared" si="531"/>
        <v/>
      </c>
      <c r="M3095" s="19" t="str">
        <f t="shared" si="532"/>
        <v/>
      </c>
      <c r="N3095" s="355" t="str">
        <f t="shared" si="533"/>
        <v/>
      </c>
      <c r="O3095" s="355" t="str">
        <f t="shared" si="534"/>
        <v/>
      </c>
      <c r="P3095" s="19" t="str">
        <f t="shared" si="535"/>
        <v/>
      </c>
      <c r="Q3095" s="355">
        <f t="shared" si="536"/>
        <v>410</v>
      </c>
      <c r="R3095" s="355">
        <f t="shared" si="537"/>
        <v>2707</v>
      </c>
      <c r="S3095" s="355">
        <f t="shared" si="538"/>
        <v>2707</v>
      </c>
    </row>
    <row r="3096" spans="1:19" ht="13.5" thickBot="1" x14ac:dyDescent="0.25">
      <c r="A3096" s="19"/>
      <c r="B3096" s="19"/>
      <c r="C3096" s="19"/>
      <c r="E3096" s="353"/>
      <c r="F3096" s="19"/>
      <c r="I3096" s="19" t="str">
        <f t="shared" si="528"/>
        <v>N</v>
      </c>
      <c r="J3096" s="19" t="str">
        <f t="shared" si="529"/>
        <v>N</v>
      </c>
      <c r="K3096" s="19" t="str">
        <f t="shared" si="530"/>
        <v>zzzz</v>
      </c>
      <c r="L3096" s="19" t="str">
        <f t="shared" si="531"/>
        <v/>
      </c>
      <c r="M3096" s="19" t="str">
        <f t="shared" si="532"/>
        <v/>
      </c>
      <c r="N3096" s="355" t="str">
        <f t="shared" si="533"/>
        <v/>
      </c>
      <c r="O3096" s="355" t="str">
        <f t="shared" si="534"/>
        <v/>
      </c>
      <c r="P3096" s="19" t="str">
        <f t="shared" si="535"/>
        <v/>
      </c>
      <c r="Q3096" s="355">
        <f t="shared" si="536"/>
        <v>411</v>
      </c>
      <c r="R3096" s="355">
        <f t="shared" si="537"/>
        <v>2708</v>
      </c>
      <c r="S3096" s="355">
        <f t="shared" si="538"/>
        <v>2708</v>
      </c>
    </row>
    <row r="3097" spans="1:19" ht="13.5" thickBot="1" x14ac:dyDescent="0.25">
      <c r="A3097" s="353"/>
      <c r="B3097" s="353"/>
      <c r="C3097" s="353"/>
      <c r="E3097" s="353"/>
      <c r="F3097" s="353"/>
      <c r="I3097" s="19" t="str">
        <f t="shared" si="528"/>
        <v>N</v>
      </c>
      <c r="J3097" s="19" t="str">
        <f t="shared" si="529"/>
        <v>N</v>
      </c>
      <c r="K3097" s="19" t="str">
        <f t="shared" si="530"/>
        <v>zzzz</v>
      </c>
      <c r="L3097" s="19" t="str">
        <f t="shared" si="531"/>
        <v/>
      </c>
      <c r="M3097" s="353" t="str">
        <f t="shared" si="532"/>
        <v/>
      </c>
      <c r="N3097" s="356" t="str">
        <f t="shared" si="533"/>
        <v/>
      </c>
      <c r="O3097" s="356" t="str">
        <f t="shared" si="534"/>
        <v/>
      </c>
      <c r="P3097" s="353" t="str">
        <f t="shared" si="535"/>
        <v/>
      </c>
      <c r="Q3097" s="356">
        <f t="shared" si="536"/>
        <v>412</v>
      </c>
      <c r="R3097" s="356">
        <f t="shared" si="537"/>
        <v>2709</v>
      </c>
      <c r="S3097" s="356">
        <f t="shared" si="538"/>
        <v>2709</v>
      </c>
    </row>
    <row r="3098" spans="1:19" ht="13.5" thickBot="1" x14ac:dyDescent="0.25">
      <c r="A3098" s="353"/>
      <c r="B3098" s="353"/>
      <c r="C3098" s="353"/>
      <c r="E3098" s="353"/>
      <c r="F3098" s="353"/>
      <c r="I3098" s="19" t="str">
        <f t="shared" si="528"/>
        <v>N</v>
      </c>
      <c r="J3098" s="19" t="str">
        <f t="shared" si="529"/>
        <v>N</v>
      </c>
      <c r="K3098" s="19" t="str">
        <f t="shared" si="530"/>
        <v>zzzz</v>
      </c>
      <c r="L3098" s="19" t="str">
        <f t="shared" si="531"/>
        <v/>
      </c>
      <c r="M3098" s="353" t="str">
        <f t="shared" si="532"/>
        <v/>
      </c>
      <c r="N3098" s="356" t="str">
        <f t="shared" si="533"/>
        <v/>
      </c>
      <c r="O3098" s="356" t="str">
        <f t="shared" si="534"/>
        <v/>
      </c>
      <c r="P3098" s="353" t="str">
        <f t="shared" si="535"/>
        <v/>
      </c>
      <c r="Q3098" s="356">
        <f t="shared" si="536"/>
        <v>413</v>
      </c>
      <c r="R3098" s="356">
        <f t="shared" si="537"/>
        <v>2710</v>
      </c>
      <c r="S3098" s="356">
        <f t="shared" si="538"/>
        <v>2710</v>
      </c>
    </row>
    <row r="3099" spans="1:19" ht="13.5" thickBot="1" x14ac:dyDescent="0.25">
      <c r="A3099" s="353"/>
      <c r="B3099" s="353"/>
      <c r="C3099" s="353"/>
      <c r="E3099" s="353"/>
      <c r="F3099" s="353"/>
      <c r="I3099" s="19" t="str">
        <f t="shared" si="528"/>
        <v>N</v>
      </c>
      <c r="J3099" s="19" t="str">
        <f t="shared" si="529"/>
        <v>N</v>
      </c>
      <c r="K3099" s="19" t="str">
        <f t="shared" si="530"/>
        <v>zzzz</v>
      </c>
      <c r="L3099" s="19" t="str">
        <f t="shared" si="531"/>
        <v/>
      </c>
      <c r="M3099" s="353" t="str">
        <f t="shared" si="532"/>
        <v/>
      </c>
      <c r="N3099" s="356" t="str">
        <f t="shared" si="533"/>
        <v/>
      </c>
      <c r="O3099" s="356" t="str">
        <f t="shared" si="534"/>
        <v/>
      </c>
      <c r="P3099" s="353" t="str">
        <f t="shared" si="535"/>
        <v/>
      </c>
      <c r="Q3099" s="356">
        <f t="shared" si="536"/>
        <v>414</v>
      </c>
      <c r="R3099" s="356">
        <f t="shared" si="537"/>
        <v>2711</v>
      </c>
      <c r="S3099" s="356">
        <f t="shared" si="538"/>
        <v>2711</v>
      </c>
    </row>
    <row r="3100" spans="1:19" ht="13.5" thickBot="1" x14ac:dyDescent="0.25">
      <c r="A3100" s="353"/>
      <c r="B3100" s="353"/>
      <c r="C3100" s="353"/>
      <c r="E3100" s="353"/>
      <c r="F3100" s="353"/>
      <c r="I3100" s="19" t="str">
        <f t="shared" si="528"/>
        <v>N</v>
      </c>
      <c r="J3100" s="19" t="str">
        <f t="shared" si="529"/>
        <v>N</v>
      </c>
      <c r="K3100" s="19" t="str">
        <f t="shared" si="530"/>
        <v>zzzz</v>
      </c>
      <c r="L3100" s="19" t="str">
        <f t="shared" si="531"/>
        <v/>
      </c>
      <c r="M3100" s="353" t="str">
        <f t="shared" si="532"/>
        <v/>
      </c>
      <c r="N3100" s="356" t="str">
        <f t="shared" si="533"/>
        <v/>
      </c>
      <c r="O3100" s="356" t="str">
        <f t="shared" si="534"/>
        <v/>
      </c>
      <c r="P3100" s="353" t="str">
        <f t="shared" si="535"/>
        <v/>
      </c>
      <c r="Q3100" s="356">
        <f t="shared" si="536"/>
        <v>415</v>
      </c>
      <c r="R3100" s="356">
        <f t="shared" si="537"/>
        <v>2712</v>
      </c>
      <c r="S3100" s="356">
        <f t="shared" si="538"/>
        <v>2712</v>
      </c>
    </row>
    <row r="3101" spans="1:19" ht="13.5" thickBot="1" x14ac:dyDescent="0.25">
      <c r="A3101" s="353"/>
      <c r="B3101" s="353"/>
      <c r="C3101" s="353"/>
      <c r="E3101" s="353"/>
      <c r="F3101" s="353"/>
      <c r="I3101" s="19" t="str">
        <f t="shared" si="528"/>
        <v>N</v>
      </c>
      <c r="J3101" s="19" t="str">
        <f t="shared" si="529"/>
        <v>N</v>
      </c>
      <c r="K3101" s="19" t="str">
        <f t="shared" si="530"/>
        <v>zzzz</v>
      </c>
      <c r="L3101" s="19" t="str">
        <f t="shared" si="531"/>
        <v/>
      </c>
      <c r="M3101" s="353" t="str">
        <f t="shared" si="532"/>
        <v/>
      </c>
      <c r="N3101" s="356" t="str">
        <f t="shared" si="533"/>
        <v/>
      </c>
      <c r="O3101" s="356" t="str">
        <f t="shared" si="534"/>
        <v/>
      </c>
      <c r="P3101" s="353" t="str">
        <f t="shared" si="535"/>
        <v/>
      </c>
      <c r="Q3101" s="356">
        <f t="shared" si="536"/>
        <v>416</v>
      </c>
      <c r="R3101" s="356">
        <f t="shared" si="537"/>
        <v>2713</v>
      </c>
      <c r="S3101" s="356">
        <f t="shared" si="538"/>
        <v>2713</v>
      </c>
    </row>
    <row r="3102" spans="1:19" ht="13.5" thickBot="1" x14ac:dyDescent="0.25">
      <c r="A3102" s="19"/>
      <c r="B3102" s="19"/>
      <c r="C3102" s="19"/>
      <c r="E3102" s="353"/>
      <c r="F3102" s="19"/>
      <c r="I3102" s="19" t="str">
        <f t="shared" si="528"/>
        <v>N</v>
      </c>
      <c r="J3102" s="19" t="str">
        <f t="shared" si="529"/>
        <v>N</v>
      </c>
      <c r="K3102" s="19" t="str">
        <f t="shared" si="530"/>
        <v>zzzz</v>
      </c>
      <c r="L3102" s="19" t="str">
        <f t="shared" si="531"/>
        <v/>
      </c>
      <c r="M3102" s="19" t="str">
        <f t="shared" si="532"/>
        <v/>
      </c>
      <c r="N3102" s="355" t="str">
        <f t="shared" si="533"/>
        <v/>
      </c>
      <c r="O3102" s="355" t="str">
        <f t="shared" si="534"/>
        <v/>
      </c>
      <c r="P3102" s="19" t="str">
        <f t="shared" si="535"/>
        <v/>
      </c>
      <c r="Q3102" s="355">
        <f t="shared" si="536"/>
        <v>417</v>
      </c>
      <c r="R3102" s="355">
        <f t="shared" si="537"/>
        <v>2714</v>
      </c>
      <c r="S3102" s="355">
        <f t="shared" si="538"/>
        <v>2714</v>
      </c>
    </row>
    <row r="3103" spans="1:19" ht="13.5" thickBot="1" x14ac:dyDescent="0.25">
      <c r="A3103" s="353"/>
      <c r="B3103" s="353"/>
      <c r="C3103" s="353"/>
      <c r="E3103" s="353"/>
      <c r="F3103" s="353"/>
      <c r="I3103" s="19" t="str">
        <f t="shared" si="528"/>
        <v>N</v>
      </c>
      <c r="J3103" s="19" t="str">
        <f t="shared" si="529"/>
        <v>N</v>
      </c>
      <c r="K3103" s="19" t="str">
        <f t="shared" si="530"/>
        <v>zzzz</v>
      </c>
      <c r="L3103" s="19" t="str">
        <f t="shared" si="531"/>
        <v/>
      </c>
      <c r="M3103" s="19" t="str">
        <f t="shared" si="532"/>
        <v/>
      </c>
      <c r="N3103" s="355" t="str">
        <f t="shared" si="533"/>
        <v/>
      </c>
      <c r="O3103" s="355" t="str">
        <f t="shared" si="534"/>
        <v/>
      </c>
      <c r="P3103" s="19" t="str">
        <f t="shared" si="535"/>
        <v/>
      </c>
      <c r="Q3103" s="355">
        <f t="shared" si="536"/>
        <v>418</v>
      </c>
      <c r="R3103" s="355">
        <f t="shared" si="537"/>
        <v>2715</v>
      </c>
      <c r="S3103" s="355">
        <f t="shared" si="538"/>
        <v>2715</v>
      </c>
    </row>
    <row r="3104" spans="1:19" ht="13.5" thickBot="1" x14ac:dyDescent="0.25">
      <c r="A3104" s="353"/>
      <c r="B3104" s="353"/>
      <c r="C3104" s="353"/>
      <c r="E3104" s="353"/>
      <c r="F3104" s="353"/>
      <c r="I3104" s="19" t="str">
        <f t="shared" si="528"/>
        <v>N</v>
      </c>
      <c r="J3104" s="19" t="str">
        <f t="shared" si="529"/>
        <v>N</v>
      </c>
      <c r="K3104" s="19" t="str">
        <f t="shared" si="530"/>
        <v>zzzz</v>
      </c>
      <c r="L3104" s="19" t="str">
        <f t="shared" si="531"/>
        <v/>
      </c>
      <c r="M3104" s="19" t="str">
        <f t="shared" si="532"/>
        <v/>
      </c>
      <c r="N3104" s="355" t="str">
        <f t="shared" si="533"/>
        <v/>
      </c>
      <c r="O3104" s="355" t="str">
        <f t="shared" si="534"/>
        <v/>
      </c>
      <c r="P3104" s="19" t="str">
        <f t="shared" si="535"/>
        <v/>
      </c>
      <c r="Q3104" s="355">
        <f t="shared" si="536"/>
        <v>419</v>
      </c>
      <c r="R3104" s="355">
        <f t="shared" si="537"/>
        <v>2716</v>
      </c>
      <c r="S3104" s="355">
        <f t="shared" si="538"/>
        <v>2716</v>
      </c>
    </row>
    <row r="3105" spans="1:19" ht="13.5" thickBot="1" x14ac:dyDescent="0.25">
      <c r="A3105" s="19"/>
      <c r="B3105" s="19"/>
      <c r="C3105" s="19"/>
      <c r="E3105" s="357"/>
      <c r="F3105" s="19"/>
      <c r="I3105" s="19" t="str">
        <f t="shared" si="528"/>
        <v>N</v>
      </c>
      <c r="J3105" s="19" t="str">
        <f t="shared" si="529"/>
        <v>N</v>
      </c>
      <c r="K3105" s="19" t="str">
        <f t="shared" si="530"/>
        <v>zzzz</v>
      </c>
      <c r="L3105" s="19" t="str">
        <f t="shared" si="531"/>
        <v/>
      </c>
      <c r="M3105" s="19" t="str">
        <f t="shared" si="532"/>
        <v/>
      </c>
      <c r="N3105" s="355" t="str">
        <f t="shared" si="533"/>
        <v/>
      </c>
      <c r="O3105" s="355" t="str">
        <f t="shared" si="534"/>
        <v/>
      </c>
      <c r="P3105" s="19" t="str">
        <f t="shared" si="535"/>
        <v/>
      </c>
      <c r="Q3105" s="355">
        <f t="shared" si="536"/>
        <v>420</v>
      </c>
      <c r="R3105" s="355">
        <f t="shared" si="537"/>
        <v>2717</v>
      </c>
      <c r="S3105" s="355">
        <f t="shared" si="538"/>
        <v>2717</v>
      </c>
    </row>
    <row r="3106" spans="1:19" ht="13.5" thickBot="1" x14ac:dyDescent="0.25">
      <c r="A3106" s="19"/>
      <c r="B3106" s="19"/>
      <c r="C3106" s="19"/>
      <c r="E3106" s="353"/>
      <c r="F3106" s="19"/>
      <c r="I3106" s="19" t="str">
        <f t="shared" si="528"/>
        <v>N</v>
      </c>
      <c r="J3106" s="19" t="str">
        <f t="shared" si="529"/>
        <v>N</v>
      </c>
      <c r="K3106" s="19" t="str">
        <f t="shared" si="530"/>
        <v>zzzz</v>
      </c>
      <c r="L3106" s="19" t="str">
        <f t="shared" si="531"/>
        <v/>
      </c>
      <c r="M3106" s="19" t="str">
        <f t="shared" si="532"/>
        <v/>
      </c>
      <c r="N3106" s="355" t="str">
        <f t="shared" si="533"/>
        <v/>
      </c>
      <c r="O3106" s="355" t="str">
        <f t="shared" si="534"/>
        <v/>
      </c>
      <c r="P3106" s="19" t="str">
        <f t="shared" si="535"/>
        <v/>
      </c>
      <c r="Q3106" s="355">
        <f t="shared" si="536"/>
        <v>421</v>
      </c>
      <c r="R3106" s="355">
        <f t="shared" si="537"/>
        <v>2718</v>
      </c>
      <c r="S3106" s="355">
        <f t="shared" si="538"/>
        <v>2718</v>
      </c>
    </row>
    <row r="3107" spans="1:19" ht="13.5" thickBot="1" x14ac:dyDescent="0.25">
      <c r="A3107" s="19"/>
      <c r="B3107" s="19"/>
      <c r="C3107" s="19"/>
      <c r="E3107" s="353"/>
      <c r="F3107" s="19"/>
      <c r="I3107" s="19" t="str">
        <f t="shared" si="528"/>
        <v>N</v>
      </c>
      <c r="J3107" s="19" t="str">
        <f t="shared" si="529"/>
        <v>N</v>
      </c>
      <c r="K3107" s="19" t="str">
        <f t="shared" si="530"/>
        <v>zzzz</v>
      </c>
      <c r="L3107" s="19" t="str">
        <f t="shared" si="531"/>
        <v/>
      </c>
      <c r="M3107" s="19" t="str">
        <f t="shared" si="532"/>
        <v/>
      </c>
      <c r="N3107" s="355" t="str">
        <f t="shared" si="533"/>
        <v/>
      </c>
      <c r="O3107" s="355" t="str">
        <f t="shared" si="534"/>
        <v/>
      </c>
      <c r="P3107" s="19" t="str">
        <f t="shared" si="535"/>
        <v/>
      </c>
      <c r="Q3107" s="355">
        <f t="shared" si="536"/>
        <v>422</v>
      </c>
      <c r="R3107" s="355">
        <f t="shared" si="537"/>
        <v>2719</v>
      </c>
      <c r="S3107" s="355">
        <f t="shared" si="538"/>
        <v>2719</v>
      </c>
    </row>
    <row r="3108" spans="1:19" ht="13.5" thickBot="1" x14ac:dyDescent="0.25">
      <c r="A3108" s="353"/>
      <c r="B3108" s="353"/>
      <c r="C3108" s="353"/>
      <c r="E3108" s="353"/>
      <c r="F3108" s="353"/>
      <c r="I3108" s="19" t="str">
        <f t="shared" si="528"/>
        <v>N</v>
      </c>
      <c r="J3108" s="19" t="str">
        <f t="shared" si="529"/>
        <v>N</v>
      </c>
      <c r="K3108" s="19" t="str">
        <f t="shared" si="530"/>
        <v>zzzz</v>
      </c>
      <c r="L3108" s="19" t="str">
        <f t="shared" si="531"/>
        <v/>
      </c>
      <c r="M3108" s="19" t="str">
        <f t="shared" si="532"/>
        <v/>
      </c>
      <c r="N3108" s="355" t="str">
        <f t="shared" si="533"/>
        <v/>
      </c>
      <c r="O3108" s="355" t="str">
        <f t="shared" si="534"/>
        <v/>
      </c>
      <c r="P3108" s="19" t="str">
        <f t="shared" si="535"/>
        <v/>
      </c>
      <c r="Q3108" s="355">
        <f t="shared" si="536"/>
        <v>423</v>
      </c>
      <c r="R3108" s="355">
        <f t="shared" si="537"/>
        <v>2720</v>
      </c>
      <c r="S3108" s="355">
        <f t="shared" si="538"/>
        <v>2720</v>
      </c>
    </row>
    <row r="3109" spans="1:19" ht="13.5" thickBot="1" x14ac:dyDescent="0.25">
      <c r="A3109" s="19"/>
      <c r="B3109" s="19"/>
      <c r="C3109" s="19"/>
      <c r="E3109" s="353"/>
      <c r="F3109" s="19"/>
      <c r="I3109" s="19" t="str">
        <f t="shared" si="528"/>
        <v>N</v>
      </c>
      <c r="J3109" s="19" t="str">
        <f t="shared" si="529"/>
        <v>N</v>
      </c>
      <c r="K3109" s="19" t="str">
        <f t="shared" si="530"/>
        <v>zzzz</v>
      </c>
      <c r="L3109" s="19" t="str">
        <f t="shared" si="531"/>
        <v/>
      </c>
      <c r="M3109" s="19" t="str">
        <f t="shared" si="532"/>
        <v/>
      </c>
      <c r="N3109" s="355" t="str">
        <f t="shared" si="533"/>
        <v/>
      </c>
      <c r="O3109" s="355" t="str">
        <f t="shared" si="534"/>
        <v/>
      </c>
      <c r="P3109" s="19" t="str">
        <f t="shared" si="535"/>
        <v/>
      </c>
      <c r="Q3109" s="355">
        <f t="shared" si="536"/>
        <v>424</v>
      </c>
      <c r="R3109" s="355">
        <f t="shared" si="537"/>
        <v>2721</v>
      </c>
      <c r="S3109" s="355">
        <f t="shared" si="538"/>
        <v>2721</v>
      </c>
    </row>
    <row r="3110" spans="1:19" ht="13.5" thickBot="1" x14ac:dyDescent="0.25">
      <c r="A3110" s="19"/>
      <c r="B3110" s="19"/>
      <c r="C3110" s="19"/>
      <c r="E3110" s="353"/>
      <c r="F3110" s="19"/>
      <c r="I3110" s="19" t="str">
        <f t="shared" si="528"/>
        <v>N</v>
      </c>
      <c r="J3110" s="19" t="str">
        <f t="shared" si="529"/>
        <v>N</v>
      </c>
      <c r="K3110" s="19" t="str">
        <f t="shared" si="530"/>
        <v>zzzz</v>
      </c>
      <c r="L3110" s="19" t="str">
        <f t="shared" si="531"/>
        <v/>
      </c>
      <c r="M3110" s="19" t="str">
        <f t="shared" si="532"/>
        <v/>
      </c>
      <c r="N3110" s="355" t="str">
        <f t="shared" si="533"/>
        <v/>
      </c>
      <c r="O3110" s="355" t="str">
        <f t="shared" si="534"/>
        <v/>
      </c>
      <c r="P3110" s="19" t="str">
        <f t="shared" si="535"/>
        <v/>
      </c>
      <c r="Q3110" s="355">
        <f t="shared" si="536"/>
        <v>425</v>
      </c>
      <c r="R3110" s="355">
        <f t="shared" si="537"/>
        <v>2722</v>
      </c>
      <c r="S3110" s="355">
        <f t="shared" si="538"/>
        <v>2722</v>
      </c>
    </row>
    <row r="3111" spans="1:19" ht="13.5" thickBot="1" x14ac:dyDescent="0.25">
      <c r="A3111" s="353"/>
      <c r="B3111" s="353"/>
      <c r="C3111" s="353"/>
      <c r="E3111" s="353"/>
      <c r="F3111" s="353"/>
      <c r="I3111" s="19" t="str">
        <f t="shared" si="528"/>
        <v>N</v>
      </c>
      <c r="J3111" s="19" t="str">
        <f t="shared" si="529"/>
        <v>N</v>
      </c>
      <c r="K3111" s="19" t="str">
        <f t="shared" si="530"/>
        <v>zzzz</v>
      </c>
      <c r="L3111" s="19" t="str">
        <f t="shared" si="531"/>
        <v/>
      </c>
      <c r="M3111" s="19" t="str">
        <f t="shared" si="532"/>
        <v/>
      </c>
      <c r="N3111" s="355" t="str">
        <f t="shared" si="533"/>
        <v/>
      </c>
      <c r="O3111" s="355" t="str">
        <f t="shared" si="534"/>
        <v/>
      </c>
      <c r="P3111" s="19" t="str">
        <f t="shared" si="535"/>
        <v/>
      </c>
      <c r="Q3111" s="355">
        <f t="shared" si="536"/>
        <v>426</v>
      </c>
      <c r="R3111" s="355">
        <f t="shared" si="537"/>
        <v>2723</v>
      </c>
      <c r="S3111" s="355">
        <f t="shared" si="538"/>
        <v>2723</v>
      </c>
    </row>
    <row r="3112" spans="1:19" ht="13.5" thickBot="1" x14ac:dyDescent="0.25">
      <c r="A3112" s="19"/>
      <c r="B3112" s="19"/>
      <c r="C3112" s="19"/>
      <c r="E3112" s="353"/>
      <c r="F3112" s="19"/>
      <c r="I3112" s="19" t="str">
        <f t="shared" si="528"/>
        <v>N</v>
      </c>
      <c r="J3112" s="19" t="str">
        <f t="shared" si="529"/>
        <v>N</v>
      </c>
      <c r="K3112" s="19" t="str">
        <f t="shared" si="530"/>
        <v>zzzz</v>
      </c>
      <c r="L3112" s="19" t="str">
        <f t="shared" si="531"/>
        <v/>
      </c>
      <c r="M3112" s="19" t="str">
        <f t="shared" si="532"/>
        <v/>
      </c>
      <c r="N3112" s="355" t="str">
        <f t="shared" si="533"/>
        <v/>
      </c>
      <c r="O3112" s="355" t="str">
        <f t="shared" si="534"/>
        <v/>
      </c>
      <c r="P3112" s="19" t="str">
        <f t="shared" si="535"/>
        <v/>
      </c>
      <c r="Q3112" s="355">
        <f t="shared" si="536"/>
        <v>427</v>
      </c>
      <c r="R3112" s="355">
        <f t="shared" si="537"/>
        <v>2724</v>
      </c>
      <c r="S3112" s="355">
        <f t="shared" si="538"/>
        <v>2724</v>
      </c>
    </row>
    <row r="3113" spans="1:19" ht="13.5" thickBot="1" x14ac:dyDescent="0.25">
      <c r="A3113" s="19"/>
      <c r="B3113" s="19"/>
      <c r="C3113" s="19"/>
      <c r="E3113" s="353"/>
      <c r="F3113" s="19"/>
      <c r="I3113" s="19" t="str">
        <f t="shared" si="528"/>
        <v>N</v>
      </c>
      <c r="J3113" s="19" t="str">
        <f t="shared" si="529"/>
        <v>N</v>
      </c>
      <c r="K3113" s="19" t="str">
        <f t="shared" si="530"/>
        <v>zzzz</v>
      </c>
      <c r="L3113" s="19" t="str">
        <f t="shared" si="531"/>
        <v/>
      </c>
      <c r="M3113" s="19" t="str">
        <f t="shared" si="532"/>
        <v/>
      </c>
      <c r="N3113" s="355" t="str">
        <f t="shared" si="533"/>
        <v/>
      </c>
      <c r="O3113" s="355" t="str">
        <f t="shared" si="534"/>
        <v/>
      </c>
      <c r="P3113" s="19" t="str">
        <f t="shared" si="535"/>
        <v/>
      </c>
      <c r="Q3113" s="355">
        <f t="shared" si="536"/>
        <v>428</v>
      </c>
      <c r="R3113" s="355">
        <f t="shared" si="537"/>
        <v>2725</v>
      </c>
      <c r="S3113" s="355">
        <f t="shared" si="538"/>
        <v>2725</v>
      </c>
    </row>
    <row r="3114" spans="1:19" ht="13.5" thickBot="1" x14ac:dyDescent="0.25">
      <c r="A3114" s="19"/>
      <c r="B3114" s="19"/>
      <c r="C3114" s="19"/>
      <c r="E3114" s="353"/>
      <c r="F3114" s="19"/>
      <c r="I3114" s="19" t="str">
        <f t="shared" si="528"/>
        <v>N</v>
      </c>
      <c r="J3114" s="19" t="str">
        <f t="shared" si="529"/>
        <v>N</v>
      </c>
      <c r="K3114" s="19" t="str">
        <f t="shared" si="530"/>
        <v>zzzz</v>
      </c>
      <c r="L3114" s="19" t="str">
        <f t="shared" si="531"/>
        <v/>
      </c>
      <c r="M3114" s="19" t="str">
        <f t="shared" si="532"/>
        <v/>
      </c>
      <c r="N3114" s="355" t="str">
        <f t="shared" si="533"/>
        <v/>
      </c>
      <c r="O3114" s="355" t="str">
        <f t="shared" si="534"/>
        <v/>
      </c>
      <c r="P3114" s="19" t="str">
        <f t="shared" si="535"/>
        <v/>
      </c>
      <c r="Q3114" s="355">
        <f t="shared" si="536"/>
        <v>429</v>
      </c>
      <c r="R3114" s="355">
        <f t="shared" si="537"/>
        <v>2726</v>
      </c>
      <c r="S3114" s="355">
        <f t="shared" si="538"/>
        <v>2726</v>
      </c>
    </row>
    <row r="3115" spans="1:19" ht="13.5" thickBot="1" x14ac:dyDescent="0.25">
      <c r="A3115" s="19"/>
      <c r="B3115" s="19"/>
      <c r="C3115" s="19"/>
      <c r="E3115" s="353"/>
      <c r="F3115" s="19"/>
      <c r="I3115" s="19" t="str">
        <f t="shared" si="528"/>
        <v>N</v>
      </c>
      <c r="J3115" s="19" t="str">
        <f t="shared" si="529"/>
        <v>N</v>
      </c>
      <c r="K3115" s="19" t="str">
        <f t="shared" si="530"/>
        <v>zzzz</v>
      </c>
      <c r="L3115" s="19" t="str">
        <f t="shared" si="531"/>
        <v/>
      </c>
      <c r="M3115" s="19" t="str">
        <f t="shared" si="532"/>
        <v/>
      </c>
      <c r="N3115" s="355" t="str">
        <f t="shared" si="533"/>
        <v/>
      </c>
      <c r="O3115" s="355" t="str">
        <f t="shared" si="534"/>
        <v/>
      </c>
      <c r="P3115" s="19" t="str">
        <f t="shared" si="535"/>
        <v/>
      </c>
      <c r="Q3115" s="355">
        <f t="shared" si="536"/>
        <v>430</v>
      </c>
      <c r="R3115" s="355">
        <f t="shared" si="537"/>
        <v>2727</v>
      </c>
      <c r="S3115" s="355">
        <f t="shared" si="538"/>
        <v>2727</v>
      </c>
    </row>
    <row r="3116" spans="1:19" ht="13.5" thickBot="1" x14ac:dyDescent="0.25">
      <c r="A3116" s="353"/>
      <c r="B3116" s="353"/>
      <c r="C3116" s="353"/>
      <c r="E3116" s="353"/>
      <c r="F3116" s="353"/>
      <c r="I3116" s="19" t="str">
        <f t="shared" si="528"/>
        <v>N</v>
      </c>
      <c r="J3116" s="19" t="str">
        <f t="shared" si="529"/>
        <v>N</v>
      </c>
      <c r="K3116" s="19" t="str">
        <f t="shared" si="530"/>
        <v>zzzz</v>
      </c>
      <c r="L3116" s="19" t="str">
        <f t="shared" si="531"/>
        <v/>
      </c>
      <c r="M3116" s="19" t="str">
        <f t="shared" si="532"/>
        <v/>
      </c>
      <c r="N3116" s="355" t="str">
        <f t="shared" si="533"/>
        <v/>
      </c>
      <c r="O3116" s="355" t="str">
        <f t="shared" si="534"/>
        <v/>
      </c>
      <c r="P3116" s="19" t="str">
        <f t="shared" si="535"/>
        <v/>
      </c>
      <c r="Q3116" s="355">
        <f t="shared" si="536"/>
        <v>431</v>
      </c>
      <c r="R3116" s="355">
        <f t="shared" si="537"/>
        <v>2728</v>
      </c>
      <c r="S3116" s="355">
        <f t="shared" si="538"/>
        <v>2728</v>
      </c>
    </row>
    <row r="3117" spans="1:19" ht="13.5" thickBot="1" x14ac:dyDescent="0.25">
      <c r="A3117" s="19"/>
      <c r="B3117" s="19"/>
      <c r="C3117" s="19"/>
      <c r="E3117" s="353"/>
      <c r="F3117" s="19"/>
      <c r="I3117" s="19" t="str">
        <f t="shared" si="528"/>
        <v>N</v>
      </c>
      <c r="J3117" s="19" t="str">
        <f t="shared" si="529"/>
        <v>N</v>
      </c>
      <c r="K3117" s="19" t="str">
        <f t="shared" si="530"/>
        <v>zzzz</v>
      </c>
      <c r="L3117" s="19" t="str">
        <f t="shared" si="531"/>
        <v/>
      </c>
      <c r="M3117" s="19" t="str">
        <f t="shared" si="532"/>
        <v/>
      </c>
      <c r="N3117" s="355" t="str">
        <f t="shared" si="533"/>
        <v/>
      </c>
      <c r="O3117" s="355" t="str">
        <f t="shared" si="534"/>
        <v/>
      </c>
      <c r="P3117" s="19" t="str">
        <f t="shared" si="535"/>
        <v/>
      </c>
      <c r="Q3117" s="355">
        <f t="shared" si="536"/>
        <v>432</v>
      </c>
      <c r="R3117" s="355">
        <f t="shared" si="537"/>
        <v>2729</v>
      </c>
      <c r="S3117" s="355">
        <f t="shared" si="538"/>
        <v>2729</v>
      </c>
    </row>
    <row r="3118" spans="1:19" ht="13.5" thickBot="1" x14ac:dyDescent="0.25">
      <c r="A3118" s="19"/>
      <c r="B3118" s="19"/>
      <c r="C3118" s="19"/>
      <c r="E3118" s="353"/>
      <c r="F3118" s="19"/>
      <c r="I3118" s="19" t="str">
        <f t="shared" si="528"/>
        <v>N</v>
      </c>
      <c r="J3118" s="19" t="str">
        <f t="shared" si="529"/>
        <v>N</v>
      </c>
      <c r="K3118" s="19" t="str">
        <f t="shared" si="530"/>
        <v>zzzz</v>
      </c>
      <c r="L3118" s="19" t="str">
        <f t="shared" si="531"/>
        <v/>
      </c>
      <c r="M3118" s="19" t="str">
        <f t="shared" si="532"/>
        <v/>
      </c>
      <c r="N3118" s="355" t="str">
        <f t="shared" si="533"/>
        <v/>
      </c>
      <c r="O3118" s="355" t="str">
        <f t="shared" si="534"/>
        <v/>
      </c>
      <c r="P3118" s="19" t="str">
        <f t="shared" si="535"/>
        <v/>
      </c>
      <c r="Q3118" s="355">
        <f t="shared" si="536"/>
        <v>433</v>
      </c>
      <c r="R3118" s="355">
        <f t="shared" si="537"/>
        <v>2730</v>
      </c>
      <c r="S3118" s="355">
        <f t="shared" si="538"/>
        <v>2730</v>
      </c>
    </row>
    <row r="3119" spans="1:19" ht="13.5" thickBot="1" x14ac:dyDescent="0.25">
      <c r="A3119" s="19"/>
      <c r="B3119" s="19"/>
      <c r="C3119" s="19"/>
      <c r="E3119" s="353"/>
      <c r="F3119" s="19"/>
      <c r="I3119" s="19" t="str">
        <f t="shared" si="528"/>
        <v>N</v>
      </c>
      <c r="J3119" s="19" t="str">
        <f t="shared" si="529"/>
        <v>N</v>
      </c>
      <c r="K3119" s="19" t="str">
        <f t="shared" si="530"/>
        <v>zzzz</v>
      </c>
      <c r="L3119" s="19" t="str">
        <f t="shared" si="531"/>
        <v/>
      </c>
      <c r="M3119" s="19" t="str">
        <f t="shared" si="532"/>
        <v/>
      </c>
      <c r="N3119" s="355" t="str">
        <f t="shared" si="533"/>
        <v/>
      </c>
      <c r="O3119" s="355" t="str">
        <f t="shared" si="534"/>
        <v/>
      </c>
      <c r="P3119" s="19" t="str">
        <f t="shared" si="535"/>
        <v/>
      </c>
      <c r="Q3119" s="355">
        <f t="shared" si="536"/>
        <v>434</v>
      </c>
      <c r="R3119" s="355">
        <f t="shared" si="537"/>
        <v>2731</v>
      </c>
      <c r="S3119" s="355">
        <f t="shared" si="538"/>
        <v>2731</v>
      </c>
    </row>
    <row r="3120" spans="1:19" ht="13.5" thickBot="1" x14ac:dyDescent="0.25">
      <c r="A3120" s="19"/>
      <c r="B3120" s="19"/>
      <c r="C3120" s="19"/>
      <c r="E3120" s="353"/>
      <c r="F3120" s="19"/>
      <c r="I3120" s="19" t="str">
        <f t="shared" si="528"/>
        <v>N</v>
      </c>
      <c r="J3120" s="19" t="str">
        <f t="shared" si="529"/>
        <v>N</v>
      </c>
      <c r="K3120" s="19" t="str">
        <f t="shared" si="530"/>
        <v>zzzz</v>
      </c>
      <c r="L3120" s="19" t="str">
        <f t="shared" si="531"/>
        <v/>
      </c>
      <c r="M3120" s="19" t="str">
        <f t="shared" si="532"/>
        <v/>
      </c>
      <c r="N3120" s="355" t="str">
        <f t="shared" si="533"/>
        <v/>
      </c>
      <c r="O3120" s="355" t="str">
        <f t="shared" si="534"/>
        <v/>
      </c>
      <c r="P3120" s="19" t="str">
        <f t="shared" si="535"/>
        <v/>
      </c>
      <c r="Q3120" s="355">
        <f t="shared" si="536"/>
        <v>435</v>
      </c>
      <c r="R3120" s="355">
        <f t="shared" si="537"/>
        <v>2732</v>
      </c>
      <c r="S3120" s="355">
        <f t="shared" si="538"/>
        <v>2732</v>
      </c>
    </row>
    <row r="3121" spans="1:19" ht="13.5" thickBot="1" x14ac:dyDescent="0.25">
      <c r="A3121" s="19"/>
      <c r="B3121" s="19"/>
      <c r="C3121" s="19"/>
      <c r="E3121" s="353"/>
      <c r="F3121" s="19"/>
      <c r="I3121" s="19" t="str">
        <f t="shared" si="528"/>
        <v>N</v>
      </c>
      <c r="J3121" s="19" t="str">
        <f t="shared" si="529"/>
        <v>N</v>
      </c>
      <c r="K3121" s="19" t="str">
        <f t="shared" si="530"/>
        <v>zzzz</v>
      </c>
      <c r="L3121" s="19" t="str">
        <f t="shared" si="531"/>
        <v/>
      </c>
      <c r="M3121" s="19" t="str">
        <f t="shared" si="532"/>
        <v/>
      </c>
      <c r="N3121" s="355" t="str">
        <f t="shared" si="533"/>
        <v/>
      </c>
      <c r="O3121" s="355" t="str">
        <f t="shared" si="534"/>
        <v/>
      </c>
      <c r="P3121" s="19" t="str">
        <f t="shared" si="535"/>
        <v/>
      </c>
      <c r="Q3121" s="355">
        <f t="shared" si="536"/>
        <v>436</v>
      </c>
      <c r="R3121" s="355">
        <f t="shared" si="537"/>
        <v>2733</v>
      </c>
      <c r="S3121" s="355">
        <f t="shared" si="538"/>
        <v>2733</v>
      </c>
    </row>
    <row r="3122" spans="1:19" ht="13.5" thickBot="1" x14ac:dyDescent="0.25">
      <c r="A3122" s="19"/>
      <c r="B3122" s="19"/>
      <c r="C3122" s="19"/>
      <c r="E3122" s="353"/>
      <c r="F3122" s="19"/>
      <c r="I3122" s="19" t="str">
        <f t="shared" si="528"/>
        <v>N</v>
      </c>
      <c r="J3122" s="19" t="str">
        <f t="shared" si="529"/>
        <v>N</v>
      </c>
      <c r="K3122" s="19" t="str">
        <f t="shared" si="530"/>
        <v>zzzz</v>
      </c>
      <c r="L3122" s="19" t="str">
        <f t="shared" si="531"/>
        <v/>
      </c>
      <c r="M3122" s="19" t="str">
        <f t="shared" si="532"/>
        <v/>
      </c>
      <c r="N3122" s="355" t="str">
        <f t="shared" si="533"/>
        <v/>
      </c>
      <c r="O3122" s="355" t="str">
        <f t="shared" si="534"/>
        <v/>
      </c>
      <c r="P3122" s="19" t="str">
        <f t="shared" si="535"/>
        <v/>
      </c>
      <c r="Q3122" s="355">
        <f t="shared" si="536"/>
        <v>437</v>
      </c>
      <c r="R3122" s="355">
        <f t="shared" si="537"/>
        <v>2734</v>
      </c>
      <c r="S3122" s="355">
        <f t="shared" si="538"/>
        <v>2734</v>
      </c>
    </row>
    <row r="3123" spans="1:19" ht="13.5" thickBot="1" x14ac:dyDescent="0.25">
      <c r="A3123" s="19"/>
      <c r="B3123" s="19"/>
      <c r="C3123" s="19"/>
      <c r="E3123" s="353"/>
      <c r="F3123" s="19"/>
      <c r="I3123" s="19" t="str">
        <f t="shared" si="528"/>
        <v>N</v>
      </c>
      <c r="J3123" s="19" t="str">
        <f t="shared" si="529"/>
        <v>N</v>
      </c>
      <c r="K3123" s="19" t="str">
        <f t="shared" si="530"/>
        <v>zzzz</v>
      </c>
      <c r="L3123" s="19" t="str">
        <f t="shared" si="531"/>
        <v/>
      </c>
      <c r="M3123" s="19" t="str">
        <f t="shared" si="532"/>
        <v/>
      </c>
      <c r="N3123" s="355" t="str">
        <f t="shared" si="533"/>
        <v/>
      </c>
      <c r="O3123" s="355" t="str">
        <f t="shared" si="534"/>
        <v/>
      </c>
      <c r="P3123" s="19" t="str">
        <f t="shared" si="535"/>
        <v/>
      </c>
      <c r="Q3123" s="355">
        <f t="shared" si="536"/>
        <v>438</v>
      </c>
      <c r="R3123" s="355">
        <f t="shared" si="537"/>
        <v>2735</v>
      </c>
      <c r="S3123" s="355">
        <f t="shared" si="538"/>
        <v>2735</v>
      </c>
    </row>
    <row r="3124" spans="1:19" ht="13.5" thickBot="1" x14ac:dyDescent="0.25">
      <c r="A3124" s="19"/>
      <c r="B3124" s="19"/>
      <c r="C3124" s="19"/>
      <c r="E3124" s="353"/>
      <c r="F3124" s="19"/>
      <c r="I3124" s="19" t="str">
        <f t="shared" si="528"/>
        <v>N</v>
      </c>
      <c r="J3124" s="19" t="str">
        <f t="shared" si="529"/>
        <v>N</v>
      </c>
      <c r="K3124" s="19" t="str">
        <f t="shared" si="530"/>
        <v>zzzz</v>
      </c>
      <c r="L3124" s="19" t="str">
        <f t="shared" si="531"/>
        <v/>
      </c>
      <c r="M3124" s="19" t="str">
        <f t="shared" si="532"/>
        <v/>
      </c>
      <c r="N3124" s="355" t="str">
        <f t="shared" si="533"/>
        <v/>
      </c>
      <c r="O3124" s="355" t="str">
        <f t="shared" si="534"/>
        <v/>
      </c>
      <c r="P3124" s="19" t="str">
        <f t="shared" si="535"/>
        <v/>
      </c>
      <c r="Q3124" s="355">
        <f t="shared" si="536"/>
        <v>439</v>
      </c>
      <c r="R3124" s="355">
        <f t="shared" si="537"/>
        <v>2736</v>
      </c>
      <c r="S3124" s="355">
        <f t="shared" si="538"/>
        <v>2736</v>
      </c>
    </row>
    <row r="3125" spans="1:19" ht="13.5" thickBot="1" x14ac:dyDescent="0.25">
      <c r="A3125" s="19"/>
      <c r="B3125" s="19"/>
      <c r="C3125" s="19"/>
      <c r="E3125" s="353"/>
      <c r="F3125" s="19"/>
      <c r="I3125" s="19" t="str">
        <f t="shared" si="528"/>
        <v>N</v>
      </c>
      <c r="J3125" s="19" t="str">
        <f t="shared" si="529"/>
        <v>N</v>
      </c>
      <c r="K3125" s="19" t="str">
        <f t="shared" si="530"/>
        <v>zzzz</v>
      </c>
      <c r="L3125" s="19" t="str">
        <f t="shared" si="531"/>
        <v/>
      </c>
      <c r="M3125" s="19" t="str">
        <f t="shared" si="532"/>
        <v/>
      </c>
      <c r="N3125" s="355" t="str">
        <f t="shared" si="533"/>
        <v/>
      </c>
      <c r="O3125" s="355" t="str">
        <f t="shared" si="534"/>
        <v/>
      </c>
      <c r="P3125" s="19" t="str">
        <f t="shared" si="535"/>
        <v/>
      </c>
      <c r="Q3125" s="355">
        <f t="shared" si="536"/>
        <v>440</v>
      </c>
      <c r="R3125" s="355">
        <f t="shared" si="537"/>
        <v>2737</v>
      </c>
      <c r="S3125" s="355">
        <f t="shared" si="538"/>
        <v>2737</v>
      </c>
    </row>
    <row r="3126" spans="1:19" ht="13.5" thickBot="1" x14ac:dyDescent="0.25">
      <c r="A3126" s="19"/>
      <c r="B3126" s="19"/>
      <c r="C3126" s="19"/>
      <c r="E3126" s="353"/>
      <c r="F3126" s="19"/>
      <c r="I3126" s="19" t="str">
        <f t="shared" si="528"/>
        <v>N</v>
      </c>
      <c r="J3126" s="19" t="str">
        <f t="shared" si="529"/>
        <v>N</v>
      </c>
      <c r="K3126" s="19" t="str">
        <f t="shared" si="530"/>
        <v>zzzz</v>
      </c>
      <c r="L3126" s="19" t="str">
        <f t="shared" si="531"/>
        <v/>
      </c>
      <c r="M3126" s="19" t="str">
        <f t="shared" si="532"/>
        <v/>
      </c>
      <c r="N3126" s="355" t="str">
        <f t="shared" si="533"/>
        <v/>
      </c>
      <c r="O3126" s="355" t="str">
        <f t="shared" si="534"/>
        <v/>
      </c>
      <c r="P3126" s="19" t="str">
        <f t="shared" si="535"/>
        <v/>
      </c>
      <c r="Q3126" s="355">
        <f t="shared" si="536"/>
        <v>441</v>
      </c>
      <c r="R3126" s="355">
        <f t="shared" si="537"/>
        <v>2738</v>
      </c>
      <c r="S3126" s="355">
        <f t="shared" si="538"/>
        <v>2738</v>
      </c>
    </row>
    <row r="3127" spans="1:19" ht="13.5" thickBot="1" x14ac:dyDescent="0.25">
      <c r="A3127" s="353"/>
      <c r="B3127" s="353"/>
      <c r="C3127" s="353"/>
      <c r="E3127" s="353"/>
      <c r="F3127" s="353"/>
      <c r="I3127" s="19" t="str">
        <f t="shared" si="528"/>
        <v>N</v>
      </c>
      <c r="J3127" s="19" t="str">
        <f t="shared" si="529"/>
        <v>N</v>
      </c>
      <c r="K3127" s="19" t="str">
        <f t="shared" si="530"/>
        <v>zzzz</v>
      </c>
      <c r="L3127" s="19" t="str">
        <f t="shared" si="531"/>
        <v/>
      </c>
      <c r="M3127" s="19" t="str">
        <f t="shared" si="532"/>
        <v/>
      </c>
      <c r="N3127" s="355" t="str">
        <f t="shared" si="533"/>
        <v/>
      </c>
      <c r="O3127" s="355" t="str">
        <f t="shared" si="534"/>
        <v/>
      </c>
      <c r="P3127" s="19" t="str">
        <f t="shared" si="535"/>
        <v/>
      </c>
      <c r="Q3127" s="355">
        <f t="shared" si="536"/>
        <v>442</v>
      </c>
      <c r="R3127" s="355">
        <f t="shared" si="537"/>
        <v>2739</v>
      </c>
      <c r="S3127" s="355">
        <f t="shared" si="538"/>
        <v>2739</v>
      </c>
    </row>
    <row r="3128" spans="1:19" ht="13.5" thickBot="1" x14ac:dyDescent="0.25">
      <c r="A3128" s="353"/>
      <c r="B3128" s="353"/>
      <c r="C3128" s="353"/>
      <c r="E3128" s="353"/>
      <c r="F3128" s="353"/>
      <c r="I3128" s="19" t="str">
        <f t="shared" si="528"/>
        <v>N</v>
      </c>
      <c r="J3128" s="19" t="str">
        <f t="shared" si="529"/>
        <v>N</v>
      </c>
      <c r="K3128" s="19" t="str">
        <f t="shared" si="530"/>
        <v>zzzz</v>
      </c>
      <c r="L3128" s="19" t="str">
        <f t="shared" si="531"/>
        <v/>
      </c>
      <c r="M3128" s="19" t="str">
        <f t="shared" si="532"/>
        <v/>
      </c>
      <c r="N3128" s="355" t="str">
        <f t="shared" si="533"/>
        <v/>
      </c>
      <c r="O3128" s="355" t="str">
        <f t="shared" si="534"/>
        <v/>
      </c>
      <c r="P3128" s="19" t="str">
        <f t="shared" si="535"/>
        <v/>
      </c>
      <c r="Q3128" s="355">
        <f t="shared" si="536"/>
        <v>443</v>
      </c>
      <c r="R3128" s="355">
        <f t="shared" si="537"/>
        <v>2740</v>
      </c>
      <c r="S3128" s="355">
        <f t="shared" si="538"/>
        <v>2740</v>
      </c>
    </row>
    <row r="3129" spans="1:19" ht="13.5" thickBot="1" x14ac:dyDescent="0.25">
      <c r="A3129" s="19"/>
      <c r="B3129" s="19"/>
      <c r="C3129" s="19"/>
      <c r="E3129" s="353"/>
      <c r="F3129" s="19"/>
      <c r="I3129" s="19" t="str">
        <f t="shared" si="528"/>
        <v>N</v>
      </c>
      <c r="J3129" s="19" t="str">
        <f t="shared" si="529"/>
        <v>N</v>
      </c>
      <c r="K3129" s="19" t="str">
        <f t="shared" si="530"/>
        <v>zzzz</v>
      </c>
      <c r="L3129" s="19" t="str">
        <f t="shared" si="531"/>
        <v/>
      </c>
      <c r="M3129" s="19" t="str">
        <f t="shared" si="532"/>
        <v/>
      </c>
      <c r="N3129" s="355" t="str">
        <f t="shared" si="533"/>
        <v/>
      </c>
      <c r="O3129" s="355" t="str">
        <f t="shared" si="534"/>
        <v/>
      </c>
      <c r="P3129" s="19" t="str">
        <f t="shared" si="535"/>
        <v/>
      </c>
      <c r="Q3129" s="355">
        <f t="shared" si="536"/>
        <v>444</v>
      </c>
      <c r="R3129" s="355">
        <f t="shared" si="537"/>
        <v>2741</v>
      </c>
      <c r="S3129" s="355">
        <f t="shared" si="538"/>
        <v>2741</v>
      </c>
    </row>
    <row r="3130" spans="1:19" ht="13.5" thickBot="1" x14ac:dyDescent="0.25">
      <c r="A3130" s="19"/>
      <c r="B3130" s="19"/>
      <c r="C3130" s="19"/>
      <c r="E3130" s="353"/>
      <c r="F3130" s="19"/>
      <c r="I3130" s="19" t="str">
        <f t="shared" si="528"/>
        <v>N</v>
      </c>
      <c r="J3130" s="19" t="str">
        <f t="shared" si="529"/>
        <v>N</v>
      </c>
      <c r="K3130" s="19" t="str">
        <f t="shared" si="530"/>
        <v>zzzz</v>
      </c>
      <c r="L3130" s="19" t="str">
        <f t="shared" si="531"/>
        <v/>
      </c>
      <c r="M3130" s="19" t="str">
        <f t="shared" si="532"/>
        <v/>
      </c>
      <c r="N3130" s="355" t="str">
        <f t="shared" si="533"/>
        <v/>
      </c>
      <c r="O3130" s="355" t="str">
        <f t="shared" si="534"/>
        <v/>
      </c>
      <c r="P3130" s="19" t="str">
        <f t="shared" si="535"/>
        <v/>
      </c>
      <c r="Q3130" s="355">
        <f t="shared" si="536"/>
        <v>445</v>
      </c>
      <c r="R3130" s="355">
        <f t="shared" si="537"/>
        <v>2742</v>
      </c>
      <c r="S3130" s="355">
        <f t="shared" si="538"/>
        <v>2742</v>
      </c>
    </row>
    <row r="3131" spans="1:19" ht="13.5" thickBot="1" x14ac:dyDescent="0.25">
      <c r="A3131" s="19"/>
      <c r="B3131" s="19"/>
      <c r="C3131" s="19"/>
      <c r="E3131" s="353"/>
      <c r="F3131" s="19"/>
      <c r="I3131" s="19" t="str">
        <f t="shared" si="528"/>
        <v>N</v>
      </c>
      <c r="J3131" s="19" t="str">
        <f t="shared" si="529"/>
        <v>N</v>
      </c>
      <c r="K3131" s="19" t="str">
        <f t="shared" si="530"/>
        <v>zzzz</v>
      </c>
      <c r="L3131" s="19" t="str">
        <f t="shared" si="531"/>
        <v/>
      </c>
      <c r="M3131" s="19" t="str">
        <f t="shared" si="532"/>
        <v/>
      </c>
      <c r="N3131" s="355" t="str">
        <f t="shared" si="533"/>
        <v/>
      </c>
      <c r="O3131" s="355" t="str">
        <f t="shared" si="534"/>
        <v/>
      </c>
      <c r="P3131" s="19" t="str">
        <f t="shared" si="535"/>
        <v/>
      </c>
      <c r="Q3131" s="355">
        <f t="shared" si="536"/>
        <v>446</v>
      </c>
      <c r="R3131" s="355">
        <f t="shared" si="537"/>
        <v>2743</v>
      </c>
      <c r="S3131" s="355">
        <f t="shared" si="538"/>
        <v>2743</v>
      </c>
    </row>
    <row r="3132" spans="1:19" ht="13.5" thickBot="1" x14ac:dyDescent="0.25">
      <c r="A3132" s="19"/>
      <c r="B3132" s="19"/>
      <c r="C3132" s="19"/>
      <c r="E3132" s="353"/>
      <c r="F3132" s="19"/>
      <c r="I3132" s="19" t="str">
        <f t="shared" si="528"/>
        <v>N</v>
      </c>
      <c r="J3132" s="19" t="str">
        <f t="shared" si="529"/>
        <v>N</v>
      </c>
      <c r="K3132" s="19" t="str">
        <f t="shared" si="530"/>
        <v>zzzz</v>
      </c>
      <c r="L3132" s="19" t="str">
        <f t="shared" si="531"/>
        <v/>
      </c>
      <c r="M3132" s="19" t="str">
        <f t="shared" si="532"/>
        <v/>
      </c>
      <c r="N3132" s="355" t="str">
        <f t="shared" si="533"/>
        <v/>
      </c>
      <c r="O3132" s="355" t="str">
        <f t="shared" si="534"/>
        <v/>
      </c>
      <c r="P3132" s="19" t="str">
        <f t="shared" si="535"/>
        <v/>
      </c>
      <c r="Q3132" s="355">
        <f t="shared" si="536"/>
        <v>447</v>
      </c>
      <c r="R3132" s="355">
        <f t="shared" si="537"/>
        <v>2744</v>
      </c>
      <c r="S3132" s="355">
        <f t="shared" si="538"/>
        <v>2744</v>
      </c>
    </row>
    <row r="3133" spans="1:19" ht="13.5" thickBot="1" x14ac:dyDescent="0.25">
      <c r="A3133" s="19"/>
      <c r="B3133" s="19"/>
      <c r="C3133" s="19"/>
      <c r="E3133" s="353"/>
      <c r="F3133" s="19"/>
      <c r="I3133" s="19" t="str">
        <f t="shared" si="528"/>
        <v>N</v>
      </c>
      <c r="J3133" s="19" t="str">
        <f t="shared" si="529"/>
        <v>N</v>
      </c>
      <c r="K3133" s="19" t="str">
        <f t="shared" si="530"/>
        <v>zzzz</v>
      </c>
      <c r="L3133" s="19" t="str">
        <f t="shared" si="531"/>
        <v/>
      </c>
      <c r="M3133" s="19" t="str">
        <f t="shared" si="532"/>
        <v/>
      </c>
      <c r="N3133" s="355" t="str">
        <f t="shared" si="533"/>
        <v/>
      </c>
      <c r="O3133" s="355" t="str">
        <f t="shared" si="534"/>
        <v/>
      </c>
      <c r="P3133" s="19" t="str">
        <f t="shared" si="535"/>
        <v/>
      </c>
      <c r="Q3133" s="355">
        <f t="shared" si="536"/>
        <v>448</v>
      </c>
      <c r="R3133" s="355">
        <f t="shared" si="537"/>
        <v>2745</v>
      </c>
      <c r="S3133" s="355">
        <f t="shared" si="538"/>
        <v>2745</v>
      </c>
    </row>
    <row r="3134" spans="1:19" ht="13.5" thickBot="1" x14ac:dyDescent="0.25">
      <c r="A3134" s="353"/>
      <c r="B3134" s="353"/>
      <c r="C3134" s="353"/>
      <c r="E3134" s="353"/>
      <c r="F3134" s="353"/>
      <c r="I3134" s="19" t="str">
        <f t="shared" si="528"/>
        <v>N</v>
      </c>
      <c r="J3134" s="19" t="str">
        <f t="shared" si="529"/>
        <v>N</v>
      </c>
      <c r="K3134" s="19" t="str">
        <f t="shared" si="530"/>
        <v>zzzz</v>
      </c>
      <c r="L3134" s="19" t="str">
        <f t="shared" si="531"/>
        <v/>
      </c>
      <c r="M3134" s="19" t="str">
        <f t="shared" si="532"/>
        <v/>
      </c>
      <c r="N3134" s="355" t="str">
        <f t="shared" si="533"/>
        <v/>
      </c>
      <c r="O3134" s="355" t="str">
        <f t="shared" si="534"/>
        <v/>
      </c>
      <c r="P3134" s="19" t="str">
        <f t="shared" si="535"/>
        <v/>
      </c>
      <c r="Q3134" s="355">
        <f t="shared" si="536"/>
        <v>449</v>
      </c>
      <c r="R3134" s="355">
        <f t="shared" si="537"/>
        <v>2746</v>
      </c>
      <c r="S3134" s="355">
        <f t="shared" si="538"/>
        <v>2746</v>
      </c>
    </row>
    <row r="3135" spans="1:19" ht="13.5" thickBot="1" x14ac:dyDescent="0.25">
      <c r="A3135" s="19"/>
      <c r="B3135" s="19"/>
      <c r="C3135" s="19"/>
      <c r="E3135" s="353"/>
      <c r="F3135" s="19"/>
      <c r="I3135" s="19" t="str">
        <f t="shared" si="528"/>
        <v>N</v>
      </c>
      <c r="J3135" s="19" t="str">
        <f t="shared" si="529"/>
        <v>N</v>
      </c>
      <c r="K3135" s="19" t="str">
        <f t="shared" si="530"/>
        <v>zzzz</v>
      </c>
      <c r="L3135" s="19" t="str">
        <f t="shared" si="531"/>
        <v/>
      </c>
      <c r="M3135" s="19" t="str">
        <f t="shared" si="532"/>
        <v/>
      </c>
      <c r="N3135" s="355" t="str">
        <f t="shared" si="533"/>
        <v/>
      </c>
      <c r="O3135" s="355" t="str">
        <f t="shared" si="534"/>
        <v/>
      </c>
      <c r="P3135" s="19" t="str">
        <f t="shared" si="535"/>
        <v/>
      </c>
      <c r="Q3135" s="355">
        <f t="shared" si="536"/>
        <v>450</v>
      </c>
      <c r="R3135" s="355">
        <f t="shared" si="537"/>
        <v>2747</v>
      </c>
      <c r="S3135" s="355">
        <f t="shared" si="538"/>
        <v>2747</v>
      </c>
    </row>
    <row r="3136" spans="1:19" ht="13.5" thickBot="1" x14ac:dyDescent="0.25">
      <c r="A3136" s="353"/>
      <c r="B3136" s="353"/>
      <c r="C3136" s="353"/>
      <c r="E3136" s="353"/>
      <c r="F3136" s="353"/>
      <c r="I3136" s="19" t="str">
        <f t="shared" si="528"/>
        <v>N</v>
      </c>
      <c r="J3136" s="19" t="str">
        <f t="shared" si="529"/>
        <v>N</v>
      </c>
      <c r="K3136" s="19" t="str">
        <f t="shared" si="530"/>
        <v>zzzz</v>
      </c>
      <c r="L3136" s="19" t="str">
        <f t="shared" si="531"/>
        <v/>
      </c>
      <c r="M3136" s="19" t="str">
        <f t="shared" si="532"/>
        <v/>
      </c>
      <c r="N3136" s="355" t="str">
        <f t="shared" si="533"/>
        <v/>
      </c>
      <c r="O3136" s="355" t="str">
        <f t="shared" si="534"/>
        <v/>
      </c>
      <c r="P3136" s="19" t="str">
        <f t="shared" si="535"/>
        <v/>
      </c>
      <c r="Q3136" s="355">
        <f t="shared" si="536"/>
        <v>451</v>
      </c>
      <c r="R3136" s="355">
        <f t="shared" si="537"/>
        <v>2748</v>
      </c>
      <c r="S3136" s="355">
        <f t="shared" si="538"/>
        <v>2748</v>
      </c>
    </row>
    <row r="3137" spans="1:19" ht="13.5" thickBot="1" x14ac:dyDescent="0.25">
      <c r="A3137" s="353"/>
      <c r="B3137" s="353"/>
      <c r="C3137" s="353"/>
      <c r="E3137" s="353"/>
      <c r="F3137" s="353"/>
      <c r="I3137" s="19" t="str">
        <f t="shared" si="528"/>
        <v>N</v>
      </c>
      <c r="J3137" s="19" t="str">
        <f t="shared" si="529"/>
        <v>N</v>
      </c>
      <c r="K3137" s="19" t="str">
        <f t="shared" si="530"/>
        <v>zzzz</v>
      </c>
      <c r="L3137" s="19" t="str">
        <f t="shared" si="531"/>
        <v/>
      </c>
      <c r="M3137" s="19" t="str">
        <f t="shared" si="532"/>
        <v/>
      </c>
      <c r="N3137" s="355" t="str">
        <f t="shared" si="533"/>
        <v/>
      </c>
      <c r="O3137" s="355" t="str">
        <f t="shared" si="534"/>
        <v/>
      </c>
      <c r="P3137" s="19" t="str">
        <f t="shared" si="535"/>
        <v/>
      </c>
      <c r="Q3137" s="355">
        <f t="shared" si="536"/>
        <v>452</v>
      </c>
      <c r="R3137" s="355">
        <f t="shared" si="537"/>
        <v>2749</v>
      </c>
      <c r="S3137" s="355">
        <f t="shared" si="538"/>
        <v>2749</v>
      </c>
    </row>
    <row r="3138" spans="1:19" ht="13.5" thickBot="1" x14ac:dyDescent="0.25">
      <c r="A3138" s="19"/>
      <c r="B3138" s="19"/>
      <c r="C3138" s="19"/>
      <c r="E3138" s="353"/>
      <c r="F3138" s="19"/>
      <c r="I3138" s="19" t="str">
        <f t="shared" ref="I3138:I3201" si="539">IF((LEN(A3138)&gt;2),"J","N")</f>
        <v>N</v>
      </c>
      <c r="J3138" s="19" t="str">
        <f t="shared" ref="J3138:J3201" si="540">IF((D3138&gt;0),"J","N")</f>
        <v>N</v>
      </c>
      <c r="K3138" s="19" t="str">
        <f t="shared" ref="K3138:K3201" si="541">IF((D3138&gt;0),(MID(D3138,1,2)),"zzzz")</f>
        <v>zzzz</v>
      </c>
      <c r="L3138" s="19" t="str">
        <f t="shared" ref="L3138:L3201" si="542">MID(A3138,1,2)</f>
        <v/>
      </c>
      <c r="M3138" s="19" t="str">
        <f t="shared" ref="M3138:M3201" si="543">MID(A3138,3,1)</f>
        <v/>
      </c>
      <c r="N3138" s="355" t="str">
        <f t="shared" ref="N3138:N3201" si="544">IF(A3138=A3139,"",Q3138)</f>
        <v/>
      </c>
      <c r="O3138" s="355" t="str">
        <f t="shared" ref="O3138:O3201" si="545">IF(D3138=D3139,"",R3138)</f>
        <v/>
      </c>
      <c r="P3138" s="19" t="str">
        <f t="shared" ref="P3138:P3201" si="546">IF(K3138=K3139,"",S3138)</f>
        <v/>
      </c>
      <c r="Q3138" s="355">
        <f t="shared" ref="Q3138:Q3201" si="547">IF(A3138=A3137,Q3137+ 1,1)</f>
        <v>453</v>
      </c>
      <c r="R3138" s="355">
        <f t="shared" ref="R3138:R3201" si="548">IF(D3138=D3137,R3137+ 1,1)</f>
        <v>2750</v>
      </c>
      <c r="S3138" s="355">
        <f t="shared" ref="S3138:S3201" si="549">IF(K3138=K3137,S3137+ 1,1)</f>
        <v>2750</v>
      </c>
    </row>
    <row r="3139" spans="1:19" ht="13.5" thickBot="1" x14ac:dyDescent="0.25">
      <c r="A3139" s="353"/>
      <c r="B3139" s="353"/>
      <c r="C3139" s="353"/>
      <c r="E3139" s="353"/>
      <c r="F3139" s="353"/>
      <c r="I3139" s="19" t="str">
        <f t="shared" si="539"/>
        <v>N</v>
      </c>
      <c r="J3139" s="19" t="str">
        <f t="shared" si="540"/>
        <v>N</v>
      </c>
      <c r="K3139" s="19" t="str">
        <f t="shared" si="541"/>
        <v>zzzz</v>
      </c>
      <c r="L3139" s="19" t="str">
        <f t="shared" si="542"/>
        <v/>
      </c>
      <c r="M3139" s="19" t="str">
        <f t="shared" si="543"/>
        <v/>
      </c>
      <c r="N3139" s="355" t="str">
        <f t="shared" si="544"/>
        <v/>
      </c>
      <c r="O3139" s="355" t="str">
        <f t="shared" si="545"/>
        <v/>
      </c>
      <c r="P3139" s="19" t="str">
        <f t="shared" si="546"/>
        <v/>
      </c>
      <c r="Q3139" s="355">
        <f t="shared" si="547"/>
        <v>454</v>
      </c>
      <c r="R3139" s="355">
        <f t="shared" si="548"/>
        <v>2751</v>
      </c>
      <c r="S3139" s="355">
        <f t="shared" si="549"/>
        <v>2751</v>
      </c>
    </row>
    <row r="3140" spans="1:19" ht="13.5" thickBot="1" x14ac:dyDescent="0.25">
      <c r="A3140" s="19"/>
      <c r="B3140" s="19"/>
      <c r="C3140" s="19"/>
      <c r="E3140" s="353"/>
      <c r="F3140" s="19"/>
      <c r="I3140" s="19" t="str">
        <f t="shared" si="539"/>
        <v>N</v>
      </c>
      <c r="J3140" s="19" t="str">
        <f t="shared" si="540"/>
        <v>N</v>
      </c>
      <c r="K3140" s="19" t="str">
        <f t="shared" si="541"/>
        <v>zzzz</v>
      </c>
      <c r="L3140" s="19" t="str">
        <f t="shared" si="542"/>
        <v/>
      </c>
      <c r="M3140" s="19" t="str">
        <f t="shared" si="543"/>
        <v/>
      </c>
      <c r="N3140" s="355" t="str">
        <f t="shared" si="544"/>
        <v/>
      </c>
      <c r="O3140" s="355" t="str">
        <f t="shared" si="545"/>
        <v/>
      </c>
      <c r="P3140" s="19" t="str">
        <f t="shared" si="546"/>
        <v/>
      </c>
      <c r="Q3140" s="355">
        <f t="shared" si="547"/>
        <v>455</v>
      </c>
      <c r="R3140" s="355">
        <f t="shared" si="548"/>
        <v>2752</v>
      </c>
      <c r="S3140" s="355">
        <f t="shared" si="549"/>
        <v>2752</v>
      </c>
    </row>
    <row r="3141" spans="1:19" ht="13.5" thickBot="1" x14ac:dyDescent="0.25">
      <c r="A3141" s="19"/>
      <c r="B3141" s="19"/>
      <c r="C3141" s="19"/>
      <c r="E3141" s="353"/>
      <c r="F3141" s="19"/>
      <c r="I3141" s="19" t="str">
        <f t="shared" si="539"/>
        <v>N</v>
      </c>
      <c r="J3141" s="19" t="str">
        <f t="shared" si="540"/>
        <v>N</v>
      </c>
      <c r="K3141" s="19" t="str">
        <f t="shared" si="541"/>
        <v>zzzz</v>
      </c>
      <c r="L3141" s="19" t="str">
        <f t="shared" si="542"/>
        <v/>
      </c>
      <c r="M3141" s="19" t="str">
        <f t="shared" si="543"/>
        <v/>
      </c>
      <c r="N3141" s="355" t="str">
        <f t="shared" si="544"/>
        <v/>
      </c>
      <c r="O3141" s="355" t="str">
        <f t="shared" si="545"/>
        <v/>
      </c>
      <c r="P3141" s="19" t="str">
        <f t="shared" si="546"/>
        <v/>
      </c>
      <c r="Q3141" s="355">
        <f t="shared" si="547"/>
        <v>456</v>
      </c>
      <c r="R3141" s="355">
        <f t="shared" si="548"/>
        <v>2753</v>
      </c>
      <c r="S3141" s="355">
        <f t="shared" si="549"/>
        <v>2753</v>
      </c>
    </row>
    <row r="3142" spans="1:19" ht="13.5" thickBot="1" x14ac:dyDescent="0.25">
      <c r="A3142" s="19"/>
      <c r="B3142" s="19"/>
      <c r="C3142" s="19"/>
      <c r="E3142" s="353"/>
      <c r="F3142" s="19"/>
      <c r="I3142" s="19" t="str">
        <f t="shared" si="539"/>
        <v>N</v>
      </c>
      <c r="J3142" s="19" t="str">
        <f t="shared" si="540"/>
        <v>N</v>
      </c>
      <c r="K3142" s="19" t="str">
        <f t="shared" si="541"/>
        <v>zzzz</v>
      </c>
      <c r="L3142" s="19" t="str">
        <f t="shared" si="542"/>
        <v/>
      </c>
      <c r="M3142" s="19" t="str">
        <f t="shared" si="543"/>
        <v/>
      </c>
      <c r="N3142" s="355" t="str">
        <f t="shared" si="544"/>
        <v/>
      </c>
      <c r="O3142" s="355" t="str">
        <f t="shared" si="545"/>
        <v/>
      </c>
      <c r="P3142" s="19" t="str">
        <f t="shared" si="546"/>
        <v/>
      </c>
      <c r="Q3142" s="355">
        <f t="shared" si="547"/>
        <v>457</v>
      </c>
      <c r="R3142" s="355">
        <f t="shared" si="548"/>
        <v>2754</v>
      </c>
      <c r="S3142" s="355">
        <f t="shared" si="549"/>
        <v>2754</v>
      </c>
    </row>
    <row r="3143" spans="1:19" ht="13.5" thickBot="1" x14ac:dyDescent="0.25">
      <c r="A3143" s="19"/>
      <c r="B3143" s="19"/>
      <c r="C3143" s="19"/>
      <c r="E3143" s="353"/>
      <c r="F3143" s="19"/>
      <c r="I3143" s="19" t="str">
        <f t="shared" si="539"/>
        <v>N</v>
      </c>
      <c r="J3143" s="19" t="str">
        <f t="shared" si="540"/>
        <v>N</v>
      </c>
      <c r="K3143" s="19" t="str">
        <f t="shared" si="541"/>
        <v>zzzz</v>
      </c>
      <c r="L3143" s="19" t="str">
        <f t="shared" si="542"/>
        <v/>
      </c>
      <c r="M3143" s="19" t="str">
        <f t="shared" si="543"/>
        <v/>
      </c>
      <c r="N3143" s="355" t="str">
        <f t="shared" si="544"/>
        <v/>
      </c>
      <c r="O3143" s="355" t="str">
        <f t="shared" si="545"/>
        <v/>
      </c>
      <c r="P3143" s="19" t="str">
        <f t="shared" si="546"/>
        <v/>
      </c>
      <c r="Q3143" s="355">
        <f t="shared" si="547"/>
        <v>458</v>
      </c>
      <c r="R3143" s="355">
        <f t="shared" si="548"/>
        <v>2755</v>
      </c>
      <c r="S3143" s="355">
        <f t="shared" si="549"/>
        <v>2755</v>
      </c>
    </row>
    <row r="3144" spans="1:19" ht="13.5" thickBot="1" x14ac:dyDescent="0.25">
      <c r="A3144" s="19"/>
      <c r="B3144" s="19"/>
      <c r="C3144" s="19"/>
      <c r="E3144" s="353"/>
      <c r="F3144" s="19"/>
      <c r="I3144" s="19" t="str">
        <f t="shared" si="539"/>
        <v>N</v>
      </c>
      <c r="J3144" s="19" t="str">
        <f t="shared" si="540"/>
        <v>N</v>
      </c>
      <c r="K3144" s="19" t="str">
        <f t="shared" si="541"/>
        <v>zzzz</v>
      </c>
      <c r="L3144" s="19" t="str">
        <f t="shared" si="542"/>
        <v/>
      </c>
      <c r="M3144" s="19" t="str">
        <f t="shared" si="543"/>
        <v/>
      </c>
      <c r="N3144" s="355" t="str">
        <f t="shared" si="544"/>
        <v/>
      </c>
      <c r="O3144" s="355" t="str">
        <f t="shared" si="545"/>
        <v/>
      </c>
      <c r="P3144" s="19" t="str">
        <f t="shared" si="546"/>
        <v/>
      </c>
      <c r="Q3144" s="355">
        <f t="shared" si="547"/>
        <v>459</v>
      </c>
      <c r="R3144" s="355">
        <f t="shared" si="548"/>
        <v>2756</v>
      </c>
      <c r="S3144" s="355">
        <f t="shared" si="549"/>
        <v>2756</v>
      </c>
    </row>
    <row r="3145" spans="1:19" ht="13.5" thickBot="1" x14ac:dyDescent="0.25">
      <c r="A3145" s="19"/>
      <c r="B3145" s="19"/>
      <c r="C3145" s="19"/>
      <c r="E3145" s="353"/>
      <c r="F3145" s="19"/>
      <c r="I3145" s="19" t="str">
        <f t="shared" si="539"/>
        <v>N</v>
      </c>
      <c r="J3145" s="19" t="str">
        <f t="shared" si="540"/>
        <v>N</v>
      </c>
      <c r="K3145" s="19" t="str">
        <f t="shared" si="541"/>
        <v>zzzz</v>
      </c>
      <c r="L3145" s="19" t="str">
        <f t="shared" si="542"/>
        <v/>
      </c>
      <c r="M3145" s="19" t="str">
        <f t="shared" si="543"/>
        <v/>
      </c>
      <c r="N3145" s="355" t="str">
        <f t="shared" si="544"/>
        <v/>
      </c>
      <c r="O3145" s="355" t="str">
        <f t="shared" si="545"/>
        <v/>
      </c>
      <c r="P3145" s="19" t="str">
        <f t="shared" si="546"/>
        <v/>
      </c>
      <c r="Q3145" s="355">
        <f t="shared" si="547"/>
        <v>460</v>
      </c>
      <c r="R3145" s="355">
        <f t="shared" si="548"/>
        <v>2757</v>
      </c>
      <c r="S3145" s="355">
        <f t="shared" si="549"/>
        <v>2757</v>
      </c>
    </row>
    <row r="3146" spans="1:19" ht="13.5" thickBot="1" x14ac:dyDescent="0.25">
      <c r="A3146" s="19"/>
      <c r="B3146" s="19"/>
      <c r="C3146" s="19"/>
      <c r="E3146" s="353"/>
      <c r="F3146" s="19"/>
      <c r="I3146" s="19" t="str">
        <f t="shared" si="539"/>
        <v>N</v>
      </c>
      <c r="J3146" s="19" t="str">
        <f t="shared" si="540"/>
        <v>N</v>
      </c>
      <c r="K3146" s="19" t="str">
        <f t="shared" si="541"/>
        <v>zzzz</v>
      </c>
      <c r="L3146" s="19" t="str">
        <f t="shared" si="542"/>
        <v/>
      </c>
      <c r="M3146" s="19" t="str">
        <f t="shared" si="543"/>
        <v/>
      </c>
      <c r="N3146" s="355" t="str">
        <f t="shared" si="544"/>
        <v/>
      </c>
      <c r="O3146" s="355" t="str">
        <f t="shared" si="545"/>
        <v/>
      </c>
      <c r="P3146" s="19" t="str">
        <f t="shared" si="546"/>
        <v/>
      </c>
      <c r="Q3146" s="356">
        <f t="shared" si="547"/>
        <v>461</v>
      </c>
      <c r="R3146" s="355">
        <f t="shared" si="548"/>
        <v>2758</v>
      </c>
      <c r="S3146" s="355">
        <f t="shared" si="549"/>
        <v>2758</v>
      </c>
    </row>
    <row r="3147" spans="1:19" ht="13.5" thickBot="1" x14ac:dyDescent="0.25">
      <c r="A3147" s="19"/>
      <c r="B3147" s="19"/>
      <c r="C3147" s="19"/>
      <c r="E3147" s="353"/>
      <c r="F3147" s="19"/>
      <c r="I3147" s="19" t="str">
        <f t="shared" si="539"/>
        <v>N</v>
      </c>
      <c r="J3147" s="19" t="str">
        <f t="shared" si="540"/>
        <v>N</v>
      </c>
      <c r="K3147" s="19" t="str">
        <f t="shared" si="541"/>
        <v>zzzz</v>
      </c>
      <c r="L3147" s="19" t="str">
        <f t="shared" si="542"/>
        <v/>
      </c>
      <c r="M3147" s="19" t="str">
        <f t="shared" si="543"/>
        <v/>
      </c>
      <c r="N3147" s="355" t="str">
        <f t="shared" si="544"/>
        <v/>
      </c>
      <c r="O3147" s="355" t="str">
        <f t="shared" si="545"/>
        <v/>
      </c>
      <c r="P3147" s="19" t="str">
        <f t="shared" si="546"/>
        <v/>
      </c>
      <c r="Q3147" s="356">
        <f t="shared" si="547"/>
        <v>462</v>
      </c>
      <c r="R3147" s="355">
        <f t="shared" si="548"/>
        <v>2759</v>
      </c>
      <c r="S3147" s="355">
        <f t="shared" si="549"/>
        <v>2759</v>
      </c>
    </row>
    <row r="3148" spans="1:19" ht="13.5" thickBot="1" x14ac:dyDescent="0.25">
      <c r="A3148" s="19"/>
      <c r="B3148" s="19"/>
      <c r="C3148" s="19"/>
      <c r="E3148" s="353"/>
      <c r="F3148" s="19"/>
      <c r="I3148" s="19" t="str">
        <f t="shared" si="539"/>
        <v>N</v>
      </c>
      <c r="J3148" s="19" t="str">
        <f t="shared" si="540"/>
        <v>N</v>
      </c>
      <c r="K3148" s="19" t="str">
        <f t="shared" si="541"/>
        <v>zzzz</v>
      </c>
      <c r="L3148" s="19" t="str">
        <f t="shared" si="542"/>
        <v/>
      </c>
      <c r="M3148" s="19" t="str">
        <f t="shared" si="543"/>
        <v/>
      </c>
      <c r="N3148" s="355" t="str">
        <f t="shared" si="544"/>
        <v/>
      </c>
      <c r="O3148" s="355" t="str">
        <f t="shared" si="545"/>
        <v/>
      </c>
      <c r="P3148" s="19" t="str">
        <f t="shared" si="546"/>
        <v/>
      </c>
      <c r="Q3148" s="355">
        <f t="shared" si="547"/>
        <v>463</v>
      </c>
      <c r="R3148" s="355">
        <f t="shared" si="548"/>
        <v>2760</v>
      </c>
      <c r="S3148" s="355">
        <f t="shared" si="549"/>
        <v>2760</v>
      </c>
    </row>
    <row r="3149" spans="1:19" ht="13.5" thickBot="1" x14ac:dyDescent="0.25">
      <c r="A3149" s="19"/>
      <c r="B3149" s="19"/>
      <c r="C3149" s="19"/>
      <c r="E3149" s="353"/>
      <c r="F3149" s="19"/>
      <c r="I3149" s="19" t="str">
        <f t="shared" si="539"/>
        <v>N</v>
      </c>
      <c r="J3149" s="19" t="str">
        <f t="shared" si="540"/>
        <v>N</v>
      </c>
      <c r="K3149" s="19" t="str">
        <f t="shared" si="541"/>
        <v>zzzz</v>
      </c>
      <c r="L3149" s="19" t="str">
        <f t="shared" si="542"/>
        <v/>
      </c>
      <c r="M3149" s="19" t="str">
        <f t="shared" si="543"/>
        <v/>
      </c>
      <c r="N3149" s="355" t="str">
        <f t="shared" si="544"/>
        <v/>
      </c>
      <c r="O3149" s="355" t="str">
        <f t="shared" si="545"/>
        <v/>
      </c>
      <c r="P3149" s="19" t="str">
        <f t="shared" si="546"/>
        <v/>
      </c>
      <c r="Q3149" s="355">
        <f t="shared" si="547"/>
        <v>464</v>
      </c>
      <c r="R3149" s="355">
        <f t="shared" si="548"/>
        <v>2761</v>
      </c>
      <c r="S3149" s="355">
        <f t="shared" si="549"/>
        <v>2761</v>
      </c>
    </row>
    <row r="3150" spans="1:19" ht="13.5" thickBot="1" x14ac:dyDescent="0.25">
      <c r="A3150" s="19"/>
      <c r="B3150" s="19"/>
      <c r="C3150" s="19"/>
      <c r="E3150" s="353"/>
      <c r="F3150" s="19"/>
      <c r="I3150" s="19" t="str">
        <f t="shared" si="539"/>
        <v>N</v>
      </c>
      <c r="J3150" s="19" t="str">
        <f t="shared" si="540"/>
        <v>N</v>
      </c>
      <c r="K3150" s="19" t="str">
        <f t="shared" si="541"/>
        <v>zzzz</v>
      </c>
      <c r="L3150" s="19" t="str">
        <f t="shared" si="542"/>
        <v/>
      </c>
      <c r="M3150" s="19" t="str">
        <f t="shared" si="543"/>
        <v/>
      </c>
      <c r="N3150" s="355" t="str">
        <f t="shared" si="544"/>
        <v/>
      </c>
      <c r="O3150" s="355" t="str">
        <f t="shared" si="545"/>
        <v/>
      </c>
      <c r="P3150" s="19" t="str">
        <f t="shared" si="546"/>
        <v/>
      </c>
      <c r="Q3150" s="355">
        <f t="shared" si="547"/>
        <v>465</v>
      </c>
      <c r="R3150" s="355">
        <f t="shared" si="548"/>
        <v>2762</v>
      </c>
      <c r="S3150" s="355">
        <f t="shared" si="549"/>
        <v>2762</v>
      </c>
    </row>
    <row r="3151" spans="1:19" ht="13.5" thickBot="1" x14ac:dyDescent="0.25">
      <c r="A3151" s="19"/>
      <c r="B3151" s="19"/>
      <c r="C3151" s="19"/>
      <c r="E3151" s="353"/>
      <c r="F3151" s="19"/>
      <c r="I3151" s="19" t="str">
        <f t="shared" si="539"/>
        <v>N</v>
      </c>
      <c r="J3151" s="19" t="str">
        <f t="shared" si="540"/>
        <v>N</v>
      </c>
      <c r="K3151" s="19" t="str">
        <f t="shared" si="541"/>
        <v>zzzz</v>
      </c>
      <c r="L3151" s="19" t="str">
        <f t="shared" si="542"/>
        <v/>
      </c>
      <c r="M3151" s="19" t="str">
        <f t="shared" si="543"/>
        <v/>
      </c>
      <c r="N3151" s="355" t="str">
        <f t="shared" si="544"/>
        <v/>
      </c>
      <c r="O3151" s="355" t="str">
        <f t="shared" si="545"/>
        <v/>
      </c>
      <c r="P3151" s="19" t="str">
        <f t="shared" si="546"/>
        <v/>
      </c>
      <c r="Q3151" s="355">
        <f t="shared" si="547"/>
        <v>466</v>
      </c>
      <c r="R3151" s="355">
        <f t="shared" si="548"/>
        <v>2763</v>
      </c>
      <c r="S3151" s="355">
        <f t="shared" si="549"/>
        <v>2763</v>
      </c>
    </row>
    <row r="3152" spans="1:19" ht="13.5" thickBot="1" x14ac:dyDescent="0.25">
      <c r="A3152" s="19"/>
      <c r="B3152" s="19"/>
      <c r="C3152" s="19"/>
      <c r="E3152" s="353"/>
      <c r="F3152" s="19"/>
      <c r="I3152" s="19" t="str">
        <f t="shared" si="539"/>
        <v>N</v>
      </c>
      <c r="J3152" s="19" t="str">
        <f t="shared" si="540"/>
        <v>N</v>
      </c>
      <c r="K3152" s="19" t="str">
        <f t="shared" si="541"/>
        <v>zzzz</v>
      </c>
      <c r="L3152" s="19" t="str">
        <f t="shared" si="542"/>
        <v/>
      </c>
      <c r="M3152" s="19" t="str">
        <f t="shared" si="543"/>
        <v/>
      </c>
      <c r="N3152" s="355" t="str">
        <f t="shared" si="544"/>
        <v/>
      </c>
      <c r="O3152" s="355" t="str">
        <f t="shared" si="545"/>
        <v/>
      </c>
      <c r="P3152" s="19" t="str">
        <f t="shared" si="546"/>
        <v/>
      </c>
      <c r="Q3152" s="355">
        <f t="shared" si="547"/>
        <v>467</v>
      </c>
      <c r="R3152" s="355">
        <f t="shared" si="548"/>
        <v>2764</v>
      </c>
      <c r="S3152" s="355">
        <f t="shared" si="549"/>
        <v>2764</v>
      </c>
    </row>
    <row r="3153" spans="1:19" ht="13.5" thickBot="1" x14ac:dyDescent="0.25">
      <c r="A3153" s="19"/>
      <c r="B3153" s="19"/>
      <c r="C3153" s="19"/>
      <c r="E3153" s="353"/>
      <c r="F3153" s="19"/>
      <c r="I3153" s="19" t="str">
        <f t="shared" si="539"/>
        <v>N</v>
      </c>
      <c r="J3153" s="19" t="str">
        <f t="shared" si="540"/>
        <v>N</v>
      </c>
      <c r="K3153" s="19" t="str">
        <f t="shared" si="541"/>
        <v>zzzz</v>
      </c>
      <c r="L3153" s="19" t="str">
        <f t="shared" si="542"/>
        <v/>
      </c>
      <c r="M3153" s="19" t="str">
        <f t="shared" si="543"/>
        <v/>
      </c>
      <c r="N3153" s="355" t="str">
        <f t="shared" si="544"/>
        <v/>
      </c>
      <c r="O3153" s="355" t="str">
        <f t="shared" si="545"/>
        <v/>
      </c>
      <c r="P3153" s="19" t="str">
        <f t="shared" si="546"/>
        <v/>
      </c>
      <c r="Q3153" s="355">
        <f t="shared" si="547"/>
        <v>468</v>
      </c>
      <c r="R3153" s="355">
        <f t="shared" si="548"/>
        <v>2765</v>
      </c>
      <c r="S3153" s="355">
        <f t="shared" si="549"/>
        <v>2765</v>
      </c>
    </row>
    <row r="3154" spans="1:19" ht="13.5" thickBot="1" x14ac:dyDescent="0.25">
      <c r="A3154" s="19"/>
      <c r="B3154" s="19"/>
      <c r="C3154" s="19"/>
      <c r="E3154" s="357"/>
      <c r="F3154" s="19"/>
      <c r="I3154" s="19" t="str">
        <f t="shared" si="539"/>
        <v>N</v>
      </c>
      <c r="J3154" s="19" t="str">
        <f t="shared" si="540"/>
        <v>N</v>
      </c>
      <c r="K3154" s="19" t="str">
        <f t="shared" si="541"/>
        <v>zzzz</v>
      </c>
      <c r="L3154" s="19" t="str">
        <f t="shared" si="542"/>
        <v/>
      </c>
      <c r="M3154" s="19" t="str">
        <f t="shared" si="543"/>
        <v/>
      </c>
      <c r="N3154" s="355" t="str">
        <f t="shared" si="544"/>
        <v/>
      </c>
      <c r="O3154" s="355" t="str">
        <f t="shared" si="545"/>
        <v/>
      </c>
      <c r="P3154" s="19" t="str">
        <f t="shared" si="546"/>
        <v/>
      </c>
      <c r="Q3154" s="355">
        <f t="shared" si="547"/>
        <v>469</v>
      </c>
      <c r="R3154" s="355">
        <f t="shared" si="548"/>
        <v>2766</v>
      </c>
      <c r="S3154" s="355">
        <f t="shared" si="549"/>
        <v>2766</v>
      </c>
    </row>
    <row r="3155" spans="1:19" ht="13.5" thickBot="1" x14ac:dyDescent="0.25">
      <c r="A3155" s="19"/>
      <c r="B3155" s="19"/>
      <c r="C3155" s="19"/>
      <c r="E3155" s="353"/>
      <c r="F3155" s="19"/>
      <c r="I3155" s="19" t="str">
        <f t="shared" si="539"/>
        <v>N</v>
      </c>
      <c r="J3155" s="19" t="str">
        <f t="shared" si="540"/>
        <v>N</v>
      </c>
      <c r="K3155" s="19" t="str">
        <f t="shared" si="541"/>
        <v>zzzz</v>
      </c>
      <c r="L3155" s="19" t="str">
        <f t="shared" si="542"/>
        <v/>
      </c>
      <c r="M3155" s="19" t="str">
        <f t="shared" si="543"/>
        <v/>
      </c>
      <c r="N3155" s="355" t="str">
        <f t="shared" si="544"/>
        <v/>
      </c>
      <c r="O3155" s="355" t="str">
        <f t="shared" si="545"/>
        <v/>
      </c>
      <c r="P3155" s="19" t="str">
        <f t="shared" si="546"/>
        <v/>
      </c>
      <c r="Q3155" s="355">
        <f t="shared" si="547"/>
        <v>470</v>
      </c>
      <c r="R3155" s="355">
        <f t="shared" si="548"/>
        <v>2767</v>
      </c>
      <c r="S3155" s="355">
        <f t="shared" si="549"/>
        <v>2767</v>
      </c>
    </row>
    <row r="3156" spans="1:19" ht="13.5" thickBot="1" x14ac:dyDescent="0.25">
      <c r="A3156" s="19"/>
      <c r="B3156" s="19"/>
      <c r="C3156" s="19"/>
      <c r="E3156" s="353"/>
      <c r="F3156" s="19"/>
      <c r="I3156" s="19" t="str">
        <f t="shared" si="539"/>
        <v>N</v>
      </c>
      <c r="J3156" s="19" t="str">
        <f t="shared" si="540"/>
        <v>N</v>
      </c>
      <c r="K3156" s="19" t="str">
        <f t="shared" si="541"/>
        <v>zzzz</v>
      </c>
      <c r="L3156" s="19" t="str">
        <f t="shared" si="542"/>
        <v/>
      </c>
      <c r="M3156" s="19" t="str">
        <f t="shared" si="543"/>
        <v/>
      </c>
      <c r="N3156" s="355" t="str">
        <f t="shared" si="544"/>
        <v/>
      </c>
      <c r="O3156" s="355" t="str">
        <f t="shared" si="545"/>
        <v/>
      </c>
      <c r="P3156" s="19" t="str">
        <f t="shared" si="546"/>
        <v/>
      </c>
      <c r="Q3156" s="355">
        <f t="shared" si="547"/>
        <v>471</v>
      </c>
      <c r="R3156" s="355">
        <f t="shared" si="548"/>
        <v>2768</v>
      </c>
      <c r="S3156" s="355">
        <f t="shared" si="549"/>
        <v>2768</v>
      </c>
    </row>
    <row r="3157" spans="1:19" ht="13.5" thickBot="1" x14ac:dyDescent="0.25">
      <c r="A3157" s="19"/>
      <c r="B3157" s="19"/>
      <c r="C3157" s="19"/>
      <c r="E3157" s="353"/>
      <c r="F3157" s="19"/>
      <c r="I3157" s="19" t="str">
        <f t="shared" si="539"/>
        <v>N</v>
      </c>
      <c r="J3157" s="19" t="str">
        <f t="shared" si="540"/>
        <v>N</v>
      </c>
      <c r="K3157" s="19" t="str">
        <f t="shared" si="541"/>
        <v>zzzz</v>
      </c>
      <c r="L3157" s="19" t="str">
        <f t="shared" si="542"/>
        <v/>
      </c>
      <c r="M3157" s="19" t="str">
        <f t="shared" si="543"/>
        <v/>
      </c>
      <c r="N3157" s="355" t="str">
        <f t="shared" si="544"/>
        <v/>
      </c>
      <c r="O3157" s="355" t="str">
        <f t="shared" si="545"/>
        <v/>
      </c>
      <c r="P3157" s="19" t="str">
        <f t="shared" si="546"/>
        <v/>
      </c>
      <c r="Q3157" s="355">
        <f t="shared" si="547"/>
        <v>472</v>
      </c>
      <c r="R3157" s="355">
        <f t="shared" si="548"/>
        <v>2769</v>
      </c>
      <c r="S3157" s="355">
        <f t="shared" si="549"/>
        <v>2769</v>
      </c>
    </row>
    <row r="3158" spans="1:19" ht="13.5" thickBot="1" x14ac:dyDescent="0.25">
      <c r="A3158" s="19"/>
      <c r="B3158" s="19"/>
      <c r="C3158" s="19"/>
      <c r="E3158" s="353"/>
      <c r="F3158" s="19"/>
      <c r="I3158" s="19" t="str">
        <f t="shared" si="539"/>
        <v>N</v>
      </c>
      <c r="J3158" s="19" t="str">
        <f t="shared" si="540"/>
        <v>N</v>
      </c>
      <c r="K3158" s="19" t="str">
        <f t="shared" si="541"/>
        <v>zzzz</v>
      </c>
      <c r="L3158" s="19" t="str">
        <f t="shared" si="542"/>
        <v/>
      </c>
      <c r="M3158" s="19" t="str">
        <f t="shared" si="543"/>
        <v/>
      </c>
      <c r="N3158" s="355" t="str">
        <f t="shared" si="544"/>
        <v/>
      </c>
      <c r="O3158" s="355" t="str">
        <f t="shared" si="545"/>
        <v/>
      </c>
      <c r="P3158" s="19" t="str">
        <f t="shared" si="546"/>
        <v/>
      </c>
      <c r="Q3158" s="355">
        <f t="shared" si="547"/>
        <v>473</v>
      </c>
      <c r="R3158" s="355">
        <f t="shared" si="548"/>
        <v>2770</v>
      </c>
      <c r="S3158" s="355">
        <f t="shared" si="549"/>
        <v>2770</v>
      </c>
    </row>
    <row r="3159" spans="1:19" ht="13.5" thickBot="1" x14ac:dyDescent="0.25">
      <c r="A3159" s="19"/>
      <c r="B3159" s="19"/>
      <c r="C3159" s="19"/>
      <c r="E3159" s="353"/>
      <c r="F3159" s="19"/>
      <c r="I3159" s="19" t="str">
        <f t="shared" si="539"/>
        <v>N</v>
      </c>
      <c r="J3159" s="19" t="str">
        <f t="shared" si="540"/>
        <v>N</v>
      </c>
      <c r="K3159" s="19" t="str">
        <f t="shared" si="541"/>
        <v>zzzz</v>
      </c>
      <c r="L3159" s="19" t="str">
        <f t="shared" si="542"/>
        <v/>
      </c>
      <c r="M3159" s="19" t="str">
        <f t="shared" si="543"/>
        <v/>
      </c>
      <c r="N3159" s="355" t="str">
        <f t="shared" si="544"/>
        <v/>
      </c>
      <c r="O3159" s="355" t="str">
        <f t="shared" si="545"/>
        <v/>
      </c>
      <c r="P3159" s="19" t="str">
        <f t="shared" si="546"/>
        <v/>
      </c>
      <c r="Q3159" s="355">
        <f t="shared" si="547"/>
        <v>474</v>
      </c>
      <c r="R3159" s="355">
        <f t="shared" si="548"/>
        <v>2771</v>
      </c>
      <c r="S3159" s="355">
        <f t="shared" si="549"/>
        <v>2771</v>
      </c>
    </row>
    <row r="3160" spans="1:19" ht="13.5" thickBot="1" x14ac:dyDescent="0.25">
      <c r="A3160" s="19"/>
      <c r="B3160" s="19"/>
      <c r="C3160" s="19"/>
      <c r="E3160" s="357"/>
      <c r="F3160" s="19"/>
      <c r="I3160" s="19" t="str">
        <f t="shared" si="539"/>
        <v>N</v>
      </c>
      <c r="J3160" s="19" t="str">
        <f t="shared" si="540"/>
        <v>N</v>
      </c>
      <c r="K3160" s="19" t="str">
        <f t="shared" si="541"/>
        <v>zzzz</v>
      </c>
      <c r="L3160" s="19" t="str">
        <f t="shared" si="542"/>
        <v/>
      </c>
      <c r="M3160" s="19" t="str">
        <f t="shared" si="543"/>
        <v/>
      </c>
      <c r="N3160" s="355" t="str">
        <f t="shared" si="544"/>
        <v/>
      </c>
      <c r="O3160" s="355" t="str">
        <f t="shared" si="545"/>
        <v/>
      </c>
      <c r="P3160" s="19" t="str">
        <f t="shared" si="546"/>
        <v/>
      </c>
      <c r="Q3160" s="355">
        <f t="shared" si="547"/>
        <v>475</v>
      </c>
      <c r="R3160" s="355">
        <f t="shared" si="548"/>
        <v>2772</v>
      </c>
      <c r="S3160" s="355">
        <f t="shared" si="549"/>
        <v>2772</v>
      </c>
    </row>
    <row r="3161" spans="1:19" ht="13.5" thickBot="1" x14ac:dyDescent="0.25">
      <c r="A3161" s="19"/>
      <c r="B3161" s="19"/>
      <c r="C3161" s="19"/>
      <c r="E3161" s="353"/>
      <c r="F3161" s="19"/>
      <c r="I3161" s="19" t="str">
        <f t="shared" si="539"/>
        <v>N</v>
      </c>
      <c r="J3161" s="19" t="str">
        <f t="shared" si="540"/>
        <v>N</v>
      </c>
      <c r="K3161" s="19" t="str">
        <f t="shared" si="541"/>
        <v>zzzz</v>
      </c>
      <c r="L3161" s="19" t="str">
        <f t="shared" si="542"/>
        <v/>
      </c>
      <c r="M3161" s="19" t="str">
        <f t="shared" si="543"/>
        <v/>
      </c>
      <c r="N3161" s="355" t="str">
        <f t="shared" si="544"/>
        <v/>
      </c>
      <c r="O3161" s="355" t="str">
        <f t="shared" si="545"/>
        <v/>
      </c>
      <c r="P3161" s="19" t="str">
        <f t="shared" si="546"/>
        <v/>
      </c>
      <c r="Q3161" s="355">
        <f t="shared" si="547"/>
        <v>476</v>
      </c>
      <c r="R3161" s="355">
        <f t="shared" si="548"/>
        <v>2773</v>
      </c>
      <c r="S3161" s="355">
        <f t="shared" si="549"/>
        <v>2773</v>
      </c>
    </row>
    <row r="3162" spans="1:19" ht="13.5" thickBot="1" x14ac:dyDescent="0.25">
      <c r="A3162" s="19"/>
      <c r="B3162" s="19"/>
      <c r="C3162" s="19"/>
      <c r="E3162" s="353"/>
      <c r="F3162" s="19"/>
      <c r="I3162" s="19" t="str">
        <f t="shared" si="539"/>
        <v>N</v>
      </c>
      <c r="J3162" s="19" t="str">
        <f t="shared" si="540"/>
        <v>N</v>
      </c>
      <c r="K3162" s="19" t="str">
        <f t="shared" si="541"/>
        <v>zzzz</v>
      </c>
      <c r="L3162" s="19" t="str">
        <f t="shared" si="542"/>
        <v/>
      </c>
      <c r="M3162" s="19" t="str">
        <f t="shared" si="543"/>
        <v/>
      </c>
      <c r="N3162" s="355" t="str">
        <f t="shared" si="544"/>
        <v/>
      </c>
      <c r="O3162" s="355" t="str">
        <f t="shared" si="545"/>
        <v/>
      </c>
      <c r="P3162" s="19" t="str">
        <f t="shared" si="546"/>
        <v/>
      </c>
      <c r="Q3162" s="355">
        <f t="shared" si="547"/>
        <v>477</v>
      </c>
      <c r="R3162" s="355">
        <f t="shared" si="548"/>
        <v>2774</v>
      </c>
      <c r="S3162" s="355">
        <f t="shared" si="549"/>
        <v>2774</v>
      </c>
    </row>
    <row r="3163" spans="1:19" ht="13.5" thickBot="1" x14ac:dyDescent="0.25">
      <c r="A3163" s="19"/>
      <c r="B3163" s="19"/>
      <c r="C3163" s="19"/>
      <c r="E3163" s="353"/>
      <c r="F3163" s="19"/>
      <c r="I3163" s="19" t="str">
        <f t="shared" si="539"/>
        <v>N</v>
      </c>
      <c r="J3163" s="19" t="str">
        <f t="shared" si="540"/>
        <v>N</v>
      </c>
      <c r="K3163" s="19" t="str">
        <f t="shared" si="541"/>
        <v>zzzz</v>
      </c>
      <c r="L3163" s="19" t="str">
        <f t="shared" si="542"/>
        <v/>
      </c>
      <c r="M3163" s="19" t="str">
        <f t="shared" si="543"/>
        <v/>
      </c>
      <c r="N3163" s="355" t="str">
        <f t="shared" si="544"/>
        <v/>
      </c>
      <c r="O3163" s="355" t="str">
        <f t="shared" si="545"/>
        <v/>
      </c>
      <c r="P3163" s="19" t="str">
        <f t="shared" si="546"/>
        <v/>
      </c>
      <c r="Q3163" s="355">
        <f t="shared" si="547"/>
        <v>478</v>
      </c>
      <c r="R3163" s="355">
        <f t="shared" si="548"/>
        <v>2775</v>
      </c>
      <c r="S3163" s="355">
        <f t="shared" si="549"/>
        <v>2775</v>
      </c>
    </row>
    <row r="3164" spans="1:19" ht="13.5" thickBot="1" x14ac:dyDescent="0.25">
      <c r="A3164" s="19"/>
      <c r="B3164" s="19"/>
      <c r="C3164" s="19"/>
      <c r="E3164" s="353"/>
      <c r="F3164" s="19"/>
      <c r="I3164" s="19" t="str">
        <f t="shared" si="539"/>
        <v>N</v>
      </c>
      <c r="J3164" s="19" t="str">
        <f t="shared" si="540"/>
        <v>N</v>
      </c>
      <c r="K3164" s="19" t="str">
        <f t="shared" si="541"/>
        <v>zzzz</v>
      </c>
      <c r="L3164" s="19" t="str">
        <f t="shared" si="542"/>
        <v/>
      </c>
      <c r="M3164" s="19" t="str">
        <f t="shared" si="543"/>
        <v/>
      </c>
      <c r="N3164" s="355" t="str">
        <f t="shared" si="544"/>
        <v/>
      </c>
      <c r="O3164" s="355" t="str">
        <f t="shared" si="545"/>
        <v/>
      </c>
      <c r="P3164" s="19" t="str">
        <f t="shared" si="546"/>
        <v/>
      </c>
      <c r="Q3164" s="355">
        <f t="shared" si="547"/>
        <v>479</v>
      </c>
      <c r="R3164" s="355">
        <f t="shared" si="548"/>
        <v>2776</v>
      </c>
      <c r="S3164" s="355">
        <f t="shared" si="549"/>
        <v>2776</v>
      </c>
    </row>
    <row r="3165" spans="1:19" ht="13.5" thickBot="1" x14ac:dyDescent="0.25">
      <c r="A3165" s="19"/>
      <c r="B3165" s="19"/>
      <c r="C3165" s="19"/>
      <c r="E3165" s="353"/>
      <c r="F3165" s="19"/>
      <c r="I3165" s="19" t="str">
        <f t="shared" si="539"/>
        <v>N</v>
      </c>
      <c r="J3165" s="19" t="str">
        <f t="shared" si="540"/>
        <v>N</v>
      </c>
      <c r="K3165" s="19" t="str">
        <f t="shared" si="541"/>
        <v>zzzz</v>
      </c>
      <c r="L3165" s="19" t="str">
        <f t="shared" si="542"/>
        <v/>
      </c>
      <c r="M3165" s="19" t="str">
        <f t="shared" si="543"/>
        <v/>
      </c>
      <c r="N3165" s="355" t="str">
        <f t="shared" si="544"/>
        <v/>
      </c>
      <c r="O3165" s="355" t="str">
        <f t="shared" si="545"/>
        <v/>
      </c>
      <c r="P3165" s="19" t="str">
        <f t="shared" si="546"/>
        <v/>
      </c>
      <c r="Q3165" s="355">
        <f t="shared" si="547"/>
        <v>480</v>
      </c>
      <c r="R3165" s="355">
        <f t="shared" si="548"/>
        <v>2777</v>
      </c>
      <c r="S3165" s="355">
        <f t="shared" si="549"/>
        <v>2777</v>
      </c>
    </row>
    <row r="3166" spans="1:19" ht="13.5" thickBot="1" x14ac:dyDescent="0.25">
      <c r="A3166" s="353"/>
      <c r="B3166" s="353"/>
      <c r="C3166" s="353"/>
      <c r="E3166" s="353"/>
      <c r="F3166" s="353"/>
      <c r="I3166" s="19" t="str">
        <f t="shared" si="539"/>
        <v>N</v>
      </c>
      <c r="J3166" s="19" t="str">
        <f t="shared" si="540"/>
        <v>N</v>
      </c>
      <c r="K3166" s="19" t="str">
        <f t="shared" si="541"/>
        <v>zzzz</v>
      </c>
      <c r="L3166" s="19" t="str">
        <f t="shared" si="542"/>
        <v/>
      </c>
      <c r="M3166" s="19" t="str">
        <f t="shared" si="543"/>
        <v/>
      </c>
      <c r="N3166" s="355" t="str">
        <f t="shared" si="544"/>
        <v/>
      </c>
      <c r="O3166" s="355" t="str">
        <f t="shared" si="545"/>
        <v/>
      </c>
      <c r="P3166" s="19" t="str">
        <f t="shared" si="546"/>
        <v/>
      </c>
      <c r="Q3166" s="355">
        <f t="shared" si="547"/>
        <v>481</v>
      </c>
      <c r="R3166" s="355">
        <f t="shared" si="548"/>
        <v>2778</v>
      </c>
      <c r="S3166" s="355">
        <f t="shared" si="549"/>
        <v>2778</v>
      </c>
    </row>
    <row r="3167" spans="1:19" ht="13.5" thickBot="1" x14ac:dyDescent="0.25">
      <c r="A3167" s="19"/>
      <c r="B3167" s="19"/>
      <c r="C3167" s="19"/>
      <c r="E3167" s="353"/>
      <c r="F3167" s="19"/>
      <c r="I3167" s="19" t="str">
        <f t="shared" si="539"/>
        <v>N</v>
      </c>
      <c r="J3167" s="19" t="str">
        <f t="shared" si="540"/>
        <v>N</v>
      </c>
      <c r="K3167" s="19" t="str">
        <f t="shared" si="541"/>
        <v>zzzz</v>
      </c>
      <c r="L3167" s="19" t="str">
        <f t="shared" si="542"/>
        <v/>
      </c>
      <c r="M3167" s="19" t="str">
        <f t="shared" si="543"/>
        <v/>
      </c>
      <c r="N3167" s="355" t="str">
        <f t="shared" si="544"/>
        <v/>
      </c>
      <c r="O3167" s="355" t="str">
        <f t="shared" si="545"/>
        <v/>
      </c>
      <c r="P3167" s="19" t="str">
        <f t="shared" si="546"/>
        <v/>
      </c>
      <c r="Q3167" s="355">
        <f t="shared" si="547"/>
        <v>482</v>
      </c>
      <c r="R3167" s="355">
        <f t="shared" si="548"/>
        <v>2779</v>
      </c>
      <c r="S3167" s="355">
        <f t="shared" si="549"/>
        <v>2779</v>
      </c>
    </row>
    <row r="3168" spans="1:19" ht="13.5" thickBot="1" x14ac:dyDescent="0.25">
      <c r="A3168" s="19"/>
      <c r="B3168" s="19"/>
      <c r="C3168" s="19"/>
      <c r="E3168" s="353"/>
      <c r="F3168" s="19"/>
      <c r="I3168" s="19" t="str">
        <f t="shared" si="539"/>
        <v>N</v>
      </c>
      <c r="J3168" s="19" t="str">
        <f t="shared" si="540"/>
        <v>N</v>
      </c>
      <c r="K3168" s="19" t="str">
        <f t="shared" si="541"/>
        <v>zzzz</v>
      </c>
      <c r="L3168" s="19" t="str">
        <f t="shared" si="542"/>
        <v/>
      </c>
      <c r="M3168" s="19" t="str">
        <f t="shared" si="543"/>
        <v/>
      </c>
      <c r="N3168" s="355" t="str">
        <f t="shared" si="544"/>
        <v/>
      </c>
      <c r="O3168" s="355" t="str">
        <f t="shared" si="545"/>
        <v/>
      </c>
      <c r="P3168" s="19" t="str">
        <f t="shared" si="546"/>
        <v/>
      </c>
      <c r="Q3168" s="355">
        <f t="shared" si="547"/>
        <v>483</v>
      </c>
      <c r="R3168" s="355">
        <f t="shared" si="548"/>
        <v>2780</v>
      </c>
      <c r="S3168" s="355">
        <f t="shared" si="549"/>
        <v>2780</v>
      </c>
    </row>
    <row r="3169" spans="1:19" ht="13.5" thickBot="1" x14ac:dyDescent="0.25">
      <c r="A3169" s="19"/>
      <c r="B3169" s="19"/>
      <c r="C3169" s="19"/>
      <c r="E3169" s="353"/>
      <c r="F3169" s="19"/>
      <c r="I3169" s="19" t="str">
        <f t="shared" si="539"/>
        <v>N</v>
      </c>
      <c r="J3169" s="19" t="str">
        <f t="shared" si="540"/>
        <v>N</v>
      </c>
      <c r="K3169" s="19" t="str">
        <f t="shared" si="541"/>
        <v>zzzz</v>
      </c>
      <c r="L3169" s="19" t="str">
        <f t="shared" si="542"/>
        <v/>
      </c>
      <c r="M3169" s="19" t="str">
        <f t="shared" si="543"/>
        <v/>
      </c>
      <c r="N3169" s="355" t="str">
        <f t="shared" si="544"/>
        <v/>
      </c>
      <c r="O3169" s="355" t="str">
        <f t="shared" si="545"/>
        <v/>
      </c>
      <c r="P3169" s="19" t="str">
        <f t="shared" si="546"/>
        <v/>
      </c>
      <c r="Q3169" s="355">
        <f t="shared" si="547"/>
        <v>484</v>
      </c>
      <c r="R3169" s="355">
        <f t="shared" si="548"/>
        <v>2781</v>
      </c>
      <c r="S3169" s="355">
        <f t="shared" si="549"/>
        <v>2781</v>
      </c>
    </row>
    <row r="3170" spans="1:19" ht="13.5" thickBot="1" x14ac:dyDescent="0.25">
      <c r="A3170" s="19"/>
      <c r="B3170" s="19"/>
      <c r="C3170" s="19"/>
      <c r="E3170" s="353"/>
      <c r="F3170" s="19"/>
      <c r="I3170" s="19" t="str">
        <f t="shared" si="539"/>
        <v>N</v>
      </c>
      <c r="J3170" s="19" t="str">
        <f t="shared" si="540"/>
        <v>N</v>
      </c>
      <c r="K3170" s="19" t="str">
        <f t="shared" si="541"/>
        <v>zzzz</v>
      </c>
      <c r="L3170" s="19" t="str">
        <f t="shared" si="542"/>
        <v/>
      </c>
      <c r="M3170" s="19" t="str">
        <f t="shared" si="543"/>
        <v/>
      </c>
      <c r="N3170" s="355" t="str">
        <f t="shared" si="544"/>
        <v/>
      </c>
      <c r="O3170" s="355" t="str">
        <f t="shared" si="545"/>
        <v/>
      </c>
      <c r="P3170" s="19" t="str">
        <f t="shared" si="546"/>
        <v/>
      </c>
      <c r="Q3170" s="355">
        <f t="shared" si="547"/>
        <v>485</v>
      </c>
      <c r="R3170" s="355">
        <f t="shared" si="548"/>
        <v>2782</v>
      </c>
      <c r="S3170" s="355">
        <f t="shared" si="549"/>
        <v>2782</v>
      </c>
    </row>
    <row r="3171" spans="1:19" ht="13.5" thickBot="1" x14ac:dyDescent="0.25">
      <c r="A3171" s="19"/>
      <c r="B3171" s="19"/>
      <c r="C3171" s="19"/>
      <c r="E3171" s="353"/>
      <c r="F3171" s="19"/>
      <c r="I3171" s="19" t="str">
        <f t="shared" si="539"/>
        <v>N</v>
      </c>
      <c r="J3171" s="19" t="str">
        <f t="shared" si="540"/>
        <v>N</v>
      </c>
      <c r="K3171" s="19" t="str">
        <f t="shared" si="541"/>
        <v>zzzz</v>
      </c>
      <c r="L3171" s="19" t="str">
        <f t="shared" si="542"/>
        <v/>
      </c>
      <c r="M3171" s="19" t="str">
        <f t="shared" si="543"/>
        <v/>
      </c>
      <c r="N3171" s="355" t="str">
        <f t="shared" si="544"/>
        <v/>
      </c>
      <c r="O3171" s="355" t="str">
        <f t="shared" si="545"/>
        <v/>
      </c>
      <c r="P3171" s="19" t="str">
        <f t="shared" si="546"/>
        <v/>
      </c>
      <c r="Q3171" s="355">
        <f t="shared" si="547"/>
        <v>486</v>
      </c>
      <c r="R3171" s="355">
        <f t="shared" si="548"/>
        <v>2783</v>
      </c>
      <c r="S3171" s="355">
        <f t="shared" si="549"/>
        <v>2783</v>
      </c>
    </row>
    <row r="3172" spans="1:19" ht="13.5" thickBot="1" x14ac:dyDescent="0.25">
      <c r="A3172" s="19"/>
      <c r="B3172" s="19"/>
      <c r="C3172" s="19"/>
      <c r="E3172" s="353"/>
      <c r="F3172" s="19"/>
      <c r="I3172" s="19" t="str">
        <f t="shared" si="539"/>
        <v>N</v>
      </c>
      <c r="J3172" s="19" t="str">
        <f t="shared" si="540"/>
        <v>N</v>
      </c>
      <c r="K3172" s="19" t="str">
        <f t="shared" si="541"/>
        <v>zzzz</v>
      </c>
      <c r="L3172" s="19" t="str">
        <f t="shared" si="542"/>
        <v/>
      </c>
      <c r="M3172" s="19" t="str">
        <f t="shared" si="543"/>
        <v/>
      </c>
      <c r="N3172" s="355" t="str">
        <f t="shared" si="544"/>
        <v/>
      </c>
      <c r="O3172" s="355" t="str">
        <f t="shared" si="545"/>
        <v/>
      </c>
      <c r="P3172" s="19" t="str">
        <f t="shared" si="546"/>
        <v/>
      </c>
      <c r="Q3172" s="355">
        <f t="shared" si="547"/>
        <v>487</v>
      </c>
      <c r="R3172" s="355">
        <f t="shared" si="548"/>
        <v>2784</v>
      </c>
      <c r="S3172" s="355">
        <f t="shared" si="549"/>
        <v>2784</v>
      </c>
    </row>
    <row r="3173" spans="1:19" ht="13.5" thickBot="1" x14ac:dyDescent="0.25">
      <c r="A3173" s="19"/>
      <c r="B3173" s="19"/>
      <c r="C3173" s="19"/>
      <c r="E3173" s="353"/>
      <c r="F3173" s="19"/>
      <c r="I3173" s="19" t="str">
        <f t="shared" si="539"/>
        <v>N</v>
      </c>
      <c r="J3173" s="19" t="str">
        <f t="shared" si="540"/>
        <v>N</v>
      </c>
      <c r="K3173" s="19" t="str">
        <f t="shared" si="541"/>
        <v>zzzz</v>
      </c>
      <c r="L3173" s="19" t="str">
        <f t="shared" si="542"/>
        <v/>
      </c>
      <c r="M3173" s="19" t="str">
        <f t="shared" si="543"/>
        <v/>
      </c>
      <c r="N3173" s="355" t="str">
        <f t="shared" si="544"/>
        <v/>
      </c>
      <c r="O3173" s="355" t="str">
        <f t="shared" si="545"/>
        <v/>
      </c>
      <c r="P3173" s="19" t="str">
        <f t="shared" si="546"/>
        <v/>
      </c>
      <c r="Q3173" s="355">
        <f t="shared" si="547"/>
        <v>488</v>
      </c>
      <c r="R3173" s="355">
        <f t="shared" si="548"/>
        <v>2785</v>
      </c>
      <c r="S3173" s="355">
        <f t="shared" si="549"/>
        <v>2785</v>
      </c>
    </row>
    <row r="3174" spans="1:19" ht="13.5" thickBot="1" x14ac:dyDescent="0.25">
      <c r="A3174" s="19"/>
      <c r="B3174" s="19"/>
      <c r="C3174" s="19"/>
      <c r="E3174" s="353"/>
      <c r="F3174" s="19"/>
      <c r="I3174" s="19" t="str">
        <f t="shared" si="539"/>
        <v>N</v>
      </c>
      <c r="J3174" s="19" t="str">
        <f t="shared" si="540"/>
        <v>N</v>
      </c>
      <c r="K3174" s="19" t="str">
        <f t="shared" si="541"/>
        <v>zzzz</v>
      </c>
      <c r="L3174" s="19" t="str">
        <f t="shared" si="542"/>
        <v/>
      </c>
      <c r="M3174" s="19" t="str">
        <f t="shared" si="543"/>
        <v/>
      </c>
      <c r="N3174" s="355" t="str">
        <f t="shared" si="544"/>
        <v/>
      </c>
      <c r="O3174" s="355" t="str">
        <f t="shared" si="545"/>
        <v/>
      </c>
      <c r="P3174" s="19" t="str">
        <f t="shared" si="546"/>
        <v/>
      </c>
      <c r="Q3174" s="355">
        <f t="shared" si="547"/>
        <v>489</v>
      </c>
      <c r="R3174" s="355">
        <f t="shared" si="548"/>
        <v>2786</v>
      </c>
      <c r="S3174" s="355">
        <f t="shared" si="549"/>
        <v>2786</v>
      </c>
    </row>
    <row r="3175" spans="1:19" ht="13.5" thickBot="1" x14ac:dyDescent="0.25">
      <c r="A3175" s="19"/>
      <c r="B3175" s="19"/>
      <c r="C3175" s="19"/>
      <c r="E3175" s="353"/>
      <c r="F3175" s="19"/>
      <c r="I3175" s="19" t="str">
        <f t="shared" si="539"/>
        <v>N</v>
      </c>
      <c r="J3175" s="19" t="str">
        <f t="shared" si="540"/>
        <v>N</v>
      </c>
      <c r="K3175" s="19" t="str">
        <f t="shared" si="541"/>
        <v>zzzz</v>
      </c>
      <c r="L3175" s="19" t="str">
        <f t="shared" si="542"/>
        <v/>
      </c>
      <c r="M3175" s="19" t="str">
        <f t="shared" si="543"/>
        <v/>
      </c>
      <c r="N3175" s="355" t="str">
        <f t="shared" si="544"/>
        <v/>
      </c>
      <c r="O3175" s="355" t="str">
        <f t="shared" si="545"/>
        <v/>
      </c>
      <c r="P3175" s="19" t="str">
        <f t="shared" si="546"/>
        <v/>
      </c>
      <c r="Q3175" s="355">
        <f t="shared" si="547"/>
        <v>490</v>
      </c>
      <c r="R3175" s="355">
        <f t="shared" si="548"/>
        <v>2787</v>
      </c>
      <c r="S3175" s="355">
        <f t="shared" si="549"/>
        <v>2787</v>
      </c>
    </row>
    <row r="3176" spans="1:19" ht="13.5" thickBot="1" x14ac:dyDescent="0.25">
      <c r="A3176" s="19"/>
      <c r="B3176" s="19"/>
      <c r="C3176" s="19"/>
      <c r="E3176" s="353"/>
      <c r="F3176" s="19"/>
      <c r="I3176" s="19" t="str">
        <f t="shared" si="539"/>
        <v>N</v>
      </c>
      <c r="J3176" s="19" t="str">
        <f t="shared" si="540"/>
        <v>N</v>
      </c>
      <c r="K3176" s="19" t="str">
        <f t="shared" si="541"/>
        <v>zzzz</v>
      </c>
      <c r="L3176" s="19" t="str">
        <f t="shared" si="542"/>
        <v/>
      </c>
      <c r="M3176" s="19" t="str">
        <f t="shared" si="543"/>
        <v/>
      </c>
      <c r="N3176" s="355" t="str">
        <f t="shared" si="544"/>
        <v/>
      </c>
      <c r="O3176" s="355" t="str">
        <f t="shared" si="545"/>
        <v/>
      </c>
      <c r="P3176" s="19" t="str">
        <f t="shared" si="546"/>
        <v/>
      </c>
      <c r="Q3176" s="355">
        <f t="shared" si="547"/>
        <v>491</v>
      </c>
      <c r="R3176" s="355">
        <f t="shared" si="548"/>
        <v>2788</v>
      </c>
      <c r="S3176" s="355">
        <f t="shared" si="549"/>
        <v>2788</v>
      </c>
    </row>
    <row r="3177" spans="1:19" ht="13.5" thickBot="1" x14ac:dyDescent="0.25">
      <c r="A3177" s="19"/>
      <c r="B3177" s="19"/>
      <c r="C3177" s="19"/>
      <c r="E3177" s="353"/>
      <c r="F3177" s="19"/>
      <c r="I3177" s="19" t="str">
        <f t="shared" si="539"/>
        <v>N</v>
      </c>
      <c r="J3177" s="19" t="str">
        <f t="shared" si="540"/>
        <v>N</v>
      </c>
      <c r="K3177" s="19" t="str">
        <f t="shared" si="541"/>
        <v>zzzz</v>
      </c>
      <c r="L3177" s="19" t="str">
        <f t="shared" si="542"/>
        <v/>
      </c>
      <c r="M3177" s="19" t="str">
        <f t="shared" si="543"/>
        <v/>
      </c>
      <c r="N3177" s="355" t="str">
        <f t="shared" si="544"/>
        <v/>
      </c>
      <c r="O3177" s="355" t="str">
        <f t="shared" si="545"/>
        <v/>
      </c>
      <c r="P3177" s="19" t="str">
        <f t="shared" si="546"/>
        <v/>
      </c>
      <c r="Q3177" s="355">
        <f t="shared" si="547"/>
        <v>492</v>
      </c>
      <c r="R3177" s="355">
        <f t="shared" si="548"/>
        <v>2789</v>
      </c>
      <c r="S3177" s="355">
        <f t="shared" si="549"/>
        <v>2789</v>
      </c>
    </row>
    <row r="3178" spans="1:19" ht="13.5" thickBot="1" x14ac:dyDescent="0.25">
      <c r="A3178" s="19"/>
      <c r="B3178" s="19"/>
      <c r="C3178" s="19"/>
      <c r="E3178" s="353"/>
      <c r="F3178" s="19"/>
      <c r="I3178" s="19" t="str">
        <f t="shared" si="539"/>
        <v>N</v>
      </c>
      <c r="J3178" s="19" t="str">
        <f t="shared" si="540"/>
        <v>N</v>
      </c>
      <c r="K3178" s="19" t="str">
        <f t="shared" si="541"/>
        <v>zzzz</v>
      </c>
      <c r="L3178" s="19" t="str">
        <f t="shared" si="542"/>
        <v/>
      </c>
      <c r="M3178" s="19" t="str">
        <f t="shared" si="543"/>
        <v/>
      </c>
      <c r="N3178" s="355" t="str">
        <f t="shared" si="544"/>
        <v/>
      </c>
      <c r="O3178" s="355" t="str">
        <f t="shared" si="545"/>
        <v/>
      </c>
      <c r="P3178" s="19" t="str">
        <f t="shared" si="546"/>
        <v/>
      </c>
      <c r="Q3178" s="355">
        <f t="shared" si="547"/>
        <v>493</v>
      </c>
      <c r="R3178" s="355">
        <f t="shared" si="548"/>
        <v>2790</v>
      </c>
      <c r="S3178" s="355">
        <f t="shared" si="549"/>
        <v>2790</v>
      </c>
    </row>
    <row r="3179" spans="1:19" ht="13.5" thickBot="1" x14ac:dyDescent="0.25">
      <c r="A3179" s="19"/>
      <c r="B3179" s="19"/>
      <c r="C3179" s="19"/>
      <c r="E3179" s="353"/>
      <c r="F3179" s="19"/>
      <c r="I3179" s="19" t="str">
        <f t="shared" si="539"/>
        <v>N</v>
      </c>
      <c r="J3179" s="19" t="str">
        <f t="shared" si="540"/>
        <v>N</v>
      </c>
      <c r="K3179" s="19" t="str">
        <f t="shared" si="541"/>
        <v>zzzz</v>
      </c>
      <c r="L3179" s="19" t="str">
        <f t="shared" si="542"/>
        <v/>
      </c>
      <c r="M3179" s="19" t="str">
        <f t="shared" si="543"/>
        <v/>
      </c>
      <c r="N3179" s="355" t="str">
        <f t="shared" si="544"/>
        <v/>
      </c>
      <c r="O3179" s="355" t="str">
        <f t="shared" si="545"/>
        <v/>
      </c>
      <c r="P3179" s="19" t="str">
        <f t="shared" si="546"/>
        <v/>
      </c>
      <c r="Q3179" s="355">
        <f t="shared" si="547"/>
        <v>494</v>
      </c>
      <c r="R3179" s="355">
        <f t="shared" si="548"/>
        <v>2791</v>
      </c>
      <c r="S3179" s="355">
        <f t="shared" si="549"/>
        <v>2791</v>
      </c>
    </row>
    <row r="3180" spans="1:19" ht="13.5" thickBot="1" x14ac:dyDescent="0.25">
      <c r="A3180" s="19"/>
      <c r="B3180" s="19"/>
      <c r="C3180" s="19"/>
      <c r="E3180" s="353"/>
      <c r="F3180" s="19"/>
      <c r="I3180" s="19" t="str">
        <f t="shared" si="539"/>
        <v>N</v>
      </c>
      <c r="J3180" s="19" t="str">
        <f t="shared" si="540"/>
        <v>N</v>
      </c>
      <c r="K3180" s="19" t="str">
        <f t="shared" si="541"/>
        <v>zzzz</v>
      </c>
      <c r="L3180" s="19" t="str">
        <f t="shared" si="542"/>
        <v/>
      </c>
      <c r="M3180" s="19" t="str">
        <f t="shared" si="543"/>
        <v/>
      </c>
      <c r="N3180" s="355" t="str">
        <f t="shared" si="544"/>
        <v/>
      </c>
      <c r="O3180" s="355" t="str">
        <f t="shared" si="545"/>
        <v/>
      </c>
      <c r="P3180" s="19" t="str">
        <f t="shared" si="546"/>
        <v/>
      </c>
      <c r="Q3180" s="355">
        <f t="shared" si="547"/>
        <v>495</v>
      </c>
      <c r="R3180" s="355">
        <f t="shared" si="548"/>
        <v>2792</v>
      </c>
      <c r="S3180" s="355">
        <f t="shared" si="549"/>
        <v>2792</v>
      </c>
    </row>
    <row r="3181" spans="1:19" ht="13.5" thickBot="1" x14ac:dyDescent="0.25">
      <c r="A3181" s="19"/>
      <c r="B3181" s="19"/>
      <c r="C3181" s="19"/>
      <c r="E3181" s="353"/>
      <c r="F3181" s="19"/>
      <c r="I3181" s="19" t="str">
        <f t="shared" si="539"/>
        <v>N</v>
      </c>
      <c r="J3181" s="19" t="str">
        <f t="shared" si="540"/>
        <v>N</v>
      </c>
      <c r="K3181" s="19" t="str">
        <f t="shared" si="541"/>
        <v>zzzz</v>
      </c>
      <c r="L3181" s="19" t="str">
        <f t="shared" si="542"/>
        <v/>
      </c>
      <c r="M3181" s="19" t="str">
        <f t="shared" si="543"/>
        <v/>
      </c>
      <c r="N3181" s="355" t="str">
        <f t="shared" si="544"/>
        <v/>
      </c>
      <c r="O3181" s="355" t="str">
        <f t="shared" si="545"/>
        <v/>
      </c>
      <c r="P3181" s="19" t="str">
        <f t="shared" si="546"/>
        <v/>
      </c>
      <c r="Q3181" s="355">
        <f t="shared" si="547"/>
        <v>496</v>
      </c>
      <c r="R3181" s="355">
        <f t="shared" si="548"/>
        <v>2793</v>
      </c>
      <c r="S3181" s="355">
        <f t="shared" si="549"/>
        <v>2793</v>
      </c>
    </row>
    <row r="3182" spans="1:19" ht="13.5" thickBot="1" x14ac:dyDescent="0.25">
      <c r="A3182" s="19"/>
      <c r="B3182" s="19"/>
      <c r="C3182" s="19"/>
      <c r="E3182" s="353"/>
      <c r="F3182" s="19"/>
      <c r="I3182" s="19" t="str">
        <f t="shared" si="539"/>
        <v>N</v>
      </c>
      <c r="J3182" s="19" t="str">
        <f t="shared" si="540"/>
        <v>N</v>
      </c>
      <c r="K3182" s="19" t="str">
        <f t="shared" si="541"/>
        <v>zzzz</v>
      </c>
      <c r="L3182" s="19" t="str">
        <f t="shared" si="542"/>
        <v/>
      </c>
      <c r="M3182" s="19" t="str">
        <f t="shared" si="543"/>
        <v/>
      </c>
      <c r="N3182" s="355" t="str">
        <f t="shared" si="544"/>
        <v/>
      </c>
      <c r="O3182" s="355" t="str">
        <f t="shared" si="545"/>
        <v/>
      </c>
      <c r="P3182" s="19" t="str">
        <f t="shared" si="546"/>
        <v/>
      </c>
      <c r="Q3182" s="355">
        <f t="shared" si="547"/>
        <v>497</v>
      </c>
      <c r="R3182" s="355">
        <f t="shared" si="548"/>
        <v>2794</v>
      </c>
      <c r="S3182" s="355">
        <f t="shared" si="549"/>
        <v>2794</v>
      </c>
    </row>
    <row r="3183" spans="1:19" ht="13.5" thickBot="1" x14ac:dyDescent="0.25">
      <c r="A3183" s="19"/>
      <c r="B3183" s="19"/>
      <c r="C3183" s="19"/>
      <c r="E3183" s="353"/>
      <c r="F3183" s="19"/>
      <c r="I3183" s="19" t="str">
        <f t="shared" si="539"/>
        <v>N</v>
      </c>
      <c r="J3183" s="19" t="str">
        <f t="shared" si="540"/>
        <v>N</v>
      </c>
      <c r="K3183" s="19" t="str">
        <f t="shared" si="541"/>
        <v>zzzz</v>
      </c>
      <c r="L3183" s="19" t="str">
        <f t="shared" si="542"/>
        <v/>
      </c>
      <c r="M3183" s="19" t="str">
        <f t="shared" si="543"/>
        <v/>
      </c>
      <c r="N3183" s="355" t="str">
        <f t="shared" si="544"/>
        <v/>
      </c>
      <c r="O3183" s="355" t="str">
        <f t="shared" si="545"/>
        <v/>
      </c>
      <c r="P3183" s="19" t="str">
        <f t="shared" si="546"/>
        <v/>
      </c>
      <c r="Q3183" s="355">
        <f t="shared" si="547"/>
        <v>498</v>
      </c>
      <c r="R3183" s="355">
        <f t="shared" si="548"/>
        <v>2795</v>
      </c>
      <c r="S3183" s="355">
        <f t="shared" si="549"/>
        <v>2795</v>
      </c>
    </row>
    <row r="3184" spans="1:19" ht="13.5" thickBot="1" x14ac:dyDescent="0.25">
      <c r="A3184" s="19"/>
      <c r="B3184" s="19"/>
      <c r="C3184" s="19"/>
      <c r="E3184" s="353"/>
      <c r="F3184" s="19"/>
      <c r="I3184" s="19" t="str">
        <f t="shared" si="539"/>
        <v>N</v>
      </c>
      <c r="J3184" s="19" t="str">
        <f t="shared" si="540"/>
        <v>N</v>
      </c>
      <c r="K3184" s="19" t="str">
        <f t="shared" si="541"/>
        <v>zzzz</v>
      </c>
      <c r="L3184" s="19" t="str">
        <f t="shared" si="542"/>
        <v/>
      </c>
      <c r="M3184" s="19" t="str">
        <f t="shared" si="543"/>
        <v/>
      </c>
      <c r="N3184" s="355" t="str">
        <f t="shared" si="544"/>
        <v/>
      </c>
      <c r="O3184" s="355" t="str">
        <f t="shared" si="545"/>
        <v/>
      </c>
      <c r="P3184" s="19" t="str">
        <f t="shared" si="546"/>
        <v/>
      </c>
      <c r="Q3184" s="355">
        <f t="shared" si="547"/>
        <v>499</v>
      </c>
      <c r="R3184" s="355">
        <f t="shared" si="548"/>
        <v>2796</v>
      </c>
      <c r="S3184" s="355">
        <f t="shared" si="549"/>
        <v>2796</v>
      </c>
    </row>
    <row r="3185" spans="1:19" ht="13.5" thickBot="1" x14ac:dyDescent="0.25">
      <c r="A3185" s="19"/>
      <c r="B3185" s="19"/>
      <c r="C3185" s="19"/>
      <c r="E3185" s="353"/>
      <c r="F3185" s="19"/>
      <c r="I3185" s="19" t="str">
        <f t="shared" si="539"/>
        <v>N</v>
      </c>
      <c r="J3185" s="19" t="str">
        <f t="shared" si="540"/>
        <v>N</v>
      </c>
      <c r="K3185" s="19" t="str">
        <f t="shared" si="541"/>
        <v>zzzz</v>
      </c>
      <c r="L3185" s="19" t="str">
        <f t="shared" si="542"/>
        <v/>
      </c>
      <c r="M3185" s="19" t="str">
        <f t="shared" si="543"/>
        <v/>
      </c>
      <c r="N3185" s="355" t="str">
        <f t="shared" si="544"/>
        <v/>
      </c>
      <c r="O3185" s="355" t="str">
        <f t="shared" si="545"/>
        <v/>
      </c>
      <c r="P3185" s="19" t="str">
        <f t="shared" si="546"/>
        <v/>
      </c>
      <c r="Q3185" s="355">
        <f t="shared" si="547"/>
        <v>500</v>
      </c>
      <c r="R3185" s="355">
        <f t="shared" si="548"/>
        <v>2797</v>
      </c>
      <c r="S3185" s="355">
        <f t="shared" si="549"/>
        <v>2797</v>
      </c>
    </row>
    <row r="3186" spans="1:19" ht="13.5" thickBot="1" x14ac:dyDescent="0.25">
      <c r="A3186" s="19"/>
      <c r="B3186" s="19"/>
      <c r="C3186" s="19"/>
      <c r="E3186" s="353"/>
      <c r="F3186" s="19"/>
      <c r="I3186" s="19" t="str">
        <f t="shared" si="539"/>
        <v>N</v>
      </c>
      <c r="J3186" s="19" t="str">
        <f t="shared" si="540"/>
        <v>N</v>
      </c>
      <c r="K3186" s="19" t="str">
        <f t="shared" si="541"/>
        <v>zzzz</v>
      </c>
      <c r="L3186" s="19" t="str">
        <f t="shared" si="542"/>
        <v/>
      </c>
      <c r="M3186" s="19" t="str">
        <f t="shared" si="543"/>
        <v/>
      </c>
      <c r="N3186" s="355" t="str">
        <f t="shared" si="544"/>
        <v/>
      </c>
      <c r="O3186" s="355" t="str">
        <f t="shared" si="545"/>
        <v/>
      </c>
      <c r="P3186" s="19" t="str">
        <f t="shared" si="546"/>
        <v/>
      </c>
      <c r="Q3186" s="355">
        <f t="shared" si="547"/>
        <v>501</v>
      </c>
      <c r="R3186" s="355">
        <f t="shared" si="548"/>
        <v>2798</v>
      </c>
      <c r="S3186" s="355">
        <f t="shared" si="549"/>
        <v>2798</v>
      </c>
    </row>
    <row r="3187" spans="1:19" ht="13.5" thickBot="1" x14ac:dyDescent="0.25">
      <c r="A3187" s="19"/>
      <c r="B3187" s="19"/>
      <c r="C3187" s="19"/>
      <c r="E3187" s="353"/>
      <c r="F3187" s="19"/>
      <c r="I3187" s="19" t="str">
        <f t="shared" si="539"/>
        <v>N</v>
      </c>
      <c r="J3187" s="19" t="str">
        <f t="shared" si="540"/>
        <v>N</v>
      </c>
      <c r="K3187" s="19" t="str">
        <f t="shared" si="541"/>
        <v>zzzz</v>
      </c>
      <c r="L3187" s="19" t="str">
        <f t="shared" si="542"/>
        <v/>
      </c>
      <c r="M3187" s="19" t="str">
        <f t="shared" si="543"/>
        <v/>
      </c>
      <c r="N3187" s="355" t="str">
        <f t="shared" si="544"/>
        <v/>
      </c>
      <c r="O3187" s="355" t="str">
        <f t="shared" si="545"/>
        <v/>
      </c>
      <c r="P3187" s="19" t="str">
        <f t="shared" si="546"/>
        <v/>
      </c>
      <c r="Q3187" s="355">
        <f t="shared" si="547"/>
        <v>502</v>
      </c>
      <c r="R3187" s="355">
        <f t="shared" si="548"/>
        <v>2799</v>
      </c>
      <c r="S3187" s="355">
        <f t="shared" si="549"/>
        <v>2799</v>
      </c>
    </row>
    <row r="3188" spans="1:19" ht="13.5" thickBot="1" x14ac:dyDescent="0.25">
      <c r="A3188" s="353"/>
      <c r="B3188" s="353"/>
      <c r="C3188" s="353"/>
      <c r="E3188" s="353"/>
      <c r="F3188" s="353"/>
      <c r="I3188" s="19" t="str">
        <f t="shared" si="539"/>
        <v>N</v>
      </c>
      <c r="J3188" s="19" t="str">
        <f t="shared" si="540"/>
        <v>N</v>
      </c>
      <c r="K3188" s="19" t="str">
        <f t="shared" si="541"/>
        <v>zzzz</v>
      </c>
      <c r="L3188" s="19" t="str">
        <f t="shared" si="542"/>
        <v/>
      </c>
      <c r="M3188" s="19" t="str">
        <f t="shared" si="543"/>
        <v/>
      </c>
      <c r="N3188" s="355" t="str">
        <f t="shared" si="544"/>
        <v/>
      </c>
      <c r="O3188" s="355" t="str">
        <f t="shared" si="545"/>
        <v/>
      </c>
      <c r="P3188" s="19" t="str">
        <f t="shared" si="546"/>
        <v/>
      </c>
      <c r="Q3188" s="355">
        <f t="shared" si="547"/>
        <v>503</v>
      </c>
      <c r="R3188" s="355">
        <f t="shared" si="548"/>
        <v>2800</v>
      </c>
      <c r="S3188" s="355">
        <f t="shared" si="549"/>
        <v>2800</v>
      </c>
    </row>
    <row r="3189" spans="1:19" ht="13.5" thickBot="1" x14ac:dyDescent="0.25">
      <c r="A3189" s="19"/>
      <c r="B3189" s="19"/>
      <c r="C3189" s="19"/>
      <c r="E3189" s="353"/>
      <c r="F3189" s="19"/>
      <c r="I3189" s="19" t="str">
        <f t="shared" si="539"/>
        <v>N</v>
      </c>
      <c r="J3189" s="19" t="str">
        <f t="shared" si="540"/>
        <v>N</v>
      </c>
      <c r="K3189" s="19" t="str">
        <f t="shared" si="541"/>
        <v>zzzz</v>
      </c>
      <c r="L3189" s="19" t="str">
        <f t="shared" si="542"/>
        <v/>
      </c>
      <c r="M3189" s="19" t="str">
        <f t="shared" si="543"/>
        <v/>
      </c>
      <c r="N3189" s="355" t="str">
        <f t="shared" si="544"/>
        <v/>
      </c>
      <c r="O3189" s="355" t="str">
        <f t="shared" si="545"/>
        <v/>
      </c>
      <c r="P3189" s="19" t="str">
        <f t="shared" si="546"/>
        <v/>
      </c>
      <c r="Q3189" s="355">
        <f t="shared" si="547"/>
        <v>504</v>
      </c>
      <c r="R3189" s="355">
        <f t="shared" si="548"/>
        <v>2801</v>
      </c>
      <c r="S3189" s="355">
        <f t="shared" si="549"/>
        <v>2801</v>
      </c>
    </row>
    <row r="3190" spans="1:19" ht="13.5" thickBot="1" x14ac:dyDescent="0.25">
      <c r="A3190" s="19"/>
      <c r="B3190" s="19"/>
      <c r="C3190" s="19"/>
      <c r="E3190" s="353"/>
      <c r="F3190" s="19"/>
      <c r="I3190" s="19" t="str">
        <f t="shared" si="539"/>
        <v>N</v>
      </c>
      <c r="J3190" s="19" t="str">
        <f t="shared" si="540"/>
        <v>N</v>
      </c>
      <c r="K3190" s="19" t="str">
        <f t="shared" si="541"/>
        <v>zzzz</v>
      </c>
      <c r="L3190" s="19" t="str">
        <f t="shared" si="542"/>
        <v/>
      </c>
      <c r="M3190" s="19" t="str">
        <f t="shared" si="543"/>
        <v/>
      </c>
      <c r="N3190" s="355" t="str">
        <f t="shared" si="544"/>
        <v/>
      </c>
      <c r="O3190" s="355" t="str">
        <f t="shared" si="545"/>
        <v/>
      </c>
      <c r="P3190" s="19" t="str">
        <f t="shared" si="546"/>
        <v/>
      </c>
      <c r="Q3190" s="355">
        <f t="shared" si="547"/>
        <v>505</v>
      </c>
      <c r="R3190" s="355">
        <f t="shared" si="548"/>
        <v>2802</v>
      </c>
      <c r="S3190" s="355">
        <f t="shared" si="549"/>
        <v>2802</v>
      </c>
    </row>
    <row r="3191" spans="1:19" ht="13.5" thickBot="1" x14ac:dyDescent="0.25">
      <c r="A3191" s="19"/>
      <c r="B3191" s="19"/>
      <c r="C3191" s="19"/>
      <c r="E3191" s="353"/>
      <c r="F3191" s="19"/>
      <c r="I3191" s="19" t="str">
        <f t="shared" si="539"/>
        <v>N</v>
      </c>
      <c r="J3191" s="19" t="str">
        <f t="shared" si="540"/>
        <v>N</v>
      </c>
      <c r="K3191" s="19" t="str">
        <f t="shared" si="541"/>
        <v>zzzz</v>
      </c>
      <c r="L3191" s="19" t="str">
        <f t="shared" si="542"/>
        <v/>
      </c>
      <c r="M3191" s="19" t="str">
        <f t="shared" si="543"/>
        <v/>
      </c>
      <c r="N3191" s="355" t="str">
        <f t="shared" si="544"/>
        <v/>
      </c>
      <c r="O3191" s="355" t="str">
        <f t="shared" si="545"/>
        <v/>
      </c>
      <c r="P3191" s="19" t="str">
        <f t="shared" si="546"/>
        <v/>
      </c>
      <c r="Q3191" s="355">
        <f t="shared" si="547"/>
        <v>506</v>
      </c>
      <c r="R3191" s="355">
        <f t="shared" si="548"/>
        <v>2803</v>
      </c>
      <c r="S3191" s="355">
        <f t="shared" si="549"/>
        <v>2803</v>
      </c>
    </row>
    <row r="3192" spans="1:19" ht="13.5" thickBot="1" x14ac:dyDescent="0.25">
      <c r="A3192" s="353"/>
      <c r="B3192" s="353"/>
      <c r="C3192" s="353"/>
      <c r="E3192" s="353"/>
      <c r="F3192" s="353"/>
      <c r="I3192" s="19" t="str">
        <f t="shared" si="539"/>
        <v>N</v>
      </c>
      <c r="J3192" s="19" t="str">
        <f t="shared" si="540"/>
        <v>N</v>
      </c>
      <c r="K3192" s="19" t="str">
        <f t="shared" si="541"/>
        <v>zzzz</v>
      </c>
      <c r="L3192" s="19" t="str">
        <f t="shared" si="542"/>
        <v/>
      </c>
      <c r="M3192" s="19" t="str">
        <f t="shared" si="543"/>
        <v/>
      </c>
      <c r="N3192" s="355" t="str">
        <f t="shared" si="544"/>
        <v/>
      </c>
      <c r="O3192" s="355" t="str">
        <f t="shared" si="545"/>
        <v/>
      </c>
      <c r="P3192" s="19" t="str">
        <f t="shared" si="546"/>
        <v/>
      </c>
      <c r="Q3192" s="355">
        <f t="shared" si="547"/>
        <v>507</v>
      </c>
      <c r="R3192" s="355">
        <f t="shared" si="548"/>
        <v>2804</v>
      </c>
      <c r="S3192" s="355">
        <f t="shared" si="549"/>
        <v>2804</v>
      </c>
    </row>
    <row r="3193" spans="1:19" ht="13.5" thickBot="1" x14ac:dyDescent="0.25">
      <c r="A3193" s="19"/>
      <c r="B3193" s="19"/>
      <c r="C3193" s="19"/>
      <c r="E3193" s="353"/>
      <c r="F3193" s="19"/>
      <c r="I3193" s="19" t="str">
        <f t="shared" si="539"/>
        <v>N</v>
      </c>
      <c r="J3193" s="19" t="str">
        <f t="shared" si="540"/>
        <v>N</v>
      </c>
      <c r="K3193" s="19" t="str">
        <f t="shared" si="541"/>
        <v>zzzz</v>
      </c>
      <c r="L3193" s="19" t="str">
        <f t="shared" si="542"/>
        <v/>
      </c>
      <c r="M3193" s="19" t="str">
        <f t="shared" si="543"/>
        <v/>
      </c>
      <c r="N3193" s="355" t="str">
        <f t="shared" si="544"/>
        <v/>
      </c>
      <c r="O3193" s="355" t="str">
        <f t="shared" si="545"/>
        <v/>
      </c>
      <c r="P3193" s="19" t="str">
        <f t="shared" si="546"/>
        <v/>
      </c>
      <c r="Q3193" s="355">
        <f t="shared" si="547"/>
        <v>508</v>
      </c>
      <c r="R3193" s="355">
        <f t="shared" si="548"/>
        <v>2805</v>
      </c>
      <c r="S3193" s="355">
        <f t="shared" si="549"/>
        <v>2805</v>
      </c>
    </row>
    <row r="3194" spans="1:19" ht="13.5" thickBot="1" x14ac:dyDescent="0.25">
      <c r="A3194" s="353"/>
      <c r="B3194" s="353"/>
      <c r="C3194" s="353"/>
      <c r="E3194" s="353"/>
      <c r="F3194" s="353"/>
      <c r="I3194" s="19" t="str">
        <f t="shared" si="539"/>
        <v>N</v>
      </c>
      <c r="J3194" s="19" t="str">
        <f t="shared" si="540"/>
        <v>N</v>
      </c>
      <c r="K3194" s="19" t="str">
        <f t="shared" si="541"/>
        <v>zzzz</v>
      </c>
      <c r="L3194" s="19" t="str">
        <f t="shared" si="542"/>
        <v/>
      </c>
      <c r="M3194" s="19" t="str">
        <f t="shared" si="543"/>
        <v/>
      </c>
      <c r="N3194" s="355" t="str">
        <f t="shared" si="544"/>
        <v/>
      </c>
      <c r="O3194" s="355" t="str">
        <f t="shared" si="545"/>
        <v/>
      </c>
      <c r="P3194" s="19" t="str">
        <f t="shared" si="546"/>
        <v/>
      </c>
      <c r="Q3194" s="355">
        <f t="shared" si="547"/>
        <v>509</v>
      </c>
      <c r="R3194" s="355">
        <f t="shared" si="548"/>
        <v>2806</v>
      </c>
      <c r="S3194" s="355">
        <f t="shared" si="549"/>
        <v>2806</v>
      </c>
    </row>
    <row r="3195" spans="1:19" ht="13.5" thickBot="1" x14ac:dyDescent="0.25">
      <c r="A3195" s="19"/>
      <c r="B3195" s="19"/>
      <c r="C3195" s="19"/>
      <c r="E3195" s="353"/>
      <c r="F3195" s="19"/>
      <c r="I3195" s="19" t="str">
        <f t="shared" si="539"/>
        <v>N</v>
      </c>
      <c r="J3195" s="19" t="str">
        <f t="shared" si="540"/>
        <v>N</v>
      </c>
      <c r="K3195" s="19" t="str">
        <f t="shared" si="541"/>
        <v>zzzz</v>
      </c>
      <c r="L3195" s="19" t="str">
        <f t="shared" si="542"/>
        <v/>
      </c>
      <c r="M3195" s="19" t="str">
        <f t="shared" si="543"/>
        <v/>
      </c>
      <c r="N3195" s="355" t="str">
        <f t="shared" si="544"/>
        <v/>
      </c>
      <c r="O3195" s="355" t="str">
        <f t="shared" si="545"/>
        <v/>
      </c>
      <c r="P3195" s="19" t="str">
        <f t="shared" si="546"/>
        <v/>
      </c>
      <c r="Q3195" s="355">
        <f t="shared" si="547"/>
        <v>510</v>
      </c>
      <c r="R3195" s="355">
        <f t="shared" si="548"/>
        <v>2807</v>
      </c>
      <c r="S3195" s="355">
        <f t="shared" si="549"/>
        <v>2807</v>
      </c>
    </row>
    <row r="3196" spans="1:19" ht="13.5" thickBot="1" x14ac:dyDescent="0.25">
      <c r="A3196" s="19"/>
      <c r="B3196" s="19"/>
      <c r="C3196" s="19"/>
      <c r="E3196" s="353"/>
      <c r="F3196" s="19"/>
      <c r="I3196" s="19" t="str">
        <f t="shared" si="539"/>
        <v>N</v>
      </c>
      <c r="J3196" s="19" t="str">
        <f t="shared" si="540"/>
        <v>N</v>
      </c>
      <c r="K3196" s="19" t="str">
        <f t="shared" si="541"/>
        <v>zzzz</v>
      </c>
      <c r="L3196" s="19" t="str">
        <f t="shared" si="542"/>
        <v/>
      </c>
      <c r="M3196" s="19" t="str">
        <f t="shared" si="543"/>
        <v/>
      </c>
      <c r="N3196" s="355" t="str">
        <f t="shared" si="544"/>
        <v/>
      </c>
      <c r="O3196" s="355" t="str">
        <f t="shared" si="545"/>
        <v/>
      </c>
      <c r="P3196" s="19" t="str">
        <f t="shared" si="546"/>
        <v/>
      </c>
      <c r="Q3196" s="355">
        <f t="shared" si="547"/>
        <v>511</v>
      </c>
      <c r="R3196" s="355">
        <f t="shared" si="548"/>
        <v>2808</v>
      </c>
      <c r="S3196" s="355">
        <f t="shared" si="549"/>
        <v>2808</v>
      </c>
    </row>
    <row r="3197" spans="1:19" ht="13.5" thickBot="1" x14ac:dyDescent="0.25">
      <c r="A3197" s="19"/>
      <c r="B3197" s="19"/>
      <c r="C3197" s="19"/>
      <c r="E3197" s="353"/>
      <c r="F3197" s="19"/>
      <c r="I3197" s="19" t="str">
        <f t="shared" si="539"/>
        <v>N</v>
      </c>
      <c r="J3197" s="19" t="str">
        <f t="shared" si="540"/>
        <v>N</v>
      </c>
      <c r="K3197" s="19" t="str">
        <f t="shared" si="541"/>
        <v>zzzz</v>
      </c>
      <c r="L3197" s="19" t="str">
        <f t="shared" si="542"/>
        <v/>
      </c>
      <c r="M3197" s="19" t="str">
        <f t="shared" si="543"/>
        <v/>
      </c>
      <c r="N3197" s="355" t="str">
        <f t="shared" si="544"/>
        <v/>
      </c>
      <c r="O3197" s="355" t="str">
        <f t="shared" si="545"/>
        <v/>
      </c>
      <c r="P3197" s="19" t="str">
        <f t="shared" si="546"/>
        <v/>
      </c>
      <c r="Q3197" s="355">
        <f t="shared" si="547"/>
        <v>512</v>
      </c>
      <c r="R3197" s="355">
        <f t="shared" si="548"/>
        <v>2809</v>
      </c>
      <c r="S3197" s="355">
        <f t="shared" si="549"/>
        <v>2809</v>
      </c>
    </row>
    <row r="3198" spans="1:19" ht="13.5" thickBot="1" x14ac:dyDescent="0.25">
      <c r="A3198" s="19"/>
      <c r="B3198" s="19"/>
      <c r="C3198" s="19"/>
      <c r="E3198" s="353"/>
      <c r="F3198" s="19"/>
      <c r="I3198" s="19" t="str">
        <f t="shared" si="539"/>
        <v>N</v>
      </c>
      <c r="J3198" s="19" t="str">
        <f t="shared" si="540"/>
        <v>N</v>
      </c>
      <c r="K3198" s="19" t="str">
        <f t="shared" si="541"/>
        <v>zzzz</v>
      </c>
      <c r="L3198" s="19" t="str">
        <f t="shared" si="542"/>
        <v/>
      </c>
      <c r="M3198" s="19" t="str">
        <f t="shared" si="543"/>
        <v/>
      </c>
      <c r="N3198" s="355" t="str">
        <f t="shared" si="544"/>
        <v/>
      </c>
      <c r="O3198" s="355" t="str">
        <f t="shared" si="545"/>
        <v/>
      </c>
      <c r="P3198" s="19" t="str">
        <f t="shared" si="546"/>
        <v/>
      </c>
      <c r="Q3198" s="355">
        <f t="shared" si="547"/>
        <v>513</v>
      </c>
      <c r="R3198" s="355">
        <f t="shared" si="548"/>
        <v>2810</v>
      </c>
      <c r="S3198" s="355">
        <f t="shared" si="549"/>
        <v>2810</v>
      </c>
    </row>
    <row r="3199" spans="1:19" ht="13.5" thickBot="1" x14ac:dyDescent="0.25">
      <c r="A3199" s="19"/>
      <c r="B3199" s="19"/>
      <c r="C3199" s="19"/>
      <c r="E3199" s="353"/>
      <c r="F3199" s="19"/>
      <c r="I3199" s="19" t="str">
        <f t="shared" si="539"/>
        <v>N</v>
      </c>
      <c r="J3199" s="19" t="str">
        <f t="shared" si="540"/>
        <v>N</v>
      </c>
      <c r="K3199" s="19" t="str">
        <f t="shared" si="541"/>
        <v>zzzz</v>
      </c>
      <c r="L3199" s="19" t="str">
        <f t="shared" si="542"/>
        <v/>
      </c>
      <c r="M3199" s="19" t="str">
        <f t="shared" si="543"/>
        <v/>
      </c>
      <c r="N3199" s="355" t="str">
        <f t="shared" si="544"/>
        <v/>
      </c>
      <c r="O3199" s="355" t="str">
        <f t="shared" si="545"/>
        <v/>
      </c>
      <c r="P3199" s="19" t="str">
        <f t="shared" si="546"/>
        <v/>
      </c>
      <c r="Q3199" s="355">
        <f t="shared" si="547"/>
        <v>514</v>
      </c>
      <c r="R3199" s="355">
        <f t="shared" si="548"/>
        <v>2811</v>
      </c>
      <c r="S3199" s="355">
        <f t="shared" si="549"/>
        <v>2811</v>
      </c>
    </row>
    <row r="3200" spans="1:19" ht="13.5" thickBot="1" x14ac:dyDescent="0.25">
      <c r="A3200" s="19"/>
      <c r="B3200" s="19"/>
      <c r="C3200" s="19"/>
      <c r="E3200" s="353"/>
      <c r="F3200" s="19"/>
      <c r="I3200" s="19" t="str">
        <f t="shared" si="539"/>
        <v>N</v>
      </c>
      <c r="J3200" s="19" t="str">
        <f t="shared" si="540"/>
        <v>N</v>
      </c>
      <c r="K3200" s="19" t="str">
        <f t="shared" si="541"/>
        <v>zzzz</v>
      </c>
      <c r="L3200" s="19" t="str">
        <f t="shared" si="542"/>
        <v/>
      </c>
      <c r="M3200" s="19" t="str">
        <f t="shared" si="543"/>
        <v/>
      </c>
      <c r="N3200" s="355" t="str">
        <f t="shared" si="544"/>
        <v/>
      </c>
      <c r="O3200" s="355" t="str">
        <f t="shared" si="545"/>
        <v/>
      </c>
      <c r="P3200" s="19" t="str">
        <f t="shared" si="546"/>
        <v/>
      </c>
      <c r="Q3200" s="355">
        <f t="shared" si="547"/>
        <v>515</v>
      </c>
      <c r="R3200" s="355">
        <f t="shared" si="548"/>
        <v>2812</v>
      </c>
      <c r="S3200" s="355">
        <f t="shared" si="549"/>
        <v>2812</v>
      </c>
    </row>
    <row r="3201" spans="1:19" ht="13.5" thickBot="1" x14ac:dyDescent="0.25">
      <c r="A3201" s="19"/>
      <c r="B3201" s="19"/>
      <c r="C3201" s="19"/>
      <c r="E3201" s="353"/>
      <c r="F3201" s="19"/>
      <c r="I3201" s="19" t="str">
        <f t="shared" si="539"/>
        <v>N</v>
      </c>
      <c r="J3201" s="19" t="str">
        <f t="shared" si="540"/>
        <v>N</v>
      </c>
      <c r="K3201" s="19" t="str">
        <f t="shared" si="541"/>
        <v>zzzz</v>
      </c>
      <c r="L3201" s="19" t="str">
        <f t="shared" si="542"/>
        <v/>
      </c>
      <c r="M3201" s="19" t="str">
        <f t="shared" si="543"/>
        <v/>
      </c>
      <c r="N3201" s="355" t="str">
        <f t="shared" si="544"/>
        <v/>
      </c>
      <c r="O3201" s="355" t="str">
        <f t="shared" si="545"/>
        <v/>
      </c>
      <c r="P3201" s="19" t="str">
        <f t="shared" si="546"/>
        <v/>
      </c>
      <c r="Q3201" s="355">
        <f t="shared" si="547"/>
        <v>516</v>
      </c>
      <c r="R3201" s="355">
        <f t="shared" si="548"/>
        <v>2813</v>
      </c>
      <c r="S3201" s="355">
        <f t="shared" si="549"/>
        <v>2813</v>
      </c>
    </row>
    <row r="3202" spans="1:19" ht="13.5" thickBot="1" x14ac:dyDescent="0.25">
      <c r="A3202" s="353"/>
      <c r="B3202" s="353"/>
      <c r="C3202" s="353"/>
      <c r="E3202" s="353"/>
      <c r="F3202" s="353"/>
      <c r="I3202" s="19" t="str">
        <f t="shared" ref="I3202:I3265" si="550">IF((LEN(A3202)&gt;2),"J","N")</f>
        <v>N</v>
      </c>
      <c r="J3202" s="19" t="str">
        <f t="shared" ref="J3202:J3265" si="551">IF((D3202&gt;0),"J","N")</f>
        <v>N</v>
      </c>
      <c r="K3202" s="19" t="str">
        <f t="shared" ref="K3202:K3265" si="552">IF((D3202&gt;0),(MID(D3202,1,2)),"zzzz")</f>
        <v>zzzz</v>
      </c>
      <c r="L3202" s="19" t="str">
        <f t="shared" ref="L3202:L3265" si="553">MID(A3202,1,2)</f>
        <v/>
      </c>
      <c r="M3202" s="19" t="str">
        <f t="shared" ref="M3202:M3265" si="554">MID(A3202,3,1)</f>
        <v/>
      </c>
      <c r="N3202" s="355" t="str">
        <f t="shared" ref="N3202:N3265" si="555">IF(A3202=A3203,"",Q3202)</f>
        <v/>
      </c>
      <c r="O3202" s="355" t="str">
        <f t="shared" ref="O3202:O3265" si="556">IF(D3202=D3203,"",R3202)</f>
        <v/>
      </c>
      <c r="P3202" s="19" t="str">
        <f t="shared" ref="P3202:P3265" si="557">IF(K3202=K3203,"",S3202)</f>
        <v/>
      </c>
      <c r="Q3202" s="355">
        <f t="shared" ref="Q3202:Q3265" si="558">IF(A3202=A3201,Q3201+ 1,1)</f>
        <v>517</v>
      </c>
      <c r="R3202" s="355">
        <f t="shared" ref="R3202:R3265" si="559">IF(D3202=D3201,R3201+ 1,1)</f>
        <v>2814</v>
      </c>
      <c r="S3202" s="355">
        <f t="shared" ref="S3202:S3265" si="560">IF(K3202=K3201,S3201+ 1,1)</f>
        <v>2814</v>
      </c>
    </row>
    <row r="3203" spans="1:19" ht="13.5" thickBot="1" x14ac:dyDescent="0.25">
      <c r="A3203" s="19"/>
      <c r="B3203" s="19"/>
      <c r="C3203" s="19"/>
      <c r="E3203" s="353"/>
      <c r="F3203" s="19"/>
      <c r="I3203" s="19" t="str">
        <f t="shared" si="550"/>
        <v>N</v>
      </c>
      <c r="J3203" s="19" t="str">
        <f t="shared" si="551"/>
        <v>N</v>
      </c>
      <c r="K3203" s="19" t="str">
        <f t="shared" si="552"/>
        <v>zzzz</v>
      </c>
      <c r="L3203" s="19" t="str">
        <f t="shared" si="553"/>
        <v/>
      </c>
      <c r="M3203" s="19" t="str">
        <f t="shared" si="554"/>
        <v/>
      </c>
      <c r="N3203" s="355" t="str">
        <f t="shared" si="555"/>
        <v/>
      </c>
      <c r="O3203" s="355" t="str">
        <f t="shared" si="556"/>
        <v/>
      </c>
      <c r="P3203" s="19" t="str">
        <f t="shared" si="557"/>
        <v/>
      </c>
      <c r="Q3203" s="355">
        <f t="shared" si="558"/>
        <v>518</v>
      </c>
      <c r="R3203" s="355">
        <f t="shared" si="559"/>
        <v>2815</v>
      </c>
      <c r="S3203" s="355">
        <f t="shared" si="560"/>
        <v>2815</v>
      </c>
    </row>
    <row r="3204" spans="1:19" ht="13.5" thickBot="1" x14ac:dyDescent="0.25">
      <c r="A3204" s="19"/>
      <c r="B3204" s="19"/>
      <c r="C3204" s="19"/>
      <c r="E3204" s="353"/>
      <c r="F3204" s="19"/>
      <c r="I3204" s="19" t="str">
        <f t="shared" si="550"/>
        <v>N</v>
      </c>
      <c r="J3204" s="19" t="str">
        <f t="shared" si="551"/>
        <v>N</v>
      </c>
      <c r="K3204" s="19" t="str">
        <f t="shared" si="552"/>
        <v>zzzz</v>
      </c>
      <c r="L3204" s="19" t="str">
        <f t="shared" si="553"/>
        <v/>
      </c>
      <c r="M3204" s="19" t="str">
        <f t="shared" si="554"/>
        <v/>
      </c>
      <c r="N3204" s="355" t="str">
        <f t="shared" si="555"/>
        <v/>
      </c>
      <c r="O3204" s="355" t="str">
        <f t="shared" si="556"/>
        <v/>
      </c>
      <c r="P3204" s="19" t="str">
        <f t="shared" si="557"/>
        <v/>
      </c>
      <c r="Q3204" s="355">
        <f t="shared" si="558"/>
        <v>519</v>
      </c>
      <c r="R3204" s="355">
        <f t="shared" si="559"/>
        <v>2816</v>
      </c>
      <c r="S3204" s="355">
        <f t="shared" si="560"/>
        <v>2816</v>
      </c>
    </row>
    <row r="3205" spans="1:19" ht="13.5" thickBot="1" x14ac:dyDescent="0.25">
      <c r="A3205" s="19"/>
      <c r="B3205" s="19"/>
      <c r="C3205" s="19"/>
      <c r="E3205" s="353"/>
      <c r="F3205" s="19"/>
      <c r="I3205" s="19" t="str">
        <f t="shared" si="550"/>
        <v>N</v>
      </c>
      <c r="J3205" s="19" t="str">
        <f t="shared" si="551"/>
        <v>N</v>
      </c>
      <c r="K3205" s="19" t="str">
        <f t="shared" si="552"/>
        <v>zzzz</v>
      </c>
      <c r="L3205" s="19" t="str">
        <f t="shared" si="553"/>
        <v/>
      </c>
      <c r="M3205" s="19" t="str">
        <f t="shared" si="554"/>
        <v/>
      </c>
      <c r="N3205" s="355" t="str">
        <f t="shared" si="555"/>
        <v/>
      </c>
      <c r="O3205" s="355" t="str">
        <f t="shared" si="556"/>
        <v/>
      </c>
      <c r="P3205" s="19" t="str">
        <f t="shared" si="557"/>
        <v/>
      </c>
      <c r="Q3205" s="355">
        <f t="shared" si="558"/>
        <v>520</v>
      </c>
      <c r="R3205" s="355">
        <f t="shared" si="559"/>
        <v>2817</v>
      </c>
      <c r="S3205" s="355">
        <f t="shared" si="560"/>
        <v>2817</v>
      </c>
    </row>
    <row r="3206" spans="1:19" ht="13.5" thickBot="1" x14ac:dyDescent="0.25">
      <c r="A3206" s="19"/>
      <c r="B3206" s="19"/>
      <c r="C3206" s="19"/>
      <c r="E3206" s="353"/>
      <c r="F3206" s="19"/>
      <c r="I3206" s="19" t="str">
        <f t="shared" si="550"/>
        <v>N</v>
      </c>
      <c r="J3206" s="19" t="str">
        <f t="shared" si="551"/>
        <v>N</v>
      </c>
      <c r="K3206" s="19" t="str">
        <f t="shared" si="552"/>
        <v>zzzz</v>
      </c>
      <c r="L3206" s="19" t="str">
        <f t="shared" si="553"/>
        <v/>
      </c>
      <c r="M3206" s="19" t="str">
        <f t="shared" si="554"/>
        <v/>
      </c>
      <c r="N3206" s="355" t="str">
        <f t="shared" si="555"/>
        <v/>
      </c>
      <c r="O3206" s="355" t="str">
        <f t="shared" si="556"/>
        <v/>
      </c>
      <c r="P3206" s="19" t="str">
        <f t="shared" si="557"/>
        <v/>
      </c>
      <c r="Q3206" s="355">
        <f t="shared" si="558"/>
        <v>521</v>
      </c>
      <c r="R3206" s="355">
        <f t="shared" si="559"/>
        <v>2818</v>
      </c>
      <c r="S3206" s="355">
        <f t="shared" si="560"/>
        <v>2818</v>
      </c>
    </row>
    <row r="3207" spans="1:19" ht="13.5" thickBot="1" x14ac:dyDescent="0.25">
      <c r="A3207" s="19"/>
      <c r="B3207" s="19"/>
      <c r="C3207" s="19"/>
      <c r="E3207" s="353"/>
      <c r="F3207" s="19"/>
      <c r="I3207" s="19" t="str">
        <f t="shared" si="550"/>
        <v>N</v>
      </c>
      <c r="J3207" s="19" t="str">
        <f t="shared" si="551"/>
        <v>N</v>
      </c>
      <c r="K3207" s="19" t="str">
        <f t="shared" si="552"/>
        <v>zzzz</v>
      </c>
      <c r="L3207" s="19" t="str">
        <f t="shared" si="553"/>
        <v/>
      </c>
      <c r="M3207" s="19" t="str">
        <f t="shared" si="554"/>
        <v/>
      </c>
      <c r="N3207" s="355" t="str">
        <f t="shared" si="555"/>
        <v/>
      </c>
      <c r="O3207" s="355" t="str">
        <f t="shared" si="556"/>
        <v/>
      </c>
      <c r="P3207" s="19" t="str">
        <f t="shared" si="557"/>
        <v/>
      </c>
      <c r="Q3207" s="355">
        <f t="shared" si="558"/>
        <v>522</v>
      </c>
      <c r="R3207" s="355">
        <f t="shared" si="559"/>
        <v>2819</v>
      </c>
      <c r="S3207" s="355">
        <f t="shared" si="560"/>
        <v>2819</v>
      </c>
    </row>
    <row r="3208" spans="1:19" ht="13.5" thickBot="1" x14ac:dyDescent="0.25">
      <c r="A3208" s="19"/>
      <c r="B3208" s="19"/>
      <c r="C3208" s="19"/>
      <c r="E3208" s="353"/>
      <c r="F3208" s="19"/>
      <c r="I3208" s="19" t="str">
        <f t="shared" si="550"/>
        <v>N</v>
      </c>
      <c r="J3208" s="19" t="str">
        <f t="shared" si="551"/>
        <v>N</v>
      </c>
      <c r="K3208" s="19" t="str">
        <f t="shared" si="552"/>
        <v>zzzz</v>
      </c>
      <c r="L3208" s="19" t="str">
        <f t="shared" si="553"/>
        <v/>
      </c>
      <c r="M3208" s="19" t="str">
        <f t="shared" si="554"/>
        <v/>
      </c>
      <c r="N3208" s="355" t="str">
        <f t="shared" si="555"/>
        <v/>
      </c>
      <c r="O3208" s="355" t="str">
        <f t="shared" si="556"/>
        <v/>
      </c>
      <c r="P3208" s="19" t="str">
        <f t="shared" si="557"/>
        <v/>
      </c>
      <c r="Q3208" s="355">
        <f t="shared" si="558"/>
        <v>523</v>
      </c>
      <c r="R3208" s="355">
        <f t="shared" si="559"/>
        <v>2820</v>
      </c>
      <c r="S3208" s="355">
        <f t="shared" si="560"/>
        <v>2820</v>
      </c>
    </row>
    <row r="3209" spans="1:19" ht="13.5" thickBot="1" x14ac:dyDescent="0.25">
      <c r="A3209" s="19"/>
      <c r="B3209" s="19"/>
      <c r="C3209" s="19"/>
      <c r="E3209" s="353"/>
      <c r="F3209" s="19"/>
      <c r="I3209" s="19" t="str">
        <f t="shared" si="550"/>
        <v>N</v>
      </c>
      <c r="J3209" s="19" t="str">
        <f t="shared" si="551"/>
        <v>N</v>
      </c>
      <c r="K3209" s="19" t="str">
        <f t="shared" si="552"/>
        <v>zzzz</v>
      </c>
      <c r="L3209" s="19" t="str">
        <f t="shared" si="553"/>
        <v/>
      </c>
      <c r="M3209" s="19" t="str">
        <f t="shared" si="554"/>
        <v/>
      </c>
      <c r="N3209" s="355" t="str">
        <f t="shared" si="555"/>
        <v/>
      </c>
      <c r="O3209" s="355" t="str">
        <f t="shared" si="556"/>
        <v/>
      </c>
      <c r="P3209" s="19" t="str">
        <f t="shared" si="557"/>
        <v/>
      </c>
      <c r="Q3209" s="355">
        <f t="shared" si="558"/>
        <v>524</v>
      </c>
      <c r="R3209" s="355">
        <f t="shared" si="559"/>
        <v>2821</v>
      </c>
      <c r="S3209" s="355">
        <f t="shared" si="560"/>
        <v>2821</v>
      </c>
    </row>
    <row r="3210" spans="1:19" ht="13.5" thickBot="1" x14ac:dyDescent="0.25">
      <c r="A3210" s="19"/>
      <c r="B3210" s="19"/>
      <c r="C3210" s="19"/>
      <c r="E3210" s="353"/>
      <c r="F3210" s="19"/>
      <c r="I3210" s="19" t="str">
        <f t="shared" si="550"/>
        <v>N</v>
      </c>
      <c r="J3210" s="19" t="str">
        <f t="shared" si="551"/>
        <v>N</v>
      </c>
      <c r="K3210" s="19" t="str">
        <f t="shared" si="552"/>
        <v>zzzz</v>
      </c>
      <c r="L3210" s="19" t="str">
        <f t="shared" si="553"/>
        <v/>
      </c>
      <c r="M3210" s="19" t="str">
        <f t="shared" si="554"/>
        <v/>
      </c>
      <c r="N3210" s="355" t="str">
        <f t="shared" si="555"/>
        <v/>
      </c>
      <c r="O3210" s="355" t="str">
        <f t="shared" si="556"/>
        <v/>
      </c>
      <c r="P3210" s="19" t="str">
        <f t="shared" si="557"/>
        <v/>
      </c>
      <c r="Q3210" s="355">
        <f t="shared" si="558"/>
        <v>525</v>
      </c>
      <c r="R3210" s="355">
        <f t="shared" si="559"/>
        <v>2822</v>
      </c>
      <c r="S3210" s="355">
        <f t="shared" si="560"/>
        <v>2822</v>
      </c>
    </row>
    <row r="3211" spans="1:19" ht="13.5" thickBot="1" x14ac:dyDescent="0.25">
      <c r="A3211" s="19"/>
      <c r="B3211" s="19"/>
      <c r="C3211" s="19"/>
      <c r="E3211" s="353"/>
      <c r="F3211" s="19"/>
      <c r="I3211" s="19" t="str">
        <f t="shared" si="550"/>
        <v>N</v>
      </c>
      <c r="J3211" s="19" t="str">
        <f t="shared" si="551"/>
        <v>N</v>
      </c>
      <c r="K3211" s="19" t="str">
        <f t="shared" si="552"/>
        <v>zzzz</v>
      </c>
      <c r="L3211" s="19" t="str">
        <f t="shared" si="553"/>
        <v/>
      </c>
      <c r="M3211" s="19" t="str">
        <f t="shared" si="554"/>
        <v/>
      </c>
      <c r="N3211" s="355" t="str">
        <f t="shared" si="555"/>
        <v/>
      </c>
      <c r="O3211" s="355" t="str">
        <f t="shared" si="556"/>
        <v/>
      </c>
      <c r="P3211" s="19" t="str">
        <f t="shared" si="557"/>
        <v/>
      </c>
      <c r="Q3211" s="355">
        <f t="shared" si="558"/>
        <v>526</v>
      </c>
      <c r="R3211" s="355">
        <f t="shared" si="559"/>
        <v>2823</v>
      </c>
      <c r="S3211" s="355">
        <f t="shared" si="560"/>
        <v>2823</v>
      </c>
    </row>
    <row r="3212" spans="1:19" ht="13.5" thickBot="1" x14ac:dyDescent="0.25">
      <c r="A3212" s="19"/>
      <c r="B3212" s="19"/>
      <c r="C3212" s="19"/>
      <c r="E3212" s="353"/>
      <c r="F3212" s="19"/>
      <c r="I3212" s="19" t="str">
        <f t="shared" si="550"/>
        <v>N</v>
      </c>
      <c r="J3212" s="19" t="str">
        <f t="shared" si="551"/>
        <v>N</v>
      </c>
      <c r="K3212" s="19" t="str">
        <f t="shared" si="552"/>
        <v>zzzz</v>
      </c>
      <c r="L3212" s="19" t="str">
        <f t="shared" si="553"/>
        <v/>
      </c>
      <c r="M3212" s="19" t="str">
        <f t="shared" si="554"/>
        <v/>
      </c>
      <c r="N3212" s="355" t="str">
        <f t="shared" si="555"/>
        <v/>
      </c>
      <c r="O3212" s="355" t="str">
        <f t="shared" si="556"/>
        <v/>
      </c>
      <c r="P3212" s="19" t="str">
        <f t="shared" si="557"/>
        <v/>
      </c>
      <c r="Q3212" s="355">
        <f t="shared" si="558"/>
        <v>527</v>
      </c>
      <c r="R3212" s="355">
        <f t="shared" si="559"/>
        <v>2824</v>
      </c>
      <c r="S3212" s="355">
        <f t="shared" si="560"/>
        <v>2824</v>
      </c>
    </row>
    <row r="3213" spans="1:19" ht="13.5" thickBot="1" x14ac:dyDescent="0.25">
      <c r="A3213" s="19"/>
      <c r="B3213" s="19"/>
      <c r="C3213" s="19"/>
      <c r="E3213" s="353"/>
      <c r="F3213" s="19"/>
      <c r="I3213" s="19" t="str">
        <f t="shared" si="550"/>
        <v>N</v>
      </c>
      <c r="J3213" s="19" t="str">
        <f t="shared" si="551"/>
        <v>N</v>
      </c>
      <c r="K3213" s="19" t="str">
        <f t="shared" si="552"/>
        <v>zzzz</v>
      </c>
      <c r="L3213" s="19" t="str">
        <f t="shared" si="553"/>
        <v/>
      </c>
      <c r="M3213" s="19" t="str">
        <f t="shared" si="554"/>
        <v/>
      </c>
      <c r="N3213" s="355" t="str">
        <f t="shared" si="555"/>
        <v/>
      </c>
      <c r="O3213" s="355" t="str">
        <f t="shared" si="556"/>
        <v/>
      </c>
      <c r="P3213" s="19" t="str">
        <f t="shared" si="557"/>
        <v/>
      </c>
      <c r="Q3213" s="355">
        <f t="shared" si="558"/>
        <v>528</v>
      </c>
      <c r="R3213" s="355">
        <f t="shared" si="559"/>
        <v>2825</v>
      </c>
      <c r="S3213" s="355">
        <f t="shared" si="560"/>
        <v>2825</v>
      </c>
    </row>
    <row r="3214" spans="1:19" ht="13.5" thickBot="1" x14ac:dyDescent="0.25">
      <c r="A3214" s="19"/>
      <c r="B3214" s="19"/>
      <c r="C3214" s="19"/>
      <c r="E3214" s="353"/>
      <c r="F3214" s="19"/>
      <c r="I3214" s="19" t="str">
        <f t="shared" si="550"/>
        <v>N</v>
      </c>
      <c r="J3214" s="19" t="str">
        <f t="shared" si="551"/>
        <v>N</v>
      </c>
      <c r="K3214" s="19" t="str">
        <f t="shared" si="552"/>
        <v>zzzz</v>
      </c>
      <c r="L3214" s="19" t="str">
        <f t="shared" si="553"/>
        <v/>
      </c>
      <c r="M3214" s="19" t="str">
        <f t="shared" si="554"/>
        <v/>
      </c>
      <c r="N3214" s="355" t="str">
        <f t="shared" si="555"/>
        <v/>
      </c>
      <c r="O3214" s="355" t="str">
        <f t="shared" si="556"/>
        <v/>
      </c>
      <c r="P3214" s="19" t="str">
        <f t="shared" si="557"/>
        <v/>
      </c>
      <c r="Q3214" s="355">
        <f t="shared" si="558"/>
        <v>529</v>
      </c>
      <c r="R3214" s="355">
        <f t="shared" si="559"/>
        <v>2826</v>
      </c>
      <c r="S3214" s="355">
        <f t="shared" si="560"/>
        <v>2826</v>
      </c>
    </row>
    <row r="3215" spans="1:19" ht="13.5" thickBot="1" x14ac:dyDescent="0.25">
      <c r="A3215" s="19"/>
      <c r="B3215" s="19"/>
      <c r="C3215" s="19"/>
      <c r="E3215" s="353"/>
      <c r="F3215" s="19"/>
      <c r="I3215" s="19" t="str">
        <f t="shared" si="550"/>
        <v>N</v>
      </c>
      <c r="J3215" s="19" t="str">
        <f t="shared" si="551"/>
        <v>N</v>
      </c>
      <c r="K3215" s="19" t="str">
        <f t="shared" si="552"/>
        <v>zzzz</v>
      </c>
      <c r="L3215" s="19" t="str">
        <f t="shared" si="553"/>
        <v/>
      </c>
      <c r="M3215" s="19" t="str">
        <f t="shared" si="554"/>
        <v/>
      </c>
      <c r="N3215" s="355" t="str">
        <f t="shared" si="555"/>
        <v/>
      </c>
      <c r="O3215" s="355" t="str">
        <f t="shared" si="556"/>
        <v/>
      </c>
      <c r="P3215" s="19" t="str">
        <f t="shared" si="557"/>
        <v/>
      </c>
      <c r="Q3215" s="355">
        <f t="shared" si="558"/>
        <v>530</v>
      </c>
      <c r="R3215" s="355">
        <f t="shared" si="559"/>
        <v>2827</v>
      </c>
      <c r="S3215" s="355">
        <f t="shared" si="560"/>
        <v>2827</v>
      </c>
    </row>
    <row r="3216" spans="1:19" ht="13.5" thickBot="1" x14ac:dyDescent="0.25">
      <c r="A3216" s="353"/>
      <c r="B3216" s="353"/>
      <c r="C3216" s="353"/>
      <c r="E3216" s="353"/>
      <c r="F3216" s="353"/>
      <c r="I3216" s="19" t="str">
        <f t="shared" si="550"/>
        <v>N</v>
      </c>
      <c r="J3216" s="19" t="str">
        <f t="shared" si="551"/>
        <v>N</v>
      </c>
      <c r="K3216" s="19" t="str">
        <f t="shared" si="552"/>
        <v>zzzz</v>
      </c>
      <c r="L3216" s="19" t="str">
        <f t="shared" si="553"/>
        <v/>
      </c>
      <c r="M3216" s="19" t="str">
        <f t="shared" si="554"/>
        <v/>
      </c>
      <c r="N3216" s="355" t="str">
        <f t="shared" si="555"/>
        <v/>
      </c>
      <c r="O3216" s="355" t="str">
        <f t="shared" si="556"/>
        <v/>
      </c>
      <c r="P3216" s="19" t="str">
        <f t="shared" si="557"/>
        <v/>
      </c>
      <c r="Q3216" s="355">
        <f t="shared" si="558"/>
        <v>531</v>
      </c>
      <c r="R3216" s="355">
        <f t="shared" si="559"/>
        <v>2828</v>
      </c>
      <c r="S3216" s="355">
        <f t="shared" si="560"/>
        <v>2828</v>
      </c>
    </row>
    <row r="3217" spans="1:19" ht="13.5" thickBot="1" x14ac:dyDescent="0.25">
      <c r="A3217" s="19"/>
      <c r="B3217" s="19"/>
      <c r="C3217" s="19"/>
      <c r="E3217" s="353"/>
      <c r="F3217" s="19"/>
      <c r="I3217" s="19" t="str">
        <f t="shared" si="550"/>
        <v>N</v>
      </c>
      <c r="J3217" s="19" t="str">
        <f t="shared" si="551"/>
        <v>N</v>
      </c>
      <c r="K3217" s="19" t="str">
        <f t="shared" si="552"/>
        <v>zzzz</v>
      </c>
      <c r="L3217" s="19" t="str">
        <f t="shared" si="553"/>
        <v/>
      </c>
      <c r="M3217" s="19" t="str">
        <f t="shared" si="554"/>
        <v/>
      </c>
      <c r="N3217" s="355" t="str">
        <f t="shared" si="555"/>
        <v/>
      </c>
      <c r="O3217" s="355" t="str">
        <f t="shared" si="556"/>
        <v/>
      </c>
      <c r="P3217" s="19" t="str">
        <f t="shared" si="557"/>
        <v/>
      </c>
      <c r="Q3217" s="355">
        <f t="shared" si="558"/>
        <v>532</v>
      </c>
      <c r="R3217" s="355">
        <f t="shared" si="559"/>
        <v>2829</v>
      </c>
      <c r="S3217" s="355">
        <f t="shared" si="560"/>
        <v>2829</v>
      </c>
    </row>
    <row r="3218" spans="1:19" ht="13.5" thickBot="1" x14ac:dyDescent="0.25">
      <c r="A3218" s="19"/>
      <c r="B3218" s="19"/>
      <c r="C3218" s="19"/>
      <c r="E3218" s="353"/>
      <c r="F3218" s="19"/>
      <c r="I3218" s="19" t="str">
        <f t="shared" si="550"/>
        <v>N</v>
      </c>
      <c r="J3218" s="19" t="str">
        <f t="shared" si="551"/>
        <v>N</v>
      </c>
      <c r="K3218" s="19" t="str">
        <f t="shared" si="552"/>
        <v>zzzz</v>
      </c>
      <c r="L3218" s="19" t="str">
        <f t="shared" si="553"/>
        <v/>
      </c>
      <c r="M3218" s="19" t="str">
        <f t="shared" si="554"/>
        <v/>
      </c>
      <c r="N3218" s="355" t="str">
        <f t="shared" si="555"/>
        <v/>
      </c>
      <c r="O3218" s="355" t="str">
        <f t="shared" si="556"/>
        <v/>
      </c>
      <c r="P3218" s="19" t="str">
        <f t="shared" si="557"/>
        <v/>
      </c>
      <c r="Q3218" s="355">
        <f t="shared" si="558"/>
        <v>533</v>
      </c>
      <c r="R3218" s="355">
        <f t="shared" si="559"/>
        <v>2830</v>
      </c>
      <c r="S3218" s="355">
        <f t="shared" si="560"/>
        <v>2830</v>
      </c>
    </row>
    <row r="3219" spans="1:19" ht="13.5" thickBot="1" x14ac:dyDescent="0.25">
      <c r="A3219" s="19"/>
      <c r="B3219" s="19"/>
      <c r="C3219" s="19"/>
      <c r="E3219" s="353"/>
      <c r="F3219" s="19"/>
      <c r="I3219" s="19" t="str">
        <f t="shared" si="550"/>
        <v>N</v>
      </c>
      <c r="J3219" s="19" t="str">
        <f t="shared" si="551"/>
        <v>N</v>
      </c>
      <c r="K3219" s="19" t="str">
        <f t="shared" si="552"/>
        <v>zzzz</v>
      </c>
      <c r="L3219" s="19" t="str">
        <f t="shared" si="553"/>
        <v/>
      </c>
      <c r="M3219" s="19" t="str">
        <f t="shared" si="554"/>
        <v/>
      </c>
      <c r="N3219" s="355" t="str">
        <f t="shared" si="555"/>
        <v/>
      </c>
      <c r="O3219" s="355" t="str">
        <f t="shared" si="556"/>
        <v/>
      </c>
      <c r="P3219" s="19" t="str">
        <f t="shared" si="557"/>
        <v/>
      </c>
      <c r="Q3219" s="355">
        <f t="shared" si="558"/>
        <v>534</v>
      </c>
      <c r="R3219" s="355">
        <f t="shared" si="559"/>
        <v>2831</v>
      </c>
      <c r="S3219" s="355">
        <f t="shared" si="560"/>
        <v>2831</v>
      </c>
    </row>
    <row r="3220" spans="1:19" ht="13.5" thickBot="1" x14ac:dyDescent="0.25">
      <c r="A3220" s="19"/>
      <c r="B3220" s="19"/>
      <c r="C3220" s="19"/>
      <c r="E3220" s="353"/>
      <c r="F3220" s="19"/>
      <c r="I3220" s="19" t="str">
        <f t="shared" si="550"/>
        <v>N</v>
      </c>
      <c r="J3220" s="19" t="str">
        <f t="shared" si="551"/>
        <v>N</v>
      </c>
      <c r="K3220" s="19" t="str">
        <f t="shared" si="552"/>
        <v>zzzz</v>
      </c>
      <c r="L3220" s="19" t="str">
        <f t="shared" si="553"/>
        <v/>
      </c>
      <c r="M3220" s="19" t="str">
        <f t="shared" si="554"/>
        <v/>
      </c>
      <c r="N3220" s="355" t="str">
        <f t="shared" si="555"/>
        <v/>
      </c>
      <c r="O3220" s="355" t="str">
        <f t="shared" si="556"/>
        <v/>
      </c>
      <c r="P3220" s="19" t="str">
        <f t="shared" si="557"/>
        <v/>
      </c>
      <c r="Q3220" s="355">
        <f t="shared" si="558"/>
        <v>535</v>
      </c>
      <c r="R3220" s="355">
        <f t="shared" si="559"/>
        <v>2832</v>
      </c>
      <c r="S3220" s="355">
        <f t="shared" si="560"/>
        <v>2832</v>
      </c>
    </row>
    <row r="3221" spans="1:19" ht="13.5" thickBot="1" x14ac:dyDescent="0.25">
      <c r="A3221" s="19"/>
      <c r="B3221" s="19"/>
      <c r="C3221" s="19"/>
      <c r="E3221" s="353"/>
      <c r="F3221" s="19"/>
      <c r="I3221" s="19" t="str">
        <f t="shared" si="550"/>
        <v>N</v>
      </c>
      <c r="J3221" s="19" t="str">
        <f t="shared" si="551"/>
        <v>N</v>
      </c>
      <c r="K3221" s="19" t="str">
        <f t="shared" si="552"/>
        <v>zzzz</v>
      </c>
      <c r="L3221" s="19" t="str">
        <f t="shared" si="553"/>
        <v/>
      </c>
      <c r="M3221" s="19" t="str">
        <f t="shared" si="554"/>
        <v/>
      </c>
      <c r="N3221" s="355" t="str">
        <f t="shared" si="555"/>
        <v/>
      </c>
      <c r="O3221" s="355" t="str">
        <f t="shared" si="556"/>
        <v/>
      </c>
      <c r="P3221" s="19" t="str">
        <f t="shared" si="557"/>
        <v/>
      </c>
      <c r="Q3221" s="355">
        <f t="shared" si="558"/>
        <v>536</v>
      </c>
      <c r="R3221" s="355">
        <f t="shared" si="559"/>
        <v>2833</v>
      </c>
      <c r="S3221" s="355">
        <f t="shared" si="560"/>
        <v>2833</v>
      </c>
    </row>
    <row r="3222" spans="1:19" ht="13.5" thickBot="1" x14ac:dyDescent="0.25">
      <c r="A3222" s="19"/>
      <c r="B3222" s="19"/>
      <c r="C3222" s="19"/>
      <c r="E3222" s="353"/>
      <c r="F3222" s="19"/>
      <c r="I3222" s="19" t="str">
        <f t="shared" si="550"/>
        <v>N</v>
      </c>
      <c r="J3222" s="19" t="str">
        <f t="shared" si="551"/>
        <v>N</v>
      </c>
      <c r="K3222" s="19" t="str">
        <f t="shared" si="552"/>
        <v>zzzz</v>
      </c>
      <c r="L3222" s="19" t="str">
        <f t="shared" si="553"/>
        <v/>
      </c>
      <c r="M3222" s="19" t="str">
        <f t="shared" si="554"/>
        <v/>
      </c>
      <c r="N3222" s="355" t="str">
        <f t="shared" si="555"/>
        <v/>
      </c>
      <c r="O3222" s="355" t="str">
        <f t="shared" si="556"/>
        <v/>
      </c>
      <c r="P3222" s="19" t="str">
        <f t="shared" si="557"/>
        <v/>
      </c>
      <c r="Q3222" s="355">
        <f t="shared" si="558"/>
        <v>537</v>
      </c>
      <c r="R3222" s="355">
        <f t="shared" si="559"/>
        <v>2834</v>
      </c>
      <c r="S3222" s="355">
        <f t="shared" si="560"/>
        <v>2834</v>
      </c>
    </row>
    <row r="3223" spans="1:19" ht="13.5" thickBot="1" x14ac:dyDescent="0.25">
      <c r="A3223" s="19"/>
      <c r="B3223" s="19"/>
      <c r="C3223" s="19"/>
      <c r="E3223" s="353"/>
      <c r="F3223" s="19"/>
      <c r="I3223" s="19" t="str">
        <f t="shared" si="550"/>
        <v>N</v>
      </c>
      <c r="J3223" s="19" t="str">
        <f t="shared" si="551"/>
        <v>N</v>
      </c>
      <c r="K3223" s="19" t="str">
        <f t="shared" si="552"/>
        <v>zzzz</v>
      </c>
      <c r="L3223" s="19" t="str">
        <f t="shared" si="553"/>
        <v/>
      </c>
      <c r="M3223" s="19" t="str">
        <f t="shared" si="554"/>
        <v/>
      </c>
      <c r="N3223" s="355" t="str">
        <f t="shared" si="555"/>
        <v/>
      </c>
      <c r="O3223" s="355" t="str">
        <f t="shared" si="556"/>
        <v/>
      </c>
      <c r="P3223" s="19" t="str">
        <f t="shared" si="557"/>
        <v/>
      </c>
      <c r="Q3223" s="355">
        <f t="shared" si="558"/>
        <v>538</v>
      </c>
      <c r="R3223" s="355">
        <f t="shared" si="559"/>
        <v>2835</v>
      </c>
      <c r="S3223" s="355">
        <f t="shared" si="560"/>
        <v>2835</v>
      </c>
    </row>
    <row r="3224" spans="1:19" ht="13.5" thickBot="1" x14ac:dyDescent="0.25">
      <c r="A3224" s="19"/>
      <c r="B3224" s="19"/>
      <c r="C3224" s="19"/>
      <c r="E3224" s="353"/>
      <c r="F3224" s="19"/>
      <c r="I3224" s="19" t="str">
        <f t="shared" si="550"/>
        <v>N</v>
      </c>
      <c r="J3224" s="19" t="str">
        <f t="shared" si="551"/>
        <v>N</v>
      </c>
      <c r="K3224" s="19" t="str">
        <f t="shared" si="552"/>
        <v>zzzz</v>
      </c>
      <c r="L3224" s="19" t="str">
        <f t="shared" si="553"/>
        <v/>
      </c>
      <c r="M3224" s="19" t="str">
        <f t="shared" si="554"/>
        <v/>
      </c>
      <c r="N3224" s="355" t="str">
        <f t="shared" si="555"/>
        <v/>
      </c>
      <c r="O3224" s="355" t="str">
        <f t="shared" si="556"/>
        <v/>
      </c>
      <c r="P3224" s="19" t="str">
        <f t="shared" si="557"/>
        <v/>
      </c>
      <c r="Q3224" s="355">
        <f t="shared" si="558"/>
        <v>539</v>
      </c>
      <c r="R3224" s="355">
        <f t="shared" si="559"/>
        <v>2836</v>
      </c>
      <c r="S3224" s="355">
        <f t="shared" si="560"/>
        <v>2836</v>
      </c>
    </row>
    <row r="3225" spans="1:19" ht="13.5" thickBot="1" x14ac:dyDescent="0.25">
      <c r="A3225" s="19"/>
      <c r="B3225" s="19"/>
      <c r="C3225" s="19"/>
      <c r="E3225" s="353"/>
      <c r="F3225" s="19"/>
      <c r="I3225" s="19" t="str">
        <f t="shared" si="550"/>
        <v>N</v>
      </c>
      <c r="J3225" s="19" t="str">
        <f t="shared" si="551"/>
        <v>N</v>
      </c>
      <c r="K3225" s="19" t="str">
        <f t="shared" si="552"/>
        <v>zzzz</v>
      </c>
      <c r="L3225" s="19" t="str">
        <f t="shared" si="553"/>
        <v/>
      </c>
      <c r="M3225" s="19" t="str">
        <f t="shared" si="554"/>
        <v/>
      </c>
      <c r="N3225" s="355" t="str">
        <f t="shared" si="555"/>
        <v/>
      </c>
      <c r="O3225" s="355" t="str">
        <f t="shared" si="556"/>
        <v/>
      </c>
      <c r="P3225" s="19" t="str">
        <f t="shared" si="557"/>
        <v/>
      </c>
      <c r="Q3225" s="355">
        <f t="shared" si="558"/>
        <v>540</v>
      </c>
      <c r="R3225" s="355">
        <f t="shared" si="559"/>
        <v>2837</v>
      </c>
      <c r="S3225" s="355">
        <f t="shared" si="560"/>
        <v>2837</v>
      </c>
    </row>
    <row r="3226" spans="1:19" ht="13.5" thickBot="1" x14ac:dyDescent="0.25">
      <c r="A3226" s="19"/>
      <c r="B3226" s="19"/>
      <c r="C3226" s="19"/>
      <c r="E3226" s="353"/>
      <c r="F3226" s="19"/>
      <c r="I3226" s="19" t="str">
        <f t="shared" si="550"/>
        <v>N</v>
      </c>
      <c r="J3226" s="19" t="str">
        <f t="shared" si="551"/>
        <v>N</v>
      </c>
      <c r="K3226" s="19" t="str">
        <f t="shared" si="552"/>
        <v>zzzz</v>
      </c>
      <c r="L3226" s="19" t="str">
        <f t="shared" si="553"/>
        <v/>
      </c>
      <c r="M3226" s="19" t="str">
        <f t="shared" si="554"/>
        <v/>
      </c>
      <c r="N3226" s="355" t="str">
        <f t="shared" si="555"/>
        <v/>
      </c>
      <c r="O3226" s="355" t="str">
        <f t="shared" si="556"/>
        <v/>
      </c>
      <c r="P3226" s="19" t="str">
        <f t="shared" si="557"/>
        <v/>
      </c>
      <c r="Q3226" s="355">
        <f t="shared" si="558"/>
        <v>541</v>
      </c>
      <c r="R3226" s="355">
        <f t="shared" si="559"/>
        <v>2838</v>
      </c>
      <c r="S3226" s="355">
        <f t="shared" si="560"/>
        <v>2838</v>
      </c>
    </row>
    <row r="3227" spans="1:19" ht="13.5" thickBot="1" x14ac:dyDescent="0.25">
      <c r="A3227" s="19"/>
      <c r="B3227" s="19"/>
      <c r="C3227" s="19"/>
      <c r="E3227" s="353"/>
      <c r="F3227" s="19"/>
      <c r="I3227" s="19" t="str">
        <f t="shared" si="550"/>
        <v>N</v>
      </c>
      <c r="J3227" s="19" t="str">
        <f t="shared" si="551"/>
        <v>N</v>
      </c>
      <c r="K3227" s="19" t="str">
        <f t="shared" si="552"/>
        <v>zzzz</v>
      </c>
      <c r="L3227" s="19" t="str">
        <f t="shared" si="553"/>
        <v/>
      </c>
      <c r="M3227" s="19" t="str">
        <f t="shared" si="554"/>
        <v/>
      </c>
      <c r="N3227" s="355" t="str">
        <f t="shared" si="555"/>
        <v/>
      </c>
      <c r="O3227" s="355" t="str">
        <f t="shared" si="556"/>
        <v/>
      </c>
      <c r="P3227" s="19" t="str">
        <f t="shared" si="557"/>
        <v/>
      </c>
      <c r="Q3227" s="355">
        <f t="shared" si="558"/>
        <v>542</v>
      </c>
      <c r="R3227" s="355">
        <f t="shared" si="559"/>
        <v>2839</v>
      </c>
      <c r="S3227" s="355">
        <f t="shared" si="560"/>
        <v>2839</v>
      </c>
    </row>
    <row r="3228" spans="1:19" ht="13.5" thickBot="1" x14ac:dyDescent="0.25">
      <c r="A3228" s="19"/>
      <c r="B3228" s="19"/>
      <c r="C3228" s="19"/>
      <c r="E3228" s="353"/>
      <c r="F3228" s="19"/>
      <c r="I3228" s="19" t="str">
        <f t="shared" si="550"/>
        <v>N</v>
      </c>
      <c r="J3228" s="19" t="str">
        <f t="shared" si="551"/>
        <v>N</v>
      </c>
      <c r="K3228" s="19" t="str">
        <f t="shared" si="552"/>
        <v>zzzz</v>
      </c>
      <c r="L3228" s="19" t="str">
        <f t="shared" si="553"/>
        <v/>
      </c>
      <c r="M3228" s="19" t="str">
        <f t="shared" si="554"/>
        <v/>
      </c>
      <c r="N3228" s="355" t="str">
        <f t="shared" si="555"/>
        <v/>
      </c>
      <c r="O3228" s="355" t="str">
        <f t="shared" si="556"/>
        <v/>
      </c>
      <c r="P3228" s="19" t="str">
        <f t="shared" si="557"/>
        <v/>
      </c>
      <c r="Q3228" s="355">
        <f t="shared" si="558"/>
        <v>543</v>
      </c>
      <c r="R3228" s="355">
        <f t="shared" si="559"/>
        <v>2840</v>
      </c>
      <c r="S3228" s="355">
        <f t="shared" si="560"/>
        <v>2840</v>
      </c>
    </row>
    <row r="3229" spans="1:19" ht="13.5" thickBot="1" x14ac:dyDescent="0.25">
      <c r="A3229" s="19"/>
      <c r="B3229" s="19"/>
      <c r="C3229" s="19"/>
      <c r="E3229" s="353"/>
      <c r="F3229" s="19"/>
      <c r="I3229" s="19" t="str">
        <f t="shared" si="550"/>
        <v>N</v>
      </c>
      <c r="J3229" s="19" t="str">
        <f t="shared" si="551"/>
        <v>N</v>
      </c>
      <c r="K3229" s="19" t="str">
        <f t="shared" si="552"/>
        <v>zzzz</v>
      </c>
      <c r="L3229" s="19" t="str">
        <f t="shared" si="553"/>
        <v/>
      </c>
      <c r="M3229" s="19" t="str">
        <f t="shared" si="554"/>
        <v/>
      </c>
      <c r="N3229" s="355" t="str">
        <f t="shared" si="555"/>
        <v/>
      </c>
      <c r="O3229" s="355" t="str">
        <f t="shared" si="556"/>
        <v/>
      </c>
      <c r="P3229" s="19" t="str">
        <f t="shared" si="557"/>
        <v/>
      </c>
      <c r="Q3229" s="355">
        <f t="shared" si="558"/>
        <v>544</v>
      </c>
      <c r="R3229" s="355">
        <f t="shared" si="559"/>
        <v>2841</v>
      </c>
      <c r="S3229" s="355">
        <f t="shared" si="560"/>
        <v>2841</v>
      </c>
    </row>
    <row r="3230" spans="1:19" ht="13.5" thickBot="1" x14ac:dyDescent="0.25">
      <c r="A3230" s="353"/>
      <c r="B3230" s="353"/>
      <c r="C3230" s="353"/>
      <c r="E3230" s="353"/>
      <c r="F3230" s="353"/>
      <c r="I3230" s="19" t="str">
        <f t="shared" si="550"/>
        <v>N</v>
      </c>
      <c r="J3230" s="19" t="str">
        <f t="shared" si="551"/>
        <v>N</v>
      </c>
      <c r="K3230" s="19" t="str">
        <f t="shared" si="552"/>
        <v>zzzz</v>
      </c>
      <c r="L3230" s="19" t="str">
        <f t="shared" si="553"/>
        <v/>
      </c>
      <c r="M3230" s="353" t="str">
        <f t="shared" si="554"/>
        <v/>
      </c>
      <c r="N3230" s="356" t="str">
        <f t="shared" si="555"/>
        <v/>
      </c>
      <c r="O3230" s="356" t="str">
        <f t="shared" si="556"/>
        <v/>
      </c>
      <c r="P3230" s="353" t="str">
        <f t="shared" si="557"/>
        <v/>
      </c>
      <c r="Q3230" s="356">
        <f t="shared" si="558"/>
        <v>545</v>
      </c>
      <c r="R3230" s="356">
        <f t="shared" si="559"/>
        <v>2842</v>
      </c>
      <c r="S3230" s="356">
        <f t="shared" si="560"/>
        <v>2842</v>
      </c>
    </row>
    <row r="3231" spans="1:19" ht="13.5" thickBot="1" x14ac:dyDescent="0.25">
      <c r="A3231" s="353"/>
      <c r="B3231" s="353"/>
      <c r="C3231" s="353"/>
      <c r="E3231" s="353"/>
      <c r="F3231" s="353"/>
      <c r="I3231" s="19" t="str">
        <f t="shared" si="550"/>
        <v>N</v>
      </c>
      <c r="J3231" s="19" t="str">
        <f t="shared" si="551"/>
        <v>N</v>
      </c>
      <c r="K3231" s="19" t="str">
        <f t="shared" si="552"/>
        <v>zzzz</v>
      </c>
      <c r="L3231" s="19" t="str">
        <f t="shared" si="553"/>
        <v/>
      </c>
      <c r="M3231" s="353" t="str">
        <f t="shared" si="554"/>
        <v/>
      </c>
      <c r="N3231" s="356" t="str">
        <f t="shared" si="555"/>
        <v/>
      </c>
      <c r="O3231" s="356" t="str">
        <f t="shared" si="556"/>
        <v/>
      </c>
      <c r="P3231" s="353" t="str">
        <f t="shared" si="557"/>
        <v/>
      </c>
      <c r="Q3231" s="356">
        <f t="shared" si="558"/>
        <v>546</v>
      </c>
      <c r="R3231" s="356">
        <f t="shared" si="559"/>
        <v>2843</v>
      </c>
      <c r="S3231" s="356">
        <f t="shared" si="560"/>
        <v>2843</v>
      </c>
    </row>
    <row r="3232" spans="1:19" ht="13.5" thickBot="1" x14ac:dyDescent="0.25">
      <c r="A3232" s="353"/>
      <c r="B3232" s="353"/>
      <c r="C3232" s="353"/>
      <c r="E3232" s="353"/>
      <c r="F3232" s="353"/>
      <c r="I3232" s="19" t="str">
        <f t="shared" si="550"/>
        <v>N</v>
      </c>
      <c r="J3232" s="19" t="str">
        <f t="shared" si="551"/>
        <v>N</v>
      </c>
      <c r="K3232" s="19" t="str">
        <f t="shared" si="552"/>
        <v>zzzz</v>
      </c>
      <c r="L3232" s="19" t="str">
        <f t="shared" si="553"/>
        <v/>
      </c>
      <c r="M3232" s="353" t="str">
        <f t="shared" si="554"/>
        <v/>
      </c>
      <c r="N3232" s="356" t="str">
        <f t="shared" si="555"/>
        <v/>
      </c>
      <c r="O3232" s="356" t="str">
        <f t="shared" si="556"/>
        <v/>
      </c>
      <c r="P3232" s="353" t="str">
        <f t="shared" si="557"/>
        <v/>
      </c>
      <c r="Q3232" s="356">
        <f t="shared" si="558"/>
        <v>547</v>
      </c>
      <c r="R3232" s="356">
        <f t="shared" si="559"/>
        <v>2844</v>
      </c>
      <c r="S3232" s="356">
        <f t="shared" si="560"/>
        <v>2844</v>
      </c>
    </row>
    <row r="3233" spans="1:19" ht="13.5" thickBot="1" x14ac:dyDescent="0.25">
      <c r="A3233" s="353"/>
      <c r="B3233" s="353"/>
      <c r="C3233" s="353"/>
      <c r="E3233" s="353"/>
      <c r="F3233" s="353"/>
      <c r="I3233" s="19" t="str">
        <f t="shared" si="550"/>
        <v>N</v>
      </c>
      <c r="J3233" s="19" t="str">
        <f t="shared" si="551"/>
        <v>N</v>
      </c>
      <c r="K3233" s="19" t="str">
        <f t="shared" si="552"/>
        <v>zzzz</v>
      </c>
      <c r="L3233" s="19" t="str">
        <f t="shared" si="553"/>
        <v/>
      </c>
      <c r="M3233" s="353" t="str">
        <f t="shared" si="554"/>
        <v/>
      </c>
      <c r="N3233" s="356" t="str">
        <f t="shared" si="555"/>
        <v/>
      </c>
      <c r="O3233" s="356" t="str">
        <f t="shared" si="556"/>
        <v/>
      </c>
      <c r="P3233" s="353" t="str">
        <f t="shared" si="557"/>
        <v/>
      </c>
      <c r="Q3233" s="356">
        <f t="shared" si="558"/>
        <v>548</v>
      </c>
      <c r="R3233" s="356">
        <f t="shared" si="559"/>
        <v>2845</v>
      </c>
      <c r="S3233" s="356">
        <f t="shared" si="560"/>
        <v>2845</v>
      </c>
    </row>
    <row r="3234" spans="1:19" ht="13.5" thickBot="1" x14ac:dyDescent="0.25">
      <c r="A3234" s="353"/>
      <c r="B3234" s="353"/>
      <c r="C3234" s="353"/>
      <c r="E3234" s="353"/>
      <c r="F3234" s="353"/>
      <c r="I3234" s="19" t="str">
        <f t="shared" si="550"/>
        <v>N</v>
      </c>
      <c r="J3234" s="19" t="str">
        <f t="shared" si="551"/>
        <v>N</v>
      </c>
      <c r="K3234" s="19" t="str">
        <f t="shared" si="552"/>
        <v>zzzz</v>
      </c>
      <c r="L3234" s="19" t="str">
        <f t="shared" si="553"/>
        <v/>
      </c>
      <c r="M3234" s="353" t="str">
        <f t="shared" si="554"/>
        <v/>
      </c>
      <c r="N3234" s="356" t="str">
        <f t="shared" si="555"/>
        <v/>
      </c>
      <c r="O3234" s="356" t="str">
        <f t="shared" si="556"/>
        <v/>
      </c>
      <c r="P3234" s="353" t="str">
        <f t="shared" si="557"/>
        <v/>
      </c>
      <c r="Q3234" s="356">
        <f t="shared" si="558"/>
        <v>549</v>
      </c>
      <c r="R3234" s="356">
        <f t="shared" si="559"/>
        <v>2846</v>
      </c>
      <c r="S3234" s="356">
        <f t="shared" si="560"/>
        <v>2846</v>
      </c>
    </row>
    <row r="3235" spans="1:19" ht="13.5" thickBot="1" x14ac:dyDescent="0.25">
      <c r="A3235" s="353"/>
      <c r="B3235" s="353"/>
      <c r="C3235" s="353"/>
      <c r="E3235" s="353"/>
      <c r="F3235" s="353"/>
      <c r="I3235" s="19" t="str">
        <f t="shared" si="550"/>
        <v>N</v>
      </c>
      <c r="J3235" s="19" t="str">
        <f t="shared" si="551"/>
        <v>N</v>
      </c>
      <c r="K3235" s="19" t="str">
        <f t="shared" si="552"/>
        <v>zzzz</v>
      </c>
      <c r="L3235" s="19" t="str">
        <f t="shared" si="553"/>
        <v/>
      </c>
      <c r="M3235" s="353" t="str">
        <f t="shared" si="554"/>
        <v/>
      </c>
      <c r="N3235" s="356" t="str">
        <f t="shared" si="555"/>
        <v/>
      </c>
      <c r="O3235" s="356" t="str">
        <f t="shared" si="556"/>
        <v/>
      </c>
      <c r="P3235" s="353" t="str">
        <f t="shared" si="557"/>
        <v/>
      </c>
      <c r="Q3235" s="356">
        <f t="shared" si="558"/>
        <v>550</v>
      </c>
      <c r="R3235" s="356">
        <f t="shared" si="559"/>
        <v>2847</v>
      </c>
      <c r="S3235" s="356">
        <f t="shared" si="560"/>
        <v>2847</v>
      </c>
    </row>
    <row r="3236" spans="1:19" ht="13.5" thickBot="1" x14ac:dyDescent="0.25">
      <c r="A3236" s="353"/>
      <c r="B3236" s="353"/>
      <c r="C3236" s="353"/>
      <c r="E3236" s="353"/>
      <c r="F3236" s="353"/>
      <c r="I3236" s="19" t="str">
        <f t="shared" si="550"/>
        <v>N</v>
      </c>
      <c r="J3236" s="19" t="str">
        <f t="shared" si="551"/>
        <v>N</v>
      </c>
      <c r="K3236" s="19" t="str">
        <f t="shared" si="552"/>
        <v>zzzz</v>
      </c>
      <c r="L3236" s="19" t="str">
        <f t="shared" si="553"/>
        <v/>
      </c>
      <c r="M3236" s="353" t="str">
        <f t="shared" si="554"/>
        <v/>
      </c>
      <c r="N3236" s="356" t="str">
        <f t="shared" si="555"/>
        <v/>
      </c>
      <c r="O3236" s="356" t="str">
        <f t="shared" si="556"/>
        <v/>
      </c>
      <c r="P3236" s="353" t="str">
        <f t="shared" si="557"/>
        <v/>
      </c>
      <c r="Q3236" s="356">
        <f t="shared" si="558"/>
        <v>551</v>
      </c>
      <c r="R3236" s="356">
        <f t="shared" si="559"/>
        <v>2848</v>
      </c>
      <c r="S3236" s="356">
        <f t="shared" si="560"/>
        <v>2848</v>
      </c>
    </row>
    <row r="3237" spans="1:19" ht="13.5" thickBot="1" x14ac:dyDescent="0.25">
      <c r="A3237" s="353"/>
      <c r="B3237" s="353"/>
      <c r="C3237" s="353"/>
      <c r="E3237" s="353"/>
      <c r="F3237" s="353"/>
      <c r="I3237" s="19" t="str">
        <f t="shared" si="550"/>
        <v>N</v>
      </c>
      <c r="J3237" s="19" t="str">
        <f t="shared" si="551"/>
        <v>N</v>
      </c>
      <c r="K3237" s="19" t="str">
        <f t="shared" si="552"/>
        <v>zzzz</v>
      </c>
      <c r="L3237" s="19" t="str">
        <f t="shared" si="553"/>
        <v/>
      </c>
      <c r="M3237" s="353" t="str">
        <f t="shared" si="554"/>
        <v/>
      </c>
      <c r="N3237" s="356" t="str">
        <f t="shared" si="555"/>
        <v/>
      </c>
      <c r="O3237" s="356" t="str">
        <f t="shared" si="556"/>
        <v/>
      </c>
      <c r="P3237" s="353" t="str">
        <f t="shared" si="557"/>
        <v/>
      </c>
      <c r="Q3237" s="356">
        <f t="shared" si="558"/>
        <v>552</v>
      </c>
      <c r="R3237" s="356">
        <f t="shared" si="559"/>
        <v>2849</v>
      </c>
      <c r="S3237" s="356">
        <f t="shared" si="560"/>
        <v>2849</v>
      </c>
    </row>
    <row r="3238" spans="1:19" ht="13.5" thickBot="1" x14ac:dyDescent="0.25">
      <c r="A3238" s="353"/>
      <c r="B3238" s="353"/>
      <c r="C3238" s="353"/>
      <c r="E3238" s="353"/>
      <c r="F3238" s="353"/>
      <c r="I3238" s="19" t="str">
        <f t="shared" si="550"/>
        <v>N</v>
      </c>
      <c r="J3238" s="19" t="str">
        <f t="shared" si="551"/>
        <v>N</v>
      </c>
      <c r="K3238" s="19" t="str">
        <f t="shared" si="552"/>
        <v>zzzz</v>
      </c>
      <c r="L3238" s="19" t="str">
        <f t="shared" si="553"/>
        <v/>
      </c>
      <c r="M3238" s="353" t="str">
        <f t="shared" si="554"/>
        <v/>
      </c>
      <c r="N3238" s="356" t="str">
        <f t="shared" si="555"/>
        <v/>
      </c>
      <c r="O3238" s="356" t="str">
        <f t="shared" si="556"/>
        <v/>
      </c>
      <c r="P3238" s="353" t="str">
        <f t="shared" si="557"/>
        <v/>
      </c>
      <c r="Q3238" s="356">
        <f t="shared" si="558"/>
        <v>553</v>
      </c>
      <c r="R3238" s="356">
        <f t="shared" si="559"/>
        <v>2850</v>
      </c>
      <c r="S3238" s="356">
        <f t="shared" si="560"/>
        <v>2850</v>
      </c>
    </row>
    <row r="3239" spans="1:19" ht="13.5" thickBot="1" x14ac:dyDescent="0.25">
      <c r="A3239" s="353"/>
      <c r="B3239" s="353"/>
      <c r="C3239" s="353"/>
      <c r="E3239" s="353"/>
      <c r="F3239" s="353"/>
      <c r="I3239" s="19" t="str">
        <f t="shared" si="550"/>
        <v>N</v>
      </c>
      <c r="J3239" s="19" t="str">
        <f t="shared" si="551"/>
        <v>N</v>
      </c>
      <c r="K3239" s="19" t="str">
        <f t="shared" si="552"/>
        <v>zzzz</v>
      </c>
      <c r="L3239" s="19" t="str">
        <f t="shared" si="553"/>
        <v/>
      </c>
      <c r="M3239" s="353" t="str">
        <f t="shared" si="554"/>
        <v/>
      </c>
      <c r="N3239" s="356" t="str">
        <f t="shared" si="555"/>
        <v/>
      </c>
      <c r="O3239" s="356" t="str">
        <f t="shared" si="556"/>
        <v/>
      </c>
      <c r="P3239" s="353" t="str">
        <f t="shared" si="557"/>
        <v/>
      </c>
      <c r="Q3239" s="356">
        <f t="shared" si="558"/>
        <v>554</v>
      </c>
      <c r="R3239" s="356">
        <f t="shared" si="559"/>
        <v>2851</v>
      </c>
      <c r="S3239" s="356">
        <f t="shared" si="560"/>
        <v>2851</v>
      </c>
    </row>
    <row r="3240" spans="1:19" ht="13.5" thickBot="1" x14ac:dyDescent="0.25">
      <c r="A3240" s="353"/>
      <c r="B3240" s="353"/>
      <c r="C3240" s="353"/>
      <c r="E3240" s="353"/>
      <c r="F3240" s="353"/>
      <c r="I3240" s="19" t="str">
        <f t="shared" si="550"/>
        <v>N</v>
      </c>
      <c r="J3240" s="19" t="str">
        <f t="shared" si="551"/>
        <v>N</v>
      </c>
      <c r="K3240" s="19" t="str">
        <f t="shared" si="552"/>
        <v>zzzz</v>
      </c>
      <c r="L3240" s="19" t="str">
        <f t="shared" si="553"/>
        <v/>
      </c>
      <c r="M3240" s="353" t="str">
        <f t="shared" si="554"/>
        <v/>
      </c>
      <c r="N3240" s="356" t="str">
        <f t="shared" si="555"/>
        <v/>
      </c>
      <c r="O3240" s="356" t="str">
        <f t="shared" si="556"/>
        <v/>
      </c>
      <c r="P3240" s="353" t="str">
        <f t="shared" si="557"/>
        <v/>
      </c>
      <c r="Q3240" s="356">
        <f t="shared" si="558"/>
        <v>555</v>
      </c>
      <c r="R3240" s="356">
        <f t="shared" si="559"/>
        <v>2852</v>
      </c>
      <c r="S3240" s="356">
        <f t="shared" si="560"/>
        <v>2852</v>
      </c>
    </row>
    <row r="3241" spans="1:19" ht="13.5" thickBot="1" x14ac:dyDescent="0.25">
      <c r="A3241" s="353"/>
      <c r="B3241" s="353"/>
      <c r="C3241" s="353"/>
      <c r="E3241" s="353"/>
      <c r="F3241" s="353"/>
      <c r="I3241" s="19" t="str">
        <f t="shared" si="550"/>
        <v>N</v>
      </c>
      <c r="J3241" s="19" t="str">
        <f t="shared" si="551"/>
        <v>N</v>
      </c>
      <c r="K3241" s="19" t="str">
        <f t="shared" si="552"/>
        <v>zzzz</v>
      </c>
      <c r="L3241" s="19" t="str">
        <f t="shared" si="553"/>
        <v/>
      </c>
      <c r="M3241" s="353" t="str">
        <f t="shared" si="554"/>
        <v/>
      </c>
      <c r="N3241" s="356" t="str">
        <f t="shared" si="555"/>
        <v/>
      </c>
      <c r="O3241" s="356" t="str">
        <f t="shared" si="556"/>
        <v/>
      </c>
      <c r="P3241" s="353" t="str">
        <f t="shared" si="557"/>
        <v/>
      </c>
      <c r="Q3241" s="356">
        <f t="shared" si="558"/>
        <v>556</v>
      </c>
      <c r="R3241" s="356">
        <f t="shared" si="559"/>
        <v>2853</v>
      </c>
      <c r="S3241" s="356">
        <f t="shared" si="560"/>
        <v>2853</v>
      </c>
    </row>
    <row r="3242" spans="1:19" ht="13.5" thickBot="1" x14ac:dyDescent="0.25">
      <c r="A3242" s="353"/>
      <c r="B3242" s="353"/>
      <c r="C3242" s="353"/>
      <c r="E3242" s="353"/>
      <c r="F3242" s="353"/>
      <c r="I3242" s="19" t="str">
        <f t="shared" si="550"/>
        <v>N</v>
      </c>
      <c r="J3242" s="19" t="str">
        <f t="shared" si="551"/>
        <v>N</v>
      </c>
      <c r="K3242" s="19" t="str">
        <f t="shared" si="552"/>
        <v>zzzz</v>
      </c>
      <c r="L3242" s="19" t="str">
        <f t="shared" si="553"/>
        <v/>
      </c>
      <c r="M3242" s="353" t="str">
        <f t="shared" si="554"/>
        <v/>
      </c>
      <c r="N3242" s="356" t="str">
        <f t="shared" si="555"/>
        <v/>
      </c>
      <c r="O3242" s="356" t="str">
        <f t="shared" si="556"/>
        <v/>
      </c>
      <c r="P3242" s="353" t="str">
        <f t="shared" si="557"/>
        <v/>
      </c>
      <c r="Q3242" s="356">
        <f t="shared" si="558"/>
        <v>557</v>
      </c>
      <c r="R3242" s="356">
        <f t="shared" si="559"/>
        <v>2854</v>
      </c>
      <c r="S3242" s="356">
        <f t="shared" si="560"/>
        <v>2854</v>
      </c>
    </row>
    <row r="3243" spans="1:19" ht="13.5" thickBot="1" x14ac:dyDescent="0.25">
      <c r="A3243" s="353"/>
      <c r="B3243" s="353"/>
      <c r="C3243" s="353"/>
      <c r="E3243" s="353"/>
      <c r="F3243" s="353"/>
      <c r="I3243" s="19" t="str">
        <f t="shared" si="550"/>
        <v>N</v>
      </c>
      <c r="J3243" s="19" t="str">
        <f t="shared" si="551"/>
        <v>N</v>
      </c>
      <c r="K3243" s="19" t="str">
        <f t="shared" si="552"/>
        <v>zzzz</v>
      </c>
      <c r="L3243" s="19" t="str">
        <f t="shared" si="553"/>
        <v/>
      </c>
      <c r="M3243" s="353" t="str">
        <f t="shared" si="554"/>
        <v/>
      </c>
      <c r="N3243" s="356" t="str">
        <f t="shared" si="555"/>
        <v/>
      </c>
      <c r="O3243" s="356" t="str">
        <f t="shared" si="556"/>
        <v/>
      </c>
      <c r="P3243" s="353" t="str">
        <f t="shared" si="557"/>
        <v/>
      </c>
      <c r="Q3243" s="356">
        <f t="shared" si="558"/>
        <v>558</v>
      </c>
      <c r="R3243" s="356">
        <f t="shared" si="559"/>
        <v>2855</v>
      </c>
      <c r="S3243" s="356">
        <f t="shared" si="560"/>
        <v>2855</v>
      </c>
    </row>
    <row r="3244" spans="1:19" ht="13.5" thickBot="1" x14ac:dyDescent="0.25">
      <c r="A3244" s="353"/>
      <c r="B3244" s="353"/>
      <c r="C3244" s="353"/>
      <c r="E3244" s="353"/>
      <c r="F3244" s="353"/>
      <c r="I3244" s="19" t="str">
        <f t="shared" si="550"/>
        <v>N</v>
      </c>
      <c r="J3244" s="19" t="str">
        <f t="shared" si="551"/>
        <v>N</v>
      </c>
      <c r="K3244" s="19" t="str">
        <f t="shared" si="552"/>
        <v>zzzz</v>
      </c>
      <c r="L3244" s="19" t="str">
        <f t="shared" si="553"/>
        <v/>
      </c>
      <c r="M3244" s="353" t="str">
        <f t="shared" si="554"/>
        <v/>
      </c>
      <c r="N3244" s="356" t="str">
        <f t="shared" si="555"/>
        <v/>
      </c>
      <c r="O3244" s="356" t="str">
        <f t="shared" si="556"/>
        <v/>
      </c>
      <c r="P3244" s="353" t="str">
        <f t="shared" si="557"/>
        <v/>
      </c>
      <c r="Q3244" s="356">
        <f t="shared" si="558"/>
        <v>559</v>
      </c>
      <c r="R3244" s="356">
        <f t="shared" si="559"/>
        <v>2856</v>
      </c>
      <c r="S3244" s="356">
        <f t="shared" si="560"/>
        <v>2856</v>
      </c>
    </row>
    <row r="3245" spans="1:19" ht="13.5" thickBot="1" x14ac:dyDescent="0.25">
      <c r="A3245" s="353"/>
      <c r="B3245" s="353"/>
      <c r="C3245" s="353"/>
      <c r="E3245" s="353"/>
      <c r="F3245" s="353"/>
      <c r="I3245" s="19" t="str">
        <f t="shared" si="550"/>
        <v>N</v>
      </c>
      <c r="J3245" s="19" t="str">
        <f t="shared" si="551"/>
        <v>N</v>
      </c>
      <c r="K3245" s="19" t="str">
        <f t="shared" si="552"/>
        <v>zzzz</v>
      </c>
      <c r="L3245" s="19" t="str">
        <f t="shared" si="553"/>
        <v/>
      </c>
      <c r="M3245" s="353" t="str">
        <f t="shared" si="554"/>
        <v/>
      </c>
      <c r="N3245" s="356" t="str">
        <f t="shared" si="555"/>
        <v/>
      </c>
      <c r="O3245" s="356" t="str">
        <f t="shared" si="556"/>
        <v/>
      </c>
      <c r="P3245" s="353" t="str">
        <f t="shared" si="557"/>
        <v/>
      </c>
      <c r="Q3245" s="356">
        <f t="shared" si="558"/>
        <v>560</v>
      </c>
      <c r="R3245" s="356">
        <f t="shared" si="559"/>
        <v>2857</v>
      </c>
      <c r="S3245" s="356">
        <f t="shared" si="560"/>
        <v>2857</v>
      </c>
    </row>
    <row r="3246" spans="1:19" ht="13.5" thickBot="1" x14ac:dyDescent="0.25">
      <c r="A3246" s="353"/>
      <c r="B3246" s="353"/>
      <c r="C3246" s="353"/>
      <c r="E3246" s="353"/>
      <c r="F3246" s="353"/>
      <c r="I3246" s="19" t="str">
        <f t="shared" si="550"/>
        <v>N</v>
      </c>
      <c r="J3246" s="19" t="str">
        <f t="shared" si="551"/>
        <v>N</v>
      </c>
      <c r="K3246" s="19" t="str">
        <f t="shared" si="552"/>
        <v>zzzz</v>
      </c>
      <c r="L3246" s="19" t="str">
        <f t="shared" si="553"/>
        <v/>
      </c>
      <c r="M3246" s="353" t="str">
        <f t="shared" si="554"/>
        <v/>
      </c>
      <c r="N3246" s="356" t="str">
        <f t="shared" si="555"/>
        <v/>
      </c>
      <c r="O3246" s="356" t="str">
        <f t="shared" si="556"/>
        <v/>
      </c>
      <c r="P3246" s="353" t="str">
        <f t="shared" si="557"/>
        <v/>
      </c>
      <c r="Q3246" s="356">
        <f t="shared" si="558"/>
        <v>561</v>
      </c>
      <c r="R3246" s="356">
        <f t="shared" si="559"/>
        <v>2858</v>
      </c>
      <c r="S3246" s="356">
        <f t="shared" si="560"/>
        <v>2858</v>
      </c>
    </row>
    <row r="3247" spans="1:19" ht="13.5" thickBot="1" x14ac:dyDescent="0.25">
      <c r="A3247" s="353"/>
      <c r="B3247" s="353"/>
      <c r="C3247" s="353"/>
      <c r="E3247" s="353"/>
      <c r="F3247" s="353"/>
      <c r="I3247" s="19" t="str">
        <f t="shared" si="550"/>
        <v>N</v>
      </c>
      <c r="J3247" s="19" t="str">
        <f t="shared" si="551"/>
        <v>N</v>
      </c>
      <c r="K3247" s="19" t="str">
        <f t="shared" si="552"/>
        <v>zzzz</v>
      </c>
      <c r="L3247" s="19" t="str">
        <f t="shared" si="553"/>
        <v/>
      </c>
      <c r="M3247" s="353" t="str">
        <f t="shared" si="554"/>
        <v/>
      </c>
      <c r="N3247" s="356" t="str">
        <f t="shared" si="555"/>
        <v/>
      </c>
      <c r="O3247" s="356" t="str">
        <f t="shared" si="556"/>
        <v/>
      </c>
      <c r="P3247" s="353" t="str">
        <f t="shared" si="557"/>
        <v/>
      </c>
      <c r="Q3247" s="356">
        <f t="shared" si="558"/>
        <v>562</v>
      </c>
      <c r="R3247" s="356">
        <f t="shared" si="559"/>
        <v>2859</v>
      </c>
      <c r="S3247" s="356">
        <f t="shared" si="560"/>
        <v>2859</v>
      </c>
    </row>
    <row r="3248" spans="1:19" ht="13.5" thickBot="1" x14ac:dyDescent="0.25">
      <c r="A3248" s="353"/>
      <c r="B3248" s="353"/>
      <c r="C3248" s="353"/>
      <c r="E3248" s="353"/>
      <c r="F3248" s="353"/>
      <c r="I3248" s="19" t="str">
        <f t="shared" si="550"/>
        <v>N</v>
      </c>
      <c r="J3248" s="19" t="str">
        <f t="shared" si="551"/>
        <v>N</v>
      </c>
      <c r="K3248" s="19" t="str">
        <f t="shared" si="552"/>
        <v>zzzz</v>
      </c>
      <c r="L3248" s="19" t="str">
        <f t="shared" si="553"/>
        <v/>
      </c>
      <c r="M3248" s="353" t="str">
        <f t="shared" si="554"/>
        <v/>
      </c>
      <c r="N3248" s="356" t="str">
        <f t="shared" si="555"/>
        <v/>
      </c>
      <c r="O3248" s="356" t="str">
        <f t="shared" si="556"/>
        <v/>
      </c>
      <c r="P3248" s="353" t="str">
        <f t="shared" si="557"/>
        <v/>
      </c>
      <c r="Q3248" s="356">
        <f t="shared" si="558"/>
        <v>563</v>
      </c>
      <c r="R3248" s="356">
        <f t="shared" si="559"/>
        <v>2860</v>
      </c>
      <c r="S3248" s="356">
        <f t="shared" si="560"/>
        <v>2860</v>
      </c>
    </row>
    <row r="3249" spans="1:19" ht="13.5" thickBot="1" x14ac:dyDescent="0.25">
      <c r="A3249" s="353"/>
      <c r="B3249" s="353"/>
      <c r="C3249" s="353"/>
      <c r="E3249" s="353"/>
      <c r="F3249" s="353"/>
      <c r="I3249" s="19" t="str">
        <f t="shared" si="550"/>
        <v>N</v>
      </c>
      <c r="J3249" s="19" t="str">
        <f t="shared" si="551"/>
        <v>N</v>
      </c>
      <c r="K3249" s="19" t="str">
        <f t="shared" si="552"/>
        <v>zzzz</v>
      </c>
      <c r="L3249" s="19" t="str">
        <f t="shared" si="553"/>
        <v/>
      </c>
      <c r="M3249" s="353" t="str">
        <f t="shared" si="554"/>
        <v/>
      </c>
      <c r="N3249" s="356" t="str">
        <f t="shared" si="555"/>
        <v/>
      </c>
      <c r="O3249" s="356" t="str">
        <f t="shared" si="556"/>
        <v/>
      </c>
      <c r="P3249" s="353" t="str">
        <f t="shared" si="557"/>
        <v/>
      </c>
      <c r="Q3249" s="356">
        <f t="shared" si="558"/>
        <v>564</v>
      </c>
      <c r="R3249" s="356">
        <f t="shared" si="559"/>
        <v>2861</v>
      </c>
      <c r="S3249" s="356">
        <f t="shared" si="560"/>
        <v>2861</v>
      </c>
    </row>
    <row r="3250" spans="1:19" ht="13.5" thickBot="1" x14ac:dyDescent="0.25">
      <c r="A3250" s="353"/>
      <c r="B3250" s="353"/>
      <c r="C3250" s="353"/>
      <c r="E3250" s="353"/>
      <c r="F3250" s="353"/>
      <c r="I3250" s="19" t="str">
        <f t="shared" si="550"/>
        <v>N</v>
      </c>
      <c r="J3250" s="19" t="str">
        <f t="shared" si="551"/>
        <v>N</v>
      </c>
      <c r="K3250" s="19" t="str">
        <f t="shared" si="552"/>
        <v>zzzz</v>
      </c>
      <c r="L3250" s="19" t="str">
        <f t="shared" si="553"/>
        <v/>
      </c>
      <c r="M3250" s="353" t="str">
        <f t="shared" si="554"/>
        <v/>
      </c>
      <c r="N3250" s="356" t="str">
        <f t="shared" si="555"/>
        <v/>
      </c>
      <c r="O3250" s="356" t="str">
        <f t="shared" si="556"/>
        <v/>
      </c>
      <c r="P3250" s="353" t="str">
        <f t="shared" si="557"/>
        <v/>
      </c>
      <c r="Q3250" s="356">
        <f t="shared" si="558"/>
        <v>565</v>
      </c>
      <c r="R3250" s="356">
        <f t="shared" si="559"/>
        <v>2862</v>
      </c>
      <c r="S3250" s="356">
        <f t="shared" si="560"/>
        <v>2862</v>
      </c>
    </row>
    <row r="3251" spans="1:19" ht="13.5" thickBot="1" x14ac:dyDescent="0.25">
      <c r="A3251" s="353"/>
      <c r="B3251" s="353"/>
      <c r="C3251" s="353"/>
      <c r="E3251" s="353"/>
      <c r="F3251" s="353"/>
      <c r="I3251" s="19" t="str">
        <f t="shared" si="550"/>
        <v>N</v>
      </c>
      <c r="J3251" s="19" t="str">
        <f t="shared" si="551"/>
        <v>N</v>
      </c>
      <c r="K3251" s="19" t="str">
        <f t="shared" si="552"/>
        <v>zzzz</v>
      </c>
      <c r="L3251" s="19" t="str">
        <f t="shared" si="553"/>
        <v/>
      </c>
      <c r="M3251" s="353" t="str">
        <f t="shared" si="554"/>
        <v/>
      </c>
      <c r="N3251" s="356" t="str">
        <f t="shared" si="555"/>
        <v/>
      </c>
      <c r="O3251" s="356" t="str">
        <f t="shared" si="556"/>
        <v/>
      </c>
      <c r="P3251" s="353" t="str">
        <f t="shared" si="557"/>
        <v/>
      </c>
      <c r="Q3251" s="356">
        <f t="shared" si="558"/>
        <v>566</v>
      </c>
      <c r="R3251" s="356">
        <f t="shared" si="559"/>
        <v>2863</v>
      </c>
      <c r="S3251" s="356">
        <f t="shared" si="560"/>
        <v>2863</v>
      </c>
    </row>
    <row r="3252" spans="1:19" ht="13.5" thickBot="1" x14ac:dyDescent="0.25">
      <c r="A3252" s="353"/>
      <c r="B3252" s="353"/>
      <c r="C3252" s="353"/>
      <c r="E3252" s="353"/>
      <c r="F3252" s="353"/>
      <c r="I3252" s="19" t="str">
        <f t="shared" si="550"/>
        <v>N</v>
      </c>
      <c r="J3252" s="19" t="str">
        <f t="shared" si="551"/>
        <v>N</v>
      </c>
      <c r="K3252" s="19" t="str">
        <f t="shared" si="552"/>
        <v>zzzz</v>
      </c>
      <c r="L3252" s="19" t="str">
        <f t="shared" si="553"/>
        <v/>
      </c>
      <c r="M3252" s="353" t="str">
        <f t="shared" si="554"/>
        <v/>
      </c>
      <c r="N3252" s="356" t="str">
        <f t="shared" si="555"/>
        <v/>
      </c>
      <c r="O3252" s="356" t="str">
        <f t="shared" si="556"/>
        <v/>
      </c>
      <c r="P3252" s="353" t="str">
        <f t="shared" si="557"/>
        <v/>
      </c>
      <c r="Q3252" s="356">
        <f t="shared" si="558"/>
        <v>567</v>
      </c>
      <c r="R3252" s="356">
        <f t="shared" si="559"/>
        <v>2864</v>
      </c>
      <c r="S3252" s="356">
        <f t="shared" si="560"/>
        <v>2864</v>
      </c>
    </row>
    <row r="3253" spans="1:19" ht="13.5" thickBot="1" x14ac:dyDescent="0.25">
      <c r="A3253" s="353"/>
      <c r="B3253" s="353"/>
      <c r="C3253" s="353"/>
      <c r="E3253" s="353"/>
      <c r="F3253" s="353"/>
      <c r="I3253" s="19" t="str">
        <f t="shared" si="550"/>
        <v>N</v>
      </c>
      <c r="J3253" s="19" t="str">
        <f t="shared" si="551"/>
        <v>N</v>
      </c>
      <c r="K3253" s="19" t="str">
        <f t="shared" si="552"/>
        <v>zzzz</v>
      </c>
      <c r="L3253" s="19" t="str">
        <f t="shared" si="553"/>
        <v/>
      </c>
      <c r="M3253" s="353" t="str">
        <f t="shared" si="554"/>
        <v/>
      </c>
      <c r="N3253" s="356" t="str">
        <f t="shared" si="555"/>
        <v/>
      </c>
      <c r="O3253" s="356" t="str">
        <f t="shared" si="556"/>
        <v/>
      </c>
      <c r="P3253" s="353" t="str">
        <f t="shared" si="557"/>
        <v/>
      </c>
      <c r="Q3253" s="356">
        <f t="shared" si="558"/>
        <v>568</v>
      </c>
      <c r="R3253" s="356">
        <f t="shared" si="559"/>
        <v>2865</v>
      </c>
      <c r="S3253" s="356">
        <f t="shared" si="560"/>
        <v>2865</v>
      </c>
    </row>
    <row r="3254" spans="1:19" ht="13.5" thickBot="1" x14ac:dyDescent="0.25">
      <c r="A3254" s="353"/>
      <c r="B3254" s="353"/>
      <c r="C3254" s="353"/>
      <c r="E3254" s="353"/>
      <c r="F3254" s="353"/>
      <c r="I3254" s="19" t="str">
        <f t="shared" si="550"/>
        <v>N</v>
      </c>
      <c r="J3254" s="19" t="str">
        <f t="shared" si="551"/>
        <v>N</v>
      </c>
      <c r="K3254" s="19" t="str">
        <f t="shared" si="552"/>
        <v>zzzz</v>
      </c>
      <c r="L3254" s="19" t="str">
        <f t="shared" si="553"/>
        <v/>
      </c>
      <c r="M3254" s="353" t="str">
        <f t="shared" si="554"/>
        <v/>
      </c>
      <c r="N3254" s="356" t="str">
        <f t="shared" si="555"/>
        <v/>
      </c>
      <c r="O3254" s="356" t="str">
        <f t="shared" si="556"/>
        <v/>
      </c>
      <c r="P3254" s="353" t="str">
        <f t="shared" si="557"/>
        <v/>
      </c>
      <c r="Q3254" s="356">
        <f t="shared" si="558"/>
        <v>569</v>
      </c>
      <c r="R3254" s="356">
        <f t="shared" si="559"/>
        <v>2866</v>
      </c>
      <c r="S3254" s="356">
        <f t="shared" si="560"/>
        <v>2866</v>
      </c>
    </row>
    <row r="3255" spans="1:19" ht="13.5" thickBot="1" x14ac:dyDescent="0.25">
      <c r="A3255" s="353"/>
      <c r="B3255" s="353"/>
      <c r="C3255" s="353"/>
      <c r="E3255" s="353"/>
      <c r="F3255" s="353"/>
      <c r="I3255" s="19" t="str">
        <f t="shared" si="550"/>
        <v>N</v>
      </c>
      <c r="J3255" s="19" t="str">
        <f t="shared" si="551"/>
        <v>N</v>
      </c>
      <c r="K3255" s="19" t="str">
        <f t="shared" si="552"/>
        <v>zzzz</v>
      </c>
      <c r="L3255" s="19" t="str">
        <f t="shared" si="553"/>
        <v/>
      </c>
      <c r="M3255" s="353" t="str">
        <f t="shared" si="554"/>
        <v/>
      </c>
      <c r="N3255" s="356" t="str">
        <f t="shared" si="555"/>
        <v/>
      </c>
      <c r="O3255" s="356" t="str">
        <f t="shared" si="556"/>
        <v/>
      </c>
      <c r="P3255" s="353" t="str">
        <f t="shared" si="557"/>
        <v/>
      </c>
      <c r="Q3255" s="356">
        <f t="shared" si="558"/>
        <v>570</v>
      </c>
      <c r="R3255" s="356">
        <f t="shared" si="559"/>
        <v>2867</v>
      </c>
      <c r="S3255" s="356">
        <f t="shared" si="560"/>
        <v>2867</v>
      </c>
    </row>
    <row r="3256" spans="1:19" ht="13.5" thickBot="1" x14ac:dyDescent="0.25">
      <c r="A3256" s="353"/>
      <c r="B3256" s="353"/>
      <c r="C3256" s="353"/>
      <c r="E3256" s="353"/>
      <c r="F3256" s="353"/>
      <c r="I3256" s="19" t="str">
        <f t="shared" si="550"/>
        <v>N</v>
      </c>
      <c r="J3256" s="19" t="str">
        <f t="shared" si="551"/>
        <v>N</v>
      </c>
      <c r="K3256" s="19" t="str">
        <f t="shared" si="552"/>
        <v>zzzz</v>
      </c>
      <c r="L3256" s="19" t="str">
        <f t="shared" si="553"/>
        <v/>
      </c>
      <c r="M3256" s="353" t="str">
        <f t="shared" si="554"/>
        <v/>
      </c>
      <c r="N3256" s="356" t="str">
        <f t="shared" si="555"/>
        <v/>
      </c>
      <c r="O3256" s="356" t="str">
        <f t="shared" si="556"/>
        <v/>
      </c>
      <c r="P3256" s="353" t="str">
        <f t="shared" si="557"/>
        <v/>
      </c>
      <c r="Q3256" s="356">
        <f t="shared" si="558"/>
        <v>571</v>
      </c>
      <c r="R3256" s="356">
        <f t="shared" si="559"/>
        <v>2868</v>
      </c>
      <c r="S3256" s="356">
        <f t="shared" si="560"/>
        <v>2868</v>
      </c>
    </row>
    <row r="3257" spans="1:19" ht="13.5" thickBot="1" x14ac:dyDescent="0.25">
      <c r="A3257" s="353"/>
      <c r="B3257" s="353"/>
      <c r="C3257" s="353"/>
      <c r="E3257" s="353"/>
      <c r="F3257" s="353"/>
      <c r="I3257" s="19" t="str">
        <f t="shared" si="550"/>
        <v>N</v>
      </c>
      <c r="J3257" s="19" t="str">
        <f t="shared" si="551"/>
        <v>N</v>
      </c>
      <c r="K3257" s="19" t="str">
        <f t="shared" si="552"/>
        <v>zzzz</v>
      </c>
      <c r="L3257" s="19" t="str">
        <f t="shared" si="553"/>
        <v/>
      </c>
      <c r="M3257" s="353" t="str">
        <f t="shared" si="554"/>
        <v/>
      </c>
      <c r="N3257" s="356" t="str">
        <f t="shared" si="555"/>
        <v/>
      </c>
      <c r="O3257" s="356" t="str">
        <f t="shared" si="556"/>
        <v/>
      </c>
      <c r="P3257" s="353" t="str">
        <f t="shared" si="557"/>
        <v/>
      </c>
      <c r="Q3257" s="356">
        <f t="shared" si="558"/>
        <v>572</v>
      </c>
      <c r="R3257" s="356">
        <f t="shared" si="559"/>
        <v>2869</v>
      </c>
      <c r="S3257" s="356">
        <f t="shared" si="560"/>
        <v>2869</v>
      </c>
    </row>
    <row r="3258" spans="1:19" ht="13.5" thickBot="1" x14ac:dyDescent="0.25">
      <c r="A3258" s="353"/>
      <c r="B3258" s="353"/>
      <c r="C3258" s="353"/>
      <c r="E3258" s="353"/>
      <c r="F3258" s="353"/>
      <c r="I3258" s="19" t="str">
        <f t="shared" si="550"/>
        <v>N</v>
      </c>
      <c r="J3258" s="19" t="str">
        <f t="shared" si="551"/>
        <v>N</v>
      </c>
      <c r="K3258" s="19" t="str">
        <f t="shared" si="552"/>
        <v>zzzz</v>
      </c>
      <c r="L3258" s="19" t="str">
        <f t="shared" si="553"/>
        <v/>
      </c>
      <c r="M3258" s="353" t="str">
        <f t="shared" si="554"/>
        <v/>
      </c>
      <c r="N3258" s="356" t="str">
        <f t="shared" si="555"/>
        <v/>
      </c>
      <c r="O3258" s="356" t="str">
        <f t="shared" si="556"/>
        <v/>
      </c>
      <c r="P3258" s="353" t="str">
        <f t="shared" si="557"/>
        <v/>
      </c>
      <c r="Q3258" s="356">
        <f t="shared" si="558"/>
        <v>573</v>
      </c>
      <c r="R3258" s="356">
        <f t="shared" si="559"/>
        <v>2870</v>
      </c>
      <c r="S3258" s="356">
        <f t="shared" si="560"/>
        <v>2870</v>
      </c>
    </row>
    <row r="3259" spans="1:19" ht="13.5" thickBot="1" x14ac:dyDescent="0.25">
      <c r="A3259" s="353"/>
      <c r="B3259" s="353"/>
      <c r="C3259" s="353"/>
      <c r="E3259" s="353"/>
      <c r="F3259" s="353"/>
      <c r="I3259" s="19" t="str">
        <f t="shared" si="550"/>
        <v>N</v>
      </c>
      <c r="J3259" s="19" t="str">
        <f t="shared" si="551"/>
        <v>N</v>
      </c>
      <c r="K3259" s="19" t="str">
        <f t="shared" si="552"/>
        <v>zzzz</v>
      </c>
      <c r="L3259" s="19" t="str">
        <f t="shared" si="553"/>
        <v/>
      </c>
      <c r="M3259" s="353" t="str">
        <f t="shared" si="554"/>
        <v/>
      </c>
      <c r="N3259" s="356" t="str">
        <f t="shared" si="555"/>
        <v/>
      </c>
      <c r="O3259" s="356" t="str">
        <f t="shared" si="556"/>
        <v/>
      </c>
      <c r="P3259" s="353" t="str">
        <f t="shared" si="557"/>
        <v/>
      </c>
      <c r="Q3259" s="356">
        <f t="shared" si="558"/>
        <v>574</v>
      </c>
      <c r="R3259" s="356">
        <f t="shared" si="559"/>
        <v>2871</v>
      </c>
      <c r="S3259" s="356">
        <f t="shared" si="560"/>
        <v>2871</v>
      </c>
    </row>
    <row r="3260" spans="1:19" ht="13.5" thickBot="1" x14ac:dyDescent="0.25">
      <c r="A3260" s="353"/>
      <c r="B3260" s="353"/>
      <c r="C3260" s="353"/>
      <c r="E3260" s="353"/>
      <c r="F3260" s="353"/>
      <c r="I3260" s="19" t="str">
        <f t="shared" si="550"/>
        <v>N</v>
      </c>
      <c r="J3260" s="19" t="str">
        <f t="shared" si="551"/>
        <v>N</v>
      </c>
      <c r="K3260" s="19" t="str">
        <f t="shared" si="552"/>
        <v>zzzz</v>
      </c>
      <c r="L3260" s="19" t="str">
        <f t="shared" si="553"/>
        <v/>
      </c>
      <c r="M3260" s="353" t="str">
        <f t="shared" si="554"/>
        <v/>
      </c>
      <c r="N3260" s="356" t="str">
        <f t="shared" si="555"/>
        <v/>
      </c>
      <c r="O3260" s="356" t="str">
        <f t="shared" si="556"/>
        <v/>
      </c>
      <c r="P3260" s="353" t="str">
        <f t="shared" si="557"/>
        <v/>
      </c>
      <c r="Q3260" s="356">
        <f t="shared" si="558"/>
        <v>575</v>
      </c>
      <c r="R3260" s="356">
        <f t="shared" si="559"/>
        <v>2872</v>
      </c>
      <c r="S3260" s="356">
        <f t="shared" si="560"/>
        <v>2872</v>
      </c>
    </row>
    <row r="3261" spans="1:19" ht="13.5" thickBot="1" x14ac:dyDescent="0.25">
      <c r="A3261" s="353"/>
      <c r="B3261" s="353"/>
      <c r="C3261" s="353"/>
      <c r="E3261" s="353"/>
      <c r="F3261" s="353"/>
      <c r="I3261" s="19" t="str">
        <f t="shared" si="550"/>
        <v>N</v>
      </c>
      <c r="J3261" s="19" t="str">
        <f t="shared" si="551"/>
        <v>N</v>
      </c>
      <c r="K3261" s="19" t="str">
        <f t="shared" si="552"/>
        <v>zzzz</v>
      </c>
      <c r="L3261" s="19" t="str">
        <f t="shared" si="553"/>
        <v/>
      </c>
      <c r="M3261" s="353" t="str">
        <f t="shared" si="554"/>
        <v/>
      </c>
      <c r="N3261" s="356" t="str">
        <f t="shared" si="555"/>
        <v/>
      </c>
      <c r="O3261" s="356" t="str">
        <f t="shared" si="556"/>
        <v/>
      </c>
      <c r="P3261" s="353" t="str">
        <f t="shared" si="557"/>
        <v/>
      </c>
      <c r="Q3261" s="356">
        <f t="shared" si="558"/>
        <v>576</v>
      </c>
      <c r="R3261" s="356">
        <f t="shared" si="559"/>
        <v>2873</v>
      </c>
      <c r="S3261" s="356">
        <f t="shared" si="560"/>
        <v>2873</v>
      </c>
    </row>
    <row r="3262" spans="1:19" ht="13.5" thickBot="1" x14ac:dyDescent="0.25">
      <c r="A3262" s="353"/>
      <c r="B3262" s="353"/>
      <c r="C3262" s="353"/>
      <c r="E3262" s="353"/>
      <c r="F3262" s="353"/>
      <c r="I3262" s="19" t="str">
        <f t="shared" si="550"/>
        <v>N</v>
      </c>
      <c r="J3262" s="19" t="str">
        <f t="shared" si="551"/>
        <v>N</v>
      </c>
      <c r="K3262" s="19" t="str">
        <f t="shared" si="552"/>
        <v>zzzz</v>
      </c>
      <c r="L3262" s="19" t="str">
        <f t="shared" si="553"/>
        <v/>
      </c>
      <c r="M3262" s="353" t="str">
        <f t="shared" si="554"/>
        <v/>
      </c>
      <c r="N3262" s="356" t="str">
        <f t="shared" si="555"/>
        <v/>
      </c>
      <c r="O3262" s="356" t="str">
        <f t="shared" si="556"/>
        <v/>
      </c>
      <c r="P3262" s="353" t="str">
        <f t="shared" si="557"/>
        <v/>
      </c>
      <c r="Q3262" s="356">
        <f t="shared" si="558"/>
        <v>577</v>
      </c>
      <c r="R3262" s="356">
        <f t="shared" si="559"/>
        <v>2874</v>
      </c>
      <c r="S3262" s="356">
        <f t="shared" si="560"/>
        <v>2874</v>
      </c>
    </row>
    <row r="3263" spans="1:19" ht="13.5" thickBot="1" x14ac:dyDescent="0.25">
      <c r="A3263" s="353"/>
      <c r="B3263" s="353"/>
      <c r="C3263" s="353"/>
      <c r="E3263" s="353"/>
      <c r="F3263" s="353"/>
      <c r="I3263" s="19" t="str">
        <f t="shared" si="550"/>
        <v>N</v>
      </c>
      <c r="J3263" s="19" t="str">
        <f t="shared" si="551"/>
        <v>N</v>
      </c>
      <c r="K3263" s="19" t="str">
        <f t="shared" si="552"/>
        <v>zzzz</v>
      </c>
      <c r="L3263" s="19" t="str">
        <f t="shared" si="553"/>
        <v/>
      </c>
      <c r="M3263" s="353" t="str">
        <f t="shared" si="554"/>
        <v/>
      </c>
      <c r="N3263" s="356" t="str">
        <f t="shared" si="555"/>
        <v/>
      </c>
      <c r="O3263" s="356" t="str">
        <f t="shared" si="556"/>
        <v/>
      </c>
      <c r="P3263" s="353" t="str">
        <f t="shared" si="557"/>
        <v/>
      </c>
      <c r="Q3263" s="356">
        <f t="shared" si="558"/>
        <v>578</v>
      </c>
      <c r="R3263" s="356">
        <f t="shared" si="559"/>
        <v>2875</v>
      </c>
      <c r="S3263" s="356">
        <f t="shared" si="560"/>
        <v>2875</v>
      </c>
    </row>
    <row r="3264" spans="1:19" ht="13.5" thickBot="1" x14ac:dyDescent="0.25">
      <c r="A3264" s="353"/>
      <c r="B3264" s="353"/>
      <c r="C3264" s="353"/>
      <c r="E3264" s="353"/>
      <c r="F3264" s="353"/>
      <c r="I3264" s="19" t="str">
        <f t="shared" si="550"/>
        <v>N</v>
      </c>
      <c r="J3264" s="19" t="str">
        <f t="shared" si="551"/>
        <v>N</v>
      </c>
      <c r="K3264" s="19" t="str">
        <f t="shared" si="552"/>
        <v>zzzz</v>
      </c>
      <c r="L3264" s="19" t="str">
        <f t="shared" si="553"/>
        <v/>
      </c>
      <c r="M3264" s="353" t="str">
        <f t="shared" si="554"/>
        <v/>
      </c>
      <c r="N3264" s="356" t="str">
        <f t="shared" si="555"/>
        <v/>
      </c>
      <c r="O3264" s="356" t="str">
        <f t="shared" si="556"/>
        <v/>
      </c>
      <c r="P3264" s="353" t="str">
        <f t="shared" si="557"/>
        <v/>
      </c>
      <c r="Q3264" s="356">
        <f t="shared" si="558"/>
        <v>579</v>
      </c>
      <c r="R3264" s="356">
        <f t="shared" si="559"/>
        <v>2876</v>
      </c>
      <c r="S3264" s="356">
        <f t="shared" si="560"/>
        <v>2876</v>
      </c>
    </row>
    <row r="3265" spans="1:19" ht="13.5" thickBot="1" x14ac:dyDescent="0.25">
      <c r="A3265" s="353"/>
      <c r="B3265" s="353"/>
      <c r="C3265" s="353"/>
      <c r="E3265" s="353"/>
      <c r="F3265" s="353"/>
      <c r="I3265" s="19" t="str">
        <f t="shared" si="550"/>
        <v>N</v>
      </c>
      <c r="J3265" s="19" t="str">
        <f t="shared" si="551"/>
        <v>N</v>
      </c>
      <c r="K3265" s="19" t="str">
        <f t="shared" si="552"/>
        <v>zzzz</v>
      </c>
      <c r="L3265" s="19" t="str">
        <f t="shared" si="553"/>
        <v/>
      </c>
      <c r="M3265" s="353" t="str">
        <f t="shared" si="554"/>
        <v/>
      </c>
      <c r="N3265" s="356" t="str">
        <f t="shared" si="555"/>
        <v/>
      </c>
      <c r="O3265" s="356" t="str">
        <f t="shared" si="556"/>
        <v/>
      </c>
      <c r="P3265" s="353" t="str">
        <f t="shared" si="557"/>
        <v/>
      </c>
      <c r="Q3265" s="356">
        <f t="shared" si="558"/>
        <v>580</v>
      </c>
      <c r="R3265" s="356">
        <f t="shared" si="559"/>
        <v>2877</v>
      </c>
      <c r="S3265" s="356">
        <f t="shared" si="560"/>
        <v>2877</v>
      </c>
    </row>
    <row r="3266" spans="1:19" ht="13.5" thickBot="1" x14ac:dyDescent="0.25">
      <c r="A3266" s="353"/>
      <c r="B3266" s="353"/>
      <c r="C3266" s="353"/>
      <c r="E3266" s="353"/>
      <c r="F3266" s="353"/>
      <c r="I3266" s="19" t="str">
        <f t="shared" ref="I3266:I3329" si="561">IF((LEN(A3266)&gt;2),"J","N")</f>
        <v>N</v>
      </c>
      <c r="J3266" s="19" t="str">
        <f t="shared" ref="J3266:J3329" si="562">IF((D3266&gt;0),"J","N")</f>
        <v>N</v>
      </c>
      <c r="K3266" s="19" t="str">
        <f t="shared" ref="K3266:K3329" si="563">IF((D3266&gt;0),(MID(D3266,1,2)),"zzzz")</f>
        <v>zzzz</v>
      </c>
      <c r="L3266" s="19" t="str">
        <f t="shared" ref="L3266:L3329" si="564">MID(A3266,1,2)</f>
        <v/>
      </c>
      <c r="M3266" s="353" t="str">
        <f t="shared" ref="M3266:M3329" si="565">MID(A3266,3,1)</f>
        <v/>
      </c>
      <c r="N3266" s="356" t="str">
        <f t="shared" ref="N3266:N3329" si="566">IF(A3266=A3267,"",Q3266)</f>
        <v/>
      </c>
      <c r="O3266" s="356" t="str">
        <f t="shared" ref="O3266:O3329" si="567">IF(D3266=D3267,"",R3266)</f>
        <v/>
      </c>
      <c r="P3266" s="353" t="str">
        <f t="shared" ref="P3266:P3329" si="568">IF(K3266=K3267,"",S3266)</f>
        <v/>
      </c>
      <c r="Q3266" s="356">
        <f t="shared" ref="Q3266:Q3329" si="569">IF(A3266=A3265,Q3265+ 1,1)</f>
        <v>581</v>
      </c>
      <c r="R3266" s="356">
        <f t="shared" ref="R3266:R3329" si="570">IF(D3266=D3265,R3265+ 1,1)</f>
        <v>2878</v>
      </c>
      <c r="S3266" s="356">
        <f t="shared" ref="S3266:S3329" si="571">IF(K3266=K3265,S3265+ 1,1)</f>
        <v>2878</v>
      </c>
    </row>
    <row r="3267" spans="1:19" ht="13.5" thickBot="1" x14ac:dyDescent="0.25">
      <c r="A3267" s="353"/>
      <c r="B3267" s="353"/>
      <c r="C3267" s="353"/>
      <c r="E3267" s="353"/>
      <c r="F3267" s="353"/>
      <c r="I3267" s="19" t="str">
        <f t="shared" si="561"/>
        <v>N</v>
      </c>
      <c r="J3267" s="19" t="str">
        <f t="shared" si="562"/>
        <v>N</v>
      </c>
      <c r="K3267" s="19" t="str">
        <f t="shared" si="563"/>
        <v>zzzz</v>
      </c>
      <c r="L3267" s="19" t="str">
        <f t="shared" si="564"/>
        <v/>
      </c>
      <c r="M3267" s="353" t="str">
        <f t="shared" si="565"/>
        <v/>
      </c>
      <c r="N3267" s="356" t="str">
        <f t="shared" si="566"/>
        <v/>
      </c>
      <c r="O3267" s="356" t="str">
        <f t="shared" si="567"/>
        <v/>
      </c>
      <c r="P3267" s="353" t="str">
        <f t="shared" si="568"/>
        <v/>
      </c>
      <c r="Q3267" s="356">
        <f t="shared" si="569"/>
        <v>582</v>
      </c>
      <c r="R3267" s="356">
        <f t="shared" si="570"/>
        <v>2879</v>
      </c>
      <c r="S3267" s="356">
        <f t="shared" si="571"/>
        <v>2879</v>
      </c>
    </row>
    <row r="3268" spans="1:19" ht="13.5" thickBot="1" x14ac:dyDescent="0.25">
      <c r="A3268" s="353"/>
      <c r="B3268" s="353"/>
      <c r="C3268" s="353"/>
      <c r="E3268" s="353"/>
      <c r="F3268" s="353"/>
      <c r="I3268" s="19" t="str">
        <f t="shared" si="561"/>
        <v>N</v>
      </c>
      <c r="J3268" s="19" t="str">
        <f t="shared" si="562"/>
        <v>N</v>
      </c>
      <c r="K3268" s="19" t="str">
        <f t="shared" si="563"/>
        <v>zzzz</v>
      </c>
      <c r="L3268" s="19" t="str">
        <f t="shared" si="564"/>
        <v/>
      </c>
      <c r="M3268" s="353" t="str">
        <f t="shared" si="565"/>
        <v/>
      </c>
      <c r="N3268" s="356" t="str">
        <f t="shared" si="566"/>
        <v/>
      </c>
      <c r="O3268" s="356" t="str">
        <f t="shared" si="567"/>
        <v/>
      </c>
      <c r="P3268" s="353" t="str">
        <f t="shared" si="568"/>
        <v/>
      </c>
      <c r="Q3268" s="356">
        <f t="shared" si="569"/>
        <v>583</v>
      </c>
      <c r="R3268" s="356">
        <f t="shared" si="570"/>
        <v>2880</v>
      </c>
      <c r="S3268" s="356">
        <f t="shared" si="571"/>
        <v>2880</v>
      </c>
    </row>
    <row r="3269" spans="1:19" ht="13.5" thickBot="1" x14ac:dyDescent="0.25">
      <c r="A3269" s="353"/>
      <c r="B3269" s="353"/>
      <c r="C3269" s="353"/>
      <c r="E3269" s="353"/>
      <c r="F3269" s="353"/>
      <c r="I3269" s="19" t="str">
        <f t="shared" si="561"/>
        <v>N</v>
      </c>
      <c r="J3269" s="19" t="str">
        <f t="shared" si="562"/>
        <v>N</v>
      </c>
      <c r="K3269" s="19" t="str">
        <f t="shared" si="563"/>
        <v>zzzz</v>
      </c>
      <c r="L3269" s="19" t="str">
        <f t="shared" si="564"/>
        <v/>
      </c>
      <c r="M3269" s="353" t="str">
        <f t="shared" si="565"/>
        <v/>
      </c>
      <c r="N3269" s="356" t="str">
        <f t="shared" si="566"/>
        <v/>
      </c>
      <c r="O3269" s="356" t="str">
        <f t="shared" si="567"/>
        <v/>
      </c>
      <c r="P3269" s="353" t="str">
        <f t="shared" si="568"/>
        <v/>
      </c>
      <c r="Q3269" s="356">
        <f t="shared" si="569"/>
        <v>584</v>
      </c>
      <c r="R3269" s="356">
        <f t="shared" si="570"/>
        <v>2881</v>
      </c>
      <c r="S3269" s="356">
        <f t="shared" si="571"/>
        <v>2881</v>
      </c>
    </row>
    <row r="3270" spans="1:19" ht="13.5" thickBot="1" x14ac:dyDescent="0.25">
      <c r="A3270" s="353"/>
      <c r="B3270" s="353"/>
      <c r="C3270" s="353"/>
      <c r="E3270" s="353"/>
      <c r="F3270" s="353"/>
      <c r="I3270" s="19" t="str">
        <f t="shared" si="561"/>
        <v>N</v>
      </c>
      <c r="J3270" s="19" t="str">
        <f t="shared" si="562"/>
        <v>N</v>
      </c>
      <c r="K3270" s="19" t="str">
        <f t="shared" si="563"/>
        <v>zzzz</v>
      </c>
      <c r="L3270" s="19" t="str">
        <f t="shared" si="564"/>
        <v/>
      </c>
      <c r="M3270" s="353" t="str">
        <f t="shared" si="565"/>
        <v/>
      </c>
      <c r="N3270" s="356" t="str">
        <f t="shared" si="566"/>
        <v/>
      </c>
      <c r="O3270" s="356" t="str">
        <f t="shared" si="567"/>
        <v/>
      </c>
      <c r="P3270" s="353" t="str">
        <f t="shared" si="568"/>
        <v/>
      </c>
      <c r="Q3270" s="356">
        <f t="shared" si="569"/>
        <v>585</v>
      </c>
      <c r="R3270" s="356">
        <f t="shared" si="570"/>
        <v>2882</v>
      </c>
      <c r="S3270" s="356">
        <f t="shared" si="571"/>
        <v>2882</v>
      </c>
    </row>
    <row r="3271" spans="1:19" ht="13.5" thickBot="1" x14ac:dyDescent="0.25">
      <c r="A3271" s="353"/>
      <c r="B3271" s="353"/>
      <c r="C3271" s="353"/>
      <c r="E3271" s="353"/>
      <c r="F3271" s="353"/>
      <c r="I3271" s="19" t="str">
        <f t="shared" si="561"/>
        <v>N</v>
      </c>
      <c r="J3271" s="19" t="str">
        <f t="shared" si="562"/>
        <v>N</v>
      </c>
      <c r="K3271" s="19" t="str">
        <f t="shared" si="563"/>
        <v>zzzz</v>
      </c>
      <c r="L3271" s="19" t="str">
        <f t="shared" si="564"/>
        <v/>
      </c>
      <c r="M3271" s="353" t="str">
        <f t="shared" si="565"/>
        <v/>
      </c>
      <c r="N3271" s="356" t="str">
        <f t="shared" si="566"/>
        <v/>
      </c>
      <c r="O3271" s="356" t="str">
        <f t="shared" si="567"/>
        <v/>
      </c>
      <c r="P3271" s="353" t="str">
        <f t="shared" si="568"/>
        <v/>
      </c>
      <c r="Q3271" s="356">
        <f t="shared" si="569"/>
        <v>586</v>
      </c>
      <c r="R3271" s="356">
        <f t="shared" si="570"/>
        <v>2883</v>
      </c>
      <c r="S3271" s="356">
        <f t="shared" si="571"/>
        <v>2883</v>
      </c>
    </row>
    <row r="3272" spans="1:19" ht="13.5" thickBot="1" x14ac:dyDescent="0.25">
      <c r="A3272" s="353"/>
      <c r="B3272" s="353"/>
      <c r="C3272" s="353"/>
      <c r="E3272" s="353"/>
      <c r="F3272" s="353"/>
      <c r="I3272" s="19" t="str">
        <f t="shared" si="561"/>
        <v>N</v>
      </c>
      <c r="J3272" s="19" t="str">
        <f t="shared" si="562"/>
        <v>N</v>
      </c>
      <c r="K3272" s="19" t="str">
        <f t="shared" si="563"/>
        <v>zzzz</v>
      </c>
      <c r="L3272" s="19" t="str">
        <f t="shared" si="564"/>
        <v/>
      </c>
      <c r="M3272" s="353" t="str">
        <f t="shared" si="565"/>
        <v/>
      </c>
      <c r="N3272" s="356" t="str">
        <f t="shared" si="566"/>
        <v/>
      </c>
      <c r="O3272" s="356" t="str">
        <f t="shared" si="567"/>
        <v/>
      </c>
      <c r="P3272" s="353" t="str">
        <f t="shared" si="568"/>
        <v/>
      </c>
      <c r="Q3272" s="356">
        <f t="shared" si="569"/>
        <v>587</v>
      </c>
      <c r="R3272" s="356">
        <f t="shared" si="570"/>
        <v>2884</v>
      </c>
      <c r="S3272" s="356">
        <f t="shared" si="571"/>
        <v>2884</v>
      </c>
    </row>
    <row r="3273" spans="1:19" ht="13.5" thickBot="1" x14ac:dyDescent="0.25">
      <c r="A3273" s="353"/>
      <c r="B3273" s="353"/>
      <c r="C3273" s="353"/>
      <c r="E3273" s="353"/>
      <c r="F3273" s="353"/>
      <c r="I3273" s="19" t="str">
        <f t="shared" si="561"/>
        <v>N</v>
      </c>
      <c r="J3273" s="19" t="str">
        <f t="shared" si="562"/>
        <v>N</v>
      </c>
      <c r="K3273" s="19" t="str">
        <f t="shared" si="563"/>
        <v>zzzz</v>
      </c>
      <c r="L3273" s="19" t="str">
        <f t="shared" si="564"/>
        <v/>
      </c>
      <c r="M3273" s="353" t="str">
        <f t="shared" si="565"/>
        <v/>
      </c>
      <c r="N3273" s="356" t="str">
        <f t="shared" si="566"/>
        <v/>
      </c>
      <c r="O3273" s="356" t="str">
        <f t="shared" si="567"/>
        <v/>
      </c>
      <c r="P3273" s="353" t="str">
        <f t="shared" si="568"/>
        <v/>
      </c>
      <c r="Q3273" s="356">
        <f t="shared" si="569"/>
        <v>588</v>
      </c>
      <c r="R3273" s="356">
        <f t="shared" si="570"/>
        <v>2885</v>
      </c>
      <c r="S3273" s="356">
        <f t="shared" si="571"/>
        <v>2885</v>
      </c>
    </row>
    <row r="3274" spans="1:19" ht="13.5" thickBot="1" x14ac:dyDescent="0.25">
      <c r="A3274" s="353"/>
      <c r="B3274" s="353"/>
      <c r="C3274" s="353"/>
      <c r="E3274" s="353"/>
      <c r="F3274" s="353"/>
      <c r="I3274" s="19" t="str">
        <f t="shared" si="561"/>
        <v>N</v>
      </c>
      <c r="J3274" s="19" t="str">
        <f t="shared" si="562"/>
        <v>N</v>
      </c>
      <c r="K3274" s="19" t="str">
        <f t="shared" si="563"/>
        <v>zzzz</v>
      </c>
      <c r="L3274" s="19" t="str">
        <f t="shared" si="564"/>
        <v/>
      </c>
      <c r="M3274" s="353" t="str">
        <f t="shared" si="565"/>
        <v/>
      </c>
      <c r="N3274" s="356" t="str">
        <f t="shared" si="566"/>
        <v/>
      </c>
      <c r="O3274" s="356" t="str">
        <f t="shared" si="567"/>
        <v/>
      </c>
      <c r="P3274" s="353" t="str">
        <f t="shared" si="568"/>
        <v/>
      </c>
      <c r="Q3274" s="356">
        <f t="shared" si="569"/>
        <v>589</v>
      </c>
      <c r="R3274" s="356">
        <f t="shared" si="570"/>
        <v>2886</v>
      </c>
      <c r="S3274" s="356">
        <f t="shared" si="571"/>
        <v>2886</v>
      </c>
    </row>
    <row r="3275" spans="1:19" ht="13.5" thickBot="1" x14ac:dyDescent="0.25">
      <c r="A3275" s="353"/>
      <c r="B3275" s="353"/>
      <c r="C3275" s="353"/>
      <c r="E3275" s="353"/>
      <c r="F3275" s="353"/>
      <c r="I3275" s="19" t="str">
        <f t="shared" si="561"/>
        <v>N</v>
      </c>
      <c r="J3275" s="19" t="str">
        <f t="shared" si="562"/>
        <v>N</v>
      </c>
      <c r="K3275" s="19" t="str">
        <f t="shared" si="563"/>
        <v>zzzz</v>
      </c>
      <c r="L3275" s="19" t="str">
        <f t="shared" si="564"/>
        <v/>
      </c>
      <c r="M3275" s="353" t="str">
        <f t="shared" si="565"/>
        <v/>
      </c>
      <c r="N3275" s="356" t="str">
        <f t="shared" si="566"/>
        <v/>
      </c>
      <c r="O3275" s="356" t="str">
        <f t="shared" si="567"/>
        <v/>
      </c>
      <c r="P3275" s="353" t="str">
        <f t="shared" si="568"/>
        <v/>
      </c>
      <c r="Q3275" s="356">
        <f t="shared" si="569"/>
        <v>590</v>
      </c>
      <c r="R3275" s="356">
        <f t="shared" si="570"/>
        <v>2887</v>
      </c>
      <c r="S3275" s="356">
        <f t="shared" si="571"/>
        <v>2887</v>
      </c>
    </row>
    <row r="3276" spans="1:19" ht="13.5" thickBot="1" x14ac:dyDescent="0.25">
      <c r="A3276" s="353"/>
      <c r="B3276" s="353"/>
      <c r="C3276" s="353"/>
      <c r="E3276" s="353"/>
      <c r="F3276" s="353"/>
      <c r="I3276" s="19" t="str">
        <f t="shared" si="561"/>
        <v>N</v>
      </c>
      <c r="J3276" s="19" t="str">
        <f t="shared" si="562"/>
        <v>N</v>
      </c>
      <c r="K3276" s="19" t="str">
        <f t="shared" si="563"/>
        <v>zzzz</v>
      </c>
      <c r="L3276" s="19" t="str">
        <f t="shared" si="564"/>
        <v/>
      </c>
      <c r="M3276" s="353" t="str">
        <f t="shared" si="565"/>
        <v/>
      </c>
      <c r="N3276" s="356" t="str">
        <f t="shared" si="566"/>
        <v/>
      </c>
      <c r="O3276" s="356" t="str">
        <f t="shared" si="567"/>
        <v/>
      </c>
      <c r="P3276" s="353" t="str">
        <f t="shared" si="568"/>
        <v/>
      </c>
      <c r="Q3276" s="356">
        <f t="shared" si="569"/>
        <v>591</v>
      </c>
      <c r="R3276" s="356">
        <f t="shared" si="570"/>
        <v>2888</v>
      </c>
      <c r="S3276" s="356">
        <f t="shared" si="571"/>
        <v>2888</v>
      </c>
    </row>
    <row r="3277" spans="1:19" ht="13.5" thickBot="1" x14ac:dyDescent="0.25">
      <c r="A3277" s="353"/>
      <c r="B3277" s="353"/>
      <c r="C3277" s="353"/>
      <c r="E3277" s="353"/>
      <c r="F3277" s="353"/>
      <c r="I3277" s="19" t="str">
        <f t="shared" si="561"/>
        <v>N</v>
      </c>
      <c r="J3277" s="19" t="str">
        <f t="shared" si="562"/>
        <v>N</v>
      </c>
      <c r="K3277" s="19" t="str">
        <f t="shared" si="563"/>
        <v>zzzz</v>
      </c>
      <c r="L3277" s="19" t="str">
        <f t="shared" si="564"/>
        <v/>
      </c>
      <c r="M3277" s="353" t="str">
        <f t="shared" si="565"/>
        <v/>
      </c>
      <c r="N3277" s="356" t="str">
        <f t="shared" si="566"/>
        <v/>
      </c>
      <c r="O3277" s="356" t="str">
        <f t="shared" si="567"/>
        <v/>
      </c>
      <c r="P3277" s="353" t="str">
        <f t="shared" si="568"/>
        <v/>
      </c>
      <c r="Q3277" s="356">
        <f t="shared" si="569"/>
        <v>592</v>
      </c>
      <c r="R3277" s="356">
        <f t="shared" si="570"/>
        <v>2889</v>
      </c>
      <c r="S3277" s="356">
        <f t="shared" si="571"/>
        <v>2889</v>
      </c>
    </row>
    <row r="3278" spans="1:19" ht="13.5" thickBot="1" x14ac:dyDescent="0.25">
      <c r="A3278" s="353"/>
      <c r="B3278" s="353"/>
      <c r="C3278" s="353"/>
      <c r="E3278" s="353"/>
      <c r="F3278" s="353"/>
      <c r="I3278" s="19" t="str">
        <f t="shared" si="561"/>
        <v>N</v>
      </c>
      <c r="J3278" s="19" t="str">
        <f t="shared" si="562"/>
        <v>N</v>
      </c>
      <c r="K3278" s="19" t="str">
        <f t="shared" si="563"/>
        <v>zzzz</v>
      </c>
      <c r="L3278" s="19" t="str">
        <f t="shared" si="564"/>
        <v/>
      </c>
      <c r="M3278" s="353" t="str">
        <f t="shared" si="565"/>
        <v/>
      </c>
      <c r="N3278" s="356" t="str">
        <f t="shared" si="566"/>
        <v/>
      </c>
      <c r="O3278" s="356" t="str">
        <f t="shared" si="567"/>
        <v/>
      </c>
      <c r="P3278" s="353" t="str">
        <f t="shared" si="568"/>
        <v/>
      </c>
      <c r="Q3278" s="356">
        <f t="shared" si="569"/>
        <v>593</v>
      </c>
      <c r="R3278" s="356">
        <f t="shared" si="570"/>
        <v>2890</v>
      </c>
      <c r="S3278" s="356">
        <f t="shared" si="571"/>
        <v>2890</v>
      </c>
    </row>
    <row r="3279" spans="1:19" ht="13.5" thickBot="1" x14ac:dyDescent="0.25">
      <c r="A3279" s="353"/>
      <c r="B3279" s="353"/>
      <c r="C3279" s="353"/>
      <c r="E3279" s="353"/>
      <c r="F3279" s="353"/>
      <c r="I3279" s="19" t="str">
        <f t="shared" si="561"/>
        <v>N</v>
      </c>
      <c r="J3279" s="19" t="str">
        <f t="shared" si="562"/>
        <v>N</v>
      </c>
      <c r="K3279" s="19" t="str">
        <f t="shared" si="563"/>
        <v>zzzz</v>
      </c>
      <c r="L3279" s="19" t="str">
        <f t="shared" si="564"/>
        <v/>
      </c>
      <c r="M3279" s="353" t="str">
        <f t="shared" si="565"/>
        <v/>
      </c>
      <c r="N3279" s="356" t="str">
        <f t="shared" si="566"/>
        <v/>
      </c>
      <c r="O3279" s="356" t="str">
        <f t="shared" si="567"/>
        <v/>
      </c>
      <c r="P3279" s="353" t="str">
        <f t="shared" si="568"/>
        <v/>
      </c>
      <c r="Q3279" s="356">
        <f t="shared" si="569"/>
        <v>594</v>
      </c>
      <c r="R3279" s="356">
        <f t="shared" si="570"/>
        <v>2891</v>
      </c>
      <c r="S3279" s="356">
        <f t="shared" si="571"/>
        <v>2891</v>
      </c>
    </row>
    <row r="3280" spans="1:19" ht="13.5" thickBot="1" x14ac:dyDescent="0.25">
      <c r="A3280" s="353"/>
      <c r="B3280" s="353"/>
      <c r="C3280" s="353"/>
      <c r="E3280" s="353"/>
      <c r="F3280" s="353"/>
      <c r="I3280" s="19" t="str">
        <f t="shared" si="561"/>
        <v>N</v>
      </c>
      <c r="J3280" s="19" t="str">
        <f t="shared" si="562"/>
        <v>N</v>
      </c>
      <c r="K3280" s="19" t="str">
        <f t="shared" si="563"/>
        <v>zzzz</v>
      </c>
      <c r="L3280" s="19" t="str">
        <f t="shared" si="564"/>
        <v/>
      </c>
      <c r="M3280" s="353" t="str">
        <f t="shared" si="565"/>
        <v/>
      </c>
      <c r="N3280" s="356" t="str">
        <f t="shared" si="566"/>
        <v/>
      </c>
      <c r="O3280" s="356" t="str">
        <f t="shared" si="567"/>
        <v/>
      </c>
      <c r="P3280" s="353" t="str">
        <f t="shared" si="568"/>
        <v/>
      </c>
      <c r="Q3280" s="356">
        <f t="shared" si="569"/>
        <v>595</v>
      </c>
      <c r="R3280" s="356">
        <f t="shared" si="570"/>
        <v>2892</v>
      </c>
      <c r="S3280" s="356">
        <f t="shared" si="571"/>
        <v>2892</v>
      </c>
    </row>
    <row r="3281" spans="1:19" ht="13.5" thickBot="1" x14ac:dyDescent="0.25">
      <c r="A3281" s="353"/>
      <c r="B3281" s="353"/>
      <c r="C3281" s="353"/>
      <c r="E3281" s="353"/>
      <c r="F3281" s="353"/>
      <c r="I3281" s="19" t="str">
        <f t="shared" si="561"/>
        <v>N</v>
      </c>
      <c r="J3281" s="19" t="str">
        <f t="shared" si="562"/>
        <v>N</v>
      </c>
      <c r="K3281" s="19" t="str">
        <f t="shared" si="563"/>
        <v>zzzz</v>
      </c>
      <c r="L3281" s="19" t="str">
        <f t="shared" si="564"/>
        <v/>
      </c>
      <c r="M3281" s="353" t="str">
        <f t="shared" si="565"/>
        <v/>
      </c>
      <c r="N3281" s="356" t="str">
        <f t="shared" si="566"/>
        <v/>
      </c>
      <c r="O3281" s="356" t="str">
        <f t="shared" si="567"/>
        <v/>
      </c>
      <c r="P3281" s="353" t="str">
        <f t="shared" si="568"/>
        <v/>
      </c>
      <c r="Q3281" s="356">
        <f t="shared" si="569"/>
        <v>596</v>
      </c>
      <c r="R3281" s="356">
        <f t="shared" si="570"/>
        <v>2893</v>
      </c>
      <c r="S3281" s="356">
        <f t="shared" si="571"/>
        <v>2893</v>
      </c>
    </row>
    <row r="3282" spans="1:19" ht="13.5" thickBot="1" x14ac:dyDescent="0.25">
      <c r="A3282" s="353"/>
      <c r="B3282" s="353"/>
      <c r="C3282" s="353"/>
      <c r="E3282" s="353"/>
      <c r="F3282" s="353"/>
      <c r="I3282" s="19" t="str">
        <f t="shared" si="561"/>
        <v>N</v>
      </c>
      <c r="J3282" s="19" t="str">
        <f t="shared" si="562"/>
        <v>N</v>
      </c>
      <c r="K3282" s="19" t="str">
        <f t="shared" si="563"/>
        <v>zzzz</v>
      </c>
      <c r="L3282" s="19" t="str">
        <f t="shared" si="564"/>
        <v/>
      </c>
      <c r="M3282" s="353" t="str">
        <f t="shared" si="565"/>
        <v/>
      </c>
      <c r="N3282" s="356" t="str">
        <f t="shared" si="566"/>
        <v/>
      </c>
      <c r="O3282" s="356" t="str">
        <f t="shared" si="567"/>
        <v/>
      </c>
      <c r="P3282" s="353" t="str">
        <f t="shared" si="568"/>
        <v/>
      </c>
      <c r="Q3282" s="356">
        <f t="shared" si="569"/>
        <v>597</v>
      </c>
      <c r="R3282" s="356">
        <f t="shared" si="570"/>
        <v>2894</v>
      </c>
      <c r="S3282" s="356">
        <f t="shared" si="571"/>
        <v>2894</v>
      </c>
    </row>
    <row r="3283" spans="1:19" ht="13.5" thickBot="1" x14ac:dyDescent="0.25">
      <c r="A3283" s="353"/>
      <c r="B3283" s="353"/>
      <c r="C3283" s="353"/>
      <c r="E3283" s="353"/>
      <c r="F3283" s="353"/>
      <c r="I3283" s="19" t="str">
        <f t="shared" si="561"/>
        <v>N</v>
      </c>
      <c r="J3283" s="19" t="str">
        <f t="shared" si="562"/>
        <v>N</v>
      </c>
      <c r="K3283" s="19" t="str">
        <f t="shared" si="563"/>
        <v>zzzz</v>
      </c>
      <c r="L3283" s="19" t="str">
        <f t="shared" si="564"/>
        <v/>
      </c>
      <c r="M3283" s="353" t="str">
        <f t="shared" si="565"/>
        <v/>
      </c>
      <c r="N3283" s="356" t="str">
        <f t="shared" si="566"/>
        <v/>
      </c>
      <c r="O3283" s="356" t="str">
        <f t="shared" si="567"/>
        <v/>
      </c>
      <c r="P3283" s="353" t="str">
        <f t="shared" si="568"/>
        <v/>
      </c>
      <c r="Q3283" s="356">
        <f t="shared" si="569"/>
        <v>598</v>
      </c>
      <c r="R3283" s="356">
        <f t="shared" si="570"/>
        <v>2895</v>
      </c>
      <c r="S3283" s="356">
        <f t="shared" si="571"/>
        <v>2895</v>
      </c>
    </row>
    <row r="3284" spans="1:19" ht="13.5" thickBot="1" x14ac:dyDescent="0.25">
      <c r="A3284" s="353"/>
      <c r="B3284" s="353"/>
      <c r="C3284" s="353"/>
      <c r="E3284" s="353"/>
      <c r="F3284" s="353"/>
      <c r="I3284" s="19" t="str">
        <f t="shared" si="561"/>
        <v>N</v>
      </c>
      <c r="J3284" s="19" t="str">
        <f t="shared" si="562"/>
        <v>N</v>
      </c>
      <c r="K3284" s="19" t="str">
        <f t="shared" si="563"/>
        <v>zzzz</v>
      </c>
      <c r="L3284" s="19" t="str">
        <f t="shared" si="564"/>
        <v/>
      </c>
      <c r="M3284" s="353" t="str">
        <f t="shared" si="565"/>
        <v/>
      </c>
      <c r="N3284" s="356" t="str">
        <f t="shared" si="566"/>
        <v/>
      </c>
      <c r="O3284" s="356" t="str">
        <f t="shared" si="567"/>
        <v/>
      </c>
      <c r="P3284" s="353" t="str">
        <f t="shared" si="568"/>
        <v/>
      </c>
      <c r="Q3284" s="356">
        <f t="shared" si="569"/>
        <v>599</v>
      </c>
      <c r="R3284" s="356">
        <f t="shared" si="570"/>
        <v>2896</v>
      </c>
      <c r="S3284" s="356">
        <f t="shared" si="571"/>
        <v>2896</v>
      </c>
    </row>
    <row r="3285" spans="1:19" ht="13.5" thickBot="1" x14ac:dyDescent="0.25">
      <c r="A3285" s="353"/>
      <c r="B3285" s="353"/>
      <c r="C3285" s="353"/>
      <c r="E3285" s="353"/>
      <c r="F3285" s="353"/>
      <c r="I3285" s="19" t="str">
        <f t="shared" si="561"/>
        <v>N</v>
      </c>
      <c r="J3285" s="19" t="str">
        <f t="shared" si="562"/>
        <v>N</v>
      </c>
      <c r="K3285" s="19" t="str">
        <f t="shared" si="563"/>
        <v>zzzz</v>
      </c>
      <c r="L3285" s="19" t="str">
        <f t="shared" si="564"/>
        <v/>
      </c>
      <c r="M3285" s="353" t="str">
        <f t="shared" si="565"/>
        <v/>
      </c>
      <c r="N3285" s="356" t="str">
        <f t="shared" si="566"/>
        <v/>
      </c>
      <c r="O3285" s="356" t="str">
        <f t="shared" si="567"/>
        <v/>
      </c>
      <c r="P3285" s="353" t="str">
        <f t="shared" si="568"/>
        <v/>
      </c>
      <c r="Q3285" s="356">
        <f t="shared" si="569"/>
        <v>600</v>
      </c>
      <c r="R3285" s="356">
        <f t="shared" si="570"/>
        <v>2897</v>
      </c>
      <c r="S3285" s="356">
        <f t="shared" si="571"/>
        <v>2897</v>
      </c>
    </row>
    <row r="3286" spans="1:19" ht="13.5" thickBot="1" x14ac:dyDescent="0.25">
      <c r="A3286" s="353"/>
      <c r="B3286" s="353"/>
      <c r="C3286" s="353"/>
      <c r="E3286" s="353"/>
      <c r="F3286" s="353"/>
      <c r="I3286" s="19" t="str">
        <f t="shared" si="561"/>
        <v>N</v>
      </c>
      <c r="J3286" s="19" t="str">
        <f t="shared" si="562"/>
        <v>N</v>
      </c>
      <c r="K3286" s="19" t="str">
        <f t="shared" si="563"/>
        <v>zzzz</v>
      </c>
      <c r="L3286" s="19" t="str">
        <f t="shared" si="564"/>
        <v/>
      </c>
      <c r="M3286" s="353" t="str">
        <f t="shared" si="565"/>
        <v/>
      </c>
      <c r="N3286" s="356" t="str">
        <f t="shared" si="566"/>
        <v/>
      </c>
      <c r="O3286" s="356" t="str">
        <f t="shared" si="567"/>
        <v/>
      </c>
      <c r="P3286" s="353" t="str">
        <f t="shared" si="568"/>
        <v/>
      </c>
      <c r="Q3286" s="356">
        <f t="shared" si="569"/>
        <v>601</v>
      </c>
      <c r="R3286" s="356">
        <f t="shared" si="570"/>
        <v>2898</v>
      </c>
      <c r="S3286" s="356">
        <f t="shared" si="571"/>
        <v>2898</v>
      </c>
    </row>
    <row r="3287" spans="1:19" ht="13.5" thickBot="1" x14ac:dyDescent="0.25">
      <c r="A3287" s="353"/>
      <c r="B3287" s="353"/>
      <c r="C3287" s="353"/>
      <c r="E3287" s="353"/>
      <c r="F3287" s="353"/>
      <c r="I3287" s="19" t="str">
        <f t="shared" si="561"/>
        <v>N</v>
      </c>
      <c r="J3287" s="19" t="str">
        <f t="shared" si="562"/>
        <v>N</v>
      </c>
      <c r="K3287" s="19" t="str">
        <f t="shared" si="563"/>
        <v>zzzz</v>
      </c>
      <c r="L3287" s="19" t="str">
        <f t="shared" si="564"/>
        <v/>
      </c>
      <c r="M3287" s="353" t="str">
        <f t="shared" si="565"/>
        <v/>
      </c>
      <c r="N3287" s="356" t="str">
        <f t="shared" si="566"/>
        <v/>
      </c>
      <c r="O3287" s="356" t="str">
        <f t="shared" si="567"/>
        <v/>
      </c>
      <c r="P3287" s="353" t="str">
        <f t="shared" si="568"/>
        <v/>
      </c>
      <c r="Q3287" s="356">
        <f t="shared" si="569"/>
        <v>602</v>
      </c>
      <c r="R3287" s="356">
        <f t="shared" si="570"/>
        <v>2899</v>
      </c>
      <c r="S3287" s="356">
        <f t="shared" si="571"/>
        <v>2899</v>
      </c>
    </row>
    <row r="3288" spans="1:19" ht="13.5" thickBot="1" x14ac:dyDescent="0.25">
      <c r="A3288" s="353"/>
      <c r="B3288" s="353"/>
      <c r="C3288" s="353"/>
      <c r="E3288" s="353"/>
      <c r="F3288" s="353"/>
      <c r="I3288" s="19" t="str">
        <f t="shared" si="561"/>
        <v>N</v>
      </c>
      <c r="J3288" s="19" t="str">
        <f t="shared" si="562"/>
        <v>N</v>
      </c>
      <c r="K3288" s="19" t="str">
        <f t="shared" si="563"/>
        <v>zzzz</v>
      </c>
      <c r="L3288" s="19" t="str">
        <f t="shared" si="564"/>
        <v/>
      </c>
      <c r="M3288" s="353" t="str">
        <f t="shared" si="565"/>
        <v/>
      </c>
      <c r="N3288" s="356" t="str">
        <f t="shared" si="566"/>
        <v/>
      </c>
      <c r="O3288" s="356" t="str">
        <f t="shared" si="567"/>
        <v/>
      </c>
      <c r="P3288" s="353" t="str">
        <f t="shared" si="568"/>
        <v/>
      </c>
      <c r="Q3288" s="356">
        <f t="shared" si="569"/>
        <v>603</v>
      </c>
      <c r="R3288" s="356">
        <f t="shared" si="570"/>
        <v>2900</v>
      </c>
      <c r="S3288" s="356">
        <f t="shared" si="571"/>
        <v>2900</v>
      </c>
    </row>
    <row r="3289" spans="1:19" ht="13.5" thickBot="1" x14ac:dyDescent="0.25">
      <c r="A3289" s="353"/>
      <c r="B3289" s="353"/>
      <c r="C3289" s="353"/>
      <c r="E3289" s="353"/>
      <c r="F3289" s="353"/>
      <c r="I3289" s="19" t="str">
        <f t="shared" si="561"/>
        <v>N</v>
      </c>
      <c r="J3289" s="19" t="str">
        <f t="shared" si="562"/>
        <v>N</v>
      </c>
      <c r="K3289" s="19" t="str">
        <f t="shared" si="563"/>
        <v>zzzz</v>
      </c>
      <c r="L3289" s="19" t="str">
        <f t="shared" si="564"/>
        <v/>
      </c>
      <c r="M3289" s="353" t="str">
        <f t="shared" si="565"/>
        <v/>
      </c>
      <c r="N3289" s="356" t="str">
        <f t="shared" si="566"/>
        <v/>
      </c>
      <c r="O3289" s="356" t="str">
        <f t="shared" si="567"/>
        <v/>
      </c>
      <c r="P3289" s="353" t="str">
        <f t="shared" si="568"/>
        <v/>
      </c>
      <c r="Q3289" s="356">
        <f t="shared" si="569"/>
        <v>604</v>
      </c>
      <c r="R3289" s="356">
        <f t="shared" si="570"/>
        <v>2901</v>
      </c>
      <c r="S3289" s="356">
        <f t="shared" si="571"/>
        <v>2901</v>
      </c>
    </row>
    <row r="3290" spans="1:19" ht="13.5" thickBot="1" x14ac:dyDescent="0.25">
      <c r="A3290" s="353"/>
      <c r="B3290" s="353"/>
      <c r="C3290" s="353"/>
      <c r="E3290" s="353"/>
      <c r="F3290" s="353"/>
      <c r="I3290" s="19" t="str">
        <f t="shared" si="561"/>
        <v>N</v>
      </c>
      <c r="J3290" s="19" t="str">
        <f t="shared" si="562"/>
        <v>N</v>
      </c>
      <c r="K3290" s="19" t="str">
        <f t="shared" si="563"/>
        <v>zzzz</v>
      </c>
      <c r="L3290" s="19" t="str">
        <f t="shared" si="564"/>
        <v/>
      </c>
      <c r="M3290" s="353" t="str">
        <f t="shared" si="565"/>
        <v/>
      </c>
      <c r="N3290" s="356" t="str">
        <f t="shared" si="566"/>
        <v/>
      </c>
      <c r="O3290" s="356" t="str">
        <f t="shared" si="567"/>
        <v/>
      </c>
      <c r="P3290" s="353" t="str">
        <f t="shared" si="568"/>
        <v/>
      </c>
      <c r="Q3290" s="356">
        <f t="shared" si="569"/>
        <v>605</v>
      </c>
      <c r="R3290" s="356">
        <f t="shared" si="570"/>
        <v>2902</v>
      </c>
      <c r="S3290" s="356">
        <f t="shared" si="571"/>
        <v>2902</v>
      </c>
    </row>
    <row r="3291" spans="1:19" ht="13.5" thickBot="1" x14ac:dyDescent="0.25">
      <c r="A3291" s="353"/>
      <c r="B3291" s="353"/>
      <c r="C3291" s="353"/>
      <c r="E3291" s="353"/>
      <c r="F3291" s="353"/>
      <c r="I3291" s="19" t="str">
        <f t="shared" si="561"/>
        <v>N</v>
      </c>
      <c r="J3291" s="19" t="str">
        <f t="shared" si="562"/>
        <v>N</v>
      </c>
      <c r="K3291" s="19" t="str">
        <f t="shared" si="563"/>
        <v>zzzz</v>
      </c>
      <c r="L3291" s="19" t="str">
        <f t="shared" si="564"/>
        <v/>
      </c>
      <c r="M3291" s="353" t="str">
        <f t="shared" si="565"/>
        <v/>
      </c>
      <c r="N3291" s="356" t="str">
        <f t="shared" si="566"/>
        <v/>
      </c>
      <c r="O3291" s="356" t="str">
        <f t="shared" si="567"/>
        <v/>
      </c>
      <c r="P3291" s="353" t="str">
        <f t="shared" si="568"/>
        <v/>
      </c>
      <c r="Q3291" s="356">
        <f t="shared" si="569"/>
        <v>606</v>
      </c>
      <c r="R3291" s="356">
        <f t="shared" si="570"/>
        <v>2903</v>
      </c>
      <c r="S3291" s="356">
        <f t="shared" si="571"/>
        <v>2903</v>
      </c>
    </row>
    <row r="3292" spans="1:19" ht="13.5" thickBot="1" x14ac:dyDescent="0.25">
      <c r="A3292" s="353"/>
      <c r="B3292" s="353"/>
      <c r="C3292" s="353"/>
      <c r="E3292" s="353"/>
      <c r="F3292" s="353"/>
      <c r="I3292" s="19" t="str">
        <f t="shared" si="561"/>
        <v>N</v>
      </c>
      <c r="J3292" s="19" t="str">
        <f t="shared" si="562"/>
        <v>N</v>
      </c>
      <c r="K3292" s="19" t="str">
        <f t="shared" si="563"/>
        <v>zzzz</v>
      </c>
      <c r="L3292" s="19" t="str">
        <f t="shared" si="564"/>
        <v/>
      </c>
      <c r="M3292" s="353" t="str">
        <f t="shared" si="565"/>
        <v/>
      </c>
      <c r="N3292" s="356" t="str">
        <f t="shared" si="566"/>
        <v/>
      </c>
      <c r="O3292" s="356" t="str">
        <f t="shared" si="567"/>
        <v/>
      </c>
      <c r="P3292" s="353" t="str">
        <f t="shared" si="568"/>
        <v/>
      </c>
      <c r="Q3292" s="356">
        <f t="shared" si="569"/>
        <v>607</v>
      </c>
      <c r="R3292" s="356">
        <f t="shared" si="570"/>
        <v>2904</v>
      </c>
      <c r="S3292" s="356">
        <f t="shared" si="571"/>
        <v>2904</v>
      </c>
    </row>
    <row r="3293" spans="1:19" ht="13.5" thickBot="1" x14ac:dyDescent="0.25">
      <c r="A3293" s="353"/>
      <c r="B3293" s="353"/>
      <c r="C3293" s="353"/>
      <c r="E3293" s="353"/>
      <c r="F3293" s="353"/>
      <c r="I3293" s="19" t="str">
        <f t="shared" si="561"/>
        <v>N</v>
      </c>
      <c r="J3293" s="19" t="str">
        <f t="shared" si="562"/>
        <v>N</v>
      </c>
      <c r="K3293" s="19" t="str">
        <f t="shared" si="563"/>
        <v>zzzz</v>
      </c>
      <c r="L3293" s="19" t="str">
        <f t="shared" si="564"/>
        <v/>
      </c>
      <c r="M3293" s="353" t="str">
        <f t="shared" si="565"/>
        <v/>
      </c>
      <c r="N3293" s="356" t="str">
        <f t="shared" si="566"/>
        <v/>
      </c>
      <c r="O3293" s="356" t="str">
        <f t="shared" si="567"/>
        <v/>
      </c>
      <c r="P3293" s="353" t="str">
        <f t="shared" si="568"/>
        <v/>
      </c>
      <c r="Q3293" s="356">
        <f t="shared" si="569"/>
        <v>608</v>
      </c>
      <c r="R3293" s="356">
        <f t="shared" si="570"/>
        <v>2905</v>
      </c>
      <c r="S3293" s="356">
        <f t="shared" si="571"/>
        <v>2905</v>
      </c>
    </row>
    <row r="3294" spans="1:19" ht="13.5" thickBot="1" x14ac:dyDescent="0.25">
      <c r="A3294" s="353"/>
      <c r="B3294" s="353"/>
      <c r="C3294" s="353"/>
      <c r="E3294" s="353"/>
      <c r="F3294" s="353"/>
      <c r="I3294" s="19" t="str">
        <f t="shared" si="561"/>
        <v>N</v>
      </c>
      <c r="J3294" s="19" t="str">
        <f t="shared" si="562"/>
        <v>N</v>
      </c>
      <c r="K3294" s="19" t="str">
        <f t="shared" si="563"/>
        <v>zzzz</v>
      </c>
      <c r="L3294" s="19" t="str">
        <f t="shared" si="564"/>
        <v/>
      </c>
      <c r="M3294" s="353" t="str">
        <f t="shared" si="565"/>
        <v/>
      </c>
      <c r="N3294" s="356" t="str">
        <f t="shared" si="566"/>
        <v/>
      </c>
      <c r="O3294" s="356" t="str">
        <f t="shared" si="567"/>
        <v/>
      </c>
      <c r="P3294" s="353" t="str">
        <f t="shared" si="568"/>
        <v/>
      </c>
      <c r="Q3294" s="356">
        <f t="shared" si="569"/>
        <v>609</v>
      </c>
      <c r="R3294" s="356">
        <f t="shared" si="570"/>
        <v>2906</v>
      </c>
      <c r="S3294" s="356">
        <f t="shared" si="571"/>
        <v>2906</v>
      </c>
    </row>
    <row r="3295" spans="1:19" ht="13.5" thickBot="1" x14ac:dyDescent="0.25">
      <c r="A3295" s="353"/>
      <c r="B3295" s="353"/>
      <c r="C3295" s="353"/>
      <c r="E3295" s="353"/>
      <c r="F3295" s="353"/>
      <c r="I3295" s="19" t="str">
        <f t="shared" si="561"/>
        <v>N</v>
      </c>
      <c r="J3295" s="19" t="str">
        <f t="shared" si="562"/>
        <v>N</v>
      </c>
      <c r="K3295" s="19" t="str">
        <f t="shared" si="563"/>
        <v>zzzz</v>
      </c>
      <c r="L3295" s="19" t="str">
        <f t="shared" si="564"/>
        <v/>
      </c>
      <c r="M3295" s="353" t="str">
        <f t="shared" si="565"/>
        <v/>
      </c>
      <c r="N3295" s="356" t="str">
        <f t="shared" si="566"/>
        <v/>
      </c>
      <c r="O3295" s="356" t="str">
        <f t="shared" si="567"/>
        <v/>
      </c>
      <c r="P3295" s="353" t="str">
        <f t="shared" si="568"/>
        <v/>
      </c>
      <c r="Q3295" s="356">
        <f t="shared" si="569"/>
        <v>610</v>
      </c>
      <c r="R3295" s="356">
        <f t="shared" si="570"/>
        <v>2907</v>
      </c>
      <c r="S3295" s="356">
        <f t="shared" si="571"/>
        <v>2907</v>
      </c>
    </row>
    <row r="3296" spans="1:19" ht="13.5" thickBot="1" x14ac:dyDescent="0.25">
      <c r="A3296" s="353"/>
      <c r="B3296" s="353"/>
      <c r="C3296" s="353"/>
      <c r="E3296" s="353"/>
      <c r="F3296" s="353"/>
      <c r="I3296" s="19" t="str">
        <f t="shared" si="561"/>
        <v>N</v>
      </c>
      <c r="J3296" s="19" t="str">
        <f t="shared" si="562"/>
        <v>N</v>
      </c>
      <c r="K3296" s="19" t="str">
        <f t="shared" si="563"/>
        <v>zzzz</v>
      </c>
      <c r="L3296" s="19" t="str">
        <f t="shared" si="564"/>
        <v/>
      </c>
      <c r="M3296" s="353" t="str">
        <f t="shared" si="565"/>
        <v/>
      </c>
      <c r="N3296" s="356" t="str">
        <f t="shared" si="566"/>
        <v/>
      </c>
      <c r="O3296" s="356" t="str">
        <f t="shared" si="567"/>
        <v/>
      </c>
      <c r="P3296" s="353" t="str">
        <f t="shared" si="568"/>
        <v/>
      </c>
      <c r="Q3296" s="356">
        <f t="shared" si="569"/>
        <v>611</v>
      </c>
      <c r="R3296" s="356">
        <f t="shared" si="570"/>
        <v>2908</v>
      </c>
      <c r="S3296" s="356">
        <f t="shared" si="571"/>
        <v>2908</v>
      </c>
    </row>
    <row r="3297" spans="1:19" ht="13.5" thickBot="1" x14ac:dyDescent="0.25">
      <c r="A3297" s="353"/>
      <c r="B3297" s="353"/>
      <c r="C3297" s="353"/>
      <c r="E3297" s="353"/>
      <c r="F3297" s="353"/>
      <c r="I3297" s="19" t="str">
        <f t="shared" si="561"/>
        <v>N</v>
      </c>
      <c r="J3297" s="19" t="str">
        <f t="shared" si="562"/>
        <v>N</v>
      </c>
      <c r="K3297" s="19" t="str">
        <f t="shared" si="563"/>
        <v>zzzz</v>
      </c>
      <c r="L3297" s="19" t="str">
        <f t="shared" si="564"/>
        <v/>
      </c>
      <c r="M3297" s="353" t="str">
        <f t="shared" si="565"/>
        <v/>
      </c>
      <c r="N3297" s="356" t="str">
        <f t="shared" si="566"/>
        <v/>
      </c>
      <c r="O3297" s="356" t="str">
        <f t="shared" si="567"/>
        <v/>
      </c>
      <c r="P3297" s="353" t="str">
        <f t="shared" si="568"/>
        <v/>
      </c>
      <c r="Q3297" s="356">
        <f t="shared" si="569"/>
        <v>612</v>
      </c>
      <c r="R3297" s="356">
        <f t="shared" si="570"/>
        <v>2909</v>
      </c>
      <c r="S3297" s="356">
        <f t="shared" si="571"/>
        <v>2909</v>
      </c>
    </row>
    <row r="3298" spans="1:19" ht="13.5" thickBot="1" x14ac:dyDescent="0.25">
      <c r="A3298" s="353"/>
      <c r="B3298" s="353"/>
      <c r="C3298" s="353"/>
      <c r="E3298" s="353"/>
      <c r="F3298" s="353"/>
      <c r="I3298" s="19" t="str">
        <f t="shared" si="561"/>
        <v>N</v>
      </c>
      <c r="J3298" s="19" t="str">
        <f t="shared" si="562"/>
        <v>N</v>
      </c>
      <c r="K3298" s="19" t="str">
        <f t="shared" si="563"/>
        <v>zzzz</v>
      </c>
      <c r="L3298" s="19" t="str">
        <f t="shared" si="564"/>
        <v/>
      </c>
      <c r="M3298" s="353" t="str">
        <f t="shared" si="565"/>
        <v/>
      </c>
      <c r="N3298" s="356" t="str">
        <f t="shared" si="566"/>
        <v/>
      </c>
      <c r="O3298" s="356" t="str">
        <f t="shared" si="567"/>
        <v/>
      </c>
      <c r="P3298" s="353" t="str">
        <f t="shared" si="568"/>
        <v/>
      </c>
      <c r="Q3298" s="356">
        <f t="shared" si="569"/>
        <v>613</v>
      </c>
      <c r="R3298" s="356">
        <f t="shared" si="570"/>
        <v>2910</v>
      </c>
      <c r="S3298" s="356">
        <f t="shared" si="571"/>
        <v>2910</v>
      </c>
    </row>
    <row r="3299" spans="1:19" ht="13.5" thickBot="1" x14ac:dyDescent="0.25">
      <c r="A3299" s="353"/>
      <c r="B3299" s="353"/>
      <c r="C3299" s="353"/>
      <c r="E3299" s="353"/>
      <c r="F3299" s="353"/>
      <c r="I3299" s="19" t="str">
        <f t="shared" si="561"/>
        <v>N</v>
      </c>
      <c r="J3299" s="19" t="str">
        <f t="shared" si="562"/>
        <v>N</v>
      </c>
      <c r="K3299" s="19" t="str">
        <f t="shared" si="563"/>
        <v>zzzz</v>
      </c>
      <c r="L3299" s="19" t="str">
        <f t="shared" si="564"/>
        <v/>
      </c>
      <c r="M3299" s="353" t="str">
        <f t="shared" si="565"/>
        <v/>
      </c>
      <c r="N3299" s="356" t="str">
        <f t="shared" si="566"/>
        <v/>
      </c>
      <c r="O3299" s="356" t="str">
        <f t="shared" si="567"/>
        <v/>
      </c>
      <c r="P3299" s="353" t="str">
        <f t="shared" si="568"/>
        <v/>
      </c>
      <c r="Q3299" s="356">
        <f t="shared" si="569"/>
        <v>614</v>
      </c>
      <c r="R3299" s="356">
        <f t="shared" si="570"/>
        <v>2911</v>
      </c>
      <c r="S3299" s="356">
        <f t="shared" si="571"/>
        <v>2911</v>
      </c>
    </row>
    <row r="3300" spans="1:19" ht="13.5" thickBot="1" x14ac:dyDescent="0.25">
      <c r="A3300" s="353"/>
      <c r="B3300" s="353"/>
      <c r="C3300" s="353"/>
      <c r="E3300" s="353"/>
      <c r="F3300" s="353"/>
      <c r="I3300" s="19" t="str">
        <f t="shared" si="561"/>
        <v>N</v>
      </c>
      <c r="J3300" s="19" t="str">
        <f t="shared" si="562"/>
        <v>N</v>
      </c>
      <c r="K3300" s="19" t="str">
        <f t="shared" si="563"/>
        <v>zzzz</v>
      </c>
      <c r="L3300" s="19" t="str">
        <f t="shared" si="564"/>
        <v/>
      </c>
      <c r="M3300" s="353" t="str">
        <f t="shared" si="565"/>
        <v/>
      </c>
      <c r="N3300" s="356" t="str">
        <f t="shared" si="566"/>
        <v/>
      </c>
      <c r="O3300" s="356" t="str">
        <f t="shared" si="567"/>
        <v/>
      </c>
      <c r="P3300" s="353" t="str">
        <f t="shared" si="568"/>
        <v/>
      </c>
      <c r="Q3300" s="356">
        <f t="shared" si="569"/>
        <v>615</v>
      </c>
      <c r="R3300" s="356">
        <f t="shared" si="570"/>
        <v>2912</v>
      </c>
      <c r="S3300" s="356">
        <f t="shared" si="571"/>
        <v>2912</v>
      </c>
    </row>
    <row r="3301" spans="1:19" ht="13.5" thickBot="1" x14ac:dyDescent="0.25">
      <c r="A3301" s="353"/>
      <c r="B3301" s="353"/>
      <c r="C3301" s="353"/>
      <c r="E3301" s="353"/>
      <c r="F3301" s="353"/>
      <c r="I3301" s="19" t="str">
        <f t="shared" si="561"/>
        <v>N</v>
      </c>
      <c r="J3301" s="19" t="str">
        <f t="shared" si="562"/>
        <v>N</v>
      </c>
      <c r="K3301" s="19" t="str">
        <f t="shared" si="563"/>
        <v>zzzz</v>
      </c>
      <c r="L3301" s="19" t="str">
        <f t="shared" si="564"/>
        <v/>
      </c>
      <c r="M3301" s="353" t="str">
        <f t="shared" si="565"/>
        <v/>
      </c>
      <c r="N3301" s="356" t="str">
        <f t="shared" si="566"/>
        <v/>
      </c>
      <c r="O3301" s="356" t="str">
        <f t="shared" si="567"/>
        <v/>
      </c>
      <c r="P3301" s="353" t="str">
        <f t="shared" si="568"/>
        <v/>
      </c>
      <c r="Q3301" s="356">
        <f t="shared" si="569"/>
        <v>616</v>
      </c>
      <c r="R3301" s="356">
        <f t="shared" si="570"/>
        <v>2913</v>
      </c>
      <c r="S3301" s="356">
        <f t="shared" si="571"/>
        <v>2913</v>
      </c>
    </row>
    <row r="3302" spans="1:19" ht="13.5" thickBot="1" x14ac:dyDescent="0.25">
      <c r="A3302" s="353"/>
      <c r="B3302" s="353"/>
      <c r="C3302" s="353"/>
      <c r="E3302" s="353"/>
      <c r="F3302" s="353"/>
      <c r="I3302" s="19" t="str">
        <f t="shared" si="561"/>
        <v>N</v>
      </c>
      <c r="J3302" s="19" t="str">
        <f t="shared" si="562"/>
        <v>N</v>
      </c>
      <c r="K3302" s="19" t="str">
        <f t="shared" si="563"/>
        <v>zzzz</v>
      </c>
      <c r="L3302" s="19" t="str">
        <f t="shared" si="564"/>
        <v/>
      </c>
      <c r="M3302" s="353" t="str">
        <f t="shared" si="565"/>
        <v/>
      </c>
      <c r="N3302" s="356" t="str">
        <f t="shared" si="566"/>
        <v/>
      </c>
      <c r="O3302" s="356" t="str">
        <f t="shared" si="567"/>
        <v/>
      </c>
      <c r="P3302" s="353" t="str">
        <f t="shared" si="568"/>
        <v/>
      </c>
      <c r="Q3302" s="356">
        <f t="shared" si="569"/>
        <v>617</v>
      </c>
      <c r="R3302" s="356">
        <f t="shared" si="570"/>
        <v>2914</v>
      </c>
      <c r="S3302" s="356">
        <f t="shared" si="571"/>
        <v>2914</v>
      </c>
    </row>
    <row r="3303" spans="1:19" ht="13.5" thickBot="1" x14ac:dyDescent="0.25">
      <c r="A3303" s="353"/>
      <c r="B3303" s="353"/>
      <c r="C3303" s="353"/>
      <c r="E3303" s="353"/>
      <c r="F3303" s="353"/>
      <c r="I3303" s="19" t="str">
        <f t="shared" si="561"/>
        <v>N</v>
      </c>
      <c r="J3303" s="19" t="str">
        <f t="shared" si="562"/>
        <v>N</v>
      </c>
      <c r="K3303" s="19" t="str">
        <f t="shared" si="563"/>
        <v>zzzz</v>
      </c>
      <c r="L3303" s="19" t="str">
        <f t="shared" si="564"/>
        <v/>
      </c>
      <c r="M3303" s="353" t="str">
        <f t="shared" si="565"/>
        <v/>
      </c>
      <c r="N3303" s="356" t="str">
        <f t="shared" si="566"/>
        <v/>
      </c>
      <c r="O3303" s="356" t="str">
        <f t="shared" si="567"/>
        <v/>
      </c>
      <c r="P3303" s="353" t="str">
        <f t="shared" si="568"/>
        <v/>
      </c>
      <c r="Q3303" s="356">
        <f t="shared" si="569"/>
        <v>618</v>
      </c>
      <c r="R3303" s="356">
        <f t="shared" si="570"/>
        <v>2915</v>
      </c>
      <c r="S3303" s="356">
        <f t="shared" si="571"/>
        <v>2915</v>
      </c>
    </row>
    <row r="3304" spans="1:19" ht="13.5" thickBot="1" x14ac:dyDescent="0.25">
      <c r="A3304" s="353"/>
      <c r="B3304" s="353"/>
      <c r="C3304" s="353"/>
      <c r="E3304" s="353"/>
      <c r="F3304" s="353"/>
      <c r="I3304" s="19" t="str">
        <f t="shared" si="561"/>
        <v>N</v>
      </c>
      <c r="J3304" s="19" t="str">
        <f t="shared" si="562"/>
        <v>N</v>
      </c>
      <c r="K3304" s="19" t="str">
        <f t="shared" si="563"/>
        <v>zzzz</v>
      </c>
      <c r="L3304" s="19" t="str">
        <f t="shared" si="564"/>
        <v/>
      </c>
      <c r="M3304" s="353" t="str">
        <f t="shared" si="565"/>
        <v/>
      </c>
      <c r="N3304" s="356" t="str">
        <f t="shared" si="566"/>
        <v/>
      </c>
      <c r="O3304" s="356" t="str">
        <f t="shared" si="567"/>
        <v/>
      </c>
      <c r="P3304" s="353" t="str">
        <f t="shared" si="568"/>
        <v/>
      </c>
      <c r="Q3304" s="356">
        <f t="shared" si="569"/>
        <v>619</v>
      </c>
      <c r="R3304" s="356">
        <f t="shared" si="570"/>
        <v>2916</v>
      </c>
      <c r="S3304" s="356">
        <f t="shared" si="571"/>
        <v>2916</v>
      </c>
    </row>
    <row r="3305" spans="1:19" ht="13.5" thickBot="1" x14ac:dyDescent="0.25">
      <c r="A3305" s="353"/>
      <c r="B3305" s="353"/>
      <c r="C3305" s="353"/>
      <c r="E3305" s="353"/>
      <c r="F3305" s="353"/>
      <c r="I3305" s="19" t="str">
        <f t="shared" si="561"/>
        <v>N</v>
      </c>
      <c r="J3305" s="19" t="str">
        <f t="shared" si="562"/>
        <v>N</v>
      </c>
      <c r="K3305" s="19" t="str">
        <f t="shared" si="563"/>
        <v>zzzz</v>
      </c>
      <c r="L3305" s="19" t="str">
        <f t="shared" si="564"/>
        <v/>
      </c>
      <c r="M3305" s="353" t="str">
        <f t="shared" si="565"/>
        <v/>
      </c>
      <c r="N3305" s="356" t="str">
        <f t="shared" si="566"/>
        <v/>
      </c>
      <c r="O3305" s="356" t="str">
        <f t="shared" si="567"/>
        <v/>
      </c>
      <c r="P3305" s="353" t="str">
        <f t="shared" si="568"/>
        <v/>
      </c>
      <c r="Q3305" s="356">
        <f t="shared" si="569"/>
        <v>620</v>
      </c>
      <c r="R3305" s="356">
        <f t="shared" si="570"/>
        <v>2917</v>
      </c>
      <c r="S3305" s="356">
        <f t="shared" si="571"/>
        <v>2917</v>
      </c>
    </row>
    <row r="3306" spans="1:19" ht="13.5" thickBot="1" x14ac:dyDescent="0.25">
      <c r="A3306" s="353"/>
      <c r="B3306" s="353"/>
      <c r="C3306" s="353"/>
      <c r="E3306" s="353"/>
      <c r="F3306" s="353"/>
      <c r="I3306" s="19" t="str">
        <f t="shared" si="561"/>
        <v>N</v>
      </c>
      <c r="J3306" s="19" t="str">
        <f t="shared" si="562"/>
        <v>N</v>
      </c>
      <c r="K3306" s="19" t="str">
        <f t="shared" si="563"/>
        <v>zzzz</v>
      </c>
      <c r="L3306" s="19" t="str">
        <f t="shared" si="564"/>
        <v/>
      </c>
      <c r="M3306" s="353" t="str">
        <f t="shared" si="565"/>
        <v/>
      </c>
      <c r="N3306" s="356" t="str">
        <f t="shared" si="566"/>
        <v/>
      </c>
      <c r="O3306" s="356" t="str">
        <f t="shared" si="567"/>
        <v/>
      </c>
      <c r="P3306" s="353" t="str">
        <f t="shared" si="568"/>
        <v/>
      </c>
      <c r="Q3306" s="356">
        <f t="shared" si="569"/>
        <v>621</v>
      </c>
      <c r="R3306" s="356">
        <f t="shared" si="570"/>
        <v>2918</v>
      </c>
      <c r="S3306" s="356">
        <f t="shared" si="571"/>
        <v>2918</v>
      </c>
    </row>
    <row r="3307" spans="1:19" ht="13.5" thickBot="1" x14ac:dyDescent="0.25">
      <c r="A3307" s="353"/>
      <c r="B3307" s="353"/>
      <c r="C3307" s="353"/>
      <c r="E3307" s="353"/>
      <c r="F3307" s="353"/>
      <c r="I3307" s="19" t="str">
        <f t="shared" si="561"/>
        <v>N</v>
      </c>
      <c r="J3307" s="19" t="str">
        <f t="shared" si="562"/>
        <v>N</v>
      </c>
      <c r="K3307" s="19" t="str">
        <f t="shared" si="563"/>
        <v>zzzz</v>
      </c>
      <c r="L3307" s="19" t="str">
        <f t="shared" si="564"/>
        <v/>
      </c>
      <c r="M3307" s="19" t="str">
        <f t="shared" si="565"/>
        <v/>
      </c>
      <c r="N3307" s="355" t="str">
        <f t="shared" si="566"/>
        <v/>
      </c>
      <c r="O3307" s="355" t="str">
        <f t="shared" si="567"/>
        <v/>
      </c>
      <c r="P3307" s="19" t="str">
        <f t="shared" si="568"/>
        <v/>
      </c>
      <c r="Q3307" s="355">
        <f t="shared" si="569"/>
        <v>622</v>
      </c>
      <c r="R3307" s="355">
        <f t="shared" si="570"/>
        <v>2919</v>
      </c>
      <c r="S3307" s="355">
        <f t="shared" si="571"/>
        <v>2919</v>
      </c>
    </row>
    <row r="3308" spans="1:19" ht="13.5" thickBot="1" x14ac:dyDescent="0.25">
      <c r="A3308" s="19"/>
      <c r="B3308" s="19"/>
      <c r="C3308" s="19"/>
      <c r="E3308" s="353"/>
      <c r="F3308" s="19"/>
      <c r="I3308" s="19" t="str">
        <f t="shared" si="561"/>
        <v>N</v>
      </c>
      <c r="J3308" s="19" t="str">
        <f t="shared" si="562"/>
        <v>N</v>
      </c>
      <c r="K3308" s="19" t="str">
        <f t="shared" si="563"/>
        <v>zzzz</v>
      </c>
      <c r="L3308" s="19" t="str">
        <f t="shared" si="564"/>
        <v/>
      </c>
      <c r="M3308" s="19" t="str">
        <f t="shared" si="565"/>
        <v/>
      </c>
      <c r="N3308" s="355" t="str">
        <f t="shared" si="566"/>
        <v/>
      </c>
      <c r="O3308" s="355" t="str">
        <f t="shared" si="567"/>
        <v/>
      </c>
      <c r="P3308" s="19" t="str">
        <f t="shared" si="568"/>
        <v/>
      </c>
      <c r="Q3308" s="355">
        <f t="shared" si="569"/>
        <v>623</v>
      </c>
      <c r="R3308" s="355">
        <f t="shared" si="570"/>
        <v>2920</v>
      </c>
      <c r="S3308" s="355">
        <f t="shared" si="571"/>
        <v>2920</v>
      </c>
    </row>
    <row r="3309" spans="1:19" ht="13.5" thickBot="1" x14ac:dyDescent="0.25">
      <c r="A3309" s="19"/>
      <c r="B3309" s="19"/>
      <c r="C3309" s="19"/>
      <c r="E3309" s="353"/>
      <c r="F3309" s="19"/>
      <c r="I3309" s="19" t="str">
        <f t="shared" si="561"/>
        <v>N</v>
      </c>
      <c r="J3309" s="19" t="str">
        <f t="shared" si="562"/>
        <v>N</v>
      </c>
      <c r="K3309" s="19" t="str">
        <f t="shared" si="563"/>
        <v>zzzz</v>
      </c>
      <c r="L3309" s="19" t="str">
        <f t="shared" si="564"/>
        <v/>
      </c>
      <c r="M3309" s="19" t="str">
        <f t="shared" si="565"/>
        <v/>
      </c>
      <c r="N3309" s="355" t="str">
        <f t="shared" si="566"/>
        <v/>
      </c>
      <c r="O3309" s="355" t="str">
        <f t="shared" si="567"/>
        <v/>
      </c>
      <c r="P3309" s="19" t="str">
        <f t="shared" si="568"/>
        <v/>
      </c>
      <c r="Q3309" s="355">
        <f t="shared" si="569"/>
        <v>624</v>
      </c>
      <c r="R3309" s="355">
        <f t="shared" si="570"/>
        <v>2921</v>
      </c>
      <c r="S3309" s="355">
        <f t="shared" si="571"/>
        <v>2921</v>
      </c>
    </row>
    <row r="3310" spans="1:19" ht="13.5" thickBot="1" x14ac:dyDescent="0.25">
      <c r="A3310" s="19"/>
      <c r="B3310" s="19"/>
      <c r="C3310" s="19"/>
      <c r="E3310" s="353"/>
      <c r="F3310" s="19"/>
      <c r="I3310" s="19" t="str">
        <f t="shared" si="561"/>
        <v>N</v>
      </c>
      <c r="J3310" s="19" t="str">
        <f t="shared" si="562"/>
        <v>N</v>
      </c>
      <c r="K3310" s="19" t="str">
        <f t="shared" si="563"/>
        <v>zzzz</v>
      </c>
      <c r="L3310" s="19" t="str">
        <f t="shared" si="564"/>
        <v/>
      </c>
      <c r="M3310" s="19" t="str">
        <f t="shared" si="565"/>
        <v/>
      </c>
      <c r="N3310" s="355" t="str">
        <f t="shared" si="566"/>
        <v/>
      </c>
      <c r="O3310" s="355" t="str">
        <f t="shared" si="567"/>
        <v/>
      </c>
      <c r="P3310" s="19" t="str">
        <f t="shared" si="568"/>
        <v/>
      </c>
      <c r="Q3310" s="355">
        <f t="shared" si="569"/>
        <v>625</v>
      </c>
      <c r="R3310" s="355">
        <f t="shared" si="570"/>
        <v>2922</v>
      </c>
      <c r="S3310" s="355">
        <f t="shared" si="571"/>
        <v>2922</v>
      </c>
    </row>
    <row r="3311" spans="1:19" ht="13.5" thickBot="1" x14ac:dyDescent="0.25">
      <c r="A3311" s="19"/>
      <c r="B3311" s="19"/>
      <c r="C3311" s="19"/>
      <c r="E3311" s="353"/>
      <c r="F3311" s="19"/>
      <c r="I3311" s="19" t="str">
        <f t="shared" si="561"/>
        <v>N</v>
      </c>
      <c r="J3311" s="19" t="str">
        <f t="shared" si="562"/>
        <v>N</v>
      </c>
      <c r="K3311" s="19" t="str">
        <f t="shared" si="563"/>
        <v>zzzz</v>
      </c>
      <c r="L3311" s="19" t="str">
        <f t="shared" si="564"/>
        <v/>
      </c>
      <c r="M3311" s="19" t="str">
        <f t="shared" si="565"/>
        <v/>
      </c>
      <c r="N3311" s="355" t="str">
        <f t="shared" si="566"/>
        <v/>
      </c>
      <c r="O3311" s="355" t="str">
        <f t="shared" si="567"/>
        <v/>
      </c>
      <c r="P3311" s="19" t="str">
        <f t="shared" si="568"/>
        <v/>
      </c>
      <c r="Q3311" s="355">
        <f t="shared" si="569"/>
        <v>626</v>
      </c>
      <c r="R3311" s="355">
        <f t="shared" si="570"/>
        <v>2923</v>
      </c>
      <c r="S3311" s="355">
        <f t="shared" si="571"/>
        <v>2923</v>
      </c>
    </row>
    <row r="3312" spans="1:19" ht="13.5" thickBot="1" x14ac:dyDescent="0.25">
      <c r="A3312" s="19"/>
      <c r="B3312" s="19"/>
      <c r="C3312" s="19"/>
      <c r="E3312" s="353"/>
      <c r="F3312" s="19"/>
      <c r="I3312" s="19" t="str">
        <f t="shared" si="561"/>
        <v>N</v>
      </c>
      <c r="J3312" s="19" t="str">
        <f t="shared" si="562"/>
        <v>N</v>
      </c>
      <c r="K3312" s="19" t="str">
        <f t="shared" si="563"/>
        <v>zzzz</v>
      </c>
      <c r="L3312" s="19" t="str">
        <f t="shared" si="564"/>
        <v/>
      </c>
      <c r="M3312" s="19" t="str">
        <f t="shared" si="565"/>
        <v/>
      </c>
      <c r="N3312" s="355" t="str">
        <f t="shared" si="566"/>
        <v/>
      </c>
      <c r="O3312" s="355" t="str">
        <f t="shared" si="567"/>
        <v/>
      </c>
      <c r="P3312" s="19" t="str">
        <f t="shared" si="568"/>
        <v/>
      </c>
      <c r="Q3312" s="355">
        <f t="shared" si="569"/>
        <v>627</v>
      </c>
      <c r="R3312" s="355">
        <f t="shared" si="570"/>
        <v>2924</v>
      </c>
      <c r="S3312" s="355">
        <f t="shared" si="571"/>
        <v>2924</v>
      </c>
    </row>
    <row r="3313" spans="1:19" ht="13.5" thickBot="1" x14ac:dyDescent="0.25">
      <c r="A3313" s="353"/>
      <c r="B3313" s="353"/>
      <c r="C3313" s="353"/>
      <c r="E3313" s="353"/>
      <c r="F3313" s="353"/>
      <c r="I3313" s="19" t="str">
        <f t="shared" si="561"/>
        <v>N</v>
      </c>
      <c r="J3313" s="19" t="str">
        <f t="shared" si="562"/>
        <v>N</v>
      </c>
      <c r="K3313" s="19" t="str">
        <f t="shared" si="563"/>
        <v>zzzz</v>
      </c>
      <c r="L3313" s="19" t="str">
        <f t="shared" si="564"/>
        <v/>
      </c>
      <c r="M3313" s="19" t="str">
        <f t="shared" si="565"/>
        <v/>
      </c>
      <c r="N3313" s="355" t="str">
        <f t="shared" si="566"/>
        <v/>
      </c>
      <c r="O3313" s="355" t="str">
        <f t="shared" si="567"/>
        <v/>
      </c>
      <c r="P3313" s="19" t="str">
        <f t="shared" si="568"/>
        <v/>
      </c>
      <c r="Q3313" s="355">
        <f t="shared" si="569"/>
        <v>628</v>
      </c>
      <c r="R3313" s="355">
        <f t="shared" si="570"/>
        <v>2925</v>
      </c>
      <c r="S3313" s="355">
        <f t="shared" si="571"/>
        <v>2925</v>
      </c>
    </row>
    <row r="3314" spans="1:19" ht="13.5" thickBot="1" x14ac:dyDescent="0.25">
      <c r="A3314" s="19"/>
      <c r="B3314" s="19"/>
      <c r="C3314" s="19"/>
      <c r="E3314" s="353"/>
      <c r="F3314" s="19"/>
      <c r="I3314" s="19" t="str">
        <f t="shared" si="561"/>
        <v>N</v>
      </c>
      <c r="J3314" s="19" t="str">
        <f t="shared" si="562"/>
        <v>N</v>
      </c>
      <c r="K3314" s="19" t="str">
        <f t="shared" si="563"/>
        <v>zzzz</v>
      </c>
      <c r="L3314" s="19" t="str">
        <f t="shared" si="564"/>
        <v/>
      </c>
      <c r="M3314" s="19" t="str">
        <f t="shared" si="565"/>
        <v/>
      </c>
      <c r="N3314" s="355" t="str">
        <f t="shared" si="566"/>
        <v/>
      </c>
      <c r="O3314" s="355" t="str">
        <f t="shared" si="567"/>
        <v/>
      </c>
      <c r="P3314" s="19" t="str">
        <f t="shared" si="568"/>
        <v/>
      </c>
      <c r="Q3314" s="355">
        <f t="shared" si="569"/>
        <v>629</v>
      </c>
      <c r="R3314" s="355">
        <f t="shared" si="570"/>
        <v>2926</v>
      </c>
      <c r="S3314" s="355">
        <f t="shared" si="571"/>
        <v>2926</v>
      </c>
    </row>
    <row r="3315" spans="1:19" ht="13.5" thickBot="1" x14ac:dyDescent="0.25">
      <c r="A3315" s="353"/>
      <c r="B3315" s="353"/>
      <c r="C3315" s="353"/>
      <c r="E3315" s="353"/>
      <c r="F3315" s="353"/>
      <c r="I3315" s="19" t="str">
        <f t="shared" si="561"/>
        <v>N</v>
      </c>
      <c r="J3315" s="19" t="str">
        <f t="shared" si="562"/>
        <v>N</v>
      </c>
      <c r="K3315" s="19" t="str">
        <f t="shared" si="563"/>
        <v>zzzz</v>
      </c>
      <c r="L3315" s="19" t="str">
        <f t="shared" si="564"/>
        <v/>
      </c>
      <c r="M3315" s="19" t="str">
        <f t="shared" si="565"/>
        <v/>
      </c>
      <c r="N3315" s="355" t="str">
        <f t="shared" si="566"/>
        <v/>
      </c>
      <c r="O3315" s="355" t="str">
        <f t="shared" si="567"/>
        <v/>
      </c>
      <c r="P3315" s="19" t="str">
        <f t="shared" si="568"/>
        <v/>
      </c>
      <c r="Q3315" s="355">
        <f t="shared" si="569"/>
        <v>630</v>
      </c>
      <c r="R3315" s="355">
        <f t="shared" si="570"/>
        <v>2927</v>
      </c>
      <c r="S3315" s="355">
        <f t="shared" si="571"/>
        <v>2927</v>
      </c>
    </row>
    <row r="3316" spans="1:19" ht="13.5" thickBot="1" x14ac:dyDescent="0.25">
      <c r="A3316" s="19"/>
      <c r="B3316" s="19"/>
      <c r="C3316" s="19"/>
      <c r="E3316" s="353"/>
      <c r="F3316" s="19"/>
      <c r="I3316" s="19" t="str">
        <f t="shared" si="561"/>
        <v>N</v>
      </c>
      <c r="J3316" s="19" t="str">
        <f t="shared" si="562"/>
        <v>N</v>
      </c>
      <c r="K3316" s="19" t="str">
        <f t="shared" si="563"/>
        <v>zzzz</v>
      </c>
      <c r="L3316" s="19" t="str">
        <f t="shared" si="564"/>
        <v/>
      </c>
      <c r="M3316" s="19" t="str">
        <f t="shared" si="565"/>
        <v/>
      </c>
      <c r="N3316" s="355" t="str">
        <f t="shared" si="566"/>
        <v/>
      </c>
      <c r="O3316" s="355" t="str">
        <f t="shared" si="567"/>
        <v/>
      </c>
      <c r="P3316" s="19" t="str">
        <f t="shared" si="568"/>
        <v/>
      </c>
      <c r="Q3316" s="355">
        <f t="shared" si="569"/>
        <v>631</v>
      </c>
      <c r="R3316" s="355">
        <f t="shared" si="570"/>
        <v>2928</v>
      </c>
      <c r="S3316" s="355">
        <f t="shared" si="571"/>
        <v>2928</v>
      </c>
    </row>
    <row r="3317" spans="1:19" ht="13.5" thickBot="1" x14ac:dyDescent="0.25">
      <c r="A3317" s="19"/>
      <c r="B3317" s="19"/>
      <c r="C3317" s="19"/>
      <c r="E3317" s="353"/>
      <c r="F3317" s="19"/>
      <c r="I3317" s="19" t="str">
        <f t="shared" si="561"/>
        <v>N</v>
      </c>
      <c r="J3317" s="19" t="str">
        <f t="shared" si="562"/>
        <v>N</v>
      </c>
      <c r="K3317" s="19" t="str">
        <f t="shared" si="563"/>
        <v>zzzz</v>
      </c>
      <c r="L3317" s="19" t="str">
        <f t="shared" si="564"/>
        <v/>
      </c>
      <c r="M3317" s="19" t="str">
        <f t="shared" si="565"/>
        <v/>
      </c>
      <c r="N3317" s="355" t="str">
        <f t="shared" si="566"/>
        <v/>
      </c>
      <c r="O3317" s="355" t="str">
        <f t="shared" si="567"/>
        <v/>
      </c>
      <c r="P3317" s="19" t="str">
        <f t="shared" si="568"/>
        <v/>
      </c>
      <c r="Q3317" s="355">
        <f t="shared" si="569"/>
        <v>632</v>
      </c>
      <c r="R3317" s="355">
        <f t="shared" si="570"/>
        <v>2929</v>
      </c>
      <c r="S3317" s="355">
        <f t="shared" si="571"/>
        <v>2929</v>
      </c>
    </row>
    <row r="3318" spans="1:19" ht="13.5" thickBot="1" x14ac:dyDescent="0.25">
      <c r="A3318" s="19"/>
      <c r="B3318" s="19"/>
      <c r="C3318" s="19"/>
      <c r="E3318" s="353"/>
      <c r="F3318" s="19"/>
      <c r="I3318" s="19" t="str">
        <f t="shared" si="561"/>
        <v>N</v>
      </c>
      <c r="J3318" s="19" t="str">
        <f t="shared" si="562"/>
        <v>N</v>
      </c>
      <c r="K3318" s="19" t="str">
        <f t="shared" si="563"/>
        <v>zzzz</v>
      </c>
      <c r="L3318" s="19" t="str">
        <f t="shared" si="564"/>
        <v/>
      </c>
      <c r="M3318" s="19" t="str">
        <f t="shared" si="565"/>
        <v/>
      </c>
      <c r="N3318" s="355" t="str">
        <f t="shared" si="566"/>
        <v/>
      </c>
      <c r="O3318" s="355" t="str">
        <f t="shared" si="567"/>
        <v/>
      </c>
      <c r="P3318" s="19" t="str">
        <f t="shared" si="568"/>
        <v/>
      </c>
      <c r="Q3318" s="355">
        <f t="shared" si="569"/>
        <v>633</v>
      </c>
      <c r="R3318" s="355">
        <f t="shared" si="570"/>
        <v>2930</v>
      </c>
      <c r="S3318" s="355">
        <f t="shared" si="571"/>
        <v>2930</v>
      </c>
    </row>
    <row r="3319" spans="1:19" ht="13.5" thickBot="1" x14ac:dyDescent="0.25">
      <c r="A3319" s="19"/>
      <c r="B3319" s="19"/>
      <c r="C3319" s="19"/>
      <c r="E3319" s="353"/>
      <c r="F3319" s="19"/>
      <c r="I3319" s="19" t="str">
        <f t="shared" si="561"/>
        <v>N</v>
      </c>
      <c r="J3319" s="19" t="str">
        <f t="shared" si="562"/>
        <v>N</v>
      </c>
      <c r="K3319" s="19" t="str">
        <f t="shared" si="563"/>
        <v>zzzz</v>
      </c>
      <c r="L3319" s="19" t="str">
        <f t="shared" si="564"/>
        <v/>
      </c>
      <c r="M3319" s="19" t="str">
        <f t="shared" si="565"/>
        <v/>
      </c>
      <c r="N3319" s="355" t="str">
        <f t="shared" si="566"/>
        <v/>
      </c>
      <c r="O3319" s="355" t="str">
        <f t="shared" si="567"/>
        <v/>
      </c>
      <c r="P3319" s="19" t="str">
        <f t="shared" si="568"/>
        <v/>
      </c>
      <c r="Q3319" s="355">
        <f t="shared" si="569"/>
        <v>634</v>
      </c>
      <c r="R3319" s="355">
        <f t="shared" si="570"/>
        <v>2931</v>
      </c>
      <c r="S3319" s="355">
        <f t="shared" si="571"/>
        <v>2931</v>
      </c>
    </row>
    <row r="3320" spans="1:19" ht="13.5" thickBot="1" x14ac:dyDescent="0.25">
      <c r="A3320" s="353"/>
      <c r="B3320" s="353"/>
      <c r="C3320" s="353"/>
      <c r="E3320" s="353"/>
      <c r="F3320" s="353"/>
      <c r="I3320" s="19" t="str">
        <f t="shared" si="561"/>
        <v>N</v>
      </c>
      <c r="J3320" s="19" t="str">
        <f t="shared" si="562"/>
        <v>N</v>
      </c>
      <c r="K3320" s="19" t="str">
        <f t="shared" si="563"/>
        <v>zzzz</v>
      </c>
      <c r="L3320" s="19" t="str">
        <f t="shared" si="564"/>
        <v/>
      </c>
      <c r="M3320" s="19" t="str">
        <f t="shared" si="565"/>
        <v/>
      </c>
      <c r="N3320" s="355" t="str">
        <f t="shared" si="566"/>
        <v/>
      </c>
      <c r="O3320" s="355" t="str">
        <f t="shared" si="567"/>
        <v/>
      </c>
      <c r="P3320" s="19" t="str">
        <f t="shared" si="568"/>
        <v/>
      </c>
      <c r="Q3320" s="355">
        <f t="shared" si="569"/>
        <v>635</v>
      </c>
      <c r="R3320" s="355">
        <f t="shared" si="570"/>
        <v>2932</v>
      </c>
      <c r="S3320" s="355">
        <f t="shared" si="571"/>
        <v>2932</v>
      </c>
    </row>
    <row r="3321" spans="1:19" ht="13.5" thickBot="1" x14ac:dyDescent="0.25">
      <c r="A3321" s="19"/>
      <c r="B3321" s="19"/>
      <c r="C3321" s="19"/>
      <c r="E3321" s="353"/>
      <c r="F3321" s="19"/>
      <c r="I3321" s="19" t="str">
        <f t="shared" si="561"/>
        <v>N</v>
      </c>
      <c r="J3321" s="19" t="str">
        <f t="shared" si="562"/>
        <v>N</v>
      </c>
      <c r="K3321" s="19" t="str">
        <f t="shared" si="563"/>
        <v>zzzz</v>
      </c>
      <c r="L3321" s="19" t="str">
        <f t="shared" si="564"/>
        <v/>
      </c>
      <c r="M3321" s="19" t="str">
        <f t="shared" si="565"/>
        <v/>
      </c>
      <c r="N3321" s="355" t="str">
        <f t="shared" si="566"/>
        <v/>
      </c>
      <c r="O3321" s="355" t="str">
        <f t="shared" si="567"/>
        <v/>
      </c>
      <c r="P3321" s="19" t="str">
        <f t="shared" si="568"/>
        <v/>
      </c>
      <c r="Q3321" s="355">
        <f t="shared" si="569"/>
        <v>636</v>
      </c>
      <c r="R3321" s="355">
        <f t="shared" si="570"/>
        <v>2933</v>
      </c>
      <c r="S3321" s="355">
        <f t="shared" si="571"/>
        <v>2933</v>
      </c>
    </row>
    <row r="3322" spans="1:19" ht="13.5" thickBot="1" x14ac:dyDescent="0.25">
      <c r="A3322" s="19"/>
      <c r="B3322" s="19"/>
      <c r="C3322" s="19"/>
      <c r="E3322" s="353"/>
      <c r="F3322" s="19"/>
      <c r="I3322" s="19" t="str">
        <f t="shared" si="561"/>
        <v>N</v>
      </c>
      <c r="J3322" s="19" t="str">
        <f t="shared" si="562"/>
        <v>N</v>
      </c>
      <c r="K3322" s="19" t="str">
        <f t="shared" si="563"/>
        <v>zzzz</v>
      </c>
      <c r="L3322" s="19" t="str">
        <f t="shared" si="564"/>
        <v/>
      </c>
      <c r="M3322" s="19" t="str">
        <f t="shared" si="565"/>
        <v/>
      </c>
      <c r="N3322" s="355" t="str">
        <f t="shared" si="566"/>
        <v/>
      </c>
      <c r="O3322" s="355" t="str">
        <f t="shared" si="567"/>
        <v/>
      </c>
      <c r="P3322" s="19" t="str">
        <f t="shared" si="568"/>
        <v/>
      </c>
      <c r="Q3322" s="355">
        <f t="shared" si="569"/>
        <v>637</v>
      </c>
      <c r="R3322" s="355">
        <f t="shared" si="570"/>
        <v>2934</v>
      </c>
      <c r="S3322" s="355">
        <f t="shared" si="571"/>
        <v>2934</v>
      </c>
    </row>
    <row r="3323" spans="1:19" ht="13.5" thickBot="1" x14ac:dyDescent="0.25">
      <c r="A3323" s="19"/>
      <c r="B3323" s="19"/>
      <c r="C3323" s="19"/>
      <c r="E3323" s="353"/>
      <c r="F3323" s="19"/>
      <c r="I3323" s="19" t="str">
        <f t="shared" si="561"/>
        <v>N</v>
      </c>
      <c r="J3323" s="19" t="str">
        <f t="shared" si="562"/>
        <v>N</v>
      </c>
      <c r="K3323" s="19" t="str">
        <f t="shared" si="563"/>
        <v>zzzz</v>
      </c>
      <c r="L3323" s="19" t="str">
        <f t="shared" si="564"/>
        <v/>
      </c>
      <c r="M3323" s="19" t="str">
        <f t="shared" si="565"/>
        <v/>
      </c>
      <c r="N3323" s="355" t="str">
        <f t="shared" si="566"/>
        <v/>
      </c>
      <c r="O3323" s="355" t="str">
        <f t="shared" si="567"/>
        <v/>
      </c>
      <c r="P3323" s="19" t="str">
        <f t="shared" si="568"/>
        <v/>
      </c>
      <c r="Q3323" s="355">
        <f t="shared" si="569"/>
        <v>638</v>
      </c>
      <c r="R3323" s="355">
        <f t="shared" si="570"/>
        <v>2935</v>
      </c>
      <c r="S3323" s="355">
        <f t="shared" si="571"/>
        <v>2935</v>
      </c>
    </row>
    <row r="3324" spans="1:19" ht="13.5" thickBot="1" x14ac:dyDescent="0.25">
      <c r="A3324" s="19"/>
      <c r="B3324" s="19"/>
      <c r="C3324" s="19"/>
      <c r="E3324" s="353"/>
      <c r="F3324" s="19"/>
      <c r="I3324" s="19" t="str">
        <f t="shared" si="561"/>
        <v>N</v>
      </c>
      <c r="J3324" s="19" t="str">
        <f t="shared" si="562"/>
        <v>N</v>
      </c>
      <c r="K3324" s="19" t="str">
        <f t="shared" si="563"/>
        <v>zzzz</v>
      </c>
      <c r="L3324" s="19" t="str">
        <f t="shared" si="564"/>
        <v/>
      </c>
      <c r="M3324" s="19" t="str">
        <f t="shared" si="565"/>
        <v/>
      </c>
      <c r="N3324" s="355" t="str">
        <f t="shared" si="566"/>
        <v/>
      </c>
      <c r="O3324" s="355" t="str">
        <f t="shared" si="567"/>
        <v/>
      </c>
      <c r="P3324" s="19" t="str">
        <f t="shared" si="568"/>
        <v/>
      </c>
      <c r="Q3324" s="355">
        <f t="shared" si="569"/>
        <v>639</v>
      </c>
      <c r="R3324" s="355">
        <f t="shared" si="570"/>
        <v>2936</v>
      </c>
      <c r="S3324" s="355">
        <f t="shared" si="571"/>
        <v>2936</v>
      </c>
    </row>
    <row r="3325" spans="1:19" ht="13.5" thickBot="1" x14ac:dyDescent="0.25">
      <c r="A3325" s="19"/>
      <c r="B3325" s="19"/>
      <c r="C3325" s="19"/>
      <c r="E3325" s="353"/>
      <c r="F3325" s="19"/>
      <c r="I3325" s="19" t="str">
        <f t="shared" si="561"/>
        <v>N</v>
      </c>
      <c r="J3325" s="19" t="str">
        <f t="shared" si="562"/>
        <v>N</v>
      </c>
      <c r="K3325" s="19" t="str">
        <f t="shared" si="563"/>
        <v>zzzz</v>
      </c>
      <c r="L3325" s="19" t="str">
        <f t="shared" si="564"/>
        <v/>
      </c>
      <c r="M3325" s="19" t="str">
        <f t="shared" si="565"/>
        <v/>
      </c>
      <c r="N3325" s="355" t="str">
        <f t="shared" si="566"/>
        <v/>
      </c>
      <c r="O3325" s="355" t="str">
        <f t="shared" si="567"/>
        <v/>
      </c>
      <c r="P3325" s="19" t="str">
        <f t="shared" si="568"/>
        <v/>
      </c>
      <c r="Q3325" s="355">
        <f t="shared" si="569"/>
        <v>640</v>
      </c>
      <c r="R3325" s="355">
        <f t="shared" si="570"/>
        <v>2937</v>
      </c>
      <c r="S3325" s="355">
        <f t="shared" si="571"/>
        <v>2937</v>
      </c>
    </row>
    <row r="3326" spans="1:19" ht="13.5" thickBot="1" x14ac:dyDescent="0.25">
      <c r="A3326" s="353"/>
      <c r="B3326" s="353"/>
      <c r="C3326" s="353"/>
      <c r="E3326" s="353"/>
      <c r="F3326" s="353"/>
      <c r="I3326" s="19" t="str">
        <f t="shared" si="561"/>
        <v>N</v>
      </c>
      <c r="J3326" s="19" t="str">
        <f t="shared" si="562"/>
        <v>N</v>
      </c>
      <c r="K3326" s="19" t="str">
        <f t="shared" si="563"/>
        <v>zzzz</v>
      </c>
      <c r="L3326" s="19" t="str">
        <f t="shared" si="564"/>
        <v/>
      </c>
      <c r="M3326" s="19" t="str">
        <f t="shared" si="565"/>
        <v/>
      </c>
      <c r="N3326" s="355" t="str">
        <f t="shared" si="566"/>
        <v/>
      </c>
      <c r="O3326" s="355" t="str">
        <f t="shared" si="567"/>
        <v/>
      </c>
      <c r="P3326" s="19" t="str">
        <f t="shared" si="568"/>
        <v/>
      </c>
      <c r="Q3326" s="355">
        <f t="shared" si="569"/>
        <v>641</v>
      </c>
      <c r="R3326" s="355">
        <f t="shared" si="570"/>
        <v>2938</v>
      </c>
      <c r="S3326" s="355">
        <f t="shared" si="571"/>
        <v>2938</v>
      </c>
    </row>
    <row r="3327" spans="1:19" ht="13.5" thickBot="1" x14ac:dyDescent="0.25">
      <c r="A3327" s="19"/>
      <c r="B3327" s="19"/>
      <c r="C3327" s="19"/>
      <c r="E3327" s="353"/>
      <c r="F3327" s="19"/>
      <c r="I3327" s="19" t="str">
        <f t="shared" si="561"/>
        <v>N</v>
      </c>
      <c r="J3327" s="19" t="str">
        <f t="shared" si="562"/>
        <v>N</v>
      </c>
      <c r="K3327" s="19" t="str">
        <f t="shared" si="563"/>
        <v>zzzz</v>
      </c>
      <c r="L3327" s="19" t="str">
        <f t="shared" si="564"/>
        <v/>
      </c>
      <c r="M3327" s="19" t="str">
        <f t="shared" si="565"/>
        <v/>
      </c>
      <c r="N3327" s="355" t="str">
        <f t="shared" si="566"/>
        <v/>
      </c>
      <c r="O3327" s="355" t="str">
        <f t="shared" si="567"/>
        <v/>
      </c>
      <c r="P3327" s="19" t="str">
        <f t="shared" si="568"/>
        <v/>
      </c>
      <c r="Q3327" s="355">
        <f t="shared" si="569"/>
        <v>642</v>
      </c>
      <c r="R3327" s="355">
        <f t="shared" si="570"/>
        <v>2939</v>
      </c>
      <c r="S3327" s="355">
        <f t="shared" si="571"/>
        <v>2939</v>
      </c>
    </row>
    <row r="3328" spans="1:19" ht="13.5" thickBot="1" x14ac:dyDescent="0.25">
      <c r="A3328" s="19"/>
      <c r="B3328" s="19"/>
      <c r="C3328" s="19"/>
      <c r="E3328" s="353"/>
      <c r="F3328" s="19"/>
      <c r="I3328" s="19" t="str">
        <f t="shared" si="561"/>
        <v>N</v>
      </c>
      <c r="J3328" s="19" t="str">
        <f t="shared" si="562"/>
        <v>N</v>
      </c>
      <c r="K3328" s="19" t="str">
        <f t="shared" si="563"/>
        <v>zzzz</v>
      </c>
      <c r="L3328" s="19" t="str">
        <f t="shared" si="564"/>
        <v/>
      </c>
      <c r="M3328" s="19" t="str">
        <f t="shared" si="565"/>
        <v/>
      </c>
      <c r="N3328" s="355" t="str">
        <f t="shared" si="566"/>
        <v/>
      </c>
      <c r="O3328" s="355" t="str">
        <f t="shared" si="567"/>
        <v/>
      </c>
      <c r="P3328" s="19" t="str">
        <f t="shared" si="568"/>
        <v/>
      </c>
      <c r="Q3328" s="355">
        <f t="shared" si="569"/>
        <v>643</v>
      </c>
      <c r="R3328" s="355">
        <f t="shared" si="570"/>
        <v>2940</v>
      </c>
      <c r="S3328" s="355">
        <f t="shared" si="571"/>
        <v>2940</v>
      </c>
    </row>
    <row r="3329" spans="1:19" ht="13.5" thickBot="1" x14ac:dyDescent="0.25">
      <c r="A3329" s="19"/>
      <c r="B3329" s="19"/>
      <c r="C3329" s="19"/>
      <c r="E3329" s="353"/>
      <c r="F3329" s="19"/>
      <c r="I3329" s="19" t="str">
        <f t="shared" si="561"/>
        <v>N</v>
      </c>
      <c r="J3329" s="19" t="str">
        <f t="shared" si="562"/>
        <v>N</v>
      </c>
      <c r="K3329" s="19" t="str">
        <f t="shared" si="563"/>
        <v>zzzz</v>
      </c>
      <c r="L3329" s="19" t="str">
        <f t="shared" si="564"/>
        <v/>
      </c>
      <c r="M3329" s="19" t="str">
        <f t="shared" si="565"/>
        <v/>
      </c>
      <c r="N3329" s="355" t="str">
        <f t="shared" si="566"/>
        <v/>
      </c>
      <c r="O3329" s="355" t="str">
        <f t="shared" si="567"/>
        <v/>
      </c>
      <c r="P3329" s="19" t="str">
        <f t="shared" si="568"/>
        <v/>
      </c>
      <c r="Q3329" s="355">
        <f t="shared" si="569"/>
        <v>644</v>
      </c>
      <c r="R3329" s="355">
        <f t="shared" si="570"/>
        <v>2941</v>
      </c>
      <c r="S3329" s="355">
        <f t="shared" si="571"/>
        <v>2941</v>
      </c>
    </row>
    <row r="3330" spans="1:19" ht="13.5" thickBot="1" x14ac:dyDescent="0.25">
      <c r="A3330" s="353"/>
      <c r="B3330" s="353"/>
      <c r="C3330" s="353"/>
      <c r="E3330" s="353"/>
      <c r="F3330" s="353"/>
      <c r="I3330" s="19" t="str">
        <f t="shared" ref="I3330:I3393" si="572">IF((LEN(A3330)&gt;2),"J","N")</f>
        <v>N</v>
      </c>
      <c r="J3330" s="19" t="str">
        <f t="shared" ref="J3330:J3393" si="573">IF((D3330&gt;0),"J","N")</f>
        <v>N</v>
      </c>
      <c r="K3330" s="19" t="str">
        <f t="shared" ref="K3330:K3393" si="574">IF((D3330&gt;0),(MID(D3330,1,2)),"zzzz")</f>
        <v>zzzz</v>
      </c>
      <c r="L3330" s="19" t="str">
        <f t="shared" ref="L3330:L3393" si="575">MID(A3330,1,2)</f>
        <v/>
      </c>
      <c r="M3330" s="19" t="str">
        <f t="shared" ref="M3330:M3393" si="576">MID(A3330,3,1)</f>
        <v/>
      </c>
      <c r="N3330" s="355" t="str">
        <f t="shared" ref="N3330:N3393" si="577">IF(A3330=A3331,"",Q3330)</f>
        <v/>
      </c>
      <c r="O3330" s="355" t="str">
        <f t="shared" ref="O3330:O3393" si="578">IF(D3330=D3331,"",R3330)</f>
        <v/>
      </c>
      <c r="P3330" s="19" t="str">
        <f t="shared" ref="P3330:P3393" si="579">IF(K3330=K3331,"",S3330)</f>
        <v/>
      </c>
      <c r="Q3330" s="355">
        <f t="shared" ref="Q3330:Q3393" si="580">IF(A3330=A3329,Q3329+ 1,1)</f>
        <v>645</v>
      </c>
      <c r="R3330" s="355">
        <f t="shared" ref="R3330:R3393" si="581">IF(D3330=D3329,R3329+ 1,1)</f>
        <v>2942</v>
      </c>
      <c r="S3330" s="355">
        <f t="shared" ref="S3330:S3393" si="582">IF(K3330=K3329,S3329+ 1,1)</f>
        <v>2942</v>
      </c>
    </row>
    <row r="3331" spans="1:19" ht="13.5" thickBot="1" x14ac:dyDescent="0.25">
      <c r="A3331" s="19"/>
      <c r="B3331" s="19"/>
      <c r="C3331" s="19"/>
      <c r="E3331" s="353"/>
      <c r="F3331" s="19"/>
      <c r="I3331" s="19" t="str">
        <f t="shared" si="572"/>
        <v>N</v>
      </c>
      <c r="J3331" s="19" t="str">
        <f t="shared" si="573"/>
        <v>N</v>
      </c>
      <c r="K3331" s="19" t="str">
        <f t="shared" si="574"/>
        <v>zzzz</v>
      </c>
      <c r="L3331" s="19" t="str">
        <f t="shared" si="575"/>
        <v/>
      </c>
      <c r="M3331" s="19" t="str">
        <f t="shared" si="576"/>
        <v/>
      </c>
      <c r="N3331" s="355" t="str">
        <f t="shared" si="577"/>
        <v/>
      </c>
      <c r="O3331" s="355" t="str">
        <f t="shared" si="578"/>
        <v/>
      </c>
      <c r="P3331" s="19" t="str">
        <f t="shared" si="579"/>
        <v/>
      </c>
      <c r="Q3331" s="355">
        <f t="shared" si="580"/>
        <v>646</v>
      </c>
      <c r="R3331" s="355">
        <f t="shared" si="581"/>
        <v>2943</v>
      </c>
      <c r="S3331" s="355">
        <f t="shared" si="582"/>
        <v>2943</v>
      </c>
    </row>
    <row r="3332" spans="1:19" ht="13.5" thickBot="1" x14ac:dyDescent="0.25">
      <c r="A3332" s="19"/>
      <c r="B3332" s="19"/>
      <c r="C3332" s="19"/>
      <c r="E3332" s="353"/>
      <c r="F3332" s="19"/>
      <c r="I3332" s="19" t="str">
        <f t="shared" si="572"/>
        <v>N</v>
      </c>
      <c r="J3332" s="19" t="str">
        <f t="shared" si="573"/>
        <v>N</v>
      </c>
      <c r="K3332" s="19" t="str">
        <f t="shared" si="574"/>
        <v>zzzz</v>
      </c>
      <c r="L3332" s="19" t="str">
        <f t="shared" si="575"/>
        <v/>
      </c>
      <c r="M3332" s="19" t="str">
        <f t="shared" si="576"/>
        <v/>
      </c>
      <c r="N3332" s="355" t="str">
        <f t="shared" si="577"/>
        <v/>
      </c>
      <c r="O3332" s="355" t="str">
        <f t="shared" si="578"/>
        <v/>
      </c>
      <c r="P3332" s="19" t="str">
        <f t="shared" si="579"/>
        <v/>
      </c>
      <c r="Q3332" s="355">
        <f t="shared" si="580"/>
        <v>647</v>
      </c>
      <c r="R3332" s="355">
        <f t="shared" si="581"/>
        <v>2944</v>
      </c>
      <c r="S3332" s="355">
        <f t="shared" si="582"/>
        <v>2944</v>
      </c>
    </row>
    <row r="3333" spans="1:19" ht="13.5" thickBot="1" x14ac:dyDescent="0.25">
      <c r="A3333" s="19"/>
      <c r="B3333" s="19"/>
      <c r="C3333" s="19"/>
      <c r="E3333" s="353"/>
      <c r="F3333" s="19"/>
      <c r="I3333" s="19" t="str">
        <f t="shared" si="572"/>
        <v>N</v>
      </c>
      <c r="J3333" s="19" t="str">
        <f t="shared" si="573"/>
        <v>N</v>
      </c>
      <c r="K3333" s="19" t="str">
        <f t="shared" si="574"/>
        <v>zzzz</v>
      </c>
      <c r="L3333" s="19" t="str">
        <f t="shared" si="575"/>
        <v/>
      </c>
      <c r="M3333" s="19" t="str">
        <f t="shared" si="576"/>
        <v/>
      </c>
      <c r="N3333" s="355" t="str">
        <f t="shared" si="577"/>
        <v/>
      </c>
      <c r="O3333" s="355" t="str">
        <f t="shared" si="578"/>
        <v/>
      </c>
      <c r="P3333" s="19" t="str">
        <f t="shared" si="579"/>
        <v/>
      </c>
      <c r="Q3333" s="355">
        <f t="shared" si="580"/>
        <v>648</v>
      </c>
      <c r="R3333" s="355">
        <f t="shared" si="581"/>
        <v>2945</v>
      </c>
      <c r="S3333" s="355">
        <f t="shared" si="582"/>
        <v>2945</v>
      </c>
    </row>
    <row r="3334" spans="1:19" ht="13.5" thickBot="1" x14ac:dyDescent="0.25">
      <c r="A3334" s="19"/>
      <c r="B3334" s="19"/>
      <c r="C3334" s="19"/>
      <c r="E3334" s="353"/>
      <c r="F3334" s="19"/>
      <c r="I3334" s="19" t="str">
        <f t="shared" si="572"/>
        <v>N</v>
      </c>
      <c r="J3334" s="19" t="str">
        <f t="shared" si="573"/>
        <v>N</v>
      </c>
      <c r="K3334" s="19" t="str">
        <f t="shared" si="574"/>
        <v>zzzz</v>
      </c>
      <c r="L3334" s="19" t="str">
        <f t="shared" si="575"/>
        <v/>
      </c>
      <c r="M3334" s="19" t="str">
        <f t="shared" si="576"/>
        <v/>
      </c>
      <c r="N3334" s="355" t="str">
        <f t="shared" si="577"/>
        <v/>
      </c>
      <c r="O3334" s="355" t="str">
        <f t="shared" si="578"/>
        <v/>
      </c>
      <c r="P3334" s="19" t="str">
        <f t="shared" si="579"/>
        <v/>
      </c>
      <c r="Q3334" s="355">
        <f t="shared" si="580"/>
        <v>649</v>
      </c>
      <c r="R3334" s="355">
        <f t="shared" si="581"/>
        <v>2946</v>
      </c>
      <c r="S3334" s="355">
        <f t="shared" si="582"/>
        <v>2946</v>
      </c>
    </row>
    <row r="3335" spans="1:19" ht="13.5" thickBot="1" x14ac:dyDescent="0.25">
      <c r="A3335" s="19"/>
      <c r="B3335" s="19"/>
      <c r="C3335" s="19"/>
      <c r="E3335" s="353"/>
      <c r="F3335" s="19"/>
      <c r="I3335" s="19" t="str">
        <f t="shared" si="572"/>
        <v>N</v>
      </c>
      <c r="J3335" s="19" t="str">
        <f t="shared" si="573"/>
        <v>N</v>
      </c>
      <c r="K3335" s="19" t="str">
        <f t="shared" si="574"/>
        <v>zzzz</v>
      </c>
      <c r="L3335" s="19" t="str">
        <f t="shared" si="575"/>
        <v/>
      </c>
      <c r="M3335" s="19" t="str">
        <f t="shared" si="576"/>
        <v/>
      </c>
      <c r="N3335" s="355" t="str">
        <f t="shared" si="577"/>
        <v/>
      </c>
      <c r="O3335" s="355" t="str">
        <f t="shared" si="578"/>
        <v/>
      </c>
      <c r="P3335" s="19" t="str">
        <f t="shared" si="579"/>
        <v/>
      </c>
      <c r="Q3335" s="355">
        <f t="shared" si="580"/>
        <v>650</v>
      </c>
      <c r="R3335" s="355">
        <f t="shared" si="581"/>
        <v>2947</v>
      </c>
      <c r="S3335" s="355">
        <f t="shared" si="582"/>
        <v>2947</v>
      </c>
    </row>
    <row r="3336" spans="1:19" ht="13.5" thickBot="1" x14ac:dyDescent="0.25">
      <c r="A3336" s="19"/>
      <c r="B3336" s="19"/>
      <c r="C3336" s="19"/>
      <c r="E3336" s="353"/>
      <c r="F3336" s="19"/>
      <c r="I3336" s="19" t="str">
        <f t="shared" si="572"/>
        <v>N</v>
      </c>
      <c r="J3336" s="19" t="str">
        <f t="shared" si="573"/>
        <v>N</v>
      </c>
      <c r="K3336" s="19" t="str">
        <f t="shared" si="574"/>
        <v>zzzz</v>
      </c>
      <c r="L3336" s="19" t="str">
        <f t="shared" si="575"/>
        <v/>
      </c>
      <c r="M3336" s="19" t="str">
        <f t="shared" si="576"/>
        <v/>
      </c>
      <c r="N3336" s="355" t="str">
        <f t="shared" si="577"/>
        <v/>
      </c>
      <c r="O3336" s="355" t="str">
        <f t="shared" si="578"/>
        <v/>
      </c>
      <c r="P3336" s="19" t="str">
        <f t="shared" si="579"/>
        <v/>
      </c>
      <c r="Q3336" s="355">
        <f t="shared" si="580"/>
        <v>651</v>
      </c>
      <c r="R3336" s="355">
        <f t="shared" si="581"/>
        <v>2948</v>
      </c>
      <c r="S3336" s="355">
        <f t="shared" si="582"/>
        <v>2948</v>
      </c>
    </row>
    <row r="3337" spans="1:19" ht="13.5" thickBot="1" x14ac:dyDescent="0.25">
      <c r="A3337" s="19"/>
      <c r="B3337" s="19"/>
      <c r="C3337" s="19"/>
      <c r="E3337" s="353"/>
      <c r="F3337" s="19"/>
      <c r="I3337" s="19" t="str">
        <f t="shared" si="572"/>
        <v>N</v>
      </c>
      <c r="J3337" s="19" t="str">
        <f t="shared" si="573"/>
        <v>N</v>
      </c>
      <c r="K3337" s="19" t="str">
        <f t="shared" si="574"/>
        <v>zzzz</v>
      </c>
      <c r="L3337" s="19" t="str">
        <f t="shared" si="575"/>
        <v/>
      </c>
      <c r="M3337" s="19" t="str">
        <f t="shared" si="576"/>
        <v/>
      </c>
      <c r="N3337" s="355" t="str">
        <f t="shared" si="577"/>
        <v/>
      </c>
      <c r="O3337" s="355" t="str">
        <f t="shared" si="578"/>
        <v/>
      </c>
      <c r="P3337" s="19" t="str">
        <f t="shared" si="579"/>
        <v/>
      </c>
      <c r="Q3337" s="355">
        <f t="shared" si="580"/>
        <v>652</v>
      </c>
      <c r="R3337" s="355">
        <f t="shared" si="581"/>
        <v>2949</v>
      </c>
      <c r="S3337" s="355">
        <f t="shared" si="582"/>
        <v>2949</v>
      </c>
    </row>
    <row r="3338" spans="1:19" ht="13.5" thickBot="1" x14ac:dyDescent="0.25">
      <c r="A3338" s="19"/>
      <c r="B3338" s="19"/>
      <c r="C3338" s="19"/>
      <c r="E3338" s="353"/>
      <c r="F3338" s="19"/>
      <c r="I3338" s="19" t="str">
        <f t="shared" si="572"/>
        <v>N</v>
      </c>
      <c r="J3338" s="19" t="str">
        <f t="shared" si="573"/>
        <v>N</v>
      </c>
      <c r="K3338" s="19" t="str">
        <f t="shared" si="574"/>
        <v>zzzz</v>
      </c>
      <c r="L3338" s="19" t="str">
        <f t="shared" si="575"/>
        <v/>
      </c>
      <c r="M3338" s="19" t="str">
        <f t="shared" si="576"/>
        <v/>
      </c>
      <c r="N3338" s="355" t="str">
        <f t="shared" si="577"/>
        <v/>
      </c>
      <c r="O3338" s="355" t="str">
        <f t="shared" si="578"/>
        <v/>
      </c>
      <c r="P3338" s="19" t="str">
        <f t="shared" si="579"/>
        <v/>
      </c>
      <c r="Q3338" s="355">
        <f t="shared" si="580"/>
        <v>653</v>
      </c>
      <c r="R3338" s="355">
        <f t="shared" si="581"/>
        <v>2950</v>
      </c>
      <c r="S3338" s="355">
        <f t="shared" si="582"/>
        <v>2950</v>
      </c>
    </row>
    <row r="3339" spans="1:19" ht="13.5" thickBot="1" x14ac:dyDescent="0.25">
      <c r="A3339" s="19"/>
      <c r="B3339" s="19"/>
      <c r="C3339" s="19"/>
      <c r="E3339" s="353"/>
      <c r="F3339" s="19"/>
      <c r="I3339" s="19" t="str">
        <f t="shared" si="572"/>
        <v>N</v>
      </c>
      <c r="J3339" s="19" t="str">
        <f t="shared" si="573"/>
        <v>N</v>
      </c>
      <c r="K3339" s="19" t="str">
        <f t="shared" si="574"/>
        <v>zzzz</v>
      </c>
      <c r="L3339" s="19" t="str">
        <f t="shared" si="575"/>
        <v/>
      </c>
      <c r="M3339" s="19" t="str">
        <f t="shared" si="576"/>
        <v/>
      </c>
      <c r="N3339" s="355" t="str">
        <f t="shared" si="577"/>
        <v/>
      </c>
      <c r="O3339" s="355" t="str">
        <f t="shared" si="578"/>
        <v/>
      </c>
      <c r="P3339" s="19" t="str">
        <f t="shared" si="579"/>
        <v/>
      </c>
      <c r="Q3339" s="355">
        <f t="shared" si="580"/>
        <v>654</v>
      </c>
      <c r="R3339" s="355">
        <f t="shared" si="581"/>
        <v>2951</v>
      </c>
      <c r="S3339" s="355">
        <f t="shared" si="582"/>
        <v>2951</v>
      </c>
    </row>
    <row r="3340" spans="1:19" ht="13.5" thickBot="1" x14ac:dyDescent="0.25">
      <c r="A3340" s="19"/>
      <c r="B3340" s="19"/>
      <c r="C3340" s="19"/>
      <c r="E3340" s="353"/>
      <c r="F3340" s="19"/>
      <c r="I3340" s="19" t="str">
        <f t="shared" si="572"/>
        <v>N</v>
      </c>
      <c r="J3340" s="19" t="str">
        <f t="shared" si="573"/>
        <v>N</v>
      </c>
      <c r="K3340" s="19" t="str">
        <f t="shared" si="574"/>
        <v>zzzz</v>
      </c>
      <c r="L3340" s="19" t="str">
        <f t="shared" si="575"/>
        <v/>
      </c>
      <c r="M3340" s="19" t="str">
        <f t="shared" si="576"/>
        <v/>
      </c>
      <c r="N3340" s="355" t="str">
        <f t="shared" si="577"/>
        <v/>
      </c>
      <c r="O3340" s="355" t="str">
        <f t="shared" si="578"/>
        <v/>
      </c>
      <c r="P3340" s="19" t="str">
        <f t="shared" si="579"/>
        <v/>
      </c>
      <c r="Q3340" s="355">
        <f t="shared" si="580"/>
        <v>655</v>
      </c>
      <c r="R3340" s="355">
        <f t="shared" si="581"/>
        <v>2952</v>
      </c>
      <c r="S3340" s="355">
        <f t="shared" si="582"/>
        <v>2952</v>
      </c>
    </row>
    <row r="3341" spans="1:19" ht="13.5" thickBot="1" x14ac:dyDescent="0.25">
      <c r="A3341" s="19"/>
      <c r="B3341" s="19"/>
      <c r="C3341" s="19"/>
      <c r="E3341" s="353"/>
      <c r="F3341" s="19"/>
      <c r="I3341" s="19" t="str">
        <f t="shared" si="572"/>
        <v>N</v>
      </c>
      <c r="J3341" s="19" t="str">
        <f t="shared" si="573"/>
        <v>N</v>
      </c>
      <c r="K3341" s="19" t="str">
        <f t="shared" si="574"/>
        <v>zzzz</v>
      </c>
      <c r="L3341" s="19" t="str">
        <f t="shared" si="575"/>
        <v/>
      </c>
      <c r="M3341" s="19" t="str">
        <f t="shared" si="576"/>
        <v/>
      </c>
      <c r="N3341" s="355" t="str">
        <f t="shared" si="577"/>
        <v/>
      </c>
      <c r="O3341" s="355" t="str">
        <f t="shared" si="578"/>
        <v/>
      </c>
      <c r="P3341" s="19" t="str">
        <f t="shared" si="579"/>
        <v/>
      </c>
      <c r="Q3341" s="355">
        <f t="shared" si="580"/>
        <v>656</v>
      </c>
      <c r="R3341" s="355">
        <f t="shared" si="581"/>
        <v>2953</v>
      </c>
      <c r="S3341" s="355">
        <f t="shared" si="582"/>
        <v>2953</v>
      </c>
    </row>
    <row r="3342" spans="1:19" ht="13.5" thickBot="1" x14ac:dyDescent="0.25">
      <c r="A3342" s="19"/>
      <c r="B3342" s="19"/>
      <c r="C3342" s="19"/>
      <c r="E3342" s="353"/>
      <c r="F3342" s="19"/>
      <c r="I3342" s="19" t="str">
        <f t="shared" si="572"/>
        <v>N</v>
      </c>
      <c r="J3342" s="19" t="str">
        <f t="shared" si="573"/>
        <v>N</v>
      </c>
      <c r="K3342" s="19" t="str">
        <f t="shared" si="574"/>
        <v>zzzz</v>
      </c>
      <c r="L3342" s="19" t="str">
        <f t="shared" si="575"/>
        <v/>
      </c>
      <c r="M3342" s="19" t="str">
        <f t="shared" si="576"/>
        <v/>
      </c>
      <c r="N3342" s="355" t="str">
        <f t="shared" si="577"/>
        <v/>
      </c>
      <c r="O3342" s="355" t="str">
        <f t="shared" si="578"/>
        <v/>
      </c>
      <c r="P3342" s="19" t="str">
        <f t="shared" si="579"/>
        <v/>
      </c>
      <c r="Q3342" s="355">
        <f t="shared" si="580"/>
        <v>657</v>
      </c>
      <c r="R3342" s="355">
        <f t="shared" si="581"/>
        <v>2954</v>
      </c>
      <c r="S3342" s="355">
        <f t="shared" si="582"/>
        <v>2954</v>
      </c>
    </row>
    <row r="3343" spans="1:19" ht="13.5" thickBot="1" x14ac:dyDescent="0.25">
      <c r="A3343" s="19"/>
      <c r="B3343" s="19"/>
      <c r="C3343" s="19"/>
      <c r="E3343" s="353"/>
      <c r="F3343" s="19"/>
      <c r="I3343" s="19" t="str">
        <f t="shared" si="572"/>
        <v>N</v>
      </c>
      <c r="J3343" s="19" t="str">
        <f t="shared" si="573"/>
        <v>N</v>
      </c>
      <c r="K3343" s="19" t="str">
        <f t="shared" si="574"/>
        <v>zzzz</v>
      </c>
      <c r="L3343" s="19" t="str">
        <f t="shared" si="575"/>
        <v/>
      </c>
      <c r="M3343" s="19" t="str">
        <f t="shared" si="576"/>
        <v/>
      </c>
      <c r="N3343" s="355" t="str">
        <f t="shared" si="577"/>
        <v/>
      </c>
      <c r="O3343" s="355" t="str">
        <f t="shared" si="578"/>
        <v/>
      </c>
      <c r="P3343" s="19" t="str">
        <f t="shared" si="579"/>
        <v/>
      </c>
      <c r="Q3343" s="355">
        <f t="shared" si="580"/>
        <v>658</v>
      </c>
      <c r="R3343" s="355">
        <f t="shared" si="581"/>
        <v>2955</v>
      </c>
      <c r="S3343" s="355">
        <f t="shared" si="582"/>
        <v>2955</v>
      </c>
    </row>
    <row r="3344" spans="1:19" ht="13.5" thickBot="1" x14ac:dyDescent="0.25">
      <c r="A3344" s="19"/>
      <c r="B3344" s="19"/>
      <c r="C3344" s="19"/>
      <c r="E3344" s="353"/>
      <c r="F3344" s="19"/>
      <c r="I3344" s="19" t="str">
        <f t="shared" si="572"/>
        <v>N</v>
      </c>
      <c r="J3344" s="19" t="str">
        <f t="shared" si="573"/>
        <v>N</v>
      </c>
      <c r="K3344" s="19" t="str">
        <f t="shared" si="574"/>
        <v>zzzz</v>
      </c>
      <c r="L3344" s="19" t="str">
        <f t="shared" si="575"/>
        <v/>
      </c>
      <c r="M3344" s="19" t="str">
        <f t="shared" si="576"/>
        <v/>
      </c>
      <c r="N3344" s="355" t="str">
        <f t="shared" si="577"/>
        <v/>
      </c>
      <c r="O3344" s="355" t="str">
        <f t="shared" si="578"/>
        <v/>
      </c>
      <c r="P3344" s="19" t="str">
        <f t="shared" si="579"/>
        <v/>
      </c>
      <c r="Q3344" s="355">
        <f t="shared" si="580"/>
        <v>659</v>
      </c>
      <c r="R3344" s="355">
        <f t="shared" si="581"/>
        <v>2956</v>
      </c>
      <c r="S3344" s="355">
        <f t="shared" si="582"/>
        <v>2956</v>
      </c>
    </row>
    <row r="3345" spans="1:19" ht="13.5" thickBot="1" x14ac:dyDescent="0.25">
      <c r="A3345" s="19"/>
      <c r="B3345" s="19"/>
      <c r="C3345" s="19"/>
      <c r="E3345" s="353"/>
      <c r="F3345" s="19"/>
      <c r="I3345" s="19" t="str">
        <f t="shared" si="572"/>
        <v>N</v>
      </c>
      <c r="J3345" s="19" t="str">
        <f t="shared" si="573"/>
        <v>N</v>
      </c>
      <c r="K3345" s="19" t="str">
        <f t="shared" si="574"/>
        <v>zzzz</v>
      </c>
      <c r="L3345" s="19" t="str">
        <f t="shared" si="575"/>
        <v/>
      </c>
      <c r="M3345" s="19" t="str">
        <f t="shared" si="576"/>
        <v/>
      </c>
      <c r="N3345" s="355" t="str">
        <f t="shared" si="577"/>
        <v/>
      </c>
      <c r="O3345" s="355" t="str">
        <f t="shared" si="578"/>
        <v/>
      </c>
      <c r="P3345" s="19" t="str">
        <f t="shared" si="579"/>
        <v/>
      </c>
      <c r="Q3345" s="355">
        <f t="shared" si="580"/>
        <v>660</v>
      </c>
      <c r="R3345" s="355">
        <f t="shared" si="581"/>
        <v>2957</v>
      </c>
      <c r="S3345" s="355">
        <f t="shared" si="582"/>
        <v>2957</v>
      </c>
    </row>
    <row r="3346" spans="1:19" ht="13.5" thickBot="1" x14ac:dyDescent="0.25">
      <c r="A3346" s="19"/>
      <c r="B3346" s="19"/>
      <c r="C3346" s="19"/>
      <c r="E3346" s="353"/>
      <c r="F3346" s="19"/>
      <c r="I3346" s="19" t="str">
        <f t="shared" si="572"/>
        <v>N</v>
      </c>
      <c r="J3346" s="19" t="str">
        <f t="shared" si="573"/>
        <v>N</v>
      </c>
      <c r="K3346" s="19" t="str">
        <f t="shared" si="574"/>
        <v>zzzz</v>
      </c>
      <c r="L3346" s="19" t="str">
        <f t="shared" si="575"/>
        <v/>
      </c>
      <c r="M3346" s="19" t="str">
        <f t="shared" si="576"/>
        <v/>
      </c>
      <c r="N3346" s="355" t="str">
        <f t="shared" si="577"/>
        <v/>
      </c>
      <c r="O3346" s="355" t="str">
        <f t="shared" si="578"/>
        <v/>
      </c>
      <c r="P3346" s="19" t="str">
        <f t="shared" si="579"/>
        <v/>
      </c>
      <c r="Q3346" s="355">
        <f t="shared" si="580"/>
        <v>661</v>
      </c>
      <c r="R3346" s="355">
        <f t="shared" si="581"/>
        <v>2958</v>
      </c>
      <c r="S3346" s="355">
        <f t="shared" si="582"/>
        <v>2958</v>
      </c>
    </row>
    <row r="3347" spans="1:19" ht="13.5" thickBot="1" x14ac:dyDescent="0.25">
      <c r="A3347" s="19"/>
      <c r="B3347" s="19"/>
      <c r="C3347" s="19"/>
      <c r="E3347" s="353"/>
      <c r="F3347" s="19"/>
      <c r="I3347" s="19" t="str">
        <f t="shared" si="572"/>
        <v>N</v>
      </c>
      <c r="J3347" s="19" t="str">
        <f t="shared" si="573"/>
        <v>N</v>
      </c>
      <c r="K3347" s="19" t="str">
        <f t="shared" si="574"/>
        <v>zzzz</v>
      </c>
      <c r="L3347" s="19" t="str">
        <f t="shared" si="575"/>
        <v/>
      </c>
      <c r="M3347" s="19" t="str">
        <f t="shared" si="576"/>
        <v/>
      </c>
      <c r="N3347" s="355" t="str">
        <f t="shared" si="577"/>
        <v/>
      </c>
      <c r="O3347" s="355" t="str">
        <f t="shared" si="578"/>
        <v/>
      </c>
      <c r="P3347" s="19" t="str">
        <f t="shared" si="579"/>
        <v/>
      </c>
      <c r="Q3347" s="355">
        <f t="shared" si="580"/>
        <v>662</v>
      </c>
      <c r="R3347" s="355">
        <f t="shared" si="581"/>
        <v>2959</v>
      </c>
      <c r="S3347" s="355">
        <f t="shared" si="582"/>
        <v>2959</v>
      </c>
    </row>
    <row r="3348" spans="1:19" ht="13.5" thickBot="1" x14ac:dyDescent="0.25">
      <c r="A3348" s="19"/>
      <c r="B3348" s="19"/>
      <c r="C3348" s="19"/>
      <c r="E3348" s="353"/>
      <c r="F3348" s="19"/>
      <c r="I3348" s="19" t="str">
        <f t="shared" si="572"/>
        <v>N</v>
      </c>
      <c r="J3348" s="19" t="str">
        <f t="shared" si="573"/>
        <v>N</v>
      </c>
      <c r="K3348" s="19" t="str">
        <f t="shared" si="574"/>
        <v>zzzz</v>
      </c>
      <c r="L3348" s="19" t="str">
        <f t="shared" si="575"/>
        <v/>
      </c>
      <c r="M3348" s="19" t="str">
        <f t="shared" si="576"/>
        <v/>
      </c>
      <c r="N3348" s="355" t="str">
        <f t="shared" si="577"/>
        <v/>
      </c>
      <c r="O3348" s="355" t="str">
        <f t="shared" si="578"/>
        <v/>
      </c>
      <c r="P3348" s="19" t="str">
        <f t="shared" si="579"/>
        <v/>
      </c>
      <c r="Q3348" s="355">
        <f t="shared" si="580"/>
        <v>663</v>
      </c>
      <c r="R3348" s="355">
        <f t="shared" si="581"/>
        <v>2960</v>
      </c>
      <c r="S3348" s="355">
        <f t="shared" si="582"/>
        <v>2960</v>
      </c>
    </row>
    <row r="3349" spans="1:19" ht="13.5" thickBot="1" x14ac:dyDescent="0.25">
      <c r="A3349" s="19"/>
      <c r="B3349" s="19"/>
      <c r="C3349" s="19"/>
      <c r="E3349" s="353"/>
      <c r="F3349" s="19"/>
      <c r="I3349" s="19" t="str">
        <f t="shared" si="572"/>
        <v>N</v>
      </c>
      <c r="J3349" s="19" t="str">
        <f t="shared" si="573"/>
        <v>N</v>
      </c>
      <c r="K3349" s="19" t="str">
        <f t="shared" si="574"/>
        <v>zzzz</v>
      </c>
      <c r="L3349" s="19" t="str">
        <f t="shared" si="575"/>
        <v/>
      </c>
      <c r="M3349" s="19" t="str">
        <f t="shared" si="576"/>
        <v/>
      </c>
      <c r="N3349" s="355" t="str">
        <f t="shared" si="577"/>
        <v/>
      </c>
      <c r="O3349" s="355" t="str">
        <f t="shared" si="578"/>
        <v/>
      </c>
      <c r="P3349" s="19" t="str">
        <f t="shared" si="579"/>
        <v/>
      </c>
      <c r="Q3349" s="355">
        <f t="shared" si="580"/>
        <v>664</v>
      </c>
      <c r="R3349" s="355">
        <f t="shared" si="581"/>
        <v>2961</v>
      </c>
      <c r="S3349" s="355">
        <f t="shared" si="582"/>
        <v>2961</v>
      </c>
    </row>
    <row r="3350" spans="1:19" ht="13.5" thickBot="1" x14ac:dyDescent="0.25">
      <c r="A3350" s="19"/>
      <c r="B3350" s="19"/>
      <c r="C3350" s="19"/>
      <c r="E3350" s="353"/>
      <c r="F3350" s="19"/>
      <c r="I3350" s="19" t="str">
        <f t="shared" si="572"/>
        <v>N</v>
      </c>
      <c r="J3350" s="19" t="str">
        <f t="shared" si="573"/>
        <v>N</v>
      </c>
      <c r="K3350" s="19" t="str">
        <f t="shared" si="574"/>
        <v>zzzz</v>
      </c>
      <c r="L3350" s="19" t="str">
        <f t="shared" si="575"/>
        <v/>
      </c>
      <c r="M3350" s="19" t="str">
        <f t="shared" si="576"/>
        <v/>
      </c>
      <c r="N3350" s="355" t="str">
        <f t="shared" si="577"/>
        <v/>
      </c>
      <c r="O3350" s="355" t="str">
        <f t="shared" si="578"/>
        <v/>
      </c>
      <c r="P3350" s="19" t="str">
        <f t="shared" si="579"/>
        <v/>
      </c>
      <c r="Q3350" s="355">
        <f t="shared" si="580"/>
        <v>665</v>
      </c>
      <c r="R3350" s="355">
        <f t="shared" si="581"/>
        <v>2962</v>
      </c>
      <c r="S3350" s="355">
        <f t="shared" si="582"/>
        <v>2962</v>
      </c>
    </row>
    <row r="3351" spans="1:19" ht="13.5" thickBot="1" x14ac:dyDescent="0.25">
      <c r="A3351" s="19"/>
      <c r="B3351" s="19"/>
      <c r="C3351" s="19"/>
      <c r="E3351" s="353"/>
      <c r="F3351" s="19"/>
      <c r="I3351" s="19" t="str">
        <f t="shared" si="572"/>
        <v>N</v>
      </c>
      <c r="J3351" s="19" t="str">
        <f t="shared" si="573"/>
        <v>N</v>
      </c>
      <c r="K3351" s="19" t="str">
        <f t="shared" si="574"/>
        <v>zzzz</v>
      </c>
      <c r="L3351" s="19" t="str">
        <f t="shared" si="575"/>
        <v/>
      </c>
      <c r="M3351" s="19" t="str">
        <f t="shared" si="576"/>
        <v/>
      </c>
      <c r="N3351" s="355" t="str">
        <f t="shared" si="577"/>
        <v/>
      </c>
      <c r="O3351" s="355" t="str">
        <f t="shared" si="578"/>
        <v/>
      </c>
      <c r="P3351" s="19" t="str">
        <f t="shared" si="579"/>
        <v/>
      </c>
      <c r="Q3351" s="355">
        <f t="shared" si="580"/>
        <v>666</v>
      </c>
      <c r="R3351" s="355">
        <f t="shared" si="581"/>
        <v>2963</v>
      </c>
      <c r="S3351" s="355">
        <f t="shared" si="582"/>
        <v>2963</v>
      </c>
    </row>
    <row r="3352" spans="1:19" ht="13.5" thickBot="1" x14ac:dyDescent="0.25">
      <c r="A3352" s="353"/>
      <c r="B3352" s="353"/>
      <c r="C3352" s="353"/>
      <c r="E3352" s="353"/>
      <c r="F3352" s="353"/>
      <c r="I3352" s="19" t="str">
        <f t="shared" si="572"/>
        <v>N</v>
      </c>
      <c r="J3352" s="19" t="str">
        <f t="shared" si="573"/>
        <v>N</v>
      </c>
      <c r="K3352" s="19" t="str">
        <f t="shared" si="574"/>
        <v>zzzz</v>
      </c>
      <c r="L3352" s="19" t="str">
        <f t="shared" si="575"/>
        <v/>
      </c>
      <c r="M3352" s="19" t="str">
        <f t="shared" si="576"/>
        <v/>
      </c>
      <c r="N3352" s="355" t="str">
        <f t="shared" si="577"/>
        <v/>
      </c>
      <c r="O3352" s="355" t="str">
        <f t="shared" si="578"/>
        <v/>
      </c>
      <c r="P3352" s="19" t="str">
        <f t="shared" si="579"/>
        <v/>
      </c>
      <c r="Q3352" s="355">
        <f t="shared" si="580"/>
        <v>667</v>
      </c>
      <c r="R3352" s="355">
        <f t="shared" si="581"/>
        <v>2964</v>
      </c>
      <c r="S3352" s="355">
        <f t="shared" si="582"/>
        <v>2964</v>
      </c>
    </row>
    <row r="3353" spans="1:19" ht="13.5" thickBot="1" x14ac:dyDescent="0.25">
      <c r="A3353" s="19"/>
      <c r="B3353" s="19"/>
      <c r="C3353" s="19"/>
      <c r="E3353" s="353"/>
      <c r="F3353" s="19"/>
      <c r="I3353" s="19" t="str">
        <f t="shared" si="572"/>
        <v>N</v>
      </c>
      <c r="J3353" s="19" t="str">
        <f t="shared" si="573"/>
        <v>N</v>
      </c>
      <c r="K3353" s="19" t="str">
        <f t="shared" si="574"/>
        <v>zzzz</v>
      </c>
      <c r="L3353" s="19" t="str">
        <f t="shared" si="575"/>
        <v/>
      </c>
      <c r="M3353" s="19" t="str">
        <f t="shared" si="576"/>
        <v/>
      </c>
      <c r="N3353" s="355" t="str">
        <f t="shared" si="577"/>
        <v/>
      </c>
      <c r="O3353" s="355" t="str">
        <f t="shared" si="578"/>
        <v/>
      </c>
      <c r="P3353" s="19" t="str">
        <f t="shared" si="579"/>
        <v/>
      </c>
      <c r="Q3353" s="355">
        <f t="shared" si="580"/>
        <v>668</v>
      </c>
      <c r="R3353" s="355">
        <f t="shared" si="581"/>
        <v>2965</v>
      </c>
      <c r="S3353" s="355">
        <f t="shared" si="582"/>
        <v>2965</v>
      </c>
    </row>
    <row r="3354" spans="1:19" ht="13.5" thickBot="1" x14ac:dyDescent="0.25">
      <c r="A3354" s="353"/>
      <c r="B3354" s="353"/>
      <c r="C3354" s="353"/>
      <c r="E3354" s="353"/>
      <c r="F3354" s="353"/>
      <c r="I3354" s="19" t="str">
        <f t="shared" si="572"/>
        <v>N</v>
      </c>
      <c r="J3354" s="19" t="str">
        <f t="shared" si="573"/>
        <v>N</v>
      </c>
      <c r="K3354" s="19" t="str">
        <f t="shared" si="574"/>
        <v>zzzz</v>
      </c>
      <c r="L3354" s="19" t="str">
        <f t="shared" si="575"/>
        <v/>
      </c>
      <c r="M3354" s="19" t="str">
        <f t="shared" si="576"/>
        <v/>
      </c>
      <c r="N3354" s="355" t="str">
        <f t="shared" si="577"/>
        <v/>
      </c>
      <c r="O3354" s="355" t="str">
        <f t="shared" si="578"/>
        <v/>
      </c>
      <c r="P3354" s="19" t="str">
        <f t="shared" si="579"/>
        <v/>
      </c>
      <c r="Q3354" s="355">
        <f t="shared" si="580"/>
        <v>669</v>
      </c>
      <c r="R3354" s="355">
        <f t="shared" si="581"/>
        <v>2966</v>
      </c>
      <c r="S3354" s="355">
        <f t="shared" si="582"/>
        <v>2966</v>
      </c>
    </row>
    <row r="3355" spans="1:19" ht="13.5" thickBot="1" x14ac:dyDescent="0.25">
      <c r="A3355" s="19"/>
      <c r="B3355" s="19"/>
      <c r="C3355" s="19"/>
      <c r="E3355" s="353"/>
      <c r="F3355" s="19"/>
      <c r="I3355" s="19" t="str">
        <f t="shared" si="572"/>
        <v>N</v>
      </c>
      <c r="J3355" s="19" t="str">
        <f t="shared" si="573"/>
        <v>N</v>
      </c>
      <c r="K3355" s="19" t="str">
        <f t="shared" si="574"/>
        <v>zzzz</v>
      </c>
      <c r="L3355" s="19" t="str">
        <f t="shared" si="575"/>
        <v/>
      </c>
      <c r="M3355" s="19" t="str">
        <f t="shared" si="576"/>
        <v/>
      </c>
      <c r="N3355" s="355" t="str">
        <f t="shared" si="577"/>
        <v/>
      </c>
      <c r="O3355" s="355" t="str">
        <f t="shared" si="578"/>
        <v/>
      </c>
      <c r="P3355" s="19" t="str">
        <f t="shared" si="579"/>
        <v/>
      </c>
      <c r="Q3355" s="355">
        <f t="shared" si="580"/>
        <v>670</v>
      </c>
      <c r="R3355" s="355">
        <f t="shared" si="581"/>
        <v>2967</v>
      </c>
      <c r="S3355" s="355">
        <f t="shared" si="582"/>
        <v>2967</v>
      </c>
    </row>
    <row r="3356" spans="1:19" ht="13.5" thickBot="1" x14ac:dyDescent="0.25">
      <c r="A3356" s="353"/>
      <c r="B3356" s="353"/>
      <c r="C3356" s="353"/>
      <c r="E3356" s="353"/>
      <c r="F3356" s="353"/>
      <c r="I3356" s="19" t="str">
        <f t="shared" si="572"/>
        <v>N</v>
      </c>
      <c r="J3356" s="19" t="str">
        <f t="shared" si="573"/>
        <v>N</v>
      </c>
      <c r="K3356" s="19" t="str">
        <f t="shared" si="574"/>
        <v>zzzz</v>
      </c>
      <c r="L3356" s="19" t="str">
        <f t="shared" si="575"/>
        <v/>
      </c>
      <c r="M3356" s="19" t="str">
        <f t="shared" si="576"/>
        <v/>
      </c>
      <c r="N3356" s="355" t="str">
        <f t="shared" si="577"/>
        <v/>
      </c>
      <c r="O3356" s="355" t="str">
        <f t="shared" si="578"/>
        <v/>
      </c>
      <c r="P3356" s="19" t="str">
        <f t="shared" si="579"/>
        <v/>
      </c>
      <c r="Q3356" s="355">
        <f t="shared" si="580"/>
        <v>671</v>
      </c>
      <c r="R3356" s="355">
        <f t="shared" si="581"/>
        <v>2968</v>
      </c>
      <c r="S3356" s="355">
        <f t="shared" si="582"/>
        <v>2968</v>
      </c>
    </row>
    <row r="3357" spans="1:19" ht="13.5" thickBot="1" x14ac:dyDescent="0.25">
      <c r="A3357" s="19"/>
      <c r="B3357" s="19"/>
      <c r="C3357" s="19"/>
      <c r="E3357" s="353"/>
      <c r="F3357" s="19"/>
      <c r="I3357" s="19" t="str">
        <f t="shared" si="572"/>
        <v>N</v>
      </c>
      <c r="J3357" s="19" t="str">
        <f t="shared" si="573"/>
        <v>N</v>
      </c>
      <c r="K3357" s="19" t="str">
        <f t="shared" si="574"/>
        <v>zzzz</v>
      </c>
      <c r="L3357" s="19" t="str">
        <f t="shared" si="575"/>
        <v/>
      </c>
      <c r="M3357" s="19" t="str">
        <f t="shared" si="576"/>
        <v/>
      </c>
      <c r="N3357" s="355" t="str">
        <f t="shared" si="577"/>
        <v/>
      </c>
      <c r="O3357" s="355" t="str">
        <f t="shared" si="578"/>
        <v/>
      </c>
      <c r="P3357" s="19" t="str">
        <f t="shared" si="579"/>
        <v/>
      </c>
      <c r="Q3357" s="355">
        <f t="shared" si="580"/>
        <v>672</v>
      </c>
      <c r="R3357" s="355">
        <f t="shared" si="581"/>
        <v>2969</v>
      </c>
      <c r="S3357" s="355">
        <f t="shared" si="582"/>
        <v>2969</v>
      </c>
    </row>
    <row r="3358" spans="1:19" ht="13.5" thickBot="1" x14ac:dyDescent="0.25">
      <c r="A3358" s="19"/>
      <c r="B3358" s="19"/>
      <c r="C3358" s="19"/>
      <c r="E3358" s="353"/>
      <c r="F3358" s="19"/>
      <c r="I3358" s="19" t="str">
        <f t="shared" si="572"/>
        <v>N</v>
      </c>
      <c r="J3358" s="19" t="str">
        <f t="shared" si="573"/>
        <v>N</v>
      </c>
      <c r="K3358" s="19" t="str">
        <f t="shared" si="574"/>
        <v>zzzz</v>
      </c>
      <c r="L3358" s="19" t="str">
        <f t="shared" si="575"/>
        <v/>
      </c>
      <c r="M3358" s="19" t="str">
        <f t="shared" si="576"/>
        <v/>
      </c>
      <c r="N3358" s="355" t="str">
        <f t="shared" si="577"/>
        <v/>
      </c>
      <c r="O3358" s="355" t="str">
        <f t="shared" si="578"/>
        <v/>
      </c>
      <c r="P3358" s="19" t="str">
        <f t="shared" si="579"/>
        <v/>
      </c>
      <c r="Q3358" s="355">
        <f t="shared" si="580"/>
        <v>673</v>
      </c>
      <c r="R3358" s="355">
        <f t="shared" si="581"/>
        <v>2970</v>
      </c>
      <c r="S3358" s="355">
        <f t="shared" si="582"/>
        <v>2970</v>
      </c>
    </row>
    <row r="3359" spans="1:19" ht="13.5" thickBot="1" x14ac:dyDescent="0.25">
      <c r="A3359" s="353"/>
      <c r="B3359" s="353"/>
      <c r="C3359" s="353"/>
      <c r="E3359" s="353"/>
      <c r="F3359" s="353"/>
      <c r="I3359" s="19" t="str">
        <f t="shared" si="572"/>
        <v>N</v>
      </c>
      <c r="J3359" s="19" t="str">
        <f t="shared" si="573"/>
        <v>N</v>
      </c>
      <c r="K3359" s="19" t="str">
        <f t="shared" si="574"/>
        <v>zzzz</v>
      </c>
      <c r="L3359" s="19" t="str">
        <f t="shared" si="575"/>
        <v/>
      </c>
      <c r="M3359" s="19" t="str">
        <f t="shared" si="576"/>
        <v/>
      </c>
      <c r="N3359" s="355" t="str">
        <f t="shared" si="577"/>
        <v/>
      </c>
      <c r="O3359" s="355" t="str">
        <f t="shared" si="578"/>
        <v/>
      </c>
      <c r="P3359" s="19" t="str">
        <f t="shared" si="579"/>
        <v/>
      </c>
      <c r="Q3359" s="355">
        <f t="shared" si="580"/>
        <v>674</v>
      </c>
      <c r="R3359" s="355">
        <f t="shared" si="581"/>
        <v>2971</v>
      </c>
      <c r="S3359" s="355">
        <f t="shared" si="582"/>
        <v>2971</v>
      </c>
    </row>
    <row r="3360" spans="1:19" ht="13.5" thickBot="1" x14ac:dyDescent="0.25">
      <c r="A3360" s="19"/>
      <c r="B3360" s="19"/>
      <c r="C3360" s="19"/>
      <c r="E3360" s="353"/>
      <c r="F3360" s="19"/>
      <c r="I3360" s="19" t="str">
        <f t="shared" si="572"/>
        <v>N</v>
      </c>
      <c r="J3360" s="19" t="str">
        <f t="shared" si="573"/>
        <v>N</v>
      </c>
      <c r="K3360" s="19" t="str">
        <f t="shared" si="574"/>
        <v>zzzz</v>
      </c>
      <c r="L3360" s="19" t="str">
        <f t="shared" si="575"/>
        <v/>
      </c>
      <c r="M3360" s="19" t="str">
        <f t="shared" si="576"/>
        <v/>
      </c>
      <c r="N3360" s="355" t="str">
        <f t="shared" si="577"/>
        <v/>
      </c>
      <c r="O3360" s="355" t="str">
        <f t="shared" si="578"/>
        <v/>
      </c>
      <c r="P3360" s="19" t="str">
        <f t="shared" si="579"/>
        <v/>
      </c>
      <c r="Q3360" s="355">
        <f t="shared" si="580"/>
        <v>675</v>
      </c>
      <c r="R3360" s="355">
        <f t="shared" si="581"/>
        <v>2972</v>
      </c>
      <c r="S3360" s="355">
        <f t="shared" si="582"/>
        <v>2972</v>
      </c>
    </row>
    <row r="3361" spans="1:19" ht="13.5" thickBot="1" x14ac:dyDescent="0.25">
      <c r="A3361" s="19"/>
      <c r="B3361" s="19"/>
      <c r="C3361" s="19"/>
      <c r="E3361" s="353"/>
      <c r="F3361" s="19"/>
      <c r="I3361" s="19" t="str">
        <f t="shared" si="572"/>
        <v>N</v>
      </c>
      <c r="J3361" s="19" t="str">
        <f t="shared" si="573"/>
        <v>N</v>
      </c>
      <c r="K3361" s="19" t="str">
        <f t="shared" si="574"/>
        <v>zzzz</v>
      </c>
      <c r="L3361" s="19" t="str">
        <f t="shared" si="575"/>
        <v/>
      </c>
      <c r="M3361" s="19" t="str">
        <f t="shared" si="576"/>
        <v/>
      </c>
      <c r="N3361" s="355" t="str">
        <f t="shared" si="577"/>
        <v/>
      </c>
      <c r="O3361" s="355" t="str">
        <f t="shared" si="578"/>
        <v/>
      </c>
      <c r="P3361" s="19" t="str">
        <f t="shared" si="579"/>
        <v/>
      </c>
      <c r="Q3361" s="355">
        <f t="shared" si="580"/>
        <v>676</v>
      </c>
      <c r="R3361" s="355">
        <f t="shared" si="581"/>
        <v>2973</v>
      </c>
      <c r="S3361" s="355">
        <f t="shared" si="582"/>
        <v>2973</v>
      </c>
    </row>
    <row r="3362" spans="1:19" ht="13.5" thickBot="1" x14ac:dyDescent="0.25">
      <c r="A3362" s="353"/>
      <c r="B3362" s="353"/>
      <c r="C3362" s="353"/>
      <c r="E3362" s="353"/>
      <c r="F3362" s="353"/>
      <c r="I3362" s="19" t="str">
        <f t="shared" si="572"/>
        <v>N</v>
      </c>
      <c r="J3362" s="19" t="str">
        <f t="shared" si="573"/>
        <v>N</v>
      </c>
      <c r="K3362" s="19" t="str">
        <f t="shared" si="574"/>
        <v>zzzz</v>
      </c>
      <c r="L3362" s="19" t="str">
        <f t="shared" si="575"/>
        <v/>
      </c>
      <c r="M3362" s="19" t="str">
        <f t="shared" si="576"/>
        <v/>
      </c>
      <c r="N3362" s="355" t="str">
        <f t="shared" si="577"/>
        <v/>
      </c>
      <c r="O3362" s="355" t="str">
        <f t="shared" si="578"/>
        <v/>
      </c>
      <c r="P3362" s="19" t="str">
        <f t="shared" si="579"/>
        <v/>
      </c>
      <c r="Q3362" s="355">
        <f t="shared" si="580"/>
        <v>677</v>
      </c>
      <c r="R3362" s="355">
        <f t="shared" si="581"/>
        <v>2974</v>
      </c>
      <c r="S3362" s="355">
        <f t="shared" si="582"/>
        <v>2974</v>
      </c>
    </row>
    <row r="3363" spans="1:19" ht="13.5" thickBot="1" x14ac:dyDescent="0.25">
      <c r="A3363" s="19"/>
      <c r="B3363" s="19"/>
      <c r="C3363" s="19"/>
      <c r="E3363" s="353"/>
      <c r="F3363" s="19"/>
      <c r="I3363" s="19" t="str">
        <f t="shared" si="572"/>
        <v>N</v>
      </c>
      <c r="J3363" s="19" t="str">
        <f t="shared" si="573"/>
        <v>N</v>
      </c>
      <c r="K3363" s="19" t="str">
        <f t="shared" si="574"/>
        <v>zzzz</v>
      </c>
      <c r="L3363" s="19" t="str">
        <f t="shared" si="575"/>
        <v/>
      </c>
      <c r="M3363" s="19" t="str">
        <f t="shared" si="576"/>
        <v/>
      </c>
      <c r="N3363" s="355" t="str">
        <f t="shared" si="577"/>
        <v/>
      </c>
      <c r="O3363" s="355" t="str">
        <f t="shared" si="578"/>
        <v/>
      </c>
      <c r="P3363" s="19" t="str">
        <f t="shared" si="579"/>
        <v/>
      </c>
      <c r="Q3363" s="355">
        <f t="shared" si="580"/>
        <v>678</v>
      </c>
      <c r="R3363" s="355">
        <f t="shared" si="581"/>
        <v>2975</v>
      </c>
      <c r="S3363" s="355">
        <f t="shared" si="582"/>
        <v>2975</v>
      </c>
    </row>
    <row r="3364" spans="1:19" ht="13.5" thickBot="1" x14ac:dyDescent="0.25">
      <c r="A3364" s="19"/>
      <c r="B3364" s="19"/>
      <c r="C3364" s="19"/>
      <c r="E3364" s="353"/>
      <c r="F3364" s="19"/>
      <c r="I3364" s="19" t="str">
        <f t="shared" si="572"/>
        <v>N</v>
      </c>
      <c r="J3364" s="19" t="str">
        <f t="shared" si="573"/>
        <v>N</v>
      </c>
      <c r="K3364" s="19" t="str">
        <f t="shared" si="574"/>
        <v>zzzz</v>
      </c>
      <c r="L3364" s="19" t="str">
        <f t="shared" si="575"/>
        <v/>
      </c>
      <c r="M3364" s="19" t="str">
        <f t="shared" si="576"/>
        <v/>
      </c>
      <c r="N3364" s="355" t="str">
        <f t="shared" si="577"/>
        <v/>
      </c>
      <c r="O3364" s="355" t="str">
        <f t="shared" si="578"/>
        <v/>
      </c>
      <c r="P3364" s="19" t="str">
        <f t="shared" si="579"/>
        <v/>
      </c>
      <c r="Q3364" s="355">
        <f t="shared" si="580"/>
        <v>679</v>
      </c>
      <c r="R3364" s="355">
        <f t="shared" si="581"/>
        <v>2976</v>
      </c>
      <c r="S3364" s="355">
        <f t="shared" si="582"/>
        <v>2976</v>
      </c>
    </row>
    <row r="3365" spans="1:19" ht="13.5" thickBot="1" x14ac:dyDescent="0.25">
      <c r="A3365" s="19"/>
      <c r="B3365" s="19"/>
      <c r="C3365" s="19"/>
      <c r="E3365" s="353"/>
      <c r="F3365" s="19"/>
      <c r="I3365" s="19" t="str">
        <f t="shared" si="572"/>
        <v>N</v>
      </c>
      <c r="J3365" s="19" t="str">
        <f t="shared" si="573"/>
        <v>N</v>
      </c>
      <c r="K3365" s="19" t="str">
        <f t="shared" si="574"/>
        <v>zzzz</v>
      </c>
      <c r="L3365" s="19" t="str">
        <f t="shared" si="575"/>
        <v/>
      </c>
      <c r="M3365" s="19" t="str">
        <f t="shared" si="576"/>
        <v/>
      </c>
      <c r="N3365" s="355" t="str">
        <f t="shared" si="577"/>
        <v/>
      </c>
      <c r="O3365" s="355" t="str">
        <f t="shared" si="578"/>
        <v/>
      </c>
      <c r="P3365" s="19" t="str">
        <f t="shared" si="579"/>
        <v/>
      </c>
      <c r="Q3365" s="355">
        <f t="shared" si="580"/>
        <v>680</v>
      </c>
      <c r="R3365" s="355">
        <f t="shared" si="581"/>
        <v>2977</v>
      </c>
      <c r="S3365" s="355">
        <f t="shared" si="582"/>
        <v>2977</v>
      </c>
    </row>
    <row r="3366" spans="1:19" ht="13.5" thickBot="1" x14ac:dyDescent="0.25">
      <c r="A3366" s="19"/>
      <c r="B3366" s="19"/>
      <c r="C3366" s="19"/>
      <c r="E3366" s="353"/>
      <c r="F3366" s="19"/>
      <c r="I3366" s="19" t="str">
        <f t="shared" si="572"/>
        <v>N</v>
      </c>
      <c r="J3366" s="19" t="str">
        <f t="shared" si="573"/>
        <v>N</v>
      </c>
      <c r="K3366" s="19" t="str">
        <f t="shared" si="574"/>
        <v>zzzz</v>
      </c>
      <c r="L3366" s="19" t="str">
        <f t="shared" si="575"/>
        <v/>
      </c>
      <c r="M3366" s="19" t="str">
        <f t="shared" si="576"/>
        <v/>
      </c>
      <c r="N3366" s="355" t="str">
        <f t="shared" si="577"/>
        <v/>
      </c>
      <c r="O3366" s="355" t="str">
        <f t="shared" si="578"/>
        <v/>
      </c>
      <c r="P3366" s="19" t="str">
        <f t="shared" si="579"/>
        <v/>
      </c>
      <c r="Q3366" s="355">
        <f t="shared" si="580"/>
        <v>681</v>
      </c>
      <c r="R3366" s="355">
        <f t="shared" si="581"/>
        <v>2978</v>
      </c>
      <c r="S3366" s="355">
        <f t="shared" si="582"/>
        <v>2978</v>
      </c>
    </row>
    <row r="3367" spans="1:19" ht="13.5" thickBot="1" x14ac:dyDescent="0.25">
      <c r="A3367" s="19"/>
      <c r="B3367" s="19"/>
      <c r="C3367" s="19"/>
      <c r="E3367" s="353"/>
      <c r="F3367" s="19"/>
      <c r="I3367" s="19" t="str">
        <f t="shared" si="572"/>
        <v>N</v>
      </c>
      <c r="J3367" s="19" t="str">
        <f t="shared" si="573"/>
        <v>N</v>
      </c>
      <c r="K3367" s="19" t="str">
        <f t="shared" si="574"/>
        <v>zzzz</v>
      </c>
      <c r="L3367" s="19" t="str">
        <f t="shared" si="575"/>
        <v/>
      </c>
      <c r="M3367" s="19" t="str">
        <f t="shared" si="576"/>
        <v/>
      </c>
      <c r="N3367" s="355" t="str">
        <f t="shared" si="577"/>
        <v/>
      </c>
      <c r="O3367" s="355" t="str">
        <f t="shared" si="578"/>
        <v/>
      </c>
      <c r="P3367" s="19" t="str">
        <f t="shared" si="579"/>
        <v/>
      </c>
      <c r="Q3367" s="355">
        <f t="shared" si="580"/>
        <v>682</v>
      </c>
      <c r="R3367" s="355">
        <f t="shared" si="581"/>
        <v>2979</v>
      </c>
      <c r="S3367" s="355">
        <f t="shared" si="582"/>
        <v>2979</v>
      </c>
    </row>
    <row r="3368" spans="1:19" ht="13.5" thickBot="1" x14ac:dyDescent="0.25">
      <c r="A3368" s="19"/>
      <c r="B3368" s="19"/>
      <c r="C3368" s="19"/>
      <c r="E3368" s="353"/>
      <c r="F3368" s="19"/>
      <c r="I3368" s="19" t="str">
        <f t="shared" si="572"/>
        <v>N</v>
      </c>
      <c r="J3368" s="19" t="str">
        <f t="shared" si="573"/>
        <v>N</v>
      </c>
      <c r="K3368" s="19" t="str">
        <f t="shared" si="574"/>
        <v>zzzz</v>
      </c>
      <c r="L3368" s="19" t="str">
        <f t="shared" si="575"/>
        <v/>
      </c>
      <c r="M3368" s="19" t="str">
        <f t="shared" si="576"/>
        <v/>
      </c>
      <c r="N3368" s="355" t="str">
        <f t="shared" si="577"/>
        <v/>
      </c>
      <c r="O3368" s="355" t="str">
        <f t="shared" si="578"/>
        <v/>
      </c>
      <c r="P3368" s="19" t="str">
        <f t="shared" si="579"/>
        <v/>
      </c>
      <c r="Q3368" s="355">
        <f t="shared" si="580"/>
        <v>683</v>
      </c>
      <c r="R3368" s="355">
        <f t="shared" si="581"/>
        <v>2980</v>
      </c>
      <c r="S3368" s="355">
        <f t="shared" si="582"/>
        <v>2980</v>
      </c>
    </row>
    <row r="3369" spans="1:19" ht="13.5" thickBot="1" x14ac:dyDescent="0.25">
      <c r="A3369" s="19"/>
      <c r="B3369" s="19"/>
      <c r="C3369" s="19"/>
      <c r="E3369" s="353"/>
      <c r="F3369" s="19"/>
      <c r="I3369" s="19" t="str">
        <f t="shared" si="572"/>
        <v>N</v>
      </c>
      <c r="J3369" s="19" t="str">
        <f t="shared" si="573"/>
        <v>N</v>
      </c>
      <c r="K3369" s="19" t="str">
        <f t="shared" si="574"/>
        <v>zzzz</v>
      </c>
      <c r="L3369" s="19" t="str">
        <f t="shared" si="575"/>
        <v/>
      </c>
      <c r="M3369" s="19" t="str">
        <f t="shared" si="576"/>
        <v/>
      </c>
      <c r="N3369" s="355" t="str">
        <f t="shared" si="577"/>
        <v/>
      </c>
      <c r="O3369" s="355" t="str">
        <f t="shared" si="578"/>
        <v/>
      </c>
      <c r="P3369" s="19" t="str">
        <f t="shared" si="579"/>
        <v/>
      </c>
      <c r="Q3369" s="355">
        <f t="shared" si="580"/>
        <v>684</v>
      </c>
      <c r="R3369" s="355">
        <f t="shared" si="581"/>
        <v>2981</v>
      </c>
      <c r="S3369" s="355">
        <f t="shared" si="582"/>
        <v>2981</v>
      </c>
    </row>
    <row r="3370" spans="1:19" ht="13.5" thickBot="1" x14ac:dyDescent="0.25">
      <c r="A3370" s="19"/>
      <c r="B3370" s="19"/>
      <c r="C3370" s="19"/>
      <c r="E3370" s="353"/>
      <c r="F3370" s="19"/>
      <c r="I3370" s="19" t="str">
        <f t="shared" si="572"/>
        <v>N</v>
      </c>
      <c r="J3370" s="19" t="str">
        <f t="shared" si="573"/>
        <v>N</v>
      </c>
      <c r="K3370" s="19" t="str">
        <f t="shared" si="574"/>
        <v>zzzz</v>
      </c>
      <c r="L3370" s="19" t="str">
        <f t="shared" si="575"/>
        <v/>
      </c>
      <c r="M3370" s="19" t="str">
        <f t="shared" si="576"/>
        <v/>
      </c>
      <c r="N3370" s="355" t="str">
        <f t="shared" si="577"/>
        <v/>
      </c>
      <c r="O3370" s="355" t="str">
        <f t="shared" si="578"/>
        <v/>
      </c>
      <c r="P3370" s="19" t="str">
        <f t="shared" si="579"/>
        <v/>
      </c>
      <c r="Q3370" s="355">
        <f t="shared" si="580"/>
        <v>685</v>
      </c>
      <c r="R3370" s="355">
        <f t="shared" si="581"/>
        <v>2982</v>
      </c>
      <c r="S3370" s="355">
        <f t="shared" si="582"/>
        <v>2982</v>
      </c>
    </row>
    <row r="3371" spans="1:19" ht="13.5" thickBot="1" x14ac:dyDescent="0.25">
      <c r="A3371" s="19"/>
      <c r="B3371" s="19"/>
      <c r="C3371" s="19"/>
      <c r="E3371" s="353"/>
      <c r="F3371" s="19"/>
      <c r="I3371" s="19" t="str">
        <f t="shared" si="572"/>
        <v>N</v>
      </c>
      <c r="J3371" s="19" t="str">
        <f t="shared" si="573"/>
        <v>N</v>
      </c>
      <c r="K3371" s="19" t="str">
        <f t="shared" si="574"/>
        <v>zzzz</v>
      </c>
      <c r="L3371" s="19" t="str">
        <f t="shared" si="575"/>
        <v/>
      </c>
      <c r="M3371" s="19" t="str">
        <f t="shared" si="576"/>
        <v/>
      </c>
      <c r="N3371" s="355" t="str">
        <f t="shared" si="577"/>
        <v/>
      </c>
      <c r="O3371" s="355" t="str">
        <f t="shared" si="578"/>
        <v/>
      </c>
      <c r="P3371" s="19" t="str">
        <f t="shared" si="579"/>
        <v/>
      </c>
      <c r="Q3371" s="355">
        <f t="shared" si="580"/>
        <v>686</v>
      </c>
      <c r="R3371" s="355">
        <f t="shared" si="581"/>
        <v>2983</v>
      </c>
      <c r="S3371" s="355">
        <f t="shared" si="582"/>
        <v>2983</v>
      </c>
    </row>
    <row r="3372" spans="1:19" ht="13.5" thickBot="1" x14ac:dyDescent="0.25">
      <c r="A3372" s="19"/>
      <c r="B3372" s="19"/>
      <c r="C3372" s="19"/>
      <c r="E3372" s="353"/>
      <c r="F3372" s="19"/>
      <c r="I3372" s="19" t="str">
        <f t="shared" si="572"/>
        <v>N</v>
      </c>
      <c r="J3372" s="19" t="str">
        <f t="shared" si="573"/>
        <v>N</v>
      </c>
      <c r="K3372" s="19" t="str">
        <f t="shared" si="574"/>
        <v>zzzz</v>
      </c>
      <c r="L3372" s="19" t="str">
        <f t="shared" si="575"/>
        <v/>
      </c>
      <c r="M3372" s="19" t="str">
        <f t="shared" si="576"/>
        <v/>
      </c>
      <c r="N3372" s="355" t="str">
        <f t="shared" si="577"/>
        <v/>
      </c>
      <c r="O3372" s="355" t="str">
        <f t="shared" si="578"/>
        <v/>
      </c>
      <c r="P3372" s="19" t="str">
        <f t="shared" si="579"/>
        <v/>
      </c>
      <c r="Q3372" s="355">
        <f t="shared" si="580"/>
        <v>687</v>
      </c>
      <c r="R3372" s="355">
        <f t="shared" si="581"/>
        <v>2984</v>
      </c>
      <c r="S3372" s="355">
        <f t="shared" si="582"/>
        <v>2984</v>
      </c>
    </row>
    <row r="3373" spans="1:19" ht="13.5" thickBot="1" x14ac:dyDescent="0.25">
      <c r="A3373" s="19"/>
      <c r="B3373" s="19"/>
      <c r="C3373" s="19"/>
      <c r="E3373" s="353"/>
      <c r="F3373" s="19"/>
      <c r="I3373" s="19" t="str">
        <f t="shared" si="572"/>
        <v>N</v>
      </c>
      <c r="J3373" s="19" t="str">
        <f t="shared" si="573"/>
        <v>N</v>
      </c>
      <c r="K3373" s="19" t="str">
        <f t="shared" si="574"/>
        <v>zzzz</v>
      </c>
      <c r="L3373" s="19" t="str">
        <f t="shared" si="575"/>
        <v/>
      </c>
      <c r="M3373" s="19" t="str">
        <f t="shared" si="576"/>
        <v/>
      </c>
      <c r="N3373" s="355" t="str">
        <f t="shared" si="577"/>
        <v/>
      </c>
      <c r="O3373" s="355" t="str">
        <f t="shared" si="578"/>
        <v/>
      </c>
      <c r="P3373" s="19" t="str">
        <f t="shared" si="579"/>
        <v/>
      </c>
      <c r="Q3373" s="355">
        <f t="shared" si="580"/>
        <v>688</v>
      </c>
      <c r="R3373" s="355">
        <f t="shared" si="581"/>
        <v>2985</v>
      </c>
      <c r="S3373" s="355">
        <f t="shared" si="582"/>
        <v>2985</v>
      </c>
    </row>
    <row r="3374" spans="1:19" ht="13.5" thickBot="1" x14ac:dyDescent="0.25">
      <c r="A3374" s="353"/>
      <c r="B3374" s="353"/>
      <c r="C3374" s="353"/>
      <c r="E3374" s="353"/>
      <c r="F3374" s="353"/>
      <c r="I3374" s="19" t="str">
        <f t="shared" si="572"/>
        <v>N</v>
      </c>
      <c r="J3374" s="19" t="str">
        <f t="shared" si="573"/>
        <v>N</v>
      </c>
      <c r="K3374" s="19" t="str">
        <f t="shared" si="574"/>
        <v>zzzz</v>
      </c>
      <c r="L3374" s="19" t="str">
        <f t="shared" si="575"/>
        <v/>
      </c>
      <c r="M3374" s="19" t="str">
        <f t="shared" si="576"/>
        <v/>
      </c>
      <c r="N3374" s="355" t="str">
        <f t="shared" si="577"/>
        <v/>
      </c>
      <c r="O3374" s="355" t="str">
        <f t="shared" si="578"/>
        <v/>
      </c>
      <c r="P3374" s="19" t="str">
        <f t="shared" si="579"/>
        <v/>
      </c>
      <c r="Q3374" s="355">
        <f t="shared" si="580"/>
        <v>689</v>
      </c>
      <c r="R3374" s="355">
        <f t="shared" si="581"/>
        <v>2986</v>
      </c>
      <c r="S3374" s="355">
        <f t="shared" si="582"/>
        <v>2986</v>
      </c>
    </row>
    <row r="3375" spans="1:19" ht="13.5" thickBot="1" x14ac:dyDescent="0.25">
      <c r="A3375" s="19"/>
      <c r="B3375" s="19"/>
      <c r="C3375" s="19"/>
      <c r="E3375" s="353"/>
      <c r="F3375" s="19"/>
      <c r="I3375" s="19" t="str">
        <f t="shared" si="572"/>
        <v>N</v>
      </c>
      <c r="J3375" s="19" t="str">
        <f t="shared" si="573"/>
        <v>N</v>
      </c>
      <c r="K3375" s="19" t="str">
        <f t="shared" si="574"/>
        <v>zzzz</v>
      </c>
      <c r="L3375" s="19" t="str">
        <f t="shared" si="575"/>
        <v/>
      </c>
      <c r="M3375" s="19" t="str">
        <f t="shared" si="576"/>
        <v/>
      </c>
      <c r="N3375" s="355" t="str">
        <f t="shared" si="577"/>
        <v/>
      </c>
      <c r="O3375" s="355" t="str">
        <f t="shared" si="578"/>
        <v/>
      </c>
      <c r="P3375" s="19" t="str">
        <f t="shared" si="579"/>
        <v/>
      </c>
      <c r="Q3375" s="355">
        <f t="shared" si="580"/>
        <v>690</v>
      </c>
      <c r="R3375" s="355">
        <f t="shared" si="581"/>
        <v>2987</v>
      </c>
      <c r="S3375" s="355">
        <f t="shared" si="582"/>
        <v>2987</v>
      </c>
    </row>
    <row r="3376" spans="1:19" ht="13.5" thickBot="1" x14ac:dyDescent="0.25">
      <c r="A3376" s="19"/>
      <c r="B3376" s="19"/>
      <c r="C3376" s="19"/>
      <c r="E3376" s="353"/>
      <c r="F3376" s="19"/>
      <c r="I3376" s="19" t="str">
        <f t="shared" si="572"/>
        <v>N</v>
      </c>
      <c r="J3376" s="19" t="str">
        <f t="shared" si="573"/>
        <v>N</v>
      </c>
      <c r="K3376" s="19" t="str">
        <f t="shared" si="574"/>
        <v>zzzz</v>
      </c>
      <c r="L3376" s="19" t="str">
        <f t="shared" si="575"/>
        <v/>
      </c>
      <c r="M3376" s="19" t="str">
        <f t="shared" si="576"/>
        <v/>
      </c>
      <c r="N3376" s="355" t="str">
        <f t="shared" si="577"/>
        <v/>
      </c>
      <c r="O3376" s="355" t="str">
        <f t="shared" si="578"/>
        <v/>
      </c>
      <c r="P3376" s="19" t="str">
        <f t="shared" si="579"/>
        <v/>
      </c>
      <c r="Q3376" s="355">
        <f t="shared" si="580"/>
        <v>691</v>
      </c>
      <c r="R3376" s="355">
        <f t="shared" si="581"/>
        <v>2988</v>
      </c>
      <c r="S3376" s="355">
        <f t="shared" si="582"/>
        <v>2988</v>
      </c>
    </row>
    <row r="3377" spans="1:19" ht="13.5" thickBot="1" x14ac:dyDescent="0.25">
      <c r="A3377" s="19"/>
      <c r="B3377" s="19"/>
      <c r="C3377" s="19"/>
      <c r="E3377" s="353"/>
      <c r="F3377" s="19"/>
      <c r="I3377" s="19" t="str">
        <f t="shared" si="572"/>
        <v>N</v>
      </c>
      <c r="J3377" s="19" t="str">
        <f t="shared" si="573"/>
        <v>N</v>
      </c>
      <c r="K3377" s="19" t="str">
        <f t="shared" si="574"/>
        <v>zzzz</v>
      </c>
      <c r="L3377" s="19" t="str">
        <f t="shared" si="575"/>
        <v/>
      </c>
      <c r="M3377" s="19" t="str">
        <f t="shared" si="576"/>
        <v/>
      </c>
      <c r="N3377" s="355" t="str">
        <f t="shared" si="577"/>
        <v/>
      </c>
      <c r="O3377" s="355" t="str">
        <f t="shared" si="578"/>
        <v/>
      </c>
      <c r="P3377" s="19" t="str">
        <f t="shared" si="579"/>
        <v/>
      </c>
      <c r="Q3377" s="355">
        <f t="shared" si="580"/>
        <v>692</v>
      </c>
      <c r="R3377" s="355">
        <f t="shared" si="581"/>
        <v>2989</v>
      </c>
      <c r="S3377" s="355">
        <f t="shared" si="582"/>
        <v>2989</v>
      </c>
    </row>
    <row r="3378" spans="1:19" ht="13.5" thickBot="1" x14ac:dyDescent="0.25">
      <c r="A3378" s="19"/>
      <c r="B3378" s="19"/>
      <c r="C3378" s="19"/>
      <c r="E3378" s="353"/>
      <c r="F3378" s="19"/>
      <c r="I3378" s="19" t="str">
        <f t="shared" si="572"/>
        <v>N</v>
      </c>
      <c r="J3378" s="19" t="str">
        <f t="shared" si="573"/>
        <v>N</v>
      </c>
      <c r="K3378" s="19" t="str">
        <f t="shared" si="574"/>
        <v>zzzz</v>
      </c>
      <c r="L3378" s="19" t="str">
        <f t="shared" si="575"/>
        <v/>
      </c>
      <c r="M3378" s="19" t="str">
        <f t="shared" si="576"/>
        <v/>
      </c>
      <c r="N3378" s="355" t="str">
        <f t="shared" si="577"/>
        <v/>
      </c>
      <c r="O3378" s="355" t="str">
        <f t="shared" si="578"/>
        <v/>
      </c>
      <c r="P3378" s="19" t="str">
        <f t="shared" si="579"/>
        <v/>
      </c>
      <c r="Q3378" s="355">
        <f t="shared" si="580"/>
        <v>693</v>
      </c>
      <c r="R3378" s="355">
        <f t="shared" si="581"/>
        <v>2990</v>
      </c>
      <c r="S3378" s="355">
        <f t="shared" si="582"/>
        <v>2990</v>
      </c>
    </row>
    <row r="3379" spans="1:19" ht="13.5" thickBot="1" x14ac:dyDescent="0.25">
      <c r="A3379" s="19"/>
      <c r="B3379" s="19"/>
      <c r="C3379" s="19"/>
      <c r="E3379" s="353"/>
      <c r="F3379" s="19"/>
      <c r="I3379" s="19" t="str">
        <f t="shared" si="572"/>
        <v>N</v>
      </c>
      <c r="J3379" s="19" t="str">
        <f t="shared" si="573"/>
        <v>N</v>
      </c>
      <c r="K3379" s="19" t="str">
        <f t="shared" si="574"/>
        <v>zzzz</v>
      </c>
      <c r="L3379" s="19" t="str">
        <f t="shared" si="575"/>
        <v/>
      </c>
      <c r="M3379" s="19" t="str">
        <f t="shared" si="576"/>
        <v/>
      </c>
      <c r="N3379" s="355" t="str">
        <f t="shared" si="577"/>
        <v/>
      </c>
      <c r="O3379" s="355" t="str">
        <f t="shared" si="578"/>
        <v/>
      </c>
      <c r="P3379" s="19" t="str">
        <f t="shared" si="579"/>
        <v/>
      </c>
      <c r="Q3379" s="355">
        <f t="shared" si="580"/>
        <v>694</v>
      </c>
      <c r="R3379" s="355">
        <f t="shared" si="581"/>
        <v>2991</v>
      </c>
      <c r="S3379" s="355">
        <f t="shared" si="582"/>
        <v>2991</v>
      </c>
    </row>
    <row r="3380" spans="1:19" ht="13.5" thickBot="1" x14ac:dyDescent="0.25">
      <c r="A3380" s="19"/>
      <c r="B3380" s="19"/>
      <c r="C3380" s="19"/>
      <c r="E3380" s="353"/>
      <c r="F3380" s="19"/>
      <c r="I3380" s="19" t="str">
        <f t="shared" si="572"/>
        <v>N</v>
      </c>
      <c r="J3380" s="19" t="str">
        <f t="shared" si="573"/>
        <v>N</v>
      </c>
      <c r="K3380" s="19" t="str">
        <f t="shared" si="574"/>
        <v>zzzz</v>
      </c>
      <c r="L3380" s="19" t="str">
        <f t="shared" si="575"/>
        <v/>
      </c>
      <c r="M3380" s="19" t="str">
        <f t="shared" si="576"/>
        <v/>
      </c>
      <c r="N3380" s="355" t="str">
        <f t="shared" si="577"/>
        <v/>
      </c>
      <c r="O3380" s="355" t="str">
        <f t="shared" si="578"/>
        <v/>
      </c>
      <c r="P3380" s="19" t="str">
        <f t="shared" si="579"/>
        <v/>
      </c>
      <c r="Q3380" s="355">
        <f t="shared" si="580"/>
        <v>695</v>
      </c>
      <c r="R3380" s="355">
        <f t="shared" si="581"/>
        <v>2992</v>
      </c>
      <c r="S3380" s="355">
        <f t="shared" si="582"/>
        <v>2992</v>
      </c>
    </row>
    <row r="3381" spans="1:19" ht="13.5" thickBot="1" x14ac:dyDescent="0.25">
      <c r="A3381" s="353"/>
      <c r="B3381" s="353"/>
      <c r="C3381" s="353"/>
      <c r="E3381" s="353"/>
      <c r="F3381" s="353"/>
      <c r="I3381" s="19" t="str">
        <f t="shared" si="572"/>
        <v>N</v>
      </c>
      <c r="J3381" s="19" t="str">
        <f t="shared" si="573"/>
        <v>N</v>
      </c>
      <c r="K3381" s="19" t="str">
        <f t="shared" si="574"/>
        <v>zzzz</v>
      </c>
      <c r="L3381" s="19" t="str">
        <f t="shared" si="575"/>
        <v/>
      </c>
      <c r="M3381" s="19" t="str">
        <f t="shared" si="576"/>
        <v/>
      </c>
      <c r="N3381" s="355" t="str">
        <f t="shared" si="577"/>
        <v/>
      </c>
      <c r="O3381" s="355" t="str">
        <f t="shared" si="578"/>
        <v/>
      </c>
      <c r="P3381" s="19" t="str">
        <f t="shared" si="579"/>
        <v/>
      </c>
      <c r="Q3381" s="355">
        <f t="shared" si="580"/>
        <v>696</v>
      </c>
      <c r="R3381" s="355">
        <f t="shared" si="581"/>
        <v>2993</v>
      </c>
      <c r="S3381" s="355">
        <f t="shared" si="582"/>
        <v>2993</v>
      </c>
    </row>
    <row r="3382" spans="1:19" ht="13.5" thickBot="1" x14ac:dyDescent="0.25">
      <c r="A3382" s="19"/>
      <c r="B3382" s="19"/>
      <c r="C3382" s="19"/>
      <c r="E3382" s="353"/>
      <c r="F3382" s="19"/>
      <c r="I3382" s="19" t="str">
        <f t="shared" si="572"/>
        <v>N</v>
      </c>
      <c r="J3382" s="19" t="str">
        <f t="shared" si="573"/>
        <v>N</v>
      </c>
      <c r="K3382" s="19" t="str">
        <f t="shared" si="574"/>
        <v>zzzz</v>
      </c>
      <c r="L3382" s="19" t="str">
        <f t="shared" si="575"/>
        <v/>
      </c>
      <c r="M3382" s="19" t="str">
        <f t="shared" si="576"/>
        <v/>
      </c>
      <c r="N3382" s="355" t="str">
        <f t="shared" si="577"/>
        <v/>
      </c>
      <c r="O3382" s="355" t="str">
        <f t="shared" si="578"/>
        <v/>
      </c>
      <c r="P3382" s="19" t="str">
        <f t="shared" si="579"/>
        <v/>
      </c>
      <c r="Q3382" s="355">
        <f t="shared" si="580"/>
        <v>697</v>
      </c>
      <c r="R3382" s="355">
        <f t="shared" si="581"/>
        <v>2994</v>
      </c>
      <c r="S3382" s="355">
        <f t="shared" si="582"/>
        <v>2994</v>
      </c>
    </row>
    <row r="3383" spans="1:19" ht="13.5" thickBot="1" x14ac:dyDescent="0.25">
      <c r="A3383" s="19"/>
      <c r="B3383" s="19"/>
      <c r="C3383" s="19"/>
      <c r="E3383" s="353"/>
      <c r="F3383" s="19"/>
      <c r="I3383" s="19" t="str">
        <f t="shared" si="572"/>
        <v>N</v>
      </c>
      <c r="J3383" s="19" t="str">
        <f t="shared" si="573"/>
        <v>N</v>
      </c>
      <c r="K3383" s="19" t="str">
        <f t="shared" si="574"/>
        <v>zzzz</v>
      </c>
      <c r="L3383" s="19" t="str">
        <f t="shared" si="575"/>
        <v/>
      </c>
      <c r="M3383" s="19" t="str">
        <f t="shared" si="576"/>
        <v/>
      </c>
      <c r="N3383" s="355" t="str">
        <f t="shared" si="577"/>
        <v/>
      </c>
      <c r="O3383" s="355" t="str">
        <f t="shared" si="578"/>
        <v/>
      </c>
      <c r="P3383" s="19" t="str">
        <f t="shared" si="579"/>
        <v/>
      </c>
      <c r="Q3383" s="355">
        <f t="shared" si="580"/>
        <v>698</v>
      </c>
      <c r="R3383" s="355">
        <f t="shared" si="581"/>
        <v>2995</v>
      </c>
      <c r="S3383" s="355">
        <f t="shared" si="582"/>
        <v>2995</v>
      </c>
    </row>
    <row r="3384" spans="1:19" ht="13.5" thickBot="1" x14ac:dyDescent="0.25">
      <c r="A3384" s="19"/>
      <c r="B3384" s="19"/>
      <c r="C3384" s="19"/>
      <c r="E3384" s="353"/>
      <c r="F3384" s="19"/>
      <c r="I3384" s="19" t="str">
        <f t="shared" si="572"/>
        <v>N</v>
      </c>
      <c r="J3384" s="19" t="str">
        <f t="shared" si="573"/>
        <v>N</v>
      </c>
      <c r="K3384" s="19" t="str">
        <f t="shared" si="574"/>
        <v>zzzz</v>
      </c>
      <c r="L3384" s="19" t="str">
        <f t="shared" si="575"/>
        <v/>
      </c>
      <c r="M3384" s="19" t="str">
        <f t="shared" si="576"/>
        <v/>
      </c>
      <c r="N3384" s="355" t="str">
        <f t="shared" si="577"/>
        <v/>
      </c>
      <c r="O3384" s="355" t="str">
        <f t="shared" si="578"/>
        <v/>
      </c>
      <c r="P3384" s="19" t="str">
        <f t="shared" si="579"/>
        <v/>
      </c>
      <c r="Q3384" s="355">
        <f t="shared" si="580"/>
        <v>699</v>
      </c>
      <c r="R3384" s="355">
        <f t="shared" si="581"/>
        <v>2996</v>
      </c>
      <c r="S3384" s="355">
        <f t="shared" si="582"/>
        <v>2996</v>
      </c>
    </row>
    <row r="3385" spans="1:19" ht="13.5" thickBot="1" x14ac:dyDescent="0.25">
      <c r="A3385" s="19"/>
      <c r="B3385" s="19"/>
      <c r="C3385" s="19"/>
      <c r="E3385" s="353"/>
      <c r="F3385" s="19"/>
      <c r="I3385" s="19" t="str">
        <f t="shared" si="572"/>
        <v>N</v>
      </c>
      <c r="J3385" s="19" t="str">
        <f t="shared" si="573"/>
        <v>N</v>
      </c>
      <c r="K3385" s="19" t="str">
        <f t="shared" si="574"/>
        <v>zzzz</v>
      </c>
      <c r="L3385" s="19" t="str">
        <f t="shared" si="575"/>
        <v/>
      </c>
      <c r="M3385" s="19" t="str">
        <f t="shared" si="576"/>
        <v/>
      </c>
      <c r="N3385" s="355" t="str">
        <f t="shared" si="577"/>
        <v/>
      </c>
      <c r="O3385" s="355" t="str">
        <f t="shared" si="578"/>
        <v/>
      </c>
      <c r="P3385" s="19" t="str">
        <f t="shared" si="579"/>
        <v/>
      </c>
      <c r="Q3385" s="355">
        <f t="shared" si="580"/>
        <v>700</v>
      </c>
      <c r="R3385" s="355">
        <f t="shared" si="581"/>
        <v>2997</v>
      </c>
      <c r="S3385" s="355">
        <f t="shared" si="582"/>
        <v>2997</v>
      </c>
    </row>
    <row r="3386" spans="1:19" ht="13.5" thickBot="1" x14ac:dyDescent="0.25">
      <c r="A3386" s="19"/>
      <c r="B3386" s="19"/>
      <c r="C3386" s="19"/>
      <c r="E3386" s="353"/>
      <c r="F3386" s="19"/>
      <c r="I3386" s="19" t="str">
        <f t="shared" si="572"/>
        <v>N</v>
      </c>
      <c r="J3386" s="19" t="str">
        <f t="shared" si="573"/>
        <v>N</v>
      </c>
      <c r="K3386" s="19" t="str">
        <f t="shared" si="574"/>
        <v>zzzz</v>
      </c>
      <c r="L3386" s="19" t="str">
        <f t="shared" si="575"/>
        <v/>
      </c>
      <c r="M3386" s="19" t="str">
        <f t="shared" si="576"/>
        <v/>
      </c>
      <c r="N3386" s="355" t="str">
        <f t="shared" si="577"/>
        <v/>
      </c>
      <c r="O3386" s="355" t="str">
        <f t="shared" si="578"/>
        <v/>
      </c>
      <c r="P3386" s="19" t="str">
        <f t="shared" si="579"/>
        <v/>
      </c>
      <c r="Q3386" s="355">
        <f t="shared" si="580"/>
        <v>701</v>
      </c>
      <c r="R3386" s="355">
        <f t="shared" si="581"/>
        <v>2998</v>
      </c>
      <c r="S3386" s="355">
        <f t="shared" si="582"/>
        <v>2998</v>
      </c>
    </row>
    <row r="3387" spans="1:19" ht="13.5" thickBot="1" x14ac:dyDescent="0.25">
      <c r="A3387" s="19"/>
      <c r="B3387" s="19"/>
      <c r="C3387" s="19"/>
      <c r="E3387" s="353"/>
      <c r="F3387" s="19"/>
      <c r="I3387" s="19" t="str">
        <f t="shared" si="572"/>
        <v>N</v>
      </c>
      <c r="J3387" s="19" t="str">
        <f t="shared" si="573"/>
        <v>N</v>
      </c>
      <c r="K3387" s="19" t="str">
        <f t="shared" si="574"/>
        <v>zzzz</v>
      </c>
      <c r="L3387" s="19" t="str">
        <f t="shared" si="575"/>
        <v/>
      </c>
      <c r="M3387" s="19" t="str">
        <f t="shared" si="576"/>
        <v/>
      </c>
      <c r="N3387" s="355" t="str">
        <f t="shared" si="577"/>
        <v/>
      </c>
      <c r="O3387" s="355" t="str">
        <f t="shared" si="578"/>
        <v/>
      </c>
      <c r="P3387" s="19" t="str">
        <f t="shared" si="579"/>
        <v/>
      </c>
      <c r="Q3387" s="355">
        <f t="shared" si="580"/>
        <v>702</v>
      </c>
      <c r="R3387" s="355">
        <f t="shared" si="581"/>
        <v>2999</v>
      </c>
      <c r="S3387" s="355">
        <f t="shared" si="582"/>
        <v>2999</v>
      </c>
    </row>
    <row r="3388" spans="1:19" ht="13.5" thickBot="1" x14ac:dyDescent="0.25">
      <c r="A3388" s="19"/>
      <c r="B3388" s="19"/>
      <c r="C3388" s="19"/>
      <c r="E3388" s="353"/>
      <c r="F3388" s="19"/>
      <c r="I3388" s="19" t="str">
        <f t="shared" si="572"/>
        <v>N</v>
      </c>
      <c r="J3388" s="19" t="str">
        <f t="shared" si="573"/>
        <v>N</v>
      </c>
      <c r="K3388" s="19" t="str">
        <f t="shared" si="574"/>
        <v>zzzz</v>
      </c>
      <c r="L3388" s="19" t="str">
        <f t="shared" si="575"/>
        <v/>
      </c>
      <c r="M3388" s="19" t="str">
        <f t="shared" si="576"/>
        <v/>
      </c>
      <c r="N3388" s="355" t="str">
        <f t="shared" si="577"/>
        <v/>
      </c>
      <c r="O3388" s="355" t="str">
        <f t="shared" si="578"/>
        <v/>
      </c>
      <c r="P3388" s="19" t="str">
        <f t="shared" si="579"/>
        <v/>
      </c>
      <c r="Q3388" s="355">
        <f t="shared" si="580"/>
        <v>703</v>
      </c>
      <c r="R3388" s="355">
        <f t="shared" si="581"/>
        <v>3000</v>
      </c>
      <c r="S3388" s="355">
        <f t="shared" si="582"/>
        <v>3000</v>
      </c>
    </row>
    <row r="3389" spans="1:19" ht="13.5" thickBot="1" x14ac:dyDescent="0.25">
      <c r="A3389" s="19"/>
      <c r="B3389" s="19"/>
      <c r="C3389" s="19"/>
      <c r="E3389" s="353"/>
      <c r="F3389" s="19"/>
      <c r="I3389" s="19" t="str">
        <f t="shared" si="572"/>
        <v>N</v>
      </c>
      <c r="J3389" s="19" t="str">
        <f t="shared" si="573"/>
        <v>N</v>
      </c>
      <c r="K3389" s="19" t="str">
        <f t="shared" si="574"/>
        <v>zzzz</v>
      </c>
      <c r="L3389" s="19" t="str">
        <f t="shared" si="575"/>
        <v/>
      </c>
      <c r="M3389" s="19" t="str">
        <f t="shared" si="576"/>
        <v/>
      </c>
      <c r="N3389" s="355" t="str">
        <f t="shared" si="577"/>
        <v/>
      </c>
      <c r="O3389" s="355" t="str">
        <f t="shared" si="578"/>
        <v/>
      </c>
      <c r="P3389" s="19" t="str">
        <f t="shared" si="579"/>
        <v/>
      </c>
      <c r="Q3389" s="355">
        <f t="shared" si="580"/>
        <v>704</v>
      </c>
      <c r="R3389" s="355">
        <f t="shared" si="581"/>
        <v>3001</v>
      </c>
      <c r="S3389" s="355">
        <f t="shared" si="582"/>
        <v>3001</v>
      </c>
    </row>
    <row r="3390" spans="1:19" ht="13.5" thickBot="1" x14ac:dyDescent="0.25">
      <c r="A3390" s="19"/>
      <c r="B3390" s="19"/>
      <c r="C3390" s="19"/>
      <c r="E3390" s="353"/>
      <c r="F3390" s="19"/>
      <c r="I3390" s="19" t="str">
        <f t="shared" si="572"/>
        <v>N</v>
      </c>
      <c r="J3390" s="19" t="str">
        <f t="shared" si="573"/>
        <v>N</v>
      </c>
      <c r="K3390" s="19" t="str">
        <f t="shared" si="574"/>
        <v>zzzz</v>
      </c>
      <c r="L3390" s="19" t="str">
        <f t="shared" si="575"/>
        <v/>
      </c>
      <c r="M3390" s="19" t="str">
        <f t="shared" si="576"/>
        <v/>
      </c>
      <c r="N3390" s="355" t="str">
        <f t="shared" si="577"/>
        <v/>
      </c>
      <c r="O3390" s="355" t="str">
        <f t="shared" si="578"/>
        <v/>
      </c>
      <c r="P3390" s="19" t="str">
        <f t="shared" si="579"/>
        <v/>
      </c>
      <c r="Q3390" s="355">
        <f t="shared" si="580"/>
        <v>705</v>
      </c>
      <c r="R3390" s="355">
        <f t="shared" si="581"/>
        <v>3002</v>
      </c>
      <c r="S3390" s="355">
        <f t="shared" si="582"/>
        <v>3002</v>
      </c>
    </row>
    <row r="3391" spans="1:19" ht="13.5" thickBot="1" x14ac:dyDescent="0.25">
      <c r="A3391" s="19"/>
      <c r="B3391" s="19"/>
      <c r="C3391" s="19"/>
      <c r="E3391" s="353"/>
      <c r="F3391" s="19"/>
      <c r="I3391" s="19" t="str">
        <f t="shared" si="572"/>
        <v>N</v>
      </c>
      <c r="J3391" s="19" t="str">
        <f t="shared" si="573"/>
        <v>N</v>
      </c>
      <c r="K3391" s="19" t="str">
        <f t="shared" si="574"/>
        <v>zzzz</v>
      </c>
      <c r="L3391" s="19" t="str">
        <f t="shared" si="575"/>
        <v/>
      </c>
      <c r="M3391" s="19" t="str">
        <f t="shared" si="576"/>
        <v/>
      </c>
      <c r="N3391" s="355" t="str">
        <f t="shared" si="577"/>
        <v/>
      </c>
      <c r="O3391" s="355" t="str">
        <f t="shared" si="578"/>
        <v/>
      </c>
      <c r="P3391" s="19" t="str">
        <f t="shared" si="579"/>
        <v/>
      </c>
      <c r="Q3391" s="355">
        <f t="shared" si="580"/>
        <v>706</v>
      </c>
      <c r="R3391" s="355">
        <f t="shared" si="581"/>
        <v>3003</v>
      </c>
      <c r="S3391" s="355">
        <f t="shared" si="582"/>
        <v>3003</v>
      </c>
    </row>
    <row r="3392" spans="1:19" ht="13.5" thickBot="1" x14ac:dyDescent="0.25">
      <c r="A3392" s="19"/>
      <c r="B3392" s="19"/>
      <c r="C3392" s="19"/>
      <c r="E3392" s="353"/>
      <c r="F3392" s="19"/>
      <c r="I3392" s="19" t="str">
        <f t="shared" si="572"/>
        <v>N</v>
      </c>
      <c r="J3392" s="19" t="str">
        <f t="shared" si="573"/>
        <v>N</v>
      </c>
      <c r="K3392" s="19" t="str">
        <f t="shared" si="574"/>
        <v>zzzz</v>
      </c>
      <c r="L3392" s="19" t="str">
        <f t="shared" si="575"/>
        <v/>
      </c>
      <c r="M3392" s="19" t="str">
        <f t="shared" si="576"/>
        <v/>
      </c>
      <c r="N3392" s="355" t="str">
        <f t="shared" si="577"/>
        <v/>
      </c>
      <c r="O3392" s="355" t="str">
        <f t="shared" si="578"/>
        <v/>
      </c>
      <c r="P3392" s="19" t="str">
        <f t="shared" si="579"/>
        <v/>
      </c>
      <c r="Q3392" s="355">
        <f t="shared" si="580"/>
        <v>707</v>
      </c>
      <c r="R3392" s="355">
        <f t="shared" si="581"/>
        <v>3004</v>
      </c>
      <c r="S3392" s="355">
        <f t="shared" si="582"/>
        <v>3004</v>
      </c>
    </row>
    <row r="3393" spans="1:19" ht="13.5" thickBot="1" x14ac:dyDescent="0.25">
      <c r="A3393" s="19"/>
      <c r="B3393" s="19"/>
      <c r="C3393" s="19"/>
      <c r="E3393" s="353"/>
      <c r="F3393" s="19"/>
      <c r="I3393" s="19" t="str">
        <f t="shared" si="572"/>
        <v>N</v>
      </c>
      <c r="J3393" s="19" t="str">
        <f t="shared" si="573"/>
        <v>N</v>
      </c>
      <c r="K3393" s="19" t="str">
        <f t="shared" si="574"/>
        <v>zzzz</v>
      </c>
      <c r="L3393" s="19" t="str">
        <f t="shared" si="575"/>
        <v/>
      </c>
      <c r="M3393" s="19" t="str">
        <f t="shared" si="576"/>
        <v/>
      </c>
      <c r="N3393" s="355" t="str">
        <f t="shared" si="577"/>
        <v/>
      </c>
      <c r="O3393" s="355" t="str">
        <f t="shared" si="578"/>
        <v/>
      </c>
      <c r="P3393" s="19" t="str">
        <f t="shared" si="579"/>
        <v/>
      </c>
      <c r="Q3393" s="355">
        <f t="shared" si="580"/>
        <v>708</v>
      </c>
      <c r="R3393" s="355">
        <f t="shared" si="581"/>
        <v>3005</v>
      </c>
      <c r="S3393" s="355">
        <f t="shared" si="582"/>
        <v>3005</v>
      </c>
    </row>
    <row r="3394" spans="1:19" ht="13.5" thickBot="1" x14ac:dyDescent="0.25">
      <c r="A3394" s="19"/>
      <c r="B3394" s="19"/>
      <c r="C3394" s="19"/>
      <c r="E3394" s="353"/>
      <c r="F3394" s="19"/>
      <c r="I3394" s="19" t="str">
        <f t="shared" ref="I3394:I3457" si="583">IF((LEN(A3394)&gt;2),"J","N")</f>
        <v>N</v>
      </c>
      <c r="J3394" s="19" t="str">
        <f t="shared" ref="J3394:J3457" si="584">IF((D3394&gt;0),"J","N")</f>
        <v>N</v>
      </c>
      <c r="K3394" s="19" t="str">
        <f t="shared" ref="K3394:K3457" si="585">IF((D3394&gt;0),(MID(D3394,1,2)),"zzzz")</f>
        <v>zzzz</v>
      </c>
      <c r="L3394" s="19" t="str">
        <f t="shared" ref="L3394:L3457" si="586">MID(A3394,1,2)</f>
        <v/>
      </c>
      <c r="M3394" s="19" t="str">
        <f t="shared" ref="M3394:M3457" si="587">MID(A3394,3,1)</f>
        <v/>
      </c>
      <c r="N3394" s="355" t="str">
        <f t="shared" ref="N3394:N3457" si="588">IF(A3394=A3395,"",Q3394)</f>
        <v/>
      </c>
      <c r="O3394" s="355" t="str">
        <f t="shared" ref="O3394:O3457" si="589">IF(D3394=D3395,"",R3394)</f>
        <v/>
      </c>
      <c r="P3394" s="19" t="str">
        <f t="shared" ref="P3394:P3457" si="590">IF(K3394=K3395,"",S3394)</f>
        <v/>
      </c>
      <c r="Q3394" s="355">
        <f t="shared" ref="Q3394:Q3457" si="591">IF(A3394=A3393,Q3393+ 1,1)</f>
        <v>709</v>
      </c>
      <c r="R3394" s="355">
        <f t="shared" ref="R3394:R3457" si="592">IF(D3394=D3393,R3393+ 1,1)</f>
        <v>3006</v>
      </c>
      <c r="S3394" s="355">
        <f t="shared" ref="S3394:S3457" si="593">IF(K3394=K3393,S3393+ 1,1)</f>
        <v>3006</v>
      </c>
    </row>
    <row r="3395" spans="1:19" ht="13.5" thickBot="1" x14ac:dyDescent="0.25">
      <c r="A3395" s="19"/>
      <c r="B3395" s="19"/>
      <c r="C3395" s="19"/>
      <c r="E3395" s="353"/>
      <c r="F3395" s="19"/>
      <c r="I3395" s="19" t="str">
        <f t="shared" si="583"/>
        <v>N</v>
      </c>
      <c r="J3395" s="19" t="str">
        <f t="shared" si="584"/>
        <v>N</v>
      </c>
      <c r="K3395" s="19" t="str">
        <f t="shared" si="585"/>
        <v>zzzz</v>
      </c>
      <c r="L3395" s="19" t="str">
        <f t="shared" si="586"/>
        <v/>
      </c>
      <c r="M3395" s="19" t="str">
        <f t="shared" si="587"/>
        <v/>
      </c>
      <c r="N3395" s="355" t="str">
        <f t="shared" si="588"/>
        <v/>
      </c>
      <c r="O3395" s="355" t="str">
        <f t="shared" si="589"/>
        <v/>
      </c>
      <c r="P3395" s="19" t="str">
        <f t="shared" si="590"/>
        <v/>
      </c>
      <c r="Q3395" s="355">
        <f t="shared" si="591"/>
        <v>710</v>
      </c>
      <c r="R3395" s="355">
        <f t="shared" si="592"/>
        <v>3007</v>
      </c>
      <c r="S3395" s="355">
        <f t="shared" si="593"/>
        <v>3007</v>
      </c>
    </row>
    <row r="3396" spans="1:19" ht="13.5" thickBot="1" x14ac:dyDescent="0.25">
      <c r="A3396" s="353"/>
      <c r="B3396" s="353"/>
      <c r="C3396" s="353"/>
      <c r="E3396" s="353"/>
      <c r="F3396" s="353"/>
      <c r="I3396" s="19" t="str">
        <f t="shared" si="583"/>
        <v>N</v>
      </c>
      <c r="J3396" s="19" t="str">
        <f t="shared" si="584"/>
        <v>N</v>
      </c>
      <c r="K3396" s="19" t="str">
        <f t="shared" si="585"/>
        <v>zzzz</v>
      </c>
      <c r="L3396" s="19" t="str">
        <f t="shared" si="586"/>
        <v/>
      </c>
      <c r="M3396" s="19" t="str">
        <f t="shared" si="587"/>
        <v/>
      </c>
      <c r="N3396" s="355" t="str">
        <f t="shared" si="588"/>
        <v/>
      </c>
      <c r="O3396" s="355" t="str">
        <f t="shared" si="589"/>
        <v/>
      </c>
      <c r="P3396" s="19" t="str">
        <f t="shared" si="590"/>
        <v/>
      </c>
      <c r="Q3396" s="355">
        <f t="shared" si="591"/>
        <v>711</v>
      </c>
      <c r="R3396" s="355">
        <f t="shared" si="592"/>
        <v>3008</v>
      </c>
      <c r="S3396" s="355">
        <f t="shared" si="593"/>
        <v>3008</v>
      </c>
    </row>
    <row r="3397" spans="1:19" ht="13.5" thickBot="1" x14ac:dyDescent="0.25">
      <c r="A3397" s="19"/>
      <c r="B3397" s="19"/>
      <c r="C3397" s="19"/>
      <c r="E3397" s="353"/>
      <c r="F3397" s="19"/>
      <c r="I3397" s="19" t="str">
        <f t="shared" si="583"/>
        <v>N</v>
      </c>
      <c r="J3397" s="19" t="str">
        <f t="shared" si="584"/>
        <v>N</v>
      </c>
      <c r="K3397" s="19" t="str">
        <f t="shared" si="585"/>
        <v>zzzz</v>
      </c>
      <c r="L3397" s="19" t="str">
        <f t="shared" si="586"/>
        <v/>
      </c>
      <c r="M3397" s="19" t="str">
        <f t="shared" si="587"/>
        <v/>
      </c>
      <c r="N3397" s="355" t="str">
        <f t="shared" si="588"/>
        <v/>
      </c>
      <c r="O3397" s="355" t="str">
        <f t="shared" si="589"/>
        <v/>
      </c>
      <c r="P3397" s="19" t="str">
        <f t="shared" si="590"/>
        <v/>
      </c>
      <c r="Q3397" s="355">
        <f t="shared" si="591"/>
        <v>712</v>
      </c>
      <c r="R3397" s="355">
        <f t="shared" si="592"/>
        <v>3009</v>
      </c>
      <c r="S3397" s="355">
        <f t="shared" si="593"/>
        <v>3009</v>
      </c>
    </row>
    <row r="3398" spans="1:19" ht="13.5" thickBot="1" x14ac:dyDescent="0.25">
      <c r="A3398" s="19"/>
      <c r="B3398" s="19"/>
      <c r="C3398" s="19"/>
      <c r="E3398" s="353"/>
      <c r="F3398" s="19"/>
      <c r="I3398" s="19" t="str">
        <f t="shared" si="583"/>
        <v>N</v>
      </c>
      <c r="J3398" s="19" t="str">
        <f t="shared" si="584"/>
        <v>N</v>
      </c>
      <c r="K3398" s="19" t="str">
        <f t="shared" si="585"/>
        <v>zzzz</v>
      </c>
      <c r="L3398" s="19" t="str">
        <f t="shared" si="586"/>
        <v/>
      </c>
      <c r="M3398" s="19" t="str">
        <f t="shared" si="587"/>
        <v/>
      </c>
      <c r="N3398" s="355" t="str">
        <f t="shared" si="588"/>
        <v/>
      </c>
      <c r="O3398" s="355" t="str">
        <f t="shared" si="589"/>
        <v/>
      </c>
      <c r="P3398" s="19" t="str">
        <f t="shared" si="590"/>
        <v/>
      </c>
      <c r="Q3398" s="355">
        <f t="shared" si="591"/>
        <v>713</v>
      </c>
      <c r="R3398" s="355">
        <f t="shared" si="592"/>
        <v>3010</v>
      </c>
      <c r="S3398" s="355">
        <f t="shared" si="593"/>
        <v>3010</v>
      </c>
    </row>
    <row r="3399" spans="1:19" ht="13.5" thickBot="1" x14ac:dyDescent="0.25">
      <c r="A3399" s="19"/>
      <c r="B3399" s="19"/>
      <c r="C3399" s="19"/>
      <c r="E3399" s="353"/>
      <c r="F3399" s="19"/>
      <c r="I3399" s="19" t="str">
        <f t="shared" si="583"/>
        <v>N</v>
      </c>
      <c r="J3399" s="19" t="str">
        <f t="shared" si="584"/>
        <v>N</v>
      </c>
      <c r="K3399" s="19" t="str">
        <f t="shared" si="585"/>
        <v>zzzz</v>
      </c>
      <c r="L3399" s="19" t="str">
        <f t="shared" si="586"/>
        <v/>
      </c>
      <c r="M3399" s="19" t="str">
        <f t="shared" si="587"/>
        <v/>
      </c>
      <c r="N3399" s="355" t="str">
        <f t="shared" si="588"/>
        <v/>
      </c>
      <c r="O3399" s="355" t="str">
        <f t="shared" si="589"/>
        <v/>
      </c>
      <c r="P3399" s="19" t="str">
        <f t="shared" si="590"/>
        <v/>
      </c>
      <c r="Q3399" s="355">
        <f t="shared" si="591"/>
        <v>714</v>
      </c>
      <c r="R3399" s="355">
        <f t="shared" si="592"/>
        <v>3011</v>
      </c>
      <c r="S3399" s="355">
        <f t="shared" si="593"/>
        <v>3011</v>
      </c>
    </row>
    <row r="3400" spans="1:19" ht="13.5" thickBot="1" x14ac:dyDescent="0.25">
      <c r="A3400" s="19"/>
      <c r="B3400" s="19"/>
      <c r="C3400" s="19"/>
      <c r="E3400" s="353"/>
      <c r="F3400" s="19"/>
      <c r="I3400" s="19" t="str">
        <f t="shared" si="583"/>
        <v>N</v>
      </c>
      <c r="J3400" s="19" t="str">
        <f t="shared" si="584"/>
        <v>N</v>
      </c>
      <c r="K3400" s="19" t="str">
        <f t="shared" si="585"/>
        <v>zzzz</v>
      </c>
      <c r="L3400" s="19" t="str">
        <f t="shared" si="586"/>
        <v/>
      </c>
      <c r="M3400" s="19" t="str">
        <f t="shared" si="587"/>
        <v/>
      </c>
      <c r="N3400" s="355" t="str">
        <f t="shared" si="588"/>
        <v/>
      </c>
      <c r="O3400" s="355" t="str">
        <f t="shared" si="589"/>
        <v/>
      </c>
      <c r="P3400" s="19" t="str">
        <f t="shared" si="590"/>
        <v/>
      </c>
      <c r="Q3400" s="355">
        <f t="shared" si="591"/>
        <v>715</v>
      </c>
      <c r="R3400" s="355">
        <f t="shared" si="592"/>
        <v>3012</v>
      </c>
      <c r="S3400" s="355">
        <f t="shared" si="593"/>
        <v>3012</v>
      </c>
    </row>
    <row r="3401" spans="1:19" ht="13.5" thickBot="1" x14ac:dyDescent="0.25">
      <c r="A3401" s="353"/>
      <c r="B3401" s="353"/>
      <c r="C3401" s="353"/>
      <c r="E3401" s="353"/>
      <c r="F3401" s="353"/>
      <c r="I3401" s="19" t="str">
        <f t="shared" si="583"/>
        <v>N</v>
      </c>
      <c r="J3401" s="19" t="str">
        <f t="shared" si="584"/>
        <v>N</v>
      </c>
      <c r="K3401" s="19" t="str">
        <f t="shared" si="585"/>
        <v>zzzz</v>
      </c>
      <c r="L3401" s="19" t="str">
        <f t="shared" si="586"/>
        <v/>
      </c>
      <c r="M3401" s="19" t="str">
        <f t="shared" si="587"/>
        <v/>
      </c>
      <c r="N3401" s="355" t="str">
        <f t="shared" si="588"/>
        <v/>
      </c>
      <c r="O3401" s="355" t="str">
        <f t="shared" si="589"/>
        <v/>
      </c>
      <c r="P3401" s="19" t="str">
        <f t="shared" si="590"/>
        <v/>
      </c>
      <c r="Q3401" s="355">
        <f t="shared" si="591"/>
        <v>716</v>
      </c>
      <c r="R3401" s="355">
        <f t="shared" si="592"/>
        <v>3013</v>
      </c>
      <c r="S3401" s="355">
        <f t="shared" si="593"/>
        <v>3013</v>
      </c>
    </row>
    <row r="3402" spans="1:19" ht="13.5" thickBot="1" x14ac:dyDescent="0.25">
      <c r="A3402" s="19"/>
      <c r="B3402" s="19"/>
      <c r="C3402" s="19"/>
      <c r="E3402" s="353"/>
      <c r="F3402" s="19"/>
      <c r="I3402" s="19" t="str">
        <f t="shared" si="583"/>
        <v>N</v>
      </c>
      <c r="J3402" s="19" t="str">
        <f t="shared" si="584"/>
        <v>N</v>
      </c>
      <c r="K3402" s="19" t="str">
        <f t="shared" si="585"/>
        <v>zzzz</v>
      </c>
      <c r="L3402" s="19" t="str">
        <f t="shared" si="586"/>
        <v/>
      </c>
      <c r="M3402" s="19" t="str">
        <f t="shared" si="587"/>
        <v/>
      </c>
      <c r="N3402" s="355" t="str">
        <f t="shared" si="588"/>
        <v/>
      </c>
      <c r="O3402" s="355" t="str">
        <f t="shared" si="589"/>
        <v/>
      </c>
      <c r="P3402" s="19" t="str">
        <f t="shared" si="590"/>
        <v/>
      </c>
      <c r="Q3402" s="355">
        <f t="shared" si="591"/>
        <v>717</v>
      </c>
      <c r="R3402" s="355">
        <f t="shared" si="592"/>
        <v>3014</v>
      </c>
      <c r="S3402" s="355">
        <f t="shared" si="593"/>
        <v>3014</v>
      </c>
    </row>
    <row r="3403" spans="1:19" ht="13.5" thickBot="1" x14ac:dyDescent="0.25">
      <c r="A3403" s="19"/>
      <c r="B3403" s="19"/>
      <c r="C3403" s="19"/>
      <c r="E3403" s="353"/>
      <c r="F3403" s="19"/>
      <c r="I3403" s="19" t="str">
        <f t="shared" si="583"/>
        <v>N</v>
      </c>
      <c r="J3403" s="19" t="str">
        <f t="shared" si="584"/>
        <v>N</v>
      </c>
      <c r="K3403" s="19" t="str">
        <f t="shared" si="585"/>
        <v>zzzz</v>
      </c>
      <c r="L3403" s="19" t="str">
        <f t="shared" si="586"/>
        <v/>
      </c>
      <c r="M3403" s="19" t="str">
        <f t="shared" si="587"/>
        <v/>
      </c>
      <c r="N3403" s="355" t="str">
        <f t="shared" si="588"/>
        <v/>
      </c>
      <c r="O3403" s="355" t="str">
        <f t="shared" si="589"/>
        <v/>
      </c>
      <c r="P3403" s="19" t="str">
        <f t="shared" si="590"/>
        <v/>
      </c>
      <c r="Q3403" s="355">
        <f t="shared" si="591"/>
        <v>718</v>
      </c>
      <c r="R3403" s="355">
        <f t="shared" si="592"/>
        <v>3015</v>
      </c>
      <c r="S3403" s="355">
        <f t="shared" si="593"/>
        <v>3015</v>
      </c>
    </row>
    <row r="3404" spans="1:19" ht="13.5" thickBot="1" x14ac:dyDescent="0.25">
      <c r="A3404" s="19"/>
      <c r="B3404" s="19"/>
      <c r="C3404" s="19"/>
      <c r="E3404" s="353"/>
      <c r="F3404" s="19"/>
      <c r="I3404" s="19" t="str">
        <f t="shared" si="583"/>
        <v>N</v>
      </c>
      <c r="J3404" s="19" t="str">
        <f t="shared" si="584"/>
        <v>N</v>
      </c>
      <c r="K3404" s="19" t="str">
        <f t="shared" si="585"/>
        <v>zzzz</v>
      </c>
      <c r="L3404" s="19" t="str">
        <f t="shared" si="586"/>
        <v/>
      </c>
      <c r="M3404" s="19" t="str">
        <f t="shared" si="587"/>
        <v/>
      </c>
      <c r="N3404" s="355" t="str">
        <f t="shared" si="588"/>
        <v/>
      </c>
      <c r="O3404" s="355" t="str">
        <f t="shared" si="589"/>
        <v/>
      </c>
      <c r="P3404" s="19" t="str">
        <f t="shared" si="590"/>
        <v/>
      </c>
      <c r="Q3404" s="355">
        <f t="shared" si="591"/>
        <v>719</v>
      </c>
      <c r="R3404" s="355">
        <f t="shared" si="592"/>
        <v>3016</v>
      </c>
      <c r="S3404" s="355">
        <f t="shared" si="593"/>
        <v>3016</v>
      </c>
    </row>
    <row r="3405" spans="1:19" ht="13.5" thickBot="1" x14ac:dyDescent="0.25">
      <c r="A3405" s="353"/>
      <c r="B3405" s="353"/>
      <c r="C3405" s="353"/>
      <c r="E3405" s="353"/>
      <c r="F3405" s="353"/>
      <c r="I3405" s="19" t="str">
        <f t="shared" si="583"/>
        <v>N</v>
      </c>
      <c r="J3405" s="19" t="str">
        <f t="shared" si="584"/>
        <v>N</v>
      </c>
      <c r="K3405" s="19" t="str">
        <f t="shared" si="585"/>
        <v>zzzz</v>
      </c>
      <c r="L3405" s="19" t="str">
        <f t="shared" si="586"/>
        <v/>
      </c>
      <c r="M3405" s="19" t="str">
        <f t="shared" si="587"/>
        <v/>
      </c>
      <c r="N3405" s="355" t="str">
        <f t="shared" si="588"/>
        <v/>
      </c>
      <c r="O3405" s="355" t="str">
        <f t="shared" si="589"/>
        <v/>
      </c>
      <c r="P3405" s="19" t="str">
        <f t="shared" si="590"/>
        <v/>
      </c>
      <c r="Q3405" s="355">
        <f t="shared" si="591"/>
        <v>720</v>
      </c>
      <c r="R3405" s="355">
        <f t="shared" si="592"/>
        <v>3017</v>
      </c>
      <c r="S3405" s="355">
        <f t="shared" si="593"/>
        <v>3017</v>
      </c>
    </row>
    <row r="3406" spans="1:19" ht="13.5" thickBot="1" x14ac:dyDescent="0.25">
      <c r="A3406" s="19"/>
      <c r="B3406" s="19"/>
      <c r="C3406" s="19"/>
      <c r="E3406" s="353"/>
      <c r="F3406" s="19"/>
      <c r="I3406" s="19" t="str">
        <f t="shared" si="583"/>
        <v>N</v>
      </c>
      <c r="J3406" s="19" t="str">
        <f t="shared" si="584"/>
        <v>N</v>
      </c>
      <c r="K3406" s="19" t="str">
        <f t="shared" si="585"/>
        <v>zzzz</v>
      </c>
      <c r="L3406" s="19" t="str">
        <f t="shared" si="586"/>
        <v/>
      </c>
      <c r="M3406" s="19" t="str">
        <f t="shared" si="587"/>
        <v/>
      </c>
      <c r="N3406" s="355" t="str">
        <f t="shared" si="588"/>
        <v/>
      </c>
      <c r="O3406" s="355" t="str">
        <f t="shared" si="589"/>
        <v/>
      </c>
      <c r="P3406" s="19" t="str">
        <f t="shared" si="590"/>
        <v/>
      </c>
      <c r="Q3406" s="355">
        <f t="shared" si="591"/>
        <v>721</v>
      </c>
      <c r="R3406" s="355">
        <f t="shared" si="592"/>
        <v>3018</v>
      </c>
      <c r="S3406" s="355">
        <f t="shared" si="593"/>
        <v>3018</v>
      </c>
    </row>
    <row r="3407" spans="1:19" ht="13.5" thickBot="1" x14ac:dyDescent="0.25">
      <c r="A3407" s="353"/>
      <c r="B3407" s="353"/>
      <c r="C3407" s="353"/>
      <c r="E3407" s="353"/>
      <c r="F3407" s="353"/>
      <c r="I3407" s="19" t="str">
        <f t="shared" si="583"/>
        <v>N</v>
      </c>
      <c r="J3407" s="19" t="str">
        <f t="shared" si="584"/>
        <v>N</v>
      </c>
      <c r="K3407" s="19" t="str">
        <f t="shared" si="585"/>
        <v>zzzz</v>
      </c>
      <c r="L3407" s="19" t="str">
        <f t="shared" si="586"/>
        <v/>
      </c>
      <c r="M3407" s="19" t="str">
        <f t="shared" si="587"/>
        <v/>
      </c>
      <c r="N3407" s="355" t="str">
        <f t="shared" si="588"/>
        <v/>
      </c>
      <c r="O3407" s="355" t="str">
        <f t="shared" si="589"/>
        <v/>
      </c>
      <c r="P3407" s="19" t="str">
        <f t="shared" si="590"/>
        <v/>
      </c>
      <c r="Q3407" s="355">
        <f t="shared" si="591"/>
        <v>722</v>
      </c>
      <c r="R3407" s="355">
        <f t="shared" si="592"/>
        <v>3019</v>
      </c>
      <c r="S3407" s="355">
        <f t="shared" si="593"/>
        <v>3019</v>
      </c>
    </row>
    <row r="3408" spans="1:19" ht="13.5" thickBot="1" x14ac:dyDescent="0.25">
      <c r="A3408" s="19"/>
      <c r="B3408" s="19"/>
      <c r="C3408" s="19"/>
      <c r="E3408" s="353"/>
      <c r="F3408" s="19"/>
      <c r="I3408" s="19" t="str">
        <f t="shared" si="583"/>
        <v>N</v>
      </c>
      <c r="J3408" s="19" t="str">
        <f t="shared" si="584"/>
        <v>N</v>
      </c>
      <c r="K3408" s="19" t="str">
        <f t="shared" si="585"/>
        <v>zzzz</v>
      </c>
      <c r="L3408" s="19" t="str">
        <f t="shared" si="586"/>
        <v/>
      </c>
      <c r="M3408" s="19" t="str">
        <f t="shared" si="587"/>
        <v/>
      </c>
      <c r="N3408" s="355" t="str">
        <f t="shared" si="588"/>
        <v/>
      </c>
      <c r="O3408" s="355" t="str">
        <f t="shared" si="589"/>
        <v/>
      </c>
      <c r="P3408" s="19" t="str">
        <f t="shared" si="590"/>
        <v/>
      </c>
      <c r="Q3408" s="355">
        <f t="shared" si="591"/>
        <v>723</v>
      </c>
      <c r="R3408" s="355">
        <f t="shared" si="592"/>
        <v>3020</v>
      </c>
      <c r="S3408" s="355">
        <f t="shared" si="593"/>
        <v>3020</v>
      </c>
    </row>
    <row r="3409" spans="1:19" ht="13.5" thickBot="1" x14ac:dyDescent="0.25">
      <c r="A3409" s="19"/>
      <c r="B3409" s="19"/>
      <c r="C3409" s="19"/>
      <c r="E3409" s="353"/>
      <c r="F3409" s="19"/>
      <c r="I3409" s="19" t="str">
        <f t="shared" si="583"/>
        <v>N</v>
      </c>
      <c r="J3409" s="19" t="str">
        <f t="shared" si="584"/>
        <v>N</v>
      </c>
      <c r="K3409" s="19" t="str">
        <f t="shared" si="585"/>
        <v>zzzz</v>
      </c>
      <c r="L3409" s="19" t="str">
        <f t="shared" si="586"/>
        <v/>
      </c>
      <c r="M3409" s="19" t="str">
        <f t="shared" si="587"/>
        <v/>
      </c>
      <c r="N3409" s="355" t="str">
        <f t="shared" si="588"/>
        <v/>
      </c>
      <c r="O3409" s="355" t="str">
        <f t="shared" si="589"/>
        <v/>
      </c>
      <c r="P3409" s="19" t="str">
        <f t="shared" si="590"/>
        <v/>
      </c>
      <c r="Q3409" s="355">
        <f t="shared" si="591"/>
        <v>724</v>
      </c>
      <c r="R3409" s="355">
        <f t="shared" si="592"/>
        <v>3021</v>
      </c>
      <c r="S3409" s="355">
        <f t="shared" si="593"/>
        <v>3021</v>
      </c>
    </row>
    <row r="3410" spans="1:19" ht="13.5" thickBot="1" x14ac:dyDescent="0.25">
      <c r="A3410" s="19"/>
      <c r="B3410" s="19"/>
      <c r="C3410" s="19"/>
      <c r="E3410" s="353"/>
      <c r="F3410" s="19"/>
      <c r="I3410" s="19" t="str">
        <f t="shared" si="583"/>
        <v>N</v>
      </c>
      <c r="J3410" s="19" t="str">
        <f t="shared" si="584"/>
        <v>N</v>
      </c>
      <c r="K3410" s="19" t="str">
        <f t="shared" si="585"/>
        <v>zzzz</v>
      </c>
      <c r="L3410" s="19" t="str">
        <f t="shared" si="586"/>
        <v/>
      </c>
      <c r="M3410" s="19" t="str">
        <f t="shared" si="587"/>
        <v/>
      </c>
      <c r="N3410" s="355" t="str">
        <f t="shared" si="588"/>
        <v/>
      </c>
      <c r="O3410" s="355" t="str">
        <f t="shared" si="589"/>
        <v/>
      </c>
      <c r="P3410" s="19" t="str">
        <f t="shared" si="590"/>
        <v/>
      </c>
      <c r="Q3410" s="355">
        <f t="shared" si="591"/>
        <v>725</v>
      </c>
      <c r="R3410" s="355">
        <f t="shared" si="592"/>
        <v>3022</v>
      </c>
      <c r="S3410" s="355">
        <f t="shared" si="593"/>
        <v>3022</v>
      </c>
    </row>
    <row r="3411" spans="1:19" ht="13.5" thickBot="1" x14ac:dyDescent="0.25">
      <c r="A3411" s="19"/>
      <c r="B3411" s="19"/>
      <c r="C3411" s="19"/>
      <c r="E3411" s="353"/>
      <c r="F3411" s="19"/>
      <c r="I3411" s="19" t="str">
        <f t="shared" si="583"/>
        <v>N</v>
      </c>
      <c r="J3411" s="19" t="str">
        <f t="shared" si="584"/>
        <v>N</v>
      </c>
      <c r="K3411" s="19" t="str">
        <f t="shared" si="585"/>
        <v>zzzz</v>
      </c>
      <c r="L3411" s="19" t="str">
        <f t="shared" si="586"/>
        <v/>
      </c>
      <c r="M3411" s="19" t="str">
        <f t="shared" si="587"/>
        <v/>
      </c>
      <c r="N3411" s="355" t="str">
        <f t="shared" si="588"/>
        <v/>
      </c>
      <c r="O3411" s="355" t="str">
        <f t="shared" si="589"/>
        <v/>
      </c>
      <c r="P3411" s="19" t="str">
        <f t="shared" si="590"/>
        <v/>
      </c>
      <c r="Q3411" s="355">
        <f t="shared" si="591"/>
        <v>726</v>
      </c>
      <c r="R3411" s="355">
        <f t="shared" si="592"/>
        <v>3023</v>
      </c>
      <c r="S3411" s="355">
        <f t="shared" si="593"/>
        <v>3023</v>
      </c>
    </row>
    <row r="3412" spans="1:19" ht="13.5" thickBot="1" x14ac:dyDescent="0.25">
      <c r="A3412" s="19"/>
      <c r="B3412" s="19"/>
      <c r="C3412" s="19"/>
      <c r="E3412" s="353"/>
      <c r="F3412" s="19"/>
      <c r="I3412" s="19" t="str">
        <f t="shared" si="583"/>
        <v>N</v>
      </c>
      <c r="J3412" s="19" t="str">
        <f t="shared" si="584"/>
        <v>N</v>
      </c>
      <c r="K3412" s="19" t="str">
        <f t="shared" si="585"/>
        <v>zzzz</v>
      </c>
      <c r="L3412" s="19" t="str">
        <f t="shared" si="586"/>
        <v/>
      </c>
      <c r="M3412" s="19" t="str">
        <f t="shared" si="587"/>
        <v/>
      </c>
      <c r="N3412" s="355" t="str">
        <f t="shared" si="588"/>
        <v/>
      </c>
      <c r="O3412" s="355" t="str">
        <f t="shared" si="589"/>
        <v/>
      </c>
      <c r="P3412" s="19" t="str">
        <f t="shared" si="590"/>
        <v/>
      </c>
      <c r="Q3412" s="355">
        <f t="shared" si="591"/>
        <v>727</v>
      </c>
      <c r="R3412" s="355">
        <f t="shared" si="592"/>
        <v>3024</v>
      </c>
      <c r="S3412" s="355">
        <f t="shared" si="593"/>
        <v>3024</v>
      </c>
    </row>
    <row r="3413" spans="1:19" ht="13.5" thickBot="1" x14ac:dyDescent="0.25">
      <c r="A3413" s="19"/>
      <c r="B3413" s="19"/>
      <c r="C3413" s="19"/>
      <c r="E3413" s="353"/>
      <c r="F3413" s="19"/>
      <c r="I3413" s="19" t="str">
        <f t="shared" si="583"/>
        <v>N</v>
      </c>
      <c r="J3413" s="19" t="str">
        <f t="shared" si="584"/>
        <v>N</v>
      </c>
      <c r="K3413" s="19" t="str">
        <f t="shared" si="585"/>
        <v>zzzz</v>
      </c>
      <c r="L3413" s="19" t="str">
        <f t="shared" si="586"/>
        <v/>
      </c>
      <c r="M3413" s="19" t="str">
        <f t="shared" si="587"/>
        <v/>
      </c>
      <c r="N3413" s="355" t="str">
        <f t="shared" si="588"/>
        <v/>
      </c>
      <c r="O3413" s="355" t="str">
        <f t="shared" si="589"/>
        <v/>
      </c>
      <c r="P3413" s="19" t="str">
        <f t="shared" si="590"/>
        <v/>
      </c>
      <c r="Q3413" s="355">
        <f t="shared" si="591"/>
        <v>728</v>
      </c>
      <c r="R3413" s="355">
        <f t="shared" si="592"/>
        <v>3025</v>
      </c>
      <c r="S3413" s="355">
        <f t="shared" si="593"/>
        <v>3025</v>
      </c>
    </row>
    <row r="3414" spans="1:19" ht="13.5" thickBot="1" x14ac:dyDescent="0.25">
      <c r="A3414" s="19"/>
      <c r="B3414" s="19"/>
      <c r="C3414" s="19"/>
      <c r="E3414" s="353"/>
      <c r="F3414" s="19"/>
      <c r="I3414" s="19" t="str">
        <f t="shared" si="583"/>
        <v>N</v>
      </c>
      <c r="J3414" s="19" t="str">
        <f t="shared" si="584"/>
        <v>N</v>
      </c>
      <c r="K3414" s="19" t="str">
        <f t="shared" si="585"/>
        <v>zzzz</v>
      </c>
      <c r="L3414" s="19" t="str">
        <f t="shared" si="586"/>
        <v/>
      </c>
      <c r="M3414" s="19" t="str">
        <f t="shared" si="587"/>
        <v/>
      </c>
      <c r="N3414" s="355" t="str">
        <f t="shared" si="588"/>
        <v/>
      </c>
      <c r="O3414" s="355" t="str">
        <f t="shared" si="589"/>
        <v/>
      </c>
      <c r="P3414" s="19" t="str">
        <f t="shared" si="590"/>
        <v/>
      </c>
      <c r="Q3414" s="355">
        <f t="shared" si="591"/>
        <v>729</v>
      </c>
      <c r="R3414" s="355">
        <f t="shared" si="592"/>
        <v>3026</v>
      </c>
      <c r="S3414" s="355">
        <f t="shared" si="593"/>
        <v>3026</v>
      </c>
    </row>
    <row r="3415" spans="1:19" ht="13.5" thickBot="1" x14ac:dyDescent="0.25">
      <c r="A3415" s="19"/>
      <c r="B3415" s="19"/>
      <c r="C3415" s="19"/>
      <c r="E3415" s="353"/>
      <c r="F3415" s="19"/>
      <c r="I3415" s="19" t="str">
        <f t="shared" si="583"/>
        <v>N</v>
      </c>
      <c r="J3415" s="19" t="str">
        <f t="shared" si="584"/>
        <v>N</v>
      </c>
      <c r="K3415" s="19" t="str">
        <f t="shared" si="585"/>
        <v>zzzz</v>
      </c>
      <c r="L3415" s="19" t="str">
        <f t="shared" si="586"/>
        <v/>
      </c>
      <c r="M3415" s="19" t="str">
        <f t="shared" si="587"/>
        <v/>
      </c>
      <c r="N3415" s="355" t="str">
        <f t="shared" si="588"/>
        <v/>
      </c>
      <c r="O3415" s="355" t="str">
        <f t="shared" si="589"/>
        <v/>
      </c>
      <c r="P3415" s="19" t="str">
        <f t="shared" si="590"/>
        <v/>
      </c>
      <c r="Q3415" s="355">
        <f t="shared" si="591"/>
        <v>730</v>
      </c>
      <c r="R3415" s="355">
        <f t="shared" si="592"/>
        <v>3027</v>
      </c>
      <c r="S3415" s="355">
        <f t="shared" si="593"/>
        <v>3027</v>
      </c>
    </row>
    <row r="3416" spans="1:19" ht="13.5" thickBot="1" x14ac:dyDescent="0.25">
      <c r="A3416" s="19"/>
      <c r="B3416" s="19"/>
      <c r="C3416" s="19"/>
      <c r="E3416" s="353"/>
      <c r="F3416" s="19"/>
      <c r="I3416" s="19" t="str">
        <f t="shared" si="583"/>
        <v>N</v>
      </c>
      <c r="J3416" s="19" t="str">
        <f t="shared" si="584"/>
        <v>N</v>
      </c>
      <c r="K3416" s="19" t="str">
        <f t="shared" si="585"/>
        <v>zzzz</v>
      </c>
      <c r="L3416" s="19" t="str">
        <f t="shared" si="586"/>
        <v/>
      </c>
      <c r="M3416" s="19" t="str">
        <f t="shared" si="587"/>
        <v/>
      </c>
      <c r="N3416" s="355" t="str">
        <f t="shared" si="588"/>
        <v/>
      </c>
      <c r="O3416" s="355" t="str">
        <f t="shared" si="589"/>
        <v/>
      </c>
      <c r="P3416" s="19" t="str">
        <f t="shared" si="590"/>
        <v/>
      </c>
      <c r="Q3416" s="355">
        <f t="shared" si="591"/>
        <v>731</v>
      </c>
      <c r="R3416" s="355">
        <f t="shared" si="592"/>
        <v>3028</v>
      </c>
      <c r="S3416" s="355">
        <f t="shared" si="593"/>
        <v>3028</v>
      </c>
    </row>
    <row r="3417" spans="1:19" ht="13.5" thickBot="1" x14ac:dyDescent="0.25">
      <c r="A3417" s="19"/>
      <c r="B3417" s="19"/>
      <c r="C3417" s="19"/>
      <c r="E3417" s="353"/>
      <c r="F3417" s="19"/>
      <c r="I3417" s="19" t="str">
        <f t="shared" si="583"/>
        <v>N</v>
      </c>
      <c r="J3417" s="19" t="str">
        <f t="shared" si="584"/>
        <v>N</v>
      </c>
      <c r="K3417" s="19" t="str">
        <f t="shared" si="585"/>
        <v>zzzz</v>
      </c>
      <c r="L3417" s="19" t="str">
        <f t="shared" si="586"/>
        <v/>
      </c>
      <c r="M3417" s="19" t="str">
        <f t="shared" si="587"/>
        <v/>
      </c>
      <c r="N3417" s="355" t="str">
        <f t="shared" si="588"/>
        <v/>
      </c>
      <c r="O3417" s="355" t="str">
        <f t="shared" si="589"/>
        <v/>
      </c>
      <c r="P3417" s="19" t="str">
        <f t="shared" si="590"/>
        <v/>
      </c>
      <c r="Q3417" s="355">
        <f t="shared" si="591"/>
        <v>732</v>
      </c>
      <c r="R3417" s="355">
        <f t="shared" si="592"/>
        <v>3029</v>
      </c>
      <c r="S3417" s="355">
        <f t="shared" si="593"/>
        <v>3029</v>
      </c>
    </row>
    <row r="3418" spans="1:19" ht="13.5" thickBot="1" x14ac:dyDescent="0.25">
      <c r="A3418" s="353"/>
      <c r="B3418" s="353"/>
      <c r="C3418" s="353"/>
      <c r="E3418" s="353"/>
      <c r="F3418" s="353"/>
      <c r="I3418" s="19" t="str">
        <f t="shared" si="583"/>
        <v>N</v>
      </c>
      <c r="J3418" s="19" t="str">
        <f t="shared" si="584"/>
        <v>N</v>
      </c>
      <c r="K3418" s="19" t="str">
        <f t="shared" si="585"/>
        <v>zzzz</v>
      </c>
      <c r="L3418" s="19" t="str">
        <f t="shared" si="586"/>
        <v/>
      </c>
      <c r="M3418" s="19" t="str">
        <f t="shared" si="587"/>
        <v/>
      </c>
      <c r="N3418" s="355" t="str">
        <f t="shared" si="588"/>
        <v/>
      </c>
      <c r="O3418" s="355" t="str">
        <f t="shared" si="589"/>
        <v/>
      </c>
      <c r="P3418" s="19" t="str">
        <f t="shared" si="590"/>
        <v/>
      </c>
      <c r="Q3418" s="355">
        <f t="shared" si="591"/>
        <v>733</v>
      </c>
      <c r="R3418" s="355">
        <f t="shared" si="592"/>
        <v>3030</v>
      </c>
      <c r="S3418" s="355">
        <f t="shared" si="593"/>
        <v>3030</v>
      </c>
    </row>
    <row r="3419" spans="1:19" ht="13.5" thickBot="1" x14ac:dyDescent="0.25">
      <c r="A3419" s="19"/>
      <c r="B3419" s="19"/>
      <c r="C3419" s="19"/>
      <c r="E3419" s="353"/>
      <c r="F3419" s="19"/>
      <c r="I3419" s="19" t="str">
        <f t="shared" si="583"/>
        <v>N</v>
      </c>
      <c r="J3419" s="19" t="str">
        <f t="shared" si="584"/>
        <v>N</v>
      </c>
      <c r="K3419" s="19" t="str">
        <f t="shared" si="585"/>
        <v>zzzz</v>
      </c>
      <c r="L3419" s="19" t="str">
        <f t="shared" si="586"/>
        <v/>
      </c>
      <c r="M3419" s="19" t="str">
        <f t="shared" si="587"/>
        <v/>
      </c>
      <c r="N3419" s="355" t="str">
        <f t="shared" si="588"/>
        <v/>
      </c>
      <c r="O3419" s="355" t="str">
        <f t="shared" si="589"/>
        <v/>
      </c>
      <c r="P3419" s="19" t="str">
        <f t="shared" si="590"/>
        <v/>
      </c>
      <c r="Q3419" s="355">
        <f t="shared" si="591"/>
        <v>734</v>
      </c>
      <c r="R3419" s="355">
        <f t="shared" si="592"/>
        <v>3031</v>
      </c>
      <c r="S3419" s="355">
        <f t="shared" si="593"/>
        <v>3031</v>
      </c>
    </row>
    <row r="3420" spans="1:19" ht="13.5" thickBot="1" x14ac:dyDescent="0.25">
      <c r="A3420" s="19"/>
      <c r="B3420" s="19"/>
      <c r="C3420" s="19"/>
      <c r="E3420" s="353"/>
      <c r="F3420" s="19"/>
      <c r="I3420" s="19" t="str">
        <f t="shared" si="583"/>
        <v>N</v>
      </c>
      <c r="J3420" s="19" t="str">
        <f t="shared" si="584"/>
        <v>N</v>
      </c>
      <c r="K3420" s="19" t="str">
        <f t="shared" si="585"/>
        <v>zzzz</v>
      </c>
      <c r="L3420" s="19" t="str">
        <f t="shared" si="586"/>
        <v/>
      </c>
      <c r="M3420" s="19" t="str">
        <f t="shared" si="587"/>
        <v/>
      </c>
      <c r="N3420" s="355" t="str">
        <f t="shared" si="588"/>
        <v/>
      </c>
      <c r="O3420" s="355" t="str">
        <f t="shared" si="589"/>
        <v/>
      </c>
      <c r="P3420" s="19" t="str">
        <f t="shared" si="590"/>
        <v/>
      </c>
      <c r="Q3420" s="355">
        <f t="shared" si="591"/>
        <v>735</v>
      </c>
      <c r="R3420" s="355">
        <f t="shared" si="592"/>
        <v>3032</v>
      </c>
      <c r="S3420" s="355">
        <f t="shared" si="593"/>
        <v>3032</v>
      </c>
    </row>
    <row r="3421" spans="1:19" ht="13.5" thickBot="1" x14ac:dyDescent="0.25">
      <c r="A3421" s="19"/>
      <c r="B3421" s="19"/>
      <c r="C3421" s="19"/>
      <c r="E3421" s="353"/>
      <c r="F3421" s="19"/>
      <c r="I3421" s="19" t="str">
        <f t="shared" si="583"/>
        <v>N</v>
      </c>
      <c r="J3421" s="19" t="str">
        <f t="shared" si="584"/>
        <v>N</v>
      </c>
      <c r="K3421" s="19" t="str">
        <f t="shared" si="585"/>
        <v>zzzz</v>
      </c>
      <c r="L3421" s="19" t="str">
        <f t="shared" si="586"/>
        <v/>
      </c>
      <c r="M3421" s="19" t="str">
        <f t="shared" si="587"/>
        <v/>
      </c>
      <c r="N3421" s="355" t="str">
        <f t="shared" si="588"/>
        <v/>
      </c>
      <c r="O3421" s="355" t="str">
        <f t="shared" si="589"/>
        <v/>
      </c>
      <c r="P3421" s="19" t="str">
        <f t="shared" si="590"/>
        <v/>
      </c>
      <c r="Q3421" s="355">
        <f t="shared" si="591"/>
        <v>736</v>
      </c>
      <c r="R3421" s="355">
        <f t="shared" si="592"/>
        <v>3033</v>
      </c>
      <c r="S3421" s="355">
        <f t="shared" si="593"/>
        <v>3033</v>
      </c>
    </row>
    <row r="3422" spans="1:19" ht="13.5" thickBot="1" x14ac:dyDescent="0.25">
      <c r="A3422" s="19"/>
      <c r="B3422" s="19"/>
      <c r="C3422" s="19"/>
      <c r="E3422" s="353"/>
      <c r="F3422" s="19"/>
      <c r="I3422" s="19" t="str">
        <f t="shared" si="583"/>
        <v>N</v>
      </c>
      <c r="J3422" s="19" t="str">
        <f t="shared" si="584"/>
        <v>N</v>
      </c>
      <c r="K3422" s="19" t="str">
        <f t="shared" si="585"/>
        <v>zzzz</v>
      </c>
      <c r="L3422" s="19" t="str">
        <f t="shared" si="586"/>
        <v/>
      </c>
      <c r="M3422" s="19" t="str">
        <f t="shared" si="587"/>
        <v/>
      </c>
      <c r="N3422" s="355" t="str">
        <f t="shared" si="588"/>
        <v/>
      </c>
      <c r="O3422" s="355" t="str">
        <f t="shared" si="589"/>
        <v/>
      </c>
      <c r="P3422" s="19" t="str">
        <f t="shared" si="590"/>
        <v/>
      </c>
      <c r="Q3422" s="355">
        <f t="shared" si="591"/>
        <v>737</v>
      </c>
      <c r="R3422" s="355">
        <f t="shared" si="592"/>
        <v>3034</v>
      </c>
      <c r="S3422" s="355">
        <f t="shared" si="593"/>
        <v>3034</v>
      </c>
    </row>
    <row r="3423" spans="1:19" ht="13.5" thickBot="1" x14ac:dyDescent="0.25">
      <c r="A3423" s="19"/>
      <c r="B3423" s="19"/>
      <c r="C3423" s="19"/>
      <c r="E3423" s="353"/>
      <c r="F3423" s="19"/>
      <c r="I3423" s="19" t="str">
        <f t="shared" si="583"/>
        <v>N</v>
      </c>
      <c r="J3423" s="19" t="str">
        <f t="shared" si="584"/>
        <v>N</v>
      </c>
      <c r="K3423" s="19" t="str">
        <f t="shared" si="585"/>
        <v>zzzz</v>
      </c>
      <c r="L3423" s="19" t="str">
        <f t="shared" si="586"/>
        <v/>
      </c>
      <c r="M3423" s="19" t="str">
        <f t="shared" si="587"/>
        <v/>
      </c>
      <c r="N3423" s="355" t="str">
        <f t="shared" si="588"/>
        <v/>
      </c>
      <c r="O3423" s="355" t="str">
        <f t="shared" si="589"/>
        <v/>
      </c>
      <c r="P3423" s="19" t="str">
        <f t="shared" si="590"/>
        <v/>
      </c>
      <c r="Q3423" s="355">
        <f t="shared" si="591"/>
        <v>738</v>
      </c>
      <c r="R3423" s="355">
        <f t="shared" si="592"/>
        <v>3035</v>
      </c>
      <c r="S3423" s="355">
        <f t="shared" si="593"/>
        <v>3035</v>
      </c>
    </row>
    <row r="3424" spans="1:19" ht="13.5" thickBot="1" x14ac:dyDescent="0.25">
      <c r="A3424" s="353"/>
      <c r="B3424" s="353"/>
      <c r="C3424" s="353"/>
      <c r="E3424" s="353"/>
      <c r="F3424" s="353"/>
      <c r="I3424" s="19" t="str">
        <f t="shared" si="583"/>
        <v>N</v>
      </c>
      <c r="J3424" s="19" t="str">
        <f t="shared" si="584"/>
        <v>N</v>
      </c>
      <c r="K3424" s="19" t="str">
        <f t="shared" si="585"/>
        <v>zzzz</v>
      </c>
      <c r="L3424" s="19" t="str">
        <f t="shared" si="586"/>
        <v/>
      </c>
      <c r="M3424" s="19" t="str">
        <f t="shared" si="587"/>
        <v/>
      </c>
      <c r="N3424" s="355" t="str">
        <f t="shared" si="588"/>
        <v/>
      </c>
      <c r="O3424" s="355" t="str">
        <f t="shared" si="589"/>
        <v/>
      </c>
      <c r="P3424" s="19" t="str">
        <f t="shared" si="590"/>
        <v/>
      </c>
      <c r="Q3424" s="355">
        <f t="shared" si="591"/>
        <v>739</v>
      </c>
      <c r="R3424" s="355">
        <f t="shared" si="592"/>
        <v>3036</v>
      </c>
      <c r="S3424" s="355">
        <f t="shared" si="593"/>
        <v>3036</v>
      </c>
    </row>
    <row r="3425" spans="1:19" ht="13.5" thickBot="1" x14ac:dyDescent="0.25">
      <c r="A3425" s="19"/>
      <c r="B3425" s="19"/>
      <c r="C3425" s="19"/>
      <c r="E3425" s="353"/>
      <c r="F3425" s="19"/>
      <c r="I3425" s="19" t="str">
        <f t="shared" si="583"/>
        <v>N</v>
      </c>
      <c r="J3425" s="19" t="str">
        <f t="shared" si="584"/>
        <v>N</v>
      </c>
      <c r="K3425" s="19" t="str">
        <f t="shared" si="585"/>
        <v>zzzz</v>
      </c>
      <c r="L3425" s="19" t="str">
        <f t="shared" si="586"/>
        <v/>
      </c>
      <c r="M3425" s="19" t="str">
        <f t="shared" si="587"/>
        <v/>
      </c>
      <c r="N3425" s="355" t="str">
        <f t="shared" si="588"/>
        <v/>
      </c>
      <c r="O3425" s="355" t="str">
        <f t="shared" si="589"/>
        <v/>
      </c>
      <c r="P3425" s="19" t="str">
        <f t="shared" si="590"/>
        <v/>
      </c>
      <c r="Q3425" s="355">
        <f t="shared" si="591"/>
        <v>740</v>
      </c>
      <c r="R3425" s="355">
        <f t="shared" si="592"/>
        <v>3037</v>
      </c>
      <c r="S3425" s="355">
        <f t="shared" si="593"/>
        <v>3037</v>
      </c>
    </row>
    <row r="3426" spans="1:19" ht="13.5" thickBot="1" x14ac:dyDescent="0.25">
      <c r="A3426" s="19"/>
      <c r="B3426" s="19"/>
      <c r="C3426" s="19"/>
      <c r="E3426" s="353"/>
      <c r="F3426" s="19"/>
      <c r="I3426" s="19" t="str">
        <f t="shared" si="583"/>
        <v>N</v>
      </c>
      <c r="J3426" s="19" t="str">
        <f t="shared" si="584"/>
        <v>N</v>
      </c>
      <c r="K3426" s="19" t="str">
        <f t="shared" si="585"/>
        <v>zzzz</v>
      </c>
      <c r="L3426" s="19" t="str">
        <f t="shared" si="586"/>
        <v/>
      </c>
      <c r="M3426" s="19" t="str">
        <f t="shared" si="587"/>
        <v/>
      </c>
      <c r="N3426" s="355" t="str">
        <f t="shared" si="588"/>
        <v/>
      </c>
      <c r="O3426" s="355" t="str">
        <f t="shared" si="589"/>
        <v/>
      </c>
      <c r="P3426" s="19" t="str">
        <f t="shared" si="590"/>
        <v/>
      </c>
      <c r="Q3426" s="355">
        <f t="shared" si="591"/>
        <v>741</v>
      </c>
      <c r="R3426" s="355">
        <f t="shared" si="592"/>
        <v>3038</v>
      </c>
      <c r="S3426" s="355">
        <f t="shared" si="593"/>
        <v>3038</v>
      </c>
    </row>
    <row r="3427" spans="1:19" ht="13.5" thickBot="1" x14ac:dyDescent="0.25">
      <c r="A3427" s="19"/>
      <c r="B3427" s="19"/>
      <c r="C3427" s="19"/>
      <c r="E3427" s="353"/>
      <c r="F3427" s="19"/>
      <c r="I3427" s="19" t="str">
        <f t="shared" si="583"/>
        <v>N</v>
      </c>
      <c r="J3427" s="19" t="str">
        <f t="shared" si="584"/>
        <v>N</v>
      </c>
      <c r="K3427" s="19" t="str">
        <f t="shared" si="585"/>
        <v>zzzz</v>
      </c>
      <c r="L3427" s="19" t="str">
        <f t="shared" si="586"/>
        <v/>
      </c>
      <c r="M3427" s="19" t="str">
        <f t="shared" si="587"/>
        <v/>
      </c>
      <c r="N3427" s="355" t="str">
        <f t="shared" si="588"/>
        <v/>
      </c>
      <c r="O3427" s="355" t="str">
        <f t="shared" si="589"/>
        <v/>
      </c>
      <c r="P3427" s="19" t="str">
        <f t="shared" si="590"/>
        <v/>
      </c>
      <c r="Q3427" s="355">
        <f t="shared" si="591"/>
        <v>742</v>
      </c>
      <c r="R3427" s="355">
        <f t="shared" si="592"/>
        <v>3039</v>
      </c>
      <c r="S3427" s="355">
        <f t="shared" si="593"/>
        <v>3039</v>
      </c>
    </row>
    <row r="3428" spans="1:19" ht="13.5" thickBot="1" x14ac:dyDescent="0.25">
      <c r="A3428" s="19"/>
      <c r="B3428" s="19"/>
      <c r="C3428" s="19"/>
      <c r="E3428" s="353"/>
      <c r="F3428" s="19"/>
      <c r="I3428" s="19" t="str">
        <f t="shared" si="583"/>
        <v>N</v>
      </c>
      <c r="J3428" s="19" t="str">
        <f t="shared" si="584"/>
        <v>N</v>
      </c>
      <c r="K3428" s="19" t="str">
        <f t="shared" si="585"/>
        <v>zzzz</v>
      </c>
      <c r="L3428" s="19" t="str">
        <f t="shared" si="586"/>
        <v/>
      </c>
      <c r="M3428" s="19" t="str">
        <f t="shared" si="587"/>
        <v/>
      </c>
      <c r="N3428" s="355" t="str">
        <f t="shared" si="588"/>
        <v/>
      </c>
      <c r="O3428" s="355" t="str">
        <f t="shared" si="589"/>
        <v/>
      </c>
      <c r="P3428" s="19" t="str">
        <f t="shared" si="590"/>
        <v/>
      </c>
      <c r="Q3428" s="355">
        <f t="shared" si="591"/>
        <v>743</v>
      </c>
      <c r="R3428" s="355">
        <f t="shared" si="592"/>
        <v>3040</v>
      </c>
      <c r="S3428" s="355">
        <f t="shared" si="593"/>
        <v>3040</v>
      </c>
    </row>
    <row r="3429" spans="1:19" ht="13.5" thickBot="1" x14ac:dyDescent="0.25">
      <c r="A3429" s="353"/>
      <c r="B3429" s="353"/>
      <c r="C3429" s="353"/>
      <c r="E3429" s="353"/>
      <c r="F3429" s="353"/>
      <c r="I3429" s="19" t="str">
        <f t="shared" si="583"/>
        <v>N</v>
      </c>
      <c r="J3429" s="19" t="str">
        <f t="shared" si="584"/>
        <v>N</v>
      </c>
      <c r="K3429" s="19" t="str">
        <f t="shared" si="585"/>
        <v>zzzz</v>
      </c>
      <c r="L3429" s="19" t="str">
        <f t="shared" si="586"/>
        <v/>
      </c>
      <c r="M3429" s="19" t="str">
        <f t="shared" si="587"/>
        <v/>
      </c>
      <c r="N3429" s="355" t="str">
        <f t="shared" si="588"/>
        <v/>
      </c>
      <c r="O3429" s="355" t="str">
        <f t="shared" si="589"/>
        <v/>
      </c>
      <c r="P3429" s="19" t="str">
        <f t="shared" si="590"/>
        <v/>
      </c>
      <c r="Q3429" s="355">
        <f t="shared" si="591"/>
        <v>744</v>
      </c>
      <c r="R3429" s="355">
        <f t="shared" si="592"/>
        <v>3041</v>
      </c>
      <c r="S3429" s="355">
        <f t="shared" si="593"/>
        <v>3041</v>
      </c>
    </row>
    <row r="3430" spans="1:19" ht="13.5" thickBot="1" x14ac:dyDescent="0.25">
      <c r="A3430" s="19"/>
      <c r="B3430" s="19"/>
      <c r="C3430" s="19"/>
      <c r="E3430" s="353"/>
      <c r="F3430" s="19"/>
      <c r="I3430" s="19" t="str">
        <f t="shared" si="583"/>
        <v>N</v>
      </c>
      <c r="J3430" s="19" t="str">
        <f t="shared" si="584"/>
        <v>N</v>
      </c>
      <c r="K3430" s="19" t="str">
        <f t="shared" si="585"/>
        <v>zzzz</v>
      </c>
      <c r="L3430" s="19" t="str">
        <f t="shared" si="586"/>
        <v/>
      </c>
      <c r="M3430" s="19" t="str">
        <f t="shared" si="587"/>
        <v/>
      </c>
      <c r="N3430" s="355" t="str">
        <f t="shared" si="588"/>
        <v/>
      </c>
      <c r="O3430" s="355" t="str">
        <f t="shared" si="589"/>
        <v/>
      </c>
      <c r="P3430" s="19" t="str">
        <f t="shared" si="590"/>
        <v/>
      </c>
      <c r="Q3430" s="355">
        <f t="shared" si="591"/>
        <v>745</v>
      </c>
      <c r="R3430" s="355">
        <f t="shared" si="592"/>
        <v>3042</v>
      </c>
      <c r="S3430" s="355">
        <f t="shared" si="593"/>
        <v>3042</v>
      </c>
    </row>
    <row r="3431" spans="1:19" ht="13.5" thickBot="1" x14ac:dyDescent="0.25">
      <c r="A3431" s="353"/>
      <c r="B3431" s="353"/>
      <c r="C3431" s="353"/>
      <c r="E3431" s="353"/>
      <c r="F3431" s="353"/>
      <c r="I3431" s="19" t="str">
        <f t="shared" si="583"/>
        <v>N</v>
      </c>
      <c r="J3431" s="19" t="str">
        <f t="shared" si="584"/>
        <v>N</v>
      </c>
      <c r="K3431" s="19" t="str">
        <f t="shared" si="585"/>
        <v>zzzz</v>
      </c>
      <c r="L3431" s="19" t="str">
        <f t="shared" si="586"/>
        <v/>
      </c>
      <c r="M3431" s="19" t="str">
        <f t="shared" si="587"/>
        <v/>
      </c>
      <c r="N3431" s="355" t="str">
        <f t="shared" si="588"/>
        <v/>
      </c>
      <c r="O3431" s="355" t="str">
        <f t="shared" si="589"/>
        <v/>
      </c>
      <c r="P3431" s="19" t="str">
        <f t="shared" si="590"/>
        <v/>
      </c>
      <c r="Q3431" s="355">
        <f t="shared" si="591"/>
        <v>746</v>
      </c>
      <c r="R3431" s="355">
        <f t="shared" si="592"/>
        <v>3043</v>
      </c>
      <c r="S3431" s="355">
        <f t="shared" si="593"/>
        <v>3043</v>
      </c>
    </row>
    <row r="3432" spans="1:19" ht="13.5" thickBot="1" x14ac:dyDescent="0.25">
      <c r="A3432" s="19"/>
      <c r="B3432" s="19"/>
      <c r="C3432" s="19"/>
      <c r="E3432" s="357"/>
      <c r="F3432" s="19"/>
      <c r="I3432" s="19" t="str">
        <f t="shared" si="583"/>
        <v>N</v>
      </c>
      <c r="J3432" s="19" t="str">
        <f t="shared" si="584"/>
        <v>N</v>
      </c>
      <c r="K3432" s="19" t="str">
        <f t="shared" si="585"/>
        <v>zzzz</v>
      </c>
      <c r="L3432" s="19" t="str">
        <f t="shared" si="586"/>
        <v/>
      </c>
      <c r="M3432" s="19" t="str">
        <f t="shared" si="587"/>
        <v/>
      </c>
      <c r="N3432" s="355" t="str">
        <f t="shared" si="588"/>
        <v/>
      </c>
      <c r="O3432" s="355" t="str">
        <f t="shared" si="589"/>
        <v/>
      </c>
      <c r="P3432" s="19" t="str">
        <f t="shared" si="590"/>
        <v/>
      </c>
      <c r="Q3432" s="355">
        <f t="shared" si="591"/>
        <v>747</v>
      </c>
      <c r="R3432" s="355">
        <f t="shared" si="592"/>
        <v>3044</v>
      </c>
      <c r="S3432" s="355">
        <f t="shared" si="593"/>
        <v>3044</v>
      </c>
    </row>
    <row r="3433" spans="1:19" ht="13.5" thickBot="1" x14ac:dyDescent="0.25">
      <c r="A3433" s="19"/>
      <c r="B3433" s="19"/>
      <c r="C3433" s="19"/>
      <c r="E3433" s="353"/>
      <c r="F3433" s="19"/>
      <c r="I3433" s="19" t="str">
        <f t="shared" si="583"/>
        <v>N</v>
      </c>
      <c r="J3433" s="19" t="str">
        <f t="shared" si="584"/>
        <v>N</v>
      </c>
      <c r="K3433" s="19" t="str">
        <f t="shared" si="585"/>
        <v>zzzz</v>
      </c>
      <c r="L3433" s="19" t="str">
        <f t="shared" si="586"/>
        <v/>
      </c>
      <c r="M3433" s="19" t="str">
        <f t="shared" si="587"/>
        <v/>
      </c>
      <c r="N3433" s="355" t="str">
        <f t="shared" si="588"/>
        <v/>
      </c>
      <c r="O3433" s="355" t="str">
        <f t="shared" si="589"/>
        <v/>
      </c>
      <c r="P3433" s="19" t="str">
        <f t="shared" si="590"/>
        <v/>
      </c>
      <c r="Q3433" s="355">
        <f t="shared" si="591"/>
        <v>748</v>
      </c>
      <c r="R3433" s="355">
        <f t="shared" si="592"/>
        <v>3045</v>
      </c>
      <c r="S3433" s="355">
        <f t="shared" si="593"/>
        <v>3045</v>
      </c>
    </row>
    <row r="3434" spans="1:19" ht="13.5" thickBot="1" x14ac:dyDescent="0.25">
      <c r="A3434" s="19"/>
      <c r="B3434" s="19"/>
      <c r="C3434" s="19"/>
      <c r="E3434" s="353"/>
      <c r="F3434" s="19"/>
      <c r="I3434" s="19" t="str">
        <f t="shared" si="583"/>
        <v>N</v>
      </c>
      <c r="J3434" s="19" t="str">
        <f t="shared" si="584"/>
        <v>N</v>
      </c>
      <c r="K3434" s="19" t="str">
        <f t="shared" si="585"/>
        <v>zzzz</v>
      </c>
      <c r="L3434" s="19" t="str">
        <f t="shared" si="586"/>
        <v/>
      </c>
      <c r="M3434" s="19" t="str">
        <f t="shared" si="587"/>
        <v/>
      </c>
      <c r="N3434" s="355" t="str">
        <f t="shared" si="588"/>
        <v/>
      </c>
      <c r="O3434" s="355" t="str">
        <f t="shared" si="589"/>
        <v/>
      </c>
      <c r="P3434" s="19" t="str">
        <f t="shared" si="590"/>
        <v/>
      </c>
      <c r="Q3434" s="355">
        <f t="shared" si="591"/>
        <v>749</v>
      </c>
      <c r="R3434" s="355">
        <f t="shared" si="592"/>
        <v>3046</v>
      </c>
      <c r="S3434" s="355">
        <f t="shared" si="593"/>
        <v>3046</v>
      </c>
    </row>
    <row r="3435" spans="1:19" ht="13.5" thickBot="1" x14ac:dyDescent="0.25">
      <c r="A3435" s="19"/>
      <c r="B3435" s="19"/>
      <c r="C3435" s="19"/>
      <c r="E3435" s="353"/>
      <c r="F3435" s="19"/>
      <c r="I3435" s="19" t="str">
        <f t="shared" si="583"/>
        <v>N</v>
      </c>
      <c r="J3435" s="19" t="str">
        <f t="shared" si="584"/>
        <v>N</v>
      </c>
      <c r="K3435" s="19" t="str">
        <f t="shared" si="585"/>
        <v>zzzz</v>
      </c>
      <c r="L3435" s="19" t="str">
        <f t="shared" si="586"/>
        <v/>
      </c>
      <c r="M3435" s="19" t="str">
        <f t="shared" si="587"/>
        <v/>
      </c>
      <c r="N3435" s="355" t="str">
        <f t="shared" si="588"/>
        <v/>
      </c>
      <c r="O3435" s="355" t="str">
        <f t="shared" si="589"/>
        <v/>
      </c>
      <c r="P3435" s="19" t="str">
        <f t="shared" si="590"/>
        <v/>
      </c>
      <c r="Q3435" s="355">
        <f t="shared" si="591"/>
        <v>750</v>
      </c>
      <c r="R3435" s="355">
        <f t="shared" si="592"/>
        <v>3047</v>
      </c>
      <c r="S3435" s="355">
        <f t="shared" si="593"/>
        <v>3047</v>
      </c>
    </row>
    <row r="3436" spans="1:19" ht="13.5" thickBot="1" x14ac:dyDescent="0.25">
      <c r="A3436" s="353"/>
      <c r="B3436" s="353"/>
      <c r="C3436" s="353"/>
      <c r="E3436" s="353"/>
      <c r="F3436" s="353"/>
      <c r="I3436" s="19" t="str">
        <f t="shared" si="583"/>
        <v>N</v>
      </c>
      <c r="J3436" s="19" t="str">
        <f t="shared" si="584"/>
        <v>N</v>
      </c>
      <c r="K3436" s="19" t="str">
        <f t="shared" si="585"/>
        <v>zzzz</v>
      </c>
      <c r="L3436" s="19" t="str">
        <f t="shared" si="586"/>
        <v/>
      </c>
      <c r="M3436" s="19" t="str">
        <f t="shared" si="587"/>
        <v/>
      </c>
      <c r="N3436" s="355" t="str">
        <f t="shared" si="588"/>
        <v/>
      </c>
      <c r="O3436" s="355" t="str">
        <f t="shared" si="589"/>
        <v/>
      </c>
      <c r="P3436" s="19" t="str">
        <f t="shared" si="590"/>
        <v/>
      </c>
      <c r="Q3436" s="355">
        <f t="shared" si="591"/>
        <v>751</v>
      </c>
      <c r="R3436" s="355">
        <f t="shared" si="592"/>
        <v>3048</v>
      </c>
      <c r="S3436" s="355">
        <f t="shared" si="593"/>
        <v>3048</v>
      </c>
    </row>
    <row r="3437" spans="1:19" ht="13.5" thickBot="1" x14ac:dyDescent="0.25">
      <c r="A3437" s="19"/>
      <c r="B3437" s="19"/>
      <c r="C3437" s="19"/>
      <c r="E3437" s="353"/>
      <c r="F3437" s="19"/>
      <c r="I3437" s="19" t="str">
        <f t="shared" si="583"/>
        <v>N</v>
      </c>
      <c r="J3437" s="19" t="str">
        <f t="shared" si="584"/>
        <v>N</v>
      </c>
      <c r="K3437" s="19" t="str">
        <f t="shared" si="585"/>
        <v>zzzz</v>
      </c>
      <c r="L3437" s="19" t="str">
        <f t="shared" si="586"/>
        <v/>
      </c>
      <c r="M3437" s="19" t="str">
        <f t="shared" si="587"/>
        <v/>
      </c>
      <c r="N3437" s="355" t="str">
        <f t="shared" si="588"/>
        <v/>
      </c>
      <c r="O3437" s="355" t="str">
        <f t="shared" si="589"/>
        <v/>
      </c>
      <c r="P3437" s="19" t="str">
        <f t="shared" si="590"/>
        <v/>
      </c>
      <c r="Q3437" s="355">
        <f t="shared" si="591"/>
        <v>752</v>
      </c>
      <c r="R3437" s="355">
        <f t="shared" si="592"/>
        <v>3049</v>
      </c>
      <c r="S3437" s="355">
        <f t="shared" si="593"/>
        <v>3049</v>
      </c>
    </row>
    <row r="3438" spans="1:19" ht="13.5" thickBot="1" x14ac:dyDescent="0.25">
      <c r="A3438" s="19"/>
      <c r="B3438" s="19"/>
      <c r="C3438" s="19"/>
      <c r="E3438" s="353"/>
      <c r="F3438" s="19"/>
      <c r="I3438" s="19" t="str">
        <f t="shared" si="583"/>
        <v>N</v>
      </c>
      <c r="J3438" s="19" t="str">
        <f t="shared" si="584"/>
        <v>N</v>
      </c>
      <c r="K3438" s="19" t="str">
        <f t="shared" si="585"/>
        <v>zzzz</v>
      </c>
      <c r="L3438" s="19" t="str">
        <f t="shared" si="586"/>
        <v/>
      </c>
      <c r="M3438" s="19" t="str">
        <f t="shared" si="587"/>
        <v/>
      </c>
      <c r="N3438" s="355" t="str">
        <f t="shared" si="588"/>
        <v/>
      </c>
      <c r="O3438" s="355" t="str">
        <f t="shared" si="589"/>
        <v/>
      </c>
      <c r="P3438" s="19" t="str">
        <f t="shared" si="590"/>
        <v/>
      </c>
      <c r="Q3438" s="355">
        <f t="shared" si="591"/>
        <v>753</v>
      </c>
      <c r="R3438" s="355">
        <f t="shared" si="592"/>
        <v>3050</v>
      </c>
      <c r="S3438" s="355">
        <f t="shared" si="593"/>
        <v>3050</v>
      </c>
    </row>
    <row r="3439" spans="1:19" ht="13.5" thickBot="1" x14ac:dyDescent="0.25">
      <c r="A3439" s="19"/>
      <c r="B3439" s="19"/>
      <c r="C3439" s="19"/>
      <c r="E3439" s="353"/>
      <c r="F3439" s="19"/>
      <c r="I3439" s="19" t="str">
        <f t="shared" si="583"/>
        <v>N</v>
      </c>
      <c r="J3439" s="19" t="str">
        <f t="shared" si="584"/>
        <v>N</v>
      </c>
      <c r="K3439" s="19" t="str">
        <f t="shared" si="585"/>
        <v>zzzz</v>
      </c>
      <c r="L3439" s="19" t="str">
        <f t="shared" si="586"/>
        <v/>
      </c>
      <c r="M3439" s="19" t="str">
        <f t="shared" si="587"/>
        <v/>
      </c>
      <c r="N3439" s="355" t="str">
        <f t="shared" si="588"/>
        <v/>
      </c>
      <c r="O3439" s="355" t="str">
        <f t="shared" si="589"/>
        <v/>
      </c>
      <c r="P3439" s="19" t="str">
        <f t="shared" si="590"/>
        <v/>
      </c>
      <c r="Q3439" s="355">
        <f t="shared" si="591"/>
        <v>754</v>
      </c>
      <c r="R3439" s="355">
        <f t="shared" si="592"/>
        <v>3051</v>
      </c>
      <c r="S3439" s="355">
        <f t="shared" si="593"/>
        <v>3051</v>
      </c>
    </row>
    <row r="3440" spans="1:19" ht="13.5" thickBot="1" x14ac:dyDescent="0.25">
      <c r="A3440" s="19"/>
      <c r="B3440" s="19"/>
      <c r="C3440" s="19"/>
      <c r="E3440" s="353"/>
      <c r="F3440" s="19"/>
      <c r="I3440" s="19" t="str">
        <f t="shared" si="583"/>
        <v>N</v>
      </c>
      <c r="J3440" s="19" t="str">
        <f t="shared" si="584"/>
        <v>N</v>
      </c>
      <c r="K3440" s="19" t="str">
        <f t="shared" si="585"/>
        <v>zzzz</v>
      </c>
      <c r="L3440" s="19" t="str">
        <f t="shared" si="586"/>
        <v/>
      </c>
      <c r="M3440" s="19" t="str">
        <f t="shared" si="587"/>
        <v/>
      </c>
      <c r="N3440" s="355" t="str">
        <f t="shared" si="588"/>
        <v/>
      </c>
      <c r="O3440" s="355" t="str">
        <f t="shared" si="589"/>
        <v/>
      </c>
      <c r="P3440" s="19" t="str">
        <f t="shared" si="590"/>
        <v/>
      </c>
      <c r="Q3440" s="355">
        <f t="shared" si="591"/>
        <v>755</v>
      </c>
      <c r="R3440" s="355">
        <f t="shared" si="592"/>
        <v>3052</v>
      </c>
      <c r="S3440" s="355">
        <f t="shared" si="593"/>
        <v>3052</v>
      </c>
    </row>
    <row r="3441" spans="1:19" ht="13.5" thickBot="1" x14ac:dyDescent="0.25">
      <c r="A3441" s="19"/>
      <c r="B3441" s="19"/>
      <c r="C3441" s="19"/>
      <c r="E3441" s="353"/>
      <c r="F3441" s="19"/>
      <c r="I3441" s="19" t="str">
        <f t="shared" si="583"/>
        <v>N</v>
      </c>
      <c r="J3441" s="19" t="str">
        <f t="shared" si="584"/>
        <v>N</v>
      </c>
      <c r="K3441" s="19" t="str">
        <f t="shared" si="585"/>
        <v>zzzz</v>
      </c>
      <c r="L3441" s="19" t="str">
        <f t="shared" si="586"/>
        <v/>
      </c>
      <c r="M3441" s="19" t="str">
        <f t="shared" si="587"/>
        <v/>
      </c>
      <c r="N3441" s="355" t="str">
        <f t="shared" si="588"/>
        <v/>
      </c>
      <c r="O3441" s="355" t="str">
        <f t="shared" si="589"/>
        <v/>
      </c>
      <c r="P3441" s="19" t="str">
        <f t="shared" si="590"/>
        <v/>
      </c>
      <c r="Q3441" s="355">
        <f t="shared" si="591"/>
        <v>756</v>
      </c>
      <c r="R3441" s="355">
        <f t="shared" si="592"/>
        <v>3053</v>
      </c>
      <c r="S3441" s="355">
        <f t="shared" si="593"/>
        <v>3053</v>
      </c>
    </row>
    <row r="3442" spans="1:19" ht="13.5" thickBot="1" x14ac:dyDescent="0.25">
      <c r="A3442" s="19"/>
      <c r="B3442" s="19"/>
      <c r="C3442" s="19"/>
      <c r="E3442" s="353"/>
      <c r="F3442" s="19"/>
      <c r="I3442" s="19" t="str">
        <f t="shared" si="583"/>
        <v>N</v>
      </c>
      <c r="J3442" s="19" t="str">
        <f t="shared" si="584"/>
        <v>N</v>
      </c>
      <c r="K3442" s="19" t="str">
        <f t="shared" si="585"/>
        <v>zzzz</v>
      </c>
      <c r="L3442" s="19" t="str">
        <f t="shared" si="586"/>
        <v/>
      </c>
      <c r="M3442" s="19" t="str">
        <f t="shared" si="587"/>
        <v/>
      </c>
      <c r="N3442" s="355" t="str">
        <f t="shared" si="588"/>
        <v/>
      </c>
      <c r="O3442" s="355" t="str">
        <f t="shared" si="589"/>
        <v/>
      </c>
      <c r="P3442" s="19" t="str">
        <f t="shared" si="590"/>
        <v/>
      </c>
      <c r="Q3442" s="355">
        <f t="shared" si="591"/>
        <v>757</v>
      </c>
      <c r="R3442" s="355">
        <f t="shared" si="592"/>
        <v>3054</v>
      </c>
      <c r="S3442" s="355">
        <f t="shared" si="593"/>
        <v>3054</v>
      </c>
    </row>
    <row r="3443" spans="1:19" ht="13.5" thickBot="1" x14ac:dyDescent="0.25">
      <c r="A3443" s="353"/>
      <c r="B3443" s="353"/>
      <c r="C3443" s="353"/>
      <c r="E3443" s="353"/>
      <c r="F3443" s="353"/>
      <c r="I3443" s="19" t="str">
        <f t="shared" si="583"/>
        <v>N</v>
      </c>
      <c r="J3443" s="19" t="str">
        <f t="shared" si="584"/>
        <v>N</v>
      </c>
      <c r="K3443" s="19" t="str">
        <f t="shared" si="585"/>
        <v>zzzz</v>
      </c>
      <c r="L3443" s="19" t="str">
        <f t="shared" si="586"/>
        <v/>
      </c>
      <c r="M3443" s="19" t="str">
        <f t="shared" si="587"/>
        <v/>
      </c>
      <c r="N3443" s="355" t="str">
        <f t="shared" si="588"/>
        <v/>
      </c>
      <c r="O3443" s="355" t="str">
        <f t="shared" si="589"/>
        <v/>
      </c>
      <c r="P3443" s="19" t="str">
        <f t="shared" si="590"/>
        <v/>
      </c>
      <c r="Q3443" s="355">
        <f t="shared" si="591"/>
        <v>758</v>
      </c>
      <c r="R3443" s="355">
        <f t="shared" si="592"/>
        <v>3055</v>
      </c>
      <c r="S3443" s="355">
        <f t="shared" si="593"/>
        <v>3055</v>
      </c>
    </row>
    <row r="3444" spans="1:19" ht="13.5" thickBot="1" x14ac:dyDescent="0.25">
      <c r="A3444" s="353"/>
      <c r="B3444" s="353"/>
      <c r="C3444" s="353"/>
      <c r="E3444" s="353"/>
      <c r="F3444" s="353"/>
      <c r="I3444" s="19" t="str">
        <f t="shared" si="583"/>
        <v>N</v>
      </c>
      <c r="J3444" s="19" t="str">
        <f t="shared" si="584"/>
        <v>N</v>
      </c>
      <c r="K3444" s="19" t="str">
        <f t="shared" si="585"/>
        <v>zzzz</v>
      </c>
      <c r="L3444" s="19" t="str">
        <f t="shared" si="586"/>
        <v/>
      </c>
      <c r="M3444" s="19" t="str">
        <f t="shared" si="587"/>
        <v/>
      </c>
      <c r="N3444" s="355" t="str">
        <f t="shared" si="588"/>
        <v/>
      </c>
      <c r="O3444" s="355" t="str">
        <f t="shared" si="589"/>
        <v/>
      </c>
      <c r="P3444" s="19" t="str">
        <f t="shared" si="590"/>
        <v/>
      </c>
      <c r="Q3444" s="355">
        <f t="shared" si="591"/>
        <v>759</v>
      </c>
      <c r="R3444" s="355">
        <f t="shared" si="592"/>
        <v>3056</v>
      </c>
      <c r="S3444" s="355">
        <f t="shared" si="593"/>
        <v>3056</v>
      </c>
    </row>
    <row r="3445" spans="1:19" ht="13.5" thickBot="1" x14ac:dyDescent="0.25">
      <c r="A3445" s="353"/>
      <c r="B3445" s="353"/>
      <c r="C3445" s="353"/>
      <c r="E3445" s="353"/>
      <c r="F3445" s="353"/>
      <c r="I3445" s="19" t="str">
        <f t="shared" si="583"/>
        <v>N</v>
      </c>
      <c r="J3445" s="19" t="str">
        <f t="shared" si="584"/>
        <v>N</v>
      </c>
      <c r="K3445" s="19" t="str">
        <f t="shared" si="585"/>
        <v>zzzz</v>
      </c>
      <c r="L3445" s="19" t="str">
        <f t="shared" si="586"/>
        <v/>
      </c>
      <c r="M3445" s="19" t="str">
        <f t="shared" si="587"/>
        <v/>
      </c>
      <c r="N3445" s="355" t="str">
        <f t="shared" si="588"/>
        <v/>
      </c>
      <c r="O3445" s="355" t="str">
        <f t="shared" si="589"/>
        <v/>
      </c>
      <c r="P3445" s="19" t="str">
        <f t="shared" si="590"/>
        <v/>
      </c>
      <c r="Q3445" s="355">
        <f t="shared" si="591"/>
        <v>760</v>
      </c>
      <c r="R3445" s="355">
        <f t="shared" si="592"/>
        <v>3057</v>
      </c>
      <c r="S3445" s="355">
        <f t="shared" si="593"/>
        <v>3057</v>
      </c>
    </row>
    <row r="3446" spans="1:19" ht="13.5" thickBot="1" x14ac:dyDescent="0.25">
      <c r="A3446" s="353"/>
      <c r="B3446" s="353"/>
      <c r="C3446" s="353"/>
      <c r="E3446" s="353"/>
      <c r="F3446" s="353"/>
      <c r="I3446" s="19" t="str">
        <f t="shared" si="583"/>
        <v>N</v>
      </c>
      <c r="J3446" s="19" t="str">
        <f t="shared" si="584"/>
        <v>N</v>
      </c>
      <c r="K3446" s="19" t="str">
        <f t="shared" si="585"/>
        <v>zzzz</v>
      </c>
      <c r="L3446" s="19" t="str">
        <f t="shared" si="586"/>
        <v/>
      </c>
      <c r="M3446" s="19" t="str">
        <f t="shared" si="587"/>
        <v/>
      </c>
      <c r="N3446" s="355" t="str">
        <f t="shared" si="588"/>
        <v/>
      </c>
      <c r="O3446" s="355" t="str">
        <f t="shared" si="589"/>
        <v/>
      </c>
      <c r="P3446" s="19" t="str">
        <f t="shared" si="590"/>
        <v/>
      </c>
      <c r="Q3446" s="355">
        <f t="shared" si="591"/>
        <v>761</v>
      </c>
      <c r="R3446" s="355">
        <f t="shared" si="592"/>
        <v>3058</v>
      </c>
      <c r="S3446" s="355">
        <f t="shared" si="593"/>
        <v>3058</v>
      </c>
    </row>
    <row r="3447" spans="1:19" ht="13.5" thickBot="1" x14ac:dyDescent="0.25">
      <c r="A3447" s="353"/>
      <c r="B3447" s="353"/>
      <c r="C3447" s="353"/>
      <c r="E3447" s="353"/>
      <c r="F3447" s="353"/>
      <c r="I3447" s="19" t="str">
        <f t="shared" si="583"/>
        <v>N</v>
      </c>
      <c r="J3447" s="19" t="str">
        <f t="shared" si="584"/>
        <v>N</v>
      </c>
      <c r="K3447" s="19" t="str">
        <f t="shared" si="585"/>
        <v>zzzz</v>
      </c>
      <c r="L3447" s="19" t="str">
        <f t="shared" si="586"/>
        <v/>
      </c>
      <c r="M3447" s="19" t="str">
        <f t="shared" si="587"/>
        <v/>
      </c>
      <c r="N3447" s="355" t="str">
        <f t="shared" si="588"/>
        <v/>
      </c>
      <c r="O3447" s="355" t="str">
        <f t="shared" si="589"/>
        <v/>
      </c>
      <c r="P3447" s="19" t="str">
        <f t="shared" si="590"/>
        <v/>
      </c>
      <c r="Q3447" s="355">
        <f t="shared" si="591"/>
        <v>762</v>
      </c>
      <c r="R3447" s="355">
        <f t="shared" si="592"/>
        <v>3059</v>
      </c>
      <c r="S3447" s="355">
        <f t="shared" si="593"/>
        <v>3059</v>
      </c>
    </row>
    <row r="3448" spans="1:19" ht="13.5" thickBot="1" x14ac:dyDescent="0.25">
      <c r="A3448" s="353"/>
      <c r="B3448" s="353"/>
      <c r="C3448" s="353"/>
      <c r="E3448" s="353"/>
      <c r="F3448" s="353"/>
      <c r="I3448" s="19" t="str">
        <f t="shared" si="583"/>
        <v>N</v>
      </c>
      <c r="J3448" s="19" t="str">
        <f t="shared" si="584"/>
        <v>N</v>
      </c>
      <c r="K3448" s="19" t="str">
        <f t="shared" si="585"/>
        <v>zzzz</v>
      </c>
      <c r="L3448" s="19" t="str">
        <f t="shared" si="586"/>
        <v/>
      </c>
      <c r="M3448" s="19" t="str">
        <f t="shared" si="587"/>
        <v/>
      </c>
      <c r="N3448" s="355" t="str">
        <f t="shared" si="588"/>
        <v/>
      </c>
      <c r="O3448" s="355" t="str">
        <f t="shared" si="589"/>
        <v/>
      </c>
      <c r="P3448" s="19" t="str">
        <f t="shared" si="590"/>
        <v/>
      </c>
      <c r="Q3448" s="355">
        <f t="shared" si="591"/>
        <v>763</v>
      </c>
      <c r="R3448" s="355">
        <f t="shared" si="592"/>
        <v>3060</v>
      </c>
      <c r="S3448" s="355">
        <f t="shared" si="593"/>
        <v>3060</v>
      </c>
    </row>
    <row r="3449" spans="1:19" ht="13.5" thickBot="1" x14ac:dyDescent="0.25">
      <c r="A3449" s="353"/>
      <c r="B3449" s="353"/>
      <c r="C3449" s="353"/>
      <c r="E3449" s="353"/>
      <c r="F3449" s="353"/>
      <c r="I3449" s="19" t="str">
        <f t="shared" si="583"/>
        <v>N</v>
      </c>
      <c r="J3449" s="19" t="str">
        <f t="shared" si="584"/>
        <v>N</v>
      </c>
      <c r="K3449" s="19" t="str">
        <f t="shared" si="585"/>
        <v>zzzz</v>
      </c>
      <c r="L3449" s="19" t="str">
        <f t="shared" si="586"/>
        <v/>
      </c>
      <c r="M3449" s="19" t="str">
        <f t="shared" si="587"/>
        <v/>
      </c>
      <c r="N3449" s="355" t="str">
        <f t="shared" si="588"/>
        <v/>
      </c>
      <c r="O3449" s="355" t="str">
        <f t="shared" si="589"/>
        <v/>
      </c>
      <c r="P3449" s="19" t="str">
        <f t="shared" si="590"/>
        <v/>
      </c>
      <c r="Q3449" s="355">
        <f t="shared" si="591"/>
        <v>764</v>
      </c>
      <c r="R3449" s="355">
        <f t="shared" si="592"/>
        <v>3061</v>
      </c>
      <c r="S3449" s="355">
        <f t="shared" si="593"/>
        <v>3061</v>
      </c>
    </row>
    <row r="3450" spans="1:19" ht="13.5" thickBot="1" x14ac:dyDescent="0.25">
      <c r="A3450" s="353"/>
      <c r="B3450" s="353"/>
      <c r="C3450" s="353"/>
      <c r="E3450" s="353"/>
      <c r="F3450" s="353"/>
      <c r="I3450" s="19" t="str">
        <f t="shared" si="583"/>
        <v>N</v>
      </c>
      <c r="J3450" s="19" t="str">
        <f t="shared" si="584"/>
        <v>N</v>
      </c>
      <c r="K3450" s="19" t="str">
        <f t="shared" si="585"/>
        <v>zzzz</v>
      </c>
      <c r="L3450" s="19" t="str">
        <f t="shared" si="586"/>
        <v/>
      </c>
      <c r="M3450" s="19" t="str">
        <f t="shared" si="587"/>
        <v/>
      </c>
      <c r="N3450" s="355" t="str">
        <f t="shared" si="588"/>
        <v/>
      </c>
      <c r="O3450" s="355" t="str">
        <f t="shared" si="589"/>
        <v/>
      </c>
      <c r="P3450" s="19" t="str">
        <f t="shared" si="590"/>
        <v/>
      </c>
      <c r="Q3450" s="355">
        <f t="shared" si="591"/>
        <v>765</v>
      </c>
      <c r="R3450" s="355">
        <f t="shared" si="592"/>
        <v>3062</v>
      </c>
      <c r="S3450" s="355">
        <f t="shared" si="593"/>
        <v>3062</v>
      </c>
    </row>
    <row r="3451" spans="1:19" ht="13.5" thickBot="1" x14ac:dyDescent="0.25">
      <c r="A3451" s="353"/>
      <c r="B3451" s="353"/>
      <c r="C3451" s="353"/>
      <c r="E3451" s="353"/>
      <c r="F3451" s="353"/>
      <c r="I3451" s="19" t="str">
        <f t="shared" si="583"/>
        <v>N</v>
      </c>
      <c r="J3451" s="19" t="str">
        <f t="shared" si="584"/>
        <v>N</v>
      </c>
      <c r="K3451" s="19" t="str">
        <f t="shared" si="585"/>
        <v>zzzz</v>
      </c>
      <c r="L3451" s="19" t="str">
        <f t="shared" si="586"/>
        <v/>
      </c>
      <c r="M3451" s="19" t="str">
        <f t="shared" si="587"/>
        <v/>
      </c>
      <c r="N3451" s="355" t="str">
        <f t="shared" si="588"/>
        <v/>
      </c>
      <c r="O3451" s="355" t="str">
        <f t="shared" si="589"/>
        <v/>
      </c>
      <c r="P3451" s="19" t="str">
        <f t="shared" si="590"/>
        <v/>
      </c>
      <c r="Q3451" s="355">
        <f t="shared" si="591"/>
        <v>766</v>
      </c>
      <c r="R3451" s="355">
        <f t="shared" si="592"/>
        <v>3063</v>
      </c>
      <c r="S3451" s="355">
        <f t="shared" si="593"/>
        <v>3063</v>
      </c>
    </row>
    <row r="3452" spans="1:19" ht="13.5" thickBot="1" x14ac:dyDescent="0.25">
      <c r="A3452" s="353"/>
      <c r="B3452" s="353"/>
      <c r="C3452" s="353"/>
      <c r="E3452" s="353"/>
      <c r="F3452" s="353"/>
      <c r="I3452" s="19" t="str">
        <f t="shared" si="583"/>
        <v>N</v>
      </c>
      <c r="J3452" s="19" t="str">
        <f t="shared" si="584"/>
        <v>N</v>
      </c>
      <c r="K3452" s="19" t="str">
        <f t="shared" si="585"/>
        <v>zzzz</v>
      </c>
      <c r="L3452" s="19" t="str">
        <f t="shared" si="586"/>
        <v/>
      </c>
      <c r="M3452" s="19" t="str">
        <f t="shared" si="587"/>
        <v/>
      </c>
      <c r="N3452" s="355" t="str">
        <f t="shared" si="588"/>
        <v/>
      </c>
      <c r="O3452" s="355" t="str">
        <f t="shared" si="589"/>
        <v/>
      </c>
      <c r="P3452" s="19" t="str">
        <f t="shared" si="590"/>
        <v/>
      </c>
      <c r="Q3452" s="355">
        <f t="shared" si="591"/>
        <v>767</v>
      </c>
      <c r="R3452" s="355">
        <f t="shared" si="592"/>
        <v>3064</v>
      </c>
      <c r="S3452" s="355">
        <f t="shared" si="593"/>
        <v>3064</v>
      </c>
    </row>
    <row r="3453" spans="1:19" ht="13.5" thickBot="1" x14ac:dyDescent="0.25">
      <c r="A3453" s="353"/>
      <c r="B3453" s="353"/>
      <c r="C3453" s="353"/>
      <c r="E3453" s="353"/>
      <c r="F3453" s="353"/>
      <c r="I3453" s="19" t="str">
        <f t="shared" si="583"/>
        <v>N</v>
      </c>
      <c r="J3453" s="19" t="str">
        <f t="shared" si="584"/>
        <v>N</v>
      </c>
      <c r="K3453" s="19" t="str">
        <f t="shared" si="585"/>
        <v>zzzz</v>
      </c>
      <c r="L3453" s="19" t="str">
        <f t="shared" si="586"/>
        <v/>
      </c>
      <c r="M3453" s="19" t="str">
        <f t="shared" si="587"/>
        <v/>
      </c>
      <c r="N3453" s="355" t="str">
        <f t="shared" si="588"/>
        <v/>
      </c>
      <c r="O3453" s="355" t="str">
        <f t="shared" si="589"/>
        <v/>
      </c>
      <c r="P3453" s="19" t="str">
        <f t="shared" si="590"/>
        <v/>
      </c>
      <c r="Q3453" s="355">
        <f t="shared" si="591"/>
        <v>768</v>
      </c>
      <c r="R3453" s="355">
        <f t="shared" si="592"/>
        <v>3065</v>
      </c>
      <c r="S3453" s="355">
        <f t="shared" si="593"/>
        <v>3065</v>
      </c>
    </row>
    <row r="3454" spans="1:19" ht="13.5" thickBot="1" x14ac:dyDescent="0.25">
      <c r="A3454" s="353"/>
      <c r="B3454" s="353"/>
      <c r="C3454" s="353"/>
      <c r="E3454" s="353"/>
      <c r="F3454" s="353"/>
      <c r="I3454" s="19" t="str">
        <f t="shared" si="583"/>
        <v>N</v>
      </c>
      <c r="J3454" s="19" t="str">
        <f t="shared" si="584"/>
        <v>N</v>
      </c>
      <c r="K3454" s="19" t="str">
        <f t="shared" si="585"/>
        <v>zzzz</v>
      </c>
      <c r="L3454" s="19" t="str">
        <f t="shared" si="586"/>
        <v/>
      </c>
      <c r="M3454" s="19" t="str">
        <f t="shared" si="587"/>
        <v/>
      </c>
      <c r="N3454" s="355" t="str">
        <f t="shared" si="588"/>
        <v/>
      </c>
      <c r="O3454" s="355" t="str">
        <f t="shared" si="589"/>
        <v/>
      </c>
      <c r="P3454" s="19" t="str">
        <f t="shared" si="590"/>
        <v/>
      </c>
      <c r="Q3454" s="355">
        <f t="shared" si="591"/>
        <v>769</v>
      </c>
      <c r="R3454" s="355">
        <f t="shared" si="592"/>
        <v>3066</v>
      </c>
      <c r="S3454" s="355">
        <f t="shared" si="593"/>
        <v>3066</v>
      </c>
    </row>
    <row r="3455" spans="1:19" ht="13.5" thickBot="1" x14ac:dyDescent="0.25">
      <c r="A3455" s="353"/>
      <c r="B3455" s="353"/>
      <c r="C3455" s="353"/>
      <c r="E3455" s="353"/>
      <c r="F3455" s="353"/>
      <c r="I3455" s="19" t="str">
        <f t="shared" si="583"/>
        <v>N</v>
      </c>
      <c r="J3455" s="19" t="str">
        <f t="shared" si="584"/>
        <v>N</v>
      </c>
      <c r="K3455" s="19" t="str">
        <f t="shared" si="585"/>
        <v>zzzz</v>
      </c>
      <c r="L3455" s="19" t="str">
        <f t="shared" si="586"/>
        <v/>
      </c>
      <c r="M3455" s="19" t="str">
        <f t="shared" si="587"/>
        <v/>
      </c>
      <c r="N3455" s="355" t="str">
        <f t="shared" si="588"/>
        <v/>
      </c>
      <c r="O3455" s="355" t="str">
        <f t="shared" si="589"/>
        <v/>
      </c>
      <c r="P3455" s="19" t="str">
        <f t="shared" si="590"/>
        <v/>
      </c>
      <c r="Q3455" s="355">
        <f t="shared" si="591"/>
        <v>770</v>
      </c>
      <c r="R3455" s="355">
        <f t="shared" si="592"/>
        <v>3067</v>
      </c>
      <c r="S3455" s="355">
        <f t="shared" si="593"/>
        <v>3067</v>
      </c>
    </row>
    <row r="3456" spans="1:19" ht="13.5" thickBot="1" x14ac:dyDescent="0.25">
      <c r="A3456" s="353"/>
      <c r="B3456" s="353"/>
      <c r="C3456" s="353"/>
      <c r="E3456" s="353"/>
      <c r="F3456" s="353"/>
      <c r="I3456" s="19" t="str">
        <f t="shared" si="583"/>
        <v>N</v>
      </c>
      <c r="J3456" s="19" t="str">
        <f t="shared" si="584"/>
        <v>N</v>
      </c>
      <c r="K3456" s="19" t="str">
        <f t="shared" si="585"/>
        <v>zzzz</v>
      </c>
      <c r="L3456" s="19" t="str">
        <f t="shared" si="586"/>
        <v/>
      </c>
      <c r="M3456" s="19" t="str">
        <f t="shared" si="587"/>
        <v/>
      </c>
      <c r="N3456" s="355" t="str">
        <f t="shared" si="588"/>
        <v/>
      </c>
      <c r="O3456" s="355" t="str">
        <f t="shared" si="589"/>
        <v/>
      </c>
      <c r="P3456" s="19" t="str">
        <f t="shared" si="590"/>
        <v/>
      </c>
      <c r="Q3456" s="355">
        <f t="shared" si="591"/>
        <v>771</v>
      </c>
      <c r="R3456" s="355">
        <f t="shared" si="592"/>
        <v>3068</v>
      </c>
      <c r="S3456" s="355">
        <f t="shared" si="593"/>
        <v>3068</v>
      </c>
    </row>
    <row r="3457" spans="1:19" ht="13.5" thickBot="1" x14ac:dyDescent="0.25">
      <c r="A3457" s="353"/>
      <c r="B3457" s="353"/>
      <c r="C3457" s="353"/>
      <c r="E3457" s="353"/>
      <c r="F3457" s="353"/>
      <c r="I3457" s="19" t="str">
        <f t="shared" si="583"/>
        <v>N</v>
      </c>
      <c r="J3457" s="19" t="str">
        <f t="shared" si="584"/>
        <v>N</v>
      </c>
      <c r="K3457" s="19" t="str">
        <f t="shared" si="585"/>
        <v>zzzz</v>
      </c>
      <c r="L3457" s="19" t="str">
        <f t="shared" si="586"/>
        <v/>
      </c>
      <c r="M3457" s="19" t="str">
        <f t="shared" si="587"/>
        <v/>
      </c>
      <c r="N3457" s="355" t="str">
        <f t="shared" si="588"/>
        <v/>
      </c>
      <c r="O3457" s="355" t="str">
        <f t="shared" si="589"/>
        <v/>
      </c>
      <c r="P3457" s="19" t="str">
        <f t="shared" si="590"/>
        <v/>
      </c>
      <c r="Q3457" s="355">
        <f t="shared" si="591"/>
        <v>772</v>
      </c>
      <c r="R3457" s="355">
        <f t="shared" si="592"/>
        <v>3069</v>
      </c>
      <c r="S3457" s="355">
        <f t="shared" si="593"/>
        <v>3069</v>
      </c>
    </row>
    <row r="3458" spans="1:19" ht="13.5" thickBot="1" x14ac:dyDescent="0.25">
      <c r="A3458" s="353"/>
      <c r="B3458" s="353"/>
      <c r="C3458" s="353"/>
      <c r="E3458" s="353"/>
      <c r="F3458" s="353"/>
      <c r="I3458" s="19" t="str">
        <f t="shared" ref="I3458:I3521" si="594">IF((LEN(A3458)&gt;2),"J","N")</f>
        <v>N</v>
      </c>
      <c r="J3458" s="19" t="str">
        <f t="shared" ref="J3458:J3521" si="595">IF((D3458&gt;0),"J","N")</f>
        <v>N</v>
      </c>
      <c r="K3458" s="19" t="str">
        <f t="shared" ref="K3458:K3521" si="596">IF((D3458&gt;0),(MID(D3458,1,2)),"zzzz")</f>
        <v>zzzz</v>
      </c>
      <c r="L3458" s="19" t="str">
        <f t="shared" ref="L3458:L3521" si="597">MID(A3458,1,2)</f>
        <v/>
      </c>
      <c r="M3458" s="19" t="str">
        <f t="shared" ref="M3458:M3521" si="598">MID(A3458,3,1)</f>
        <v/>
      </c>
      <c r="N3458" s="355" t="str">
        <f t="shared" ref="N3458:N3521" si="599">IF(A3458=A3459,"",Q3458)</f>
        <v/>
      </c>
      <c r="O3458" s="355" t="str">
        <f t="shared" ref="O3458:O3521" si="600">IF(D3458=D3459,"",R3458)</f>
        <v/>
      </c>
      <c r="P3458" s="19" t="str">
        <f t="shared" ref="P3458:P3521" si="601">IF(K3458=K3459,"",S3458)</f>
        <v/>
      </c>
      <c r="Q3458" s="355">
        <f t="shared" ref="Q3458:Q3521" si="602">IF(A3458=A3457,Q3457+ 1,1)</f>
        <v>773</v>
      </c>
      <c r="R3458" s="355">
        <f t="shared" ref="R3458:R3521" si="603">IF(D3458=D3457,R3457+ 1,1)</f>
        <v>3070</v>
      </c>
      <c r="S3458" s="355">
        <f t="shared" ref="S3458:S3521" si="604">IF(K3458=K3457,S3457+ 1,1)</f>
        <v>3070</v>
      </c>
    </row>
    <row r="3459" spans="1:19" ht="13.5" thickBot="1" x14ac:dyDescent="0.25">
      <c r="A3459" s="353"/>
      <c r="B3459" s="353"/>
      <c r="C3459" s="353"/>
      <c r="E3459" s="353"/>
      <c r="F3459" s="353"/>
      <c r="I3459" s="19" t="str">
        <f t="shared" si="594"/>
        <v>N</v>
      </c>
      <c r="J3459" s="19" t="str">
        <f t="shared" si="595"/>
        <v>N</v>
      </c>
      <c r="K3459" s="19" t="str">
        <f t="shared" si="596"/>
        <v>zzzz</v>
      </c>
      <c r="L3459" s="19" t="str">
        <f t="shared" si="597"/>
        <v/>
      </c>
      <c r="M3459" s="19" t="str">
        <f t="shared" si="598"/>
        <v/>
      </c>
      <c r="N3459" s="355" t="str">
        <f t="shared" si="599"/>
        <v/>
      </c>
      <c r="O3459" s="355" t="str">
        <f t="shared" si="600"/>
        <v/>
      </c>
      <c r="P3459" s="19" t="str">
        <f t="shared" si="601"/>
        <v/>
      </c>
      <c r="Q3459" s="355">
        <f t="shared" si="602"/>
        <v>774</v>
      </c>
      <c r="R3459" s="355">
        <f t="shared" si="603"/>
        <v>3071</v>
      </c>
      <c r="S3459" s="355">
        <f t="shared" si="604"/>
        <v>3071</v>
      </c>
    </row>
    <row r="3460" spans="1:19" ht="13.5" thickBot="1" x14ac:dyDescent="0.25">
      <c r="A3460" s="353"/>
      <c r="B3460" s="353"/>
      <c r="C3460" s="353"/>
      <c r="E3460" s="353"/>
      <c r="F3460" s="353"/>
      <c r="I3460" s="19" t="str">
        <f t="shared" si="594"/>
        <v>N</v>
      </c>
      <c r="J3460" s="19" t="str">
        <f t="shared" si="595"/>
        <v>N</v>
      </c>
      <c r="K3460" s="19" t="str">
        <f t="shared" si="596"/>
        <v>zzzz</v>
      </c>
      <c r="L3460" s="19" t="str">
        <f t="shared" si="597"/>
        <v/>
      </c>
      <c r="M3460" s="19" t="str">
        <f t="shared" si="598"/>
        <v/>
      </c>
      <c r="N3460" s="355" t="str">
        <f t="shared" si="599"/>
        <v/>
      </c>
      <c r="O3460" s="355" t="str">
        <f t="shared" si="600"/>
        <v/>
      </c>
      <c r="P3460" s="19" t="str">
        <f t="shared" si="601"/>
        <v/>
      </c>
      <c r="Q3460" s="355">
        <f t="shared" si="602"/>
        <v>775</v>
      </c>
      <c r="R3460" s="355">
        <f t="shared" si="603"/>
        <v>3072</v>
      </c>
      <c r="S3460" s="355">
        <f t="shared" si="604"/>
        <v>3072</v>
      </c>
    </row>
    <row r="3461" spans="1:19" ht="13.5" thickBot="1" x14ac:dyDescent="0.25">
      <c r="A3461" s="353"/>
      <c r="B3461" s="353"/>
      <c r="C3461" s="353"/>
      <c r="E3461" s="353"/>
      <c r="F3461" s="353"/>
      <c r="I3461" s="19" t="str">
        <f t="shared" si="594"/>
        <v>N</v>
      </c>
      <c r="J3461" s="19" t="str">
        <f t="shared" si="595"/>
        <v>N</v>
      </c>
      <c r="K3461" s="19" t="str">
        <f t="shared" si="596"/>
        <v>zzzz</v>
      </c>
      <c r="L3461" s="19" t="str">
        <f t="shared" si="597"/>
        <v/>
      </c>
      <c r="M3461" s="19" t="str">
        <f t="shared" si="598"/>
        <v/>
      </c>
      <c r="N3461" s="355" t="str">
        <f t="shared" si="599"/>
        <v/>
      </c>
      <c r="O3461" s="355" t="str">
        <f t="shared" si="600"/>
        <v/>
      </c>
      <c r="P3461" s="19" t="str">
        <f t="shared" si="601"/>
        <v/>
      </c>
      <c r="Q3461" s="355">
        <f t="shared" si="602"/>
        <v>776</v>
      </c>
      <c r="R3461" s="355">
        <f t="shared" si="603"/>
        <v>3073</v>
      </c>
      <c r="S3461" s="355">
        <f t="shared" si="604"/>
        <v>3073</v>
      </c>
    </row>
    <row r="3462" spans="1:19" ht="13.5" thickBot="1" x14ac:dyDescent="0.25">
      <c r="A3462" s="353"/>
      <c r="B3462" s="353"/>
      <c r="C3462" s="353"/>
      <c r="E3462" s="353"/>
      <c r="F3462" s="353"/>
      <c r="I3462" s="19" t="str">
        <f t="shared" si="594"/>
        <v>N</v>
      </c>
      <c r="J3462" s="19" t="str">
        <f t="shared" si="595"/>
        <v>N</v>
      </c>
      <c r="K3462" s="19" t="str">
        <f t="shared" si="596"/>
        <v>zzzz</v>
      </c>
      <c r="L3462" s="19" t="str">
        <f t="shared" si="597"/>
        <v/>
      </c>
      <c r="M3462" s="19" t="str">
        <f t="shared" si="598"/>
        <v/>
      </c>
      <c r="N3462" s="355" t="str">
        <f t="shared" si="599"/>
        <v/>
      </c>
      <c r="O3462" s="355" t="str">
        <f t="shared" si="600"/>
        <v/>
      </c>
      <c r="P3462" s="19" t="str">
        <f t="shared" si="601"/>
        <v/>
      </c>
      <c r="Q3462" s="355">
        <f t="shared" si="602"/>
        <v>777</v>
      </c>
      <c r="R3462" s="355">
        <f t="shared" si="603"/>
        <v>3074</v>
      </c>
      <c r="S3462" s="355">
        <f t="shared" si="604"/>
        <v>3074</v>
      </c>
    </row>
    <row r="3463" spans="1:19" ht="13.5" thickBot="1" x14ac:dyDescent="0.25">
      <c r="A3463" s="353"/>
      <c r="B3463" s="353"/>
      <c r="C3463" s="353"/>
      <c r="E3463" s="353"/>
      <c r="F3463" s="353"/>
      <c r="I3463" s="19" t="str">
        <f t="shared" si="594"/>
        <v>N</v>
      </c>
      <c r="J3463" s="19" t="str">
        <f t="shared" si="595"/>
        <v>N</v>
      </c>
      <c r="K3463" s="19" t="str">
        <f t="shared" si="596"/>
        <v>zzzz</v>
      </c>
      <c r="L3463" s="19" t="str">
        <f t="shared" si="597"/>
        <v/>
      </c>
      <c r="M3463" s="19" t="str">
        <f t="shared" si="598"/>
        <v/>
      </c>
      <c r="N3463" s="355" t="str">
        <f t="shared" si="599"/>
        <v/>
      </c>
      <c r="O3463" s="355" t="str">
        <f t="shared" si="600"/>
        <v/>
      </c>
      <c r="P3463" s="19" t="str">
        <f t="shared" si="601"/>
        <v/>
      </c>
      <c r="Q3463" s="355">
        <f t="shared" si="602"/>
        <v>778</v>
      </c>
      <c r="R3463" s="355">
        <f t="shared" si="603"/>
        <v>3075</v>
      </c>
      <c r="S3463" s="355">
        <f t="shared" si="604"/>
        <v>3075</v>
      </c>
    </row>
    <row r="3464" spans="1:19" ht="13.5" thickBot="1" x14ac:dyDescent="0.25">
      <c r="A3464" s="353"/>
      <c r="B3464" s="353"/>
      <c r="C3464" s="353"/>
      <c r="E3464" s="353"/>
      <c r="F3464" s="353"/>
      <c r="I3464" s="19" t="str">
        <f t="shared" si="594"/>
        <v>N</v>
      </c>
      <c r="J3464" s="19" t="str">
        <f t="shared" si="595"/>
        <v>N</v>
      </c>
      <c r="K3464" s="19" t="str">
        <f t="shared" si="596"/>
        <v>zzzz</v>
      </c>
      <c r="L3464" s="19" t="str">
        <f t="shared" si="597"/>
        <v/>
      </c>
      <c r="M3464" s="19" t="str">
        <f t="shared" si="598"/>
        <v/>
      </c>
      <c r="N3464" s="355" t="str">
        <f t="shared" si="599"/>
        <v/>
      </c>
      <c r="O3464" s="355" t="str">
        <f t="shared" si="600"/>
        <v/>
      </c>
      <c r="P3464" s="19" t="str">
        <f t="shared" si="601"/>
        <v/>
      </c>
      <c r="Q3464" s="355">
        <f t="shared" si="602"/>
        <v>779</v>
      </c>
      <c r="R3464" s="355">
        <f t="shared" si="603"/>
        <v>3076</v>
      </c>
      <c r="S3464" s="355">
        <f t="shared" si="604"/>
        <v>3076</v>
      </c>
    </row>
    <row r="3465" spans="1:19" ht="13.5" thickBot="1" x14ac:dyDescent="0.25">
      <c r="A3465" s="353"/>
      <c r="B3465" s="353"/>
      <c r="C3465" s="353"/>
      <c r="E3465" s="353"/>
      <c r="F3465" s="353"/>
      <c r="I3465" s="19" t="str">
        <f t="shared" si="594"/>
        <v>N</v>
      </c>
      <c r="J3465" s="19" t="str">
        <f t="shared" si="595"/>
        <v>N</v>
      </c>
      <c r="K3465" s="19" t="str">
        <f t="shared" si="596"/>
        <v>zzzz</v>
      </c>
      <c r="L3465" s="19" t="str">
        <f t="shared" si="597"/>
        <v/>
      </c>
      <c r="M3465" s="19" t="str">
        <f t="shared" si="598"/>
        <v/>
      </c>
      <c r="N3465" s="355" t="str">
        <f t="shared" si="599"/>
        <v/>
      </c>
      <c r="O3465" s="355" t="str">
        <f t="shared" si="600"/>
        <v/>
      </c>
      <c r="P3465" s="19" t="str">
        <f t="shared" si="601"/>
        <v/>
      </c>
      <c r="Q3465" s="355">
        <f t="shared" si="602"/>
        <v>780</v>
      </c>
      <c r="R3465" s="355">
        <f t="shared" si="603"/>
        <v>3077</v>
      </c>
      <c r="S3465" s="355">
        <f t="shared" si="604"/>
        <v>3077</v>
      </c>
    </row>
    <row r="3466" spans="1:19" ht="13.5" thickBot="1" x14ac:dyDescent="0.25">
      <c r="A3466" s="353"/>
      <c r="B3466" s="353"/>
      <c r="C3466" s="353"/>
      <c r="E3466" s="353"/>
      <c r="F3466" s="353"/>
      <c r="I3466" s="19" t="str">
        <f t="shared" si="594"/>
        <v>N</v>
      </c>
      <c r="J3466" s="19" t="str">
        <f t="shared" si="595"/>
        <v>N</v>
      </c>
      <c r="K3466" s="19" t="str">
        <f t="shared" si="596"/>
        <v>zzzz</v>
      </c>
      <c r="L3466" s="19" t="str">
        <f t="shared" si="597"/>
        <v/>
      </c>
      <c r="M3466" s="19" t="str">
        <f t="shared" si="598"/>
        <v/>
      </c>
      <c r="N3466" s="355" t="str">
        <f t="shared" si="599"/>
        <v/>
      </c>
      <c r="O3466" s="355" t="str">
        <f t="shared" si="600"/>
        <v/>
      </c>
      <c r="P3466" s="19" t="str">
        <f t="shared" si="601"/>
        <v/>
      </c>
      <c r="Q3466" s="355">
        <f t="shared" si="602"/>
        <v>781</v>
      </c>
      <c r="R3466" s="355">
        <f t="shared" si="603"/>
        <v>3078</v>
      </c>
      <c r="S3466" s="355">
        <f t="shared" si="604"/>
        <v>3078</v>
      </c>
    </row>
    <row r="3467" spans="1:19" ht="13.5" thickBot="1" x14ac:dyDescent="0.25">
      <c r="A3467" s="353"/>
      <c r="B3467" s="353"/>
      <c r="C3467" s="353"/>
      <c r="E3467" s="353"/>
      <c r="F3467" s="353"/>
      <c r="I3467" s="19" t="str">
        <f t="shared" si="594"/>
        <v>N</v>
      </c>
      <c r="J3467" s="19" t="str">
        <f t="shared" si="595"/>
        <v>N</v>
      </c>
      <c r="K3467" s="19" t="str">
        <f t="shared" si="596"/>
        <v>zzzz</v>
      </c>
      <c r="L3467" s="19" t="str">
        <f t="shared" si="597"/>
        <v/>
      </c>
      <c r="M3467" s="19" t="str">
        <f t="shared" si="598"/>
        <v/>
      </c>
      <c r="N3467" s="355" t="str">
        <f t="shared" si="599"/>
        <v/>
      </c>
      <c r="O3467" s="355" t="str">
        <f t="shared" si="600"/>
        <v/>
      </c>
      <c r="P3467" s="19" t="str">
        <f t="shared" si="601"/>
        <v/>
      </c>
      <c r="Q3467" s="355">
        <f t="shared" si="602"/>
        <v>782</v>
      </c>
      <c r="R3467" s="355">
        <f t="shared" si="603"/>
        <v>3079</v>
      </c>
      <c r="S3467" s="355">
        <f t="shared" si="604"/>
        <v>3079</v>
      </c>
    </row>
    <row r="3468" spans="1:19" ht="13.5" thickBot="1" x14ac:dyDescent="0.25">
      <c r="A3468" s="353"/>
      <c r="B3468" s="353"/>
      <c r="C3468" s="353"/>
      <c r="E3468" s="353"/>
      <c r="F3468" s="353"/>
      <c r="I3468" s="19" t="str">
        <f t="shared" si="594"/>
        <v>N</v>
      </c>
      <c r="J3468" s="19" t="str">
        <f t="shared" si="595"/>
        <v>N</v>
      </c>
      <c r="K3468" s="19" t="str">
        <f t="shared" si="596"/>
        <v>zzzz</v>
      </c>
      <c r="L3468" s="19" t="str">
        <f t="shared" si="597"/>
        <v/>
      </c>
      <c r="M3468" s="19" t="str">
        <f t="shared" si="598"/>
        <v/>
      </c>
      <c r="N3468" s="355" t="str">
        <f t="shared" si="599"/>
        <v/>
      </c>
      <c r="O3468" s="355" t="str">
        <f t="shared" si="600"/>
        <v/>
      </c>
      <c r="P3468" s="19" t="str">
        <f t="shared" si="601"/>
        <v/>
      </c>
      <c r="Q3468" s="355">
        <f t="shared" si="602"/>
        <v>783</v>
      </c>
      <c r="R3468" s="355">
        <f t="shared" si="603"/>
        <v>3080</v>
      </c>
      <c r="S3468" s="355">
        <f t="shared" si="604"/>
        <v>3080</v>
      </c>
    </row>
    <row r="3469" spans="1:19" ht="13.5" thickBot="1" x14ac:dyDescent="0.25">
      <c r="A3469" s="19"/>
      <c r="B3469" s="19"/>
      <c r="C3469" s="19"/>
      <c r="E3469" s="353"/>
      <c r="F3469" s="19"/>
      <c r="I3469" s="19" t="str">
        <f t="shared" si="594"/>
        <v>N</v>
      </c>
      <c r="J3469" s="19" t="str">
        <f t="shared" si="595"/>
        <v>N</v>
      </c>
      <c r="K3469" s="19" t="str">
        <f t="shared" si="596"/>
        <v>zzzz</v>
      </c>
      <c r="L3469" s="19" t="str">
        <f t="shared" si="597"/>
        <v/>
      </c>
      <c r="M3469" s="19" t="str">
        <f t="shared" si="598"/>
        <v/>
      </c>
      <c r="N3469" s="355" t="str">
        <f t="shared" si="599"/>
        <v/>
      </c>
      <c r="O3469" s="355" t="str">
        <f t="shared" si="600"/>
        <v/>
      </c>
      <c r="P3469" s="19" t="str">
        <f t="shared" si="601"/>
        <v/>
      </c>
      <c r="Q3469" s="355">
        <f t="shared" si="602"/>
        <v>784</v>
      </c>
      <c r="R3469" s="355">
        <f t="shared" si="603"/>
        <v>3081</v>
      </c>
      <c r="S3469" s="355">
        <f t="shared" si="604"/>
        <v>3081</v>
      </c>
    </row>
    <row r="3470" spans="1:19" ht="13.5" thickBot="1" x14ac:dyDescent="0.25">
      <c r="A3470" s="19"/>
      <c r="B3470" s="19"/>
      <c r="C3470" s="19"/>
      <c r="E3470" s="353"/>
      <c r="F3470" s="19"/>
      <c r="I3470" s="19" t="str">
        <f t="shared" si="594"/>
        <v>N</v>
      </c>
      <c r="J3470" s="19" t="str">
        <f t="shared" si="595"/>
        <v>N</v>
      </c>
      <c r="K3470" s="19" t="str">
        <f t="shared" si="596"/>
        <v>zzzz</v>
      </c>
      <c r="L3470" s="19" t="str">
        <f t="shared" si="597"/>
        <v/>
      </c>
      <c r="M3470" s="19" t="str">
        <f t="shared" si="598"/>
        <v/>
      </c>
      <c r="N3470" s="355" t="str">
        <f t="shared" si="599"/>
        <v/>
      </c>
      <c r="O3470" s="355" t="str">
        <f t="shared" si="600"/>
        <v/>
      </c>
      <c r="P3470" s="19" t="str">
        <f t="shared" si="601"/>
        <v/>
      </c>
      <c r="Q3470" s="355">
        <f t="shared" si="602"/>
        <v>785</v>
      </c>
      <c r="R3470" s="355">
        <f t="shared" si="603"/>
        <v>3082</v>
      </c>
      <c r="S3470" s="355">
        <f t="shared" si="604"/>
        <v>3082</v>
      </c>
    </row>
    <row r="3471" spans="1:19" ht="13.5" thickBot="1" x14ac:dyDescent="0.25">
      <c r="A3471" s="19"/>
      <c r="B3471" s="19"/>
      <c r="C3471" s="19"/>
      <c r="E3471" s="353"/>
      <c r="F3471" s="19"/>
      <c r="I3471" s="19" t="str">
        <f t="shared" si="594"/>
        <v>N</v>
      </c>
      <c r="J3471" s="19" t="str">
        <f t="shared" si="595"/>
        <v>N</v>
      </c>
      <c r="K3471" s="19" t="str">
        <f t="shared" si="596"/>
        <v>zzzz</v>
      </c>
      <c r="L3471" s="19" t="str">
        <f t="shared" si="597"/>
        <v/>
      </c>
      <c r="M3471" s="19" t="str">
        <f t="shared" si="598"/>
        <v/>
      </c>
      <c r="N3471" s="355" t="str">
        <f t="shared" si="599"/>
        <v/>
      </c>
      <c r="O3471" s="355" t="str">
        <f t="shared" si="600"/>
        <v/>
      </c>
      <c r="P3471" s="19" t="str">
        <f t="shared" si="601"/>
        <v/>
      </c>
      <c r="Q3471" s="355">
        <f t="shared" si="602"/>
        <v>786</v>
      </c>
      <c r="R3471" s="355">
        <f t="shared" si="603"/>
        <v>3083</v>
      </c>
      <c r="S3471" s="355">
        <f t="shared" si="604"/>
        <v>3083</v>
      </c>
    </row>
    <row r="3472" spans="1:19" ht="13.5" thickBot="1" x14ac:dyDescent="0.25">
      <c r="A3472" s="19"/>
      <c r="B3472" s="19"/>
      <c r="C3472" s="19"/>
      <c r="E3472" s="353"/>
      <c r="F3472" s="19"/>
      <c r="I3472" s="19" t="str">
        <f t="shared" si="594"/>
        <v>N</v>
      </c>
      <c r="J3472" s="19" t="str">
        <f t="shared" si="595"/>
        <v>N</v>
      </c>
      <c r="K3472" s="19" t="str">
        <f t="shared" si="596"/>
        <v>zzzz</v>
      </c>
      <c r="L3472" s="19" t="str">
        <f t="shared" si="597"/>
        <v/>
      </c>
      <c r="M3472" s="19" t="str">
        <f t="shared" si="598"/>
        <v/>
      </c>
      <c r="N3472" s="355" t="str">
        <f t="shared" si="599"/>
        <v/>
      </c>
      <c r="O3472" s="355" t="str">
        <f t="shared" si="600"/>
        <v/>
      </c>
      <c r="P3472" s="19" t="str">
        <f t="shared" si="601"/>
        <v/>
      </c>
      <c r="Q3472" s="355">
        <f t="shared" si="602"/>
        <v>787</v>
      </c>
      <c r="R3472" s="355">
        <f t="shared" si="603"/>
        <v>3084</v>
      </c>
      <c r="S3472" s="355">
        <f t="shared" si="604"/>
        <v>3084</v>
      </c>
    </row>
    <row r="3473" spans="1:19" ht="13.5" thickBot="1" x14ac:dyDescent="0.25">
      <c r="A3473" s="19"/>
      <c r="B3473" s="19"/>
      <c r="C3473" s="19"/>
      <c r="E3473" s="353"/>
      <c r="F3473" s="19"/>
      <c r="I3473" s="19" t="str">
        <f t="shared" si="594"/>
        <v>N</v>
      </c>
      <c r="J3473" s="19" t="str">
        <f t="shared" si="595"/>
        <v>N</v>
      </c>
      <c r="K3473" s="19" t="str">
        <f t="shared" si="596"/>
        <v>zzzz</v>
      </c>
      <c r="L3473" s="19" t="str">
        <f t="shared" si="597"/>
        <v/>
      </c>
      <c r="M3473" s="19" t="str">
        <f t="shared" si="598"/>
        <v/>
      </c>
      <c r="N3473" s="355" t="str">
        <f t="shared" si="599"/>
        <v/>
      </c>
      <c r="O3473" s="355" t="str">
        <f t="shared" si="600"/>
        <v/>
      </c>
      <c r="P3473" s="19" t="str">
        <f t="shared" si="601"/>
        <v/>
      </c>
      <c r="Q3473" s="355">
        <f t="shared" si="602"/>
        <v>788</v>
      </c>
      <c r="R3473" s="355">
        <f t="shared" si="603"/>
        <v>3085</v>
      </c>
      <c r="S3473" s="355">
        <f t="shared" si="604"/>
        <v>3085</v>
      </c>
    </row>
    <row r="3474" spans="1:19" ht="13.5" thickBot="1" x14ac:dyDescent="0.25">
      <c r="A3474" s="19"/>
      <c r="B3474" s="19"/>
      <c r="C3474" s="19"/>
      <c r="E3474" s="353"/>
      <c r="F3474" s="19"/>
      <c r="I3474" s="19" t="str">
        <f t="shared" si="594"/>
        <v>N</v>
      </c>
      <c r="J3474" s="19" t="str">
        <f t="shared" si="595"/>
        <v>N</v>
      </c>
      <c r="K3474" s="19" t="str">
        <f t="shared" si="596"/>
        <v>zzzz</v>
      </c>
      <c r="L3474" s="19" t="str">
        <f t="shared" si="597"/>
        <v/>
      </c>
      <c r="M3474" s="19" t="str">
        <f t="shared" si="598"/>
        <v/>
      </c>
      <c r="N3474" s="355" t="str">
        <f t="shared" si="599"/>
        <v/>
      </c>
      <c r="O3474" s="355" t="str">
        <f t="shared" si="600"/>
        <v/>
      </c>
      <c r="P3474" s="19" t="str">
        <f t="shared" si="601"/>
        <v/>
      </c>
      <c r="Q3474" s="355">
        <f t="shared" si="602"/>
        <v>789</v>
      </c>
      <c r="R3474" s="355">
        <f t="shared" si="603"/>
        <v>3086</v>
      </c>
      <c r="S3474" s="355">
        <f t="shared" si="604"/>
        <v>3086</v>
      </c>
    </row>
    <row r="3475" spans="1:19" ht="13.5" thickBot="1" x14ac:dyDescent="0.25">
      <c r="A3475" s="19"/>
      <c r="B3475" s="19"/>
      <c r="C3475" s="19"/>
      <c r="E3475" s="353"/>
      <c r="F3475" s="19"/>
      <c r="I3475" s="19" t="str">
        <f t="shared" si="594"/>
        <v>N</v>
      </c>
      <c r="J3475" s="19" t="str">
        <f t="shared" si="595"/>
        <v>N</v>
      </c>
      <c r="K3475" s="19" t="str">
        <f t="shared" si="596"/>
        <v>zzzz</v>
      </c>
      <c r="L3475" s="19" t="str">
        <f t="shared" si="597"/>
        <v/>
      </c>
      <c r="M3475" s="19" t="str">
        <f t="shared" si="598"/>
        <v/>
      </c>
      <c r="N3475" s="355" t="str">
        <f t="shared" si="599"/>
        <v/>
      </c>
      <c r="O3475" s="355" t="str">
        <f t="shared" si="600"/>
        <v/>
      </c>
      <c r="P3475" s="19" t="str">
        <f t="shared" si="601"/>
        <v/>
      </c>
      <c r="Q3475" s="355">
        <f t="shared" si="602"/>
        <v>790</v>
      </c>
      <c r="R3475" s="355">
        <f t="shared" si="603"/>
        <v>3087</v>
      </c>
      <c r="S3475" s="355">
        <f t="shared" si="604"/>
        <v>3087</v>
      </c>
    </row>
    <row r="3476" spans="1:19" ht="13.5" thickBot="1" x14ac:dyDescent="0.25">
      <c r="A3476" s="19"/>
      <c r="B3476" s="19"/>
      <c r="C3476" s="19"/>
      <c r="E3476" s="353"/>
      <c r="F3476" s="19"/>
      <c r="I3476" s="19" t="str">
        <f t="shared" si="594"/>
        <v>N</v>
      </c>
      <c r="J3476" s="19" t="str">
        <f t="shared" si="595"/>
        <v>N</v>
      </c>
      <c r="K3476" s="19" t="str">
        <f t="shared" si="596"/>
        <v>zzzz</v>
      </c>
      <c r="L3476" s="19" t="str">
        <f t="shared" si="597"/>
        <v/>
      </c>
      <c r="M3476" s="19" t="str">
        <f t="shared" si="598"/>
        <v/>
      </c>
      <c r="N3476" s="355" t="str">
        <f t="shared" si="599"/>
        <v/>
      </c>
      <c r="O3476" s="355" t="str">
        <f t="shared" si="600"/>
        <v/>
      </c>
      <c r="P3476" s="19" t="str">
        <f t="shared" si="601"/>
        <v/>
      </c>
      <c r="Q3476" s="355">
        <f t="shared" si="602"/>
        <v>791</v>
      </c>
      <c r="R3476" s="355">
        <f t="shared" si="603"/>
        <v>3088</v>
      </c>
      <c r="S3476" s="355">
        <f t="shared" si="604"/>
        <v>3088</v>
      </c>
    </row>
    <row r="3477" spans="1:19" ht="13.5" thickBot="1" x14ac:dyDescent="0.25">
      <c r="A3477" s="19"/>
      <c r="B3477" s="19"/>
      <c r="C3477" s="19"/>
      <c r="E3477" s="353"/>
      <c r="F3477" s="19"/>
      <c r="I3477" s="19" t="str">
        <f t="shared" si="594"/>
        <v>N</v>
      </c>
      <c r="J3477" s="19" t="str">
        <f t="shared" si="595"/>
        <v>N</v>
      </c>
      <c r="K3477" s="19" t="str">
        <f t="shared" si="596"/>
        <v>zzzz</v>
      </c>
      <c r="L3477" s="19" t="str">
        <f t="shared" si="597"/>
        <v/>
      </c>
      <c r="M3477" s="19" t="str">
        <f t="shared" si="598"/>
        <v/>
      </c>
      <c r="N3477" s="355" t="str">
        <f t="shared" si="599"/>
        <v/>
      </c>
      <c r="O3477" s="355" t="str">
        <f t="shared" si="600"/>
        <v/>
      </c>
      <c r="P3477" s="19" t="str">
        <f t="shared" si="601"/>
        <v/>
      </c>
      <c r="Q3477" s="355">
        <f t="shared" si="602"/>
        <v>792</v>
      </c>
      <c r="R3477" s="355">
        <f t="shared" si="603"/>
        <v>3089</v>
      </c>
      <c r="S3477" s="355">
        <f t="shared" si="604"/>
        <v>3089</v>
      </c>
    </row>
    <row r="3478" spans="1:19" ht="13.5" thickBot="1" x14ac:dyDescent="0.25">
      <c r="A3478" s="19"/>
      <c r="B3478" s="19"/>
      <c r="C3478" s="19"/>
      <c r="E3478" s="353"/>
      <c r="F3478" s="19"/>
      <c r="I3478" s="19" t="str">
        <f t="shared" si="594"/>
        <v>N</v>
      </c>
      <c r="J3478" s="19" t="str">
        <f t="shared" si="595"/>
        <v>N</v>
      </c>
      <c r="K3478" s="19" t="str">
        <f t="shared" si="596"/>
        <v>zzzz</v>
      </c>
      <c r="L3478" s="19" t="str">
        <f t="shared" si="597"/>
        <v/>
      </c>
      <c r="M3478" s="19" t="str">
        <f t="shared" si="598"/>
        <v/>
      </c>
      <c r="N3478" s="355" t="str">
        <f t="shared" si="599"/>
        <v/>
      </c>
      <c r="O3478" s="355" t="str">
        <f t="shared" si="600"/>
        <v/>
      </c>
      <c r="P3478" s="19" t="str">
        <f t="shared" si="601"/>
        <v/>
      </c>
      <c r="Q3478" s="355">
        <f t="shared" si="602"/>
        <v>793</v>
      </c>
      <c r="R3478" s="355">
        <f t="shared" si="603"/>
        <v>3090</v>
      </c>
      <c r="S3478" s="355">
        <f t="shared" si="604"/>
        <v>3090</v>
      </c>
    </row>
    <row r="3479" spans="1:19" ht="13.5" thickBot="1" x14ac:dyDescent="0.25">
      <c r="A3479" s="353"/>
      <c r="B3479" s="353"/>
      <c r="C3479" s="353"/>
      <c r="E3479" s="353"/>
      <c r="F3479" s="353"/>
      <c r="I3479" s="19" t="str">
        <f t="shared" si="594"/>
        <v>N</v>
      </c>
      <c r="J3479" s="19" t="str">
        <f t="shared" si="595"/>
        <v>N</v>
      </c>
      <c r="K3479" s="19" t="str">
        <f t="shared" si="596"/>
        <v>zzzz</v>
      </c>
      <c r="L3479" s="19" t="str">
        <f t="shared" si="597"/>
        <v/>
      </c>
      <c r="M3479" s="19" t="str">
        <f t="shared" si="598"/>
        <v/>
      </c>
      <c r="N3479" s="355" t="str">
        <f t="shared" si="599"/>
        <v/>
      </c>
      <c r="O3479" s="355" t="str">
        <f t="shared" si="600"/>
        <v/>
      </c>
      <c r="P3479" s="19" t="str">
        <f t="shared" si="601"/>
        <v/>
      </c>
      <c r="Q3479" s="355">
        <f t="shared" si="602"/>
        <v>794</v>
      </c>
      <c r="R3479" s="355">
        <f t="shared" si="603"/>
        <v>3091</v>
      </c>
      <c r="S3479" s="355">
        <f t="shared" si="604"/>
        <v>3091</v>
      </c>
    </row>
    <row r="3480" spans="1:19" ht="13.5" thickBot="1" x14ac:dyDescent="0.25">
      <c r="A3480" s="19"/>
      <c r="B3480" s="19"/>
      <c r="C3480" s="19"/>
      <c r="E3480" s="353"/>
      <c r="F3480" s="19"/>
      <c r="I3480" s="19" t="str">
        <f t="shared" si="594"/>
        <v>N</v>
      </c>
      <c r="J3480" s="19" t="str">
        <f t="shared" si="595"/>
        <v>N</v>
      </c>
      <c r="K3480" s="19" t="str">
        <f t="shared" si="596"/>
        <v>zzzz</v>
      </c>
      <c r="L3480" s="19" t="str">
        <f t="shared" si="597"/>
        <v/>
      </c>
      <c r="M3480" s="19" t="str">
        <f t="shared" si="598"/>
        <v/>
      </c>
      <c r="N3480" s="355" t="str">
        <f t="shared" si="599"/>
        <v/>
      </c>
      <c r="O3480" s="355" t="str">
        <f t="shared" si="600"/>
        <v/>
      </c>
      <c r="P3480" s="19" t="str">
        <f t="shared" si="601"/>
        <v/>
      </c>
      <c r="Q3480" s="355">
        <f t="shared" si="602"/>
        <v>795</v>
      </c>
      <c r="R3480" s="355">
        <f t="shared" si="603"/>
        <v>3092</v>
      </c>
      <c r="S3480" s="355">
        <f t="shared" si="604"/>
        <v>3092</v>
      </c>
    </row>
    <row r="3481" spans="1:19" ht="13.5" thickBot="1" x14ac:dyDescent="0.25">
      <c r="A3481" s="19"/>
      <c r="B3481" s="19"/>
      <c r="C3481" s="19"/>
      <c r="E3481" s="353"/>
      <c r="F3481" s="19"/>
      <c r="I3481" s="19" t="str">
        <f t="shared" si="594"/>
        <v>N</v>
      </c>
      <c r="J3481" s="19" t="str">
        <f t="shared" si="595"/>
        <v>N</v>
      </c>
      <c r="K3481" s="19" t="str">
        <f t="shared" si="596"/>
        <v>zzzz</v>
      </c>
      <c r="L3481" s="19" t="str">
        <f t="shared" si="597"/>
        <v/>
      </c>
      <c r="M3481" s="19" t="str">
        <f t="shared" si="598"/>
        <v/>
      </c>
      <c r="N3481" s="355" t="str">
        <f t="shared" si="599"/>
        <v/>
      </c>
      <c r="O3481" s="355" t="str">
        <f t="shared" si="600"/>
        <v/>
      </c>
      <c r="P3481" s="19" t="str">
        <f t="shared" si="601"/>
        <v/>
      </c>
      <c r="Q3481" s="355">
        <f t="shared" si="602"/>
        <v>796</v>
      </c>
      <c r="R3481" s="355">
        <f t="shared" si="603"/>
        <v>3093</v>
      </c>
      <c r="S3481" s="355">
        <f t="shared" si="604"/>
        <v>3093</v>
      </c>
    </row>
    <row r="3482" spans="1:19" ht="13.5" thickBot="1" x14ac:dyDescent="0.25">
      <c r="A3482" s="19"/>
      <c r="B3482" s="19"/>
      <c r="C3482" s="19"/>
      <c r="E3482" s="353"/>
      <c r="F3482" s="19"/>
      <c r="I3482" s="19" t="str">
        <f t="shared" si="594"/>
        <v>N</v>
      </c>
      <c r="J3482" s="19" t="str">
        <f t="shared" si="595"/>
        <v>N</v>
      </c>
      <c r="K3482" s="19" t="str">
        <f t="shared" si="596"/>
        <v>zzzz</v>
      </c>
      <c r="L3482" s="19" t="str">
        <f t="shared" si="597"/>
        <v/>
      </c>
      <c r="M3482" s="19" t="str">
        <f t="shared" si="598"/>
        <v/>
      </c>
      <c r="N3482" s="355" t="str">
        <f t="shared" si="599"/>
        <v/>
      </c>
      <c r="O3482" s="355" t="str">
        <f t="shared" si="600"/>
        <v/>
      </c>
      <c r="P3482" s="19" t="str">
        <f t="shared" si="601"/>
        <v/>
      </c>
      <c r="Q3482" s="355">
        <f t="shared" si="602"/>
        <v>797</v>
      </c>
      <c r="R3482" s="355">
        <f t="shared" si="603"/>
        <v>3094</v>
      </c>
      <c r="S3482" s="355">
        <f t="shared" si="604"/>
        <v>3094</v>
      </c>
    </row>
    <row r="3483" spans="1:19" ht="13.5" thickBot="1" x14ac:dyDescent="0.25">
      <c r="A3483" s="353"/>
      <c r="B3483" s="353"/>
      <c r="C3483" s="353"/>
      <c r="E3483" s="353"/>
      <c r="F3483" s="353"/>
      <c r="I3483" s="19" t="str">
        <f t="shared" si="594"/>
        <v>N</v>
      </c>
      <c r="J3483" s="19" t="str">
        <f t="shared" si="595"/>
        <v>N</v>
      </c>
      <c r="K3483" s="19" t="str">
        <f t="shared" si="596"/>
        <v>zzzz</v>
      </c>
      <c r="L3483" s="19" t="str">
        <f t="shared" si="597"/>
        <v/>
      </c>
      <c r="M3483" s="19" t="str">
        <f t="shared" si="598"/>
        <v/>
      </c>
      <c r="N3483" s="355" t="str">
        <f t="shared" si="599"/>
        <v/>
      </c>
      <c r="O3483" s="355" t="str">
        <f t="shared" si="600"/>
        <v/>
      </c>
      <c r="P3483" s="19" t="str">
        <f t="shared" si="601"/>
        <v/>
      </c>
      <c r="Q3483" s="355">
        <f t="shared" si="602"/>
        <v>798</v>
      </c>
      <c r="R3483" s="355">
        <f t="shared" si="603"/>
        <v>3095</v>
      </c>
      <c r="S3483" s="355">
        <f t="shared" si="604"/>
        <v>3095</v>
      </c>
    </row>
    <row r="3484" spans="1:19" ht="13.5" thickBot="1" x14ac:dyDescent="0.25">
      <c r="A3484" s="19"/>
      <c r="B3484" s="19"/>
      <c r="C3484" s="19"/>
      <c r="E3484" s="353"/>
      <c r="F3484" s="19"/>
      <c r="I3484" s="19" t="str">
        <f t="shared" si="594"/>
        <v>N</v>
      </c>
      <c r="J3484" s="19" t="str">
        <f t="shared" si="595"/>
        <v>N</v>
      </c>
      <c r="K3484" s="19" t="str">
        <f t="shared" si="596"/>
        <v>zzzz</v>
      </c>
      <c r="L3484" s="19" t="str">
        <f t="shared" si="597"/>
        <v/>
      </c>
      <c r="M3484" s="19" t="str">
        <f t="shared" si="598"/>
        <v/>
      </c>
      <c r="N3484" s="355" t="str">
        <f t="shared" si="599"/>
        <v/>
      </c>
      <c r="O3484" s="355" t="str">
        <f t="shared" si="600"/>
        <v/>
      </c>
      <c r="P3484" s="19" t="str">
        <f t="shared" si="601"/>
        <v/>
      </c>
      <c r="Q3484" s="355">
        <f t="shared" si="602"/>
        <v>799</v>
      </c>
      <c r="R3484" s="355">
        <f t="shared" si="603"/>
        <v>3096</v>
      </c>
      <c r="S3484" s="355">
        <f t="shared" si="604"/>
        <v>3096</v>
      </c>
    </row>
    <row r="3485" spans="1:19" ht="13.5" thickBot="1" x14ac:dyDescent="0.25">
      <c r="A3485" s="19"/>
      <c r="B3485" s="19"/>
      <c r="C3485" s="19"/>
      <c r="E3485" s="353"/>
      <c r="F3485" s="19"/>
      <c r="I3485" s="19" t="str">
        <f t="shared" si="594"/>
        <v>N</v>
      </c>
      <c r="J3485" s="19" t="str">
        <f t="shared" si="595"/>
        <v>N</v>
      </c>
      <c r="K3485" s="19" t="str">
        <f t="shared" si="596"/>
        <v>zzzz</v>
      </c>
      <c r="L3485" s="19" t="str">
        <f t="shared" si="597"/>
        <v/>
      </c>
      <c r="M3485" s="19" t="str">
        <f t="shared" si="598"/>
        <v/>
      </c>
      <c r="N3485" s="355" t="str">
        <f t="shared" si="599"/>
        <v/>
      </c>
      <c r="O3485" s="355" t="str">
        <f t="shared" si="600"/>
        <v/>
      </c>
      <c r="P3485" s="19" t="str">
        <f t="shared" si="601"/>
        <v/>
      </c>
      <c r="Q3485" s="355">
        <f t="shared" si="602"/>
        <v>800</v>
      </c>
      <c r="R3485" s="355">
        <f t="shared" si="603"/>
        <v>3097</v>
      </c>
      <c r="S3485" s="355">
        <f t="shared" si="604"/>
        <v>3097</v>
      </c>
    </row>
    <row r="3486" spans="1:19" ht="13.5" thickBot="1" x14ac:dyDescent="0.25">
      <c r="A3486" s="19"/>
      <c r="B3486" s="19"/>
      <c r="C3486" s="19"/>
      <c r="E3486" s="353"/>
      <c r="F3486" s="19"/>
      <c r="I3486" s="19" t="str">
        <f t="shared" si="594"/>
        <v>N</v>
      </c>
      <c r="J3486" s="19" t="str">
        <f t="shared" si="595"/>
        <v>N</v>
      </c>
      <c r="K3486" s="19" t="str">
        <f t="shared" si="596"/>
        <v>zzzz</v>
      </c>
      <c r="L3486" s="19" t="str">
        <f t="shared" si="597"/>
        <v/>
      </c>
      <c r="M3486" s="19" t="str">
        <f t="shared" si="598"/>
        <v/>
      </c>
      <c r="N3486" s="355" t="str">
        <f t="shared" si="599"/>
        <v/>
      </c>
      <c r="O3486" s="355" t="str">
        <f t="shared" si="600"/>
        <v/>
      </c>
      <c r="P3486" s="19" t="str">
        <f t="shared" si="601"/>
        <v/>
      </c>
      <c r="Q3486" s="355">
        <f t="shared" si="602"/>
        <v>801</v>
      </c>
      <c r="R3486" s="355">
        <f t="shared" si="603"/>
        <v>3098</v>
      </c>
      <c r="S3486" s="355">
        <f t="shared" si="604"/>
        <v>3098</v>
      </c>
    </row>
    <row r="3487" spans="1:19" ht="13.5" thickBot="1" x14ac:dyDescent="0.25">
      <c r="A3487" s="353"/>
      <c r="B3487" s="353"/>
      <c r="C3487" s="353"/>
      <c r="E3487" s="353"/>
      <c r="F3487" s="353"/>
      <c r="I3487" s="19" t="str">
        <f t="shared" si="594"/>
        <v>N</v>
      </c>
      <c r="J3487" s="19" t="str">
        <f t="shared" si="595"/>
        <v>N</v>
      </c>
      <c r="K3487" s="19" t="str">
        <f t="shared" si="596"/>
        <v>zzzz</v>
      </c>
      <c r="L3487" s="19" t="str">
        <f t="shared" si="597"/>
        <v/>
      </c>
      <c r="M3487" s="19" t="str">
        <f t="shared" si="598"/>
        <v/>
      </c>
      <c r="N3487" s="355" t="str">
        <f t="shared" si="599"/>
        <v/>
      </c>
      <c r="O3487" s="355" t="str">
        <f t="shared" si="600"/>
        <v/>
      </c>
      <c r="P3487" s="19" t="str">
        <f t="shared" si="601"/>
        <v/>
      </c>
      <c r="Q3487" s="355">
        <f t="shared" si="602"/>
        <v>802</v>
      </c>
      <c r="R3487" s="355">
        <f t="shared" si="603"/>
        <v>3099</v>
      </c>
      <c r="S3487" s="355">
        <f t="shared" si="604"/>
        <v>3099</v>
      </c>
    </row>
    <row r="3488" spans="1:19" ht="13.5" thickBot="1" x14ac:dyDescent="0.25">
      <c r="A3488" s="19"/>
      <c r="B3488" s="19"/>
      <c r="C3488" s="19"/>
      <c r="E3488" s="353"/>
      <c r="F3488" s="19"/>
      <c r="I3488" s="19" t="str">
        <f t="shared" si="594"/>
        <v>N</v>
      </c>
      <c r="J3488" s="19" t="str">
        <f t="shared" si="595"/>
        <v>N</v>
      </c>
      <c r="K3488" s="19" t="str">
        <f t="shared" si="596"/>
        <v>zzzz</v>
      </c>
      <c r="L3488" s="19" t="str">
        <f t="shared" si="597"/>
        <v/>
      </c>
      <c r="M3488" s="19" t="str">
        <f t="shared" si="598"/>
        <v/>
      </c>
      <c r="N3488" s="355" t="str">
        <f t="shared" si="599"/>
        <v/>
      </c>
      <c r="O3488" s="355" t="str">
        <f t="shared" si="600"/>
        <v/>
      </c>
      <c r="P3488" s="19" t="str">
        <f t="shared" si="601"/>
        <v/>
      </c>
      <c r="Q3488" s="355">
        <f t="shared" si="602"/>
        <v>803</v>
      </c>
      <c r="R3488" s="355">
        <f t="shared" si="603"/>
        <v>3100</v>
      </c>
      <c r="S3488" s="355">
        <f t="shared" si="604"/>
        <v>3100</v>
      </c>
    </row>
    <row r="3489" spans="1:19" ht="13.5" thickBot="1" x14ac:dyDescent="0.25">
      <c r="A3489" s="19"/>
      <c r="B3489" s="19"/>
      <c r="C3489" s="19"/>
      <c r="E3489" s="353"/>
      <c r="F3489" s="19"/>
      <c r="I3489" s="19" t="str">
        <f t="shared" si="594"/>
        <v>N</v>
      </c>
      <c r="J3489" s="19" t="str">
        <f t="shared" si="595"/>
        <v>N</v>
      </c>
      <c r="K3489" s="19" t="str">
        <f t="shared" si="596"/>
        <v>zzzz</v>
      </c>
      <c r="L3489" s="19" t="str">
        <f t="shared" si="597"/>
        <v/>
      </c>
      <c r="M3489" s="19" t="str">
        <f t="shared" si="598"/>
        <v/>
      </c>
      <c r="N3489" s="355" t="str">
        <f t="shared" si="599"/>
        <v/>
      </c>
      <c r="O3489" s="355" t="str">
        <f t="shared" si="600"/>
        <v/>
      </c>
      <c r="P3489" s="19" t="str">
        <f t="shared" si="601"/>
        <v/>
      </c>
      <c r="Q3489" s="355">
        <f t="shared" si="602"/>
        <v>804</v>
      </c>
      <c r="R3489" s="355">
        <f t="shared" si="603"/>
        <v>3101</v>
      </c>
      <c r="S3489" s="355">
        <f t="shared" si="604"/>
        <v>3101</v>
      </c>
    </row>
    <row r="3490" spans="1:19" ht="13.5" thickBot="1" x14ac:dyDescent="0.25">
      <c r="A3490" s="19"/>
      <c r="B3490" s="19"/>
      <c r="C3490" s="19"/>
      <c r="E3490" s="353"/>
      <c r="F3490" s="19"/>
      <c r="I3490" s="19" t="str">
        <f t="shared" si="594"/>
        <v>N</v>
      </c>
      <c r="J3490" s="19" t="str">
        <f t="shared" si="595"/>
        <v>N</v>
      </c>
      <c r="K3490" s="19" t="str">
        <f t="shared" si="596"/>
        <v>zzzz</v>
      </c>
      <c r="L3490" s="19" t="str">
        <f t="shared" si="597"/>
        <v/>
      </c>
      <c r="M3490" s="19" t="str">
        <f t="shared" si="598"/>
        <v/>
      </c>
      <c r="N3490" s="355" t="str">
        <f t="shared" si="599"/>
        <v/>
      </c>
      <c r="O3490" s="355" t="str">
        <f t="shared" si="600"/>
        <v/>
      </c>
      <c r="P3490" s="19" t="str">
        <f t="shared" si="601"/>
        <v/>
      </c>
      <c r="Q3490" s="355">
        <f t="shared" si="602"/>
        <v>805</v>
      </c>
      <c r="R3490" s="355">
        <f t="shared" si="603"/>
        <v>3102</v>
      </c>
      <c r="S3490" s="355">
        <f t="shared" si="604"/>
        <v>3102</v>
      </c>
    </row>
    <row r="3491" spans="1:19" ht="13.5" thickBot="1" x14ac:dyDescent="0.25">
      <c r="A3491" s="19"/>
      <c r="B3491" s="19"/>
      <c r="C3491" s="19"/>
      <c r="E3491" s="353"/>
      <c r="F3491" s="19"/>
      <c r="I3491" s="19" t="str">
        <f t="shared" si="594"/>
        <v>N</v>
      </c>
      <c r="J3491" s="19" t="str">
        <f t="shared" si="595"/>
        <v>N</v>
      </c>
      <c r="K3491" s="19" t="str">
        <f t="shared" si="596"/>
        <v>zzzz</v>
      </c>
      <c r="L3491" s="19" t="str">
        <f t="shared" si="597"/>
        <v/>
      </c>
      <c r="M3491" s="19" t="str">
        <f t="shared" si="598"/>
        <v/>
      </c>
      <c r="N3491" s="355" t="str">
        <f t="shared" si="599"/>
        <v/>
      </c>
      <c r="O3491" s="355" t="str">
        <f t="shared" si="600"/>
        <v/>
      </c>
      <c r="P3491" s="19" t="str">
        <f t="shared" si="601"/>
        <v/>
      </c>
      <c r="Q3491" s="355">
        <f t="shared" si="602"/>
        <v>806</v>
      </c>
      <c r="R3491" s="355">
        <f t="shared" si="603"/>
        <v>3103</v>
      </c>
      <c r="S3491" s="355">
        <f t="shared" si="604"/>
        <v>3103</v>
      </c>
    </row>
    <row r="3492" spans="1:19" ht="13.5" thickBot="1" x14ac:dyDescent="0.25">
      <c r="A3492" s="19"/>
      <c r="B3492" s="19"/>
      <c r="C3492" s="19"/>
      <c r="E3492" s="353"/>
      <c r="F3492" s="19"/>
      <c r="I3492" s="19" t="str">
        <f t="shared" si="594"/>
        <v>N</v>
      </c>
      <c r="J3492" s="19" t="str">
        <f t="shared" si="595"/>
        <v>N</v>
      </c>
      <c r="K3492" s="19" t="str">
        <f t="shared" si="596"/>
        <v>zzzz</v>
      </c>
      <c r="L3492" s="19" t="str">
        <f t="shared" si="597"/>
        <v/>
      </c>
      <c r="M3492" s="19" t="str">
        <f t="shared" si="598"/>
        <v/>
      </c>
      <c r="N3492" s="355" t="str">
        <f t="shared" si="599"/>
        <v/>
      </c>
      <c r="O3492" s="355" t="str">
        <f t="shared" si="600"/>
        <v/>
      </c>
      <c r="P3492" s="19" t="str">
        <f t="shared" si="601"/>
        <v/>
      </c>
      <c r="Q3492" s="355">
        <f t="shared" si="602"/>
        <v>807</v>
      </c>
      <c r="R3492" s="355">
        <f t="shared" si="603"/>
        <v>3104</v>
      </c>
      <c r="S3492" s="355">
        <f t="shared" si="604"/>
        <v>3104</v>
      </c>
    </row>
    <row r="3493" spans="1:19" ht="13.5" thickBot="1" x14ac:dyDescent="0.25">
      <c r="A3493" s="19"/>
      <c r="B3493" s="19"/>
      <c r="C3493" s="19"/>
      <c r="E3493" s="353"/>
      <c r="F3493" s="19"/>
      <c r="I3493" s="19" t="str">
        <f t="shared" si="594"/>
        <v>N</v>
      </c>
      <c r="J3493" s="19" t="str">
        <f t="shared" si="595"/>
        <v>N</v>
      </c>
      <c r="K3493" s="19" t="str">
        <f t="shared" si="596"/>
        <v>zzzz</v>
      </c>
      <c r="L3493" s="19" t="str">
        <f t="shared" si="597"/>
        <v/>
      </c>
      <c r="M3493" s="19" t="str">
        <f t="shared" si="598"/>
        <v/>
      </c>
      <c r="N3493" s="355" t="str">
        <f t="shared" si="599"/>
        <v/>
      </c>
      <c r="O3493" s="355" t="str">
        <f t="shared" si="600"/>
        <v/>
      </c>
      <c r="P3493" s="19" t="str">
        <f t="shared" si="601"/>
        <v/>
      </c>
      <c r="Q3493" s="355">
        <f t="shared" si="602"/>
        <v>808</v>
      </c>
      <c r="R3493" s="355">
        <f t="shared" si="603"/>
        <v>3105</v>
      </c>
      <c r="S3493" s="355">
        <f t="shared" si="604"/>
        <v>3105</v>
      </c>
    </row>
    <row r="3494" spans="1:19" ht="13.5" thickBot="1" x14ac:dyDescent="0.25">
      <c r="A3494" s="19"/>
      <c r="B3494" s="19"/>
      <c r="C3494" s="19"/>
      <c r="E3494" s="353"/>
      <c r="F3494" s="19"/>
      <c r="I3494" s="19" t="str">
        <f t="shared" si="594"/>
        <v>N</v>
      </c>
      <c r="J3494" s="19" t="str">
        <f t="shared" si="595"/>
        <v>N</v>
      </c>
      <c r="K3494" s="19" t="str">
        <f t="shared" si="596"/>
        <v>zzzz</v>
      </c>
      <c r="L3494" s="19" t="str">
        <f t="shared" si="597"/>
        <v/>
      </c>
      <c r="M3494" s="19" t="str">
        <f t="shared" si="598"/>
        <v/>
      </c>
      <c r="N3494" s="355" t="str">
        <f t="shared" si="599"/>
        <v/>
      </c>
      <c r="O3494" s="355" t="str">
        <f t="shared" si="600"/>
        <v/>
      </c>
      <c r="P3494" s="19" t="str">
        <f t="shared" si="601"/>
        <v/>
      </c>
      <c r="Q3494" s="355">
        <f t="shared" si="602"/>
        <v>809</v>
      </c>
      <c r="R3494" s="355">
        <f t="shared" si="603"/>
        <v>3106</v>
      </c>
      <c r="S3494" s="355">
        <f t="shared" si="604"/>
        <v>3106</v>
      </c>
    </row>
    <row r="3495" spans="1:19" ht="13.5" thickBot="1" x14ac:dyDescent="0.25">
      <c r="A3495" s="19"/>
      <c r="B3495" s="19"/>
      <c r="C3495" s="19"/>
      <c r="E3495" s="353"/>
      <c r="F3495" s="19"/>
      <c r="I3495" s="19" t="str">
        <f t="shared" si="594"/>
        <v>N</v>
      </c>
      <c r="J3495" s="19" t="str">
        <f t="shared" si="595"/>
        <v>N</v>
      </c>
      <c r="K3495" s="19" t="str">
        <f t="shared" si="596"/>
        <v>zzzz</v>
      </c>
      <c r="L3495" s="19" t="str">
        <f t="shared" si="597"/>
        <v/>
      </c>
      <c r="M3495" s="19" t="str">
        <f t="shared" si="598"/>
        <v/>
      </c>
      <c r="N3495" s="355" t="str">
        <f t="shared" si="599"/>
        <v/>
      </c>
      <c r="O3495" s="355" t="str">
        <f t="shared" si="600"/>
        <v/>
      </c>
      <c r="P3495" s="19" t="str">
        <f t="shared" si="601"/>
        <v/>
      </c>
      <c r="Q3495" s="355">
        <f t="shared" si="602"/>
        <v>810</v>
      </c>
      <c r="R3495" s="355">
        <f t="shared" si="603"/>
        <v>3107</v>
      </c>
      <c r="S3495" s="355">
        <f t="shared" si="604"/>
        <v>3107</v>
      </c>
    </row>
    <row r="3496" spans="1:19" ht="13.5" thickBot="1" x14ac:dyDescent="0.25">
      <c r="A3496" s="19"/>
      <c r="B3496" s="19"/>
      <c r="C3496" s="19"/>
      <c r="E3496" s="353"/>
      <c r="F3496" s="19"/>
      <c r="I3496" s="19" t="str">
        <f t="shared" si="594"/>
        <v>N</v>
      </c>
      <c r="J3496" s="19" t="str">
        <f t="shared" si="595"/>
        <v>N</v>
      </c>
      <c r="K3496" s="19" t="str">
        <f t="shared" si="596"/>
        <v>zzzz</v>
      </c>
      <c r="L3496" s="19" t="str">
        <f t="shared" si="597"/>
        <v/>
      </c>
      <c r="M3496" s="19" t="str">
        <f t="shared" si="598"/>
        <v/>
      </c>
      <c r="N3496" s="355" t="str">
        <f t="shared" si="599"/>
        <v/>
      </c>
      <c r="O3496" s="355" t="str">
        <f t="shared" si="600"/>
        <v/>
      </c>
      <c r="P3496" s="19" t="str">
        <f t="shared" si="601"/>
        <v/>
      </c>
      <c r="Q3496" s="355">
        <f t="shared" si="602"/>
        <v>811</v>
      </c>
      <c r="R3496" s="355">
        <f t="shared" si="603"/>
        <v>3108</v>
      </c>
      <c r="S3496" s="355">
        <f t="shared" si="604"/>
        <v>3108</v>
      </c>
    </row>
    <row r="3497" spans="1:19" ht="13.5" thickBot="1" x14ac:dyDescent="0.25">
      <c r="A3497" s="19"/>
      <c r="B3497" s="19"/>
      <c r="C3497" s="19"/>
      <c r="E3497" s="353"/>
      <c r="F3497" s="19"/>
      <c r="I3497" s="19" t="str">
        <f t="shared" si="594"/>
        <v>N</v>
      </c>
      <c r="J3497" s="19" t="str">
        <f t="shared" si="595"/>
        <v>N</v>
      </c>
      <c r="K3497" s="19" t="str">
        <f t="shared" si="596"/>
        <v>zzzz</v>
      </c>
      <c r="L3497" s="19" t="str">
        <f t="shared" si="597"/>
        <v/>
      </c>
      <c r="M3497" s="19" t="str">
        <f t="shared" si="598"/>
        <v/>
      </c>
      <c r="N3497" s="355" t="str">
        <f t="shared" si="599"/>
        <v/>
      </c>
      <c r="O3497" s="355" t="str">
        <f t="shared" si="600"/>
        <v/>
      </c>
      <c r="P3497" s="19" t="str">
        <f t="shared" si="601"/>
        <v/>
      </c>
      <c r="Q3497" s="355">
        <f t="shared" si="602"/>
        <v>812</v>
      </c>
      <c r="R3497" s="355">
        <f t="shared" si="603"/>
        <v>3109</v>
      </c>
      <c r="S3497" s="355">
        <f t="shared" si="604"/>
        <v>3109</v>
      </c>
    </row>
    <row r="3498" spans="1:19" ht="13.5" thickBot="1" x14ac:dyDescent="0.25">
      <c r="A3498" s="19"/>
      <c r="B3498" s="19"/>
      <c r="C3498" s="19"/>
      <c r="E3498" s="353"/>
      <c r="F3498" s="19"/>
      <c r="I3498" s="19" t="str">
        <f t="shared" si="594"/>
        <v>N</v>
      </c>
      <c r="J3498" s="19" t="str">
        <f t="shared" si="595"/>
        <v>N</v>
      </c>
      <c r="K3498" s="19" t="str">
        <f t="shared" si="596"/>
        <v>zzzz</v>
      </c>
      <c r="L3498" s="19" t="str">
        <f t="shared" si="597"/>
        <v/>
      </c>
      <c r="M3498" s="19" t="str">
        <f t="shared" si="598"/>
        <v/>
      </c>
      <c r="N3498" s="355" t="str">
        <f t="shared" si="599"/>
        <v/>
      </c>
      <c r="O3498" s="355" t="str">
        <f t="shared" si="600"/>
        <v/>
      </c>
      <c r="P3498" s="19" t="str">
        <f t="shared" si="601"/>
        <v/>
      </c>
      <c r="Q3498" s="355">
        <f t="shared" si="602"/>
        <v>813</v>
      </c>
      <c r="R3498" s="355">
        <f t="shared" si="603"/>
        <v>3110</v>
      </c>
      <c r="S3498" s="355">
        <f t="shared" si="604"/>
        <v>3110</v>
      </c>
    </row>
    <row r="3499" spans="1:19" ht="13.5" thickBot="1" x14ac:dyDescent="0.25">
      <c r="A3499" s="353"/>
      <c r="B3499" s="353"/>
      <c r="C3499" s="353"/>
      <c r="E3499" s="353"/>
      <c r="F3499" s="353"/>
      <c r="I3499" s="19" t="str">
        <f t="shared" si="594"/>
        <v>N</v>
      </c>
      <c r="J3499" s="19" t="str">
        <f t="shared" si="595"/>
        <v>N</v>
      </c>
      <c r="K3499" s="19" t="str">
        <f t="shared" si="596"/>
        <v>zzzz</v>
      </c>
      <c r="L3499" s="19" t="str">
        <f t="shared" si="597"/>
        <v/>
      </c>
      <c r="M3499" s="19" t="str">
        <f t="shared" si="598"/>
        <v/>
      </c>
      <c r="N3499" s="355" t="str">
        <f t="shared" si="599"/>
        <v/>
      </c>
      <c r="O3499" s="355" t="str">
        <f t="shared" si="600"/>
        <v/>
      </c>
      <c r="P3499" s="19" t="str">
        <f t="shared" si="601"/>
        <v/>
      </c>
      <c r="Q3499" s="355">
        <f t="shared" si="602"/>
        <v>814</v>
      </c>
      <c r="R3499" s="355">
        <f t="shared" si="603"/>
        <v>3111</v>
      </c>
      <c r="S3499" s="355">
        <f t="shared" si="604"/>
        <v>3111</v>
      </c>
    </row>
    <row r="3500" spans="1:19" ht="13.5" thickBot="1" x14ac:dyDescent="0.25">
      <c r="A3500" s="19"/>
      <c r="B3500" s="19"/>
      <c r="C3500" s="19"/>
      <c r="E3500" s="353"/>
      <c r="F3500" s="19"/>
      <c r="I3500" s="19" t="str">
        <f t="shared" si="594"/>
        <v>N</v>
      </c>
      <c r="J3500" s="19" t="str">
        <f t="shared" si="595"/>
        <v>N</v>
      </c>
      <c r="K3500" s="19" t="str">
        <f t="shared" si="596"/>
        <v>zzzz</v>
      </c>
      <c r="L3500" s="19" t="str">
        <f t="shared" si="597"/>
        <v/>
      </c>
      <c r="M3500" s="19" t="str">
        <f t="shared" si="598"/>
        <v/>
      </c>
      <c r="N3500" s="355" t="str">
        <f t="shared" si="599"/>
        <v/>
      </c>
      <c r="O3500" s="355" t="str">
        <f t="shared" si="600"/>
        <v/>
      </c>
      <c r="P3500" s="19" t="str">
        <f t="shared" si="601"/>
        <v/>
      </c>
      <c r="Q3500" s="355">
        <f t="shared" si="602"/>
        <v>815</v>
      </c>
      <c r="R3500" s="355">
        <f t="shared" si="603"/>
        <v>3112</v>
      </c>
      <c r="S3500" s="355">
        <f t="shared" si="604"/>
        <v>3112</v>
      </c>
    </row>
    <row r="3501" spans="1:19" ht="13.5" thickBot="1" x14ac:dyDescent="0.25">
      <c r="A3501" s="19"/>
      <c r="B3501" s="19"/>
      <c r="C3501" s="19"/>
      <c r="E3501" s="353"/>
      <c r="F3501" s="19"/>
      <c r="I3501" s="19" t="str">
        <f t="shared" si="594"/>
        <v>N</v>
      </c>
      <c r="J3501" s="19" t="str">
        <f t="shared" si="595"/>
        <v>N</v>
      </c>
      <c r="K3501" s="19" t="str">
        <f t="shared" si="596"/>
        <v>zzzz</v>
      </c>
      <c r="L3501" s="19" t="str">
        <f t="shared" si="597"/>
        <v/>
      </c>
      <c r="M3501" s="19" t="str">
        <f t="shared" si="598"/>
        <v/>
      </c>
      <c r="N3501" s="355" t="str">
        <f t="shared" si="599"/>
        <v/>
      </c>
      <c r="O3501" s="355" t="str">
        <f t="shared" si="600"/>
        <v/>
      </c>
      <c r="P3501" s="19" t="str">
        <f t="shared" si="601"/>
        <v/>
      </c>
      <c r="Q3501" s="355">
        <f t="shared" si="602"/>
        <v>816</v>
      </c>
      <c r="R3501" s="355">
        <f t="shared" si="603"/>
        <v>3113</v>
      </c>
      <c r="S3501" s="355">
        <f t="shared" si="604"/>
        <v>3113</v>
      </c>
    </row>
    <row r="3502" spans="1:19" ht="13.5" thickBot="1" x14ac:dyDescent="0.25">
      <c r="A3502" s="19"/>
      <c r="B3502" s="19"/>
      <c r="C3502" s="19"/>
      <c r="E3502" s="353"/>
      <c r="F3502" s="19"/>
      <c r="I3502" s="19" t="str">
        <f t="shared" si="594"/>
        <v>N</v>
      </c>
      <c r="J3502" s="19" t="str">
        <f t="shared" si="595"/>
        <v>N</v>
      </c>
      <c r="K3502" s="19" t="str">
        <f t="shared" si="596"/>
        <v>zzzz</v>
      </c>
      <c r="L3502" s="19" t="str">
        <f t="shared" si="597"/>
        <v/>
      </c>
      <c r="M3502" s="19" t="str">
        <f t="shared" si="598"/>
        <v/>
      </c>
      <c r="N3502" s="355" t="str">
        <f t="shared" si="599"/>
        <v/>
      </c>
      <c r="O3502" s="355" t="str">
        <f t="shared" si="600"/>
        <v/>
      </c>
      <c r="P3502" s="19" t="str">
        <f t="shared" si="601"/>
        <v/>
      </c>
      <c r="Q3502" s="355">
        <f t="shared" si="602"/>
        <v>817</v>
      </c>
      <c r="R3502" s="355">
        <f t="shared" si="603"/>
        <v>3114</v>
      </c>
      <c r="S3502" s="355">
        <f t="shared" si="604"/>
        <v>3114</v>
      </c>
    </row>
    <row r="3503" spans="1:19" ht="13.5" thickBot="1" x14ac:dyDescent="0.25">
      <c r="A3503" s="353"/>
      <c r="B3503" s="353"/>
      <c r="C3503" s="353"/>
      <c r="E3503" s="353"/>
      <c r="F3503" s="353"/>
      <c r="I3503" s="19" t="str">
        <f t="shared" si="594"/>
        <v>N</v>
      </c>
      <c r="J3503" s="19" t="str">
        <f t="shared" si="595"/>
        <v>N</v>
      </c>
      <c r="K3503" s="19" t="str">
        <f t="shared" si="596"/>
        <v>zzzz</v>
      </c>
      <c r="L3503" s="19" t="str">
        <f t="shared" si="597"/>
        <v/>
      </c>
      <c r="M3503" s="19" t="str">
        <f t="shared" si="598"/>
        <v/>
      </c>
      <c r="N3503" s="355" t="str">
        <f t="shared" si="599"/>
        <v/>
      </c>
      <c r="O3503" s="355" t="str">
        <f t="shared" si="600"/>
        <v/>
      </c>
      <c r="P3503" s="19" t="str">
        <f t="shared" si="601"/>
        <v/>
      </c>
      <c r="Q3503" s="355">
        <f t="shared" si="602"/>
        <v>818</v>
      </c>
      <c r="R3503" s="355">
        <f t="shared" si="603"/>
        <v>3115</v>
      </c>
      <c r="S3503" s="355">
        <f t="shared" si="604"/>
        <v>3115</v>
      </c>
    </row>
    <row r="3504" spans="1:19" ht="13.5" thickBot="1" x14ac:dyDescent="0.25">
      <c r="A3504" s="19"/>
      <c r="B3504" s="19"/>
      <c r="C3504" s="19"/>
      <c r="E3504" s="353"/>
      <c r="F3504" s="19"/>
      <c r="I3504" s="19" t="str">
        <f t="shared" si="594"/>
        <v>N</v>
      </c>
      <c r="J3504" s="19" t="str">
        <f t="shared" si="595"/>
        <v>N</v>
      </c>
      <c r="K3504" s="19" t="str">
        <f t="shared" si="596"/>
        <v>zzzz</v>
      </c>
      <c r="L3504" s="19" t="str">
        <f t="shared" si="597"/>
        <v/>
      </c>
      <c r="M3504" s="19" t="str">
        <f t="shared" si="598"/>
        <v/>
      </c>
      <c r="N3504" s="355" t="str">
        <f t="shared" si="599"/>
        <v/>
      </c>
      <c r="O3504" s="355" t="str">
        <f t="shared" si="600"/>
        <v/>
      </c>
      <c r="P3504" s="19" t="str">
        <f t="shared" si="601"/>
        <v/>
      </c>
      <c r="Q3504" s="355">
        <f t="shared" si="602"/>
        <v>819</v>
      </c>
      <c r="R3504" s="355">
        <f t="shared" si="603"/>
        <v>3116</v>
      </c>
      <c r="S3504" s="355">
        <f t="shared" si="604"/>
        <v>3116</v>
      </c>
    </row>
    <row r="3505" spans="1:19" ht="13.5" thickBot="1" x14ac:dyDescent="0.25">
      <c r="A3505" s="19"/>
      <c r="B3505" s="19"/>
      <c r="C3505" s="19"/>
      <c r="E3505" s="353"/>
      <c r="F3505" s="19"/>
      <c r="I3505" s="19" t="str">
        <f t="shared" si="594"/>
        <v>N</v>
      </c>
      <c r="J3505" s="19" t="str">
        <f t="shared" si="595"/>
        <v>N</v>
      </c>
      <c r="K3505" s="19" t="str">
        <f t="shared" si="596"/>
        <v>zzzz</v>
      </c>
      <c r="L3505" s="19" t="str">
        <f t="shared" si="597"/>
        <v/>
      </c>
      <c r="M3505" s="19" t="str">
        <f t="shared" si="598"/>
        <v/>
      </c>
      <c r="N3505" s="355" t="str">
        <f t="shared" si="599"/>
        <v/>
      </c>
      <c r="O3505" s="355" t="str">
        <f t="shared" si="600"/>
        <v/>
      </c>
      <c r="P3505" s="19" t="str">
        <f t="shared" si="601"/>
        <v/>
      </c>
      <c r="Q3505" s="355">
        <f t="shared" si="602"/>
        <v>820</v>
      </c>
      <c r="R3505" s="355">
        <f t="shared" si="603"/>
        <v>3117</v>
      </c>
      <c r="S3505" s="355">
        <f t="shared" si="604"/>
        <v>3117</v>
      </c>
    </row>
    <row r="3506" spans="1:19" ht="13.5" thickBot="1" x14ac:dyDescent="0.25">
      <c r="A3506" s="19"/>
      <c r="B3506" s="19"/>
      <c r="C3506" s="19"/>
      <c r="E3506" s="353"/>
      <c r="F3506" s="19"/>
      <c r="I3506" s="19" t="str">
        <f t="shared" si="594"/>
        <v>N</v>
      </c>
      <c r="J3506" s="19" t="str">
        <f t="shared" si="595"/>
        <v>N</v>
      </c>
      <c r="K3506" s="19" t="str">
        <f t="shared" si="596"/>
        <v>zzzz</v>
      </c>
      <c r="L3506" s="19" t="str">
        <f t="shared" si="597"/>
        <v/>
      </c>
      <c r="M3506" s="19" t="str">
        <f t="shared" si="598"/>
        <v/>
      </c>
      <c r="N3506" s="355" t="str">
        <f t="shared" si="599"/>
        <v/>
      </c>
      <c r="O3506" s="355" t="str">
        <f t="shared" si="600"/>
        <v/>
      </c>
      <c r="P3506" s="19" t="str">
        <f t="shared" si="601"/>
        <v/>
      </c>
      <c r="Q3506" s="355">
        <f t="shared" si="602"/>
        <v>821</v>
      </c>
      <c r="R3506" s="355">
        <f t="shared" si="603"/>
        <v>3118</v>
      </c>
      <c r="S3506" s="355">
        <f t="shared" si="604"/>
        <v>3118</v>
      </c>
    </row>
    <row r="3507" spans="1:19" ht="13.5" thickBot="1" x14ac:dyDescent="0.25">
      <c r="A3507" s="19"/>
      <c r="B3507" s="19"/>
      <c r="C3507" s="19"/>
      <c r="E3507" s="353"/>
      <c r="F3507" s="19"/>
      <c r="I3507" s="19" t="str">
        <f t="shared" si="594"/>
        <v>N</v>
      </c>
      <c r="J3507" s="19" t="str">
        <f t="shared" si="595"/>
        <v>N</v>
      </c>
      <c r="K3507" s="19" t="str">
        <f t="shared" si="596"/>
        <v>zzzz</v>
      </c>
      <c r="L3507" s="19" t="str">
        <f t="shared" si="597"/>
        <v/>
      </c>
      <c r="M3507" s="19" t="str">
        <f t="shared" si="598"/>
        <v/>
      </c>
      <c r="N3507" s="355" t="str">
        <f t="shared" si="599"/>
        <v/>
      </c>
      <c r="O3507" s="355" t="str">
        <f t="shared" si="600"/>
        <v/>
      </c>
      <c r="P3507" s="19" t="str">
        <f t="shared" si="601"/>
        <v/>
      </c>
      <c r="Q3507" s="355">
        <f t="shared" si="602"/>
        <v>822</v>
      </c>
      <c r="R3507" s="355">
        <f t="shared" si="603"/>
        <v>3119</v>
      </c>
      <c r="S3507" s="355">
        <f t="shared" si="604"/>
        <v>3119</v>
      </c>
    </row>
    <row r="3508" spans="1:19" ht="13.5" thickBot="1" x14ac:dyDescent="0.25">
      <c r="A3508" s="353"/>
      <c r="B3508" s="353"/>
      <c r="C3508" s="353"/>
      <c r="E3508" s="353"/>
      <c r="F3508" s="353"/>
      <c r="I3508" s="19" t="str">
        <f t="shared" si="594"/>
        <v>N</v>
      </c>
      <c r="J3508" s="19" t="str">
        <f t="shared" si="595"/>
        <v>N</v>
      </c>
      <c r="K3508" s="19" t="str">
        <f t="shared" si="596"/>
        <v>zzzz</v>
      </c>
      <c r="L3508" s="19" t="str">
        <f t="shared" si="597"/>
        <v/>
      </c>
      <c r="M3508" s="19" t="str">
        <f t="shared" si="598"/>
        <v/>
      </c>
      <c r="N3508" s="355" t="str">
        <f t="shared" si="599"/>
        <v/>
      </c>
      <c r="O3508" s="355" t="str">
        <f t="shared" si="600"/>
        <v/>
      </c>
      <c r="P3508" s="19" t="str">
        <f t="shared" si="601"/>
        <v/>
      </c>
      <c r="Q3508" s="355">
        <f t="shared" si="602"/>
        <v>823</v>
      </c>
      <c r="R3508" s="355">
        <f t="shared" si="603"/>
        <v>3120</v>
      </c>
      <c r="S3508" s="355">
        <f t="shared" si="604"/>
        <v>3120</v>
      </c>
    </row>
    <row r="3509" spans="1:19" ht="13.5" thickBot="1" x14ac:dyDescent="0.25">
      <c r="A3509" s="19"/>
      <c r="B3509" s="19"/>
      <c r="C3509" s="19"/>
      <c r="E3509" s="353"/>
      <c r="F3509" s="19"/>
      <c r="I3509" s="19" t="str">
        <f t="shared" si="594"/>
        <v>N</v>
      </c>
      <c r="J3509" s="19" t="str">
        <f t="shared" si="595"/>
        <v>N</v>
      </c>
      <c r="K3509" s="19" t="str">
        <f t="shared" si="596"/>
        <v>zzzz</v>
      </c>
      <c r="L3509" s="19" t="str">
        <f t="shared" si="597"/>
        <v/>
      </c>
      <c r="M3509" s="19" t="str">
        <f t="shared" si="598"/>
        <v/>
      </c>
      <c r="N3509" s="355" t="str">
        <f t="shared" si="599"/>
        <v/>
      </c>
      <c r="O3509" s="355" t="str">
        <f t="shared" si="600"/>
        <v/>
      </c>
      <c r="P3509" s="19" t="str">
        <f t="shared" si="601"/>
        <v/>
      </c>
      <c r="Q3509" s="355">
        <f t="shared" si="602"/>
        <v>824</v>
      </c>
      <c r="R3509" s="355">
        <f t="shared" si="603"/>
        <v>3121</v>
      </c>
      <c r="S3509" s="355">
        <f t="shared" si="604"/>
        <v>3121</v>
      </c>
    </row>
    <row r="3510" spans="1:19" ht="13.5" thickBot="1" x14ac:dyDescent="0.25">
      <c r="A3510" s="19"/>
      <c r="B3510" s="19"/>
      <c r="C3510" s="19"/>
      <c r="E3510" s="353"/>
      <c r="F3510" s="19"/>
      <c r="I3510" s="19" t="str">
        <f t="shared" si="594"/>
        <v>N</v>
      </c>
      <c r="J3510" s="19" t="str">
        <f t="shared" si="595"/>
        <v>N</v>
      </c>
      <c r="K3510" s="19" t="str">
        <f t="shared" si="596"/>
        <v>zzzz</v>
      </c>
      <c r="L3510" s="19" t="str">
        <f t="shared" si="597"/>
        <v/>
      </c>
      <c r="M3510" s="19" t="str">
        <f t="shared" si="598"/>
        <v/>
      </c>
      <c r="N3510" s="355" t="str">
        <f t="shared" si="599"/>
        <v/>
      </c>
      <c r="O3510" s="355" t="str">
        <f t="shared" si="600"/>
        <v/>
      </c>
      <c r="P3510" s="19" t="str">
        <f t="shared" si="601"/>
        <v/>
      </c>
      <c r="Q3510" s="355">
        <f t="shared" si="602"/>
        <v>825</v>
      </c>
      <c r="R3510" s="355">
        <f t="shared" si="603"/>
        <v>3122</v>
      </c>
      <c r="S3510" s="355">
        <f t="shared" si="604"/>
        <v>3122</v>
      </c>
    </row>
    <row r="3511" spans="1:19" ht="13.5" thickBot="1" x14ac:dyDescent="0.25">
      <c r="A3511" s="353"/>
      <c r="B3511" s="353"/>
      <c r="C3511" s="353"/>
      <c r="E3511" s="353"/>
      <c r="F3511" s="353"/>
      <c r="I3511" s="19" t="str">
        <f t="shared" si="594"/>
        <v>N</v>
      </c>
      <c r="J3511" s="19" t="str">
        <f t="shared" si="595"/>
        <v>N</v>
      </c>
      <c r="K3511" s="19" t="str">
        <f t="shared" si="596"/>
        <v>zzzz</v>
      </c>
      <c r="L3511" s="19" t="str">
        <f t="shared" si="597"/>
        <v/>
      </c>
      <c r="M3511" s="19" t="str">
        <f t="shared" si="598"/>
        <v/>
      </c>
      <c r="N3511" s="355" t="str">
        <f t="shared" si="599"/>
        <v/>
      </c>
      <c r="O3511" s="355" t="str">
        <f t="shared" si="600"/>
        <v/>
      </c>
      <c r="P3511" s="19" t="str">
        <f t="shared" si="601"/>
        <v/>
      </c>
      <c r="Q3511" s="355">
        <f t="shared" si="602"/>
        <v>826</v>
      </c>
      <c r="R3511" s="355">
        <f t="shared" si="603"/>
        <v>3123</v>
      </c>
      <c r="S3511" s="355">
        <f t="shared" si="604"/>
        <v>3123</v>
      </c>
    </row>
    <row r="3512" spans="1:19" ht="13.5" thickBot="1" x14ac:dyDescent="0.25">
      <c r="A3512" s="353"/>
      <c r="B3512" s="353"/>
      <c r="C3512" s="353"/>
      <c r="E3512" s="353"/>
      <c r="F3512" s="353"/>
      <c r="I3512" s="19" t="str">
        <f t="shared" si="594"/>
        <v>N</v>
      </c>
      <c r="J3512" s="19" t="str">
        <f t="shared" si="595"/>
        <v>N</v>
      </c>
      <c r="K3512" s="19" t="str">
        <f t="shared" si="596"/>
        <v>zzzz</v>
      </c>
      <c r="L3512" s="19" t="str">
        <f t="shared" si="597"/>
        <v/>
      </c>
      <c r="M3512" s="19" t="str">
        <f t="shared" si="598"/>
        <v/>
      </c>
      <c r="N3512" s="355" t="str">
        <f t="shared" si="599"/>
        <v/>
      </c>
      <c r="O3512" s="355" t="str">
        <f t="shared" si="600"/>
        <v/>
      </c>
      <c r="P3512" s="19" t="str">
        <f t="shared" si="601"/>
        <v/>
      </c>
      <c r="Q3512" s="355">
        <f t="shared" si="602"/>
        <v>827</v>
      </c>
      <c r="R3512" s="355">
        <f t="shared" si="603"/>
        <v>3124</v>
      </c>
      <c r="S3512" s="355">
        <f t="shared" si="604"/>
        <v>3124</v>
      </c>
    </row>
    <row r="3513" spans="1:19" ht="13.5" thickBot="1" x14ac:dyDescent="0.25">
      <c r="A3513" s="353"/>
      <c r="B3513" s="353"/>
      <c r="C3513" s="353"/>
      <c r="E3513" s="353"/>
      <c r="F3513" s="353"/>
      <c r="I3513" s="19" t="str">
        <f t="shared" si="594"/>
        <v>N</v>
      </c>
      <c r="J3513" s="19" t="str">
        <f t="shared" si="595"/>
        <v>N</v>
      </c>
      <c r="K3513" s="19" t="str">
        <f t="shared" si="596"/>
        <v>zzzz</v>
      </c>
      <c r="L3513" s="19" t="str">
        <f t="shared" si="597"/>
        <v/>
      </c>
      <c r="M3513" s="19" t="str">
        <f t="shared" si="598"/>
        <v/>
      </c>
      <c r="N3513" s="355" t="str">
        <f t="shared" si="599"/>
        <v/>
      </c>
      <c r="O3513" s="355" t="str">
        <f t="shared" si="600"/>
        <v/>
      </c>
      <c r="P3513" s="19" t="str">
        <f t="shared" si="601"/>
        <v/>
      </c>
      <c r="Q3513" s="355">
        <f t="shared" si="602"/>
        <v>828</v>
      </c>
      <c r="R3513" s="355">
        <f t="shared" si="603"/>
        <v>3125</v>
      </c>
      <c r="S3513" s="355">
        <f t="shared" si="604"/>
        <v>3125</v>
      </c>
    </row>
    <row r="3514" spans="1:19" ht="13.5" thickBot="1" x14ac:dyDescent="0.25">
      <c r="A3514" s="353"/>
      <c r="B3514" s="353"/>
      <c r="C3514" s="353"/>
      <c r="E3514" s="353"/>
      <c r="F3514" s="353"/>
      <c r="I3514" s="19" t="str">
        <f t="shared" si="594"/>
        <v>N</v>
      </c>
      <c r="J3514" s="19" t="str">
        <f t="shared" si="595"/>
        <v>N</v>
      </c>
      <c r="K3514" s="19" t="str">
        <f t="shared" si="596"/>
        <v>zzzz</v>
      </c>
      <c r="L3514" s="19" t="str">
        <f t="shared" si="597"/>
        <v/>
      </c>
      <c r="M3514" s="19" t="str">
        <f t="shared" si="598"/>
        <v/>
      </c>
      <c r="N3514" s="355" t="str">
        <f t="shared" si="599"/>
        <v/>
      </c>
      <c r="O3514" s="355" t="str">
        <f t="shared" si="600"/>
        <v/>
      </c>
      <c r="P3514" s="19" t="str">
        <f t="shared" si="601"/>
        <v/>
      </c>
      <c r="Q3514" s="355">
        <f t="shared" si="602"/>
        <v>829</v>
      </c>
      <c r="R3514" s="355">
        <f t="shared" si="603"/>
        <v>3126</v>
      </c>
      <c r="S3514" s="355">
        <f t="shared" si="604"/>
        <v>3126</v>
      </c>
    </row>
    <row r="3515" spans="1:19" ht="13.5" thickBot="1" x14ac:dyDescent="0.25">
      <c r="A3515" s="353"/>
      <c r="B3515" s="353"/>
      <c r="C3515" s="353"/>
      <c r="E3515" s="353"/>
      <c r="F3515" s="353"/>
      <c r="I3515" s="19" t="str">
        <f t="shared" si="594"/>
        <v>N</v>
      </c>
      <c r="J3515" s="19" t="str">
        <f t="shared" si="595"/>
        <v>N</v>
      </c>
      <c r="K3515" s="19" t="str">
        <f t="shared" si="596"/>
        <v>zzzz</v>
      </c>
      <c r="L3515" s="19" t="str">
        <f t="shared" si="597"/>
        <v/>
      </c>
      <c r="M3515" s="19" t="str">
        <f t="shared" si="598"/>
        <v/>
      </c>
      <c r="N3515" s="355" t="str">
        <f t="shared" si="599"/>
        <v/>
      </c>
      <c r="O3515" s="355" t="str">
        <f t="shared" si="600"/>
        <v/>
      </c>
      <c r="P3515" s="19" t="str">
        <f t="shared" si="601"/>
        <v/>
      </c>
      <c r="Q3515" s="355">
        <f t="shared" si="602"/>
        <v>830</v>
      </c>
      <c r="R3515" s="355">
        <f t="shared" si="603"/>
        <v>3127</v>
      </c>
      <c r="S3515" s="355">
        <f t="shared" si="604"/>
        <v>3127</v>
      </c>
    </row>
    <row r="3516" spans="1:19" ht="13.5" thickBot="1" x14ac:dyDescent="0.25">
      <c r="A3516" s="353"/>
      <c r="B3516" s="353"/>
      <c r="C3516" s="353"/>
      <c r="E3516" s="353"/>
      <c r="F3516" s="353"/>
      <c r="I3516" s="19" t="str">
        <f t="shared" si="594"/>
        <v>N</v>
      </c>
      <c r="J3516" s="19" t="str">
        <f t="shared" si="595"/>
        <v>N</v>
      </c>
      <c r="K3516" s="19" t="str">
        <f t="shared" si="596"/>
        <v>zzzz</v>
      </c>
      <c r="L3516" s="19" t="str">
        <f t="shared" si="597"/>
        <v/>
      </c>
      <c r="M3516" s="19" t="str">
        <f t="shared" si="598"/>
        <v/>
      </c>
      <c r="N3516" s="355" t="str">
        <f t="shared" si="599"/>
        <v/>
      </c>
      <c r="O3516" s="355" t="str">
        <f t="shared" si="600"/>
        <v/>
      </c>
      <c r="P3516" s="19" t="str">
        <f t="shared" si="601"/>
        <v/>
      </c>
      <c r="Q3516" s="355">
        <f t="shared" si="602"/>
        <v>831</v>
      </c>
      <c r="R3516" s="355">
        <f t="shared" si="603"/>
        <v>3128</v>
      </c>
      <c r="S3516" s="355">
        <f t="shared" si="604"/>
        <v>3128</v>
      </c>
    </row>
    <row r="3517" spans="1:19" ht="13.5" thickBot="1" x14ac:dyDescent="0.25">
      <c r="A3517" s="353"/>
      <c r="B3517" s="353"/>
      <c r="C3517" s="353"/>
      <c r="E3517" s="353"/>
      <c r="F3517" s="353"/>
      <c r="I3517" s="19" t="str">
        <f t="shared" si="594"/>
        <v>N</v>
      </c>
      <c r="J3517" s="19" t="str">
        <f t="shared" si="595"/>
        <v>N</v>
      </c>
      <c r="K3517" s="19" t="str">
        <f t="shared" si="596"/>
        <v>zzzz</v>
      </c>
      <c r="L3517" s="19" t="str">
        <f t="shared" si="597"/>
        <v/>
      </c>
      <c r="M3517" s="19" t="str">
        <f t="shared" si="598"/>
        <v/>
      </c>
      <c r="N3517" s="355" t="str">
        <f t="shared" si="599"/>
        <v/>
      </c>
      <c r="O3517" s="355" t="str">
        <f t="shared" si="600"/>
        <v/>
      </c>
      <c r="P3517" s="19" t="str">
        <f t="shared" si="601"/>
        <v/>
      </c>
      <c r="Q3517" s="355">
        <f t="shared" si="602"/>
        <v>832</v>
      </c>
      <c r="R3517" s="355">
        <f t="shared" si="603"/>
        <v>3129</v>
      </c>
      <c r="S3517" s="355">
        <f t="shared" si="604"/>
        <v>3129</v>
      </c>
    </row>
    <row r="3518" spans="1:19" ht="13.5" thickBot="1" x14ac:dyDescent="0.25">
      <c r="A3518" s="353"/>
      <c r="B3518" s="353"/>
      <c r="C3518" s="353"/>
      <c r="E3518" s="353"/>
      <c r="F3518" s="353"/>
      <c r="I3518" s="19" t="str">
        <f t="shared" si="594"/>
        <v>N</v>
      </c>
      <c r="J3518" s="19" t="str">
        <f t="shared" si="595"/>
        <v>N</v>
      </c>
      <c r="K3518" s="19" t="str">
        <f t="shared" si="596"/>
        <v>zzzz</v>
      </c>
      <c r="L3518" s="19" t="str">
        <f t="shared" si="597"/>
        <v/>
      </c>
      <c r="M3518" s="19" t="str">
        <f t="shared" si="598"/>
        <v/>
      </c>
      <c r="N3518" s="355" t="str">
        <f t="shared" si="599"/>
        <v/>
      </c>
      <c r="O3518" s="355" t="str">
        <f t="shared" si="600"/>
        <v/>
      </c>
      <c r="P3518" s="19" t="str">
        <f t="shared" si="601"/>
        <v/>
      </c>
      <c r="Q3518" s="355">
        <f t="shared" si="602"/>
        <v>833</v>
      </c>
      <c r="R3518" s="355">
        <f t="shared" si="603"/>
        <v>3130</v>
      </c>
      <c r="S3518" s="355">
        <f t="shared" si="604"/>
        <v>3130</v>
      </c>
    </row>
    <row r="3519" spans="1:19" ht="13.5" thickBot="1" x14ac:dyDescent="0.25">
      <c r="A3519" s="353"/>
      <c r="B3519" s="353"/>
      <c r="C3519" s="353"/>
      <c r="E3519" s="353"/>
      <c r="F3519" s="353"/>
      <c r="I3519" s="19" t="str">
        <f t="shared" si="594"/>
        <v>N</v>
      </c>
      <c r="J3519" s="19" t="str">
        <f t="shared" si="595"/>
        <v>N</v>
      </c>
      <c r="K3519" s="19" t="str">
        <f t="shared" si="596"/>
        <v>zzzz</v>
      </c>
      <c r="L3519" s="19" t="str">
        <f t="shared" si="597"/>
        <v/>
      </c>
      <c r="M3519" s="19" t="str">
        <f t="shared" si="598"/>
        <v/>
      </c>
      <c r="N3519" s="355" t="str">
        <f t="shared" si="599"/>
        <v/>
      </c>
      <c r="O3519" s="355" t="str">
        <f t="shared" si="600"/>
        <v/>
      </c>
      <c r="P3519" s="19" t="str">
        <f t="shared" si="601"/>
        <v/>
      </c>
      <c r="Q3519" s="355">
        <f t="shared" si="602"/>
        <v>834</v>
      </c>
      <c r="R3519" s="355">
        <f t="shared" si="603"/>
        <v>3131</v>
      </c>
      <c r="S3519" s="355">
        <f t="shared" si="604"/>
        <v>3131</v>
      </c>
    </row>
    <row r="3520" spans="1:19" ht="13.5" thickBot="1" x14ac:dyDescent="0.25">
      <c r="A3520" s="353"/>
      <c r="B3520" s="353"/>
      <c r="C3520" s="353"/>
      <c r="E3520" s="353"/>
      <c r="F3520" s="353"/>
      <c r="I3520" s="19" t="str">
        <f t="shared" si="594"/>
        <v>N</v>
      </c>
      <c r="J3520" s="19" t="str">
        <f t="shared" si="595"/>
        <v>N</v>
      </c>
      <c r="K3520" s="19" t="str">
        <f t="shared" si="596"/>
        <v>zzzz</v>
      </c>
      <c r="L3520" s="19" t="str">
        <f t="shared" si="597"/>
        <v/>
      </c>
      <c r="M3520" s="19" t="str">
        <f t="shared" si="598"/>
        <v/>
      </c>
      <c r="N3520" s="355" t="str">
        <f t="shared" si="599"/>
        <v/>
      </c>
      <c r="O3520" s="355" t="str">
        <f t="shared" si="600"/>
        <v/>
      </c>
      <c r="P3520" s="19" t="str">
        <f t="shared" si="601"/>
        <v/>
      </c>
      <c r="Q3520" s="355">
        <f t="shared" si="602"/>
        <v>835</v>
      </c>
      <c r="R3520" s="355">
        <f t="shared" si="603"/>
        <v>3132</v>
      </c>
      <c r="S3520" s="355">
        <f t="shared" si="604"/>
        <v>3132</v>
      </c>
    </row>
    <row r="3521" spans="1:19" ht="13.5" thickBot="1" x14ac:dyDescent="0.25">
      <c r="A3521" s="353"/>
      <c r="B3521" s="353"/>
      <c r="C3521" s="353"/>
      <c r="E3521" s="353"/>
      <c r="F3521" s="353"/>
      <c r="I3521" s="19" t="str">
        <f t="shared" si="594"/>
        <v>N</v>
      </c>
      <c r="J3521" s="19" t="str">
        <f t="shared" si="595"/>
        <v>N</v>
      </c>
      <c r="K3521" s="19" t="str">
        <f t="shared" si="596"/>
        <v>zzzz</v>
      </c>
      <c r="L3521" s="19" t="str">
        <f t="shared" si="597"/>
        <v/>
      </c>
      <c r="M3521" s="19" t="str">
        <f t="shared" si="598"/>
        <v/>
      </c>
      <c r="N3521" s="355" t="str">
        <f t="shared" si="599"/>
        <v/>
      </c>
      <c r="O3521" s="355" t="str">
        <f t="shared" si="600"/>
        <v/>
      </c>
      <c r="P3521" s="19" t="str">
        <f t="shared" si="601"/>
        <v/>
      </c>
      <c r="Q3521" s="355">
        <f t="shared" si="602"/>
        <v>836</v>
      </c>
      <c r="R3521" s="355">
        <f t="shared" si="603"/>
        <v>3133</v>
      </c>
      <c r="S3521" s="355">
        <f t="shared" si="604"/>
        <v>3133</v>
      </c>
    </row>
    <row r="3522" spans="1:19" ht="13.5" thickBot="1" x14ac:dyDescent="0.25">
      <c r="A3522" s="353"/>
      <c r="B3522" s="353"/>
      <c r="C3522" s="353"/>
      <c r="E3522" s="353"/>
      <c r="F3522" s="353"/>
      <c r="I3522" s="19" t="str">
        <f t="shared" ref="I3522:I3585" si="605">IF((LEN(A3522)&gt;2),"J","N")</f>
        <v>N</v>
      </c>
      <c r="J3522" s="19" t="str">
        <f t="shared" ref="J3522:J3585" si="606">IF((D3522&gt;0),"J","N")</f>
        <v>N</v>
      </c>
      <c r="K3522" s="19" t="str">
        <f t="shared" ref="K3522:K3585" si="607">IF((D3522&gt;0),(MID(D3522,1,2)),"zzzz")</f>
        <v>zzzz</v>
      </c>
      <c r="L3522" s="19" t="str">
        <f t="shared" ref="L3522:L3585" si="608">MID(A3522,1,2)</f>
        <v/>
      </c>
      <c r="M3522" s="19" t="str">
        <f t="shared" ref="M3522:M3585" si="609">MID(A3522,3,1)</f>
        <v/>
      </c>
      <c r="N3522" s="355" t="str">
        <f t="shared" ref="N3522:N3585" si="610">IF(A3522=A3523,"",Q3522)</f>
        <v/>
      </c>
      <c r="O3522" s="355" t="str">
        <f t="shared" ref="O3522:O3585" si="611">IF(D3522=D3523,"",R3522)</f>
        <v/>
      </c>
      <c r="P3522" s="19" t="str">
        <f t="shared" ref="P3522:P3585" si="612">IF(K3522=K3523,"",S3522)</f>
        <v/>
      </c>
      <c r="Q3522" s="355">
        <f t="shared" ref="Q3522:Q3585" si="613">IF(A3522=A3521,Q3521+ 1,1)</f>
        <v>837</v>
      </c>
      <c r="R3522" s="355">
        <f t="shared" ref="R3522:R3585" si="614">IF(D3522=D3521,R3521+ 1,1)</f>
        <v>3134</v>
      </c>
      <c r="S3522" s="355">
        <f t="shared" ref="S3522:S3585" si="615">IF(K3522=K3521,S3521+ 1,1)</f>
        <v>3134</v>
      </c>
    </row>
    <row r="3523" spans="1:19" ht="13.5" thickBot="1" x14ac:dyDescent="0.25">
      <c r="A3523" s="353"/>
      <c r="B3523" s="353"/>
      <c r="C3523" s="353"/>
      <c r="E3523" s="353"/>
      <c r="F3523" s="353"/>
      <c r="I3523" s="19" t="str">
        <f t="shared" si="605"/>
        <v>N</v>
      </c>
      <c r="J3523" s="19" t="str">
        <f t="shared" si="606"/>
        <v>N</v>
      </c>
      <c r="K3523" s="19" t="str">
        <f t="shared" si="607"/>
        <v>zzzz</v>
      </c>
      <c r="L3523" s="19" t="str">
        <f t="shared" si="608"/>
        <v/>
      </c>
      <c r="M3523" s="19" t="str">
        <f t="shared" si="609"/>
        <v/>
      </c>
      <c r="N3523" s="355" t="str">
        <f t="shared" si="610"/>
        <v/>
      </c>
      <c r="O3523" s="355" t="str">
        <f t="shared" si="611"/>
        <v/>
      </c>
      <c r="P3523" s="19" t="str">
        <f t="shared" si="612"/>
        <v/>
      </c>
      <c r="Q3523" s="355">
        <f t="shared" si="613"/>
        <v>838</v>
      </c>
      <c r="R3523" s="355">
        <f t="shared" si="614"/>
        <v>3135</v>
      </c>
      <c r="S3523" s="355">
        <f t="shared" si="615"/>
        <v>3135</v>
      </c>
    </row>
    <row r="3524" spans="1:19" ht="13.5" thickBot="1" x14ac:dyDescent="0.25">
      <c r="A3524" s="353"/>
      <c r="B3524" s="353"/>
      <c r="C3524" s="353"/>
      <c r="E3524" s="353"/>
      <c r="F3524" s="353"/>
      <c r="I3524" s="19" t="str">
        <f t="shared" si="605"/>
        <v>N</v>
      </c>
      <c r="J3524" s="19" t="str">
        <f t="shared" si="606"/>
        <v>N</v>
      </c>
      <c r="K3524" s="19" t="str">
        <f t="shared" si="607"/>
        <v>zzzz</v>
      </c>
      <c r="L3524" s="19" t="str">
        <f t="shared" si="608"/>
        <v/>
      </c>
      <c r="M3524" s="19" t="str">
        <f t="shared" si="609"/>
        <v/>
      </c>
      <c r="N3524" s="355" t="str">
        <f t="shared" si="610"/>
        <v/>
      </c>
      <c r="O3524" s="355" t="str">
        <f t="shared" si="611"/>
        <v/>
      </c>
      <c r="P3524" s="19" t="str">
        <f t="shared" si="612"/>
        <v/>
      </c>
      <c r="Q3524" s="355">
        <f t="shared" si="613"/>
        <v>839</v>
      </c>
      <c r="R3524" s="355">
        <f t="shared" si="614"/>
        <v>3136</v>
      </c>
      <c r="S3524" s="355">
        <f t="shared" si="615"/>
        <v>3136</v>
      </c>
    </row>
    <row r="3525" spans="1:19" ht="13.5" thickBot="1" x14ac:dyDescent="0.25">
      <c r="A3525" s="353"/>
      <c r="B3525" s="353"/>
      <c r="C3525" s="353"/>
      <c r="E3525" s="353"/>
      <c r="F3525" s="353"/>
      <c r="I3525" s="19" t="str">
        <f t="shared" si="605"/>
        <v>N</v>
      </c>
      <c r="J3525" s="19" t="str">
        <f t="shared" si="606"/>
        <v>N</v>
      </c>
      <c r="K3525" s="19" t="str">
        <f t="shared" si="607"/>
        <v>zzzz</v>
      </c>
      <c r="L3525" s="19" t="str">
        <f t="shared" si="608"/>
        <v/>
      </c>
      <c r="M3525" s="19" t="str">
        <f t="shared" si="609"/>
        <v/>
      </c>
      <c r="N3525" s="355" t="str">
        <f t="shared" si="610"/>
        <v/>
      </c>
      <c r="O3525" s="355" t="str">
        <f t="shared" si="611"/>
        <v/>
      </c>
      <c r="P3525" s="19" t="str">
        <f t="shared" si="612"/>
        <v/>
      </c>
      <c r="Q3525" s="355">
        <f t="shared" si="613"/>
        <v>840</v>
      </c>
      <c r="R3525" s="355">
        <f t="shared" si="614"/>
        <v>3137</v>
      </c>
      <c r="S3525" s="355">
        <f t="shared" si="615"/>
        <v>3137</v>
      </c>
    </row>
    <row r="3526" spans="1:19" ht="13.5" thickBot="1" x14ac:dyDescent="0.25">
      <c r="A3526" s="353"/>
      <c r="B3526" s="353"/>
      <c r="C3526" s="353"/>
      <c r="E3526" s="353"/>
      <c r="F3526" s="353"/>
      <c r="I3526" s="19" t="str">
        <f t="shared" si="605"/>
        <v>N</v>
      </c>
      <c r="J3526" s="19" t="str">
        <f t="shared" si="606"/>
        <v>N</v>
      </c>
      <c r="K3526" s="19" t="str">
        <f t="shared" si="607"/>
        <v>zzzz</v>
      </c>
      <c r="L3526" s="19" t="str">
        <f t="shared" si="608"/>
        <v/>
      </c>
      <c r="M3526" s="19" t="str">
        <f t="shared" si="609"/>
        <v/>
      </c>
      <c r="N3526" s="355" t="str">
        <f t="shared" si="610"/>
        <v/>
      </c>
      <c r="O3526" s="355" t="str">
        <f t="shared" si="611"/>
        <v/>
      </c>
      <c r="P3526" s="19" t="str">
        <f t="shared" si="612"/>
        <v/>
      </c>
      <c r="Q3526" s="355">
        <f t="shared" si="613"/>
        <v>841</v>
      </c>
      <c r="R3526" s="355">
        <f t="shared" si="614"/>
        <v>3138</v>
      </c>
      <c r="S3526" s="355">
        <f t="shared" si="615"/>
        <v>3138</v>
      </c>
    </row>
    <row r="3527" spans="1:19" ht="13.5" thickBot="1" x14ac:dyDescent="0.25">
      <c r="A3527" s="353"/>
      <c r="B3527" s="353"/>
      <c r="C3527" s="353"/>
      <c r="E3527" s="353"/>
      <c r="F3527" s="353"/>
      <c r="I3527" s="19" t="str">
        <f t="shared" si="605"/>
        <v>N</v>
      </c>
      <c r="J3527" s="19" t="str">
        <f t="shared" si="606"/>
        <v>N</v>
      </c>
      <c r="K3527" s="19" t="str">
        <f t="shared" si="607"/>
        <v>zzzz</v>
      </c>
      <c r="L3527" s="19" t="str">
        <f t="shared" si="608"/>
        <v/>
      </c>
      <c r="M3527" s="19" t="str">
        <f t="shared" si="609"/>
        <v/>
      </c>
      <c r="N3527" s="355" t="str">
        <f t="shared" si="610"/>
        <v/>
      </c>
      <c r="O3527" s="355" t="str">
        <f t="shared" si="611"/>
        <v/>
      </c>
      <c r="P3527" s="19" t="str">
        <f t="shared" si="612"/>
        <v/>
      </c>
      <c r="Q3527" s="355">
        <f t="shared" si="613"/>
        <v>842</v>
      </c>
      <c r="R3527" s="355">
        <f t="shared" si="614"/>
        <v>3139</v>
      </c>
      <c r="S3527" s="355">
        <f t="shared" si="615"/>
        <v>3139</v>
      </c>
    </row>
    <row r="3528" spans="1:19" ht="13.5" thickBot="1" x14ac:dyDescent="0.25">
      <c r="A3528" s="353"/>
      <c r="B3528" s="353"/>
      <c r="C3528" s="353"/>
      <c r="E3528" s="353"/>
      <c r="F3528" s="353"/>
      <c r="I3528" s="19" t="str">
        <f t="shared" si="605"/>
        <v>N</v>
      </c>
      <c r="J3528" s="19" t="str">
        <f t="shared" si="606"/>
        <v>N</v>
      </c>
      <c r="K3528" s="19" t="str">
        <f t="shared" si="607"/>
        <v>zzzz</v>
      </c>
      <c r="L3528" s="19" t="str">
        <f t="shared" si="608"/>
        <v/>
      </c>
      <c r="M3528" s="19" t="str">
        <f t="shared" si="609"/>
        <v/>
      </c>
      <c r="N3528" s="355" t="str">
        <f t="shared" si="610"/>
        <v/>
      </c>
      <c r="O3528" s="355" t="str">
        <f t="shared" si="611"/>
        <v/>
      </c>
      <c r="P3528" s="19" t="str">
        <f t="shared" si="612"/>
        <v/>
      </c>
      <c r="Q3528" s="355">
        <f t="shared" si="613"/>
        <v>843</v>
      </c>
      <c r="R3528" s="355">
        <f t="shared" si="614"/>
        <v>3140</v>
      </c>
      <c r="S3528" s="355">
        <f t="shared" si="615"/>
        <v>3140</v>
      </c>
    </row>
    <row r="3529" spans="1:19" ht="13.5" thickBot="1" x14ac:dyDescent="0.25">
      <c r="A3529" s="353"/>
      <c r="B3529" s="353"/>
      <c r="C3529" s="353"/>
      <c r="E3529" s="353"/>
      <c r="F3529" s="353"/>
      <c r="I3529" s="19" t="str">
        <f t="shared" si="605"/>
        <v>N</v>
      </c>
      <c r="J3529" s="19" t="str">
        <f t="shared" si="606"/>
        <v>N</v>
      </c>
      <c r="K3529" s="19" t="str">
        <f t="shared" si="607"/>
        <v>zzzz</v>
      </c>
      <c r="L3529" s="19" t="str">
        <f t="shared" si="608"/>
        <v/>
      </c>
      <c r="M3529" s="19" t="str">
        <f t="shared" si="609"/>
        <v/>
      </c>
      <c r="N3529" s="355" t="str">
        <f t="shared" si="610"/>
        <v/>
      </c>
      <c r="O3529" s="355" t="str">
        <f t="shared" si="611"/>
        <v/>
      </c>
      <c r="P3529" s="19" t="str">
        <f t="shared" si="612"/>
        <v/>
      </c>
      <c r="Q3529" s="355">
        <f t="shared" si="613"/>
        <v>844</v>
      </c>
      <c r="R3529" s="355">
        <f t="shared" si="614"/>
        <v>3141</v>
      </c>
      <c r="S3529" s="355">
        <f t="shared" si="615"/>
        <v>3141</v>
      </c>
    </row>
    <row r="3530" spans="1:19" ht="13.5" thickBot="1" x14ac:dyDescent="0.25">
      <c r="A3530" s="353"/>
      <c r="B3530" s="353"/>
      <c r="C3530" s="353"/>
      <c r="E3530" s="353"/>
      <c r="F3530" s="353"/>
      <c r="I3530" s="19" t="str">
        <f t="shared" si="605"/>
        <v>N</v>
      </c>
      <c r="J3530" s="19" t="str">
        <f t="shared" si="606"/>
        <v>N</v>
      </c>
      <c r="K3530" s="19" t="str">
        <f t="shared" si="607"/>
        <v>zzzz</v>
      </c>
      <c r="L3530" s="19" t="str">
        <f t="shared" si="608"/>
        <v/>
      </c>
      <c r="M3530" s="19" t="str">
        <f t="shared" si="609"/>
        <v/>
      </c>
      <c r="N3530" s="355" t="str">
        <f t="shared" si="610"/>
        <v/>
      </c>
      <c r="O3530" s="355" t="str">
        <f t="shared" si="611"/>
        <v/>
      </c>
      <c r="P3530" s="19" t="str">
        <f t="shared" si="612"/>
        <v/>
      </c>
      <c r="Q3530" s="355">
        <f t="shared" si="613"/>
        <v>845</v>
      </c>
      <c r="R3530" s="355">
        <f t="shared" si="614"/>
        <v>3142</v>
      </c>
      <c r="S3530" s="355">
        <f t="shared" si="615"/>
        <v>3142</v>
      </c>
    </row>
    <row r="3531" spans="1:19" ht="13.5" thickBot="1" x14ac:dyDescent="0.25">
      <c r="A3531" s="353"/>
      <c r="B3531" s="353"/>
      <c r="C3531" s="353"/>
      <c r="E3531" s="353"/>
      <c r="F3531" s="353"/>
      <c r="I3531" s="19" t="str">
        <f t="shared" si="605"/>
        <v>N</v>
      </c>
      <c r="J3531" s="19" t="str">
        <f t="shared" si="606"/>
        <v>N</v>
      </c>
      <c r="K3531" s="19" t="str">
        <f t="shared" si="607"/>
        <v>zzzz</v>
      </c>
      <c r="L3531" s="19" t="str">
        <f t="shared" si="608"/>
        <v/>
      </c>
      <c r="M3531" s="19" t="str">
        <f t="shared" si="609"/>
        <v/>
      </c>
      <c r="N3531" s="355" t="str">
        <f t="shared" si="610"/>
        <v/>
      </c>
      <c r="O3531" s="355" t="str">
        <f t="shared" si="611"/>
        <v/>
      </c>
      <c r="P3531" s="19" t="str">
        <f t="shared" si="612"/>
        <v/>
      </c>
      <c r="Q3531" s="355">
        <f t="shared" si="613"/>
        <v>846</v>
      </c>
      <c r="R3531" s="355">
        <f t="shared" si="614"/>
        <v>3143</v>
      </c>
      <c r="S3531" s="355">
        <f t="shared" si="615"/>
        <v>3143</v>
      </c>
    </row>
    <row r="3532" spans="1:19" ht="13.5" thickBot="1" x14ac:dyDescent="0.25">
      <c r="A3532" s="353"/>
      <c r="B3532" s="353"/>
      <c r="C3532" s="353"/>
      <c r="E3532" s="353"/>
      <c r="F3532" s="353"/>
      <c r="I3532" s="19" t="str">
        <f t="shared" si="605"/>
        <v>N</v>
      </c>
      <c r="J3532" s="19" t="str">
        <f t="shared" si="606"/>
        <v>N</v>
      </c>
      <c r="K3532" s="19" t="str">
        <f t="shared" si="607"/>
        <v>zzzz</v>
      </c>
      <c r="L3532" s="19" t="str">
        <f t="shared" si="608"/>
        <v/>
      </c>
      <c r="M3532" s="19" t="str">
        <f t="shared" si="609"/>
        <v/>
      </c>
      <c r="N3532" s="355" t="str">
        <f t="shared" si="610"/>
        <v/>
      </c>
      <c r="O3532" s="355" t="str">
        <f t="shared" si="611"/>
        <v/>
      </c>
      <c r="P3532" s="19" t="str">
        <f t="shared" si="612"/>
        <v/>
      </c>
      <c r="Q3532" s="355">
        <f t="shared" si="613"/>
        <v>847</v>
      </c>
      <c r="R3532" s="355">
        <f t="shared" si="614"/>
        <v>3144</v>
      </c>
      <c r="S3532" s="355">
        <f t="shared" si="615"/>
        <v>3144</v>
      </c>
    </row>
    <row r="3533" spans="1:19" ht="13.5" thickBot="1" x14ac:dyDescent="0.25">
      <c r="A3533" s="353"/>
      <c r="B3533" s="353"/>
      <c r="C3533" s="353"/>
      <c r="E3533" s="353"/>
      <c r="F3533" s="353"/>
      <c r="I3533" s="19" t="str">
        <f t="shared" si="605"/>
        <v>N</v>
      </c>
      <c r="J3533" s="19" t="str">
        <f t="shared" si="606"/>
        <v>N</v>
      </c>
      <c r="K3533" s="19" t="str">
        <f t="shared" si="607"/>
        <v>zzzz</v>
      </c>
      <c r="L3533" s="19" t="str">
        <f t="shared" si="608"/>
        <v/>
      </c>
      <c r="M3533" s="19" t="str">
        <f t="shared" si="609"/>
        <v/>
      </c>
      <c r="N3533" s="355" t="str">
        <f t="shared" si="610"/>
        <v/>
      </c>
      <c r="O3533" s="355" t="str">
        <f t="shared" si="611"/>
        <v/>
      </c>
      <c r="P3533" s="19" t="str">
        <f t="shared" si="612"/>
        <v/>
      </c>
      <c r="Q3533" s="355">
        <f t="shared" si="613"/>
        <v>848</v>
      </c>
      <c r="R3533" s="355">
        <f t="shared" si="614"/>
        <v>3145</v>
      </c>
      <c r="S3533" s="355">
        <f t="shared" si="615"/>
        <v>3145</v>
      </c>
    </row>
    <row r="3534" spans="1:19" ht="13.5" thickBot="1" x14ac:dyDescent="0.25">
      <c r="A3534" s="353"/>
      <c r="B3534" s="353"/>
      <c r="C3534" s="353"/>
      <c r="E3534" s="353"/>
      <c r="F3534" s="353"/>
      <c r="I3534" s="19" t="str">
        <f t="shared" si="605"/>
        <v>N</v>
      </c>
      <c r="J3534" s="19" t="str">
        <f t="shared" si="606"/>
        <v>N</v>
      </c>
      <c r="K3534" s="19" t="str">
        <f t="shared" si="607"/>
        <v>zzzz</v>
      </c>
      <c r="L3534" s="19" t="str">
        <f t="shared" si="608"/>
        <v/>
      </c>
      <c r="M3534" s="19" t="str">
        <f t="shared" si="609"/>
        <v/>
      </c>
      <c r="N3534" s="355" t="str">
        <f t="shared" si="610"/>
        <v/>
      </c>
      <c r="O3534" s="355" t="str">
        <f t="shared" si="611"/>
        <v/>
      </c>
      <c r="P3534" s="19" t="str">
        <f t="shared" si="612"/>
        <v/>
      </c>
      <c r="Q3534" s="355">
        <f t="shared" si="613"/>
        <v>849</v>
      </c>
      <c r="R3534" s="355">
        <f t="shared" si="614"/>
        <v>3146</v>
      </c>
      <c r="S3534" s="355">
        <f t="shared" si="615"/>
        <v>3146</v>
      </c>
    </row>
    <row r="3535" spans="1:19" ht="13.5" thickBot="1" x14ac:dyDescent="0.25">
      <c r="A3535" s="353"/>
      <c r="B3535" s="353"/>
      <c r="C3535" s="353"/>
      <c r="E3535" s="353"/>
      <c r="F3535" s="353"/>
      <c r="I3535" s="19" t="str">
        <f t="shared" si="605"/>
        <v>N</v>
      </c>
      <c r="J3535" s="19" t="str">
        <f t="shared" si="606"/>
        <v>N</v>
      </c>
      <c r="K3535" s="19" t="str">
        <f t="shared" si="607"/>
        <v>zzzz</v>
      </c>
      <c r="L3535" s="19" t="str">
        <f t="shared" si="608"/>
        <v/>
      </c>
      <c r="M3535" s="19" t="str">
        <f t="shared" si="609"/>
        <v/>
      </c>
      <c r="N3535" s="355" t="str">
        <f t="shared" si="610"/>
        <v/>
      </c>
      <c r="O3535" s="355" t="str">
        <f t="shared" si="611"/>
        <v/>
      </c>
      <c r="P3535" s="19" t="str">
        <f t="shared" si="612"/>
        <v/>
      </c>
      <c r="Q3535" s="355">
        <f t="shared" si="613"/>
        <v>850</v>
      </c>
      <c r="R3535" s="355">
        <f t="shared" si="614"/>
        <v>3147</v>
      </c>
      <c r="S3535" s="355">
        <f t="shared" si="615"/>
        <v>3147</v>
      </c>
    </row>
    <row r="3536" spans="1:19" ht="13.5" thickBot="1" x14ac:dyDescent="0.25">
      <c r="A3536" s="353"/>
      <c r="B3536" s="353"/>
      <c r="C3536" s="353"/>
      <c r="E3536" s="353"/>
      <c r="F3536" s="353"/>
      <c r="I3536" s="19" t="str">
        <f t="shared" si="605"/>
        <v>N</v>
      </c>
      <c r="J3536" s="19" t="str">
        <f t="shared" si="606"/>
        <v>N</v>
      </c>
      <c r="K3536" s="19" t="str">
        <f t="shared" si="607"/>
        <v>zzzz</v>
      </c>
      <c r="L3536" s="19" t="str">
        <f t="shared" si="608"/>
        <v/>
      </c>
      <c r="M3536" s="19" t="str">
        <f t="shared" si="609"/>
        <v/>
      </c>
      <c r="N3536" s="355" t="str">
        <f t="shared" si="610"/>
        <v/>
      </c>
      <c r="O3536" s="355" t="str">
        <f t="shared" si="611"/>
        <v/>
      </c>
      <c r="P3536" s="19" t="str">
        <f t="shared" si="612"/>
        <v/>
      </c>
      <c r="Q3536" s="355">
        <f t="shared" si="613"/>
        <v>851</v>
      </c>
      <c r="R3536" s="355">
        <f t="shared" si="614"/>
        <v>3148</v>
      </c>
      <c r="S3536" s="355">
        <f t="shared" si="615"/>
        <v>3148</v>
      </c>
    </row>
    <row r="3537" spans="1:19" ht="13.5" thickBot="1" x14ac:dyDescent="0.25">
      <c r="A3537" s="353"/>
      <c r="B3537" s="353"/>
      <c r="C3537" s="353"/>
      <c r="E3537" s="353"/>
      <c r="F3537" s="353"/>
      <c r="I3537" s="19" t="str">
        <f t="shared" si="605"/>
        <v>N</v>
      </c>
      <c r="J3537" s="19" t="str">
        <f t="shared" si="606"/>
        <v>N</v>
      </c>
      <c r="K3537" s="19" t="str">
        <f t="shared" si="607"/>
        <v>zzzz</v>
      </c>
      <c r="L3537" s="19" t="str">
        <f t="shared" si="608"/>
        <v/>
      </c>
      <c r="M3537" s="19" t="str">
        <f t="shared" si="609"/>
        <v/>
      </c>
      <c r="N3537" s="355" t="str">
        <f t="shared" si="610"/>
        <v/>
      </c>
      <c r="O3537" s="355" t="str">
        <f t="shared" si="611"/>
        <v/>
      </c>
      <c r="P3537" s="19" t="str">
        <f t="shared" si="612"/>
        <v/>
      </c>
      <c r="Q3537" s="355">
        <f t="shared" si="613"/>
        <v>852</v>
      </c>
      <c r="R3537" s="355">
        <f t="shared" si="614"/>
        <v>3149</v>
      </c>
      <c r="S3537" s="355">
        <f t="shared" si="615"/>
        <v>3149</v>
      </c>
    </row>
    <row r="3538" spans="1:19" ht="13.5" thickBot="1" x14ac:dyDescent="0.25">
      <c r="A3538" s="353"/>
      <c r="B3538" s="353"/>
      <c r="C3538" s="353"/>
      <c r="E3538" s="353"/>
      <c r="F3538" s="353"/>
      <c r="I3538" s="19" t="str">
        <f t="shared" si="605"/>
        <v>N</v>
      </c>
      <c r="J3538" s="19" t="str">
        <f t="shared" si="606"/>
        <v>N</v>
      </c>
      <c r="K3538" s="19" t="str">
        <f t="shared" si="607"/>
        <v>zzzz</v>
      </c>
      <c r="L3538" s="19" t="str">
        <f t="shared" si="608"/>
        <v/>
      </c>
      <c r="M3538" s="19" t="str">
        <f t="shared" si="609"/>
        <v/>
      </c>
      <c r="N3538" s="355" t="str">
        <f t="shared" si="610"/>
        <v/>
      </c>
      <c r="O3538" s="355" t="str">
        <f t="shared" si="611"/>
        <v/>
      </c>
      <c r="P3538" s="19" t="str">
        <f t="shared" si="612"/>
        <v/>
      </c>
      <c r="Q3538" s="355">
        <f t="shared" si="613"/>
        <v>853</v>
      </c>
      <c r="R3538" s="355">
        <f t="shared" si="614"/>
        <v>3150</v>
      </c>
      <c r="S3538" s="355">
        <f t="shared" si="615"/>
        <v>3150</v>
      </c>
    </row>
    <row r="3539" spans="1:19" ht="13.5" thickBot="1" x14ac:dyDescent="0.25">
      <c r="A3539" s="353"/>
      <c r="B3539" s="353"/>
      <c r="C3539" s="353"/>
      <c r="E3539" s="353"/>
      <c r="F3539" s="353"/>
      <c r="I3539" s="19" t="str">
        <f t="shared" si="605"/>
        <v>N</v>
      </c>
      <c r="J3539" s="19" t="str">
        <f t="shared" si="606"/>
        <v>N</v>
      </c>
      <c r="K3539" s="19" t="str">
        <f t="shared" si="607"/>
        <v>zzzz</v>
      </c>
      <c r="L3539" s="19" t="str">
        <f t="shared" si="608"/>
        <v/>
      </c>
      <c r="M3539" s="19" t="str">
        <f t="shared" si="609"/>
        <v/>
      </c>
      <c r="N3539" s="355" t="str">
        <f t="shared" si="610"/>
        <v/>
      </c>
      <c r="O3539" s="355" t="str">
        <f t="shared" si="611"/>
        <v/>
      </c>
      <c r="P3539" s="19" t="str">
        <f t="shared" si="612"/>
        <v/>
      </c>
      <c r="Q3539" s="355">
        <f t="shared" si="613"/>
        <v>854</v>
      </c>
      <c r="R3539" s="355">
        <f t="shared" si="614"/>
        <v>3151</v>
      </c>
      <c r="S3539" s="355">
        <f t="shared" si="615"/>
        <v>3151</v>
      </c>
    </row>
    <row r="3540" spans="1:19" ht="13.5" thickBot="1" x14ac:dyDescent="0.25">
      <c r="A3540" s="353"/>
      <c r="B3540" s="353"/>
      <c r="C3540" s="353"/>
      <c r="E3540" s="353"/>
      <c r="F3540" s="353"/>
      <c r="I3540" s="19" t="str">
        <f t="shared" si="605"/>
        <v>N</v>
      </c>
      <c r="J3540" s="19" t="str">
        <f t="shared" si="606"/>
        <v>N</v>
      </c>
      <c r="K3540" s="19" t="str">
        <f t="shared" si="607"/>
        <v>zzzz</v>
      </c>
      <c r="L3540" s="19" t="str">
        <f t="shared" si="608"/>
        <v/>
      </c>
      <c r="M3540" s="19" t="str">
        <f t="shared" si="609"/>
        <v/>
      </c>
      <c r="N3540" s="355" t="str">
        <f t="shared" si="610"/>
        <v/>
      </c>
      <c r="O3540" s="355" t="str">
        <f t="shared" si="611"/>
        <v/>
      </c>
      <c r="P3540" s="19" t="str">
        <f t="shared" si="612"/>
        <v/>
      </c>
      <c r="Q3540" s="355">
        <f t="shared" si="613"/>
        <v>855</v>
      </c>
      <c r="R3540" s="355">
        <f t="shared" si="614"/>
        <v>3152</v>
      </c>
      <c r="S3540" s="355">
        <f t="shared" si="615"/>
        <v>3152</v>
      </c>
    </row>
    <row r="3541" spans="1:19" ht="13.5" thickBot="1" x14ac:dyDescent="0.25">
      <c r="A3541" s="353"/>
      <c r="B3541" s="353"/>
      <c r="C3541" s="353"/>
      <c r="E3541" s="353"/>
      <c r="F3541" s="353"/>
      <c r="I3541" s="19" t="str">
        <f t="shared" si="605"/>
        <v>N</v>
      </c>
      <c r="J3541" s="19" t="str">
        <f t="shared" si="606"/>
        <v>N</v>
      </c>
      <c r="K3541" s="19" t="str">
        <f t="shared" si="607"/>
        <v>zzzz</v>
      </c>
      <c r="L3541" s="19" t="str">
        <f t="shared" si="608"/>
        <v/>
      </c>
      <c r="M3541" s="19" t="str">
        <f t="shared" si="609"/>
        <v/>
      </c>
      <c r="N3541" s="355" t="str">
        <f t="shared" si="610"/>
        <v/>
      </c>
      <c r="O3541" s="355" t="str">
        <f t="shared" si="611"/>
        <v/>
      </c>
      <c r="P3541" s="19" t="str">
        <f t="shared" si="612"/>
        <v/>
      </c>
      <c r="Q3541" s="355">
        <f t="shared" si="613"/>
        <v>856</v>
      </c>
      <c r="R3541" s="355">
        <f t="shared" si="614"/>
        <v>3153</v>
      </c>
      <c r="S3541" s="355">
        <f t="shared" si="615"/>
        <v>3153</v>
      </c>
    </row>
    <row r="3542" spans="1:19" ht="13.5" thickBot="1" x14ac:dyDescent="0.25">
      <c r="A3542" s="353"/>
      <c r="B3542" s="353"/>
      <c r="C3542" s="353"/>
      <c r="E3542" s="353"/>
      <c r="F3542" s="353"/>
      <c r="I3542" s="19" t="str">
        <f t="shared" si="605"/>
        <v>N</v>
      </c>
      <c r="J3542" s="19" t="str">
        <f t="shared" si="606"/>
        <v>N</v>
      </c>
      <c r="K3542" s="19" t="str">
        <f t="shared" si="607"/>
        <v>zzzz</v>
      </c>
      <c r="L3542" s="19" t="str">
        <f t="shared" si="608"/>
        <v/>
      </c>
      <c r="M3542" s="19" t="str">
        <f t="shared" si="609"/>
        <v/>
      </c>
      <c r="N3542" s="355" t="str">
        <f t="shared" si="610"/>
        <v/>
      </c>
      <c r="O3542" s="355" t="str">
        <f t="shared" si="611"/>
        <v/>
      </c>
      <c r="P3542" s="19" t="str">
        <f t="shared" si="612"/>
        <v/>
      </c>
      <c r="Q3542" s="355">
        <f t="shared" si="613"/>
        <v>857</v>
      </c>
      <c r="R3542" s="355">
        <f t="shared" si="614"/>
        <v>3154</v>
      </c>
      <c r="S3542" s="355">
        <f t="shared" si="615"/>
        <v>3154</v>
      </c>
    </row>
    <row r="3543" spans="1:19" ht="13.5" thickBot="1" x14ac:dyDescent="0.25">
      <c r="A3543" s="353"/>
      <c r="B3543" s="353"/>
      <c r="C3543" s="353"/>
      <c r="E3543" s="353"/>
      <c r="F3543" s="353"/>
      <c r="I3543" s="19" t="str">
        <f t="shared" si="605"/>
        <v>N</v>
      </c>
      <c r="J3543" s="19" t="str">
        <f t="shared" si="606"/>
        <v>N</v>
      </c>
      <c r="K3543" s="19" t="str">
        <f t="shared" si="607"/>
        <v>zzzz</v>
      </c>
      <c r="L3543" s="19" t="str">
        <f t="shared" si="608"/>
        <v/>
      </c>
      <c r="M3543" s="19" t="str">
        <f t="shared" si="609"/>
        <v/>
      </c>
      <c r="N3543" s="355" t="str">
        <f t="shared" si="610"/>
        <v/>
      </c>
      <c r="O3543" s="355" t="str">
        <f t="shared" si="611"/>
        <v/>
      </c>
      <c r="P3543" s="19" t="str">
        <f t="shared" si="612"/>
        <v/>
      </c>
      <c r="Q3543" s="355">
        <f t="shared" si="613"/>
        <v>858</v>
      </c>
      <c r="R3543" s="355">
        <f t="shared" si="614"/>
        <v>3155</v>
      </c>
      <c r="S3543" s="355">
        <f t="shared" si="615"/>
        <v>3155</v>
      </c>
    </row>
    <row r="3544" spans="1:19" ht="13.5" thickBot="1" x14ac:dyDescent="0.25">
      <c r="A3544" s="353"/>
      <c r="B3544" s="353"/>
      <c r="C3544" s="353"/>
      <c r="E3544" s="353"/>
      <c r="F3544" s="353"/>
      <c r="I3544" s="19" t="str">
        <f t="shared" si="605"/>
        <v>N</v>
      </c>
      <c r="J3544" s="19" t="str">
        <f t="shared" si="606"/>
        <v>N</v>
      </c>
      <c r="K3544" s="19" t="str">
        <f t="shared" si="607"/>
        <v>zzzz</v>
      </c>
      <c r="L3544" s="19" t="str">
        <f t="shared" si="608"/>
        <v/>
      </c>
      <c r="M3544" s="19" t="str">
        <f t="shared" si="609"/>
        <v/>
      </c>
      <c r="N3544" s="355" t="str">
        <f t="shared" si="610"/>
        <v/>
      </c>
      <c r="O3544" s="355" t="str">
        <f t="shared" si="611"/>
        <v/>
      </c>
      <c r="P3544" s="19" t="str">
        <f t="shared" si="612"/>
        <v/>
      </c>
      <c r="Q3544" s="355">
        <f t="shared" si="613"/>
        <v>859</v>
      </c>
      <c r="R3544" s="355">
        <f t="shared" si="614"/>
        <v>3156</v>
      </c>
      <c r="S3544" s="355">
        <f t="shared" si="615"/>
        <v>3156</v>
      </c>
    </row>
    <row r="3545" spans="1:19" ht="13.5" thickBot="1" x14ac:dyDescent="0.25">
      <c r="A3545" s="353"/>
      <c r="B3545" s="353"/>
      <c r="C3545" s="353"/>
      <c r="E3545" s="353"/>
      <c r="F3545" s="353"/>
      <c r="I3545" s="19" t="str">
        <f t="shared" si="605"/>
        <v>N</v>
      </c>
      <c r="J3545" s="19" t="str">
        <f t="shared" si="606"/>
        <v>N</v>
      </c>
      <c r="K3545" s="19" t="str">
        <f t="shared" si="607"/>
        <v>zzzz</v>
      </c>
      <c r="L3545" s="19" t="str">
        <f t="shared" si="608"/>
        <v/>
      </c>
      <c r="M3545" s="19" t="str">
        <f t="shared" si="609"/>
        <v/>
      </c>
      <c r="N3545" s="355" t="str">
        <f t="shared" si="610"/>
        <v/>
      </c>
      <c r="O3545" s="355" t="str">
        <f t="shared" si="611"/>
        <v/>
      </c>
      <c r="P3545" s="19" t="str">
        <f t="shared" si="612"/>
        <v/>
      </c>
      <c r="Q3545" s="355">
        <f t="shared" si="613"/>
        <v>860</v>
      </c>
      <c r="R3545" s="355">
        <f t="shared" si="614"/>
        <v>3157</v>
      </c>
      <c r="S3545" s="355">
        <f t="shared" si="615"/>
        <v>3157</v>
      </c>
    </row>
    <row r="3546" spans="1:19" ht="13.5" thickBot="1" x14ac:dyDescent="0.25">
      <c r="A3546" s="353"/>
      <c r="B3546" s="353"/>
      <c r="C3546" s="353"/>
      <c r="E3546" s="353"/>
      <c r="F3546" s="353"/>
      <c r="I3546" s="19" t="str">
        <f t="shared" si="605"/>
        <v>N</v>
      </c>
      <c r="J3546" s="19" t="str">
        <f t="shared" si="606"/>
        <v>N</v>
      </c>
      <c r="K3546" s="19" t="str">
        <f t="shared" si="607"/>
        <v>zzzz</v>
      </c>
      <c r="L3546" s="19" t="str">
        <f t="shared" si="608"/>
        <v/>
      </c>
      <c r="M3546" s="19" t="str">
        <f t="shared" si="609"/>
        <v/>
      </c>
      <c r="N3546" s="355" t="str">
        <f t="shared" si="610"/>
        <v/>
      </c>
      <c r="O3546" s="355" t="str">
        <f t="shared" si="611"/>
        <v/>
      </c>
      <c r="P3546" s="19" t="str">
        <f t="shared" si="612"/>
        <v/>
      </c>
      <c r="Q3546" s="355">
        <f t="shared" si="613"/>
        <v>861</v>
      </c>
      <c r="R3546" s="355">
        <f t="shared" si="614"/>
        <v>3158</v>
      </c>
      <c r="S3546" s="355">
        <f t="shared" si="615"/>
        <v>3158</v>
      </c>
    </row>
    <row r="3547" spans="1:19" ht="13.5" thickBot="1" x14ac:dyDescent="0.25">
      <c r="A3547" s="353"/>
      <c r="B3547" s="353"/>
      <c r="C3547" s="353"/>
      <c r="E3547" s="353"/>
      <c r="F3547" s="353"/>
      <c r="I3547" s="19" t="str">
        <f t="shared" si="605"/>
        <v>N</v>
      </c>
      <c r="J3547" s="19" t="str">
        <f t="shared" si="606"/>
        <v>N</v>
      </c>
      <c r="K3547" s="19" t="str">
        <f t="shared" si="607"/>
        <v>zzzz</v>
      </c>
      <c r="L3547" s="19" t="str">
        <f t="shared" si="608"/>
        <v/>
      </c>
      <c r="M3547" s="19" t="str">
        <f t="shared" si="609"/>
        <v/>
      </c>
      <c r="N3547" s="355" t="str">
        <f t="shared" si="610"/>
        <v/>
      </c>
      <c r="O3547" s="355" t="str">
        <f t="shared" si="611"/>
        <v/>
      </c>
      <c r="P3547" s="19" t="str">
        <f t="shared" si="612"/>
        <v/>
      </c>
      <c r="Q3547" s="355">
        <f t="shared" si="613"/>
        <v>862</v>
      </c>
      <c r="R3547" s="355">
        <f t="shared" si="614"/>
        <v>3159</v>
      </c>
      <c r="S3547" s="355">
        <f t="shared" si="615"/>
        <v>3159</v>
      </c>
    </row>
    <row r="3548" spans="1:19" ht="13.5" thickBot="1" x14ac:dyDescent="0.25">
      <c r="A3548" s="353"/>
      <c r="B3548" s="353"/>
      <c r="C3548" s="353"/>
      <c r="E3548" s="353"/>
      <c r="F3548" s="353"/>
      <c r="I3548" s="19" t="str">
        <f t="shared" si="605"/>
        <v>N</v>
      </c>
      <c r="J3548" s="19" t="str">
        <f t="shared" si="606"/>
        <v>N</v>
      </c>
      <c r="K3548" s="19" t="str">
        <f t="shared" si="607"/>
        <v>zzzz</v>
      </c>
      <c r="L3548" s="19" t="str">
        <f t="shared" si="608"/>
        <v/>
      </c>
      <c r="M3548" s="19" t="str">
        <f t="shared" si="609"/>
        <v/>
      </c>
      <c r="N3548" s="355" t="str">
        <f t="shared" si="610"/>
        <v/>
      </c>
      <c r="O3548" s="355" t="str">
        <f t="shared" si="611"/>
        <v/>
      </c>
      <c r="P3548" s="19" t="str">
        <f t="shared" si="612"/>
        <v/>
      </c>
      <c r="Q3548" s="355">
        <f t="shared" si="613"/>
        <v>863</v>
      </c>
      <c r="R3548" s="355">
        <f t="shared" si="614"/>
        <v>3160</v>
      </c>
      <c r="S3548" s="355">
        <f t="shared" si="615"/>
        <v>3160</v>
      </c>
    </row>
    <row r="3549" spans="1:19" ht="13.5" thickBot="1" x14ac:dyDescent="0.25">
      <c r="A3549" s="353"/>
      <c r="B3549" s="353"/>
      <c r="C3549" s="353"/>
      <c r="E3549" s="353"/>
      <c r="F3549" s="353"/>
      <c r="I3549" s="19" t="str">
        <f t="shared" si="605"/>
        <v>N</v>
      </c>
      <c r="J3549" s="19" t="str">
        <f t="shared" si="606"/>
        <v>N</v>
      </c>
      <c r="K3549" s="19" t="str">
        <f t="shared" si="607"/>
        <v>zzzz</v>
      </c>
      <c r="L3549" s="19" t="str">
        <f t="shared" si="608"/>
        <v/>
      </c>
      <c r="M3549" s="19" t="str">
        <f t="shared" si="609"/>
        <v/>
      </c>
      <c r="N3549" s="355" t="str">
        <f t="shared" si="610"/>
        <v/>
      </c>
      <c r="O3549" s="355" t="str">
        <f t="shared" si="611"/>
        <v/>
      </c>
      <c r="P3549" s="19" t="str">
        <f t="shared" si="612"/>
        <v/>
      </c>
      <c r="Q3549" s="355">
        <f t="shared" si="613"/>
        <v>864</v>
      </c>
      <c r="R3549" s="355">
        <f t="shared" si="614"/>
        <v>3161</v>
      </c>
      <c r="S3549" s="355">
        <f t="shared" si="615"/>
        <v>3161</v>
      </c>
    </row>
    <row r="3550" spans="1:19" ht="13.5" thickBot="1" x14ac:dyDescent="0.25">
      <c r="A3550" s="353"/>
      <c r="B3550" s="353"/>
      <c r="C3550" s="353"/>
      <c r="E3550" s="353"/>
      <c r="F3550" s="353"/>
      <c r="I3550" s="19" t="str">
        <f t="shared" si="605"/>
        <v>N</v>
      </c>
      <c r="J3550" s="19" t="str">
        <f t="shared" si="606"/>
        <v>N</v>
      </c>
      <c r="K3550" s="19" t="str">
        <f t="shared" si="607"/>
        <v>zzzz</v>
      </c>
      <c r="L3550" s="19" t="str">
        <f t="shared" si="608"/>
        <v/>
      </c>
      <c r="M3550" s="19" t="str">
        <f t="shared" si="609"/>
        <v/>
      </c>
      <c r="N3550" s="355" t="str">
        <f t="shared" si="610"/>
        <v/>
      </c>
      <c r="O3550" s="355" t="str">
        <f t="shared" si="611"/>
        <v/>
      </c>
      <c r="P3550" s="19" t="str">
        <f t="shared" si="612"/>
        <v/>
      </c>
      <c r="Q3550" s="355">
        <f t="shared" si="613"/>
        <v>865</v>
      </c>
      <c r="R3550" s="355">
        <f t="shared" si="614"/>
        <v>3162</v>
      </c>
      <c r="S3550" s="355">
        <f t="shared" si="615"/>
        <v>3162</v>
      </c>
    </row>
    <row r="3551" spans="1:19" ht="13.5" thickBot="1" x14ac:dyDescent="0.25">
      <c r="A3551" s="353"/>
      <c r="B3551" s="353"/>
      <c r="C3551" s="353"/>
      <c r="E3551" s="353"/>
      <c r="F3551" s="353"/>
      <c r="I3551" s="19" t="str">
        <f t="shared" si="605"/>
        <v>N</v>
      </c>
      <c r="J3551" s="19" t="str">
        <f t="shared" si="606"/>
        <v>N</v>
      </c>
      <c r="K3551" s="19" t="str">
        <f t="shared" si="607"/>
        <v>zzzz</v>
      </c>
      <c r="L3551" s="19" t="str">
        <f t="shared" si="608"/>
        <v/>
      </c>
      <c r="M3551" s="19" t="str">
        <f t="shared" si="609"/>
        <v/>
      </c>
      <c r="N3551" s="355" t="str">
        <f t="shared" si="610"/>
        <v/>
      </c>
      <c r="O3551" s="355" t="str">
        <f t="shared" si="611"/>
        <v/>
      </c>
      <c r="P3551" s="19" t="str">
        <f t="shared" si="612"/>
        <v/>
      </c>
      <c r="Q3551" s="355">
        <f t="shared" si="613"/>
        <v>866</v>
      </c>
      <c r="R3551" s="355">
        <f t="shared" si="614"/>
        <v>3163</v>
      </c>
      <c r="S3551" s="355">
        <f t="shared" si="615"/>
        <v>3163</v>
      </c>
    </row>
    <row r="3552" spans="1:19" ht="13.5" thickBot="1" x14ac:dyDescent="0.25">
      <c r="A3552" s="353"/>
      <c r="B3552" s="353"/>
      <c r="C3552" s="353"/>
      <c r="E3552" s="353"/>
      <c r="F3552" s="353"/>
      <c r="I3552" s="19" t="str">
        <f t="shared" si="605"/>
        <v>N</v>
      </c>
      <c r="J3552" s="19" t="str">
        <f t="shared" si="606"/>
        <v>N</v>
      </c>
      <c r="K3552" s="19" t="str">
        <f t="shared" si="607"/>
        <v>zzzz</v>
      </c>
      <c r="L3552" s="19" t="str">
        <f t="shared" si="608"/>
        <v/>
      </c>
      <c r="M3552" s="19" t="str">
        <f t="shared" si="609"/>
        <v/>
      </c>
      <c r="N3552" s="355" t="str">
        <f t="shared" si="610"/>
        <v/>
      </c>
      <c r="O3552" s="355" t="str">
        <f t="shared" si="611"/>
        <v/>
      </c>
      <c r="P3552" s="19" t="str">
        <f t="shared" si="612"/>
        <v/>
      </c>
      <c r="Q3552" s="355">
        <f t="shared" si="613"/>
        <v>867</v>
      </c>
      <c r="R3552" s="355">
        <f t="shared" si="614"/>
        <v>3164</v>
      </c>
      <c r="S3552" s="355">
        <f t="shared" si="615"/>
        <v>3164</v>
      </c>
    </row>
    <row r="3553" spans="1:19" ht="13.5" thickBot="1" x14ac:dyDescent="0.25">
      <c r="A3553" s="353"/>
      <c r="B3553" s="353"/>
      <c r="C3553" s="353"/>
      <c r="E3553" s="353"/>
      <c r="F3553" s="353"/>
      <c r="I3553" s="19" t="str">
        <f t="shared" si="605"/>
        <v>N</v>
      </c>
      <c r="J3553" s="19" t="str">
        <f t="shared" si="606"/>
        <v>N</v>
      </c>
      <c r="K3553" s="19" t="str">
        <f t="shared" si="607"/>
        <v>zzzz</v>
      </c>
      <c r="L3553" s="19" t="str">
        <f t="shared" si="608"/>
        <v/>
      </c>
      <c r="M3553" s="19" t="str">
        <f t="shared" si="609"/>
        <v/>
      </c>
      <c r="N3553" s="355" t="str">
        <f t="shared" si="610"/>
        <v/>
      </c>
      <c r="O3553" s="355" t="str">
        <f t="shared" si="611"/>
        <v/>
      </c>
      <c r="P3553" s="19" t="str">
        <f t="shared" si="612"/>
        <v/>
      </c>
      <c r="Q3553" s="355">
        <f t="shared" si="613"/>
        <v>868</v>
      </c>
      <c r="R3553" s="355">
        <f t="shared" si="614"/>
        <v>3165</v>
      </c>
      <c r="S3553" s="355">
        <f t="shared" si="615"/>
        <v>3165</v>
      </c>
    </row>
    <row r="3554" spans="1:19" ht="13.5" thickBot="1" x14ac:dyDescent="0.25">
      <c r="A3554" s="353"/>
      <c r="B3554" s="353"/>
      <c r="C3554" s="353"/>
      <c r="E3554" s="353"/>
      <c r="F3554" s="353"/>
      <c r="I3554" s="19" t="str">
        <f t="shared" si="605"/>
        <v>N</v>
      </c>
      <c r="J3554" s="19" t="str">
        <f t="shared" si="606"/>
        <v>N</v>
      </c>
      <c r="K3554" s="19" t="str">
        <f t="shared" si="607"/>
        <v>zzzz</v>
      </c>
      <c r="L3554" s="19" t="str">
        <f t="shared" si="608"/>
        <v/>
      </c>
      <c r="M3554" s="19" t="str">
        <f t="shared" si="609"/>
        <v/>
      </c>
      <c r="N3554" s="355" t="str">
        <f t="shared" si="610"/>
        <v/>
      </c>
      <c r="O3554" s="355" t="str">
        <f t="shared" si="611"/>
        <v/>
      </c>
      <c r="P3554" s="19" t="str">
        <f t="shared" si="612"/>
        <v/>
      </c>
      <c r="Q3554" s="355">
        <f t="shared" si="613"/>
        <v>869</v>
      </c>
      <c r="R3554" s="355">
        <f t="shared" si="614"/>
        <v>3166</v>
      </c>
      <c r="S3554" s="355">
        <f t="shared" si="615"/>
        <v>3166</v>
      </c>
    </row>
    <row r="3555" spans="1:19" ht="13.5" thickBot="1" x14ac:dyDescent="0.25">
      <c r="A3555" s="353"/>
      <c r="B3555" s="353"/>
      <c r="C3555" s="353"/>
      <c r="E3555" s="353"/>
      <c r="F3555" s="353"/>
      <c r="I3555" s="19" t="str">
        <f t="shared" si="605"/>
        <v>N</v>
      </c>
      <c r="J3555" s="19" t="str">
        <f t="shared" si="606"/>
        <v>N</v>
      </c>
      <c r="K3555" s="19" t="str">
        <f t="shared" si="607"/>
        <v>zzzz</v>
      </c>
      <c r="L3555" s="19" t="str">
        <f t="shared" si="608"/>
        <v/>
      </c>
      <c r="M3555" s="19" t="str">
        <f t="shared" si="609"/>
        <v/>
      </c>
      <c r="N3555" s="355" t="str">
        <f t="shared" si="610"/>
        <v/>
      </c>
      <c r="O3555" s="355" t="str">
        <f t="shared" si="611"/>
        <v/>
      </c>
      <c r="P3555" s="19" t="str">
        <f t="shared" si="612"/>
        <v/>
      </c>
      <c r="Q3555" s="355">
        <f t="shared" si="613"/>
        <v>870</v>
      </c>
      <c r="R3555" s="355">
        <f t="shared" si="614"/>
        <v>3167</v>
      </c>
      <c r="S3555" s="355">
        <f t="shared" si="615"/>
        <v>3167</v>
      </c>
    </row>
    <row r="3556" spans="1:19" ht="13.5" thickBot="1" x14ac:dyDescent="0.25">
      <c r="A3556" s="353"/>
      <c r="B3556" s="353"/>
      <c r="C3556" s="353"/>
      <c r="E3556" s="353"/>
      <c r="F3556" s="353"/>
      <c r="I3556" s="19" t="str">
        <f t="shared" si="605"/>
        <v>N</v>
      </c>
      <c r="J3556" s="19" t="str">
        <f t="shared" si="606"/>
        <v>N</v>
      </c>
      <c r="K3556" s="19" t="str">
        <f t="shared" si="607"/>
        <v>zzzz</v>
      </c>
      <c r="L3556" s="19" t="str">
        <f t="shared" si="608"/>
        <v/>
      </c>
      <c r="M3556" s="19" t="str">
        <f t="shared" si="609"/>
        <v/>
      </c>
      <c r="N3556" s="355" t="str">
        <f t="shared" si="610"/>
        <v/>
      </c>
      <c r="O3556" s="355" t="str">
        <f t="shared" si="611"/>
        <v/>
      </c>
      <c r="P3556" s="19" t="str">
        <f t="shared" si="612"/>
        <v/>
      </c>
      <c r="Q3556" s="355">
        <f t="shared" si="613"/>
        <v>871</v>
      </c>
      <c r="R3556" s="355">
        <f t="shared" si="614"/>
        <v>3168</v>
      </c>
      <c r="S3556" s="355">
        <f t="shared" si="615"/>
        <v>3168</v>
      </c>
    </row>
    <row r="3557" spans="1:19" ht="13.5" thickBot="1" x14ac:dyDescent="0.25">
      <c r="A3557" s="353"/>
      <c r="B3557" s="353"/>
      <c r="C3557" s="353"/>
      <c r="E3557" s="353"/>
      <c r="F3557" s="353"/>
      <c r="I3557" s="19" t="str">
        <f t="shared" si="605"/>
        <v>N</v>
      </c>
      <c r="J3557" s="19" t="str">
        <f t="shared" si="606"/>
        <v>N</v>
      </c>
      <c r="K3557" s="19" t="str">
        <f t="shared" si="607"/>
        <v>zzzz</v>
      </c>
      <c r="L3557" s="19" t="str">
        <f t="shared" si="608"/>
        <v/>
      </c>
      <c r="M3557" s="19" t="str">
        <f t="shared" si="609"/>
        <v/>
      </c>
      <c r="N3557" s="355" t="str">
        <f t="shared" si="610"/>
        <v/>
      </c>
      <c r="O3557" s="355" t="str">
        <f t="shared" si="611"/>
        <v/>
      </c>
      <c r="P3557" s="19" t="str">
        <f t="shared" si="612"/>
        <v/>
      </c>
      <c r="Q3557" s="355">
        <f t="shared" si="613"/>
        <v>872</v>
      </c>
      <c r="R3557" s="355">
        <f t="shared" si="614"/>
        <v>3169</v>
      </c>
      <c r="S3557" s="355">
        <f t="shared" si="615"/>
        <v>3169</v>
      </c>
    </row>
    <row r="3558" spans="1:19" ht="13.5" thickBot="1" x14ac:dyDescent="0.25">
      <c r="A3558" s="353"/>
      <c r="B3558" s="353"/>
      <c r="C3558" s="353"/>
      <c r="E3558" s="353"/>
      <c r="F3558" s="353"/>
      <c r="I3558" s="19" t="str">
        <f t="shared" si="605"/>
        <v>N</v>
      </c>
      <c r="J3558" s="19" t="str">
        <f t="shared" si="606"/>
        <v>N</v>
      </c>
      <c r="K3558" s="19" t="str">
        <f t="shared" si="607"/>
        <v>zzzz</v>
      </c>
      <c r="L3558" s="19" t="str">
        <f t="shared" si="608"/>
        <v/>
      </c>
      <c r="M3558" s="19" t="str">
        <f t="shared" si="609"/>
        <v/>
      </c>
      <c r="N3558" s="355" t="str">
        <f t="shared" si="610"/>
        <v/>
      </c>
      <c r="O3558" s="355" t="str">
        <f t="shared" si="611"/>
        <v/>
      </c>
      <c r="P3558" s="19" t="str">
        <f t="shared" si="612"/>
        <v/>
      </c>
      <c r="Q3558" s="355">
        <f t="shared" si="613"/>
        <v>873</v>
      </c>
      <c r="R3558" s="355">
        <f t="shared" si="614"/>
        <v>3170</v>
      </c>
      <c r="S3558" s="355">
        <f t="shared" si="615"/>
        <v>3170</v>
      </c>
    </row>
    <row r="3559" spans="1:19" ht="13.5" thickBot="1" x14ac:dyDescent="0.25">
      <c r="A3559" s="353"/>
      <c r="B3559" s="353"/>
      <c r="C3559" s="353"/>
      <c r="E3559" s="353"/>
      <c r="F3559" s="353"/>
      <c r="I3559" s="19" t="str">
        <f t="shared" si="605"/>
        <v>N</v>
      </c>
      <c r="J3559" s="19" t="str">
        <f t="shared" si="606"/>
        <v>N</v>
      </c>
      <c r="K3559" s="19" t="str">
        <f t="shared" si="607"/>
        <v>zzzz</v>
      </c>
      <c r="L3559" s="19" t="str">
        <f t="shared" si="608"/>
        <v/>
      </c>
      <c r="M3559" s="19" t="str">
        <f t="shared" si="609"/>
        <v/>
      </c>
      <c r="N3559" s="355" t="str">
        <f t="shared" si="610"/>
        <v/>
      </c>
      <c r="O3559" s="355" t="str">
        <f t="shared" si="611"/>
        <v/>
      </c>
      <c r="P3559" s="19" t="str">
        <f t="shared" si="612"/>
        <v/>
      </c>
      <c r="Q3559" s="355">
        <f t="shared" si="613"/>
        <v>874</v>
      </c>
      <c r="R3559" s="355">
        <f t="shared" si="614"/>
        <v>3171</v>
      </c>
      <c r="S3559" s="355">
        <f t="shared" si="615"/>
        <v>3171</v>
      </c>
    </row>
    <row r="3560" spans="1:19" ht="13.5" thickBot="1" x14ac:dyDescent="0.25">
      <c r="A3560" s="353"/>
      <c r="B3560" s="353"/>
      <c r="C3560" s="353"/>
      <c r="E3560" s="353"/>
      <c r="F3560" s="353"/>
      <c r="I3560" s="19" t="str">
        <f t="shared" si="605"/>
        <v>N</v>
      </c>
      <c r="J3560" s="19" t="str">
        <f t="shared" si="606"/>
        <v>N</v>
      </c>
      <c r="K3560" s="19" t="str">
        <f t="shared" si="607"/>
        <v>zzzz</v>
      </c>
      <c r="L3560" s="19" t="str">
        <f t="shared" si="608"/>
        <v/>
      </c>
      <c r="M3560" s="19" t="str">
        <f t="shared" si="609"/>
        <v/>
      </c>
      <c r="N3560" s="355" t="str">
        <f t="shared" si="610"/>
        <v/>
      </c>
      <c r="O3560" s="355" t="str">
        <f t="shared" si="611"/>
        <v/>
      </c>
      <c r="P3560" s="19" t="str">
        <f t="shared" si="612"/>
        <v/>
      </c>
      <c r="Q3560" s="355">
        <f t="shared" si="613"/>
        <v>875</v>
      </c>
      <c r="R3560" s="355">
        <f t="shared" si="614"/>
        <v>3172</v>
      </c>
      <c r="S3560" s="355">
        <f t="shared" si="615"/>
        <v>3172</v>
      </c>
    </row>
    <row r="3561" spans="1:19" ht="13.5" thickBot="1" x14ac:dyDescent="0.25">
      <c r="A3561" s="353"/>
      <c r="B3561" s="353"/>
      <c r="C3561" s="353"/>
      <c r="E3561" s="353"/>
      <c r="F3561" s="353"/>
      <c r="I3561" s="19" t="str">
        <f t="shared" si="605"/>
        <v>N</v>
      </c>
      <c r="J3561" s="19" t="str">
        <f t="shared" si="606"/>
        <v>N</v>
      </c>
      <c r="K3561" s="19" t="str">
        <f t="shared" si="607"/>
        <v>zzzz</v>
      </c>
      <c r="L3561" s="19" t="str">
        <f t="shared" si="608"/>
        <v/>
      </c>
      <c r="M3561" s="19" t="str">
        <f t="shared" si="609"/>
        <v/>
      </c>
      <c r="N3561" s="355" t="str">
        <f t="shared" si="610"/>
        <v/>
      </c>
      <c r="O3561" s="355" t="str">
        <f t="shared" si="611"/>
        <v/>
      </c>
      <c r="P3561" s="19" t="str">
        <f t="shared" si="612"/>
        <v/>
      </c>
      <c r="Q3561" s="355">
        <f t="shared" si="613"/>
        <v>876</v>
      </c>
      <c r="R3561" s="355">
        <f t="shared" si="614"/>
        <v>3173</v>
      </c>
      <c r="S3561" s="355">
        <f t="shared" si="615"/>
        <v>3173</v>
      </c>
    </row>
    <row r="3562" spans="1:19" ht="13.5" thickBot="1" x14ac:dyDescent="0.25">
      <c r="A3562" s="353"/>
      <c r="B3562" s="353"/>
      <c r="C3562" s="353"/>
      <c r="E3562" s="353"/>
      <c r="F3562" s="353"/>
      <c r="I3562" s="19" t="str">
        <f t="shared" si="605"/>
        <v>N</v>
      </c>
      <c r="J3562" s="19" t="str">
        <f t="shared" si="606"/>
        <v>N</v>
      </c>
      <c r="K3562" s="19" t="str">
        <f t="shared" si="607"/>
        <v>zzzz</v>
      </c>
      <c r="L3562" s="19" t="str">
        <f t="shared" si="608"/>
        <v/>
      </c>
      <c r="M3562" s="19" t="str">
        <f t="shared" si="609"/>
        <v/>
      </c>
      <c r="N3562" s="355" t="str">
        <f t="shared" si="610"/>
        <v/>
      </c>
      <c r="O3562" s="355" t="str">
        <f t="shared" si="611"/>
        <v/>
      </c>
      <c r="P3562" s="19" t="str">
        <f t="shared" si="612"/>
        <v/>
      </c>
      <c r="Q3562" s="355">
        <f t="shared" si="613"/>
        <v>877</v>
      </c>
      <c r="R3562" s="355">
        <f t="shared" si="614"/>
        <v>3174</v>
      </c>
      <c r="S3562" s="355">
        <f t="shared" si="615"/>
        <v>3174</v>
      </c>
    </row>
    <row r="3563" spans="1:19" ht="13.5" thickBot="1" x14ac:dyDescent="0.25">
      <c r="A3563" s="353"/>
      <c r="B3563" s="353"/>
      <c r="C3563" s="353"/>
      <c r="E3563" s="353"/>
      <c r="F3563" s="353"/>
      <c r="I3563" s="19" t="str">
        <f t="shared" si="605"/>
        <v>N</v>
      </c>
      <c r="J3563" s="19" t="str">
        <f t="shared" si="606"/>
        <v>N</v>
      </c>
      <c r="K3563" s="19" t="str">
        <f t="shared" si="607"/>
        <v>zzzz</v>
      </c>
      <c r="L3563" s="19" t="str">
        <f t="shared" si="608"/>
        <v/>
      </c>
      <c r="M3563" s="19" t="str">
        <f t="shared" si="609"/>
        <v/>
      </c>
      <c r="N3563" s="355" t="str">
        <f t="shared" si="610"/>
        <v/>
      </c>
      <c r="O3563" s="355" t="str">
        <f t="shared" si="611"/>
        <v/>
      </c>
      <c r="P3563" s="19" t="str">
        <f t="shared" si="612"/>
        <v/>
      </c>
      <c r="Q3563" s="355">
        <f t="shared" si="613"/>
        <v>878</v>
      </c>
      <c r="R3563" s="355">
        <f t="shared" si="614"/>
        <v>3175</v>
      </c>
      <c r="S3563" s="355">
        <f t="shared" si="615"/>
        <v>3175</v>
      </c>
    </row>
    <row r="3564" spans="1:19" ht="13.5" thickBot="1" x14ac:dyDescent="0.25">
      <c r="A3564" s="353"/>
      <c r="B3564" s="353"/>
      <c r="C3564" s="353"/>
      <c r="E3564" s="353"/>
      <c r="F3564" s="353"/>
      <c r="I3564" s="19" t="str">
        <f t="shared" si="605"/>
        <v>N</v>
      </c>
      <c r="J3564" s="19" t="str">
        <f t="shared" si="606"/>
        <v>N</v>
      </c>
      <c r="K3564" s="19" t="str">
        <f t="shared" si="607"/>
        <v>zzzz</v>
      </c>
      <c r="L3564" s="19" t="str">
        <f t="shared" si="608"/>
        <v/>
      </c>
      <c r="M3564" s="19" t="str">
        <f t="shared" si="609"/>
        <v/>
      </c>
      <c r="N3564" s="355" t="str">
        <f t="shared" si="610"/>
        <v/>
      </c>
      <c r="O3564" s="355" t="str">
        <f t="shared" si="611"/>
        <v/>
      </c>
      <c r="P3564" s="19" t="str">
        <f t="shared" si="612"/>
        <v/>
      </c>
      <c r="Q3564" s="355">
        <f t="shared" si="613"/>
        <v>879</v>
      </c>
      <c r="R3564" s="355">
        <f t="shared" si="614"/>
        <v>3176</v>
      </c>
      <c r="S3564" s="355">
        <f t="shared" si="615"/>
        <v>3176</v>
      </c>
    </row>
    <row r="3565" spans="1:19" ht="13.5" thickBot="1" x14ac:dyDescent="0.25">
      <c r="A3565" s="353"/>
      <c r="B3565" s="353"/>
      <c r="C3565" s="353"/>
      <c r="E3565" s="353"/>
      <c r="F3565" s="353"/>
      <c r="I3565" s="19" t="str">
        <f t="shared" si="605"/>
        <v>N</v>
      </c>
      <c r="J3565" s="19" t="str">
        <f t="shared" si="606"/>
        <v>N</v>
      </c>
      <c r="K3565" s="19" t="str">
        <f t="shared" si="607"/>
        <v>zzzz</v>
      </c>
      <c r="L3565" s="19" t="str">
        <f t="shared" si="608"/>
        <v/>
      </c>
      <c r="M3565" s="19" t="str">
        <f t="shared" si="609"/>
        <v/>
      </c>
      <c r="N3565" s="355" t="str">
        <f t="shared" si="610"/>
        <v/>
      </c>
      <c r="O3565" s="355" t="str">
        <f t="shared" si="611"/>
        <v/>
      </c>
      <c r="P3565" s="19" t="str">
        <f t="shared" si="612"/>
        <v/>
      </c>
      <c r="Q3565" s="355">
        <f t="shared" si="613"/>
        <v>880</v>
      </c>
      <c r="R3565" s="355">
        <f t="shared" si="614"/>
        <v>3177</v>
      </c>
      <c r="S3565" s="355">
        <f t="shared" si="615"/>
        <v>3177</v>
      </c>
    </row>
    <row r="3566" spans="1:19" ht="13.5" thickBot="1" x14ac:dyDescent="0.25">
      <c r="A3566" s="353"/>
      <c r="B3566" s="353"/>
      <c r="C3566" s="353"/>
      <c r="E3566" s="353"/>
      <c r="F3566" s="353"/>
      <c r="I3566" s="19" t="str">
        <f t="shared" si="605"/>
        <v>N</v>
      </c>
      <c r="J3566" s="19" t="str">
        <f t="shared" si="606"/>
        <v>N</v>
      </c>
      <c r="K3566" s="19" t="str">
        <f t="shared" si="607"/>
        <v>zzzz</v>
      </c>
      <c r="L3566" s="19" t="str">
        <f t="shared" si="608"/>
        <v/>
      </c>
      <c r="M3566" s="19" t="str">
        <f t="shared" si="609"/>
        <v/>
      </c>
      <c r="N3566" s="355" t="str">
        <f t="shared" si="610"/>
        <v/>
      </c>
      <c r="O3566" s="355" t="str">
        <f t="shared" si="611"/>
        <v/>
      </c>
      <c r="P3566" s="19" t="str">
        <f t="shared" si="612"/>
        <v/>
      </c>
      <c r="Q3566" s="355">
        <f t="shared" si="613"/>
        <v>881</v>
      </c>
      <c r="R3566" s="355">
        <f t="shared" si="614"/>
        <v>3178</v>
      </c>
      <c r="S3566" s="355">
        <f t="shared" si="615"/>
        <v>3178</v>
      </c>
    </row>
    <row r="3567" spans="1:19" ht="13.5" thickBot="1" x14ac:dyDescent="0.25">
      <c r="A3567" s="353"/>
      <c r="B3567" s="353"/>
      <c r="C3567" s="353"/>
      <c r="E3567" s="353"/>
      <c r="F3567" s="353"/>
      <c r="I3567" s="19" t="str">
        <f t="shared" si="605"/>
        <v>N</v>
      </c>
      <c r="J3567" s="19" t="str">
        <f t="shared" si="606"/>
        <v>N</v>
      </c>
      <c r="K3567" s="19" t="str">
        <f t="shared" si="607"/>
        <v>zzzz</v>
      </c>
      <c r="L3567" s="19" t="str">
        <f t="shared" si="608"/>
        <v/>
      </c>
      <c r="M3567" s="19" t="str">
        <f t="shared" si="609"/>
        <v/>
      </c>
      <c r="N3567" s="355" t="str">
        <f t="shared" si="610"/>
        <v/>
      </c>
      <c r="O3567" s="355" t="str">
        <f t="shared" si="611"/>
        <v/>
      </c>
      <c r="P3567" s="19" t="str">
        <f t="shared" si="612"/>
        <v/>
      </c>
      <c r="Q3567" s="355">
        <f t="shared" si="613"/>
        <v>882</v>
      </c>
      <c r="R3567" s="355">
        <f t="shared" si="614"/>
        <v>3179</v>
      </c>
      <c r="S3567" s="355">
        <f t="shared" si="615"/>
        <v>3179</v>
      </c>
    </row>
    <row r="3568" spans="1:19" ht="13.5" thickBot="1" x14ac:dyDescent="0.25">
      <c r="A3568" s="353"/>
      <c r="B3568" s="353"/>
      <c r="C3568" s="353"/>
      <c r="E3568" s="353"/>
      <c r="F3568" s="353"/>
      <c r="I3568" s="19" t="str">
        <f t="shared" si="605"/>
        <v>N</v>
      </c>
      <c r="J3568" s="19" t="str">
        <f t="shared" si="606"/>
        <v>N</v>
      </c>
      <c r="K3568" s="19" t="str">
        <f t="shared" si="607"/>
        <v>zzzz</v>
      </c>
      <c r="L3568" s="19" t="str">
        <f t="shared" si="608"/>
        <v/>
      </c>
      <c r="M3568" s="19" t="str">
        <f t="shared" si="609"/>
        <v/>
      </c>
      <c r="N3568" s="355" t="str">
        <f t="shared" si="610"/>
        <v/>
      </c>
      <c r="O3568" s="355" t="str">
        <f t="shared" si="611"/>
        <v/>
      </c>
      <c r="P3568" s="19" t="str">
        <f t="shared" si="612"/>
        <v/>
      </c>
      <c r="Q3568" s="355">
        <f t="shared" si="613"/>
        <v>883</v>
      </c>
      <c r="R3568" s="355">
        <f t="shared" si="614"/>
        <v>3180</v>
      </c>
      <c r="S3568" s="355">
        <f t="shared" si="615"/>
        <v>3180</v>
      </c>
    </row>
    <row r="3569" spans="1:19" ht="13.5" thickBot="1" x14ac:dyDescent="0.25">
      <c r="A3569" s="353"/>
      <c r="B3569" s="353"/>
      <c r="C3569" s="353"/>
      <c r="E3569" s="353"/>
      <c r="F3569" s="353"/>
      <c r="I3569" s="19" t="str">
        <f t="shared" si="605"/>
        <v>N</v>
      </c>
      <c r="J3569" s="19" t="str">
        <f t="shared" si="606"/>
        <v>N</v>
      </c>
      <c r="K3569" s="19" t="str">
        <f t="shared" si="607"/>
        <v>zzzz</v>
      </c>
      <c r="L3569" s="19" t="str">
        <f t="shared" si="608"/>
        <v/>
      </c>
      <c r="M3569" s="19" t="str">
        <f t="shared" si="609"/>
        <v/>
      </c>
      <c r="N3569" s="355" t="str">
        <f t="shared" si="610"/>
        <v/>
      </c>
      <c r="O3569" s="355" t="str">
        <f t="shared" si="611"/>
        <v/>
      </c>
      <c r="P3569" s="19" t="str">
        <f t="shared" si="612"/>
        <v/>
      </c>
      <c r="Q3569" s="355">
        <f t="shared" si="613"/>
        <v>884</v>
      </c>
      <c r="R3569" s="355">
        <f t="shared" si="614"/>
        <v>3181</v>
      </c>
      <c r="S3569" s="355">
        <f t="shared" si="615"/>
        <v>3181</v>
      </c>
    </row>
    <row r="3570" spans="1:19" ht="13.5" thickBot="1" x14ac:dyDescent="0.25">
      <c r="I3570" s="19" t="str">
        <f t="shared" si="605"/>
        <v>N</v>
      </c>
      <c r="J3570" s="19" t="str">
        <f t="shared" si="606"/>
        <v>N</v>
      </c>
      <c r="K3570" s="19" t="str">
        <f t="shared" si="607"/>
        <v>zzzz</v>
      </c>
      <c r="L3570" s="19" t="str">
        <f t="shared" si="608"/>
        <v/>
      </c>
      <c r="M3570" s="19" t="str">
        <f t="shared" si="609"/>
        <v/>
      </c>
      <c r="N3570" s="355" t="str">
        <f t="shared" si="610"/>
        <v/>
      </c>
      <c r="O3570" s="355" t="str">
        <f t="shared" si="611"/>
        <v/>
      </c>
      <c r="P3570" s="19" t="str">
        <f t="shared" si="612"/>
        <v/>
      </c>
      <c r="Q3570" s="355">
        <f t="shared" si="613"/>
        <v>885</v>
      </c>
      <c r="R3570" s="355">
        <f t="shared" si="614"/>
        <v>3182</v>
      </c>
      <c r="S3570" s="355">
        <f t="shared" si="615"/>
        <v>3182</v>
      </c>
    </row>
    <row r="3571" spans="1:19" ht="13.5" thickBot="1" x14ac:dyDescent="0.25">
      <c r="I3571" s="19" t="str">
        <f t="shared" si="605"/>
        <v>N</v>
      </c>
      <c r="J3571" s="19" t="str">
        <f t="shared" si="606"/>
        <v>N</v>
      </c>
      <c r="K3571" s="19" t="str">
        <f t="shared" si="607"/>
        <v>zzzz</v>
      </c>
      <c r="L3571" s="19" t="str">
        <f t="shared" si="608"/>
        <v/>
      </c>
      <c r="M3571" s="19" t="str">
        <f t="shared" si="609"/>
        <v/>
      </c>
      <c r="N3571" s="355" t="str">
        <f t="shared" si="610"/>
        <v/>
      </c>
      <c r="O3571" s="355" t="str">
        <f t="shared" si="611"/>
        <v/>
      </c>
      <c r="P3571" s="19" t="str">
        <f t="shared" si="612"/>
        <v/>
      </c>
      <c r="Q3571" s="355">
        <f t="shared" si="613"/>
        <v>886</v>
      </c>
      <c r="R3571" s="355">
        <f t="shared" si="614"/>
        <v>3183</v>
      </c>
      <c r="S3571" s="355">
        <f t="shared" si="615"/>
        <v>3183</v>
      </c>
    </row>
    <row r="3572" spans="1:19" ht="13.5" thickBot="1" x14ac:dyDescent="0.25">
      <c r="I3572" s="19" t="str">
        <f t="shared" si="605"/>
        <v>N</v>
      </c>
      <c r="J3572" s="19" t="str">
        <f t="shared" si="606"/>
        <v>N</v>
      </c>
      <c r="K3572" s="19" t="str">
        <f t="shared" si="607"/>
        <v>zzzz</v>
      </c>
      <c r="L3572" s="19" t="str">
        <f t="shared" si="608"/>
        <v/>
      </c>
      <c r="M3572" s="19" t="str">
        <f t="shared" si="609"/>
        <v/>
      </c>
      <c r="N3572" s="355" t="str">
        <f t="shared" si="610"/>
        <v/>
      </c>
      <c r="O3572" s="355" t="str">
        <f t="shared" si="611"/>
        <v/>
      </c>
      <c r="P3572" s="19" t="str">
        <f t="shared" si="612"/>
        <v/>
      </c>
      <c r="Q3572" s="355">
        <f t="shared" si="613"/>
        <v>887</v>
      </c>
      <c r="R3572" s="355">
        <f t="shared" si="614"/>
        <v>3184</v>
      </c>
      <c r="S3572" s="355">
        <f t="shared" si="615"/>
        <v>3184</v>
      </c>
    </row>
    <row r="3573" spans="1:19" ht="13.5" thickBot="1" x14ac:dyDescent="0.25">
      <c r="I3573" s="19" t="str">
        <f t="shared" si="605"/>
        <v>N</v>
      </c>
      <c r="J3573" s="19" t="str">
        <f t="shared" si="606"/>
        <v>N</v>
      </c>
      <c r="K3573" s="19" t="str">
        <f t="shared" si="607"/>
        <v>zzzz</v>
      </c>
      <c r="L3573" s="19" t="str">
        <f t="shared" si="608"/>
        <v/>
      </c>
      <c r="M3573" s="19" t="str">
        <f t="shared" si="609"/>
        <v/>
      </c>
      <c r="N3573" s="355" t="str">
        <f t="shared" si="610"/>
        <v/>
      </c>
      <c r="O3573" s="355" t="str">
        <f t="shared" si="611"/>
        <v/>
      </c>
      <c r="P3573" s="19" t="str">
        <f t="shared" si="612"/>
        <v/>
      </c>
      <c r="Q3573" s="355">
        <f t="shared" si="613"/>
        <v>888</v>
      </c>
      <c r="R3573" s="355">
        <f t="shared" si="614"/>
        <v>3185</v>
      </c>
      <c r="S3573" s="355">
        <f t="shared" si="615"/>
        <v>3185</v>
      </c>
    </row>
    <row r="3574" spans="1:19" ht="13.5" thickBot="1" x14ac:dyDescent="0.25">
      <c r="I3574" s="19" t="str">
        <f t="shared" si="605"/>
        <v>N</v>
      </c>
      <c r="J3574" s="19" t="str">
        <f t="shared" si="606"/>
        <v>N</v>
      </c>
      <c r="K3574" s="19" t="str">
        <f t="shared" si="607"/>
        <v>zzzz</v>
      </c>
      <c r="L3574" s="19" t="str">
        <f t="shared" si="608"/>
        <v/>
      </c>
      <c r="M3574" s="19" t="str">
        <f t="shared" si="609"/>
        <v/>
      </c>
      <c r="N3574" s="355" t="str">
        <f t="shared" si="610"/>
        <v/>
      </c>
      <c r="O3574" s="355" t="str">
        <f t="shared" si="611"/>
        <v/>
      </c>
      <c r="P3574" s="19" t="str">
        <f t="shared" si="612"/>
        <v/>
      </c>
      <c r="Q3574" s="355">
        <f t="shared" si="613"/>
        <v>889</v>
      </c>
      <c r="R3574" s="355">
        <f t="shared" si="614"/>
        <v>3186</v>
      </c>
      <c r="S3574" s="355">
        <f t="shared" si="615"/>
        <v>3186</v>
      </c>
    </row>
    <row r="3575" spans="1:19" ht="13.5" thickBot="1" x14ac:dyDescent="0.25">
      <c r="I3575" s="19" t="str">
        <f t="shared" si="605"/>
        <v>N</v>
      </c>
      <c r="J3575" s="19" t="str">
        <f t="shared" si="606"/>
        <v>N</v>
      </c>
      <c r="K3575" s="19" t="str">
        <f t="shared" si="607"/>
        <v>zzzz</v>
      </c>
      <c r="L3575" s="19" t="str">
        <f t="shared" si="608"/>
        <v/>
      </c>
      <c r="M3575" s="19" t="str">
        <f t="shared" si="609"/>
        <v/>
      </c>
      <c r="N3575" s="355" t="str">
        <f t="shared" si="610"/>
        <v/>
      </c>
      <c r="O3575" s="355" t="str">
        <f t="shared" si="611"/>
        <v/>
      </c>
      <c r="P3575" s="19" t="str">
        <f t="shared" si="612"/>
        <v/>
      </c>
      <c r="Q3575" s="355">
        <f t="shared" si="613"/>
        <v>890</v>
      </c>
      <c r="R3575" s="355">
        <f t="shared" si="614"/>
        <v>3187</v>
      </c>
      <c r="S3575" s="355">
        <f t="shared" si="615"/>
        <v>3187</v>
      </c>
    </row>
    <row r="3576" spans="1:19" ht="13.5" thickBot="1" x14ac:dyDescent="0.25">
      <c r="I3576" s="19" t="str">
        <f t="shared" si="605"/>
        <v>N</v>
      </c>
      <c r="J3576" s="19" t="str">
        <f t="shared" si="606"/>
        <v>N</v>
      </c>
      <c r="K3576" s="19" t="str">
        <f t="shared" si="607"/>
        <v>zzzz</v>
      </c>
      <c r="L3576" s="19" t="str">
        <f t="shared" si="608"/>
        <v/>
      </c>
      <c r="M3576" s="19" t="str">
        <f t="shared" si="609"/>
        <v/>
      </c>
      <c r="N3576" s="355" t="str">
        <f t="shared" si="610"/>
        <v/>
      </c>
      <c r="O3576" s="355" t="str">
        <f t="shared" si="611"/>
        <v/>
      </c>
      <c r="P3576" s="19" t="str">
        <f t="shared" si="612"/>
        <v/>
      </c>
      <c r="Q3576" s="355">
        <f t="shared" si="613"/>
        <v>891</v>
      </c>
      <c r="R3576" s="355">
        <f t="shared" si="614"/>
        <v>3188</v>
      </c>
      <c r="S3576" s="355">
        <f t="shared" si="615"/>
        <v>3188</v>
      </c>
    </row>
    <row r="3577" spans="1:19" ht="13.5" thickBot="1" x14ac:dyDescent="0.25">
      <c r="I3577" s="19" t="str">
        <f t="shared" si="605"/>
        <v>N</v>
      </c>
      <c r="J3577" s="19" t="str">
        <f t="shared" si="606"/>
        <v>N</v>
      </c>
      <c r="K3577" s="19" t="str">
        <f t="shared" si="607"/>
        <v>zzzz</v>
      </c>
      <c r="L3577" s="19" t="str">
        <f t="shared" si="608"/>
        <v/>
      </c>
      <c r="M3577" s="19" t="str">
        <f t="shared" si="609"/>
        <v/>
      </c>
      <c r="N3577" s="355" t="str">
        <f t="shared" si="610"/>
        <v/>
      </c>
      <c r="O3577" s="355" t="str">
        <f t="shared" si="611"/>
        <v/>
      </c>
      <c r="P3577" s="19" t="str">
        <f t="shared" si="612"/>
        <v/>
      </c>
      <c r="Q3577" s="355">
        <f t="shared" si="613"/>
        <v>892</v>
      </c>
      <c r="R3577" s="355">
        <f t="shared" si="614"/>
        <v>3189</v>
      </c>
      <c r="S3577" s="355">
        <f t="shared" si="615"/>
        <v>3189</v>
      </c>
    </row>
    <row r="3578" spans="1:19" ht="13.5" thickBot="1" x14ac:dyDescent="0.25">
      <c r="I3578" s="19" t="str">
        <f t="shared" si="605"/>
        <v>N</v>
      </c>
      <c r="J3578" s="19" t="str">
        <f t="shared" si="606"/>
        <v>N</v>
      </c>
      <c r="K3578" s="19" t="str">
        <f t="shared" si="607"/>
        <v>zzzz</v>
      </c>
      <c r="L3578" s="19" t="str">
        <f t="shared" si="608"/>
        <v/>
      </c>
      <c r="M3578" s="19" t="str">
        <f t="shared" si="609"/>
        <v/>
      </c>
      <c r="N3578" s="355" t="str">
        <f t="shared" si="610"/>
        <v/>
      </c>
      <c r="O3578" s="355" t="str">
        <f t="shared" si="611"/>
        <v/>
      </c>
      <c r="P3578" s="19" t="str">
        <f t="shared" si="612"/>
        <v/>
      </c>
      <c r="Q3578" s="355">
        <f t="shared" si="613"/>
        <v>893</v>
      </c>
      <c r="R3578" s="355">
        <f t="shared" si="614"/>
        <v>3190</v>
      </c>
      <c r="S3578" s="355">
        <f t="shared" si="615"/>
        <v>3190</v>
      </c>
    </row>
    <row r="3579" spans="1:19" ht="13.5" thickBot="1" x14ac:dyDescent="0.25">
      <c r="I3579" s="19" t="str">
        <f t="shared" si="605"/>
        <v>N</v>
      </c>
      <c r="J3579" s="19" t="str">
        <f t="shared" si="606"/>
        <v>N</v>
      </c>
      <c r="K3579" s="19" t="str">
        <f t="shared" si="607"/>
        <v>zzzz</v>
      </c>
      <c r="L3579" s="19" t="str">
        <f t="shared" si="608"/>
        <v/>
      </c>
      <c r="M3579" s="19" t="str">
        <f t="shared" si="609"/>
        <v/>
      </c>
      <c r="N3579" s="355" t="str">
        <f t="shared" si="610"/>
        <v/>
      </c>
      <c r="O3579" s="355" t="str">
        <f t="shared" si="611"/>
        <v/>
      </c>
      <c r="P3579" s="19" t="str">
        <f t="shared" si="612"/>
        <v/>
      </c>
      <c r="Q3579" s="355">
        <f t="shared" si="613"/>
        <v>894</v>
      </c>
      <c r="R3579" s="355">
        <f t="shared" si="614"/>
        <v>3191</v>
      </c>
      <c r="S3579" s="355">
        <f t="shared" si="615"/>
        <v>3191</v>
      </c>
    </row>
    <row r="3580" spans="1:19" ht="12.75" customHeight="1" thickBot="1" x14ac:dyDescent="0.25">
      <c r="I3580" s="19" t="str">
        <f t="shared" si="605"/>
        <v>N</v>
      </c>
      <c r="J3580" s="19" t="str">
        <f t="shared" si="606"/>
        <v>N</v>
      </c>
      <c r="K3580" s="19" t="str">
        <f t="shared" si="607"/>
        <v>zzzz</v>
      </c>
      <c r="L3580" s="19" t="str">
        <f t="shared" si="608"/>
        <v/>
      </c>
      <c r="M3580" s="19" t="str">
        <f t="shared" si="609"/>
        <v/>
      </c>
      <c r="N3580" s="355" t="str">
        <f t="shared" si="610"/>
        <v/>
      </c>
      <c r="O3580" s="355" t="str">
        <f t="shared" si="611"/>
        <v/>
      </c>
      <c r="P3580" s="19" t="str">
        <f t="shared" si="612"/>
        <v/>
      </c>
      <c r="Q3580" s="355">
        <f t="shared" si="613"/>
        <v>895</v>
      </c>
      <c r="R3580" s="355">
        <f t="shared" si="614"/>
        <v>3192</v>
      </c>
      <c r="S3580" s="355">
        <f t="shared" si="615"/>
        <v>3192</v>
      </c>
    </row>
    <row r="3581" spans="1:19" ht="12.75" customHeight="1" thickBot="1" x14ac:dyDescent="0.25">
      <c r="I3581" s="19" t="str">
        <f t="shared" si="605"/>
        <v>N</v>
      </c>
      <c r="J3581" s="19" t="str">
        <f t="shared" si="606"/>
        <v>N</v>
      </c>
      <c r="K3581" s="19" t="str">
        <f t="shared" si="607"/>
        <v>zzzz</v>
      </c>
      <c r="L3581" s="19" t="str">
        <f t="shared" si="608"/>
        <v/>
      </c>
      <c r="M3581" s="19" t="str">
        <f t="shared" si="609"/>
        <v/>
      </c>
      <c r="N3581" s="355" t="str">
        <f t="shared" si="610"/>
        <v/>
      </c>
      <c r="O3581" s="355" t="str">
        <f t="shared" si="611"/>
        <v/>
      </c>
      <c r="P3581" s="19" t="str">
        <f t="shared" si="612"/>
        <v/>
      </c>
      <c r="Q3581" s="355">
        <f t="shared" si="613"/>
        <v>896</v>
      </c>
      <c r="R3581" s="355">
        <f t="shared" si="614"/>
        <v>3193</v>
      </c>
      <c r="S3581" s="355">
        <f t="shared" si="615"/>
        <v>3193</v>
      </c>
    </row>
    <row r="3582" spans="1:19" ht="12.75" customHeight="1" thickBot="1" x14ac:dyDescent="0.25">
      <c r="I3582" s="19" t="str">
        <f t="shared" si="605"/>
        <v>N</v>
      </c>
      <c r="J3582" s="19" t="str">
        <f t="shared" si="606"/>
        <v>N</v>
      </c>
      <c r="K3582" s="19" t="str">
        <f t="shared" si="607"/>
        <v>zzzz</v>
      </c>
      <c r="L3582" s="19" t="str">
        <f t="shared" si="608"/>
        <v/>
      </c>
      <c r="M3582" s="19" t="str">
        <f t="shared" si="609"/>
        <v/>
      </c>
      <c r="N3582" s="355" t="str">
        <f t="shared" si="610"/>
        <v/>
      </c>
      <c r="O3582" s="355" t="str">
        <f t="shared" si="611"/>
        <v/>
      </c>
      <c r="P3582" s="19" t="str">
        <f t="shared" si="612"/>
        <v/>
      </c>
      <c r="Q3582" s="355">
        <f t="shared" si="613"/>
        <v>897</v>
      </c>
      <c r="R3582" s="355">
        <f t="shared" si="614"/>
        <v>3194</v>
      </c>
      <c r="S3582" s="355">
        <f t="shared" si="615"/>
        <v>3194</v>
      </c>
    </row>
    <row r="3583" spans="1:19" ht="12.75" customHeight="1" thickBot="1" x14ac:dyDescent="0.25">
      <c r="I3583" s="19" t="str">
        <f t="shared" si="605"/>
        <v>N</v>
      </c>
      <c r="J3583" s="19" t="str">
        <f t="shared" si="606"/>
        <v>N</v>
      </c>
      <c r="K3583" s="19" t="str">
        <f t="shared" si="607"/>
        <v>zzzz</v>
      </c>
      <c r="L3583" s="19" t="str">
        <f t="shared" si="608"/>
        <v/>
      </c>
      <c r="M3583" s="19" t="str">
        <f t="shared" si="609"/>
        <v/>
      </c>
      <c r="N3583" s="355" t="str">
        <f t="shared" si="610"/>
        <v/>
      </c>
      <c r="O3583" s="355" t="str">
        <f t="shared" si="611"/>
        <v/>
      </c>
      <c r="P3583" s="19" t="str">
        <f t="shared" si="612"/>
        <v/>
      </c>
      <c r="Q3583" s="355">
        <f t="shared" si="613"/>
        <v>898</v>
      </c>
      <c r="R3583" s="355">
        <f t="shared" si="614"/>
        <v>3195</v>
      </c>
      <c r="S3583" s="355">
        <f t="shared" si="615"/>
        <v>3195</v>
      </c>
    </row>
    <row r="3584" spans="1:19" ht="12.75" customHeight="1" thickBot="1" x14ac:dyDescent="0.25">
      <c r="I3584" s="19" t="str">
        <f t="shared" si="605"/>
        <v>N</v>
      </c>
      <c r="J3584" s="19" t="str">
        <f t="shared" si="606"/>
        <v>N</v>
      </c>
      <c r="K3584" s="19" t="str">
        <f t="shared" si="607"/>
        <v>zzzz</v>
      </c>
      <c r="L3584" s="19" t="str">
        <f t="shared" si="608"/>
        <v/>
      </c>
      <c r="M3584" s="19" t="str">
        <f t="shared" si="609"/>
        <v/>
      </c>
      <c r="N3584" s="355" t="str">
        <f t="shared" si="610"/>
        <v/>
      </c>
      <c r="O3584" s="355" t="str">
        <f t="shared" si="611"/>
        <v/>
      </c>
      <c r="P3584" s="19" t="str">
        <f t="shared" si="612"/>
        <v/>
      </c>
      <c r="Q3584" s="355">
        <f t="shared" si="613"/>
        <v>899</v>
      </c>
      <c r="R3584" s="355">
        <f t="shared" si="614"/>
        <v>3196</v>
      </c>
      <c r="S3584" s="355">
        <f t="shared" si="615"/>
        <v>3196</v>
      </c>
    </row>
    <row r="3585" spans="9:19" ht="12.75" customHeight="1" thickBot="1" x14ac:dyDescent="0.25">
      <c r="I3585" s="19" t="str">
        <f t="shared" si="605"/>
        <v>N</v>
      </c>
      <c r="J3585" s="19" t="str">
        <f t="shared" si="606"/>
        <v>N</v>
      </c>
      <c r="K3585" s="19" t="str">
        <f t="shared" si="607"/>
        <v>zzzz</v>
      </c>
      <c r="L3585" s="19" t="str">
        <f t="shared" si="608"/>
        <v/>
      </c>
      <c r="M3585" s="19" t="str">
        <f t="shared" si="609"/>
        <v/>
      </c>
      <c r="N3585" s="355" t="str">
        <f t="shared" si="610"/>
        <v/>
      </c>
      <c r="O3585" s="355" t="str">
        <f t="shared" si="611"/>
        <v/>
      </c>
      <c r="P3585" s="19" t="str">
        <f t="shared" si="612"/>
        <v/>
      </c>
      <c r="Q3585" s="355">
        <f t="shared" si="613"/>
        <v>900</v>
      </c>
      <c r="R3585" s="355">
        <f t="shared" si="614"/>
        <v>3197</v>
      </c>
      <c r="S3585" s="355">
        <f t="shared" si="615"/>
        <v>3197</v>
      </c>
    </row>
    <row r="3586" spans="9:19" ht="12.75" customHeight="1" thickBot="1" x14ac:dyDescent="0.25">
      <c r="I3586" s="19" t="str">
        <f t="shared" ref="I3586:I3600" si="616">IF((LEN(A3586)&gt;2),"J","N")</f>
        <v>N</v>
      </c>
      <c r="J3586" s="19" t="str">
        <f t="shared" ref="J3586:J3600" si="617">IF((D3586&gt;0),"J","N")</f>
        <v>N</v>
      </c>
      <c r="K3586" s="19" t="str">
        <f t="shared" ref="K3586:K3600" si="618">IF((D3586&gt;0),(MID(D3586,1,2)),"zzzz")</f>
        <v>zzzz</v>
      </c>
      <c r="L3586" s="19" t="str">
        <f t="shared" ref="L3586:L3624" si="619">MID(A3586,1,2)</f>
        <v/>
      </c>
      <c r="M3586" s="19" t="str">
        <f t="shared" ref="M3586:M3600" si="620">MID(A3586,3,1)</f>
        <v/>
      </c>
      <c r="N3586" s="355" t="str">
        <f t="shared" ref="N3586:N3600" si="621">IF(A3586=A3587,"",Q3586)</f>
        <v/>
      </c>
      <c r="O3586" s="355" t="str">
        <f t="shared" ref="O3586:O3600" si="622">IF(D3586=D3587,"",R3586)</f>
        <v/>
      </c>
      <c r="P3586" s="19" t="str">
        <f t="shared" ref="P3586:P3600" si="623">IF(K3586=K3587,"",S3586)</f>
        <v/>
      </c>
      <c r="Q3586" s="355">
        <f t="shared" ref="Q3586:Q3600" si="624">IF(A3586=A3585,Q3585+ 1,1)</f>
        <v>901</v>
      </c>
      <c r="R3586" s="355">
        <f t="shared" ref="R3586:R3600" si="625">IF(D3586=D3585,R3585+ 1,1)</f>
        <v>3198</v>
      </c>
      <c r="S3586" s="355">
        <f t="shared" ref="S3586:S3600" si="626">IF(K3586=K3585,S3585+ 1,1)</f>
        <v>3198</v>
      </c>
    </row>
    <row r="3587" spans="9:19" ht="12.75" customHeight="1" thickBot="1" x14ac:dyDescent="0.25">
      <c r="I3587" s="19" t="str">
        <f t="shared" si="616"/>
        <v>N</v>
      </c>
      <c r="J3587" s="19" t="str">
        <f t="shared" si="617"/>
        <v>N</v>
      </c>
      <c r="K3587" s="19" t="str">
        <f t="shared" si="618"/>
        <v>zzzz</v>
      </c>
      <c r="L3587" s="19" t="str">
        <f t="shared" si="619"/>
        <v/>
      </c>
      <c r="M3587" s="19" t="str">
        <f t="shared" si="620"/>
        <v/>
      </c>
      <c r="N3587" s="355" t="str">
        <f t="shared" si="621"/>
        <v/>
      </c>
      <c r="O3587" s="355" t="str">
        <f t="shared" si="622"/>
        <v/>
      </c>
      <c r="P3587" s="19" t="str">
        <f t="shared" si="623"/>
        <v/>
      </c>
      <c r="Q3587" s="355">
        <f t="shared" si="624"/>
        <v>902</v>
      </c>
      <c r="R3587" s="355">
        <f t="shared" si="625"/>
        <v>3199</v>
      </c>
      <c r="S3587" s="355">
        <f t="shared" si="626"/>
        <v>3199</v>
      </c>
    </row>
    <row r="3588" spans="9:19" ht="12.75" customHeight="1" thickBot="1" x14ac:dyDescent="0.25">
      <c r="I3588" s="19" t="str">
        <f t="shared" si="616"/>
        <v>N</v>
      </c>
      <c r="J3588" s="19" t="str">
        <f t="shared" si="617"/>
        <v>N</v>
      </c>
      <c r="K3588" s="19" t="str">
        <f t="shared" si="618"/>
        <v>zzzz</v>
      </c>
      <c r="L3588" s="19" t="str">
        <f t="shared" si="619"/>
        <v/>
      </c>
      <c r="M3588" s="19" t="str">
        <f t="shared" si="620"/>
        <v/>
      </c>
      <c r="N3588" s="355" t="str">
        <f t="shared" si="621"/>
        <v/>
      </c>
      <c r="O3588" s="355" t="str">
        <f t="shared" si="622"/>
        <v/>
      </c>
      <c r="P3588" s="19" t="str">
        <f t="shared" si="623"/>
        <v/>
      </c>
      <c r="Q3588" s="355">
        <f t="shared" si="624"/>
        <v>903</v>
      </c>
      <c r="R3588" s="355">
        <f t="shared" si="625"/>
        <v>3200</v>
      </c>
      <c r="S3588" s="355">
        <f t="shared" si="626"/>
        <v>3200</v>
      </c>
    </row>
    <row r="3589" spans="9:19" ht="12.75" customHeight="1" thickBot="1" x14ac:dyDescent="0.25">
      <c r="I3589" s="19" t="str">
        <f t="shared" si="616"/>
        <v>N</v>
      </c>
      <c r="J3589" s="19" t="str">
        <f t="shared" si="617"/>
        <v>N</v>
      </c>
      <c r="K3589" s="19" t="str">
        <f t="shared" si="618"/>
        <v>zzzz</v>
      </c>
      <c r="L3589" s="19" t="str">
        <f t="shared" si="619"/>
        <v/>
      </c>
      <c r="M3589" s="19" t="str">
        <f t="shared" si="620"/>
        <v/>
      </c>
      <c r="N3589" s="355" t="str">
        <f t="shared" si="621"/>
        <v/>
      </c>
      <c r="O3589" s="355" t="str">
        <f t="shared" si="622"/>
        <v/>
      </c>
      <c r="P3589" s="19" t="str">
        <f t="shared" si="623"/>
        <v/>
      </c>
      <c r="Q3589" s="355">
        <f t="shared" si="624"/>
        <v>904</v>
      </c>
      <c r="R3589" s="355">
        <f t="shared" si="625"/>
        <v>3201</v>
      </c>
      <c r="S3589" s="355">
        <f t="shared" si="626"/>
        <v>3201</v>
      </c>
    </row>
    <row r="3590" spans="9:19" ht="12.75" customHeight="1" thickBot="1" x14ac:dyDescent="0.25">
      <c r="I3590" s="19" t="str">
        <f t="shared" si="616"/>
        <v>N</v>
      </c>
      <c r="J3590" s="19" t="str">
        <f t="shared" si="617"/>
        <v>N</v>
      </c>
      <c r="K3590" s="19" t="str">
        <f t="shared" si="618"/>
        <v>zzzz</v>
      </c>
      <c r="L3590" s="19" t="str">
        <f t="shared" si="619"/>
        <v/>
      </c>
      <c r="M3590" s="19" t="str">
        <f t="shared" si="620"/>
        <v/>
      </c>
      <c r="N3590" s="355" t="str">
        <f t="shared" si="621"/>
        <v/>
      </c>
      <c r="O3590" s="355" t="str">
        <f t="shared" si="622"/>
        <v/>
      </c>
      <c r="P3590" s="19" t="str">
        <f t="shared" si="623"/>
        <v/>
      </c>
      <c r="Q3590" s="355">
        <f t="shared" si="624"/>
        <v>905</v>
      </c>
      <c r="R3590" s="355">
        <f t="shared" si="625"/>
        <v>3202</v>
      </c>
      <c r="S3590" s="355">
        <f t="shared" si="626"/>
        <v>3202</v>
      </c>
    </row>
    <row r="3591" spans="9:19" ht="12.75" customHeight="1" thickBot="1" x14ac:dyDescent="0.25">
      <c r="I3591" s="19" t="str">
        <f t="shared" si="616"/>
        <v>N</v>
      </c>
      <c r="J3591" s="19" t="str">
        <f t="shared" si="617"/>
        <v>N</v>
      </c>
      <c r="K3591" s="19" t="str">
        <f t="shared" si="618"/>
        <v>zzzz</v>
      </c>
      <c r="L3591" s="19" t="str">
        <f t="shared" si="619"/>
        <v/>
      </c>
      <c r="M3591" s="19" t="str">
        <f t="shared" si="620"/>
        <v/>
      </c>
      <c r="N3591" s="355" t="str">
        <f t="shared" si="621"/>
        <v/>
      </c>
      <c r="O3591" s="355" t="str">
        <f t="shared" si="622"/>
        <v/>
      </c>
      <c r="P3591" s="19" t="str">
        <f t="shared" si="623"/>
        <v/>
      </c>
      <c r="Q3591" s="355">
        <f t="shared" si="624"/>
        <v>906</v>
      </c>
      <c r="R3591" s="355">
        <f t="shared" si="625"/>
        <v>3203</v>
      </c>
      <c r="S3591" s="355">
        <f t="shared" si="626"/>
        <v>3203</v>
      </c>
    </row>
    <row r="3592" spans="9:19" ht="12.75" customHeight="1" thickBot="1" x14ac:dyDescent="0.25">
      <c r="I3592" s="19" t="str">
        <f t="shared" si="616"/>
        <v>N</v>
      </c>
      <c r="J3592" s="19" t="str">
        <f t="shared" si="617"/>
        <v>N</v>
      </c>
      <c r="K3592" s="19" t="str">
        <f t="shared" si="618"/>
        <v>zzzz</v>
      </c>
      <c r="L3592" s="19" t="str">
        <f t="shared" si="619"/>
        <v/>
      </c>
      <c r="M3592" s="19" t="str">
        <f t="shared" si="620"/>
        <v/>
      </c>
      <c r="N3592" s="355" t="str">
        <f t="shared" si="621"/>
        <v/>
      </c>
      <c r="O3592" s="355" t="str">
        <f t="shared" si="622"/>
        <v/>
      </c>
      <c r="P3592" s="19" t="str">
        <f t="shared" si="623"/>
        <v/>
      </c>
      <c r="Q3592" s="355">
        <f t="shared" si="624"/>
        <v>907</v>
      </c>
      <c r="R3592" s="355">
        <f t="shared" si="625"/>
        <v>3204</v>
      </c>
      <c r="S3592" s="355">
        <f t="shared" si="626"/>
        <v>3204</v>
      </c>
    </row>
    <row r="3593" spans="9:19" ht="12.75" customHeight="1" thickBot="1" x14ac:dyDescent="0.25">
      <c r="I3593" s="19" t="str">
        <f t="shared" si="616"/>
        <v>N</v>
      </c>
      <c r="J3593" s="19" t="str">
        <f t="shared" si="617"/>
        <v>N</v>
      </c>
      <c r="K3593" s="19" t="str">
        <f t="shared" si="618"/>
        <v>zzzz</v>
      </c>
      <c r="L3593" s="19" t="str">
        <f t="shared" si="619"/>
        <v/>
      </c>
      <c r="M3593" s="19" t="str">
        <f t="shared" si="620"/>
        <v/>
      </c>
      <c r="N3593" s="355" t="str">
        <f t="shared" si="621"/>
        <v/>
      </c>
      <c r="O3593" s="355" t="str">
        <f t="shared" si="622"/>
        <v/>
      </c>
      <c r="P3593" s="19" t="str">
        <f t="shared" si="623"/>
        <v/>
      </c>
      <c r="Q3593" s="355">
        <f t="shared" si="624"/>
        <v>908</v>
      </c>
      <c r="R3593" s="355">
        <f t="shared" si="625"/>
        <v>3205</v>
      </c>
      <c r="S3593" s="355">
        <f t="shared" si="626"/>
        <v>3205</v>
      </c>
    </row>
    <row r="3594" spans="9:19" ht="12.75" customHeight="1" thickBot="1" x14ac:dyDescent="0.25">
      <c r="I3594" s="19" t="str">
        <f t="shared" si="616"/>
        <v>N</v>
      </c>
      <c r="J3594" s="19" t="str">
        <f t="shared" si="617"/>
        <v>N</v>
      </c>
      <c r="K3594" s="19" t="str">
        <f t="shared" si="618"/>
        <v>zzzz</v>
      </c>
      <c r="L3594" s="19" t="str">
        <f t="shared" si="619"/>
        <v/>
      </c>
      <c r="M3594" s="19" t="str">
        <f t="shared" si="620"/>
        <v/>
      </c>
      <c r="N3594" s="355" t="str">
        <f t="shared" si="621"/>
        <v/>
      </c>
      <c r="O3594" s="355" t="str">
        <f t="shared" si="622"/>
        <v/>
      </c>
      <c r="P3594" s="19" t="str">
        <f t="shared" si="623"/>
        <v/>
      </c>
      <c r="Q3594" s="355">
        <f t="shared" si="624"/>
        <v>909</v>
      </c>
      <c r="R3594" s="355">
        <f t="shared" si="625"/>
        <v>3206</v>
      </c>
      <c r="S3594" s="355">
        <f t="shared" si="626"/>
        <v>3206</v>
      </c>
    </row>
    <row r="3595" spans="9:19" ht="12.75" customHeight="1" thickBot="1" x14ac:dyDescent="0.25">
      <c r="I3595" s="19" t="str">
        <f t="shared" si="616"/>
        <v>N</v>
      </c>
      <c r="J3595" s="19" t="str">
        <f t="shared" si="617"/>
        <v>N</v>
      </c>
      <c r="K3595" s="19" t="str">
        <f t="shared" si="618"/>
        <v>zzzz</v>
      </c>
      <c r="L3595" s="19" t="str">
        <f t="shared" si="619"/>
        <v/>
      </c>
      <c r="M3595" s="19" t="str">
        <f t="shared" si="620"/>
        <v/>
      </c>
      <c r="N3595" s="355" t="str">
        <f t="shared" si="621"/>
        <v/>
      </c>
      <c r="O3595" s="355" t="str">
        <f t="shared" si="622"/>
        <v/>
      </c>
      <c r="P3595" s="19" t="str">
        <f t="shared" si="623"/>
        <v/>
      </c>
      <c r="Q3595" s="355">
        <f t="shared" si="624"/>
        <v>910</v>
      </c>
      <c r="R3595" s="355">
        <f t="shared" si="625"/>
        <v>3207</v>
      </c>
      <c r="S3595" s="355">
        <f t="shared" si="626"/>
        <v>3207</v>
      </c>
    </row>
    <row r="3596" spans="9:19" ht="12.75" customHeight="1" thickBot="1" x14ac:dyDescent="0.25">
      <c r="I3596" s="19" t="str">
        <f t="shared" si="616"/>
        <v>N</v>
      </c>
      <c r="J3596" s="19" t="str">
        <f t="shared" si="617"/>
        <v>N</v>
      </c>
      <c r="K3596" s="19" t="str">
        <f t="shared" si="618"/>
        <v>zzzz</v>
      </c>
      <c r="L3596" s="19" t="str">
        <f t="shared" si="619"/>
        <v/>
      </c>
      <c r="M3596" s="19" t="str">
        <f t="shared" si="620"/>
        <v/>
      </c>
      <c r="N3596" s="355" t="str">
        <f t="shared" si="621"/>
        <v/>
      </c>
      <c r="O3596" s="355" t="str">
        <f t="shared" si="622"/>
        <v/>
      </c>
      <c r="P3596" s="19" t="str">
        <f t="shared" si="623"/>
        <v/>
      </c>
      <c r="Q3596" s="355">
        <f t="shared" si="624"/>
        <v>911</v>
      </c>
      <c r="R3596" s="355">
        <f t="shared" si="625"/>
        <v>3208</v>
      </c>
      <c r="S3596" s="355">
        <f t="shared" si="626"/>
        <v>3208</v>
      </c>
    </row>
    <row r="3597" spans="9:19" ht="12.75" customHeight="1" thickBot="1" x14ac:dyDescent="0.25">
      <c r="I3597" s="19" t="str">
        <f t="shared" si="616"/>
        <v>N</v>
      </c>
      <c r="J3597" s="19" t="str">
        <f t="shared" si="617"/>
        <v>N</v>
      </c>
      <c r="K3597" s="19" t="str">
        <f t="shared" si="618"/>
        <v>zzzz</v>
      </c>
      <c r="L3597" s="19" t="str">
        <f t="shared" si="619"/>
        <v/>
      </c>
      <c r="M3597" s="19" t="str">
        <f t="shared" si="620"/>
        <v/>
      </c>
      <c r="N3597" s="355" t="str">
        <f t="shared" si="621"/>
        <v/>
      </c>
      <c r="O3597" s="355" t="str">
        <f t="shared" si="622"/>
        <v/>
      </c>
      <c r="P3597" s="19" t="str">
        <f t="shared" si="623"/>
        <v/>
      </c>
      <c r="Q3597" s="355">
        <f t="shared" si="624"/>
        <v>912</v>
      </c>
      <c r="R3597" s="355">
        <f t="shared" si="625"/>
        <v>3209</v>
      </c>
      <c r="S3597" s="355">
        <f t="shared" si="626"/>
        <v>3209</v>
      </c>
    </row>
    <row r="3598" spans="9:19" ht="12.75" customHeight="1" thickBot="1" x14ac:dyDescent="0.25">
      <c r="I3598" s="19" t="str">
        <f t="shared" si="616"/>
        <v>N</v>
      </c>
      <c r="J3598" s="19" t="str">
        <f t="shared" si="617"/>
        <v>N</v>
      </c>
      <c r="K3598" s="19" t="str">
        <f t="shared" si="618"/>
        <v>zzzz</v>
      </c>
      <c r="L3598" s="19" t="str">
        <f t="shared" si="619"/>
        <v/>
      </c>
      <c r="M3598" s="19" t="str">
        <f t="shared" si="620"/>
        <v/>
      </c>
      <c r="N3598" s="355" t="str">
        <f t="shared" si="621"/>
        <v/>
      </c>
      <c r="O3598" s="355" t="str">
        <f t="shared" si="622"/>
        <v/>
      </c>
      <c r="P3598" s="19" t="str">
        <f t="shared" si="623"/>
        <v/>
      </c>
      <c r="Q3598" s="355">
        <f t="shared" si="624"/>
        <v>913</v>
      </c>
      <c r="R3598" s="355">
        <f t="shared" si="625"/>
        <v>3210</v>
      </c>
      <c r="S3598" s="355">
        <f t="shared" si="626"/>
        <v>3210</v>
      </c>
    </row>
    <row r="3599" spans="9:19" ht="12.75" customHeight="1" thickBot="1" x14ac:dyDescent="0.25">
      <c r="I3599" s="19" t="str">
        <f t="shared" si="616"/>
        <v>N</v>
      </c>
      <c r="J3599" s="19" t="str">
        <f t="shared" si="617"/>
        <v>N</v>
      </c>
      <c r="K3599" s="19" t="str">
        <f t="shared" si="618"/>
        <v>zzzz</v>
      </c>
      <c r="L3599" s="19" t="str">
        <f t="shared" si="619"/>
        <v/>
      </c>
      <c r="M3599" s="19" t="str">
        <f t="shared" si="620"/>
        <v/>
      </c>
      <c r="N3599" s="355" t="str">
        <f t="shared" si="621"/>
        <v/>
      </c>
      <c r="O3599" s="355" t="str">
        <f t="shared" si="622"/>
        <v/>
      </c>
      <c r="P3599" s="19" t="str">
        <f t="shared" si="623"/>
        <v/>
      </c>
      <c r="Q3599" s="355">
        <f t="shared" si="624"/>
        <v>914</v>
      </c>
      <c r="R3599" s="355">
        <f t="shared" si="625"/>
        <v>3211</v>
      </c>
      <c r="S3599" s="355">
        <f t="shared" si="626"/>
        <v>3211</v>
      </c>
    </row>
    <row r="3600" spans="9:19" ht="12.75" customHeight="1" thickBot="1" x14ac:dyDescent="0.25">
      <c r="I3600" s="19" t="str">
        <f t="shared" si="616"/>
        <v>N</v>
      </c>
      <c r="J3600" s="19" t="str">
        <f t="shared" si="617"/>
        <v>N</v>
      </c>
      <c r="K3600" s="19" t="str">
        <f t="shared" si="618"/>
        <v>zzzz</v>
      </c>
      <c r="L3600" s="19" t="str">
        <f t="shared" si="619"/>
        <v/>
      </c>
      <c r="M3600" s="19" t="str">
        <f t="shared" si="620"/>
        <v/>
      </c>
      <c r="N3600" s="355" t="str">
        <f t="shared" si="621"/>
        <v/>
      </c>
      <c r="O3600" s="355" t="str">
        <f t="shared" si="622"/>
        <v/>
      </c>
      <c r="P3600" s="19">
        <f t="shared" si="623"/>
        <v>3212</v>
      </c>
      <c r="Q3600" s="355">
        <f t="shared" si="624"/>
        <v>915</v>
      </c>
      <c r="R3600" s="355">
        <f t="shared" si="625"/>
        <v>3212</v>
      </c>
      <c r="S3600" s="355">
        <f t="shared" si="626"/>
        <v>3212</v>
      </c>
    </row>
    <row r="3601" spans="12:12" ht="12.75" customHeight="1" thickBot="1" x14ac:dyDescent="0.25">
      <c r="L3601" s="19" t="str">
        <f t="shared" si="619"/>
        <v/>
      </c>
    </row>
    <row r="3602" spans="12:12" ht="12.75" customHeight="1" thickBot="1" x14ac:dyDescent="0.25">
      <c r="L3602" s="19" t="str">
        <f t="shared" si="619"/>
        <v/>
      </c>
    </row>
    <row r="3603" spans="12:12" ht="12.75" customHeight="1" thickBot="1" x14ac:dyDescent="0.25">
      <c r="L3603" s="19" t="str">
        <f t="shared" si="619"/>
        <v/>
      </c>
    </row>
    <row r="3604" spans="12:12" ht="12.75" customHeight="1" thickBot="1" x14ac:dyDescent="0.25">
      <c r="L3604" s="19" t="str">
        <f t="shared" si="619"/>
        <v/>
      </c>
    </row>
    <row r="3605" spans="12:12" ht="12.75" customHeight="1" thickBot="1" x14ac:dyDescent="0.25">
      <c r="L3605" s="19" t="str">
        <f t="shared" si="619"/>
        <v/>
      </c>
    </row>
    <row r="3606" spans="12:12" ht="12.75" customHeight="1" thickBot="1" x14ac:dyDescent="0.25">
      <c r="L3606" s="19" t="str">
        <f t="shared" si="619"/>
        <v/>
      </c>
    </row>
    <row r="3607" spans="12:12" ht="12.75" customHeight="1" thickBot="1" x14ac:dyDescent="0.25">
      <c r="L3607" s="19" t="str">
        <f t="shared" si="619"/>
        <v/>
      </c>
    </row>
    <row r="3608" spans="12:12" ht="12.75" customHeight="1" thickBot="1" x14ac:dyDescent="0.25">
      <c r="L3608" s="19" t="str">
        <f t="shared" si="619"/>
        <v/>
      </c>
    </row>
    <row r="3609" spans="12:12" ht="12.75" customHeight="1" thickBot="1" x14ac:dyDescent="0.25">
      <c r="L3609" s="19" t="str">
        <f t="shared" si="619"/>
        <v/>
      </c>
    </row>
    <row r="3610" spans="12:12" ht="12.75" customHeight="1" thickBot="1" x14ac:dyDescent="0.25">
      <c r="L3610" s="19" t="str">
        <f t="shared" si="619"/>
        <v/>
      </c>
    </row>
    <row r="3611" spans="12:12" ht="12.75" customHeight="1" thickBot="1" x14ac:dyDescent="0.25">
      <c r="L3611" s="19" t="str">
        <f t="shared" si="619"/>
        <v/>
      </c>
    </row>
    <row r="3612" spans="12:12" ht="12.75" customHeight="1" thickBot="1" x14ac:dyDescent="0.25">
      <c r="L3612" s="19" t="str">
        <f t="shared" si="619"/>
        <v/>
      </c>
    </row>
    <row r="3613" spans="12:12" ht="12.75" customHeight="1" thickBot="1" x14ac:dyDescent="0.25">
      <c r="L3613" s="19" t="str">
        <f t="shared" si="619"/>
        <v/>
      </c>
    </row>
    <row r="3614" spans="12:12" ht="12.75" customHeight="1" thickBot="1" x14ac:dyDescent="0.25">
      <c r="L3614" s="19" t="str">
        <f t="shared" si="619"/>
        <v/>
      </c>
    </row>
    <row r="3615" spans="12:12" ht="12.75" customHeight="1" thickBot="1" x14ac:dyDescent="0.25">
      <c r="L3615" s="19" t="str">
        <f t="shared" si="619"/>
        <v/>
      </c>
    </row>
    <row r="3616" spans="12:12" ht="12.75" customHeight="1" thickBot="1" x14ac:dyDescent="0.25">
      <c r="L3616" s="19" t="str">
        <f t="shared" si="619"/>
        <v/>
      </c>
    </row>
    <row r="3617" spans="12:12" ht="12.75" customHeight="1" thickBot="1" x14ac:dyDescent="0.25">
      <c r="L3617" s="19" t="str">
        <f t="shared" si="619"/>
        <v/>
      </c>
    </row>
    <row r="3618" spans="12:12" ht="12.75" customHeight="1" thickBot="1" x14ac:dyDescent="0.25">
      <c r="L3618" s="19" t="str">
        <f t="shared" si="619"/>
        <v/>
      </c>
    </row>
    <row r="3619" spans="12:12" ht="12.75" customHeight="1" thickBot="1" x14ac:dyDescent="0.25">
      <c r="L3619" s="19" t="str">
        <f t="shared" si="619"/>
        <v/>
      </c>
    </row>
    <row r="3620" spans="12:12" ht="12.75" customHeight="1" thickBot="1" x14ac:dyDescent="0.25">
      <c r="L3620" s="19" t="str">
        <f t="shared" si="619"/>
        <v/>
      </c>
    </row>
    <row r="3621" spans="12:12" ht="12.75" customHeight="1" thickBot="1" x14ac:dyDescent="0.25">
      <c r="L3621" s="19" t="str">
        <f t="shared" si="619"/>
        <v/>
      </c>
    </row>
    <row r="3622" spans="12:12" ht="12.75" customHeight="1" thickBot="1" x14ac:dyDescent="0.25">
      <c r="L3622" s="19" t="str">
        <f t="shared" si="619"/>
        <v/>
      </c>
    </row>
    <row r="3623" spans="12:12" ht="12.75" customHeight="1" thickBot="1" x14ac:dyDescent="0.25">
      <c r="L3623" s="19" t="str">
        <f t="shared" si="619"/>
        <v/>
      </c>
    </row>
    <row r="3624" spans="12:12" ht="12.75" customHeight="1" thickBot="1" x14ac:dyDescent="0.25">
      <c r="L3624" s="19" t="str">
        <f t="shared" si="619"/>
        <v/>
      </c>
    </row>
  </sheetData>
  <autoFilter ref="A1:T3624" xr:uid="{74FA9E5B-8650-4B5A-94E1-481E40F66DE6}"/>
  <sortState xmlns:xlrd2="http://schemas.microsoft.com/office/spreadsheetml/2017/richdata2" ref="A2:S3624">
    <sortCondition ref="J2:J3624"/>
    <sortCondition ref="I2:I3624"/>
    <sortCondition ref="M2:M3624"/>
    <sortCondition ref="D2:D3624"/>
    <sortCondition ref="A2:A3624"/>
    <sortCondition ref="F2:F3624"/>
  </sortState>
  <phoneticPr fontId="10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521F-942A-4AF5-9D8A-0AAF422430A8}">
  <dimension ref="A1"/>
  <sheetViews>
    <sheetView workbookViewId="0">
      <selection activeCell="S49" sqref="S49"/>
    </sheetView>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887F-402D-4231-AA88-C285AC5C6753}">
  <dimension ref="A1:AK688"/>
  <sheetViews>
    <sheetView zoomScale="90" zoomScaleNormal="90" workbookViewId="0">
      <pane xSplit="2" ySplit="3" topLeftCell="C387" activePane="bottomRight" state="frozen"/>
      <selection pane="topRight" activeCell="E1" sqref="E1"/>
      <selection pane="bottomLeft" activeCell="A5" sqref="A5"/>
      <selection pane="bottomRight" activeCell="B3" sqref="B3:AK408"/>
    </sheetView>
  </sheetViews>
  <sheetFormatPr defaultColWidth="8.85546875" defaultRowHeight="12.75" customHeight="1" x14ac:dyDescent="0.2"/>
  <cols>
    <col min="1" max="1" width="13.5703125" style="43" bestFit="1" customWidth="1"/>
    <col min="2" max="2" width="13.140625" style="43" bestFit="1" customWidth="1"/>
    <col min="3" max="5" width="9.140625" style="114" bestFit="1" customWidth="1"/>
    <col min="6" max="7" width="10.140625" style="114" bestFit="1" customWidth="1"/>
    <col min="8" max="8" width="8.28515625" style="114" bestFit="1" customWidth="1"/>
    <col min="9" max="9" width="4.140625" style="114" bestFit="1" customWidth="1"/>
    <col min="10" max="10" width="5.7109375" style="114" bestFit="1" customWidth="1"/>
    <col min="11" max="11" width="8.28515625" style="114" bestFit="1" customWidth="1"/>
    <col min="12" max="12" width="4.140625" style="114" bestFit="1" customWidth="1"/>
    <col min="13" max="13" width="5.7109375" style="114" bestFit="1" customWidth="1"/>
    <col min="14" max="14" width="8.140625" style="114" bestFit="1" customWidth="1"/>
    <col min="15" max="15" width="4.140625" style="114" bestFit="1" customWidth="1"/>
    <col min="16" max="16" width="5.7109375" style="114" bestFit="1" customWidth="1"/>
    <col min="17" max="17" width="8.5703125" style="114" bestFit="1" customWidth="1"/>
    <col min="18" max="18" width="4.140625" style="114" bestFit="1" customWidth="1"/>
    <col min="19" max="19" width="5.7109375" style="114" bestFit="1" customWidth="1"/>
    <col min="20" max="20" width="8.28515625" style="114" bestFit="1" customWidth="1"/>
    <col min="21" max="21" width="4.140625" style="114" bestFit="1" customWidth="1"/>
    <col min="22" max="22" width="5.7109375" style="114" bestFit="1" customWidth="1"/>
    <col min="23" max="23" width="8.28515625" style="114" bestFit="1" customWidth="1"/>
    <col min="24" max="25" width="4.140625" style="114" bestFit="1" customWidth="1"/>
    <col min="26" max="26" width="8.42578125" style="114" bestFit="1" customWidth="1"/>
    <col min="27" max="27" width="4.140625" style="114" bestFit="1" customWidth="1"/>
    <col min="28" max="28" width="5.7109375" style="114" bestFit="1" customWidth="1"/>
    <col min="29" max="29" width="8.42578125" style="114" bestFit="1" customWidth="1"/>
    <col min="30" max="31" width="5.7109375" style="114" bestFit="1" customWidth="1"/>
    <col min="32" max="32" width="8.140625" style="114" bestFit="1" customWidth="1"/>
    <col min="33" max="33" width="4.140625" style="114" bestFit="1" customWidth="1"/>
    <col min="34" max="34" width="5.7109375" style="114" bestFit="1" customWidth="1"/>
    <col min="35" max="35" width="8.140625" style="114" bestFit="1" customWidth="1"/>
    <col min="36" max="36" width="4.140625" style="114" bestFit="1" customWidth="1"/>
    <col min="37" max="37" width="5.7109375" style="114" bestFit="1" customWidth="1"/>
    <col min="38" max="16384" width="8.85546875" style="114"/>
  </cols>
  <sheetData>
    <row r="1" spans="1:37" s="119" customFormat="1" ht="64.5" thickBot="1" x14ac:dyDescent="0.25">
      <c r="A1" s="116" t="s">
        <v>1172</v>
      </c>
      <c r="B1" s="116" t="s">
        <v>1173</v>
      </c>
      <c r="C1" s="616" t="s">
        <v>2302</v>
      </c>
      <c r="D1" s="616" t="s">
        <v>2302</v>
      </c>
      <c r="E1" s="616" t="s">
        <v>2302</v>
      </c>
      <c r="F1" s="617" t="s">
        <v>2303</v>
      </c>
      <c r="G1" s="617" t="s">
        <v>2303</v>
      </c>
      <c r="H1" s="118" t="s">
        <v>6</v>
      </c>
      <c r="I1" s="117"/>
      <c r="J1" s="117"/>
      <c r="K1" s="118" t="s">
        <v>7</v>
      </c>
      <c r="L1" s="117"/>
      <c r="M1" s="117"/>
      <c r="N1" s="118" t="s">
        <v>8</v>
      </c>
      <c r="O1" s="117"/>
      <c r="P1" s="117"/>
      <c r="Q1" s="118" t="s">
        <v>16</v>
      </c>
      <c r="R1" s="117"/>
      <c r="S1" s="117"/>
      <c r="T1" s="118" t="s">
        <v>9</v>
      </c>
      <c r="U1" s="117"/>
      <c r="V1" s="117"/>
      <c r="W1" s="118" t="s">
        <v>10</v>
      </c>
      <c r="X1" s="117"/>
      <c r="Y1" s="117"/>
      <c r="Z1" s="118" t="s">
        <v>11</v>
      </c>
      <c r="AA1" s="117"/>
      <c r="AB1" s="117"/>
      <c r="AC1" s="118" t="s">
        <v>15</v>
      </c>
      <c r="AD1" s="117"/>
      <c r="AE1" s="117"/>
      <c r="AF1" s="118" t="s">
        <v>12</v>
      </c>
      <c r="AG1" s="117"/>
      <c r="AH1" s="117"/>
      <c r="AI1" s="118" t="s">
        <v>13</v>
      </c>
      <c r="AJ1" s="117"/>
      <c r="AK1" s="117"/>
    </row>
    <row r="2" spans="1:37" s="6" customFormat="1" ht="12.75" customHeight="1" thickBot="1" x14ac:dyDescent="0.25">
      <c r="A2" s="120" t="s">
        <v>1082</v>
      </c>
      <c r="B2" s="120" t="s">
        <v>1082</v>
      </c>
      <c r="C2" s="107" t="s">
        <v>3</v>
      </c>
      <c r="D2" s="107" t="s">
        <v>1</v>
      </c>
      <c r="E2" s="107" t="s">
        <v>2</v>
      </c>
      <c r="F2" s="117" t="s">
        <v>1206</v>
      </c>
      <c r="G2" s="117" t="s">
        <v>1246</v>
      </c>
      <c r="H2" s="118" t="s">
        <v>3</v>
      </c>
      <c r="I2" s="121" t="s">
        <v>1</v>
      </c>
      <c r="J2" s="121" t="s">
        <v>2</v>
      </c>
      <c r="K2" s="118" t="s">
        <v>3</v>
      </c>
      <c r="L2" s="121" t="s">
        <v>1</v>
      </c>
      <c r="M2" s="121" t="s">
        <v>2</v>
      </c>
      <c r="N2" s="118" t="s">
        <v>3</v>
      </c>
      <c r="O2" s="121" t="s">
        <v>1</v>
      </c>
      <c r="P2" s="121" t="s">
        <v>2</v>
      </c>
      <c r="Q2" s="118" t="s">
        <v>3</v>
      </c>
      <c r="R2" s="121" t="s">
        <v>1</v>
      </c>
      <c r="S2" s="121" t="s">
        <v>2</v>
      </c>
      <c r="T2" s="118" t="s">
        <v>3</v>
      </c>
      <c r="U2" s="121" t="s">
        <v>1</v>
      </c>
      <c r="V2" s="121" t="s">
        <v>2</v>
      </c>
      <c r="W2" s="118" t="s">
        <v>3</v>
      </c>
      <c r="X2" s="121" t="s">
        <v>1</v>
      </c>
      <c r="Y2" s="121" t="s">
        <v>2</v>
      </c>
      <c r="Z2" s="118" t="s">
        <v>3</v>
      </c>
      <c r="AA2" s="121" t="s">
        <v>1</v>
      </c>
      <c r="AB2" s="121" t="s">
        <v>2</v>
      </c>
      <c r="AC2" s="118" t="s">
        <v>3</v>
      </c>
      <c r="AD2" s="121" t="s">
        <v>1</v>
      </c>
      <c r="AE2" s="121" t="s">
        <v>2</v>
      </c>
      <c r="AF2" s="118" t="s">
        <v>3</v>
      </c>
      <c r="AG2" s="121" t="s">
        <v>1</v>
      </c>
      <c r="AH2" s="121" t="s">
        <v>2</v>
      </c>
      <c r="AI2" s="118" t="s">
        <v>3</v>
      </c>
      <c r="AJ2" s="121" t="s">
        <v>1</v>
      </c>
      <c r="AK2" s="121" t="s">
        <v>2</v>
      </c>
    </row>
    <row r="3" spans="1:37" ht="12.75" customHeight="1" thickBot="1" x14ac:dyDescent="0.25">
      <c r="A3" s="63" t="s">
        <v>482</v>
      </c>
      <c r="B3" s="63" t="s">
        <v>17</v>
      </c>
      <c r="C3" s="40">
        <v>28513</v>
      </c>
      <c r="D3" s="40">
        <v>7681</v>
      </c>
      <c r="E3" s="40">
        <v>20832</v>
      </c>
      <c r="F3" s="40"/>
      <c r="G3" s="40"/>
      <c r="H3" s="40">
        <v>1866</v>
      </c>
      <c r="I3" s="40">
        <v>461</v>
      </c>
      <c r="J3" s="40">
        <v>1405</v>
      </c>
      <c r="K3" s="40">
        <v>1764</v>
      </c>
      <c r="L3" s="40">
        <v>552</v>
      </c>
      <c r="M3" s="40">
        <v>1212</v>
      </c>
      <c r="N3" s="40">
        <v>1647</v>
      </c>
      <c r="O3" s="40">
        <v>462</v>
      </c>
      <c r="P3" s="40">
        <v>1185</v>
      </c>
      <c r="Q3" s="40">
        <v>3298</v>
      </c>
      <c r="R3" s="40">
        <v>751</v>
      </c>
      <c r="S3" s="40">
        <v>2547</v>
      </c>
      <c r="T3" s="40">
        <v>3169</v>
      </c>
      <c r="U3" s="40">
        <v>921</v>
      </c>
      <c r="V3" s="40">
        <v>2248</v>
      </c>
      <c r="W3" s="40">
        <v>1764</v>
      </c>
      <c r="X3" s="40">
        <v>724</v>
      </c>
      <c r="Y3" s="40">
        <v>1040</v>
      </c>
      <c r="Z3" s="40">
        <v>2342</v>
      </c>
      <c r="AA3" s="40">
        <v>599</v>
      </c>
      <c r="AB3" s="40">
        <v>1743</v>
      </c>
      <c r="AC3" s="40">
        <v>6436</v>
      </c>
      <c r="AD3" s="40">
        <v>1644</v>
      </c>
      <c r="AE3" s="40">
        <v>4792</v>
      </c>
      <c r="AF3" s="40">
        <v>3237</v>
      </c>
      <c r="AG3" s="40">
        <v>806</v>
      </c>
      <c r="AH3" s="40">
        <v>2431</v>
      </c>
      <c r="AI3" s="40">
        <v>2990</v>
      </c>
      <c r="AJ3" s="40">
        <v>761</v>
      </c>
      <c r="AK3" s="40">
        <v>2229</v>
      </c>
    </row>
    <row r="4" spans="1:37" ht="12.75" customHeight="1" thickBot="1" x14ac:dyDescent="0.25">
      <c r="A4" s="21" t="str">
        <f>VLOOKUP(B4,'Analyse gebruik'!P$4:P$593,1,FALSE)</f>
        <v>AB</v>
      </c>
      <c r="B4" s="1" t="s">
        <v>320</v>
      </c>
      <c r="C4" s="13">
        <v>48</v>
      </c>
      <c r="D4" s="13">
        <v>18</v>
      </c>
      <c r="E4" s="13">
        <v>30</v>
      </c>
      <c r="F4" s="13">
        <v>9</v>
      </c>
      <c r="G4" s="13">
        <v>9</v>
      </c>
      <c r="H4" s="13">
        <v>5</v>
      </c>
      <c r="I4" s="13">
        <v>4</v>
      </c>
      <c r="J4" s="13">
        <v>1</v>
      </c>
      <c r="K4" s="13">
        <v>5</v>
      </c>
      <c r="L4" s="115">
        <v>2</v>
      </c>
      <c r="M4" s="115">
        <v>3</v>
      </c>
      <c r="N4" s="13">
        <v>2</v>
      </c>
      <c r="O4" s="13">
        <v>0</v>
      </c>
      <c r="P4" s="13">
        <v>2</v>
      </c>
      <c r="Q4" s="13">
        <v>2</v>
      </c>
      <c r="R4" s="13">
        <v>1</v>
      </c>
      <c r="S4" s="13">
        <v>1</v>
      </c>
      <c r="T4" s="13">
        <v>9</v>
      </c>
      <c r="U4" s="13">
        <v>4</v>
      </c>
      <c r="V4" s="13">
        <v>5</v>
      </c>
      <c r="W4" s="13">
        <v>2</v>
      </c>
      <c r="X4" s="115">
        <v>1</v>
      </c>
      <c r="Y4" s="115">
        <v>1</v>
      </c>
      <c r="Z4" s="13">
        <v>3</v>
      </c>
      <c r="AA4" s="13">
        <v>3</v>
      </c>
      <c r="AB4" s="13">
        <v>0</v>
      </c>
      <c r="AC4" s="13">
        <v>17</v>
      </c>
      <c r="AD4" s="13">
        <v>3</v>
      </c>
      <c r="AE4" s="13">
        <v>14</v>
      </c>
      <c r="AF4" s="13">
        <v>3</v>
      </c>
      <c r="AG4" s="13">
        <v>0</v>
      </c>
      <c r="AH4" s="13">
        <v>3</v>
      </c>
      <c r="AI4" s="13"/>
      <c r="AJ4" s="13"/>
      <c r="AK4" s="13"/>
    </row>
    <row r="5" spans="1:37" ht="12.75" customHeight="1" thickBot="1" x14ac:dyDescent="0.25">
      <c r="A5" s="21" t="str">
        <f>VLOOKUP(B5,'Analyse gebruik'!P$4:P$593,1,FALSE)</f>
        <v>ABH</v>
      </c>
      <c r="B5" s="1" t="s">
        <v>321</v>
      </c>
      <c r="C5" s="13">
        <v>16</v>
      </c>
      <c r="D5" s="13">
        <v>15</v>
      </c>
      <c r="E5" s="13">
        <v>1</v>
      </c>
      <c r="F5" s="13">
        <v>8</v>
      </c>
      <c r="G5" s="13">
        <v>8</v>
      </c>
      <c r="H5" s="13">
        <v>2</v>
      </c>
      <c r="I5" s="13">
        <v>2</v>
      </c>
      <c r="J5" s="13">
        <v>0</v>
      </c>
      <c r="K5" s="13"/>
      <c r="L5" s="115"/>
      <c r="M5" s="115"/>
      <c r="N5" s="13">
        <v>1</v>
      </c>
      <c r="O5" s="13">
        <v>1</v>
      </c>
      <c r="P5" s="13">
        <v>0</v>
      </c>
      <c r="Q5" s="13">
        <v>1</v>
      </c>
      <c r="R5" s="13">
        <v>1</v>
      </c>
      <c r="S5" s="13">
        <v>0</v>
      </c>
      <c r="T5" s="13">
        <v>2</v>
      </c>
      <c r="U5" s="13">
        <v>2</v>
      </c>
      <c r="V5" s="13">
        <v>0</v>
      </c>
      <c r="W5" s="13"/>
      <c r="X5" s="115"/>
      <c r="Y5" s="115"/>
      <c r="Z5" s="13">
        <v>1</v>
      </c>
      <c r="AA5" s="13">
        <v>0</v>
      </c>
      <c r="AB5" s="13">
        <v>1</v>
      </c>
      <c r="AC5" s="13">
        <v>3</v>
      </c>
      <c r="AD5" s="13">
        <v>3</v>
      </c>
      <c r="AE5" s="13">
        <v>0</v>
      </c>
      <c r="AF5" s="13">
        <v>3</v>
      </c>
      <c r="AG5" s="13">
        <v>3</v>
      </c>
      <c r="AH5" s="13">
        <v>0</v>
      </c>
      <c r="AI5" s="13">
        <v>3</v>
      </c>
      <c r="AJ5" s="13">
        <v>3</v>
      </c>
      <c r="AK5" s="13">
        <v>0</v>
      </c>
    </row>
    <row r="6" spans="1:37" ht="12.75" customHeight="1" thickBot="1" x14ac:dyDescent="0.25">
      <c r="A6" s="21" t="str">
        <f>VLOOKUP(B6,'Analyse gebruik'!P$4:P$593,1,FALSE)</f>
        <v>AC-B</v>
      </c>
      <c r="B6" s="1" t="s">
        <v>31</v>
      </c>
      <c r="C6" s="13">
        <v>67</v>
      </c>
      <c r="D6" s="13">
        <v>16</v>
      </c>
      <c r="E6" s="13">
        <v>51</v>
      </c>
      <c r="F6" s="13">
        <v>9</v>
      </c>
      <c r="G6" s="13">
        <v>8</v>
      </c>
      <c r="H6" s="13">
        <v>6</v>
      </c>
      <c r="I6" s="13">
        <v>2</v>
      </c>
      <c r="J6" s="13">
        <v>4</v>
      </c>
      <c r="K6" s="13">
        <v>9</v>
      </c>
      <c r="L6" s="115">
        <v>2</v>
      </c>
      <c r="M6" s="115">
        <v>7</v>
      </c>
      <c r="N6" s="13">
        <v>3</v>
      </c>
      <c r="O6" s="115">
        <v>1</v>
      </c>
      <c r="P6" s="115">
        <v>2</v>
      </c>
      <c r="Q6" s="13"/>
      <c r="R6" s="115"/>
      <c r="S6" s="115"/>
      <c r="T6" s="13">
        <v>21</v>
      </c>
      <c r="U6" s="13">
        <v>4</v>
      </c>
      <c r="V6" s="13">
        <v>17</v>
      </c>
      <c r="W6" s="13">
        <v>4</v>
      </c>
      <c r="X6" s="13">
        <v>2</v>
      </c>
      <c r="Y6" s="13">
        <v>2</v>
      </c>
      <c r="Z6" s="13">
        <v>0</v>
      </c>
      <c r="AA6" s="115">
        <v>0</v>
      </c>
      <c r="AB6" s="115">
        <v>0</v>
      </c>
      <c r="AC6" s="13">
        <v>8</v>
      </c>
      <c r="AD6" s="13">
        <v>4</v>
      </c>
      <c r="AE6" s="13">
        <v>4</v>
      </c>
      <c r="AF6" s="13">
        <v>14</v>
      </c>
      <c r="AG6" s="13">
        <v>1</v>
      </c>
      <c r="AH6" s="13">
        <v>13</v>
      </c>
      <c r="AI6" s="13">
        <v>2</v>
      </c>
      <c r="AJ6" s="115">
        <v>0</v>
      </c>
      <c r="AK6" s="115">
        <v>2</v>
      </c>
    </row>
    <row r="7" spans="1:37" ht="12.75" customHeight="1" thickBot="1" x14ac:dyDescent="0.25">
      <c r="A7" s="21" t="str">
        <f>VLOOKUP(B7,'Analyse gebruik'!P$4:P$593,1,FALSE)</f>
        <v>AC-CC</v>
      </c>
      <c r="B7" s="1" t="s">
        <v>63</v>
      </c>
      <c r="C7" s="13">
        <v>4</v>
      </c>
      <c r="D7" s="13">
        <v>1</v>
      </c>
      <c r="E7" s="13">
        <v>3</v>
      </c>
      <c r="F7" s="13">
        <v>6</v>
      </c>
      <c r="G7" s="13">
        <v>1</v>
      </c>
      <c r="H7" s="115">
        <v>0</v>
      </c>
      <c r="I7" s="115">
        <v>0</v>
      </c>
      <c r="J7" s="115">
        <v>0</v>
      </c>
      <c r="K7" s="115"/>
      <c r="L7" s="115"/>
      <c r="M7" s="115"/>
      <c r="N7" s="115">
        <v>0</v>
      </c>
      <c r="O7" s="115">
        <v>0</v>
      </c>
      <c r="P7" s="115">
        <v>0</v>
      </c>
      <c r="Q7" s="115"/>
      <c r="R7" s="115"/>
      <c r="S7" s="115"/>
      <c r="T7" s="115">
        <v>0</v>
      </c>
      <c r="U7" s="13">
        <v>0</v>
      </c>
      <c r="V7" s="13">
        <v>0</v>
      </c>
      <c r="W7" s="115"/>
      <c r="X7" s="115"/>
      <c r="Y7" s="115"/>
      <c r="Z7" s="115">
        <v>0</v>
      </c>
      <c r="AA7" s="115">
        <v>0</v>
      </c>
      <c r="AB7" s="115">
        <v>0</v>
      </c>
      <c r="AC7" s="115">
        <v>0</v>
      </c>
      <c r="AD7" s="13">
        <v>0</v>
      </c>
      <c r="AE7" s="13">
        <v>0</v>
      </c>
      <c r="AF7" s="115">
        <v>4</v>
      </c>
      <c r="AG7" s="115">
        <v>1</v>
      </c>
      <c r="AH7" s="115">
        <v>3</v>
      </c>
      <c r="AI7" s="115"/>
      <c r="AJ7" s="115"/>
      <c r="AK7" s="115"/>
    </row>
    <row r="8" spans="1:37" ht="12.75" customHeight="1" thickBot="1" x14ac:dyDescent="0.25">
      <c r="A8" s="21" t="str">
        <f>VLOOKUP(B8,'Analyse gebruik'!P$4:P$593,1,FALSE)</f>
        <v>AC-HB</v>
      </c>
      <c r="B8" s="1" t="s">
        <v>1152</v>
      </c>
      <c r="C8" s="13">
        <v>2</v>
      </c>
      <c r="D8" s="13">
        <v>0</v>
      </c>
      <c r="E8" s="13">
        <v>2</v>
      </c>
      <c r="F8" s="13">
        <v>6</v>
      </c>
      <c r="G8" s="13">
        <v>1</v>
      </c>
      <c r="H8" s="115">
        <v>0</v>
      </c>
      <c r="I8" s="115">
        <v>0</v>
      </c>
      <c r="J8" s="115">
        <v>0</v>
      </c>
      <c r="K8" s="115"/>
      <c r="L8" s="115"/>
      <c r="M8" s="115"/>
      <c r="N8" s="115">
        <v>0</v>
      </c>
      <c r="O8" s="115">
        <v>0</v>
      </c>
      <c r="P8" s="115">
        <v>0</v>
      </c>
      <c r="Q8" s="115"/>
      <c r="R8" s="115"/>
      <c r="S8" s="115"/>
      <c r="T8" s="115">
        <v>0</v>
      </c>
      <c r="U8" s="115">
        <v>0</v>
      </c>
      <c r="V8" s="115">
        <v>0</v>
      </c>
      <c r="W8" s="115"/>
      <c r="X8" s="115"/>
      <c r="Y8" s="115"/>
      <c r="Z8" s="115">
        <v>0</v>
      </c>
      <c r="AA8" s="115">
        <v>0</v>
      </c>
      <c r="AB8" s="115">
        <v>0</v>
      </c>
      <c r="AC8" s="115">
        <v>0</v>
      </c>
      <c r="AD8" s="13">
        <v>0</v>
      </c>
      <c r="AE8" s="13">
        <v>0</v>
      </c>
      <c r="AF8" s="115">
        <v>2</v>
      </c>
      <c r="AG8" s="115">
        <v>0</v>
      </c>
      <c r="AH8" s="115">
        <v>2</v>
      </c>
      <c r="AI8" s="115"/>
      <c r="AJ8" s="115"/>
      <c r="AK8" s="115"/>
    </row>
    <row r="9" spans="1:37" ht="12.75" customHeight="1" thickBot="1" x14ac:dyDescent="0.25">
      <c r="A9" s="21" t="str">
        <f>VLOOKUP(B9,'Analyse gebruik'!P$4:P$593,1,FALSE)</f>
        <v>AFO</v>
      </c>
      <c r="B9" s="1" t="s">
        <v>23</v>
      </c>
      <c r="C9" s="13">
        <v>2</v>
      </c>
      <c r="D9" s="13">
        <v>2</v>
      </c>
      <c r="E9" s="13">
        <v>0</v>
      </c>
      <c r="F9" s="13">
        <v>6</v>
      </c>
      <c r="G9" s="13">
        <v>1</v>
      </c>
      <c r="H9" s="13">
        <v>0</v>
      </c>
      <c r="I9" s="13">
        <v>0</v>
      </c>
      <c r="J9" s="13">
        <v>0</v>
      </c>
      <c r="K9" s="13"/>
      <c r="L9" s="115"/>
      <c r="M9" s="115"/>
      <c r="N9" s="13">
        <v>0</v>
      </c>
      <c r="O9" s="115">
        <v>0</v>
      </c>
      <c r="P9" s="115">
        <v>0</v>
      </c>
      <c r="Q9" s="13"/>
      <c r="R9" s="115"/>
      <c r="S9" s="115"/>
      <c r="T9" s="13">
        <v>2</v>
      </c>
      <c r="U9" s="13">
        <v>2</v>
      </c>
      <c r="V9" s="13">
        <v>0</v>
      </c>
      <c r="W9" s="13"/>
      <c r="X9" s="115"/>
      <c r="Y9" s="115"/>
      <c r="Z9" s="13">
        <v>0</v>
      </c>
      <c r="AA9" s="115">
        <v>0</v>
      </c>
      <c r="AB9" s="115">
        <v>0</v>
      </c>
      <c r="AC9" s="13">
        <v>0</v>
      </c>
      <c r="AD9" s="13">
        <v>0</v>
      </c>
      <c r="AE9" s="13">
        <v>0</v>
      </c>
      <c r="AF9" s="13">
        <v>0</v>
      </c>
      <c r="AG9" s="115">
        <v>0</v>
      </c>
      <c r="AH9" s="115">
        <v>0</v>
      </c>
      <c r="AI9" s="13"/>
      <c r="AJ9" s="115"/>
      <c r="AK9" s="115"/>
    </row>
    <row r="10" spans="1:37" ht="12.75" customHeight="1" thickBot="1" x14ac:dyDescent="0.25">
      <c r="A10" s="21" t="str">
        <f>VLOOKUP(B10,'Analyse gebruik'!P$4:P$593,1,FALSE)</f>
        <v>AGS</v>
      </c>
      <c r="B10" s="1" t="s">
        <v>154</v>
      </c>
      <c r="C10" s="13">
        <v>91</v>
      </c>
      <c r="D10" s="13">
        <v>32</v>
      </c>
      <c r="E10" s="13">
        <v>59</v>
      </c>
      <c r="F10" s="13">
        <v>10</v>
      </c>
      <c r="G10" s="13">
        <v>10</v>
      </c>
      <c r="H10" s="115">
        <v>5</v>
      </c>
      <c r="I10" s="115">
        <v>4</v>
      </c>
      <c r="J10" s="115">
        <v>1</v>
      </c>
      <c r="K10" s="115">
        <v>13</v>
      </c>
      <c r="L10" s="115">
        <v>1</v>
      </c>
      <c r="M10" s="115">
        <v>12</v>
      </c>
      <c r="N10" s="115">
        <v>8</v>
      </c>
      <c r="O10" s="115">
        <v>4</v>
      </c>
      <c r="P10" s="115">
        <v>4</v>
      </c>
      <c r="Q10" s="115">
        <v>5</v>
      </c>
      <c r="R10" s="115">
        <v>2</v>
      </c>
      <c r="S10" s="115">
        <v>3</v>
      </c>
      <c r="T10" s="115">
        <v>12</v>
      </c>
      <c r="U10" s="115">
        <v>4</v>
      </c>
      <c r="V10" s="115">
        <v>8</v>
      </c>
      <c r="W10" s="115">
        <v>4</v>
      </c>
      <c r="X10" s="115">
        <v>3</v>
      </c>
      <c r="Y10" s="115">
        <v>1</v>
      </c>
      <c r="Z10" s="115">
        <v>7</v>
      </c>
      <c r="AA10" s="115">
        <v>3</v>
      </c>
      <c r="AB10" s="115">
        <v>4</v>
      </c>
      <c r="AC10" s="115">
        <v>14</v>
      </c>
      <c r="AD10" s="13">
        <v>4</v>
      </c>
      <c r="AE10" s="13">
        <v>10</v>
      </c>
      <c r="AF10" s="115">
        <v>18</v>
      </c>
      <c r="AG10" s="13">
        <v>3</v>
      </c>
      <c r="AH10" s="13">
        <v>15</v>
      </c>
      <c r="AI10" s="115">
        <v>5</v>
      </c>
      <c r="AJ10" s="115">
        <v>4</v>
      </c>
      <c r="AK10" s="115">
        <v>1</v>
      </c>
    </row>
    <row r="11" spans="1:37" ht="12.75" customHeight="1" thickBot="1" x14ac:dyDescent="0.25">
      <c r="A11" s="21" t="str">
        <f>VLOOKUP(B11,'Analyse gebruik'!P$4:P$593,1,FALSE)</f>
        <v>AGS-NA</v>
      </c>
      <c r="B11" s="1" t="s">
        <v>998</v>
      </c>
      <c r="C11" s="13">
        <v>11</v>
      </c>
      <c r="D11" s="13">
        <v>0</v>
      </c>
      <c r="E11" s="13">
        <v>11</v>
      </c>
      <c r="F11" s="13">
        <v>6</v>
      </c>
      <c r="G11" s="13">
        <v>1</v>
      </c>
      <c r="H11" s="115">
        <v>0</v>
      </c>
      <c r="I11" s="115">
        <v>0</v>
      </c>
      <c r="J11" s="115">
        <v>0</v>
      </c>
      <c r="K11" s="115"/>
      <c r="L11" s="115"/>
      <c r="M11" s="115"/>
      <c r="N11" s="115">
        <v>0</v>
      </c>
      <c r="O11" s="115">
        <v>0</v>
      </c>
      <c r="P11" s="115">
        <v>0</v>
      </c>
      <c r="Q11" s="115"/>
      <c r="R11" s="13"/>
      <c r="S11" s="13"/>
      <c r="T11" s="115">
        <v>0</v>
      </c>
      <c r="U11" s="13">
        <v>0</v>
      </c>
      <c r="V11" s="13">
        <v>0</v>
      </c>
      <c r="W11" s="115"/>
      <c r="X11" s="115"/>
      <c r="Y11" s="115"/>
      <c r="Z11" s="115">
        <v>0</v>
      </c>
      <c r="AA11" s="115">
        <v>0</v>
      </c>
      <c r="AB11" s="115">
        <v>0</v>
      </c>
      <c r="AC11" s="115">
        <v>11</v>
      </c>
      <c r="AD11" s="13">
        <v>0</v>
      </c>
      <c r="AE11" s="13">
        <v>11</v>
      </c>
      <c r="AF11" s="115">
        <v>0</v>
      </c>
      <c r="AG11" s="115">
        <v>0</v>
      </c>
      <c r="AH11" s="115">
        <v>0</v>
      </c>
      <c r="AI11" s="115"/>
      <c r="AJ11" s="115"/>
      <c r="AK11" s="115"/>
    </row>
    <row r="12" spans="1:37" ht="12.75" customHeight="1" thickBot="1" x14ac:dyDescent="0.25">
      <c r="A12" s="21" t="str">
        <f>VLOOKUP(B12,'Analyse gebruik'!P$4:P$593,1,FALSE)</f>
        <v>AGS-ROT</v>
      </c>
      <c r="B12" s="1" t="s">
        <v>58</v>
      </c>
      <c r="C12" s="13">
        <v>24</v>
      </c>
      <c r="D12" s="13">
        <v>2</v>
      </c>
      <c r="E12" s="13">
        <v>22</v>
      </c>
      <c r="F12" s="13">
        <v>7</v>
      </c>
      <c r="G12" s="13">
        <v>6</v>
      </c>
      <c r="H12" s="13">
        <v>1</v>
      </c>
      <c r="I12" s="13">
        <v>0</v>
      </c>
      <c r="J12" s="13">
        <v>1</v>
      </c>
      <c r="K12" s="13"/>
      <c r="L12" s="13"/>
      <c r="M12" s="13"/>
      <c r="N12" s="13">
        <v>4</v>
      </c>
      <c r="O12" s="13">
        <v>0</v>
      </c>
      <c r="P12" s="13">
        <v>4</v>
      </c>
      <c r="Q12" s="13"/>
      <c r="R12" s="13"/>
      <c r="S12" s="13"/>
      <c r="T12" s="13">
        <v>3</v>
      </c>
      <c r="U12" s="13">
        <v>0</v>
      </c>
      <c r="V12" s="13">
        <v>3</v>
      </c>
      <c r="W12" s="13"/>
      <c r="X12" s="115"/>
      <c r="Y12" s="115"/>
      <c r="Z12" s="13">
        <v>0</v>
      </c>
      <c r="AA12" s="13">
        <v>0</v>
      </c>
      <c r="AB12" s="13">
        <v>0</v>
      </c>
      <c r="AC12" s="13">
        <v>1</v>
      </c>
      <c r="AD12" s="13">
        <v>1</v>
      </c>
      <c r="AE12" s="13">
        <v>0</v>
      </c>
      <c r="AF12" s="13">
        <v>12</v>
      </c>
      <c r="AG12" s="115">
        <v>1</v>
      </c>
      <c r="AH12" s="115">
        <v>11</v>
      </c>
      <c r="AI12" s="13">
        <v>3</v>
      </c>
      <c r="AJ12" s="13">
        <v>0</v>
      </c>
      <c r="AK12" s="13">
        <v>3</v>
      </c>
    </row>
    <row r="13" spans="1:37" ht="12.75" customHeight="1" thickBot="1" x14ac:dyDescent="0.25">
      <c r="A13" s="21" t="str">
        <f>VLOOKUP(B13,'Analyse gebruik'!P$4:P$593,1,FALSE)</f>
        <v>AH</v>
      </c>
      <c r="B13" s="1" t="s">
        <v>326</v>
      </c>
      <c r="C13" s="13">
        <v>56</v>
      </c>
      <c r="D13" s="13">
        <v>30</v>
      </c>
      <c r="E13" s="13">
        <v>26</v>
      </c>
      <c r="F13" s="13">
        <v>10</v>
      </c>
      <c r="G13" s="13">
        <v>10</v>
      </c>
      <c r="H13" s="115">
        <v>6</v>
      </c>
      <c r="I13" s="115">
        <v>2</v>
      </c>
      <c r="J13" s="115">
        <v>4</v>
      </c>
      <c r="K13" s="115">
        <v>3</v>
      </c>
      <c r="L13" s="115">
        <v>1</v>
      </c>
      <c r="M13" s="115">
        <v>2</v>
      </c>
      <c r="N13" s="115">
        <v>3</v>
      </c>
      <c r="O13" s="115">
        <v>1</v>
      </c>
      <c r="P13" s="115">
        <v>2</v>
      </c>
      <c r="Q13" s="115">
        <v>2</v>
      </c>
      <c r="R13" s="115">
        <v>0</v>
      </c>
      <c r="S13" s="115">
        <v>2</v>
      </c>
      <c r="T13" s="115">
        <v>10</v>
      </c>
      <c r="U13" s="115">
        <v>6</v>
      </c>
      <c r="V13" s="115">
        <v>4</v>
      </c>
      <c r="W13" s="115">
        <v>1</v>
      </c>
      <c r="X13" s="115">
        <v>0</v>
      </c>
      <c r="Y13" s="115">
        <v>1</v>
      </c>
      <c r="Z13" s="115">
        <v>8</v>
      </c>
      <c r="AA13" s="115">
        <v>3</v>
      </c>
      <c r="AB13" s="115">
        <v>5</v>
      </c>
      <c r="AC13" s="115">
        <v>13</v>
      </c>
      <c r="AD13" s="13">
        <v>11</v>
      </c>
      <c r="AE13" s="13">
        <v>2</v>
      </c>
      <c r="AF13" s="115">
        <v>8</v>
      </c>
      <c r="AG13" s="13">
        <v>6</v>
      </c>
      <c r="AH13" s="13">
        <v>2</v>
      </c>
      <c r="AI13" s="115">
        <v>2</v>
      </c>
      <c r="AJ13" s="13">
        <v>0</v>
      </c>
      <c r="AK13" s="13">
        <v>2</v>
      </c>
    </row>
    <row r="14" spans="1:37" ht="12.75" customHeight="1" thickBot="1" x14ac:dyDescent="0.25">
      <c r="A14" s="21" t="str">
        <f>VLOOKUP(B14,'Analyse gebruik'!P$4:P$593,1,FALSE)</f>
        <v>AHH</v>
      </c>
      <c r="B14" s="1" t="s">
        <v>328</v>
      </c>
      <c r="C14" s="13">
        <v>10</v>
      </c>
      <c r="D14" s="13">
        <v>6</v>
      </c>
      <c r="E14" s="13">
        <v>4</v>
      </c>
      <c r="F14" s="13">
        <v>6</v>
      </c>
      <c r="G14" s="13">
        <v>3</v>
      </c>
      <c r="H14" s="13">
        <v>2</v>
      </c>
      <c r="I14" s="13">
        <v>2</v>
      </c>
      <c r="J14" s="13">
        <v>0</v>
      </c>
      <c r="K14" s="13"/>
      <c r="L14" s="115"/>
      <c r="M14" s="115"/>
      <c r="N14" s="13"/>
      <c r="O14" s="115"/>
      <c r="P14" s="115"/>
      <c r="Q14" s="13">
        <v>1</v>
      </c>
      <c r="R14" s="115">
        <v>1</v>
      </c>
      <c r="S14" s="115">
        <v>0</v>
      </c>
      <c r="T14" s="13">
        <v>7</v>
      </c>
      <c r="U14" s="13">
        <v>3</v>
      </c>
      <c r="V14" s="13">
        <v>4</v>
      </c>
      <c r="W14" s="13"/>
      <c r="X14" s="13"/>
      <c r="Y14" s="13"/>
      <c r="Z14" s="13">
        <v>0</v>
      </c>
      <c r="AA14" s="115">
        <v>0</v>
      </c>
      <c r="AB14" s="115">
        <v>0</v>
      </c>
      <c r="AC14" s="13">
        <v>0</v>
      </c>
      <c r="AD14" s="13">
        <v>0</v>
      </c>
      <c r="AE14" s="13">
        <v>0</v>
      </c>
      <c r="AF14" s="13">
        <v>0</v>
      </c>
      <c r="AG14" s="115">
        <v>0</v>
      </c>
      <c r="AH14" s="115">
        <v>0</v>
      </c>
      <c r="AI14" s="13"/>
      <c r="AJ14" s="115"/>
      <c r="AK14" s="115"/>
    </row>
    <row r="15" spans="1:37" ht="12.75" customHeight="1" thickBot="1" x14ac:dyDescent="0.25">
      <c r="A15" s="21" t="str">
        <f>VLOOKUP(B15,'Analyse gebruik'!P$4:P$593,1,FALSE)</f>
        <v>AL</v>
      </c>
      <c r="B15" s="1" t="s">
        <v>191</v>
      </c>
      <c r="C15" s="13">
        <v>147</v>
      </c>
      <c r="D15" s="13">
        <v>147</v>
      </c>
      <c r="E15" s="13">
        <v>0</v>
      </c>
      <c r="F15" s="13">
        <v>10</v>
      </c>
      <c r="G15" s="13">
        <v>10</v>
      </c>
      <c r="H15" s="115">
        <v>20</v>
      </c>
      <c r="I15" s="115">
        <v>20</v>
      </c>
      <c r="J15" s="115">
        <v>0</v>
      </c>
      <c r="K15" s="115">
        <v>11</v>
      </c>
      <c r="L15" s="115">
        <v>11</v>
      </c>
      <c r="M15" s="115">
        <v>0</v>
      </c>
      <c r="N15" s="115">
        <v>9</v>
      </c>
      <c r="O15" s="115">
        <v>9</v>
      </c>
      <c r="P15" s="115">
        <v>0</v>
      </c>
      <c r="Q15" s="115">
        <v>29</v>
      </c>
      <c r="R15" s="115">
        <v>29</v>
      </c>
      <c r="S15" s="115">
        <v>0</v>
      </c>
      <c r="T15" s="115">
        <v>23</v>
      </c>
      <c r="U15" s="115">
        <v>23</v>
      </c>
      <c r="V15" s="115">
        <v>0</v>
      </c>
      <c r="W15" s="115">
        <v>5</v>
      </c>
      <c r="X15" s="13">
        <v>5</v>
      </c>
      <c r="Y15" s="13">
        <v>0</v>
      </c>
      <c r="Z15" s="115">
        <v>4</v>
      </c>
      <c r="AA15" s="115">
        <v>4</v>
      </c>
      <c r="AB15" s="115">
        <v>0</v>
      </c>
      <c r="AC15" s="115">
        <v>20</v>
      </c>
      <c r="AD15" s="115">
        <v>20</v>
      </c>
      <c r="AE15" s="115">
        <v>0</v>
      </c>
      <c r="AF15" s="115">
        <v>14</v>
      </c>
      <c r="AG15" s="115">
        <v>14</v>
      </c>
      <c r="AH15" s="115">
        <v>0</v>
      </c>
      <c r="AI15" s="115">
        <v>12</v>
      </c>
      <c r="AJ15" s="115">
        <v>12</v>
      </c>
      <c r="AK15" s="115">
        <v>0</v>
      </c>
    </row>
    <row r="16" spans="1:37" ht="12.75" customHeight="1" thickBot="1" x14ac:dyDescent="0.25">
      <c r="A16" s="21" t="str">
        <f>VLOOKUP(B16,'Analyse gebruik'!P$4:P$593,1,FALSE)</f>
        <v>AL-BB</v>
      </c>
      <c r="B16" s="1" t="s">
        <v>2360</v>
      </c>
      <c r="C16" s="13">
        <v>1</v>
      </c>
      <c r="D16" s="13">
        <v>1</v>
      </c>
      <c r="E16" s="13">
        <v>0</v>
      </c>
      <c r="F16" s="13">
        <v>1</v>
      </c>
      <c r="G16" s="13">
        <v>1</v>
      </c>
      <c r="H16" s="13"/>
      <c r="I16" s="13"/>
      <c r="J16" s="13"/>
      <c r="K16" s="13"/>
      <c r="L16" s="115"/>
      <c r="M16" s="115"/>
      <c r="N16" s="13"/>
      <c r="O16" s="115"/>
      <c r="P16" s="115"/>
      <c r="Q16" s="13"/>
      <c r="R16" s="115"/>
      <c r="S16" s="115"/>
      <c r="T16" s="13">
        <v>1</v>
      </c>
      <c r="U16" s="13">
        <v>1</v>
      </c>
      <c r="V16" s="13">
        <v>0</v>
      </c>
      <c r="W16" s="13"/>
      <c r="X16" s="115"/>
      <c r="Y16" s="115"/>
      <c r="Z16" s="13"/>
      <c r="AA16" s="115"/>
      <c r="AB16" s="115"/>
      <c r="AC16" s="13"/>
      <c r="AD16" s="13"/>
      <c r="AE16" s="13"/>
      <c r="AF16" s="13"/>
      <c r="AG16" s="13"/>
      <c r="AH16" s="13"/>
      <c r="AI16" s="13"/>
      <c r="AJ16" s="115"/>
      <c r="AK16" s="115"/>
    </row>
    <row r="17" spans="1:37" ht="12.75" customHeight="1" thickBot="1" x14ac:dyDescent="0.25">
      <c r="A17" s="21" t="str">
        <f>VLOOKUP(B17,'Analyse gebruik'!P$4:P$593,1,FALSE)</f>
        <v>AS</v>
      </c>
      <c r="B17" s="1" t="s">
        <v>85</v>
      </c>
      <c r="C17" s="13">
        <v>7</v>
      </c>
      <c r="D17" s="13">
        <v>2</v>
      </c>
      <c r="E17" s="13">
        <v>5</v>
      </c>
      <c r="F17" s="13">
        <v>7</v>
      </c>
      <c r="G17" s="13">
        <v>3</v>
      </c>
      <c r="H17" s="115">
        <v>0</v>
      </c>
      <c r="I17" s="115">
        <v>0</v>
      </c>
      <c r="J17" s="115">
        <v>0</v>
      </c>
      <c r="K17" s="115"/>
      <c r="L17" s="115"/>
      <c r="M17" s="115"/>
      <c r="N17" s="115"/>
      <c r="O17" s="115"/>
      <c r="P17" s="115"/>
      <c r="Q17" s="115"/>
      <c r="R17" s="115"/>
      <c r="S17" s="115"/>
      <c r="T17" s="115">
        <v>0</v>
      </c>
      <c r="U17" s="115">
        <v>0</v>
      </c>
      <c r="V17" s="115">
        <v>0</v>
      </c>
      <c r="W17" s="115">
        <v>4</v>
      </c>
      <c r="X17" s="13">
        <v>1</v>
      </c>
      <c r="Y17" s="13">
        <v>3</v>
      </c>
      <c r="Z17" s="115">
        <v>0</v>
      </c>
      <c r="AA17" s="115">
        <v>0</v>
      </c>
      <c r="AB17" s="115">
        <v>0</v>
      </c>
      <c r="AC17" s="115">
        <v>0</v>
      </c>
      <c r="AD17" s="115">
        <v>0</v>
      </c>
      <c r="AE17" s="115">
        <v>0</v>
      </c>
      <c r="AF17" s="115">
        <v>2</v>
      </c>
      <c r="AG17" s="115">
        <v>0</v>
      </c>
      <c r="AH17" s="115">
        <v>2</v>
      </c>
      <c r="AI17" s="115">
        <v>1</v>
      </c>
      <c r="AJ17" s="115">
        <v>1</v>
      </c>
      <c r="AK17" s="115">
        <v>0</v>
      </c>
    </row>
    <row r="18" spans="1:37" ht="12.75" customHeight="1" thickBot="1" x14ac:dyDescent="0.25">
      <c r="A18" s="21" t="str">
        <f>VLOOKUP(B18,'Analyse gebruik'!P$4:P$593,1,FALSE)</f>
        <v>AS-IB</v>
      </c>
      <c r="B18" s="1" t="s">
        <v>129</v>
      </c>
      <c r="C18" s="13">
        <v>17</v>
      </c>
      <c r="D18" s="13">
        <v>14</v>
      </c>
      <c r="E18" s="13">
        <v>3</v>
      </c>
      <c r="F18" s="13">
        <v>5</v>
      </c>
      <c r="G18" s="13">
        <v>3</v>
      </c>
      <c r="H18" s="115">
        <v>4</v>
      </c>
      <c r="I18" s="115">
        <v>3</v>
      </c>
      <c r="J18" s="115">
        <v>1</v>
      </c>
      <c r="K18" s="115"/>
      <c r="L18" s="115"/>
      <c r="M18" s="115"/>
      <c r="N18" s="115"/>
      <c r="O18" s="115"/>
      <c r="P18" s="115"/>
      <c r="Q18" s="115"/>
      <c r="R18" s="13"/>
      <c r="S18" s="13"/>
      <c r="T18" s="115">
        <v>4</v>
      </c>
      <c r="U18" s="13">
        <v>3</v>
      </c>
      <c r="V18" s="13">
        <v>1</v>
      </c>
      <c r="W18" s="115"/>
      <c r="X18" s="115"/>
      <c r="Y18" s="115"/>
      <c r="Z18" s="115">
        <v>0</v>
      </c>
      <c r="AA18" s="115">
        <v>0</v>
      </c>
      <c r="AB18" s="115">
        <v>0</v>
      </c>
      <c r="AC18" s="115">
        <v>0</v>
      </c>
      <c r="AD18" s="13">
        <v>0</v>
      </c>
      <c r="AE18" s="13">
        <v>0</v>
      </c>
      <c r="AF18" s="115">
        <v>9</v>
      </c>
      <c r="AG18" s="115">
        <v>8</v>
      </c>
      <c r="AH18" s="115">
        <v>1</v>
      </c>
      <c r="AI18" s="115"/>
      <c r="AJ18" s="115"/>
      <c r="AK18" s="115"/>
    </row>
    <row r="19" spans="1:37" ht="12.75" customHeight="1" thickBot="1" x14ac:dyDescent="0.25">
      <c r="A19" s="21" t="str">
        <f>VLOOKUP(B19,'Analyse gebruik'!P$4:P$593,1,FALSE)</f>
        <v>AV</v>
      </c>
      <c r="B19" s="1" t="s">
        <v>86</v>
      </c>
      <c r="C19" s="13">
        <v>10</v>
      </c>
      <c r="D19" s="13">
        <v>0</v>
      </c>
      <c r="E19" s="13">
        <v>10</v>
      </c>
      <c r="F19" s="13">
        <v>8</v>
      </c>
      <c r="G19" s="13">
        <v>5</v>
      </c>
      <c r="H19" s="115">
        <v>3</v>
      </c>
      <c r="I19" s="115">
        <v>0</v>
      </c>
      <c r="J19" s="115">
        <v>3</v>
      </c>
      <c r="K19" s="115"/>
      <c r="L19" s="115"/>
      <c r="M19" s="115"/>
      <c r="N19" s="115">
        <v>0</v>
      </c>
      <c r="O19" s="115">
        <v>0</v>
      </c>
      <c r="P19" s="115">
        <v>0</v>
      </c>
      <c r="Q19" s="115">
        <v>2</v>
      </c>
      <c r="R19" s="115">
        <v>0</v>
      </c>
      <c r="S19" s="115">
        <v>2</v>
      </c>
      <c r="T19" s="115">
        <v>3</v>
      </c>
      <c r="U19" s="13">
        <v>0</v>
      </c>
      <c r="V19" s="13">
        <v>3</v>
      </c>
      <c r="W19" s="115">
        <v>1</v>
      </c>
      <c r="X19" s="13">
        <v>0</v>
      </c>
      <c r="Y19" s="13">
        <v>1</v>
      </c>
      <c r="Z19" s="115">
        <v>0</v>
      </c>
      <c r="AA19" s="115">
        <v>0</v>
      </c>
      <c r="AB19" s="115">
        <v>0</v>
      </c>
      <c r="AC19" s="115">
        <v>1</v>
      </c>
      <c r="AD19" s="13">
        <v>0</v>
      </c>
      <c r="AE19" s="13">
        <v>1</v>
      </c>
      <c r="AF19" s="115">
        <v>0</v>
      </c>
      <c r="AG19" s="115">
        <v>0</v>
      </c>
      <c r="AH19" s="115">
        <v>0</v>
      </c>
      <c r="AI19" s="115"/>
      <c r="AJ19" s="115"/>
      <c r="AK19" s="115"/>
    </row>
    <row r="20" spans="1:37" ht="12.75" customHeight="1" thickBot="1" x14ac:dyDescent="0.25">
      <c r="A20" s="21" t="str">
        <f>VLOOKUP(B20,'Analyse gebruik'!P$4:P$593,1,FALSE)</f>
        <v>BB</v>
      </c>
      <c r="B20" s="1" t="s">
        <v>386</v>
      </c>
      <c r="C20" s="13">
        <v>8</v>
      </c>
      <c r="D20" s="13">
        <v>8</v>
      </c>
      <c r="E20" s="13">
        <v>0</v>
      </c>
      <c r="F20" s="13">
        <v>8</v>
      </c>
      <c r="G20" s="13">
        <v>3</v>
      </c>
      <c r="H20" s="115">
        <v>0</v>
      </c>
      <c r="I20" s="115">
        <v>0</v>
      </c>
      <c r="J20" s="115">
        <v>0</v>
      </c>
      <c r="K20" s="115">
        <v>4</v>
      </c>
      <c r="L20" s="115">
        <v>4</v>
      </c>
      <c r="M20" s="115">
        <v>0</v>
      </c>
      <c r="N20" s="115"/>
      <c r="O20" s="115"/>
      <c r="P20" s="115"/>
      <c r="Q20" s="115"/>
      <c r="R20" s="115"/>
      <c r="S20" s="115"/>
      <c r="T20" s="115">
        <v>1</v>
      </c>
      <c r="U20" s="115">
        <v>1</v>
      </c>
      <c r="V20" s="115">
        <v>0</v>
      </c>
      <c r="W20" s="115">
        <v>0</v>
      </c>
      <c r="X20" s="115">
        <v>0</v>
      </c>
      <c r="Y20" s="115">
        <v>0</v>
      </c>
      <c r="Z20" s="115">
        <v>0</v>
      </c>
      <c r="AA20" s="115">
        <v>0</v>
      </c>
      <c r="AB20" s="115">
        <v>0</v>
      </c>
      <c r="AC20" s="115">
        <v>0</v>
      </c>
      <c r="AD20" s="13">
        <v>0</v>
      </c>
      <c r="AE20" s="13">
        <v>0</v>
      </c>
      <c r="AF20" s="115">
        <v>0</v>
      </c>
      <c r="AG20" s="13">
        <v>0</v>
      </c>
      <c r="AH20" s="13">
        <v>0</v>
      </c>
      <c r="AI20" s="115">
        <v>3</v>
      </c>
      <c r="AJ20" s="115">
        <v>3</v>
      </c>
      <c r="AK20" s="115">
        <v>0</v>
      </c>
    </row>
    <row r="21" spans="1:37" ht="12.75" customHeight="1" thickBot="1" x14ac:dyDescent="0.25">
      <c r="A21" s="21" t="str">
        <f>VLOOKUP(B21,'Analyse gebruik'!P$4:P$593,1,FALSE)</f>
        <v>BMA-NB</v>
      </c>
      <c r="B21" s="1" t="s">
        <v>2353</v>
      </c>
      <c r="C21" s="13">
        <v>0</v>
      </c>
      <c r="D21" s="13">
        <v>0</v>
      </c>
      <c r="E21" s="13">
        <v>0</v>
      </c>
      <c r="F21" s="13">
        <v>2</v>
      </c>
      <c r="G21" s="13">
        <v>0</v>
      </c>
      <c r="H21" s="115"/>
      <c r="I21" s="115"/>
      <c r="J21" s="115"/>
      <c r="K21" s="115"/>
      <c r="L21" s="115"/>
      <c r="M21" s="115"/>
      <c r="N21" s="115"/>
      <c r="O21" s="13"/>
      <c r="P21" s="13"/>
      <c r="Q21" s="115"/>
      <c r="R21" s="115"/>
      <c r="S21" s="115"/>
      <c r="T21" s="115">
        <v>0</v>
      </c>
      <c r="U21" s="13">
        <v>0</v>
      </c>
      <c r="V21" s="13">
        <v>0</v>
      </c>
      <c r="W21" s="115"/>
      <c r="X21" s="115"/>
      <c r="Y21" s="115"/>
      <c r="Z21" s="115"/>
      <c r="AA21" s="115"/>
      <c r="AB21" s="115"/>
      <c r="AC21" s="115">
        <v>0</v>
      </c>
      <c r="AD21" s="115">
        <v>0</v>
      </c>
      <c r="AE21" s="115">
        <v>0</v>
      </c>
      <c r="AF21" s="115"/>
      <c r="AG21" s="115"/>
      <c r="AH21" s="115"/>
      <c r="AI21" s="115"/>
      <c r="AJ21" s="13"/>
      <c r="AK21" s="13"/>
    </row>
    <row r="22" spans="1:37" ht="12.75" customHeight="1" thickBot="1" x14ac:dyDescent="0.25">
      <c r="A22" s="21" t="str">
        <f>VLOOKUP(B22,'Analyse gebruik'!P$4:P$593,1,FALSE)</f>
        <v>BMA-NWS</v>
      </c>
      <c r="B22" s="1" t="s">
        <v>1105</v>
      </c>
      <c r="C22" s="13">
        <v>2</v>
      </c>
      <c r="D22" s="13">
        <v>2</v>
      </c>
      <c r="E22" s="13">
        <v>0</v>
      </c>
      <c r="F22" s="13">
        <v>5</v>
      </c>
      <c r="G22" s="13">
        <v>1</v>
      </c>
      <c r="H22" s="13">
        <v>0</v>
      </c>
      <c r="I22" s="13">
        <v>0</v>
      </c>
      <c r="J22" s="13">
        <v>0</v>
      </c>
      <c r="K22" s="13"/>
      <c r="L22" s="13"/>
      <c r="M22" s="13"/>
      <c r="N22" s="13"/>
      <c r="O22" s="115"/>
      <c r="P22" s="115"/>
      <c r="Q22" s="13"/>
      <c r="R22" s="115"/>
      <c r="S22" s="115"/>
      <c r="T22" s="13">
        <v>0</v>
      </c>
      <c r="U22" s="13">
        <v>0</v>
      </c>
      <c r="V22" s="13">
        <v>0</v>
      </c>
      <c r="W22" s="13"/>
      <c r="X22" s="115"/>
      <c r="Y22" s="115"/>
      <c r="Z22" s="13">
        <v>0</v>
      </c>
      <c r="AA22" s="13">
        <v>0</v>
      </c>
      <c r="AB22" s="13">
        <v>0</v>
      </c>
      <c r="AC22" s="13">
        <v>0</v>
      </c>
      <c r="AD22" s="13">
        <v>0</v>
      </c>
      <c r="AE22" s="13">
        <v>0</v>
      </c>
      <c r="AF22" s="13">
        <v>2</v>
      </c>
      <c r="AG22" s="115">
        <v>2</v>
      </c>
      <c r="AH22" s="115">
        <v>0</v>
      </c>
      <c r="AI22" s="13"/>
      <c r="AJ22" s="13"/>
      <c r="AK22" s="13"/>
    </row>
    <row r="23" spans="1:37" ht="12.75" customHeight="1" thickBot="1" x14ac:dyDescent="0.25">
      <c r="A23" s="21" t="str">
        <f>VLOOKUP(B23,'Analyse gebruik'!P$4:P$593,1,FALSE)</f>
        <v>BMA-SOB</v>
      </c>
      <c r="B23" s="1" t="s">
        <v>210</v>
      </c>
      <c r="C23" s="13">
        <v>3</v>
      </c>
      <c r="D23" s="13">
        <v>2</v>
      </c>
      <c r="E23" s="13">
        <v>1</v>
      </c>
      <c r="F23" s="13">
        <v>5</v>
      </c>
      <c r="G23" s="13">
        <v>1</v>
      </c>
      <c r="H23" s="115">
        <v>0</v>
      </c>
      <c r="I23" s="115">
        <v>0</v>
      </c>
      <c r="J23" s="115">
        <v>0</v>
      </c>
      <c r="K23" s="115"/>
      <c r="L23" s="13"/>
      <c r="M23" s="13"/>
      <c r="N23" s="115"/>
      <c r="O23" s="115"/>
      <c r="P23" s="115"/>
      <c r="Q23" s="115"/>
      <c r="R23" s="115"/>
      <c r="S23" s="115"/>
      <c r="T23" s="115">
        <v>0</v>
      </c>
      <c r="U23" s="115">
        <v>0</v>
      </c>
      <c r="V23" s="115">
        <v>0</v>
      </c>
      <c r="W23" s="115"/>
      <c r="X23" s="115"/>
      <c r="Y23" s="115"/>
      <c r="Z23" s="115">
        <v>0</v>
      </c>
      <c r="AA23" s="115">
        <v>0</v>
      </c>
      <c r="AB23" s="115">
        <v>0</v>
      </c>
      <c r="AC23" s="115">
        <v>0</v>
      </c>
      <c r="AD23" s="115">
        <v>0</v>
      </c>
      <c r="AE23" s="115">
        <v>0</v>
      </c>
      <c r="AF23" s="115">
        <v>3</v>
      </c>
      <c r="AG23" s="115">
        <v>2</v>
      </c>
      <c r="AH23" s="115">
        <v>1</v>
      </c>
      <c r="AI23" s="115"/>
      <c r="AJ23" s="115"/>
      <c r="AK23" s="115"/>
    </row>
    <row r="24" spans="1:37" ht="12.75" customHeight="1" thickBot="1" x14ac:dyDescent="0.25">
      <c r="A24" s="21" t="str">
        <f>VLOOKUP(B24,'Analyse gebruik'!P$4:P$593,1,FALSE)</f>
        <v>BMA-USR</v>
      </c>
      <c r="B24" s="1" t="s">
        <v>755</v>
      </c>
      <c r="C24" s="13">
        <v>0</v>
      </c>
      <c r="D24" s="13">
        <v>0</v>
      </c>
      <c r="E24" s="13">
        <v>0</v>
      </c>
      <c r="F24" s="13">
        <v>5</v>
      </c>
      <c r="G24" s="13">
        <v>0</v>
      </c>
      <c r="H24" s="115">
        <v>0</v>
      </c>
      <c r="I24" s="115">
        <v>0</v>
      </c>
      <c r="J24" s="115">
        <v>0</v>
      </c>
      <c r="K24" s="115"/>
      <c r="L24" s="115"/>
      <c r="M24" s="115"/>
      <c r="N24" s="115"/>
      <c r="O24" s="115"/>
      <c r="P24" s="115"/>
      <c r="Q24" s="115"/>
      <c r="R24" s="115"/>
      <c r="S24" s="115"/>
      <c r="T24" s="115">
        <v>0</v>
      </c>
      <c r="U24" s="115">
        <v>0</v>
      </c>
      <c r="V24" s="115">
        <v>0</v>
      </c>
      <c r="W24" s="115"/>
      <c r="X24" s="115"/>
      <c r="Y24" s="115"/>
      <c r="Z24" s="115">
        <v>0</v>
      </c>
      <c r="AA24" s="115">
        <v>0</v>
      </c>
      <c r="AB24" s="115">
        <v>0</v>
      </c>
      <c r="AC24" s="115">
        <v>0</v>
      </c>
      <c r="AD24" s="115">
        <v>0</v>
      </c>
      <c r="AE24" s="115">
        <v>0</v>
      </c>
      <c r="AF24" s="115">
        <v>0</v>
      </c>
      <c r="AG24" s="13">
        <v>0</v>
      </c>
      <c r="AH24" s="13">
        <v>0</v>
      </c>
      <c r="AI24" s="115"/>
      <c r="AJ24" s="115"/>
      <c r="AK24" s="115"/>
    </row>
    <row r="25" spans="1:37" ht="12.75" customHeight="1" thickBot="1" x14ac:dyDescent="0.25">
      <c r="A25" s="21" t="str">
        <f>VLOOKUP(B25,'Analyse gebruik'!P$4:P$593,1,FALSE)</f>
        <v>BM-BBM</v>
      </c>
      <c r="B25" s="1" t="s">
        <v>676</v>
      </c>
      <c r="C25" s="13">
        <v>6</v>
      </c>
      <c r="D25" s="13">
        <v>4</v>
      </c>
      <c r="E25" s="13">
        <v>2</v>
      </c>
      <c r="F25" s="13">
        <v>6</v>
      </c>
      <c r="G25" s="13">
        <v>4</v>
      </c>
      <c r="H25" s="115">
        <v>0</v>
      </c>
      <c r="I25" s="115">
        <v>0</v>
      </c>
      <c r="J25" s="115">
        <v>0</v>
      </c>
      <c r="K25" s="115"/>
      <c r="L25" s="115"/>
      <c r="M25" s="115"/>
      <c r="N25" s="115"/>
      <c r="O25" s="115"/>
      <c r="P25" s="115"/>
      <c r="Q25" s="115">
        <v>1</v>
      </c>
      <c r="R25" s="115">
        <v>1</v>
      </c>
      <c r="S25" s="115">
        <v>0</v>
      </c>
      <c r="T25" s="115">
        <v>1</v>
      </c>
      <c r="U25" s="115">
        <v>1</v>
      </c>
      <c r="V25" s="115">
        <v>0</v>
      </c>
      <c r="W25" s="115"/>
      <c r="X25" s="115"/>
      <c r="Y25" s="115"/>
      <c r="Z25" s="115">
        <v>0</v>
      </c>
      <c r="AA25" s="115">
        <v>0</v>
      </c>
      <c r="AB25" s="115">
        <v>0</v>
      </c>
      <c r="AC25" s="115">
        <v>3</v>
      </c>
      <c r="AD25" s="13">
        <v>1</v>
      </c>
      <c r="AE25" s="13">
        <v>2</v>
      </c>
      <c r="AF25" s="115">
        <v>1</v>
      </c>
      <c r="AG25" s="13">
        <v>1</v>
      </c>
      <c r="AH25" s="13">
        <v>0</v>
      </c>
      <c r="AI25" s="115"/>
      <c r="AJ25" s="115"/>
      <c r="AK25" s="115"/>
    </row>
    <row r="26" spans="1:37" ht="12.75" customHeight="1" thickBot="1" x14ac:dyDescent="0.25">
      <c r="A26" s="21" t="str">
        <f>VLOOKUP(B26,'Analyse gebruik'!P$4:P$593,1,FALSE)</f>
        <v>BM-BRB</v>
      </c>
      <c r="B26" s="1" t="s">
        <v>122</v>
      </c>
      <c r="C26" s="13">
        <v>3</v>
      </c>
      <c r="D26" s="13">
        <v>2</v>
      </c>
      <c r="E26" s="13">
        <v>1</v>
      </c>
      <c r="F26" s="13">
        <v>5</v>
      </c>
      <c r="G26" s="13">
        <v>3</v>
      </c>
      <c r="H26" s="115">
        <v>1</v>
      </c>
      <c r="I26" s="115">
        <v>1</v>
      </c>
      <c r="J26" s="115">
        <v>0</v>
      </c>
      <c r="K26" s="115"/>
      <c r="L26" s="115"/>
      <c r="M26" s="115"/>
      <c r="N26" s="115"/>
      <c r="O26" s="115"/>
      <c r="P26" s="115"/>
      <c r="Q26" s="115"/>
      <c r="R26" s="115"/>
      <c r="S26" s="115"/>
      <c r="T26" s="115">
        <v>1</v>
      </c>
      <c r="U26" s="115">
        <v>1</v>
      </c>
      <c r="V26" s="115">
        <v>0</v>
      </c>
      <c r="W26" s="115"/>
      <c r="X26" s="115"/>
      <c r="Y26" s="115"/>
      <c r="Z26" s="115">
        <v>0</v>
      </c>
      <c r="AA26" s="115">
        <v>0</v>
      </c>
      <c r="AB26" s="115">
        <v>0</v>
      </c>
      <c r="AC26" s="115">
        <v>0</v>
      </c>
      <c r="AD26" s="13">
        <v>0</v>
      </c>
      <c r="AE26" s="13">
        <v>0</v>
      </c>
      <c r="AF26" s="115">
        <v>1</v>
      </c>
      <c r="AG26" s="13">
        <v>0</v>
      </c>
      <c r="AH26" s="13">
        <v>1</v>
      </c>
      <c r="AI26" s="115"/>
      <c r="AJ26" s="115"/>
      <c r="AK26" s="115"/>
    </row>
    <row r="27" spans="1:37" ht="12.75" customHeight="1" thickBot="1" x14ac:dyDescent="0.25">
      <c r="A27" s="21" t="str">
        <f>VLOOKUP(B27,'Analyse gebruik'!P$4:P$593,1,FALSE)</f>
        <v>BMH-BBM</v>
      </c>
      <c r="B27" s="1" t="s">
        <v>111</v>
      </c>
      <c r="C27" s="13">
        <v>8</v>
      </c>
      <c r="D27" s="13">
        <v>7</v>
      </c>
      <c r="E27" s="13">
        <v>1</v>
      </c>
      <c r="F27" s="13">
        <v>7</v>
      </c>
      <c r="G27" s="13">
        <v>6</v>
      </c>
      <c r="H27" s="115">
        <v>2</v>
      </c>
      <c r="I27" s="115">
        <v>2</v>
      </c>
      <c r="J27" s="115">
        <v>0</v>
      </c>
      <c r="K27" s="115">
        <v>1</v>
      </c>
      <c r="L27" s="115">
        <v>1</v>
      </c>
      <c r="M27" s="115">
        <v>0</v>
      </c>
      <c r="N27" s="115">
        <v>1</v>
      </c>
      <c r="O27" s="115">
        <v>1</v>
      </c>
      <c r="P27" s="115">
        <v>0</v>
      </c>
      <c r="Q27" s="115"/>
      <c r="R27" s="115"/>
      <c r="S27" s="115"/>
      <c r="T27" s="115">
        <v>2</v>
      </c>
      <c r="U27" s="115">
        <v>2</v>
      </c>
      <c r="V27" s="115">
        <v>0</v>
      </c>
      <c r="W27" s="115"/>
      <c r="X27" s="115"/>
      <c r="Y27" s="115"/>
      <c r="Z27" s="115">
        <v>1</v>
      </c>
      <c r="AA27" s="115">
        <v>0</v>
      </c>
      <c r="AB27" s="115">
        <v>1</v>
      </c>
      <c r="AC27" s="115">
        <v>1</v>
      </c>
      <c r="AD27" s="115">
        <v>1</v>
      </c>
      <c r="AE27" s="115">
        <v>0</v>
      </c>
      <c r="AF27" s="115">
        <v>0</v>
      </c>
      <c r="AG27" s="115">
        <v>0</v>
      </c>
      <c r="AH27" s="115">
        <v>0</v>
      </c>
      <c r="AI27" s="115"/>
      <c r="AJ27" s="13"/>
      <c r="AK27" s="13"/>
    </row>
    <row r="28" spans="1:37" ht="12.75" customHeight="1" thickBot="1" x14ac:dyDescent="0.25">
      <c r="A28" s="21" t="str">
        <f>VLOOKUP(B28,'Analyse gebruik'!P$4:P$593,1,FALSE)</f>
        <v>BMH-BRB</v>
      </c>
      <c r="B28" s="1" t="s">
        <v>758</v>
      </c>
      <c r="C28" s="13">
        <v>2</v>
      </c>
      <c r="D28" s="13">
        <v>2</v>
      </c>
      <c r="E28" s="13">
        <v>0</v>
      </c>
      <c r="F28" s="13">
        <v>5</v>
      </c>
      <c r="G28" s="13">
        <v>1</v>
      </c>
      <c r="H28" s="115">
        <v>0</v>
      </c>
      <c r="I28" s="115">
        <v>0</v>
      </c>
      <c r="J28" s="115">
        <v>0</v>
      </c>
      <c r="K28" s="115"/>
      <c r="L28" s="13"/>
      <c r="M28" s="13"/>
      <c r="N28" s="115"/>
      <c r="O28" s="115"/>
      <c r="P28" s="115"/>
      <c r="Q28" s="115"/>
      <c r="R28" s="115"/>
      <c r="S28" s="115"/>
      <c r="T28" s="115">
        <v>0</v>
      </c>
      <c r="U28" s="115">
        <v>0</v>
      </c>
      <c r="V28" s="115">
        <v>0</v>
      </c>
      <c r="W28" s="115"/>
      <c r="X28" s="115"/>
      <c r="Y28" s="115"/>
      <c r="Z28" s="115">
        <v>0</v>
      </c>
      <c r="AA28" s="115">
        <v>0</v>
      </c>
      <c r="AB28" s="115">
        <v>0</v>
      </c>
      <c r="AC28" s="115">
        <v>0</v>
      </c>
      <c r="AD28" s="115">
        <v>0</v>
      </c>
      <c r="AE28" s="115">
        <v>0</v>
      </c>
      <c r="AF28" s="115">
        <v>2</v>
      </c>
      <c r="AG28" s="115">
        <v>2</v>
      </c>
      <c r="AH28" s="115">
        <v>0</v>
      </c>
      <c r="AI28" s="115"/>
      <c r="AJ28" s="115"/>
      <c r="AK28" s="115"/>
    </row>
    <row r="29" spans="1:37" ht="12.75" customHeight="1" thickBot="1" x14ac:dyDescent="0.25">
      <c r="A29" s="21" t="str">
        <f>VLOOKUP(B29,'Analyse gebruik'!P$4:P$593,1,FALSE)</f>
        <v>BMH-GW</v>
      </c>
      <c r="B29" s="1" t="s">
        <v>707</v>
      </c>
      <c r="C29" s="13">
        <v>2</v>
      </c>
      <c r="D29" s="13">
        <v>1</v>
      </c>
      <c r="E29" s="13">
        <v>1</v>
      </c>
      <c r="F29" s="13">
        <v>6</v>
      </c>
      <c r="G29" s="13">
        <v>2</v>
      </c>
      <c r="H29" s="115">
        <v>0</v>
      </c>
      <c r="I29" s="115">
        <v>0</v>
      </c>
      <c r="J29" s="115">
        <v>0</v>
      </c>
      <c r="K29" s="115"/>
      <c r="L29" s="115"/>
      <c r="M29" s="115"/>
      <c r="N29" s="115"/>
      <c r="O29" s="115"/>
      <c r="P29" s="115"/>
      <c r="Q29" s="115"/>
      <c r="R29" s="115"/>
      <c r="S29" s="115"/>
      <c r="T29" s="115">
        <v>0</v>
      </c>
      <c r="U29" s="115">
        <v>0</v>
      </c>
      <c r="V29" s="115">
        <v>0</v>
      </c>
      <c r="W29" s="115"/>
      <c r="X29" s="115"/>
      <c r="Y29" s="115"/>
      <c r="Z29" s="115">
        <v>0</v>
      </c>
      <c r="AA29" s="115">
        <v>0</v>
      </c>
      <c r="AB29" s="115">
        <v>0</v>
      </c>
      <c r="AC29" s="115">
        <v>0</v>
      </c>
      <c r="AD29" s="13">
        <v>0</v>
      </c>
      <c r="AE29" s="13">
        <v>0</v>
      </c>
      <c r="AF29" s="115">
        <v>1</v>
      </c>
      <c r="AG29" s="13">
        <v>0</v>
      </c>
      <c r="AH29" s="13">
        <v>1</v>
      </c>
      <c r="AI29" s="115">
        <v>1</v>
      </c>
      <c r="AJ29" s="115">
        <v>1</v>
      </c>
      <c r="AK29" s="115">
        <v>0</v>
      </c>
    </row>
    <row r="30" spans="1:37" ht="12.75" customHeight="1" thickBot="1" x14ac:dyDescent="0.25">
      <c r="A30" s="21" t="str">
        <f>VLOOKUP(B30,'Analyse gebruik'!P$4:P$593,1,FALSE)</f>
        <v>BMH-KR</v>
      </c>
      <c r="B30" s="1" t="s">
        <v>712</v>
      </c>
      <c r="C30" s="13">
        <v>1</v>
      </c>
      <c r="D30" s="13">
        <v>1</v>
      </c>
      <c r="E30" s="13">
        <v>0</v>
      </c>
      <c r="F30" s="13">
        <v>6</v>
      </c>
      <c r="G30" s="13">
        <v>1</v>
      </c>
      <c r="H30" s="115">
        <v>0</v>
      </c>
      <c r="I30" s="115">
        <v>0</v>
      </c>
      <c r="J30" s="115">
        <v>0</v>
      </c>
      <c r="K30" s="115">
        <v>1</v>
      </c>
      <c r="L30" s="115">
        <v>1</v>
      </c>
      <c r="M30" s="115">
        <v>0</v>
      </c>
      <c r="N30" s="115"/>
      <c r="O30" s="115"/>
      <c r="P30" s="115"/>
      <c r="Q30" s="115"/>
      <c r="R30" s="115"/>
      <c r="S30" s="115"/>
      <c r="T30" s="115">
        <v>0</v>
      </c>
      <c r="U30" s="115">
        <v>0</v>
      </c>
      <c r="V30" s="115">
        <v>0</v>
      </c>
      <c r="W30" s="115"/>
      <c r="X30" s="115"/>
      <c r="Y30" s="115"/>
      <c r="Z30" s="115">
        <v>0</v>
      </c>
      <c r="AA30" s="115">
        <v>0</v>
      </c>
      <c r="AB30" s="115">
        <v>0</v>
      </c>
      <c r="AC30" s="115">
        <v>0</v>
      </c>
      <c r="AD30" s="13">
        <v>0</v>
      </c>
      <c r="AE30" s="13">
        <v>0</v>
      </c>
      <c r="AF30" s="115">
        <v>0</v>
      </c>
      <c r="AG30" s="13">
        <v>0</v>
      </c>
      <c r="AH30" s="13">
        <v>0</v>
      </c>
      <c r="AI30" s="115"/>
      <c r="AJ30" s="115"/>
      <c r="AK30" s="115"/>
    </row>
    <row r="31" spans="1:37" ht="12.75" customHeight="1" thickBot="1" x14ac:dyDescent="0.25">
      <c r="A31" s="21" t="str">
        <f>VLOOKUP(B31,'Analyse gebruik'!P$4:P$593,1,FALSE)</f>
        <v>BMH-NB</v>
      </c>
      <c r="B31" s="1" t="s">
        <v>2357</v>
      </c>
      <c r="C31" s="13">
        <v>0</v>
      </c>
      <c r="D31" s="13">
        <v>0</v>
      </c>
      <c r="E31" s="13">
        <v>0</v>
      </c>
      <c r="F31" s="13">
        <v>2</v>
      </c>
      <c r="G31" s="13">
        <v>0</v>
      </c>
      <c r="H31" s="115"/>
      <c r="I31" s="115"/>
      <c r="J31" s="115"/>
      <c r="K31" s="115"/>
      <c r="L31" s="115"/>
      <c r="M31" s="115"/>
      <c r="N31" s="115"/>
      <c r="O31" s="115"/>
      <c r="P31" s="115"/>
      <c r="Q31" s="115"/>
      <c r="R31" s="115"/>
      <c r="S31" s="115"/>
      <c r="T31" s="115">
        <v>0</v>
      </c>
      <c r="U31" s="115">
        <v>0</v>
      </c>
      <c r="V31" s="115">
        <v>0</v>
      </c>
      <c r="W31" s="115"/>
      <c r="X31" s="115"/>
      <c r="Y31" s="115"/>
      <c r="Z31" s="115"/>
      <c r="AA31" s="115"/>
      <c r="AB31" s="115"/>
      <c r="AC31" s="115">
        <v>0</v>
      </c>
      <c r="AD31" s="13">
        <v>0</v>
      </c>
      <c r="AE31" s="13">
        <v>0</v>
      </c>
      <c r="AF31" s="115"/>
      <c r="AG31" s="115"/>
      <c r="AH31" s="115"/>
      <c r="AI31" s="115"/>
      <c r="AJ31" s="13"/>
      <c r="AK31" s="13"/>
    </row>
    <row r="32" spans="1:37" ht="12.75" customHeight="1" thickBot="1" x14ac:dyDescent="0.25">
      <c r="A32" s="21" t="str">
        <f>VLOOKUP(B32,'Analyse gebruik'!P$4:P$593,1,FALSE)</f>
        <v>BMH-SBB</v>
      </c>
      <c r="B32" s="1" t="s">
        <v>119</v>
      </c>
      <c r="C32" s="13">
        <v>9</v>
      </c>
      <c r="D32" s="13">
        <v>8</v>
      </c>
      <c r="E32" s="13">
        <v>1</v>
      </c>
      <c r="F32" s="13">
        <v>7</v>
      </c>
      <c r="G32" s="13">
        <v>5</v>
      </c>
      <c r="H32" s="115">
        <v>1</v>
      </c>
      <c r="I32" s="115">
        <v>1</v>
      </c>
      <c r="J32" s="115">
        <v>0</v>
      </c>
      <c r="K32" s="115"/>
      <c r="L32" s="115"/>
      <c r="M32" s="115"/>
      <c r="N32" s="115">
        <v>3</v>
      </c>
      <c r="O32" s="115">
        <v>3</v>
      </c>
      <c r="P32" s="115">
        <v>0</v>
      </c>
      <c r="Q32" s="115"/>
      <c r="R32" s="115"/>
      <c r="S32" s="115"/>
      <c r="T32" s="115">
        <v>2</v>
      </c>
      <c r="U32" s="115">
        <v>1</v>
      </c>
      <c r="V32" s="115">
        <v>1</v>
      </c>
      <c r="W32" s="115"/>
      <c r="X32" s="115"/>
      <c r="Y32" s="115"/>
      <c r="Z32" s="115">
        <v>0</v>
      </c>
      <c r="AA32" s="115">
        <v>0</v>
      </c>
      <c r="AB32" s="115">
        <v>0</v>
      </c>
      <c r="AC32" s="115">
        <v>0</v>
      </c>
      <c r="AD32" s="13">
        <v>0</v>
      </c>
      <c r="AE32" s="13">
        <v>0</v>
      </c>
      <c r="AF32" s="115">
        <v>2</v>
      </c>
      <c r="AG32" s="13">
        <v>2</v>
      </c>
      <c r="AH32" s="13">
        <v>0</v>
      </c>
      <c r="AI32" s="115">
        <v>1</v>
      </c>
      <c r="AJ32" s="115">
        <v>1</v>
      </c>
      <c r="AK32" s="115">
        <v>0</v>
      </c>
    </row>
    <row r="33" spans="1:37" ht="12.75" customHeight="1" thickBot="1" x14ac:dyDescent="0.25">
      <c r="A33" s="21" t="str">
        <f>VLOOKUP(B33,'Analyse gebruik'!P$4:P$593,1,FALSE)</f>
        <v>BMH-SOB</v>
      </c>
      <c r="B33" s="1" t="s">
        <v>211</v>
      </c>
      <c r="C33" s="13">
        <v>2</v>
      </c>
      <c r="D33" s="13">
        <v>2</v>
      </c>
      <c r="E33" s="13">
        <v>0</v>
      </c>
      <c r="F33" s="13">
        <v>5</v>
      </c>
      <c r="G33" s="13">
        <v>1</v>
      </c>
      <c r="H33" s="115">
        <v>0</v>
      </c>
      <c r="I33" s="115">
        <v>0</v>
      </c>
      <c r="J33" s="115">
        <v>0</v>
      </c>
      <c r="K33" s="115"/>
      <c r="L33" s="13"/>
      <c r="M33" s="13"/>
      <c r="N33" s="115"/>
      <c r="O33" s="115"/>
      <c r="P33" s="115"/>
      <c r="Q33" s="115"/>
      <c r="R33" s="115"/>
      <c r="S33" s="115"/>
      <c r="T33" s="115">
        <v>0</v>
      </c>
      <c r="U33" s="115">
        <v>0</v>
      </c>
      <c r="V33" s="115">
        <v>0</v>
      </c>
      <c r="W33" s="115"/>
      <c r="X33" s="115"/>
      <c r="Y33" s="115"/>
      <c r="Z33" s="115">
        <v>0</v>
      </c>
      <c r="AA33" s="115">
        <v>0</v>
      </c>
      <c r="AB33" s="115">
        <v>0</v>
      </c>
      <c r="AC33" s="115">
        <v>0</v>
      </c>
      <c r="AD33" s="115">
        <v>0</v>
      </c>
      <c r="AE33" s="115">
        <v>0</v>
      </c>
      <c r="AF33" s="115">
        <v>2</v>
      </c>
      <c r="AG33" s="115">
        <v>2</v>
      </c>
      <c r="AH33" s="115">
        <v>0</v>
      </c>
      <c r="AI33" s="115"/>
      <c r="AJ33" s="115"/>
      <c r="AK33" s="115"/>
    </row>
    <row r="34" spans="1:37" ht="12.75" customHeight="1" thickBot="1" x14ac:dyDescent="0.25">
      <c r="A34" s="21" t="str">
        <f>VLOOKUP(B34,'Analyse gebruik'!P$4:P$593,1,FALSE)</f>
        <v>BMH-ST</v>
      </c>
      <c r="B34" s="1" t="s">
        <v>1150</v>
      </c>
      <c r="C34" s="13">
        <v>1</v>
      </c>
      <c r="D34" s="13">
        <v>1</v>
      </c>
      <c r="E34" s="13">
        <v>0</v>
      </c>
      <c r="F34" s="13">
        <v>6</v>
      </c>
      <c r="G34" s="13">
        <v>1</v>
      </c>
      <c r="H34" s="115">
        <v>0</v>
      </c>
      <c r="I34" s="115">
        <v>0</v>
      </c>
      <c r="J34" s="115">
        <v>0</v>
      </c>
      <c r="K34" s="115"/>
      <c r="L34" s="13"/>
      <c r="M34" s="13"/>
      <c r="N34" s="115"/>
      <c r="O34" s="115"/>
      <c r="P34" s="115"/>
      <c r="Q34" s="115"/>
      <c r="R34" s="115"/>
      <c r="S34" s="115"/>
      <c r="T34" s="115">
        <v>0</v>
      </c>
      <c r="U34" s="115">
        <v>0</v>
      </c>
      <c r="V34" s="115">
        <v>0</v>
      </c>
      <c r="W34" s="115">
        <v>1</v>
      </c>
      <c r="X34" s="115">
        <v>1</v>
      </c>
      <c r="Y34" s="115">
        <v>0</v>
      </c>
      <c r="Z34" s="115">
        <v>0</v>
      </c>
      <c r="AA34" s="115">
        <v>0</v>
      </c>
      <c r="AB34" s="115">
        <v>0</v>
      </c>
      <c r="AC34" s="115">
        <v>0</v>
      </c>
      <c r="AD34" s="115">
        <v>0</v>
      </c>
      <c r="AE34" s="115">
        <v>0</v>
      </c>
      <c r="AF34" s="115">
        <v>0</v>
      </c>
      <c r="AG34" s="115">
        <v>0</v>
      </c>
      <c r="AH34" s="115">
        <v>0</v>
      </c>
      <c r="AI34" s="115"/>
      <c r="AJ34" s="115"/>
      <c r="AK34" s="115"/>
    </row>
    <row r="35" spans="1:37" ht="12.75" customHeight="1" thickBot="1" x14ac:dyDescent="0.25">
      <c r="A35" s="21" t="str">
        <f>VLOOKUP(B35,'Analyse gebruik'!P$4:P$593,1,FALSE)</f>
        <v>BMH-TPB</v>
      </c>
      <c r="B35" s="1" t="s">
        <v>140</v>
      </c>
      <c r="C35" s="13">
        <v>8</v>
      </c>
      <c r="D35" s="13">
        <v>8</v>
      </c>
      <c r="E35" s="13">
        <v>0</v>
      </c>
      <c r="F35" s="13">
        <v>5</v>
      </c>
      <c r="G35" s="13">
        <v>3</v>
      </c>
      <c r="H35" s="115">
        <v>2</v>
      </c>
      <c r="I35" s="115">
        <v>2</v>
      </c>
      <c r="J35" s="115">
        <v>0</v>
      </c>
      <c r="K35" s="115"/>
      <c r="L35" s="115"/>
      <c r="M35" s="115"/>
      <c r="N35" s="115"/>
      <c r="O35" s="115"/>
      <c r="P35" s="115"/>
      <c r="Q35" s="115"/>
      <c r="R35" s="115"/>
      <c r="S35" s="115"/>
      <c r="T35" s="115">
        <v>2</v>
      </c>
      <c r="U35" s="115">
        <v>2</v>
      </c>
      <c r="V35" s="115">
        <v>0</v>
      </c>
      <c r="W35" s="115"/>
      <c r="X35" s="115"/>
      <c r="Y35" s="115"/>
      <c r="Z35" s="115">
        <v>0</v>
      </c>
      <c r="AA35" s="115">
        <v>0</v>
      </c>
      <c r="AB35" s="115">
        <v>0</v>
      </c>
      <c r="AC35" s="115">
        <v>0</v>
      </c>
      <c r="AD35" s="115">
        <v>0</v>
      </c>
      <c r="AE35" s="115">
        <v>0</v>
      </c>
      <c r="AF35" s="115">
        <v>4</v>
      </c>
      <c r="AG35" s="13">
        <v>4</v>
      </c>
      <c r="AH35" s="13">
        <v>0</v>
      </c>
      <c r="AI35" s="115"/>
      <c r="AJ35" s="115"/>
      <c r="AK35" s="115"/>
    </row>
    <row r="36" spans="1:37" ht="13.5" thickBot="1" x14ac:dyDescent="0.25">
      <c r="A36" s="21" t="str">
        <f>VLOOKUP(B36,'Analyse gebruik'!P$4:P$593,1,FALSE)</f>
        <v>BM-TES</v>
      </c>
      <c r="B36" s="1" t="s">
        <v>493</v>
      </c>
      <c r="C36" s="13">
        <v>25</v>
      </c>
      <c r="D36" s="13">
        <v>25</v>
      </c>
      <c r="E36" s="13">
        <v>0</v>
      </c>
      <c r="F36" s="13">
        <v>6</v>
      </c>
      <c r="G36" s="13">
        <v>3</v>
      </c>
      <c r="H36" s="115">
        <v>1</v>
      </c>
      <c r="I36" s="115">
        <v>1</v>
      </c>
      <c r="J36" s="115">
        <v>0</v>
      </c>
      <c r="K36" s="115">
        <v>3</v>
      </c>
      <c r="L36" s="115">
        <v>3</v>
      </c>
      <c r="M36" s="115">
        <v>0</v>
      </c>
      <c r="N36" s="115"/>
      <c r="O36" s="115"/>
      <c r="P36" s="115"/>
      <c r="Q36" s="115"/>
      <c r="R36" s="115"/>
      <c r="S36" s="115"/>
      <c r="T36" s="115">
        <v>0</v>
      </c>
      <c r="U36" s="115">
        <v>0</v>
      </c>
      <c r="V36" s="115">
        <v>0</v>
      </c>
      <c r="W36" s="115"/>
      <c r="X36" s="13"/>
      <c r="Y36" s="13"/>
      <c r="Z36" s="115">
        <v>0</v>
      </c>
      <c r="AA36" s="115">
        <v>0</v>
      </c>
      <c r="AB36" s="115">
        <v>0</v>
      </c>
      <c r="AC36" s="115">
        <v>0</v>
      </c>
      <c r="AD36" s="115">
        <v>0</v>
      </c>
      <c r="AE36" s="115">
        <v>0</v>
      </c>
      <c r="AF36" s="115">
        <v>21</v>
      </c>
      <c r="AG36" s="115">
        <v>21</v>
      </c>
      <c r="AH36" s="115">
        <v>0</v>
      </c>
      <c r="AI36" s="115"/>
      <c r="AJ36" s="115"/>
      <c r="AK36" s="115"/>
    </row>
    <row r="37" spans="1:37" ht="13.5" thickBot="1" x14ac:dyDescent="0.25">
      <c r="A37" s="21" t="str">
        <f>VLOOKUP(B37,'Analyse gebruik'!P$4:P$593,1,FALSE)</f>
        <v>BO-DC</v>
      </c>
      <c r="B37" s="1" t="s">
        <v>156</v>
      </c>
      <c r="C37" s="13">
        <v>7</v>
      </c>
      <c r="D37" s="13">
        <v>0</v>
      </c>
      <c r="E37" s="13">
        <v>7</v>
      </c>
      <c r="F37" s="13">
        <v>8</v>
      </c>
      <c r="G37" s="13">
        <v>4</v>
      </c>
      <c r="H37" s="115">
        <v>0</v>
      </c>
      <c r="I37" s="115">
        <v>0</v>
      </c>
      <c r="J37" s="115">
        <v>0</v>
      </c>
      <c r="K37" s="115">
        <v>0</v>
      </c>
      <c r="L37" s="115">
        <v>0</v>
      </c>
      <c r="M37" s="115">
        <v>0</v>
      </c>
      <c r="N37" s="115">
        <v>3</v>
      </c>
      <c r="O37" s="115">
        <v>0</v>
      </c>
      <c r="P37" s="115">
        <v>3</v>
      </c>
      <c r="Q37" s="115">
        <v>1</v>
      </c>
      <c r="R37" s="115">
        <v>0</v>
      </c>
      <c r="S37" s="115">
        <v>1</v>
      </c>
      <c r="T37" s="115">
        <v>0</v>
      </c>
      <c r="U37" s="115">
        <v>0</v>
      </c>
      <c r="V37" s="115">
        <v>0</v>
      </c>
      <c r="W37" s="115"/>
      <c r="X37" s="13"/>
      <c r="Y37" s="13"/>
      <c r="Z37" s="115">
        <v>0</v>
      </c>
      <c r="AA37" s="115">
        <v>0</v>
      </c>
      <c r="AB37" s="115">
        <v>0</v>
      </c>
      <c r="AC37" s="115">
        <v>1</v>
      </c>
      <c r="AD37" s="115">
        <v>0</v>
      </c>
      <c r="AE37" s="115">
        <v>1</v>
      </c>
      <c r="AF37" s="115">
        <v>2</v>
      </c>
      <c r="AG37" s="115">
        <v>0</v>
      </c>
      <c r="AH37" s="115">
        <v>2</v>
      </c>
      <c r="AI37" s="115"/>
      <c r="AJ37" s="115"/>
      <c r="AK37" s="115"/>
    </row>
    <row r="38" spans="1:37" ht="13.5" thickBot="1" x14ac:dyDescent="0.25">
      <c r="A38" s="21" t="str">
        <f>VLOOKUP(B38,'Analyse gebruik'!P$4:P$593,1,FALSE)</f>
        <v>BOH-DC</v>
      </c>
      <c r="B38" s="1" t="s">
        <v>158</v>
      </c>
      <c r="C38" s="13">
        <v>27</v>
      </c>
      <c r="D38" s="13">
        <v>27</v>
      </c>
      <c r="E38" s="13">
        <v>0</v>
      </c>
      <c r="F38" s="13">
        <v>9</v>
      </c>
      <c r="G38" s="13">
        <v>9</v>
      </c>
      <c r="H38" s="115">
        <v>3</v>
      </c>
      <c r="I38" s="115">
        <v>3</v>
      </c>
      <c r="J38" s="115">
        <v>0</v>
      </c>
      <c r="K38" s="115"/>
      <c r="L38" s="13"/>
      <c r="M38" s="13"/>
      <c r="N38" s="115">
        <v>4</v>
      </c>
      <c r="O38" s="115">
        <v>4</v>
      </c>
      <c r="P38" s="115">
        <v>0</v>
      </c>
      <c r="Q38" s="115">
        <v>1</v>
      </c>
      <c r="R38" s="115">
        <v>1</v>
      </c>
      <c r="S38" s="115">
        <v>0</v>
      </c>
      <c r="T38" s="115">
        <v>2</v>
      </c>
      <c r="U38" s="115">
        <v>2</v>
      </c>
      <c r="V38" s="115">
        <v>0</v>
      </c>
      <c r="W38" s="115">
        <v>3</v>
      </c>
      <c r="X38" s="115">
        <v>3</v>
      </c>
      <c r="Y38" s="115">
        <v>0</v>
      </c>
      <c r="Z38" s="115">
        <v>2</v>
      </c>
      <c r="AA38" s="115">
        <v>2</v>
      </c>
      <c r="AB38" s="115">
        <v>0</v>
      </c>
      <c r="AC38" s="115">
        <v>8</v>
      </c>
      <c r="AD38" s="13">
        <v>8</v>
      </c>
      <c r="AE38" s="13">
        <v>0</v>
      </c>
      <c r="AF38" s="115">
        <v>2</v>
      </c>
      <c r="AG38" s="115">
        <v>2</v>
      </c>
      <c r="AH38" s="115">
        <v>0</v>
      </c>
      <c r="AI38" s="115">
        <v>2</v>
      </c>
      <c r="AJ38" s="115">
        <v>2</v>
      </c>
      <c r="AK38" s="115">
        <v>0</v>
      </c>
    </row>
    <row r="39" spans="1:37" ht="13.5" thickBot="1" x14ac:dyDescent="0.25">
      <c r="A39" s="21" t="str">
        <f>VLOOKUP(B39,'Analyse gebruik'!P$4:P$593,1,FALSE)</f>
        <v>BPA</v>
      </c>
      <c r="B39" s="1" t="s">
        <v>238</v>
      </c>
      <c r="C39" s="13">
        <v>3</v>
      </c>
      <c r="D39" s="13">
        <v>3</v>
      </c>
      <c r="E39" s="13">
        <v>0</v>
      </c>
      <c r="F39" s="13">
        <v>6</v>
      </c>
      <c r="G39" s="13">
        <v>2</v>
      </c>
      <c r="H39" s="115">
        <v>0</v>
      </c>
      <c r="I39" s="115">
        <v>0</v>
      </c>
      <c r="J39" s="115">
        <v>0</v>
      </c>
      <c r="K39" s="115"/>
      <c r="L39" s="115"/>
      <c r="M39" s="115"/>
      <c r="N39" s="115"/>
      <c r="O39" s="115"/>
      <c r="P39" s="115"/>
      <c r="Q39" s="115"/>
      <c r="R39" s="115"/>
      <c r="S39" s="115"/>
      <c r="T39" s="115">
        <v>0</v>
      </c>
      <c r="U39" s="115">
        <v>0</v>
      </c>
      <c r="V39" s="115">
        <v>0</v>
      </c>
      <c r="W39" s="115"/>
      <c r="X39" s="13"/>
      <c r="Y39" s="13"/>
      <c r="Z39" s="115">
        <v>0</v>
      </c>
      <c r="AA39" s="115">
        <v>0</v>
      </c>
      <c r="AB39" s="115">
        <v>0</v>
      </c>
      <c r="AC39" s="115">
        <v>2</v>
      </c>
      <c r="AD39" s="115">
        <v>2</v>
      </c>
      <c r="AE39" s="115">
        <v>0</v>
      </c>
      <c r="AF39" s="115">
        <v>0</v>
      </c>
      <c r="AG39" s="115">
        <v>0</v>
      </c>
      <c r="AH39" s="115">
        <v>0</v>
      </c>
      <c r="AI39" s="115">
        <v>1</v>
      </c>
      <c r="AJ39" s="115">
        <v>1</v>
      </c>
      <c r="AK39" s="115">
        <v>0</v>
      </c>
    </row>
    <row r="40" spans="1:37" ht="13.5" thickBot="1" x14ac:dyDescent="0.25">
      <c r="A40" s="21" t="str">
        <f>VLOOKUP(B40,'Analyse gebruik'!P$4:P$593,1,FALSE)</f>
        <v>BPH</v>
      </c>
      <c r="B40" s="1" t="s">
        <v>240</v>
      </c>
      <c r="C40" s="13">
        <v>3</v>
      </c>
      <c r="D40" s="13">
        <v>3</v>
      </c>
      <c r="E40" s="13">
        <v>0</v>
      </c>
      <c r="F40" s="13">
        <v>6</v>
      </c>
      <c r="G40" s="13">
        <v>2</v>
      </c>
      <c r="H40" s="115">
        <v>0</v>
      </c>
      <c r="I40" s="115">
        <v>0</v>
      </c>
      <c r="J40" s="115">
        <v>0</v>
      </c>
      <c r="K40" s="115"/>
      <c r="L40" s="115"/>
      <c r="M40" s="115"/>
      <c r="N40" s="115"/>
      <c r="O40" s="115"/>
      <c r="P40" s="115"/>
      <c r="Q40" s="115">
        <v>2</v>
      </c>
      <c r="R40" s="115">
        <v>2</v>
      </c>
      <c r="S40" s="115">
        <v>0</v>
      </c>
      <c r="T40" s="115">
        <v>0</v>
      </c>
      <c r="U40" s="115">
        <v>0</v>
      </c>
      <c r="V40" s="115">
        <v>0</v>
      </c>
      <c r="W40" s="115"/>
      <c r="X40" s="115"/>
      <c r="Y40" s="115"/>
      <c r="Z40" s="115">
        <v>0</v>
      </c>
      <c r="AA40" s="115">
        <v>0</v>
      </c>
      <c r="AB40" s="115">
        <v>0</v>
      </c>
      <c r="AC40" s="115">
        <v>1</v>
      </c>
      <c r="AD40" s="13">
        <v>1</v>
      </c>
      <c r="AE40" s="13">
        <v>0</v>
      </c>
      <c r="AF40" s="115">
        <v>0</v>
      </c>
      <c r="AG40" s="13">
        <v>0</v>
      </c>
      <c r="AH40" s="13">
        <v>0</v>
      </c>
      <c r="AI40" s="115"/>
      <c r="AJ40" s="115"/>
      <c r="AK40" s="115"/>
    </row>
    <row r="41" spans="1:37" ht="13.5" thickBot="1" x14ac:dyDescent="0.25">
      <c r="A41" s="21" t="str">
        <f>VLOOKUP(B41,'Analyse gebruik'!P$4:P$593,1,FALSE)</f>
        <v>BRM</v>
      </c>
      <c r="B41" s="1" t="s">
        <v>708</v>
      </c>
      <c r="C41" s="13">
        <v>11</v>
      </c>
      <c r="D41" s="13">
        <v>5</v>
      </c>
      <c r="E41" s="13">
        <v>6</v>
      </c>
      <c r="F41" s="13">
        <v>7</v>
      </c>
      <c r="G41" s="13">
        <v>2</v>
      </c>
      <c r="H41" s="115">
        <v>0</v>
      </c>
      <c r="I41" s="115">
        <v>0</v>
      </c>
      <c r="J41" s="115">
        <v>0</v>
      </c>
      <c r="K41" s="115">
        <v>9</v>
      </c>
      <c r="L41" s="115">
        <v>3</v>
      </c>
      <c r="M41" s="115">
        <v>6</v>
      </c>
      <c r="N41" s="115"/>
      <c r="O41" s="115"/>
      <c r="P41" s="115"/>
      <c r="Q41" s="115"/>
      <c r="R41" s="13"/>
      <c r="S41" s="13"/>
      <c r="T41" s="115">
        <v>0</v>
      </c>
      <c r="U41" s="115">
        <v>0</v>
      </c>
      <c r="V41" s="115">
        <v>0</v>
      </c>
      <c r="W41" s="115"/>
      <c r="X41" s="115"/>
      <c r="Y41" s="115"/>
      <c r="Z41" s="115">
        <v>0</v>
      </c>
      <c r="AA41" s="115">
        <v>0</v>
      </c>
      <c r="AB41" s="115">
        <v>0</v>
      </c>
      <c r="AC41" s="115">
        <v>0</v>
      </c>
      <c r="AD41" s="13">
        <v>0</v>
      </c>
      <c r="AE41" s="13">
        <v>0</v>
      </c>
      <c r="AF41" s="115">
        <v>0</v>
      </c>
      <c r="AG41" s="115">
        <v>0</v>
      </c>
      <c r="AH41" s="115">
        <v>0</v>
      </c>
      <c r="AI41" s="115">
        <v>2</v>
      </c>
      <c r="AJ41" s="115">
        <v>2</v>
      </c>
      <c r="AK41" s="115">
        <v>0</v>
      </c>
    </row>
    <row r="42" spans="1:37" ht="13.5" thickBot="1" x14ac:dyDescent="0.25">
      <c r="A42" s="21" t="str">
        <f>VLOOKUP(B42,'Analyse gebruik'!P$4:P$593,1,FALSE)</f>
        <v>BRV</v>
      </c>
      <c r="B42" s="1" t="s">
        <v>229</v>
      </c>
      <c r="C42" s="13">
        <v>163</v>
      </c>
      <c r="D42" s="13">
        <v>0</v>
      </c>
      <c r="E42" s="13">
        <v>163</v>
      </c>
      <c r="F42" s="13">
        <v>9</v>
      </c>
      <c r="G42" s="13">
        <v>9</v>
      </c>
      <c r="H42" s="115">
        <v>10</v>
      </c>
      <c r="I42" s="115">
        <v>0</v>
      </c>
      <c r="J42" s="115">
        <v>10</v>
      </c>
      <c r="K42" s="115">
        <v>19</v>
      </c>
      <c r="L42" s="13">
        <v>0</v>
      </c>
      <c r="M42" s="13">
        <v>19</v>
      </c>
      <c r="N42" s="115">
        <v>20</v>
      </c>
      <c r="O42" s="115">
        <v>0</v>
      </c>
      <c r="P42" s="115">
        <v>20</v>
      </c>
      <c r="Q42" s="115">
        <v>18</v>
      </c>
      <c r="R42" s="115">
        <v>0</v>
      </c>
      <c r="S42" s="115">
        <v>18</v>
      </c>
      <c r="T42" s="115">
        <v>17</v>
      </c>
      <c r="U42" s="115">
        <v>0</v>
      </c>
      <c r="V42" s="115">
        <v>17</v>
      </c>
      <c r="W42" s="115"/>
      <c r="X42" s="115"/>
      <c r="Y42" s="115"/>
      <c r="Z42" s="115">
        <v>15</v>
      </c>
      <c r="AA42" s="115">
        <v>0</v>
      </c>
      <c r="AB42" s="115">
        <v>15</v>
      </c>
      <c r="AC42" s="115">
        <v>49</v>
      </c>
      <c r="AD42" s="13">
        <v>0</v>
      </c>
      <c r="AE42" s="13">
        <v>49</v>
      </c>
      <c r="AF42" s="115">
        <v>9</v>
      </c>
      <c r="AG42" s="115">
        <v>0</v>
      </c>
      <c r="AH42" s="115">
        <v>9</v>
      </c>
      <c r="AI42" s="115">
        <v>6</v>
      </c>
      <c r="AJ42" s="115">
        <v>0</v>
      </c>
      <c r="AK42" s="115">
        <v>6</v>
      </c>
    </row>
    <row r="43" spans="1:37" ht="13.5" thickBot="1" x14ac:dyDescent="0.25">
      <c r="A43" s="21" t="str">
        <f>VLOOKUP(B43,'Analyse gebruik'!P$4:P$593,1,FALSE)</f>
        <v>BRV-G</v>
      </c>
      <c r="B43" s="1" t="s">
        <v>233</v>
      </c>
      <c r="C43" s="13">
        <v>34</v>
      </c>
      <c r="D43" s="13">
        <v>10</v>
      </c>
      <c r="E43" s="13">
        <v>24</v>
      </c>
      <c r="F43" s="13">
        <v>7</v>
      </c>
      <c r="G43" s="13">
        <v>6</v>
      </c>
      <c r="H43" s="115">
        <v>4</v>
      </c>
      <c r="I43" s="115">
        <v>1</v>
      </c>
      <c r="J43" s="115">
        <v>3</v>
      </c>
      <c r="K43" s="115"/>
      <c r="L43" s="115"/>
      <c r="M43" s="115"/>
      <c r="N43" s="115"/>
      <c r="O43" s="13"/>
      <c r="P43" s="13"/>
      <c r="Q43" s="115">
        <v>8</v>
      </c>
      <c r="R43" s="115">
        <v>0</v>
      </c>
      <c r="S43" s="115">
        <v>8</v>
      </c>
      <c r="T43" s="115">
        <v>8</v>
      </c>
      <c r="U43" s="115">
        <v>1</v>
      </c>
      <c r="V43" s="115">
        <v>7</v>
      </c>
      <c r="W43" s="115"/>
      <c r="X43" s="115"/>
      <c r="Y43" s="115"/>
      <c r="Z43" s="115">
        <v>0</v>
      </c>
      <c r="AA43" s="115">
        <v>0</v>
      </c>
      <c r="AB43" s="115">
        <v>0</v>
      </c>
      <c r="AC43" s="115">
        <v>7</v>
      </c>
      <c r="AD43" s="115">
        <v>3</v>
      </c>
      <c r="AE43" s="115">
        <v>4</v>
      </c>
      <c r="AF43" s="115">
        <v>3</v>
      </c>
      <c r="AG43" s="115">
        <v>2</v>
      </c>
      <c r="AH43" s="115">
        <v>1</v>
      </c>
      <c r="AI43" s="115">
        <v>4</v>
      </c>
      <c r="AJ43" s="13">
        <v>3</v>
      </c>
      <c r="AK43" s="13">
        <v>1</v>
      </c>
    </row>
    <row r="44" spans="1:37" ht="13.5" thickBot="1" x14ac:dyDescent="0.25">
      <c r="A44" s="21" t="str">
        <f>VLOOKUP(B44,'Analyse gebruik'!P$4:P$593,1,FALSE)</f>
        <v>BRV-K</v>
      </c>
      <c r="B44" s="1" t="s">
        <v>231</v>
      </c>
      <c r="C44" s="13">
        <v>129</v>
      </c>
      <c r="D44" s="13">
        <v>59</v>
      </c>
      <c r="E44" s="13">
        <v>70</v>
      </c>
      <c r="F44" s="13">
        <v>9</v>
      </c>
      <c r="G44" s="13">
        <v>9</v>
      </c>
      <c r="H44" s="13">
        <v>9</v>
      </c>
      <c r="I44" s="13">
        <v>4</v>
      </c>
      <c r="J44" s="13">
        <v>5</v>
      </c>
      <c r="K44" s="13"/>
      <c r="L44" s="115"/>
      <c r="M44" s="115"/>
      <c r="N44" s="13">
        <v>18</v>
      </c>
      <c r="O44" s="115">
        <v>10</v>
      </c>
      <c r="P44" s="115">
        <v>8</v>
      </c>
      <c r="Q44" s="13">
        <v>13</v>
      </c>
      <c r="R44" s="13">
        <v>5</v>
      </c>
      <c r="S44" s="13">
        <v>8</v>
      </c>
      <c r="T44" s="13">
        <v>11</v>
      </c>
      <c r="U44" s="13">
        <v>4</v>
      </c>
      <c r="V44" s="13">
        <v>7</v>
      </c>
      <c r="W44" s="13">
        <v>23</v>
      </c>
      <c r="X44" s="13">
        <v>8</v>
      </c>
      <c r="Y44" s="13">
        <v>15</v>
      </c>
      <c r="Z44" s="13">
        <v>15</v>
      </c>
      <c r="AA44" s="13">
        <v>8</v>
      </c>
      <c r="AB44" s="13">
        <v>7</v>
      </c>
      <c r="AC44" s="13">
        <v>36</v>
      </c>
      <c r="AD44" s="13">
        <v>18</v>
      </c>
      <c r="AE44" s="13">
        <v>18</v>
      </c>
      <c r="AF44" s="13">
        <v>3</v>
      </c>
      <c r="AG44" s="13">
        <v>1</v>
      </c>
      <c r="AH44" s="13">
        <v>2</v>
      </c>
      <c r="AI44" s="13">
        <v>1</v>
      </c>
      <c r="AJ44" s="13">
        <v>1</v>
      </c>
      <c r="AK44" s="13">
        <v>0</v>
      </c>
    </row>
    <row r="45" spans="1:37" ht="13.5" thickBot="1" x14ac:dyDescent="0.25">
      <c r="A45" s="21" t="str">
        <f>VLOOKUP(B45,'Analyse gebruik'!P$4:P$593,1,FALSE)</f>
        <v>BRV-M</v>
      </c>
      <c r="B45" s="1" t="s">
        <v>232</v>
      </c>
      <c r="C45" s="13">
        <v>94</v>
      </c>
      <c r="D45" s="13">
        <v>50</v>
      </c>
      <c r="E45" s="13">
        <v>44</v>
      </c>
      <c r="F45" s="13">
        <v>10</v>
      </c>
      <c r="G45" s="13">
        <v>10</v>
      </c>
      <c r="H45" s="13">
        <v>5</v>
      </c>
      <c r="I45" s="13">
        <v>1</v>
      </c>
      <c r="J45" s="13">
        <v>4</v>
      </c>
      <c r="K45" s="13">
        <v>3</v>
      </c>
      <c r="L45" s="115">
        <v>2</v>
      </c>
      <c r="M45" s="115">
        <v>1</v>
      </c>
      <c r="N45" s="13">
        <v>7</v>
      </c>
      <c r="O45" s="115">
        <v>0</v>
      </c>
      <c r="P45" s="115">
        <v>7</v>
      </c>
      <c r="Q45" s="13">
        <v>14</v>
      </c>
      <c r="R45" s="115">
        <v>8</v>
      </c>
      <c r="S45" s="115">
        <v>6</v>
      </c>
      <c r="T45" s="13">
        <v>11</v>
      </c>
      <c r="U45" s="13">
        <v>1</v>
      </c>
      <c r="V45" s="13">
        <v>10</v>
      </c>
      <c r="W45" s="13">
        <v>16</v>
      </c>
      <c r="X45" s="115">
        <v>16</v>
      </c>
      <c r="Y45" s="115">
        <v>0</v>
      </c>
      <c r="Z45" s="13">
        <v>5</v>
      </c>
      <c r="AA45" s="115">
        <v>0</v>
      </c>
      <c r="AB45" s="115">
        <v>5</v>
      </c>
      <c r="AC45" s="13">
        <v>28</v>
      </c>
      <c r="AD45" s="13">
        <v>20</v>
      </c>
      <c r="AE45" s="13">
        <v>8</v>
      </c>
      <c r="AF45" s="13">
        <v>4</v>
      </c>
      <c r="AG45" s="115">
        <v>2</v>
      </c>
      <c r="AH45" s="115">
        <v>2</v>
      </c>
      <c r="AI45" s="13">
        <v>1</v>
      </c>
      <c r="AJ45" s="115">
        <v>0</v>
      </c>
      <c r="AK45" s="115">
        <v>1</v>
      </c>
    </row>
    <row r="46" spans="1:37" ht="13.5" thickBot="1" x14ac:dyDescent="0.25">
      <c r="A46" s="21" t="str">
        <f>VLOOKUP(B46,'Analyse gebruik'!P$4:P$593,1,FALSE)</f>
        <v>BRV-NA</v>
      </c>
      <c r="B46" s="1" t="s">
        <v>980</v>
      </c>
      <c r="C46" s="13">
        <v>35</v>
      </c>
      <c r="D46" s="13">
        <v>0</v>
      </c>
      <c r="E46" s="13">
        <v>35</v>
      </c>
      <c r="F46" s="13">
        <v>5</v>
      </c>
      <c r="G46" s="13">
        <v>2</v>
      </c>
      <c r="H46" s="115">
        <v>0</v>
      </c>
      <c r="I46" s="115">
        <v>0</v>
      </c>
      <c r="J46" s="115">
        <v>0</v>
      </c>
      <c r="K46" s="115"/>
      <c r="L46" s="115"/>
      <c r="M46" s="115"/>
      <c r="N46" s="115"/>
      <c r="O46" s="115"/>
      <c r="P46" s="115"/>
      <c r="Q46" s="115"/>
      <c r="R46" s="115"/>
      <c r="S46" s="115"/>
      <c r="T46" s="115">
        <v>0</v>
      </c>
      <c r="U46" s="115">
        <v>0</v>
      </c>
      <c r="V46" s="115">
        <v>0</v>
      </c>
      <c r="W46" s="115"/>
      <c r="X46" s="115"/>
      <c r="Y46" s="115"/>
      <c r="Z46" s="115">
        <v>2</v>
      </c>
      <c r="AA46" s="115">
        <v>0</v>
      </c>
      <c r="AB46" s="115">
        <v>2</v>
      </c>
      <c r="AC46" s="115">
        <v>33</v>
      </c>
      <c r="AD46" s="13">
        <v>0</v>
      </c>
      <c r="AE46" s="13">
        <v>33</v>
      </c>
      <c r="AF46" s="115">
        <v>0</v>
      </c>
      <c r="AG46" s="115">
        <v>0</v>
      </c>
      <c r="AH46" s="115">
        <v>0</v>
      </c>
      <c r="AI46" s="115"/>
      <c r="AJ46" s="115"/>
      <c r="AK46" s="115"/>
    </row>
    <row r="47" spans="1:37" ht="13.5" thickBot="1" x14ac:dyDescent="0.25">
      <c r="A47" s="21" t="str">
        <f>VLOOKUP(B47,'Analyse gebruik'!P$4:P$593,1,FALSE)</f>
        <v>BRV-NO</v>
      </c>
      <c r="B47" s="1" t="s">
        <v>286</v>
      </c>
      <c r="C47" s="13">
        <v>90</v>
      </c>
      <c r="D47" s="13">
        <v>0</v>
      </c>
      <c r="E47" s="13">
        <v>90</v>
      </c>
      <c r="F47" s="13">
        <v>8</v>
      </c>
      <c r="G47" s="13">
        <v>7</v>
      </c>
      <c r="H47" s="115">
        <v>9</v>
      </c>
      <c r="I47" s="115">
        <v>0</v>
      </c>
      <c r="J47" s="115">
        <v>9</v>
      </c>
      <c r="K47" s="115">
        <v>19</v>
      </c>
      <c r="L47" s="115">
        <v>0</v>
      </c>
      <c r="M47" s="115">
        <v>19</v>
      </c>
      <c r="N47" s="115"/>
      <c r="O47" s="115"/>
      <c r="P47" s="115"/>
      <c r="Q47" s="115">
        <v>11</v>
      </c>
      <c r="R47" s="115">
        <v>0</v>
      </c>
      <c r="S47" s="115">
        <v>11</v>
      </c>
      <c r="T47" s="115">
        <v>11</v>
      </c>
      <c r="U47" s="115">
        <v>0</v>
      </c>
      <c r="V47" s="115">
        <v>11</v>
      </c>
      <c r="W47" s="115"/>
      <c r="X47" s="115"/>
      <c r="Y47" s="115"/>
      <c r="Z47" s="115">
        <v>7</v>
      </c>
      <c r="AA47" s="115">
        <v>0</v>
      </c>
      <c r="AB47" s="115">
        <v>7</v>
      </c>
      <c r="AC47" s="115">
        <v>28</v>
      </c>
      <c r="AD47" s="115">
        <v>0</v>
      </c>
      <c r="AE47" s="115">
        <v>28</v>
      </c>
      <c r="AF47" s="115">
        <v>5</v>
      </c>
      <c r="AG47" s="115">
        <v>0</v>
      </c>
      <c r="AH47" s="115">
        <v>5</v>
      </c>
      <c r="AI47" s="115">
        <v>0</v>
      </c>
      <c r="AJ47" s="13">
        <v>0</v>
      </c>
      <c r="AK47" s="13">
        <v>0</v>
      </c>
    </row>
    <row r="48" spans="1:37" ht="13.5" thickBot="1" x14ac:dyDescent="0.25">
      <c r="A48" s="21" t="str">
        <f>VLOOKUP(B48,'Analyse gebruik'!P$4:P$593,1,FALSE)</f>
        <v>BRV-WSC</v>
      </c>
      <c r="B48" s="1" t="s">
        <v>1905</v>
      </c>
      <c r="C48" s="13">
        <v>1</v>
      </c>
      <c r="D48" s="13">
        <v>1</v>
      </c>
      <c r="E48" s="13">
        <v>0</v>
      </c>
      <c r="F48" s="13">
        <v>6</v>
      </c>
      <c r="G48" s="13">
        <v>1</v>
      </c>
      <c r="H48" s="115">
        <v>0</v>
      </c>
      <c r="I48" s="115">
        <v>0</v>
      </c>
      <c r="J48" s="115">
        <v>0</v>
      </c>
      <c r="K48" s="115"/>
      <c r="L48" s="115"/>
      <c r="M48" s="115"/>
      <c r="N48" s="115">
        <v>1</v>
      </c>
      <c r="O48" s="115">
        <v>1</v>
      </c>
      <c r="P48" s="115">
        <v>0</v>
      </c>
      <c r="Q48" s="115"/>
      <c r="R48" s="13"/>
      <c r="S48" s="13"/>
      <c r="T48" s="115">
        <v>0</v>
      </c>
      <c r="U48" s="115">
        <v>0</v>
      </c>
      <c r="V48" s="115">
        <v>0</v>
      </c>
      <c r="W48" s="115"/>
      <c r="X48" s="115"/>
      <c r="Y48" s="115"/>
      <c r="Z48" s="115">
        <v>0</v>
      </c>
      <c r="AA48" s="115">
        <v>0</v>
      </c>
      <c r="AB48" s="115">
        <v>0</v>
      </c>
      <c r="AC48" s="115">
        <v>0</v>
      </c>
      <c r="AD48" s="13">
        <v>0</v>
      </c>
      <c r="AE48" s="13">
        <v>0</v>
      </c>
      <c r="AF48" s="115">
        <v>0</v>
      </c>
      <c r="AG48" s="115">
        <v>0</v>
      </c>
      <c r="AH48" s="115">
        <v>0</v>
      </c>
      <c r="AI48" s="115"/>
      <c r="AJ48" s="115"/>
      <c r="AK48" s="115"/>
    </row>
    <row r="49" spans="1:37" ht="13.5" thickBot="1" x14ac:dyDescent="0.25">
      <c r="A49" s="21" t="str">
        <f>VLOOKUP(B49,'Analyse gebruik'!P$4:P$593,1,FALSE)</f>
        <v>BRV-Z</v>
      </c>
      <c r="B49" s="1" t="s">
        <v>234</v>
      </c>
      <c r="C49" s="13">
        <v>6</v>
      </c>
      <c r="D49" s="13">
        <v>5</v>
      </c>
      <c r="E49" s="13">
        <v>1</v>
      </c>
      <c r="F49" s="13">
        <v>6</v>
      </c>
      <c r="G49" s="13">
        <v>3</v>
      </c>
      <c r="H49" s="115">
        <v>0</v>
      </c>
      <c r="I49" s="115">
        <v>0</v>
      </c>
      <c r="J49" s="115">
        <v>0</v>
      </c>
      <c r="K49" s="115"/>
      <c r="L49" s="115"/>
      <c r="M49" s="115"/>
      <c r="N49" s="115"/>
      <c r="O49" s="115"/>
      <c r="P49" s="115"/>
      <c r="Q49" s="115"/>
      <c r="R49" s="115"/>
      <c r="S49" s="115"/>
      <c r="T49" s="115">
        <v>0</v>
      </c>
      <c r="U49" s="115">
        <v>0</v>
      </c>
      <c r="V49" s="115">
        <v>0</v>
      </c>
      <c r="W49" s="115"/>
      <c r="X49" s="115"/>
      <c r="Y49" s="115"/>
      <c r="Z49" s="115">
        <v>0</v>
      </c>
      <c r="AA49" s="115">
        <v>0</v>
      </c>
      <c r="AB49" s="115">
        <v>0</v>
      </c>
      <c r="AC49" s="115">
        <v>2</v>
      </c>
      <c r="AD49" s="115">
        <v>2</v>
      </c>
      <c r="AE49" s="115">
        <v>0</v>
      </c>
      <c r="AF49" s="115">
        <v>2</v>
      </c>
      <c r="AG49" s="115">
        <v>1</v>
      </c>
      <c r="AH49" s="115">
        <v>1</v>
      </c>
      <c r="AI49" s="115">
        <v>2</v>
      </c>
      <c r="AJ49" s="13">
        <v>2</v>
      </c>
      <c r="AK49" s="13">
        <v>0</v>
      </c>
    </row>
    <row r="50" spans="1:37" ht="13.5" thickBot="1" x14ac:dyDescent="0.25">
      <c r="A50" s="21" t="str">
        <f>VLOOKUP(B50,'Analyse gebruik'!P$4:P$593,1,FALSE)</f>
        <v>BS</v>
      </c>
      <c r="B50" s="1" t="s">
        <v>323</v>
      </c>
      <c r="C50" s="13">
        <v>12</v>
      </c>
      <c r="D50" s="13">
        <v>0</v>
      </c>
      <c r="E50" s="13">
        <v>12</v>
      </c>
      <c r="F50" s="13">
        <v>7</v>
      </c>
      <c r="G50" s="13">
        <v>6</v>
      </c>
      <c r="H50" s="115">
        <v>2</v>
      </c>
      <c r="I50" s="115">
        <v>0</v>
      </c>
      <c r="J50" s="115">
        <v>2</v>
      </c>
      <c r="K50" s="115"/>
      <c r="L50" s="115"/>
      <c r="M50" s="115"/>
      <c r="N50" s="115"/>
      <c r="O50" s="115"/>
      <c r="P50" s="115"/>
      <c r="Q50" s="115">
        <v>3</v>
      </c>
      <c r="R50" s="115">
        <v>0</v>
      </c>
      <c r="S50" s="115">
        <v>3</v>
      </c>
      <c r="T50" s="115">
        <v>3</v>
      </c>
      <c r="U50" s="115">
        <v>0</v>
      </c>
      <c r="V50" s="115">
        <v>3</v>
      </c>
      <c r="W50" s="115">
        <v>2</v>
      </c>
      <c r="X50" s="115">
        <v>0</v>
      </c>
      <c r="Y50" s="115">
        <v>2</v>
      </c>
      <c r="Z50" s="115">
        <v>0</v>
      </c>
      <c r="AA50" s="115">
        <v>0</v>
      </c>
      <c r="AB50" s="115">
        <v>0</v>
      </c>
      <c r="AC50" s="115">
        <v>1</v>
      </c>
      <c r="AD50" s="115">
        <v>0</v>
      </c>
      <c r="AE50" s="115">
        <v>1</v>
      </c>
      <c r="AF50" s="115">
        <v>1</v>
      </c>
      <c r="AG50" s="115">
        <v>0</v>
      </c>
      <c r="AH50" s="115">
        <v>1</v>
      </c>
      <c r="AI50" s="115"/>
      <c r="AJ50" s="13"/>
      <c r="AK50" s="13"/>
    </row>
    <row r="51" spans="1:37" ht="13.5" thickBot="1" x14ac:dyDescent="0.25">
      <c r="A51" s="21" t="str">
        <f>VLOOKUP(B51,'Analyse gebruik'!P$4:P$593,1,FALSE)</f>
        <v>BSA</v>
      </c>
      <c r="B51" s="1" t="s">
        <v>324</v>
      </c>
      <c r="C51" s="13">
        <v>17</v>
      </c>
      <c r="D51" s="13">
        <v>13</v>
      </c>
      <c r="E51" s="13">
        <v>4</v>
      </c>
      <c r="F51" s="13">
        <v>7</v>
      </c>
      <c r="G51" s="13">
        <v>6</v>
      </c>
      <c r="H51" s="115">
        <v>0</v>
      </c>
      <c r="I51" s="115">
        <v>0</v>
      </c>
      <c r="J51" s="115">
        <v>0</v>
      </c>
      <c r="K51" s="115">
        <v>2</v>
      </c>
      <c r="L51" s="115">
        <v>2</v>
      </c>
      <c r="M51" s="115">
        <v>0</v>
      </c>
      <c r="N51" s="115"/>
      <c r="O51" s="13"/>
      <c r="P51" s="13"/>
      <c r="Q51" s="115"/>
      <c r="R51" s="115"/>
      <c r="S51" s="115"/>
      <c r="T51" s="115">
        <v>1</v>
      </c>
      <c r="U51" s="115">
        <v>1</v>
      </c>
      <c r="V51" s="115">
        <v>0</v>
      </c>
      <c r="W51" s="115"/>
      <c r="X51" s="115"/>
      <c r="Y51" s="115"/>
      <c r="Z51" s="115">
        <v>3</v>
      </c>
      <c r="AA51" s="115">
        <v>2</v>
      </c>
      <c r="AB51" s="115">
        <v>1</v>
      </c>
      <c r="AC51" s="115">
        <v>7</v>
      </c>
      <c r="AD51" s="115">
        <v>4</v>
      </c>
      <c r="AE51" s="115">
        <v>3</v>
      </c>
      <c r="AF51" s="115">
        <v>2</v>
      </c>
      <c r="AG51" s="115">
        <v>2</v>
      </c>
      <c r="AH51" s="115">
        <v>0</v>
      </c>
      <c r="AI51" s="115">
        <v>2</v>
      </c>
      <c r="AJ51" s="115">
        <v>2</v>
      </c>
      <c r="AK51" s="115">
        <v>0</v>
      </c>
    </row>
    <row r="52" spans="1:37" ht="13.5" thickBot="1" x14ac:dyDescent="0.25">
      <c r="A52" s="21" t="str">
        <f>VLOOKUP(B52,'Analyse gebruik'!P$4:P$593,1,FALSE)</f>
        <v>BSH</v>
      </c>
      <c r="B52" s="1" t="s">
        <v>325</v>
      </c>
      <c r="C52" s="13">
        <v>6</v>
      </c>
      <c r="D52" s="13">
        <v>6</v>
      </c>
      <c r="E52" s="13">
        <v>0</v>
      </c>
      <c r="F52" s="13">
        <v>6</v>
      </c>
      <c r="G52" s="13">
        <v>4</v>
      </c>
      <c r="H52" s="115">
        <v>2</v>
      </c>
      <c r="I52" s="115">
        <v>2</v>
      </c>
      <c r="J52" s="115">
        <v>0</v>
      </c>
      <c r="K52" s="115"/>
      <c r="L52" s="13"/>
      <c r="M52" s="13"/>
      <c r="N52" s="115"/>
      <c r="O52" s="13"/>
      <c r="P52" s="13"/>
      <c r="Q52" s="115">
        <v>1</v>
      </c>
      <c r="R52" s="13">
        <v>1</v>
      </c>
      <c r="S52" s="13">
        <v>0</v>
      </c>
      <c r="T52" s="115">
        <v>2</v>
      </c>
      <c r="U52" s="13">
        <v>2</v>
      </c>
      <c r="V52" s="13">
        <v>0</v>
      </c>
      <c r="W52" s="115"/>
      <c r="X52" s="115"/>
      <c r="Y52" s="115"/>
      <c r="Z52" s="115">
        <v>0</v>
      </c>
      <c r="AA52" s="115">
        <v>0</v>
      </c>
      <c r="AB52" s="115">
        <v>0</v>
      </c>
      <c r="AC52" s="115">
        <v>1</v>
      </c>
      <c r="AD52" s="13">
        <v>1</v>
      </c>
      <c r="AE52" s="13">
        <v>0</v>
      </c>
      <c r="AF52" s="115">
        <v>0</v>
      </c>
      <c r="AG52" s="13">
        <v>0</v>
      </c>
      <c r="AH52" s="13">
        <v>0</v>
      </c>
      <c r="AI52" s="115"/>
      <c r="AJ52" s="13"/>
      <c r="AK52" s="13"/>
    </row>
    <row r="53" spans="1:37" ht="13.5" thickBot="1" x14ac:dyDescent="0.25">
      <c r="A53" s="21" t="str">
        <f>VLOOKUP(B53,'Analyse gebruik'!P$4:P$593,1,FALSE)</f>
        <v>BU-BRB</v>
      </c>
      <c r="B53" s="1" t="s">
        <v>123</v>
      </c>
      <c r="C53" s="13">
        <v>4</v>
      </c>
      <c r="D53" s="13">
        <v>3</v>
      </c>
      <c r="E53" s="13">
        <v>1</v>
      </c>
      <c r="F53" s="13">
        <v>7</v>
      </c>
      <c r="G53" s="13">
        <v>4</v>
      </c>
      <c r="H53" s="13">
        <v>0</v>
      </c>
      <c r="I53" s="13">
        <v>0</v>
      </c>
      <c r="J53" s="13">
        <v>0</v>
      </c>
      <c r="K53" s="13">
        <v>1</v>
      </c>
      <c r="L53" s="115">
        <v>0</v>
      </c>
      <c r="M53" s="115">
        <v>1</v>
      </c>
      <c r="N53" s="13">
        <v>1</v>
      </c>
      <c r="O53" s="115">
        <v>1</v>
      </c>
      <c r="P53" s="115">
        <v>0</v>
      </c>
      <c r="Q53" s="13"/>
      <c r="R53" s="13"/>
      <c r="S53" s="13"/>
      <c r="T53" s="13">
        <v>1</v>
      </c>
      <c r="U53" s="13">
        <v>1</v>
      </c>
      <c r="V53" s="13">
        <v>0</v>
      </c>
      <c r="W53" s="13"/>
      <c r="X53" s="115"/>
      <c r="Y53" s="115"/>
      <c r="Z53" s="13">
        <v>0</v>
      </c>
      <c r="AA53" s="115">
        <v>0</v>
      </c>
      <c r="AB53" s="115">
        <v>0</v>
      </c>
      <c r="AC53" s="13">
        <v>1</v>
      </c>
      <c r="AD53" s="13">
        <v>1</v>
      </c>
      <c r="AE53" s="13">
        <v>0</v>
      </c>
      <c r="AF53" s="13">
        <v>0</v>
      </c>
      <c r="AG53" s="13">
        <v>0</v>
      </c>
      <c r="AH53" s="13">
        <v>0</v>
      </c>
      <c r="AI53" s="13"/>
      <c r="AJ53" s="13"/>
      <c r="AK53" s="13"/>
    </row>
    <row r="54" spans="1:37" ht="13.5" thickBot="1" x14ac:dyDescent="0.25">
      <c r="A54" s="21" t="str">
        <f>VLOOKUP(B54,'Analyse gebruik'!P$4:P$593,1,FALSE)</f>
        <v>BU-DK</v>
      </c>
      <c r="B54" s="1" t="s">
        <v>1153</v>
      </c>
      <c r="C54" s="13">
        <v>23</v>
      </c>
      <c r="D54" s="13">
        <v>0</v>
      </c>
      <c r="E54" s="13">
        <v>23</v>
      </c>
      <c r="F54" s="13">
        <v>5</v>
      </c>
      <c r="G54" s="13">
        <v>3</v>
      </c>
      <c r="H54" s="115">
        <v>3</v>
      </c>
      <c r="I54" s="115">
        <v>0</v>
      </c>
      <c r="J54" s="115">
        <v>3</v>
      </c>
      <c r="K54" s="115"/>
      <c r="L54" s="115"/>
      <c r="M54" s="115"/>
      <c r="N54" s="115"/>
      <c r="O54" s="115"/>
      <c r="P54" s="115"/>
      <c r="Q54" s="115"/>
      <c r="R54" s="13"/>
      <c r="S54" s="13"/>
      <c r="T54" s="115">
        <v>3</v>
      </c>
      <c r="U54" s="13">
        <v>0</v>
      </c>
      <c r="V54" s="13">
        <v>3</v>
      </c>
      <c r="W54" s="115"/>
      <c r="X54" s="13"/>
      <c r="Y54" s="13"/>
      <c r="Z54" s="115">
        <v>0</v>
      </c>
      <c r="AA54" s="13">
        <v>0</v>
      </c>
      <c r="AB54" s="13">
        <v>0</v>
      </c>
      <c r="AC54" s="115">
        <v>0</v>
      </c>
      <c r="AD54" s="13">
        <v>0</v>
      </c>
      <c r="AE54" s="13">
        <v>0</v>
      </c>
      <c r="AF54" s="115">
        <v>17</v>
      </c>
      <c r="AG54" s="13">
        <v>0</v>
      </c>
      <c r="AH54" s="13">
        <v>17</v>
      </c>
      <c r="AI54" s="115"/>
      <c r="AJ54" s="13"/>
      <c r="AK54" s="13"/>
    </row>
    <row r="55" spans="1:37" ht="13.5" thickBot="1" x14ac:dyDescent="0.25">
      <c r="A55" s="21" t="str">
        <f>VLOOKUP(B55,'Analyse gebruik'!P$4:P$593,1,FALSE)</f>
        <v>BU-DPGW</v>
      </c>
      <c r="B55" s="1" t="s">
        <v>1039</v>
      </c>
      <c r="C55" s="13">
        <v>26</v>
      </c>
      <c r="D55" s="13">
        <v>1</v>
      </c>
      <c r="E55" s="13">
        <v>25</v>
      </c>
      <c r="F55" s="13">
        <v>8</v>
      </c>
      <c r="G55" s="13">
        <v>5</v>
      </c>
      <c r="H55" s="13">
        <v>0</v>
      </c>
      <c r="I55" s="13">
        <v>0</v>
      </c>
      <c r="J55" s="13">
        <v>0</v>
      </c>
      <c r="K55" s="13"/>
      <c r="L55" s="115"/>
      <c r="M55" s="115"/>
      <c r="N55" s="13">
        <v>2</v>
      </c>
      <c r="O55" s="115">
        <v>0</v>
      </c>
      <c r="P55" s="115">
        <v>2</v>
      </c>
      <c r="Q55" s="13"/>
      <c r="R55" s="13"/>
      <c r="S55" s="13"/>
      <c r="T55" s="13">
        <v>0</v>
      </c>
      <c r="U55" s="13">
        <v>0</v>
      </c>
      <c r="V55" s="13">
        <v>0</v>
      </c>
      <c r="W55" s="13">
        <v>12</v>
      </c>
      <c r="X55" s="13">
        <v>0</v>
      </c>
      <c r="Y55" s="13">
        <v>12</v>
      </c>
      <c r="Z55" s="13">
        <v>3</v>
      </c>
      <c r="AA55" s="115">
        <v>0</v>
      </c>
      <c r="AB55" s="115">
        <v>3</v>
      </c>
      <c r="AC55" s="13">
        <v>8</v>
      </c>
      <c r="AD55" s="13">
        <v>0</v>
      </c>
      <c r="AE55" s="13">
        <v>8</v>
      </c>
      <c r="AF55" s="13">
        <v>0</v>
      </c>
      <c r="AG55" s="13">
        <v>0</v>
      </c>
      <c r="AH55" s="13">
        <v>0</v>
      </c>
      <c r="AI55" s="13">
        <v>1</v>
      </c>
      <c r="AJ55" s="13">
        <v>1</v>
      </c>
      <c r="AK55" s="13">
        <v>0</v>
      </c>
    </row>
    <row r="56" spans="1:37" ht="13.5" thickBot="1" x14ac:dyDescent="0.25">
      <c r="A56" s="21" t="str">
        <f>VLOOKUP(B56,'Analyse gebruik'!P$4:P$593,1,FALSE)</f>
        <v>BU-DS</v>
      </c>
      <c r="B56" s="1" t="s">
        <v>363</v>
      </c>
      <c r="C56" s="13">
        <v>18</v>
      </c>
      <c r="D56" s="13">
        <v>0</v>
      </c>
      <c r="E56" s="13">
        <v>18</v>
      </c>
      <c r="F56" s="13">
        <v>8</v>
      </c>
      <c r="G56" s="13">
        <v>4</v>
      </c>
      <c r="H56" s="115">
        <v>0</v>
      </c>
      <c r="I56" s="115">
        <v>0</v>
      </c>
      <c r="J56" s="115">
        <v>0</v>
      </c>
      <c r="K56" s="115">
        <v>4</v>
      </c>
      <c r="L56" s="115">
        <v>0</v>
      </c>
      <c r="M56" s="115">
        <v>4</v>
      </c>
      <c r="N56" s="115"/>
      <c r="O56" s="115"/>
      <c r="P56" s="115"/>
      <c r="Q56" s="115">
        <v>1</v>
      </c>
      <c r="R56" s="115">
        <v>0</v>
      </c>
      <c r="S56" s="115">
        <v>1</v>
      </c>
      <c r="T56" s="115">
        <v>0</v>
      </c>
      <c r="U56" s="115">
        <v>0</v>
      </c>
      <c r="V56" s="115">
        <v>0</v>
      </c>
      <c r="W56" s="115">
        <v>0</v>
      </c>
      <c r="X56" s="115">
        <v>0</v>
      </c>
      <c r="Y56" s="115">
        <v>0</v>
      </c>
      <c r="Z56" s="115">
        <v>9</v>
      </c>
      <c r="AA56" s="115">
        <v>0</v>
      </c>
      <c r="AB56" s="115">
        <v>9</v>
      </c>
      <c r="AC56" s="115">
        <v>0</v>
      </c>
      <c r="AD56" s="13">
        <v>0</v>
      </c>
      <c r="AE56" s="13">
        <v>0</v>
      </c>
      <c r="AF56" s="115">
        <v>4</v>
      </c>
      <c r="AG56" s="115">
        <v>0</v>
      </c>
      <c r="AH56" s="115">
        <v>4</v>
      </c>
      <c r="AI56" s="115"/>
      <c r="AJ56" s="115"/>
      <c r="AK56" s="115"/>
    </row>
    <row r="57" spans="1:37" ht="13.5" thickBot="1" x14ac:dyDescent="0.25">
      <c r="A57" s="21" t="str">
        <f>VLOOKUP(B57,'Analyse gebruik'!P$4:P$593,1,FALSE)</f>
        <v>BU-GW</v>
      </c>
      <c r="B57" s="1" t="s">
        <v>2307</v>
      </c>
      <c r="C57" s="13">
        <v>2</v>
      </c>
      <c r="D57" s="13">
        <v>0</v>
      </c>
      <c r="E57" s="13">
        <v>2</v>
      </c>
      <c r="F57" s="13">
        <v>2</v>
      </c>
      <c r="G57" s="13">
        <v>1</v>
      </c>
      <c r="H57" s="115"/>
      <c r="I57" s="115"/>
      <c r="J57" s="115"/>
      <c r="K57" s="115"/>
      <c r="L57" s="115"/>
      <c r="M57" s="115"/>
      <c r="N57" s="115"/>
      <c r="O57" s="115"/>
      <c r="P57" s="115"/>
      <c r="Q57" s="115"/>
      <c r="R57" s="13"/>
      <c r="S57" s="13"/>
      <c r="T57" s="115">
        <v>0</v>
      </c>
      <c r="U57" s="115">
        <v>0</v>
      </c>
      <c r="V57" s="115">
        <v>0</v>
      </c>
      <c r="W57" s="115"/>
      <c r="X57" s="115"/>
      <c r="Y57" s="115"/>
      <c r="Z57" s="115"/>
      <c r="AA57" s="115"/>
      <c r="AB57" s="115"/>
      <c r="AC57" s="115">
        <v>2</v>
      </c>
      <c r="AD57" s="13">
        <v>0</v>
      </c>
      <c r="AE57" s="13">
        <v>2</v>
      </c>
      <c r="AF57" s="115"/>
      <c r="AG57" s="13"/>
      <c r="AH57" s="13"/>
      <c r="AI57" s="115"/>
      <c r="AJ57" s="115"/>
      <c r="AK57" s="115"/>
    </row>
    <row r="58" spans="1:37" ht="13.5" thickBot="1" x14ac:dyDescent="0.25">
      <c r="A58" s="21" t="str">
        <f>VLOOKUP(B58,'Analyse gebruik'!P$4:P$593,1,FALSE)</f>
        <v>BUH-DPG</v>
      </c>
      <c r="B58" s="1" t="s">
        <v>722</v>
      </c>
      <c r="C58" s="13">
        <v>9</v>
      </c>
      <c r="D58" s="13">
        <v>2</v>
      </c>
      <c r="E58" s="13">
        <v>7</v>
      </c>
      <c r="F58" s="13">
        <v>7</v>
      </c>
      <c r="G58" s="13">
        <v>4</v>
      </c>
      <c r="H58" s="115">
        <v>0</v>
      </c>
      <c r="I58" s="115">
        <v>0</v>
      </c>
      <c r="J58" s="115">
        <v>0</v>
      </c>
      <c r="K58" s="115"/>
      <c r="L58" s="115"/>
      <c r="M58" s="115"/>
      <c r="N58" s="115">
        <v>2</v>
      </c>
      <c r="O58" s="115">
        <v>0</v>
      </c>
      <c r="P58" s="115">
        <v>2</v>
      </c>
      <c r="Q58" s="115"/>
      <c r="R58" s="115"/>
      <c r="S58" s="115"/>
      <c r="T58" s="115">
        <v>0</v>
      </c>
      <c r="U58" s="115">
        <v>0</v>
      </c>
      <c r="V58" s="115">
        <v>0</v>
      </c>
      <c r="W58" s="115"/>
      <c r="X58" s="115"/>
      <c r="Y58" s="115"/>
      <c r="Z58" s="115">
        <v>1</v>
      </c>
      <c r="AA58" s="115">
        <v>0</v>
      </c>
      <c r="AB58" s="115">
        <v>1</v>
      </c>
      <c r="AC58" s="115">
        <v>4</v>
      </c>
      <c r="AD58" s="13">
        <v>0</v>
      </c>
      <c r="AE58" s="13">
        <v>4</v>
      </c>
      <c r="AF58" s="115">
        <v>0</v>
      </c>
      <c r="AG58" s="13">
        <v>0</v>
      </c>
      <c r="AH58" s="13">
        <v>0</v>
      </c>
      <c r="AI58" s="115">
        <v>2</v>
      </c>
      <c r="AJ58" s="13">
        <v>2</v>
      </c>
      <c r="AK58" s="13">
        <v>0</v>
      </c>
    </row>
    <row r="59" spans="1:37" ht="13.5" thickBot="1" x14ac:dyDescent="0.25">
      <c r="A59" s="21" t="str">
        <f>VLOOKUP(B59,'Analyse gebruik'!P$4:P$593,1,FALSE)</f>
        <v>BUH-DPK</v>
      </c>
      <c r="B59" s="1" t="s">
        <v>766</v>
      </c>
      <c r="C59" s="13">
        <v>1</v>
      </c>
      <c r="D59" s="13">
        <v>0</v>
      </c>
      <c r="E59" s="13">
        <v>1</v>
      </c>
      <c r="F59" s="13">
        <v>5</v>
      </c>
      <c r="G59" s="13">
        <v>1</v>
      </c>
      <c r="H59" s="115">
        <v>0</v>
      </c>
      <c r="I59" s="115">
        <v>0</v>
      </c>
      <c r="J59" s="115">
        <v>0</v>
      </c>
      <c r="K59" s="115"/>
      <c r="L59" s="115"/>
      <c r="M59" s="115"/>
      <c r="N59" s="115"/>
      <c r="O59" s="115"/>
      <c r="P59" s="115"/>
      <c r="Q59" s="115"/>
      <c r="R59" s="115"/>
      <c r="S59" s="115"/>
      <c r="T59" s="115">
        <v>0</v>
      </c>
      <c r="U59" s="13">
        <v>0</v>
      </c>
      <c r="V59" s="13">
        <v>0</v>
      </c>
      <c r="W59" s="115"/>
      <c r="X59" s="13"/>
      <c r="Y59" s="13"/>
      <c r="Z59" s="115">
        <v>0</v>
      </c>
      <c r="AA59" s="115">
        <v>0</v>
      </c>
      <c r="AB59" s="115">
        <v>0</v>
      </c>
      <c r="AC59" s="115">
        <v>1</v>
      </c>
      <c r="AD59" s="13">
        <v>0</v>
      </c>
      <c r="AE59" s="13">
        <v>1</v>
      </c>
      <c r="AF59" s="115">
        <v>0</v>
      </c>
      <c r="AG59" s="115">
        <v>0</v>
      </c>
      <c r="AH59" s="115">
        <v>0</v>
      </c>
      <c r="AI59" s="115"/>
      <c r="AJ59" s="115"/>
      <c r="AK59" s="115"/>
    </row>
    <row r="60" spans="1:37" ht="13.5" thickBot="1" x14ac:dyDescent="0.25">
      <c r="A60" s="21" t="str">
        <f>VLOOKUP(B60,'Analyse gebruik'!P$4:P$593,1,FALSE)</f>
        <v>BUH-DPM</v>
      </c>
      <c r="B60" s="1" t="s">
        <v>723</v>
      </c>
      <c r="C60" s="13">
        <v>23</v>
      </c>
      <c r="D60" s="13">
        <v>2</v>
      </c>
      <c r="E60" s="13">
        <v>21</v>
      </c>
      <c r="F60" s="13">
        <v>6</v>
      </c>
      <c r="G60" s="13">
        <v>3</v>
      </c>
      <c r="H60" s="115">
        <v>0</v>
      </c>
      <c r="I60" s="115">
        <v>0</v>
      </c>
      <c r="J60" s="115">
        <v>0</v>
      </c>
      <c r="K60" s="115"/>
      <c r="L60" s="13"/>
      <c r="M60" s="13"/>
      <c r="N60" s="115"/>
      <c r="O60" s="115"/>
      <c r="P60" s="115"/>
      <c r="Q60" s="115"/>
      <c r="R60" s="115"/>
      <c r="S60" s="115"/>
      <c r="T60" s="115">
        <v>0</v>
      </c>
      <c r="U60" s="13">
        <v>0</v>
      </c>
      <c r="V60" s="13">
        <v>0</v>
      </c>
      <c r="W60" s="115"/>
      <c r="X60" s="115"/>
      <c r="Y60" s="115"/>
      <c r="Z60" s="115">
        <v>1</v>
      </c>
      <c r="AA60" s="13">
        <v>0</v>
      </c>
      <c r="AB60" s="13">
        <v>1</v>
      </c>
      <c r="AC60" s="115">
        <v>14</v>
      </c>
      <c r="AD60" s="13">
        <v>0</v>
      </c>
      <c r="AE60" s="13">
        <v>14</v>
      </c>
      <c r="AF60" s="115">
        <v>0</v>
      </c>
      <c r="AG60" s="13">
        <v>0</v>
      </c>
      <c r="AH60" s="13">
        <v>0</v>
      </c>
      <c r="AI60" s="115">
        <v>8</v>
      </c>
      <c r="AJ60" s="115">
        <v>2</v>
      </c>
      <c r="AK60" s="115">
        <v>6</v>
      </c>
    </row>
    <row r="61" spans="1:37" ht="13.5" thickBot="1" x14ac:dyDescent="0.25">
      <c r="A61" s="21" t="str">
        <f>VLOOKUP(B61,'Analyse gebruik'!P$4:P$593,1,FALSE)</f>
        <v>BU-KST</v>
      </c>
      <c r="B61" s="1" t="s">
        <v>490</v>
      </c>
      <c r="C61" s="13">
        <v>17</v>
      </c>
      <c r="D61" s="13">
        <v>0</v>
      </c>
      <c r="E61" s="13">
        <v>17</v>
      </c>
      <c r="F61" s="13">
        <v>5</v>
      </c>
      <c r="G61" s="13">
        <v>2</v>
      </c>
      <c r="H61" s="13">
        <v>8</v>
      </c>
      <c r="I61" s="13">
        <v>0</v>
      </c>
      <c r="J61" s="13">
        <v>8</v>
      </c>
      <c r="K61" s="13"/>
      <c r="L61" s="115"/>
      <c r="M61" s="115"/>
      <c r="N61" s="13"/>
      <c r="O61" s="115"/>
      <c r="P61" s="115"/>
      <c r="Q61" s="13"/>
      <c r="R61" s="13"/>
      <c r="S61" s="13"/>
      <c r="T61" s="13">
        <v>9</v>
      </c>
      <c r="U61" s="13">
        <v>0</v>
      </c>
      <c r="V61" s="13">
        <v>9</v>
      </c>
      <c r="W61" s="13"/>
      <c r="X61" s="115"/>
      <c r="Y61" s="115"/>
      <c r="Z61" s="13">
        <v>0</v>
      </c>
      <c r="AA61" s="115">
        <v>0</v>
      </c>
      <c r="AB61" s="115">
        <v>0</v>
      </c>
      <c r="AC61" s="13">
        <v>0</v>
      </c>
      <c r="AD61" s="13">
        <v>0</v>
      </c>
      <c r="AE61" s="13">
        <v>0</v>
      </c>
      <c r="AF61" s="13">
        <v>0</v>
      </c>
      <c r="AG61" s="115">
        <v>0</v>
      </c>
      <c r="AH61" s="115">
        <v>0</v>
      </c>
      <c r="AI61" s="13"/>
      <c r="AJ61" s="115"/>
      <c r="AK61" s="115"/>
    </row>
    <row r="62" spans="1:37" ht="13.5" thickBot="1" x14ac:dyDescent="0.25">
      <c r="A62" s="21" t="str">
        <f>VLOOKUP(B62,'Analyse gebruik'!P$4:P$593,1,FALSE)</f>
        <v>BUL-BID</v>
      </c>
      <c r="B62" s="1" t="s">
        <v>2108</v>
      </c>
      <c r="C62" s="13">
        <v>1</v>
      </c>
      <c r="D62" s="13">
        <v>0</v>
      </c>
      <c r="E62" s="13">
        <v>1</v>
      </c>
      <c r="F62" s="13">
        <v>7</v>
      </c>
      <c r="G62" s="13">
        <v>1</v>
      </c>
      <c r="H62" s="13">
        <v>0</v>
      </c>
      <c r="I62" s="13">
        <v>0</v>
      </c>
      <c r="J62" s="13">
        <v>0</v>
      </c>
      <c r="K62" s="13"/>
      <c r="L62" s="115"/>
      <c r="M62" s="115"/>
      <c r="N62" s="13">
        <v>1</v>
      </c>
      <c r="O62" s="115">
        <v>0</v>
      </c>
      <c r="P62" s="115">
        <v>1</v>
      </c>
      <c r="Q62" s="13">
        <v>0</v>
      </c>
      <c r="R62" s="115">
        <v>0</v>
      </c>
      <c r="S62" s="115">
        <v>0</v>
      </c>
      <c r="T62" s="13">
        <v>0</v>
      </c>
      <c r="U62" s="13">
        <v>0</v>
      </c>
      <c r="V62" s="13">
        <v>0</v>
      </c>
      <c r="W62" s="13"/>
      <c r="X62" s="115"/>
      <c r="Y62" s="115"/>
      <c r="Z62" s="13">
        <v>0</v>
      </c>
      <c r="AA62" s="115">
        <v>0</v>
      </c>
      <c r="AB62" s="115">
        <v>0</v>
      </c>
      <c r="AC62" s="13">
        <v>0</v>
      </c>
      <c r="AD62" s="13">
        <v>0</v>
      </c>
      <c r="AE62" s="13">
        <v>0</v>
      </c>
      <c r="AF62" s="13">
        <v>0</v>
      </c>
      <c r="AG62" s="13">
        <v>0</v>
      </c>
      <c r="AH62" s="13">
        <v>0</v>
      </c>
      <c r="AI62" s="13"/>
      <c r="AJ62" s="115"/>
      <c r="AK62" s="115"/>
    </row>
    <row r="63" spans="1:37" ht="13.5" thickBot="1" x14ac:dyDescent="0.25">
      <c r="A63" s="21" t="str">
        <f>VLOOKUP(B63,'Analyse gebruik'!P$4:P$593,1,FALSE)</f>
        <v>BUL-BUD</v>
      </c>
      <c r="B63" s="1" t="s">
        <v>2106</v>
      </c>
      <c r="C63" s="13">
        <v>3</v>
      </c>
      <c r="D63" s="13">
        <v>0</v>
      </c>
      <c r="E63" s="13">
        <v>3</v>
      </c>
      <c r="F63" s="13">
        <v>7</v>
      </c>
      <c r="G63" s="13">
        <v>2</v>
      </c>
      <c r="H63" s="13">
        <v>0</v>
      </c>
      <c r="I63" s="13">
        <v>0</v>
      </c>
      <c r="J63" s="13">
        <v>0</v>
      </c>
      <c r="K63" s="13"/>
      <c r="L63" s="115"/>
      <c r="M63" s="115"/>
      <c r="N63" s="13">
        <v>1</v>
      </c>
      <c r="O63" s="115">
        <v>0</v>
      </c>
      <c r="P63" s="115">
        <v>1</v>
      </c>
      <c r="Q63" s="13">
        <v>0</v>
      </c>
      <c r="R63" s="115">
        <v>0</v>
      </c>
      <c r="S63" s="115">
        <v>0</v>
      </c>
      <c r="T63" s="13">
        <v>0</v>
      </c>
      <c r="U63" s="13">
        <v>0</v>
      </c>
      <c r="V63" s="13">
        <v>0</v>
      </c>
      <c r="W63" s="13"/>
      <c r="X63" s="115"/>
      <c r="Y63" s="115"/>
      <c r="Z63" s="13">
        <v>0</v>
      </c>
      <c r="AA63" s="115">
        <v>0</v>
      </c>
      <c r="AB63" s="115">
        <v>0</v>
      </c>
      <c r="AC63" s="13">
        <v>2</v>
      </c>
      <c r="AD63" s="13">
        <v>0</v>
      </c>
      <c r="AE63" s="13">
        <v>2</v>
      </c>
      <c r="AF63" s="13">
        <v>0</v>
      </c>
      <c r="AG63" s="115">
        <v>0</v>
      </c>
      <c r="AH63" s="115">
        <v>0</v>
      </c>
      <c r="AI63" s="13"/>
      <c r="AJ63" s="115"/>
      <c r="AK63" s="115"/>
    </row>
    <row r="64" spans="1:37" ht="13.5" thickBot="1" x14ac:dyDescent="0.25">
      <c r="A64" s="21" t="str">
        <f>VLOOKUP(B64,'Analyse gebruik'!P$4:P$593,1,FALSE)</f>
        <v>BU-MOR</v>
      </c>
      <c r="B64" s="1" t="s">
        <v>1147</v>
      </c>
      <c r="C64" s="13">
        <v>2</v>
      </c>
      <c r="D64" s="13">
        <v>0</v>
      </c>
      <c r="E64" s="13">
        <v>2</v>
      </c>
      <c r="F64" s="13">
        <v>5</v>
      </c>
      <c r="G64" s="13">
        <v>1</v>
      </c>
      <c r="H64" s="115">
        <v>0</v>
      </c>
      <c r="I64" s="115">
        <v>0</v>
      </c>
      <c r="J64" s="115">
        <v>0</v>
      </c>
      <c r="K64" s="115"/>
      <c r="L64" s="115"/>
      <c r="M64" s="115"/>
      <c r="N64" s="115"/>
      <c r="O64" s="115"/>
      <c r="P64" s="115"/>
      <c r="Q64" s="115"/>
      <c r="R64" s="115"/>
      <c r="S64" s="115"/>
      <c r="T64" s="115">
        <v>0</v>
      </c>
      <c r="U64" s="13">
        <v>0</v>
      </c>
      <c r="V64" s="13">
        <v>0</v>
      </c>
      <c r="W64" s="115"/>
      <c r="X64" s="115"/>
      <c r="Y64" s="115"/>
      <c r="Z64" s="115">
        <v>0</v>
      </c>
      <c r="AA64" s="115">
        <v>0</v>
      </c>
      <c r="AB64" s="115">
        <v>0</v>
      </c>
      <c r="AC64" s="115">
        <v>0</v>
      </c>
      <c r="AD64" s="13">
        <v>0</v>
      </c>
      <c r="AE64" s="13">
        <v>0</v>
      </c>
      <c r="AF64" s="115">
        <v>2</v>
      </c>
      <c r="AG64" s="115">
        <v>0</v>
      </c>
      <c r="AH64" s="115">
        <v>2</v>
      </c>
      <c r="AI64" s="115"/>
      <c r="AJ64" s="13"/>
      <c r="AK64" s="13"/>
    </row>
    <row r="65" spans="1:37" ht="13.5" thickBot="1" x14ac:dyDescent="0.25">
      <c r="A65" s="21" t="str">
        <f>VLOOKUP(B65,'Analyse gebruik'!P$4:P$593,1,FALSE)</f>
        <v>BU-NWS</v>
      </c>
      <c r="B65" s="1" t="s">
        <v>492</v>
      </c>
      <c r="C65" s="13">
        <v>14</v>
      </c>
      <c r="D65" s="13">
        <v>0</v>
      </c>
      <c r="E65" s="13">
        <v>14</v>
      </c>
      <c r="F65" s="13">
        <v>7</v>
      </c>
      <c r="G65" s="13">
        <v>4</v>
      </c>
      <c r="H65" s="13">
        <v>0</v>
      </c>
      <c r="I65" s="13">
        <v>0</v>
      </c>
      <c r="J65" s="13">
        <v>0</v>
      </c>
      <c r="K65" s="13"/>
      <c r="L65" s="115"/>
      <c r="M65" s="115"/>
      <c r="N65" s="13"/>
      <c r="O65" s="115"/>
      <c r="P65" s="115"/>
      <c r="Q65" s="13"/>
      <c r="R65" s="115"/>
      <c r="S65" s="115"/>
      <c r="T65" s="13">
        <v>0</v>
      </c>
      <c r="U65" s="13">
        <v>0</v>
      </c>
      <c r="V65" s="13">
        <v>0</v>
      </c>
      <c r="W65" s="13">
        <v>3</v>
      </c>
      <c r="X65" s="115">
        <v>0</v>
      </c>
      <c r="Y65" s="115">
        <v>3</v>
      </c>
      <c r="Z65" s="13">
        <v>3</v>
      </c>
      <c r="AA65" s="115">
        <v>0</v>
      </c>
      <c r="AB65" s="115">
        <v>3</v>
      </c>
      <c r="AC65" s="13">
        <v>0</v>
      </c>
      <c r="AD65" s="13">
        <v>0</v>
      </c>
      <c r="AE65" s="13">
        <v>0</v>
      </c>
      <c r="AF65" s="13">
        <v>2</v>
      </c>
      <c r="AG65" s="115">
        <v>0</v>
      </c>
      <c r="AH65" s="115">
        <v>2</v>
      </c>
      <c r="AI65" s="13">
        <v>6</v>
      </c>
      <c r="AJ65" s="115">
        <v>0</v>
      </c>
      <c r="AK65" s="115">
        <v>6</v>
      </c>
    </row>
    <row r="66" spans="1:37" ht="13.5" thickBot="1" x14ac:dyDescent="0.25">
      <c r="A66" s="21" t="str">
        <f>VLOOKUP(B66,'Analyse gebruik'!P$4:P$593,1,FALSE)</f>
        <v>BU-PDB</v>
      </c>
      <c r="B66" s="1" t="s">
        <v>357</v>
      </c>
      <c r="C66" s="13">
        <v>37</v>
      </c>
      <c r="D66" s="13">
        <v>0</v>
      </c>
      <c r="E66" s="13">
        <v>37</v>
      </c>
      <c r="F66" s="13">
        <v>6</v>
      </c>
      <c r="G66" s="13">
        <v>5</v>
      </c>
      <c r="H66" s="115">
        <v>7</v>
      </c>
      <c r="I66" s="115">
        <v>0</v>
      </c>
      <c r="J66" s="115">
        <v>7</v>
      </c>
      <c r="K66" s="115"/>
      <c r="L66" s="115"/>
      <c r="M66" s="115"/>
      <c r="N66" s="115"/>
      <c r="O66" s="115"/>
      <c r="P66" s="115"/>
      <c r="Q66" s="115"/>
      <c r="R66" s="115"/>
      <c r="S66" s="115"/>
      <c r="T66" s="115">
        <v>7</v>
      </c>
      <c r="U66" s="13">
        <v>0</v>
      </c>
      <c r="V66" s="13">
        <v>7</v>
      </c>
      <c r="W66" s="115"/>
      <c r="X66" s="115"/>
      <c r="Y66" s="115"/>
      <c r="Z66" s="115">
        <v>2</v>
      </c>
      <c r="AA66" s="115">
        <v>0</v>
      </c>
      <c r="AB66" s="115">
        <v>2</v>
      </c>
      <c r="AC66" s="115">
        <v>0</v>
      </c>
      <c r="AD66" s="13">
        <v>0</v>
      </c>
      <c r="AE66" s="13">
        <v>0</v>
      </c>
      <c r="AF66" s="115">
        <v>9</v>
      </c>
      <c r="AG66" s="115">
        <v>0</v>
      </c>
      <c r="AH66" s="115">
        <v>9</v>
      </c>
      <c r="AI66" s="115">
        <v>12</v>
      </c>
      <c r="AJ66" s="115">
        <v>0</v>
      </c>
      <c r="AK66" s="115">
        <v>12</v>
      </c>
    </row>
    <row r="67" spans="1:37" ht="13.5" thickBot="1" x14ac:dyDescent="0.25">
      <c r="A67" s="21" t="str">
        <f>VLOOKUP(B67,'Analyse gebruik'!P$4:P$593,1,FALSE)</f>
        <v>BU-RK</v>
      </c>
      <c r="B67" s="1" t="s">
        <v>349</v>
      </c>
      <c r="C67" s="13">
        <v>11</v>
      </c>
      <c r="D67" s="13">
        <v>2</v>
      </c>
      <c r="E67" s="13">
        <v>9</v>
      </c>
      <c r="F67" s="13">
        <v>7</v>
      </c>
      <c r="G67" s="13">
        <v>6</v>
      </c>
      <c r="H67" s="13">
        <v>1</v>
      </c>
      <c r="I67" s="13">
        <v>0</v>
      </c>
      <c r="J67" s="13">
        <v>1</v>
      </c>
      <c r="K67" s="13">
        <v>0</v>
      </c>
      <c r="L67" s="115">
        <v>0</v>
      </c>
      <c r="M67" s="115">
        <v>0</v>
      </c>
      <c r="N67" s="13"/>
      <c r="O67" s="115"/>
      <c r="P67" s="115"/>
      <c r="Q67" s="13"/>
      <c r="R67" s="115"/>
      <c r="S67" s="115"/>
      <c r="T67" s="13">
        <v>1</v>
      </c>
      <c r="U67" s="13">
        <v>0</v>
      </c>
      <c r="V67" s="13">
        <v>1</v>
      </c>
      <c r="W67" s="13"/>
      <c r="X67" s="115"/>
      <c r="Y67" s="115"/>
      <c r="Z67" s="13">
        <v>1</v>
      </c>
      <c r="AA67" s="115">
        <v>0</v>
      </c>
      <c r="AB67" s="115">
        <v>1</v>
      </c>
      <c r="AC67" s="13">
        <v>3</v>
      </c>
      <c r="AD67" s="13">
        <v>0</v>
      </c>
      <c r="AE67" s="13">
        <v>3</v>
      </c>
      <c r="AF67" s="13">
        <v>3</v>
      </c>
      <c r="AG67" s="115">
        <v>2</v>
      </c>
      <c r="AH67" s="115">
        <v>1</v>
      </c>
      <c r="AI67" s="13">
        <v>2</v>
      </c>
      <c r="AJ67" s="115">
        <v>0</v>
      </c>
      <c r="AK67" s="115">
        <v>2</v>
      </c>
    </row>
    <row r="68" spans="1:37" ht="13.5" thickBot="1" x14ac:dyDescent="0.25">
      <c r="A68" s="21" t="str">
        <f>VLOOKUP(B68,'Analyse gebruik'!P$4:P$593,1,FALSE)</f>
        <v>BU-RTV</v>
      </c>
      <c r="B68" s="1" t="s">
        <v>358</v>
      </c>
      <c r="C68" s="13">
        <v>12</v>
      </c>
      <c r="D68" s="13">
        <v>0</v>
      </c>
      <c r="E68" s="13">
        <v>12</v>
      </c>
      <c r="F68" s="13">
        <v>5</v>
      </c>
      <c r="G68" s="13">
        <v>3</v>
      </c>
      <c r="H68" s="115">
        <v>4</v>
      </c>
      <c r="I68" s="115">
        <v>0</v>
      </c>
      <c r="J68" s="115">
        <v>4</v>
      </c>
      <c r="K68" s="115"/>
      <c r="L68" s="115"/>
      <c r="M68" s="115"/>
      <c r="N68" s="115"/>
      <c r="O68" s="115"/>
      <c r="P68" s="115"/>
      <c r="Q68" s="115"/>
      <c r="R68" s="115"/>
      <c r="S68" s="115"/>
      <c r="T68" s="115">
        <v>4</v>
      </c>
      <c r="U68" s="115">
        <v>0</v>
      </c>
      <c r="V68" s="115">
        <v>4</v>
      </c>
      <c r="W68" s="115"/>
      <c r="X68" s="115"/>
      <c r="Y68" s="115"/>
      <c r="Z68" s="115">
        <v>0</v>
      </c>
      <c r="AA68" s="115">
        <v>0</v>
      </c>
      <c r="AB68" s="115">
        <v>0</v>
      </c>
      <c r="AC68" s="115">
        <v>4</v>
      </c>
      <c r="AD68" s="13">
        <v>0</v>
      </c>
      <c r="AE68" s="13">
        <v>4</v>
      </c>
      <c r="AF68" s="115">
        <v>0</v>
      </c>
      <c r="AG68" s="115">
        <v>0</v>
      </c>
      <c r="AH68" s="115">
        <v>0</v>
      </c>
      <c r="AI68" s="115"/>
      <c r="AJ68" s="115"/>
      <c r="AK68" s="115"/>
    </row>
    <row r="69" spans="1:37" ht="13.5" thickBot="1" x14ac:dyDescent="0.25">
      <c r="A69" s="21" t="str">
        <f>VLOOKUP(B69,'Analyse gebruik'!P$4:P$593,1,FALSE)</f>
        <v>BU-SA</v>
      </c>
      <c r="B69" s="1" t="s">
        <v>344</v>
      </c>
      <c r="C69" s="13">
        <v>22</v>
      </c>
      <c r="D69" s="13">
        <v>0</v>
      </c>
      <c r="E69" s="13">
        <v>22</v>
      </c>
      <c r="F69" s="13">
        <v>6</v>
      </c>
      <c r="G69" s="13">
        <v>4</v>
      </c>
      <c r="H69" s="115">
        <v>3</v>
      </c>
      <c r="I69" s="115">
        <v>0</v>
      </c>
      <c r="J69" s="115">
        <v>3</v>
      </c>
      <c r="K69" s="115"/>
      <c r="L69" s="115"/>
      <c r="M69" s="115"/>
      <c r="N69" s="115"/>
      <c r="O69" s="115"/>
      <c r="P69" s="115"/>
      <c r="Q69" s="115"/>
      <c r="R69" s="115"/>
      <c r="S69" s="115"/>
      <c r="T69" s="115">
        <v>5</v>
      </c>
      <c r="U69" s="13">
        <v>0</v>
      </c>
      <c r="V69" s="13">
        <v>5</v>
      </c>
      <c r="W69" s="115"/>
      <c r="X69" s="115"/>
      <c r="Y69" s="115"/>
      <c r="Z69" s="115">
        <v>0</v>
      </c>
      <c r="AA69" s="115">
        <v>0</v>
      </c>
      <c r="AB69" s="115">
        <v>0</v>
      </c>
      <c r="AC69" s="115">
        <v>9</v>
      </c>
      <c r="AD69" s="13">
        <v>0</v>
      </c>
      <c r="AE69" s="13">
        <v>9</v>
      </c>
      <c r="AF69" s="115">
        <v>0</v>
      </c>
      <c r="AG69" s="115">
        <v>0</v>
      </c>
      <c r="AH69" s="115">
        <v>0</v>
      </c>
      <c r="AI69" s="115">
        <v>5</v>
      </c>
      <c r="AJ69" s="115">
        <v>0</v>
      </c>
      <c r="AK69" s="115">
        <v>5</v>
      </c>
    </row>
    <row r="70" spans="1:37" ht="13.5" thickBot="1" x14ac:dyDescent="0.25">
      <c r="A70" s="21" t="str">
        <f>VLOOKUP(B70,'Analyse gebruik'!P$4:P$593,1,FALSE)</f>
        <v>BU-SO</v>
      </c>
      <c r="B70" s="1" t="s">
        <v>360</v>
      </c>
      <c r="C70" s="13">
        <v>18</v>
      </c>
      <c r="D70" s="13">
        <v>11</v>
      </c>
      <c r="E70" s="13">
        <v>7</v>
      </c>
      <c r="F70" s="13">
        <v>9</v>
      </c>
      <c r="G70" s="13">
        <v>6</v>
      </c>
      <c r="H70" s="115">
        <v>1</v>
      </c>
      <c r="I70" s="115">
        <v>0</v>
      </c>
      <c r="J70" s="115">
        <v>1</v>
      </c>
      <c r="K70" s="115">
        <v>4</v>
      </c>
      <c r="L70" s="115">
        <v>4</v>
      </c>
      <c r="M70" s="115">
        <v>0</v>
      </c>
      <c r="N70" s="115">
        <v>0</v>
      </c>
      <c r="O70" s="115">
        <v>0</v>
      </c>
      <c r="P70" s="115">
        <v>0</v>
      </c>
      <c r="Q70" s="115"/>
      <c r="R70" s="13"/>
      <c r="S70" s="13"/>
      <c r="T70" s="115">
        <v>1</v>
      </c>
      <c r="U70" s="115">
        <v>0</v>
      </c>
      <c r="V70" s="115">
        <v>1</v>
      </c>
      <c r="W70" s="115">
        <v>0</v>
      </c>
      <c r="X70" s="13">
        <v>0</v>
      </c>
      <c r="Y70" s="13">
        <v>0</v>
      </c>
      <c r="Z70" s="115">
        <v>0</v>
      </c>
      <c r="AA70" s="115">
        <v>0</v>
      </c>
      <c r="AB70" s="115">
        <v>0</v>
      </c>
      <c r="AC70" s="115">
        <v>8</v>
      </c>
      <c r="AD70" s="13">
        <v>5</v>
      </c>
      <c r="AE70" s="13">
        <v>3</v>
      </c>
      <c r="AF70" s="115">
        <v>2</v>
      </c>
      <c r="AG70" s="115">
        <v>0</v>
      </c>
      <c r="AH70" s="115">
        <v>2</v>
      </c>
      <c r="AI70" s="115">
        <v>2</v>
      </c>
      <c r="AJ70" s="115">
        <v>2</v>
      </c>
      <c r="AK70" s="115">
        <v>0</v>
      </c>
    </row>
    <row r="71" spans="1:37" ht="13.5" thickBot="1" x14ac:dyDescent="0.25">
      <c r="A71" s="21" t="str">
        <f>VLOOKUP(B71,'Analyse gebruik'!P$4:P$593,1,FALSE)</f>
        <v>BU-TN</v>
      </c>
      <c r="B71" s="1" t="s">
        <v>353</v>
      </c>
      <c r="C71" s="13">
        <v>32</v>
      </c>
      <c r="D71" s="13">
        <v>0</v>
      </c>
      <c r="E71" s="13">
        <v>32</v>
      </c>
      <c r="F71" s="13">
        <v>7</v>
      </c>
      <c r="G71" s="13">
        <v>6</v>
      </c>
      <c r="H71" s="115">
        <v>3</v>
      </c>
      <c r="I71" s="115">
        <v>0</v>
      </c>
      <c r="J71" s="115">
        <v>3</v>
      </c>
      <c r="K71" s="115">
        <v>6</v>
      </c>
      <c r="L71" s="115">
        <v>0</v>
      </c>
      <c r="M71" s="115">
        <v>6</v>
      </c>
      <c r="N71" s="115"/>
      <c r="O71" s="115"/>
      <c r="P71" s="115"/>
      <c r="Q71" s="115">
        <v>12</v>
      </c>
      <c r="R71" s="115">
        <v>0</v>
      </c>
      <c r="S71" s="115">
        <v>12</v>
      </c>
      <c r="T71" s="115">
        <v>4</v>
      </c>
      <c r="U71" s="13">
        <v>0</v>
      </c>
      <c r="V71" s="13">
        <v>4</v>
      </c>
      <c r="W71" s="115"/>
      <c r="X71" s="115"/>
      <c r="Y71" s="115"/>
      <c r="Z71" s="115">
        <v>0</v>
      </c>
      <c r="AA71" s="115">
        <v>0</v>
      </c>
      <c r="AB71" s="115">
        <v>0</v>
      </c>
      <c r="AC71" s="115">
        <v>5</v>
      </c>
      <c r="AD71" s="13">
        <v>0</v>
      </c>
      <c r="AE71" s="13">
        <v>5</v>
      </c>
      <c r="AF71" s="115">
        <v>2</v>
      </c>
      <c r="AG71" s="115">
        <v>0</v>
      </c>
      <c r="AH71" s="115">
        <v>2</v>
      </c>
      <c r="AI71" s="115"/>
      <c r="AJ71" s="115"/>
      <c r="AK71" s="115"/>
    </row>
    <row r="72" spans="1:37" ht="13.5" thickBot="1" x14ac:dyDescent="0.25">
      <c r="A72" s="21" t="str">
        <f>VLOOKUP(B72,'Analyse gebruik'!P$4:P$593,1,FALSE)</f>
        <v>BU-UHD</v>
      </c>
      <c r="B72" s="1" t="s">
        <v>1870</v>
      </c>
      <c r="C72" s="13">
        <v>52</v>
      </c>
      <c r="D72" s="13">
        <v>1</v>
      </c>
      <c r="E72" s="13">
        <v>51</v>
      </c>
      <c r="F72" s="13">
        <v>8</v>
      </c>
      <c r="G72" s="13">
        <v>7</v>
      </c>
      <c r="H72" s="115">
        <v>12</v>
      </c>
      <c r="I72" s="115">
        <v>0</v>
      </c>
      <c r="J72" s="115">
        <v>12</v>
      </c>
      <c r="K72" s="115">
        <v>8</v>
      </c>
      <c r="L72" s="115">
        <v>0</v>
      </c>
      <c r="M72" s="115">
        <v>8</v>
      </c>
      <c r="N72" s="115"/>
      <c r="O72" s="115"/>
      <c r="P72" s="115"/>
      <c r="Q72" s="115">
        <v>6</v>
      </c>
      <c r="R72" s="115">
        <v>0</v>
      </c>
      <c r="S72" s="115">
        <v>6</v>
      </c>
      <c r="T72" s="115">
        <v>16</v>
      </c>
      <c r="U72" s="13">
        <v>0</v>
      </c>
      <c r="V72" s="13">
        <v>16</v>
      </c>
      <c r="W72" s="115"/>
      <c r="X72" s="115"/>
      <c r="Y72" s="115"/>
      <c r="Z72" s="115">
        <v>0</v>
      </c>
      <c r="AA72" s="115">
        <v>0</v>
      </c>
      <c r="AB72" s="115">
        <v>0</v>
      </c>
      <c r="AC72" s="115">
        <v>1</v>
      </c>
      <c r="AD72" s="13">
        <v>0</v>
      </c>
      <c r="AE72" s="13">
        <v>1</v>
      </c>
      <c r="AF72" s="115">
        <v>6</v>
      </c>
      <c r="AG72" s="115">
        <v>0</v>
      </c>
      <c r="AH72" s="115">
        <v>6</v>
      </c>
      <c r="AI72" s="115">
        <v>3</v>
      </c>
      <c r="AJ72" s="115">
        <v>1</v>
      </c>
      <c r="AK72" s="115">
        <v>2</v>
      </c>
    </row>
    <row r="73" spans="1:37" ht="13.5" thickBot="1" x14ac:dyDescent="0.25">
      <c r="A73" s="21" t="str">
        <f>VLOOKUP(B73,'Analyse gebruik'!P$4:P$593,1,FALSE)</f>
        <v>BU-VI</v>
      </c>
      <c r="B73" s="1" t="s">
        <v>368</v>
      </c>
      <c r="C73" s="13">
        <v>34</v>
      </c>
      <c r="D73" s="13">
        <v>18</v>
      </c>
      <c r="E73" s="13">
        <v>16</v>
      </c>
      <c r="F73" s="13">
        <v>8</v>
      </c>
      <c r="G73" s="13">
        <v>4</v>
      </c>
      <c r="H73" s="115">
        <v>0</v>
      </c>
      <c r="I73" s="115">
        <v>0</v>
      </c>
      <c r="J73" s="115">
        <v>0</v>
      </c>
      <c r="K73" s="115"/>
      <c r="L73" s="13"/>
      <c r="M73" s="13"/>
      <c r="N73" s="115"/>
      <c r="O73" s="115"/>
      <c r="P73" s="115"/>
      <c r="Q73" s="115">
        <v>3</v>
      </c>
      <c r="R73" s="115">
        <v>0</v>
      </c>
      <c r="S73" s="115">
        <v>3</v>
      </c>
      <c r="T73" s="115">
        <v>0</v>
      </c>
      <c r="U73" s="115">
        <v>0</v>
      </c>
      <c r="V73" s="115">
        <v>0</v>
      </c>
      <c r="W73" s="115">
        <v>0</v>
      </c>
      <c r="X73" s="115">
        <v>0</v>
      </c>
      <c r="Y73" s="115">
        <v>0</v>
      </c>
      <c r="Z73" s="115">
        <v>5</v>
      </c>
      <c r="AA73" s="115">
        <v>0</v>
      </c>
      <c r="AB73" s="115">
        <v>5</v>
      </c>
      <c r="AC73" s="115">
        <v>25</v>
      </c>
      <c r="AD73" s="13">
        <v>18</v>
      </c>
      <c r="AE73" s="13">
        <v>7</v>
      </c>
      <c r="AF73" s="115">
        <v>0</v>
      </c>
      <c r="AG73" s="115">
        <v>0</v>
      </c>
      <c r="AH73" s="115">
        <v>0</v>
      </c>
      <c r="AI73" s="115">
        <v>1</v>
      </c>
      <c r="AJ73" s="115">
        <v>0</v>
      </c>
      <c r="AK73" s="115">
        <v>1</v>
      </c>
    </row>
    <row r="74" spans="1:37" ht="13.5" thickBot="1" x14ac:dyDescent="0.25">
      <c r="A74" s="21" t="str">
        <f>VLOOKUP(B74,'Analyse gebruik'!P$4:P$593,1,FALSE)</f>
        <v>BU-VN</v>
      </c>
      <c r="B74" s="1" t="s">
        <v>371</v>
      </c>
      <c r="C74" s="13">
        <v>167</v>
      </c>
      <c r="D74" s="13">
        <v>0</v>
      </c>
      <c r="E74" s="13">
        <v>167</v>
      </c>
      <c r="F74" s="13">
        <v>6</v>
      </c>
      <c r="G74" s="13">
        <v>5</v>
      </c>
      <c r="H74" s="115">
        <v>33</v>
      </c>
      <c r="I74" s="115">
        <v>0</v>
      </c>
      <c r="J74" s="115">
        <v>33</v>
      </c>
      <c r="K74" s="115"/>
      <c r="L74" s="115"/>
      <c r="M74" s="115"/>
      <c r="N74" s="115"/>
      <c r="O74" s="115"/>
      <c r="P74" s="115"/>
      <c r="Q74" s="115">
        <v>33</v>
      </c>
      <c r="R74" s="115">
        <v>0</v>
      </c>
      <c r="S74" s="115">
        <v>33</v>
      </c>
      <c r="T74" s="115">
        <v>89</v>
      </c>
      <c r="U74" s="13">
        <v>0</v>
      </c>
      <c r="V74" s="13">
        <v>89</v>
      </c>
      <c r="W74" s="115"/>
      <c r="X74" s="115"/>
      <c r="Y74" s="115"/>
      <c r="Z74" s="115">
        <v>0</v>
      </c>
      <c r="AA74" s="115">
        <v>0</v>
      </c>
      <c r="AB74" s="115">
        <v>0</v>
      </c>
      <c r="AC74" s="115">
        <v>9</v>
      </c>
      <c r="AD74" s="13">
        <v>0</v>
      </c>
      <c r="AE74" s="13">
        <v>9</v>
      </c>
      <c r="AF74" s="115">
        <v>3</v>
      </c>
      <c r="AG74" s="13">
        <v>0</v>
      </c>
      <c r="AH74" s="13">
        <v>3</v>
      </c>
      <c r="AI74" s="115"/>
      <c r="AJ74" s="115"/>
      <c r="AK74" s="115"/>
    </row>
    <row r="75" spans="1:37" ht="13.5" thickBot="1" x14ac:dyDescent="0.25">
      <c r="A75" s="21" t="str">
        <f>VLOOKUP(B75,'Analyse gebruik'!P$4:P$593,1,FALSE)</f>
        <v>BUV-OWD</v>
      </c>
      <c r="B75" s="1" t="s">
        <v>2102</v>
      </c>
      <c r="C75" s="13">
        <v>6</v>
      </c>
      <c r="D75" s="13">
        <v>0</v>
      </c>
      <c r="E75" s="13">
        <v>6</v>
      </c>
      <c r="F75" s="13">
        <v>6</v>
      </c>
      <c r="G75" s="13">
        <v>3</v>
      </c>
      <c r="H75" s="115">
        <v>0</v>
      </c>
      <c r="I75" s="115">
        <v>0</v>
      </c>
      <c r="J75" s="115">
        <v>0</v>
      </c>
      <c r="K75" s="115"/>
      <c r="L75" s="115"/>
      <c r="M75" s="115"/>
      <c r="N75" s="115"/>
      <c r="O75" s="115"/>
      <c r="P75" s="115"/>
      <c r="Q75" s="115">
        <v>1</v>
      </c>
      <c r="R75" s="115">
        <v>0</v>
      </c>
      <c r="S75" s="115">
        <v>1</v>
      </c>
      <c r="T75" s="115">
        <v>0</v>
      </c>
      <c r="U75" s="115">
        <v>0</v>
      </c>
      <c r="V75" s="115">
        <v>0</v>
      </c>
      <c r="W75" s="115">
        <v>1</v>
      </c>
      <c r="X75" s="115">
        <v>0</v>
      </c>
      <c r="Y75" s="115">
        <v>1</v>
      </c>
      <c r="Z75" s="115">
        <v>0</v>
      </c>
      <c r="AA75" s="115">
        <v>0</v>
      </c>
      <c r="AB75" s="115">
        <v>0</v>
      </c>
      <c r="AC75" s="115"/>
      <c r="AD75" s="13"/>
      <c r="AE75" s="13"/>
      <c r="AF75" s="115">
        <v>4</v>
      </c>
      <c r="AG75" s="13">
        <v>0</v>
      </c>
      <c r="AH75" s="13">
        <v>4</v>
      </c>
      <c r="AI75" s="115"/>
      <c r="AJ75" s="115"/>
      <c r="AK75" s="115"/>
    </row>
    <row r="76" spans="1:37" ht="13.5" thickBot="1" x14ac:dyDescent="0.25">
      <c r="A76" s="21" t="str">
        <f>VLOOKUP(B76,'Analyse gebruik'!P$4:P$593,1,FALSE)</f>
        <v>BU-VRB</v>
      </c>
      <c r="B76" s="1" t="s">
        <v>806</v>
      </c>
      <c r="C76" s="13">
        <v>0</v>
      </c>
      <c r="D76" s="13">
        <v>0</v>
      </c>
      <c r="E76" s="13">
        <v>0</v>
      </c>
      <c r="F76" s="13">
        <v>5</v>
      </c>
      <c r="G76" s="13">
        <v>0</v>
      </c>
      <c r="H76" s="115">
        <v>0</v>
      </c>
      <c r="I76" s="115">
        <v>0</v>
      </c>
      <c r="J76" s="115">
        <v>0</v>
      </c>
      <c r="K76" s="115"/>
      <c r="L76" s="115"/>
      <c r="M76" s="115"/>
      <c r="N76" s="115"/>
      <c r="O76" s="115"/>
      <c r="P76" s="115"/>
      <c r="Q76" s="115"/>
      <c r="R76" s="115"/>
      <c r="S76" s="115"/>
      <c r="T76" s="115">
        <v>0</v>
      </c>
      <c r="U76" s="13">
        <v>0</v>
      </c>
      <c r="V76" s="13">
        <v>0</v>
      </c>
      <c r="W76" s="115"/>
      <c r="X76" s="115"/>
      <c r="Y76" s="115"/>
      <c r="Z76" s="115">
        <v>0</v>
      </c>
      <c r="AA76" s="13">
        <v>0</v>
      </c>
      <c r="AB76" s="13">
        <v>0</v>
      </c>
      <c r="AC76" s="115">
        <v>0</v>
      </c>
      <c r="AD76" s="13">
        <v>0</v>
      </c>
      <c r="AE76" s="13">
        <v>0</v>
      </c>
      <c r="AF76" s="115">
        <v>0</v>
      </c>
      <c r="AG76" s="115">
        <v>0</v>
      </c>
      <c r="AH76" s="115">
        <v>0</v>
      </c>
      <c r="AI76" s="115"/>
      <c r="AJ76" s="115"/>
      <c r="AK76" s="115"/>
    </row>
    <row r="77" spans="1:37" ht="13.5" thickBot="1" x14ac:dyDescent="0.25">
      <c r="A77" s="21" t="str">
        <f>VLOOKUP(B77,'Analyse gebruik'!P$4:P$593,1,FALSE)</f>
        <v>BUV-SN</v>
      </c>
      <c r="B77" s="1" t="s">
        <v>808</v>
      </c>
      <c r="C77" s="13">
        <v>31</v>
      </c>
      <c r="D77" s="13">
        <v>0</v>
      </c>
      <c r="E77" s="13">
        <v>31</v>
      </c>
      <c r="F77" s="13">
        <v>8</v>
      </c>
      <c r="G77" s="13">
        <v>8</v>
      </c>
      <c r="H77" s="115">
        <v>1</v>
      </c>
      <c r="I77" s="115">
        <v>0</v>
      </c>
      <c r="J77" s="115">
        <v>1</v>
      </c>
      <c r="K77" s="115">
        <v>3</v>
      </c>
      <c r="L77" s="13">
        <v>0</v>
      </c>
      <c r="M77" s="13">
        <v>3</v>
      </c>
      <c r="N77" s="115"/>
      <c r="O77" s="115"/>
      <c r="P77" s="115"/>
      <c r="Q77" s="115">
        <v>1</v>
      </c>
      <c r="R77" s="115">
        <v>0</v>
      </c>
      <c r="S77" s="115">
        <v>1</v>
      </c>
      <c r="T77" s="115">
        <v>1</v>
      </c>
      <c r="U77" s="115">
        <v>0</v>
      </c>
      <c r="V77" s="115">
        <v>1</v>
      </c>
      <c r="W77" s="115">
        <v>10</v>
      </c>
      <c r="X77" s="115">
        <v>0</v>
      </c>
      <c r="Y77" s="115">
        <v>10</v>
      </c>
      <c r="Z77" s="115">
        <v>2</v>
      </c>
      <c r="AA77" s="115">
        <v>0</v>
      </c>
      <c r="AB77" s="115">
        <v>2</v>
      </c>
      <c r="AC77" s="115">
        <v>9</v>
      </c>
      <c r="AD77" s="115">
        <v>0</v>
      </c>
      <c r="AE77" s="115">
        <v>9</v>
      </c>
      <c r="AF77" s="115">
        <v>4</v>
      </c>
      <c r="AG77" s="13">
        <v>0</v>
      </c>
      <c r="AH77" s="13">
        <v>4</v>
      </c>
      <c r="AI77" s="115"/>
      <c r="AJ77" s="13"/>
      <c r="AK77" s="13"/>
    </row>
    <row r="78" spans="1:37" ht="13.5" thickBot="1" x14ac:dyDescent="0.25">
      <c r="A78" s="21" t="str">
        <f>VLOOKUP(B78,'Analyse gebruik'!P$4:P$593,1,FALSE)</f>
        <v>BU-VTHS</v>
      </c>
      <c r="B78" s="544" t="s">
        <v>273</v>
      </c>
      <c r="C78" s="13">
        <v>35</v>
      </c>
      <c r="D78" s="13">
        <v>5</v>
      </c>
      <c r="E78" s="13">
        <v>30</v>
      </c>
      <c r="F78" s="13">
        <v>7</v>
      </c>
      <c r="G78" s="13">
        <v>6</v>
      </c>
      <c r="H78" s="13">
        <v>4</v>
      </c>
      <c r="I78" s="13">
        <v>0</v>
      </c>
      <c r="J78" s="13">
        <v>4</v>
      </c>
      <c r="K78" s="13">
        <v>8</v>
      </c>
      <c r="L78" s="115">
        <v>0</v>
      </c>
      <c r="M78" s="115">
        <v>8</v>
      </c>
      <c r="N78" s="13"/>
      <c r="O78" s="115"/>
      <c r="P78" s="115"/>
      <c r="Q78" s="13"/>
      <c r="R78" s="115"/>
      <c r="S78" s="115"/>
      <c r="T78" s="13">
        <v>4</v>
      </c>
      <c r="U78" s="13">
        <v>0</v>
      </c>
      <c r="V78" s="13">
        <v>4</v>
      </c>
      <c r="W78" s="13"/>
      <c r="X78" s="115"/>
      <c r="Y78" s="115"/>
      <c r="Z78" s="13">
        <v>0</v>
      </c>
      <c r="AA78" s="115">
        <v>0</v>
      </c>
      <c r="AB78" s="115">
        <v>0</v>
      </c>
      <c r="AC78" s="13">
        <v>7</v>
      </c>
      <c r="AD78" s="13">
        <v>1</v>
      </c>
      <c r="AE78" s="13">
        <v>6</v>
      </c>
      <c r="AF78" s="13">
        <v>10</v>
      </c>
      <c r="AG78" s="115">
        <v>4</v>
      </c>
      <c r="AH78" s="115">
        <v>6</v>
      </c>
      <c r="AI78" s="13">
        <v>2</v>
      </c>
      <c r="AJ78" s="115">
        <v>0</v>
      </c>
      <c r="AK78" s="115">
        <v>2</v>
      </c>
    </row>
    <row r="79" spans="1:37" ht="13.5" thickBot="1" x14ac:dyDescent="0.25">
      <c r="A79" s="21" t="str">
        <f>VLOOKUP(B79,'Analyse gebruik'!P$4:P$593,1,FALSE)</f>
        <v>BU-VTLS</v>
      </c>
      <c r="B79" s="1" t="s">
        <v>690</v>
      </c>
      <c r="C79" s="13">
        <v>13</v>
      </c>
      <c r="D79" s="13">
        <v>0</v>
      </c>
      <c r="E79" s="13">
        <v>13</v>
      </c>
      <c r="F79" s="13">
        <v>5</v>
      </c>
      <c r="G79" s="13">
        <v>1</v>
      </c>
      <c r="H79" s="13">
        <v>0</v>
      </c>
      <c r="I79" s="13">
        <v>0</v>
      </c>
      <c r="J79" s="13">
        <v>0</v>
      </c>
      <c r="K79" s="13"/>
      <c r="L79" s="115"/>
      <c r="M79" s="115"/>
      <c r="N79" s="13"/>
      <c r="O79" s="115"/>
      <c r="P79" s="115"/>
      <c r="Q79" s="13"/>
      <c r="R79" s="13"/>
      <c r="S79" s="13"/>
      <c r="T79" s="13">
        <v>0</v>
      </c>
      <c r="U79" s="115">
        <v>0</v>
      </c>
      <c r="V79" s="115">
        <v>0</v>
      </c>
      <c r="W79" s="13"/>
      <c r="X79" s="115"/>
      <c r="Y79" s="115"/>
      <c r="Z79" s="13">
        <v>0</v>
      </c>
      <c r="AA79" s="115">
        <v>0</v>
      </c>
      <c r="AB79" s="115">
        <v>0</v>
      </c>
      <c r="AC79" s="13">
        <v>0</v>
      </c>
      <c r="AD79" s="13">
        <v>0</v>
      </c>
      <c r="AE79" s="13">
        <v>0</v>
      </c>
      <c r="AF79" s="13">
        <v>13</v>
      </c>
      <c r="AG79" s="115">
        <v>0</v>
      </c>
      <c r="AH79" s="115">
        <v>13</v>
      </c>
      <c r="AI79" s="13"/>
      <c r="AJ79" s="115"/>
      <c r="AK79" s="115"/>
    </row>
    <row r="80" spans="1:37" ht="13.5" thickBot="1" x14ac:dyDescent="0.25">
      <c r="A80" s="21" t="str">
        <f>VLOOKUP(B80,'Analyse gebruik'!P$4:P$593,1,FALSE)</f>
        <v>BU-VVP</v>
      </c>
      <c r="B80" s="1" t="s">
        <v>2364</v>
      </c>
      <c r="C80" s="13">
        <v>1</v>
      </c>
      <c r="D80" s="13">
        <v>1</v>
      </c>
      <c r="E80" s="13">
        <v>0</v>
      </c>
      <c r="F80" s="13">
        <v>2</v>
      </c>
      <c r="G80" s="13">
        <v>1</v>
      </c>
      <c r="H80" s="115"/>
      <c r="I80" s="115"/>
      <c r="J80" s="115"/>
      <c r="K80" s="115">
        <v>1</v>
      </c>
      <c r="L80" s="115">
        <v>1</v>
      </c>
      <c r="M80" s="115">
        <v>0</v>
      </c>
      <c r="N80" s="115"/>
      <c r="O80" s="115"/>
      <c r="P80" s="115"/>
      <c r="Q80" s="115"/>
      <c r="R80" s="115"/>
      <c r="S80" s="115"/>
      <c r="T80" s="115">
        <v>0</v>
      </c>
      <c r="U80" s="115">
        <v>0</v>
      </c>
      <c r="V80" s="115">
        <v>0</v>
      </c>
      <c r="W80" s="115"/>
      <c r="X80" s="115"/>
      <c r="Y80" s="115"/>
      <c r="Z80" s="115"/>
      <c r="AA80" s="115"/>
      <c r="AB80" s="115"/>
      <c r="AC80" s="115"/>
      <c r="AD80" s="115"/>
      <c r="AE80" s="115"/>
      <c r="AF80" s="115"/>
      <c r="AG80" s="115"/>
      <c r="AH80" s="115"/>
      <c r="AI80" s="115"/>
      <c r="AJ80" s="13"/>
      <c r="AK80" s="13"/>
    </row>
    <row r="81" spans="1:37" ht="13.5" thickBot="1" x14ac:dyDescent="0.25">
      <c r="A81" s="21" t="str">
        <f>VLOOKUP(B81,'Analyse gebruik'!P$4:P$593,1,FALSE)</f>
        <v>BUV-VRB</v>
      </c>
      <c r="B81" s="1" t="s">
        <v>2391</v>
      </c>
      <c r="C81" s="13">
        <v>0</v>
      </c>
      <c r="D81" s="13">
        <v>0</v>
      </c>
      <c r="E81" s="13">
        <v>0</v>
      </c>
      <c r="F81" s="13">
        <v>1</v>
      </c>
      <c r="G81" s="13">
        <v>0</v>
      </c>
      <c r="H81" s="115"/>
      <c r="I81" s="115"/>
      <c r="J81" s="115"/>
      <c r="K81" s="115"/>
      <c r="L81" s="115"/>
      <c r="M81" s="115"/>
      <c r="N81" s="115"/>
      <c r="O81" s="115"/>
      <c r="P81" s="115"/>
      <c r="Q81" s="115">
        <v>0</v>
      </c>
      <c r="R81" s="115">
        <v>0</v>
      </c>
      <c r="S81" s="115">
        <v>0</v>
      </c>
      <c r="T81" s="115"/>
      <c r="U81" s="115"/>
      <c r="V81" s="115"/>
      <c r="W81" s="115"/>
      <c r="X81" s="115"/>
      <c r="Y81" s="115"/>
      <c r="Z81" s="115"/>
      <c r="AA81" s="115"/>
      <c r="AB81" s="115"/>
      <c r="AC81" s="115"/>
      <c r="AD81" s="115"/>
      <c r="AE81" s="115"/>
      <c r="AF81" s="115"/>
      <c r="AG81" s="13"/>
      <c r="AH81" s="13"/>
      <c r="AI81" s="115"/>
      <c r="AJ81" s="115"/>
      <c r="AK81" s="115"/>
    </row>
    <row r="82" spans="1:37" ht="13.5" thickBot="1" x14ac:dyDescent="0.25">
      <c r="A82" s="21" t="str">
        <f>VLOOKUP(B82,'Analyse gebruik'!P$4:P$593,1,FALSE)</f>
        <v>BU-WS</v>
      </c>
      <c r="B82" s="1" t="s">
        <v>126</v>
      </c>
      <c r="C82" s="13">
        <v>33</v>
      </c>
      <c r="D82" s="13">
        <v>0</v>
      </c>
      <c r="E82" s="13">
        <v>33</v>
      </c>
      <c r="F82" s="13">
        <v>8</v>
      </c>
      <c r="G82" s="13">
        <v>8</v>
      </c>
      <c r="H82" s="115">
        <v>4</v>
      </c>
      <c r="I82" s="115">
        <v>0</v>
      </c>
      <c r="J82" s="115">
        <v>4</v>
      </c>
      <c r="K82" s="115">
        <v>3</v>
      </c>
      <c r="L82" s="115">
        <v>0</v>
      </c>
      <c r="M82" s="115">
        <v>3</v>
      </c>
      <c r="N82" s="115"/>
      <c r="O82" s="115"/>
      <c r="P82" s="115"/>
      <c r="Q82" s="115">
        <v>1</v>
      </c>
      <c r="R82" s="115">
        <v>0</v>
      </c>
      <c r="S82" s="115">
        <v>1</v>
      </c>
      <c r="T82" s="115">
        <v>12</v>
      </c>
      <c r="U82" s="115">
        <v>0</v>
      </c>
      <c r="V82" s="115">
        <v>12</v>
      </c>
      <c r="W82" s="115"/>
      <c r="X82" s="115"/>
      <c r="Y82" s="115"/>
      <c r="Z82" s="115">
        <v>3</v>
      </c>
      <c r="AA82" s="115">
        <v>0</v>
      </c>
      <c r="AB82" s="115">
        <v>3</v>
      </c>
      <c r="AC82" s="115">
        <v>5</v>
      </c>
      <c r="AD82" s="13">
        <v>0</v>
      </c>
      <c r="AE82" s="13">
        <v>5</v>
      </c>
      <c r="AF82" s="115">
        <v>3</v>
      </c>
      <c r="AG82" s="115">
        <v>0</v>
      </c>
      <c r="AH82" s="115">
        <v>3</v>
      </c>
      <c r="AI82" s="115">
        <v>2</v>
      </c>
      <c r="AJ82" s="115">
        <v>0</v>
      </c>
      <c r="AK82" s="115">
        <v>2</v>
      </c>
    </row>
    <row r="83" spans="1:37" ht="13.5" thickBot="1" x14ac:dyDescent="0.25">
      <c r="A83" s="21" t="str">
        <f>VLOOKUP(B83,'Analyse gebruik'!P$4:P$593,1,FALSE)</f>
        <v>BU-ZS</v>
      </c>
      <c r="B83" s="1" t="s">
        <v>372</v>
      </c>
      <c r="C83" s="13">
        <v>349</v>
      </c>
      <c r="D83" s="13">
        <v>0</v>
      </c>
      <c r="E83" s="13">
        <v>349</v>
      </c>
      <c r="F83" s="13">
        <v>6</v>
      </c>
      <c r="G83" s="13">
        <v>6</v>
      </c>
      <c r="H83" s="115">
        <v>41</v>
      </c>
      <c r="I83" s="115">
        <v>0</v>
      </c>
      <c r="J83" s="115">
        <v>41</v>
      </c>
      <c r="K83" s="115"/>
      <c r="L83" s="115"/>
      <c r="M83" s="115"/>
      <c r="N83" s="115"/>
      <c r="O83" s="13"/>
      <c r="P83" s="13"/>
      <c r="Q83" s="115">
        <v>86</v>
      </c>
      <c r="R83" s="115">
        <v>0</v>
      </c>
      <c r="S83" s="115">
        <v>86</v>
      </c>
      <c r="T83" s="115">
        <v>36</v>
      </c>
      <c r="U83" s="115">
        <v>0</v>
      </c>
      <c r="V83" s="115">
        <v>36</v>
      </c>
      <c r="W83" s="115"/>
      <c r="X83" s="115"/>
      <c r="Y83" s="115"/>
      <c r="Z83" s="115">
        <v>26</v>
      </c>
      <c r="AA83" s="13">
        <v>0</v>
      </c>
      <c r="AB83" s="13">
        <v>26</v>
      </c>
      <c r="AC83" s="115">
        <v>147</v>
      </c>
      <c r="AD83" s="115">
        <v>0</v>
      </c>
      <c r="AE83" s="115">
        <v>147</v>
      </c>
      <c r="AF83" s="115">
        <v>13</v>
      </c>
      <c r="AG83" s="115">
        <v>0</v>
      </c>
      <c r="AH83" s="115">
        <v>13</v>
      </c>
      <c r="AI83" s="115"/>
      <c r="AJ83" s="115"/>
      <c r="AK83" s="115"/>
    </row>
    <row r="84" spans="1:37" ht="13.5" thickBot="1" x14ac:dyDescent="0.25">
      <c r="A84" s="21" t="str">
        <f>VLOOKUP(B84,'Analyse gebruik'!P$4:P$593,1,FALSE)</f>
        <v>CDT-B</v>
      </c>
      <c r="B84" s="1" t="s">
        <v>689</v>
      </c>
      <c r="C84" s="13">
        <v>9</v>
      </c>
      <c r="D84" s="13">
        <v>7</v>
      </c>
      <c r="E84" s="13">
        <v>2</v>
      </c>
      <c r="F84" s="13">
        <v>6</v>
      </c>
      <c r="G84" s="13">
        <v>4</v>
      </c>
      <c r="H84" s="115">
        <v>1</v>
      </c>
      <c r="I84" s="115">
        <v>1</v>
      </c>
      <c r="J84" s="115">
        <v>0</v>
      </c>
      <c r="K84" s="115"/>
      <c r="L84" s="115"/>
      <c r="M84" s="115"/>
      <c r="N84" s="115"/>
      <c r="O84" s="115"/>
      <c r="P84" s="115"/>
      <c r="Q84" s="115">
        <v>1</v>
      </c>
      <c r="R84" s="115">
        <v>1</v>
      </c>
      <c r="S84" s="115">
        <v>0</v>
      </c>
      <c r="T84" s="115">
        <v>4</v>
      </c>
      <c r="U84" s="115">
        <v>4</v>
      </c>
      <c r="V84" s="115">
        <v>0</v>
      </c>
      <c r="W84" s="115"/>
      <c r="X84" s="13"/>
      <c r="Y84" s="13"/>
      <c r="Z84" s="115">
        <v>0</v>
      </c>
      <c r="AA84" s="115">
        <v>0</v>
      </c>
      <c r="AB84" s="115">
        <v>0</v>
      </c>
      <c r="AC84" s="115">
        <v>0</v>
      </c>
      <c r="AD84" s="115">
        <v>0</v>
      </c>
      <c r="AE84" s="115">
        <v>0</v>
      </c>
      <c r="AF84" s="115">
        <v>3</v>
      </c>
      <c r="AG84" s="115">
        <v>1</v>
      </c>
      <c r="AH84" s="115">
        <v>2</v>
      </c>
      <c r="AI84" s="115"/>
      <c r="AJ84" s="115"/>
      <c r="AK84" s="115"/>
    </row>
    <row r="85" spans="1:37" ht="13.5" thickBot="1" x14ac:dyDescent="0.25">
      <c r="A85" s="21" t="str">
        <f>VLOOKUP(B85,'Analyse gebruik'!P$4:P$593,1,FALSE)</f>
        <v>CI-B</v>
      </c>
      <c r="B85" s="1" t="s">
        <v>2191</v>
      </c>
      <c r="C85" s="13">
        <v>2</v>
      </c>
      <c r="D85" s="13">
        <v>2</v>
      </c>
      <c r="E85" s="13">
        <v>0</v>
      </c>
      <c r="F85" s="13">
        <v>5</v>
      </c>
      <c r="G85" s="13">
        <v>2</v>
      </c>
      <c r="H85" s="13">
        <v>0</v>
      </c>
      <c r="I85" s="13">
        <v>0</v>
      </c>
      <c r="J85" s="13">
        <v>0</v>
      </c>
      <c r="K85" s="13"/>
      <c r="L85" s="13"/>
      <c r="M85" s="13"/>
      <c r="N85" s="13"/>
      <c r="O85" s="115"/>
      <c r="P85" s="115"/>
      <c r="Q85" s="13"/>
      <c r="R85" s="13"/>
      <c r="S85" s="13"/>
      <c r="T85" s="13">
        <v>0</v>
      </c>
      <c r="U85" s="13">
        <v>0</v>
      </c>
      <c r="V85" s="13">
        <v>0</v>
      </c>
      <c r="W85" s="13"/>
      <c r="X85" s="13"/>
      <c r="Y85" s="13"/>
      <c r="Z85" s="13">
        <v>0</v>
      </c>
      <c r="AA85" s="115">
        <v>0</v>
      </c>
      <c r="AB85" s="115">
        <v>0</v>
      </c>
      <c r="AC85" s="13"/>
      <c r="AD85" s="13"/>
      <c r="AE85" s="13"/>
      <c r="AF85" s="13">
        <v>1</v>
      </c>
      <c r="AG85" s="115">
        <v>1</v>
      </c>
      <c r="AH85" s="115">
        <v>0</v>
      </c>
      <c r="AI85" s="13">
        <v>1</v>
      </c>
      <c r="AJ85" s="115">
        <v>1</v>
      </c>
      <c r="AK85" s="115">
        <v>0</v>
      </c>
    </row>
    <row r="86" spans="1:37" ht="13.5" thickBot="1" x14ac:dyDescent="0.25">
      <c r="A86" s="21" t="str">
        <f>VLOOKUP(B86,'Analyse gebruik'!P$4:P$593,1,FALSE)</f>
        <v>CIH-B</v>
      </c>
      <c r="B86" s="1" t="s">
        <v>2193</v>
      </c>
      <c r="C86" s="13">
        <v>0</v>
      </c>
      <c r="D86" s="13">
        <v>0</v>
      </c>
      <c r="E86" s="13">
        <v>0</v>
      </c>
      <c r="F86" s="13">
        <v>4</v>
      </c>
      <c r="G86" s="13">
        <v>0</v>
      </c>
      <c r="H86" s="115">
        <v>0</v>
      </c>
      <c r="I86" s="115">
        <v>0</v>
      </c>
      <c r="J86" s="115">
        <v>0</v>
      </c>
      <c r="K86" s="115"/>
      <c r="L86" s="115"/>
      <c r="M86" s="115"/>
      <c r="N86" s="115"/>
      <c r="O86" s="115"/>
      <c r="P86" s="115"/>
      <c r="Q86" s="115"/>
      <c r="R86" s="115"/>
      <c r="S86" s="115"/>
      <c r="T86" s="115">
        <v>0</v>
      </c>
      <c r="U86" s="115">
        <v>0</v>
      </c>
      <c r="V86" s="115">
        <v>0</v>
      </c>
      <c r="W86" s="115"/>
      <c r="X86" s="115"/>
      <c r="Y86" s="115"/>
      <c r="Z86" s="115">
        <v>0</v>
      </c>
      <c r="AA86" s="115">
        <v>0</v>
      </c>
      <c r="AB86" s="115">
        <v>0</v>
      </c>
      <c r="AC86" s="115"/>
      <c r="AD86" s="115"/>
      <c r="AE86" s="115"/>
      <c r="AF86" s="115">
        <v>0</v>
      </c>
      <c r="AG86" s="115">
        <v>0</v>
      </c>
      <c r="AH86" s="115">
        <v>0</v>
      </c>
      <c r="AI86" s="115"/>
      <c r="AJ86" s="115"/>
      <c r="AK86" s="115"/>
    </row>
    <row r="87" spans="1:37" ht="13.5" thickBot="1" x14ac:dyDescent="0.25">
      <c r="A87" s="21" t="str">
        <f>VLOOKUP(B87,'Analyse gebruik'!P$4:P$593,1,FALSE)</f>
        <v>CO-FBO</v>
      </c>
      <c r="B87" s="1" t="s">
        <v>96</v>
      </c>
      <c r="C87" s="13">
        <v>2</v>
      </c>
      <c r="D87" s="13">
        <v>2</v>
      </c>
      <c r="E87" s="13">
        <v>0</v>
      </c>
      <c r="F87" s="13">
        <v>5</v>
      </c>
      <c r="G87" s="13">
        <v>1</v>
      </c>
      <c r="H87" s="13">
        <v>0</v>
      </c>
      <c r="I87" s="13">
        <v>0</v>
      </c>
      <c r="J87" s="13">
        <v>0</v>
      </c>
      <c r="K87" s="13"/>
      <c r="L87" s="115"/>
      <c r="M87" s="115"/>
      <c r="N87" s="13"/>
      <c r="O87" s="115"/>
      <c r="P87" s="115"/>
      <c r="Q87" s="13"/>
      <c r="R87" s="115"/>
      <c r="S87" s="115"/>
      <c r="T87" s="13">
        <v>0</v>
      </c>
      <c r="U87" s="13">
        <v>0</v>
      </c>
      <c r="V87" s="13">
        <v>0</v>
      </c>
      <c r="W87" s="13"/>
      <c r="X87" s="115"/>
      <c r="Y87" s="115"/>
      <c r="Z87" s="13">
        <v>0</v>
      </c>
      <c r="AA87" s="13">
        <v>0</v>
      </c>
      <c r="AB87" s="13">
        <v>0</v>
      </c>
      <c r="AC87" s="13">
        <v>2</v>
      </c>
      <c r="AD87" s="13">
        <v>2</v>
      </c>
      <c r="AE87" s="13">
        <v>0</v>
      </c>
      <c r="AF87" s="13">
        <v>0</v>
      </c>
      <c r="AG87" s="13">
        <v>0</v>
      </c>
      <c r="AH87" s="13">
        <v>0</v>
      </c>
      <c r="AI87" s="13"/>
      <c r="AJ87" s="13"/>
      <c r="AK87" s="13"/>
    </row>
    <row r="88" spans="1:37" ht="13.5" thickBot="1" x14ac:dyDescent="0.25">
      <c r="A88" s="21" t="str">
        <f>VLOOKUP(B88,'Analyse gebruik'!P$4:P$593,1,FALSE)</f>
        <v>COH-B</v>
      </c>
      <c r="B88" s="1" t="s">
        <v>75</v>
      </c>
      <c r="C88" s="13">
        <v>20</v>
      </c>
      <c r="D88" s="13">
        <v>14</v>
      </c>
      <c r="E88" s="13">
        <v>6</v>
      </c>
      <c r="F88" s="13">
        <v>10</v>
      </c>
      <c r="G88" s="13">
        <v>9</v>
      </c>
      <c r="H88" s="115">
        <v>2</v>
      </c>
      <c r="I88" s="115">
        <v>1</v>
      </c>
      <c r="J88" s="115">
        <v>1</v>
      </c>
      <c r="K88" s="115">
        <v>1</v>
      </c>
      <c r="L88" s="115">
        <v>1</v>
      </c>
      <c r="M88" s="115">
        <v>0</v>
      </c>
      <c r="N88" s="115">
        <v>2</v>
      </c>
      <c r="O88" s="115">
        <v>2</v>
      </c>
      <c r="P88" s="115">
        <v>0</v>
      </c>
      <c r="Q88" s="115">
        <v>2</v>
      </c>
      <c r="R88" s="115">
        <v>0</v>
      </c>
      <c r="S88" s="115">
        <v>2</v>
      </c>
      <c r="T88" s="115">
        <v>2</v>
      </c>
      <c r="U88" s="115">
        <v>1</v>
      </c>
      <c r="V88" s="115">
        <v>1</v>
      </c>
      <c r="W88" s="115">
        <v>1</v>
      </c>
      <c r="X88" s="115">
        <v>1</v>
      </c>
      <c r="Y88" s="115">
        <v>0</v>
      </c>
      <c r="Z88" s="115">
        <v>1</v>
      </c>
      <c r="AA88" s="115">
        <v>1</v>
      </c>
      <c r="AB88" s="115">
        <v>0</v>
      </c>
      <c r="AC88" s="115">
        <v>5</v>
      </c>
      <c r="AD88" s="13">
        <v>3</v>
      </c>
      <c r="AE88" s="13">
        <v>2</v>
      </c>
      <c r="AF88" s="115">
        <v>0</v>
      </c>
      <c r="AG88" s="115">
        <v>0</v>
      </c>
      <c r="AH88" s="115">
        <v>0</v>
      </c>
      <c r="AI88" s="115">
        <v>4</v>
      </c>
      <c r="AJ88" s="115">
        <v>4</v>
      </c>
      <c r="AK88" s="115">
        <v>0</v>
      </c>
    </row>
    <row r="89" spans="1:37" ht="13.5" thickBot="1" x14ac:dyDescent="0.25">
      <c r="A89" s="21" t="str">
        <f>VLOOKUP(B89,'Analyse gebruik'!P$4:P$593,1,FALSE)</f>
        <v>COH-MU</v>
      </c>
      <c r="B89" s="1" t="s">
        <v>69</v>
      </c>
      <c r="C89" s="13">
        <v>20</v>
      </c>
      <c r="D89" s="13">
        <v>12</v>
      </c>
      <c r="E89" s="13">
        <v>8</v>
      </c>
      <c r="F89" s="13">
        <v>8</v>
      </c>
      <c r="G89" s="13">
        <v>7</v>
      </c>
      <c r="H89" s="13">
        <v>4</v>
      </c>
      <c r="I89" s="13">
        <v>2</v>
      </c>
      <c r="J89" s="13">
        <v>2</v>
      </c>
      <c r="K89" s="13">
        <v>2</v>
      </c>
      <c r="L89" s="115">
        <v>2</v>
      </c>
      <c r="M89" s="115">
        <v>0</v>
      </c>
      <c r="N89" s="13"/>
      <c r="O89" s="115"/>
      <c r="P89" s="115"/>
      <c r="Q89" s="13">
        <v>2</v>
      </c>
      <c r="R89" s="13">
        <v>2</v>
      </c>
      <c r="S89" s="13">
        <v>0</v>
      </c>
      <c r="T89" s="13">
        <v>5</v>
      </c>
      <c r="U89" s="13">
        <v>2</v>
      </c>
      <c r="V89" s="13">
        <v>3</v>
      </c>
      <c r="W89" s="13"/>
      <c r="X89" s="115"/>
      <c r="Y89" s="115"/>
      <c r="Z89" s="13">
        <v>0</v>
      </c>
      <c r="AA89" s="115">
        <v>0</v>
      </c>
      <c r="AB89" s="115">
        <v>0</v>
      </c>
      <c r="AC89" s="13">
        <v>4</v>
      </c>
      <c r="AD89" s="13">
        <v>3</v>
      </c>
      <c r="AE89" s="13">
        <v>1</v>
      </c>
      <c r="AF89" s="13">
        <v>1</v>
      </c>
      <c r="AG89" s="115">
        <v>1</v>
      </c>
      <c r="AH89" s="115">
        <v>0</v>
      </c>
      <c r="AI89" s="13">
        <v>2</v>
      </c>
      <c r="AJ89" s="13">
        <v>0</v>
      </c>
      <c r="AK89" s="13">
        <v>2</v>
      </c>
    </row>
    <row r="90" spans="1:37" ht="13.5" thickBot="1" x14ac:dyDescent="0.25">
      <c r="A90" s="21" t="str">
        <f>VLOOKUP(B90,'Analyse gebruik'!P$4:P$593,1,FALSE)</f>
        <v>CO-LCM</v>
      </c>
      <c r="B90" s="1" t="s">
        <v>1165</v>
      </c>
      <c r="C90" s="13">
        <v>1</v>
      </c>
      <c r="D90" s="13">
        <v>1</v>
      </c>
      <c r="E90" s="13">
        <v>0</v>
      </c>
      <c r="F90" s="13">
        <v>6</v>
      </c>
      <c r="G90" s="13">
        <v>1</v>
      </c>
      <c r="H90" s="115">
        <v>0</v>
      </c>
      <c r="I90" s="115">
        <v>0</v>
      </c>
      <c r="J90" s="115">
        <v>0</v>
      </c>
      <c r="K90" s="115"/>
      <c r="L90" s="13"/>
      <c r="M90" s="13"/>
      <c r="N90" s="115"/>
      <c r="O90" s="115"/>
      <c r="P90" s="115"/>
      <c r="Q90" s="115">
        <v>1</v>
      </c>
      <c r="R90" s="115">
        <v>1</v>
      </c>
      <c r="S90" s="115">
        <v>0</v>
      </c>
      <c r="T90" s="115">
        <v>0</v>
      </c>
      <c r="U90" s="115">
        <v>0</v>
      </c>
      <c r="V90" s="115">
        <v>0</v>
      </c>
      <c r="W90" s="115"/>
      <c r="X90" s="115"/>
      <c r="Y90" s="115"/>
      <c r="Z90" s="115">
        <v>0</v>
      </c>
      <c r="AA90" s="115">
        <v>0</v>
      </c>
      <c r="AB90" s="115">
        <v>0</v>
      </c>
      <c r="AC90" s="115">
        <v>0</v>
      </c>
      <c r="AD90" s="115">
        <v>0</v>
      </c>
      <c r="AE90" s="115">
        <v>0</v>
      </c>
      <c r="AF90" s="115">
        <v>0</v>
      </c>
      <c r="AG90" s="115">
        <v>0</v>
      </c>
      <c r="AH90" s="115">
        <v>0</v>
      </c>
      <c r="AI90" s="115"/>
      <c r="AJ90" s="115"/>
      <c r="AK90" s="115"/>
    </row>
    <row r="91" spans="1:37" ht="13.5" thickBot="1" x14ac:dyDescent="0.25">
      <c r="A91" s="21" t="str">
        <f>VLOOKUP(B91,'Analyse gebruik'!P$4:P$593,1,FALSE)</f>
        <v>CO-MU</v>
      </c>
      <c r="B91" s="1" t="s">
        <v>71</v>
      </c>
      <c r="C91" s="13">
        <v>33</v>
      </c>
      <c r="D91" s="13">
        <v>19</v>
      </c>
      <c r="E91" s="13">
        <v>14</v>
      </c>
      <c r="F91" s="13">
        <v>9</v>
      </c>
      <c r="G91" s="13">
        <v>9</v>
      </c>
      <c r="H91" s="115">
        <v>5</v>
      </c>
      <c r="I91" s="115">
        <v>2</v>
      </c>
      <c r="J91" s="115">
        <v>3</v>
      </c>
      <c r="K91" s="115"/>
      <c r="L91" s="115"/>
      <c r="M91" s="115"/>
      <c r="N91" s="115">
        <v>1</v>
      </c>
      <c r="O91" s="115">
        <v>1</v>
      </c>
      <c r="P91" s="115">
        <v>0</v>
      </c>
      <c r="Q91" s="115">
        <v>4</v>
      </c>
      <c r="R91" s="13">
        <v>2</v>
      </c>
      <c r="S91" s="13">
        <v>2</v>
      </c>
      <c r="T91" s="115">
        <v>6</v>
      </c>
      <c r="U91" s="13">
        <v>3</v>
      </c>
      <c r="V91" s="13">
        <v>3</v>
      </c>
      <c r="W91" s="115">
        <v>2</v>
      </c>
      <c r="X91" s="13">
        <v>2</v>
      </c>
      <c r="Y91" s="13">
        <v>0</v>
      </c>
      <c r="Z91" s="115">
        <v>1</v>
      </c>
      <c r="AA91" s="13">
        <v>1</v>
      </c>
      <c r="AB91" s="13">
        <v>0</v>
      </c>
      <c r="AC91" s="115">
        <v>8</v>
      </c>
      <c r="AD91" s="13">
        <v>5</v>
      </c>
      <c r="AE91" s="13">
        <v>3</v>
      </c>
      <c r="AF91" s="115">
        <v>5</v>
      </c>
      <c r="AG91" s="13">
        <v>2</v>
      </c>
      <c r="AH91" s="13">
        <v>3</v>
      </c>
      <c r="AI91" s="115">
        <v>1</v>
      </c>
      <c r="AJ91" s="13">
        <v>1</v>
      </c>
      <c r="AK91" s="13">
        <v>0</v>
      </c>
    </row>
    <row r="92" spans="1:37" ht="13.5" thickBot="1" x14ac:dyDescent="0.25">
      <c r="A92" s="21" t="str">
        <f>VLOOKUP(B92,'Analyse gebruik'!P$4:P$593,1,FALSE)</f>
        <v>COP-DCU</v>
      </c>
      <c r="B92" s="1" t="s">
        <v>2114</v>
      </c>
      <c r="C92" s="13">
        <v>5</v>
      </c>
      <c r="D92" s="13">
        <v>5</v>
      </c>
      <c r="E92" s="13">
        <v>0</v>
      </c>
      <c r="F92" s="13">
        <v>4</v>
      </c>
      <c r="G92" s="13">
        <v>1</v>
      </c>
      <c r="H92" s="115">
        <v>0</v>
      </c>
      <c r="I92" s="115">
        <v>0</v>
      </c>
      <c r="J92" s="115">
        <v>0</v>
      </c>
      <c r="K92" s="115"/>
      <c r="L92" s="115"/>
      <c r="M92" s="115"/>
      <c r="N92" s="115"/>
      <c r="O92" s="115"/>
      <c r="P92" s="115"/>
      <c r="Q92" s="115"/>
      <c r="R92" s="13"/>
      <c r="S92" s="13"/>
      <c r="T92" s="115">
        <v>0</v>
      </c>
      <c r="U92" s="13">
        <v>0</v>
      </c>
      <c r="V92" s="13">
        <v>0</v>
      </c>
      <c r="W92" s="115"/>
      <c r="X92" s="115"/>
      <c r="Y92" s="115"/>
      <c r="Z92" s="115">
        <v>0</v>
      </c>
      <c r="AA92" s="115">
        <v>0</v>
      </c>
      <c r="AB92" s="115">
        <v>0</v>
      </c>
      <c r="AC92" s="115"/>
      <c r="AD92" s="13"/>
      <c r="AE92" s="13"/>
      <c r="AF92" s="115">
        <v>5</v>
      </c>
      <c r="AG92" s="115">
        <v>5</v>
      </c>
      <c r="AH92" s="115">
        <v>0</v>
      </c>
      <c r="AI92" s="115"/>
      <c r="AJ92" s="115"/>
      <c r="AK92" s="115"/>
    </row>
    <row r="93" spans="1:37" ht="13.5" thickBot="1" x14ac:dyDescent="0.25">
      <c r="A93" s="21" t="str">
        <f>VLOOKUP(B93,'Analyse gebruik'!P$4:P$593,1,FALSE)</f>
        <v>COP-HB</v>
      </c>
      <c r="B93" s="1" t="s">
        <v>2113</v>
      </c>
      <c r="C93" s="13">
        <v>1</v>
      </c>
      <c r="D93" s="13">
        <v>1</v>
      </c>
      <c r="E93" s="13">
        <v>0</v>
      </c>
      <c r="F93" s="13">
        <v>4</v>
      </c>
      <c r="G93" s="13">
        <v>1</v>
      </c>
      <c r="H93" s="13">
        <v>0</v>
      </c>
      <c r="I93" s="13">
        <v>0</v>
      </c>
      <c r="J93" s="13">
        <v>0</v>
      </c>
      <c r="K93" s="13"/>
      <c r="L93" s="115"/>
      <c r="M93" s="115"/>
      <c r="N93" s="13"/>
      <c r="O93" s="115"/>
      <c r="P93" s="115"/>
      <c r="Q93" s="13"/>
      <c r="R93" s="13"/>
      <c r="S93" s="13"/>
      <c r="T93" s="13">
        <v>0</v>
      </c>
      <c r="U93" s="13">
        <v>0</v>
      </c>
      <c r="V93" s="13">
        <v>0</v>
      </c>
      <c r="W93" s="13"/>
      <c r="X93" s="13"/>
      <c r="Y93" s="13"/>
      <c r="Z93" s="13">
        <v>0</v>
      </c>
      <c r="AA93" s="115">
        <v>0</v>
      </c>
      <c r="AB93" s="115">
        <v>0</v>
      </c>
      <c r="AC93" s="13"/>
      <c r="AD93" s="13"/>
      <c r="AE93" s="13"/>
      <c r="AF93" s="13">
        <v>1</v>
      </c>
      <c r="AG93" s="115">
        <v>1</v>
      </c>
      <c r="AH93" s="115">
        <v>0</v>
      </c>
      <c r="AI93" s="13"/>
      <c r="AJ93" s="115"/>
      <c r="AK93" s="115"/>
    </row>
    <row r="94" spans="1:37" ht="13.5" thickBot="1" x14ac:dyDescent="0.25">
      <c r="A94" s="21" t="str">
        <f>VLOOKUP(B94,'Analyse gebruik'!P$4:P$593,1,FALSE)</f>
        <v>COP-RB</v>
      </c>
      <c r="B94" s="1" t="s">
        <v>2115</v>
      </c>
      <c r="C94" s="13">
        <v>8</v>
      </c>
      <c r="D94" s="13">
        <v>8</v>
      </c>
      <c r="E94" s="13">
        <v>0</v>
      </c>
      <c r="F94" s="13">
        <v>4</v>
      </c>
      <c r="G94" s="13">
        <v>1</v>
      </c>
      <c r="H94" s="13">
        <v>0</v>
      </c>
      <c r="I94" s="13">
        <v>0</v>
      </c>
      <c r="J94" s="13">
        <v>0</v>
      </c>
      <c r="K94" s="13"/>
      <c r="L94" s="13"/>
      <c r="M94" s="13"/>
      <c r="N94" s="13"/>
      <c r="O94" s="115"/>
      <c r="P94" s="115"/>
      <c r="Q94" s="13"/>
      <c r="R94" s="13"/>
      <c r="S94" s="13"/>
      <c r="T94" s="13">
        <v>0</v>
      </c>
      <c r="U94" s="13">
        <v>0</v>
      </c>
      <c r="V94" s="13">
        <v>0</v>
      </c>
      <c r="W94" s="13"/>
      <c r="X94" s="115"/>
      <c r="Y94" s="115"/>
      <c r="Z94" s="13">
        <v>0</v>
      </c>
      <c r="AA94" s="115">
        <v>0</v>
      </c>
      <c r="AB94" s="115">
        <v>0</v>
      </c>
      <c r="AC94" s="13"/>
      <c r="AD94" s="13"/>
      <c r="AE94" s="13"/>
      <c r="AF94" s="13">
        <v>8</v>
      </c>
      <c r="AG94" s="115">
        <v>8</v>
      </c>
      <c r="AH94" s="115">
        <v>0</v>
      </c>
      <c r="AI94" s="13"/>
      <c r="AJ94" s="115"/>
      <c r="AK94" s="115"/>
    </row>
    <row r="95" spans="1:37" ht="13.5" thickBot="1" x14ac:dyDescent="0.25">
      <c r="A95" s="21" t="str">
        <f>VLOOKUP(B95,'Analyse gebruik'!P$4:P$593,1,FALSE)</f>
        <v>COV-COW</v>
      </c>
      <c r="B95" s="1" t="s">
        <v>2263</v>
      </c>
      <c r="C95" s="13">
        <v>2</v>
      </c>
      <c r="D95" s="13">
        <v>2</v>
      </c>
      <c r="E95" s="13">
        <v>0</v>
      </c>
      <c r="F95" s="13">
        <v>5</v>
      </c>
      <c r="G95" s="13">
        <v>1</v>
      </c>
      <c r="H95" s="115">
        <v>0</v>
      </c>
      <c r="I95" s="115">
        <v>0</v>
      </c>
      <c r="J95" s="115">
        <v>0</v>
      </c>
      <c r="K95" s="115"/>
      <c r="L95" s="115"/>
      <c r="M95" s="115"/>
      <c r="N95" s="115"/>
      <c r="O95" s="115"/>
      <c r="P95" s="115"/>
      <c r="Q95" s="115"/>
      <c r="R95" s="115"/>
      <c r="S95" s="115"/>
      <c r="T95" s="115">
        <v>0</v>
      </c>
      <c r="U95" s="115">
        <v>0</v>
      </c>
      <c r="V95" s="115">
        <v>0</v>
      </c>
      <c r="W95" s="115"/>
      <c r="X95" s="115"/>
      <c r="Y95" s="115"/>
      <c r="Z95" s="115">
        <v>0</v>
      </c>
      <c r="AA95" s="115">
        <v>0</v>
      </c>
      <c r="AB95" s="115">
        <v>0</v>
      </c>
      <c r="AC95" s="115"/>
      <c r="AD95" s="13"/>
      <c r="AE95" s="13"/>
      <c r="AF95" s="115">
        <v>0</v>
      </c>
      <c r="AG95" s="115">
        <v>0</v>
      </c>
      <c r="AH95" s="115">
        <v>0</v>
      </c>
      <c r="AI95" s="115">
        <v>2</v>
      </c>
      <c r="AJ95" s="115">
        <v>2</v>
      </c>
      <c r="AK95" s="115">
        <v>0</v>
      </c>
    </row>
    <row r="96" spans="1:37" ht="13.5" thickBot="1" x14ac:dyDescent="0.25">
      <c r="A96" s="21" t="str">
        <f>VLOOKUP(B96,'Analyse gebruik'!P$4:P$593,1,FALSE)</f>
        <v>CP</v>
      </c>
      <c r="B96" s="1" t="s">
        <v>183</v>
      </c>
      <c r="C96" s="13">
        <v>57</v>
      </c>
      <c r="D96" s="13">
        <v>0</v>
      </c>
      <c r="E96" s="13">
        <v>57</v>
      </c>
      <c r="F96" s="13">
        <v>6</v>
      </c>
      <c r="G96" s="13">
        <v>4</v>
      </c>
      <c r="H96" s="13">
        <v>0</v>
      </c>
      <c r="I96" s="13">
        <v>0</v>
      </c>
      <c r="J96" s="13">
        <v>0</v>
      </c>
      <c r="K96" s="13"/>
      <c r="L96" s="115"/>
      <c r="M96" s="115"/>
      <c r="N96" s="13">
        <v>11</v>
      </c>
      <c r="O96" s="13">
        <v>0</v>
      </c>
      <c r="P96" s="13">
        <v>11</v>
      </c>
      <c r="Q96" s="13"/>
      <c r="R96" s="13"/>
      <c r="S96" s="13"/>
      <c r="T96" s="13">
        <v>0</v>
      </c>
      <c r="U96" s="13">
        <v>0</v>
      </c>
      <c r="V96" s="13">
        <v>0</v>
      </c>
      <c r="W96" s="13"/>
      <c r="X96" s="115"/>
      <c r="Y96" s="115"/>
      <c r="Z96" s="13">
        <v>9</v>
      </c>
      <c r="AA96" s="13">
        <v>0</v>
      </c>
      <c r="AB96" s="13">
        <v>9</v>
      </c>
      <c r="AC96" s="13">
        <v>29</v>
      </c>
      <c r="AD96" s="13">
        <v>0</v>
      </c>
      <c r="AE96" s="13">
        <v>29</v>
      </c>
      <c r="AF96" s="13">
        <v>8</v>
      </c>
      <c r="AG96" s="13">
        <v>0</v>
      </c>
      <c r="AH96" s="13">
        <v>8</v>
      </c>
      <c r="AI96" s="13"/>
      <c r="AJ96" s="115"/>
      <c r="AK96" s="115"/>
    </row>
    <row r="97" spans="1:37" ht="13.5" thickBot="1" x14ac:dyDescent="0.25">
      <c r="A97" s="21" t="str">
        <f>VLOOKUP(B97,'Analyse gebruik'!P$4:P$593,1,FALSE)</f>
        <v>CT</v>
      </c>
      <c r="B97" s="1" t="s">
        <v>97</v>
      </c>
      <c r="C97" s="13">
        <v>29</v>
      </c>
      <c r="D97" s="13">
        <v>21</v>
      </c>
      <c r="E97" s="13">
        <v>8</v>
      </c>
      <c r="F97" s="13">
        <v>7</v>
      </c>
      <c r="G97" s="13">
        <v>5</v>
      </c>
      <c r="H97" s="13">
        <v>0</v>
      </c>
      <c r="I97" s="13">
        <v>0</v>
      </c>
      <c r="J97" s="13">
        <v>0</v>
      </c>
      <c r="K97" s="13"/>
      <c r="L97" s="115"/>
      <c r="M97" s="115"/>
      <c r="N97" s="13"/>
      <c r="O97" s="115"/>
      <c r="P97" s="115"/>
      <c r="Q97" s="13">
        <v>2</v>
      </c>
      <c r="R97" s="115">
        <v>2</v>
      </c>
      <c r="S97" s="115">
        <v>0</v>
      </c>
      <c r="T97" s="13">
        <v>16</v>
      </c>
      <c r="U97" s="115">
        <v>13</v>
      </c>
      <c r="V97" s="115">
        <v>3</v>
      </c>
      <c r="W97" s="13">
        <v>6</v>
      </c>
      <c r="X97" s="115">
        <v>3</v>
      </c>
      <c r="Y97" s="115">
        <v>3</v>
      </c>
      <c r="Z97" s="13">
        <v>0</v>
      </c>
      <c r="AA97" s="115">
        <v>0</v>
      </c>
      <c r="AB97" s="115">
        <v>0</v>
      </c>
      <c r="AC97" s="13">
        <v>2</v>
      </c>
      <c r="AD97" s="13">
        <v>0</v>
      </c>
      <c r="AE97" s="13">
        <v>2</v>
      </c>
      <c r="AF97" s="13">
        <v>3</v>
      </c>
      <c r="AG97" s="115">
        <v>3</v>
      </c>
      <c r="AH97" s="115">
        <v>0</v>
      </c>
      <c r="AI97" s="13"/>
      <c r="AJ97" s="115"/>
      <c r="AK97" s="115"/>
    </row>
    <row r="98" spans="1:37" ht="13.5" thickBot="1" x14ac:dyDescent="0.25">
      <c r="A98" s="21" t="str">
        <f>VLOOKUP(B98,'Analyse gebruik'!P$4:P$593,1,FALSE)</f>
        <v>CT-DF</v>
      </c>
      <c r="B98" s="1" t="s">
        <v>375</v>
      </c>
      <c r="C98" s="13">
        <v>38</v>
      </c>
      <c r="D98" s="13">
        <v>38</v>
      </c>
      <c r="E98" s="13">
        <v>0</v>
      </c>
      <c r="F98" s="13">
        <v>7</v>
      </c>
      <c r="G98" s="13">
        <v>6</v>
      </c>
      <c r="H98" s="115">
        <v>0</v>
      </c>
      <c r="I98" s="115">
        <v>0</v>
      </c>
      <c r="J98" s="115">
        <v>0</v>
      </c>
      <c r="K98" s="115"/>
      <c r="L98" s="115"/>
      <c r="M98" s="115"/>
      <c r="N98" s="115"/>
      <c r="O98" s="115"/>
      <c r="P98" s="115"/>
      <c r="Q98" s="115"/>
      <c r="R98" s="13"/>
      <c r="S98" s="13"/>
      <c r="T98" s="115">
        <v>3</v>
      </c>
      <c r="U98" s="13">
        <v>3</v>
      </c>
      <c r="V98" s="13">
        <v>0</v>
      </c>
      <c r="W98" s="115">
        <v>3</v>
      </c>
      <c r="X98" s="115">
        <v>3</v>
      </c>
      <c r="Y98" s="115">
        <v>0</v>
      </c>
      <c r="Z98" s="115">
        <v>9</v>
      </c>
      <c r="AA98" s="115">
        <v>9</v>
      </c>
      <c r="AB98" s="115">
        <v>0</v>
      </c>
      <c r="AC98" s="115">
        <v>8</v>
      </c>
      <c r="AD98" s="13">
        <v>8</v>
      </c>
      <c r="AE98" s="13">
        <v>0</v>
      </c>
      <c r="AF98" s="115">
        <v>1</v>
      </c>
      <c r="AG98" s="115">
        <v>1</v>
      </c>
      <c r="AH98" s="115">
        <v>0</v>
      </c>
      <c r="AI98" s="115">
        <v>14</v>
      </c>
      <c r="AJ98" s="115">
        <v>14</v>
      </c>
      <c r="AK98" s="115">
        <v>0</v>
      </c>
    </row>
    <row r="99" spans="1:37" ht="13.5" thickBot="1" x14ac:dyDescent="0.25">
      <c r="A99" s="21" t="str">
        <f>VLOOKUP(B99,'Analyse gebruik'!P$4:P$593,1,FALSE)</f>
        <v>CTL-B</v>
      </c>
      <c r="B99" s="1" t="s">
        <v>42</v>
      </c>
      <c r="C99" s="13">
        <v>10</v>
      </c>
      <c r="D99" s="13">
        <v>7</v>
      </c>
      <c r="E99" s="13">
        <v>3</v>
      </c>
      <c r="F99" s="13">
        <v>6</v>
      </c>
      <c r="G99" s="13">
        <v>6</v>
      </c>
      <c r="H99" s="13">
        <v>1</v>
      </c>
      <c r="I99" s="13">
        <v>1</v>
      </c>
      <c r="J99" s="13">
        <v>0</v>
      </c>
      <c r="K99" s="13"/>
      <c r="L99" s="115"/>
      <c r="M99" s="115"/>
      <c r="N99" s="13"/>
      <c r="O99" s="115"/>
      <c r="P99" s="115"/>
      <c r="Q99" s="13">
        <v>3</v>
      </c>
      <c r="R99" s="13">
        <v>1</v>
      </c>
      <c r="S99" s="13">
        <v>2</v>
      </c>
      <c r="T99" s="13">
        <v>2</v>
      </c>
      <c r="U99" s="13">
        <v>2</v>
      </c>
      <c r="V99" s="13">
        <v>0</v>
      </c>
      <c r="W99" s="13"/>
      <c r="X99" s="115"/>
      <c r="Y99" s="115"/>
      <c r="Z99" s="13">
        <v>2</v>
      </c>
      <c r="AA99" s="115">
        <v>2</v>
      </c>
      <c r="AB99" s="115">
        <v>0</v>
      </c>
      <c r="AC99" s="13">
        <v>1</v>
      </c>
      <c r="AD99" s="13">
        <v>1</v>
      </c>
      <c r="AE99" s="13">
        <v>0</v>
      </c>
      <c r="AF99" s="13">
        <v>1</v>
      </c>
      <c r="AG99" s="13">
        <v>0</v>
      </c>
      <c r="AH99" s="13">
        <v>1</v>
      </c>
      <c r="AI99" s="13"/>
      <c r="AJ99" s="13"/>
      <c r="AK99" s="13"/>
    </row>
    <row r="100" spans="1:37" ht="13.5" thickBot="1" x14ac:dyDescent="0.25">
      <c r="A100" s="21" t="str">
        <f>VLOOKUP(B100,'Analyse gebruik'!P$4:P$593,1,FALSE)</f>
        <v>CVD-B</v>
      </c>
      <c r="B100" s="1" t="s">
        <v>29</v>
      </c>
      <c r="C100" s="13">
        <v>46</v>
      </c>
      <c r="D100" s="13">
        <v>18</v>
      </c>
      <c r="E100" s="13">
        <v>28</v>
      </c>
      <c r="F100" s="13">
        <v>9</v>
      </c>
      <c r="G100" s="13">
        <v>8</v>
      </c>
      <c r="H100" s="13">
        <v>5</v>
      </c>
      <c r="I100" s="13">
        <v>1</v>
      </c>
      <c r="J100" s="13">
        <v>4</v>
      </c>
      <c r="K100" s="13">
        <v>7</v>
      </c>
      <c r="L100" s="13">
        <v>1</v>
      </c>
      <c r="M100" s="13">
        <v>6</v>
      </c>
      <c r="N100" s="13">
        <v>3</v>
      </c>
      <c r="O100" s="13">
        <v>3</v>
      </c>
      <c r="P100" s="13">
        <v>0</v>
      </c>
      <c r="Q100" s="13">
        <v>6</v>
      </c>
      <c r="R100" s="13">
        <v>3</v>
      </c>
      <c r="S100" s="13">
        <v>3</v>
      </c>
      <c r="T100" s="13">
        <v>15</v>
      </c>
      <c r="U100" s="13">
        <v>2</v>
      </c>
      <c r="V100" s="13">
        <v>13</v>
      </c>
      <c r="W100" s="13">
        <v>3</v>
      </c>
      <c r="X100" s="13">
        <v>3</v>
      </c>
      <c r="Y100" s="13">
        <v>0</v>
      </c>
      <c r="Z100" s="13">
        <v>0</v>
      </c>
      <c r="AA100" s="13">
        <v>0</v>
      </c>
      <c r="AB100" s="13">
        <v>0</v>
      </c>
      <c r="AC100" s="13">
        <v>6</v>
      </c>
      <c r="AD100" s="13">
        <v>5</v>
      </c>
      <c r="AE100" s="13">
        <v>1</v>
      </c>
      <c r="AF100" s="13">
        <v>1</v>
      </c>
      <c r="AG100" s="13">
        <v>0</v>
      </c>
      <c r="AH100" s="13">
        <v>1</v>
      </c>
      <c r="AI100" s="13"/>
      <c r="AJ100" s="13"/>
      <c r="AK100" s="13"/>
    </row>
    <row r="101" spans="1:37" ht="13.5" thickBot="1" x14ac:dyDescent="0.25">
      <c r="A101" s="21" t="str">
        <f>VLOOKUP(B101,'Analyse gebruik'!P$4:P$593,1,FALSE)</f>
        <v>C-VE</v>
      </c>
      <c r="B101" s="1" t="s">
        <v>487</v>
      </c>
      <c r="C101" s="13">
        <v>30</v>
      </c>
      <c r="D101" s="13">
        <v>7</v>
      </c>
      <c r="E101" s="13">
        <v>23</v>
      </c>
      <c r="F101" s="13">
        <v>9</v>
      </c>
      <c r="G101" s="13">
        <v>8</v>
      </c>
      <c r="H101" s="115">
        <v>3</v>
      </c>
      <c r="I101" s="115">
        <v>1</v>
      </c>
      <c r="J101" s="115">
        <v>2</v>
      </c>
      <c r="K101" s="115">
        <v>3</v>
      </c>
      <c r="L101" s="115">
        <v>1</v>
      </c>
      <c r="M101" s="115">
        <v>2</v>
      </c>
      <c r="N101" s="115">
        <v>2</v>
      </c>
      <c r="O101" s="115">
        <v>0</v>
      </c>
      <c r="P101" s="115">
        <v>2</v>
      </c>
      <c r="Q101" s="115">
        <v>3</v>
      </c>
      <c r="R101" s="115">
        <v>0</v>
      </c>
      <c r="S101" s="115">
        <v>3</v>
      </c>
      <c r="T101" s="115">
        <v>8</v>
      </c>
      <c r="U101" s="115">
        <v>4</v>
      </c>
      <c r="V101" s="115">
        <v>4</v>
      </c>
      <c r="W101" s="115"/>
      <c r="X101" s="115"/>
      <c r="Y101" s="115"/>
      <c r="Z101" s="115">
        <v>0</v>
      </c>
      <c r="AA101" s="115">
        <v>0</v>
      </c>
      <c r="AB101" s="115">
        <v>0</v>
      </c>
      <c r="AC101" s="115">
        <v>2</v>
      </c>
      <c r="AD101" s="115">
        <v>1</v>
      </c>
      <c r="AE101" s="115">
        <v>1</v>
      </c>
      <c r="AF101" s="115">
        <v>7</v>
      </c>
      <c r="AG101" s="115">
        <v>0</v>
      </c>
      <c r="AH101" s="115">
        <v>7</v>
      </c>
      <c r="AI101" s="115">
        <v>2</v>
      </c>
      <c r="AJ101" s="13">
        <v>0</v>
      </c>
      <c r="AK101" s="13">
        <v>2</v>
      </c>
    </row>
    <row r="102" spans="1:37" ht="13.5" thickBot="1" x14ac:dyDescent="0.25">
      <c r="A102" s="21" t="str">
        <f>VLOOKUP(B102,'Analyse gebruik'!P$4:P$593,1,FALSE)</f>
        <v>DA</v>
      </c>
      <c r="B102" s="1" t="s">
        <v>424</v>
      </c>
      <c r="C102" s="13">
        <v>595</v>
      </c>
      <c r="D102" s="13">
        <v>432</v>
      </c>
      <c r="E102" s="13">
        <v>163</v>
      </c>
      <c r="F102" s="13">
        <v>10</v>
      </c>
      <c r="G102" s="13">
        <v>10</v>
      </c>
      <c r="H102" s="115">
        <v>32</v>
      </c>
      <c r="I102" s="115">
        <v>7</v>
      </c>
      <c r="J102" s="115">
        <v>25</v>
      </c>
      <c r="K102" s="115">
        <v>13</v>
      </c>
      <c r="L102" s="13">
        <v>12</v>
      </c>
      <c r="M102" s="13">
        <v>1</v>
      </c>
      <c r="N102" s="115">
        <v>26</v>
      </c>
      <c r="O102" s="115">
        <v>26</v>
      </c>
      <c r="P102" s="115">
        <v>0</v>
      </c>
      <c r="Q102" s="115">
        <v>33</v>
      </c>
      <c r="R102" s="115">
        <v>30</v>
      </c>
      <c r="S102" s="115">
        <v>3</v>
      </c>
      <c r="T102" s="115">
        <v>193</v>
      </c>
      <c r="U102" s="115">
        <v>63</v>
      </c>
      <c r="V102" s="115">
        <v>130</v>
      </c>
      <c r="W102" s="115">
        <v>24</v>
      </c>
      <c r="X102" s="115">
        <v>24</v>
      </c>
      <c r="Y102" s="115">
        <v>0</v>
      </c>
      <c r="Z102" s="115">
        <v>48</v>
      </c>
      <c r="AA102" s="115">
        <v>46</v>
      </c>
      <c r="AB102" s="115">
        <v>2</v>
      </c>
      <c r="AC102" s="115">
        <v>133</v>
      </c>
      <c r="AD102" s="115">
        <v>133</v>
      </c>
      <c r="AE102" s="115">
        <v>0</v>
      </c>
      <c r="AF102" s="115">
        <v>60</v>
      </c>
      <c r="AG102" s="115">
        <v>58</v>
      </c>
      <c r="AH102" s="115">
        <v>2</v>
      </c>
      <c r="AI102" s="115">
        <v>33</v>
      </c>
      <c r="AJ102" s="115">
        <v>33</v>
      </c>
      <c r="AK102" s="115">
        <v>0</v>
      </c>
    </row>
    <row r="103" spans="1:37" ht="13.5" thickBot="1" x14ac:dyDescent="0.25">
      <c r="A103" s="21" t="str">
        <f>VLOOKUP(B103,'Analyse gebruik'!P$4:P$593,1,FALSE)</f>
        <v>DAD</v>
      </c>
      <c r="B103" s="1" t="s">
        <v>34</v>
      </c>
      <c r="C103" s="13">
        <v>4</v>
      </c>
      <c r="D103" s="13">
        <v>3</v>
      </c>
      <c r="E103" s="13">
        <v>1</v>
      </c>
      <c r="F103" s="13">
        <v>6</v>
      </c>
      <c r="G103" s="13">
        <v>3</v>
      </c>
      <c r="H103" s="115">
        <v>0</v>
      </c>
      <c r="I103" s="115">
        <v>0</v>
      </c>
      <c r="J103" s="115">
        <v>0</v>
      </c>
      <c r="K103" s="115"/>
      <c r="L103" s="115"/>
      <c r="M103" s="115"/>
      <c r="N103" s="115"/>
      <c r="O103" s="115"/>
      <c r="P103" s="115"/>
      <c r="Q103" s="115">
        <v>1</v>
      </c>
      <c r="R103" s="115">
        <v>0</v>
      </c>
      <c r="S103" s="115">
        <v>1</v>
      </c>
      <c r="T103" s="115">
        <v>2</v>
      </c>
      <c r="U103" s="13">
        <v>2</v>
      </c>
      <c r="V103" s="13">
        <v>0</v>
      </c>
      <c r="W103" s="115"/>
      <c r="X103" s="115"/>
      <c r="Y103" s="115"/>
      <c r="Z103" s="115">
        <v>0</v>
      </c>
      <c r="AA103" s="115">
        <v>0</v>
      </c>
      <c r="AB103" s="115">
        <v>0</v>
      </c>
      <c r="AC103" s="115">
        <v>1</v>
      </c>
      <c r="AD103" s="13">
        <v>1</v>
      </c>
      <c r="AE103" s="13">
        <v>0</v>
      </c>
      <c r="AF103" s="115">
        <v>0</v>
      </c>
      <c r="AG103" s="115">
        <v>0</v>
      </c>
      <c r="AH103" s="115">
        <v>0</v>
      </c>
      <c r="AI103" s="115"/>
      <c r="AJ103" s="115"/>
      <c r="AK103" s="115"/>
    </row>
    <row r="104" spans="1:37" ht="13.5" thickBot="1" x14ac:dyDescent="0.25">
      <c r="A104" s="21" t="str">
        <f>VLOOKUP(B104,'Analyse gebruik'!P$4:P$593,1,FALSE)</f>
        <v>DAT</v>
      </c>
      <c r="B104" s="1" t="s">
        <v>425</v>
      </c>
      <c r="C104" s="13">
        <v>44</v>
      </c>
      <c r="D104" s="13">
        <v>18</v>
      </c>
      <c r="E104" s="13">
        <v>26</v>
      </c>
      <c r="F104" s="13">
        <v>9</v>
      </c>
      <c r="G104" s="13">
        <v>8</v>
      </c>
      <c r="H104" s="115">
        <v>3</v>
      </c>
      <c r="I104" s="115">
        <v>0</v>
      </c>
      <c r="J104" s="115">
        <v>3</v>
      </c>
      <c r="K104" s="115">
        <v>10</v>
      </c>
      <c r="L104" s="115">
        <v>9</v>
      </c>
      <c r="M104" s="115">
        <v>1</v>
      </c>
      <c r="N104" s="115">
        <v>0</v>
      </c>
      <c r="O104" s="115">
        <v>0</v>
      </c>
      <c r="P104" s="115">
        <v>0</v>
      </c>
      <c r="Q104" s="115">
        <v>1</v>
      </c>
      <c r="R104" s="115">
        <v>1</v>
      </c>
      <c r="S104" s="115">
        <v>0</v>
      </c>
      <c r="T104" s="115">
        <v>5</v>
      </c>
      <c r="U104" s="115">
        <v>1</v>
      </c>
      <c r="V104" s="115">
        <v>4</v>
      </c>
      <c r="W104" s="115"/>
      <c r="X104" s="115"/>
      <c r="Y104" s="115"/>
      <c r="Z104" s="115">
        <v>1</v>
      </c>
      <c r="AA104" s="115">
        <v>0</v>
      </c>
      <c r="AB104" s="115">
        <v>1</v>
      </c>
      <c r="AC104" s="115">
        <v>9</v>
      </c>
      <c r="AD104" s="13">
        <v>4</v>
      </c>
      <c r="AE104" s="13">
        <v>5</v>
      </c>
      <c r="AF104" s="115">
        <v>5</v>
      </c>
      <c r="AG104" s="13">
        <v>0</v>
      </c>
      <c r="AH104" s="13">
        <v>5</v>
      </c>
      <c r="AI104" s="115">
        <v>10</v>
      </c>
      <c r="AJ104" s="13">
        <v>3</v>
      </c>
      <c r="AK104" s="13">
        <v>7</v>
      </c>
    </row>
    <row r="105" spans="1:37" ht="13.5" thickBot="1" x14ac:dyDescent="0.25">
      <c r="A105" s="21" t="str">
        <f>VLOOKUP(B105,'Analyse gebruik'!P$4:P$593,1,FALSE)</f>
        <v>DB</v>
      </c>
      <c r="B105" s="1" t="s">
        <v>422</v>
      </c>
      <c r="C105" s="13">
        <v>395</v>
      </c>
      <c r="D105" s="13">
        <v>338</v>
      </c>
      <c r="E105" s="13">
        <v>57</v>
      </c>
      <c r="F105" s="13">
        <v>10</v>
      </c>
      <c r="G105" s="13">
        <v>9</v>
      </c>
      <c r="H105" s="115">
        <v>15</v>
      </c>
      <c r="I105" s="115">
        <v>14</v>
      </c>
      <c r="J105" s="115">
        <v>1</v>
      </c>
      <c r="K105" s="115">
        <v>61</v>
      </c>
      <c r="L105" s="115">
        <v>33</v>
      </c>
      <c r="M105" s="115">
        <v>28</v>
      </c>
      <c r="N105" s="115">
        <v>62</v>
      </c>
      <c r="O105" s="115">
        <v>60</v>
      </c>
      <c r="P105" s="115">
        <v>2</v>
      </c>
      <c r="Q105" s="115">
        <v>32</v>
      </c>
      <c r="R105" s="115">
        <v>32</v>
      </c>
      <c r="S105" s="115">
        <v>0</v>
      </c>
      <c r="T105" s="115">
        <v>43</v>
      </c>
      <c r="U105" s="115">
        <v>42</v>
      </c>
      <c r="V105" s="115">
        <v>1</v>
      </c>
      <c r="W105" s="115">
        <v>0</v>
      </c>
      <c r="X105" s="115">
        <v>0</v>
      </c>
      <c r="Y105" s="115">
        <v>0</v>
      </c>
      <c r="Z105" s="115">
        <v>5</v>
      </c>
      <c r="AA105" s="115">
        <v>4</v>
      </c>
      <c r="AB105" s="115">
        <v>1</v>
      </c>
      <c r="AC105" s="115">
        <v>89</v>
      </c>
      <c r="AD105" s="115">
        <v>83</v>
      </c>
      <c r="AE105" s="115">
        <v>6</v>
      </c>
      <c r="AF105" s="115">
        <v>32</v>
      </c>
      <c r="AG105" s="115">
        <v>28</v>
      </c>
      <c r="AH105" s="115">
        <v>4</v>
      </c>
      <c r="AI105" s="115">
        <v>56</v>
      </c>
      <c r="AJ105" s="13">
        <v>42</v>
      </c>
      <c r="AK105" s="13">
        <v>14</v>
      </c>
    </row>
    <row r="106" spans="1:37" ht="13.5" thickBot="1" x14ac:dyDescent="0.25">
      <c r="A106" s="21" t="str">
        <f>VLOOKUP(B106,'Analyse gebruik'!P$4:P$593,1,FALSE)</f>
        <v>DB-MIRG</v>
      </c>
      <c r="B106" s="1" t="s">
        <v>1098</v>
      </c>
      <c r="C106" s="13">
        <v>0</v>
      </c>
      <c r="D106" s="13">
        <v>0</v>
      </c>
      <c r="E106" s="13">
        <v>0</v>
      </c>
      <c r="F106" s="13">
        <v>5</v>
      </c>
      <c r="G106" s="13">
        <v>0</v>
      </c>
      <c r="H106" s="115">
        <v>0</v>
      </c>
      <c r="I106" s="115">
        <v>0</v>
      </c>
      <c r="J106" s="115">
        <v>0</v>
      </c>
      <c r="K106" s="115"/>
      <c r="L106" s="115"/>
      <c r="M106" s="115"/>
      <c r="N106" s="115"/>
      <c r="O106" s="115"/>
      <c r="P106" s="115"/>
      <c r="Q106" s="115"/>
      <c r="R106" s="115"/>
      <c r="S106" s="115"/>
      <c r="T106" s="115">
        <v>0</v>
      </c>
      <c r="U106" s="115">
        <v>0</v>
      </c>
      <c r="V106" s="115">
        <v>0</v>
      </c>
      <c r="W106" s="115"/>
      <c r="X106" s="115"/>
      <c r="Y106" s="115"/>
      <c r="Z106" s="115">
        <v>0</v>
      </c>
      <c r="AA106" s="115">
        <v>0</v>
      </c>
      <c r="AB106" s="115">
        <v>0</v>
      </c>
      <c r="AC106" s="115">
        <v>0</v>
      </c>
      <c r="AD106" s="115">
        <v>0</v>
      </c>
      <c r="AE106" s="115">
        <v>0</v>
      </c>
      <c r="AF106" s="115">
        <v>0</v>
      </c>
      <c r="AG106" s="115">
        <v>0</v>
      </c>
      <c r="AH106" s="115">
        <v>0</v>
      </c>
      <c r="AI106" s="115"/>
      <c r="AJ106" s="13"/>
      <c r="AK106" s="13"/>
    </row>
    <row r="107" spans="1:37" ht="13.5" thickBot="1" x14ac:dyDescent="0.25">
      <c r="A107" s="21" t="str">
        <f>VLOOKUP(B107,'Analyse gebruik'!P$4:P$593,1,FALSE)</f>
        <v>DBT</v>
      </c>
      <c r="B107" s="1" t="s">
        <v>427</v>
      </c>
      <c r="C107" s="13">
        <v>1</v>
      </c>
      <c r="D107" s="13">
        <v>0</v>
      </c>
      <c r="E107" s="13">
        <v>1</v>
      </c>
      <c r="F107" s="13">
        <v>6</v>
      </c>
      <c r="G107" s="13">
        <v>1</v>
      </c>
      <c r="H107" s="115">
        <v>0</v>
      </c>
      <c r="I107" s="115">
        <v>0</v>
      </c>
      <c r="J107" s="115">
        <v>0</v>
      </c>
      <c r="K107" s="115"/>
      <c r="L107" s="115"/>
      <c r="M107" s="115"/>
      <c r="N107" s="115">
        <v>0</v>
      </c>
      <c r="O107" s="115">
        <v>0</v>
      </c>
      <c r="P107" s="115">
        <v>0</v>
      </c>
      <c r="Q107" s="115"/>
      <c r="R107" s="115"/>
      <c r="S107" s="115"/>
      <c r="T107" s="115">
        <v>0</v>
      </c>
      <c r="U107" s="115">
        <v>0</v>
      </c>
      <c r="V107" s="115">
        <v>0</v>
      </c>
      <c r="W107" s="115"/>
      <c r="X107" s="115"/>
      <c r="Y107" s="115"/>
      <c r="Z107" s="115">
        <v>0</v>
      </c>
      <c r="AA107" s="115">
        <v>0</v>
      </c>
      <c r="AB107" s="115">
        <v>0</v>
      </c>
      <c r="AC107" s="115">
        <v>1</v>
      </c>
      <c r="AD107" s="115">
        <v>0</v>
      </c>
      <c r="AE107" s="115">
        <v>1</v>
      </c>
      <c r="AF107" s="115">
        <v>0</v>
      </c>
      <c r="AG107" s="115">
        <v>0</v>
      </c>
      <c r="AH107" s="115">
        <v>0</v>
      </c>
      <c r="AI107" s="115"/>
      <c r="AJ107" s="13"/>
      <c r="AK107" s="13"/>
    </row>
    <row r="108" spans="1:37" ht="13.5" thickBot="1" x14ac:dyDescent="0.25">
      <c r="A108" s="21" t="str">
        <f>VLOOKUP(B108,'Analyse gebruik'!P$4:P$593,1,FALSE)</f>
        <v>DPA-GW</v>
      </c>
      <c r="B108" s="1" t="s">
        <v>764</v>
      </c>
      <c r="C108" s="13">
        <v>20</v>
      </c>
      <c r="D108" s="13">
        <v>9</v>
      </c>
      <c r="E108" s="13">
        <v>11</v>
      </c>
      <c r="F108" s="13">
        <v>6</v>
      </c>
      <c r="G108" s="13">
        <v>3</v>
      </c>
      <c r="H108" s="115">
        <v>0</v>
      </c>
      <c r="I108" s="115">
        <v>0</v>
      </c>
      <c r="J108" s="115">
        <v>0</v>
      </c>
      <c r="K108" s="115"/>
      <c r="L108" s="115"/>
      <c r="M108" s="115"/>
      <c r="N108" s="115"/>
      <c r="O108" s="115"/>
      <c r="P108" s="115"/>
      <c r="Q108" s="115"/>
      <c r="R108" s="115"/>
      <c r="S108" s="115"/>
      <c r="T108" s="115">
        <v>0</v>
      </c>
      <c r="U108" s="115">
        <v>0</v>
      </c>
      <c r="V108" s="115">
        <v>0</v>
      </c>
      <c r="W108" s="115">
        <v>4</v>
      </c>
      <c r="X108" s="115">
        <v>4</v>
      </c>
      <c r="Y108" s="115">
        <v>0</v>
      </c>
      <c r="Z108" s="115">
        <v>2</v>
      </c>
      <c r="AA108" s="115">
        <v>0</v>
      </c>
      <c r="AB108" s="115">
        <v>2</v>
      </c>
      <c r="AC108" s="115">
        <v>14</v>
      </c>
      <c r="AD108" s="115">
        <v>5</v>
      </c>
      <c r="AE108" s="115">
        <v>9</v>
      </c>
      <c r="AF108" s="115">
        <v>0</v>
      </c>
      <c r="AG108" s="13">
        <v>0</v>
      </c>
      <c r="AH108" s="13">
        <v>0</v>
      </c>
      <c r="AI108" s="115"/>
      <c r="AJ108" s="115"/>
      <c r="AK108" s="115"/>
    </row>
    <row r="109" spans="1:37" ht="13.5" thickBot="1" x14ac:dyDescent="0.25">
      <c r="A109" s="21" t="str">
        <f>VLOOKUP(B109,'Analyse gebruik'!P$4:P$593,1,FALSE)</f>
        <v>DP-GW</v>
      </c>
      <c r="B109" s="1" t="s">
        <v>672</v>
      </c>
      <c r="C109" s="13">
        <v>65</v>
      </c>
      <c r="D109" s="13">
        <v>8</v>
      </c>
      <c r="E109" s="13">
        <v>57</v>
      </c>
      <c r="F109" s="13">
        <v>9</v>
      </c>
      <c r="G109" s="13">
        <v>9</v>
      </c>
      <c r="H109" s="115">
        <v>4</v>
      </c>
      <c r="I109" s="115">
        <v>4</v>
      </c>
      <c r="J109" s="115">
        <v>0</v>
      </c>
      <c r="K109" s="115">
        <v>11</v>
      </c>
      <c r="L109" s="115">
        <v>0</v>
      </c>
      <c r="M109" s="115">
        <v>11</v>
      </c>
      <c r="N109" s="115">
        <v>2</v>
      </c>
      <c r="O109" s="115">
        <v>0</v>
      </c>
      <c r="P109" s="115">
        <v>2</v>
      </c>
      <c r="Q109" s="115">
        <v>9</v>
      </c>
      <c r="R109" s="115">
        <v>0</v>
      </c>
      <c r="S109" s="115">
        <v>9</v>
      </c>
      <c r="T109" s="115">
        <v>4</v>
      </c>
      <c r="U109" s="115">
        <v>4</v>
      </c>
      <c r="V109" s="115">
        <v>0</v>
      </c>
      <c r="W109" s="115"/>
      <c r="X109" s="115"/>
      <c r="Y109" s="115"/>
      <c r="Z109" s="115">
        <v>4</v>
      </c>
      <c r="AA109" s="115">
        <v>0</v>
      </c>
      <c r="AB109" s="115">
        <v>4</v>
      </c>
      <c r="AC109" s="115">
        <v>13</v>
      </c>
      <c r="AD109" s="115">
        <v>0</v>
      </c>
      <c r="AE109" s="115">
        <v>13</v>
      </c>
      <c r="AF109" s="115">
        <v>13</v>
      </c>
      <c r="AG109" s="13">
        <v>0</v>
      </c>
      <c r="AH109" s="13">
        <v>13</v>
      </c>
      <c r="AI109" s="115">
        <v>5</v>
      </c>
      <c r="AJ109" s="115">
        <v>0</v>
      </c>
      <c r="AK109" s="115">
        <v>5</v>
      </c>
    </row>
    <row r="110" spans="1:37" ht="13.5" thickBot="1" x14ac:dyDescent="0.25">
      <c r="A110" s="21" t="str">
        <f>VLOOKUP(B110,'Analyse gebruik'!P$4:P$593,1,FALSE)</f>
        <v>DPH-GW</v>
      </c>
      <c r="B110" s="1" t="s">
        <v>1092</v>
      </c>
      <c r="C110" s="13">
        <v>110</v>
      </c>
      <c r="D110" s="13">
        <v>101</v>
      </c>
      <c r="E110" s="13">
        <v>9</v>
      </c>
      <c r="F110" s="13">
        <v>10</v>
      </c>
      <c r="G110" s="13">
        <v>10</v>
      </c>
      <c r="H110" s="115">
        <v>7</v>
      </c>
      <c r="I110" s="115">
        <v>7</v>
      </c>
      <c r="J110" s="115">
        <v>0</v>
      </c>
      <c r="K110" s="115">
        <v>6</v>
      </c>
      <c r="L110" s="115">
        <v>6</v>
      </c>
      <c r="M110" s="115">
        <v>0</v>
      </c>
      <c r="N110" s="115">
        <v>4</v>
      </c>
      <c r="O110" s="13">
        <v>4</v>
      </c>
      <c r="P110" s="13">
        <v>0</v>
      </c>
      <c r="Q110" s="115">
        <v>9</v>
      </c>
      <c r="R110" s="115">
        <v>9</v>
      </c>
      <c r="S110" s="115">
        <v>0</v>
      </c>
      <c r="T110" s="115">
        <v>17</v>
      </c>
      <c r="U110" s="115">
        <v>17</v>
      </c>
      <c r="V110" s="115">
        <v>0</v>
      </c>
      <c r="W110" s="115">
        <v>12</v>
      </c>
      <c r="X110" s="115">
        <v>8</v>
      </c>
      <c r="Y110" s="115">
        <v>4</v>
      </c>
      <c r="Z110" s="115">
        <v>5</v>
      </c>
      <c r="AA110" s="13">
        <v>5</v>
      </c>
      <c r="AB110" s="13">
        <v>0</v>
      </c>
      <c r="AC110" s="115">
        <v>26</v>
      </c>
      <c r="AD110" s="13">
        <v>25</v>
      </c>
      <c r="AE110" s="13">
        <v>1</v>
      </c>
      <c r="AF110" s="115">
        <v>13</v>
      </c>
      <c r="AG110" s="115">
        <v>13</v>
      </c>
      <c r="AH110" s="115">
        <v>0</v>
      </c>
      <c r="AI110" s="115">
        <v>11</v>
      </c>
      <c r="AJ110" s="115">
        <v>7</v>
      </c>
      <c r="AK110" s="115">
        <v>4</v>
      </c>
    </row>
    <row r="111" spans="1:37" ht="13.5" thickBot="1" x14ac:dyDescent="0.25">
      <c r="A111" s="21" t="str">
        <f>VLOOKUP(B111,'Analyse gebruik'!P$4:P$593,1,FALSE)</f>
        <v>DPH-TPB</v>
      </c>
      <c r="B111" s="1" t="s">
        <v>709</v>
      </c>
      <c r="C111" s="13">
        <v>7</v>
      </c>
      <c r="D111" s="13">
        <v>7</v>
      </c>
      <c r="E111" s="13">
        <v>0</v>
      </c>
      <c r="F111" s="13">
        <v>6</v>
      </c>
      <c r="G111" s="13">
        <v>4</v>
      </c>
      <c r="H111" s="115">
        <v>2</v>
      </c>
      <c r="I111" s="115">
        <v>2</v>
      </c>
      <c r="J111" s="115">
        <v>0</v>
      </c>
      <c r="K111" s="115"/>
      <c r="L111" s="13"/>
      <c r="M111" s="13"/>
      <c r="N111" s="115"/>
      <c r="O111" s="13"/>
      <c r="P111" s="13"/>
      <c r="Q111" s="115"/>
      <c r="R111" s="115"/>
      <c r="S111" s="115"/>
      <c r="T111" s="115">
        <v>2</v>
      </c>
      <c r="U111" s="115">
        <v>2</v>
      </c>
      <c r="V111" s="115">
        <v>0</v>
      </c>
      <c r="W111" s="115"/>
      <c r="X111" s="13"/>
      <c r="Y111" s="13"/>
      <c r="Z111" s="115">
        <v>0</v>
      </c>
      <c r="AA111" s="13">
        <v>0</v>
      </c>
      <c r="AB111" s="13">
        <v>0</v>
      </c>
      <c r="AC111" s="115">
        <v>0</v>
      </c>
      <c r="AD111" s="115">
        <v>0</v>
      </c>
      <c r="AE111" s="115">
        <v>0</v>
      </c>
      <c r="AF111" s="115">
        <v>2</v>
      </c>
      <c r="AG111" s="115">
        <v>2</v>
      </c>
      <c r="AH111" s="115">
        <v>0</v>
      </c>
      <c r="AI111" s="115">
        <v>1</v>
      </c>
      <c r="AJ111" s="13">
        <v>1</v>
      </c>
      <c r="AK111" s="13">
        <v>0</v>
      </c>
    </row>
    <row r="112" spans="1:37" ht="13.5" thickBot="1" x14ac:dyDescent="0.25">
      <c r="A112" s="21" t="str">
        <f>VLOOKUP(B112,'Analyse gebruik'!P$4:P$593,1,FALSE)</f>
        <v>DP-PLS</v>
      </c>
      <c r="B112" s="1" t="s">
        <v>892</v>
      </c>
      <c r="C112" s="13">
        <v>4</v>
      </c>
      <c r="D112" s="13">
        <v>0</v>
      </c>
      <c r="E112" s="13">
        <v>4</v>
      </c>
      <c r="F112" s="13">
        <v>6</v>
      </c>
      <c r="G112" s="13">
        <v>2</v>
      </c>
      <c r="H112" s="115">
        <v>0</v>
      </c>
      <c r="I112" s="115">
        <v>0</v>
      </c>
      <c r="J112" s="115">
        <v>0</v>
      </c>
      <c r="K112" s="115"/>
      <c r="L112" s="13"/>
      <c r="M112" s="13"/>
      <c r="N112" s="115"/>
      <c r="O112" s="13"/>
      <c r="P112" s="13"/>
      <c r="Q112" s="115">
        <v>3</v>
      </c>
      <c r="R112" s="13">
        <v>0</v>
      </c>
      <c r="S112" s="13">
        <v>3</v>
      </c>
      <c r="T112" s="115">
        <v>0</v>
      </c>
      <c r="U112" s="13">
        <v>0</v>
      </c>
      <c r="V112" s="13">
        <v>0</v>
      </c>
      <c r="W112" s="115"/>
      <c r="X112" s="13"/>
      <c r="Y112" s="13"/>
      <c r="Z112" s="115">
        <v>0</v>
      </c>
      <c r="AA112" s="13">
        <v>0</v>
      </c>
      <c r="AB112" s="13">
        <v>0</v>
      </c>
      <c r="AC112" s="115">
        <v>1</v>
      </c>
      <c r="AD112" s="13">
        <v>0</v>
      </c>
      <c r="AE112" s="13">
        <v>1</v>
      </c>
      <c r="AF112" s="115">
        <v>0</v>
      </c>
      <c r="AG112" s="115">
        <v>0</v>
      </c>
      <c r="AH112" s="115">
        <v>0</v>
      </c>
      <c r="AI112" s="115"/>
      <c r="AJ112" s="13"/>
      <c r="AK112" s="13"/>
    </row>
    <row r="113" spans="1:37" ht="13.5" thickBot="1" x14ac:dyDescent="0.25">
      <c r="A113" s="21" t="str">
        <f>VLOOKUP(B113,'Analyse gebruik'!P$4:P$593,1,FALSE)</f>
        <v>DP-PLW</v>
      </c>
      <c r="B113" s="1" t="s">
        <v>317</v>
      </c>
      <c r="C113" s="13">
        <v>28</v>
      </c>
      <c r="D113" s="13">
        <v>0</v>
      </c>
      <c r="E113" s="13">
        <v>28</v>
      </c>
      <c r="F113" s="13">
        <v>8</v>
      </c>
      <c r="G113" s="13">
        <v>7</v>
      </c>
      <c r="H113" s="115">
        <v>3</v>
      </c>
      <c r="I113" s="115">
        <v>0</v>
      </c>
      <c r="J113" s="115">
        <v>3</v>
      </c>
      <c r="K113" s="115"/>
      <c r="L113" s="115"/>
      <c r="M113" s="115"/>
      <c r="N113" s="115">
        <v>1</v>
      </c>
      <c r="O113" s="115">
        <v>0</v>
      </c>
      <c r="P113" s="115">
        <v>1</v>
      </c>
      <c r="Q113" s="115">
        <v>6</v>
      </c>
      <c r="R113" s="115">
        <v>0</v>
      </c>
      <c r="S113" s="115">
        <v>6</v>
      </c>
      <c r="T113" s="115">
        <v>3</v>
      </c>
      <c r="U113" s="115">
        <v>0</v>
      </c>
      <c r="V113" s="115">
        <v>3</v>
      </c>
      <c r="W113" s="115">
        <v>8</v>
      </c>
      <c r="X113" s="13">
        <v>0</v>
      </c>
      <c r="Y113" s="13">
        <v>8</v>
      </c>
      <c r="Z113" s="115">
        <v>0</v>
      </c>
      <c r="AA113" s="115">
        <v>0</v>
      </c>
      <c r="AB113" s="115">
        <v>0</v>
      </c>
      <c r="AC113" s="115">
        <v>5</v>
      </c>
      <c r="AD113" s="13">
        <v>0</v>
      </c>
      <c r="AE113" s="13">
        <v>5</v>
      </c>
      <c r="AF113" s="115">
        <v>2</v>
      </c>
      <c r="AG113" s="115">
        <v>0</v>
      </c>
      <c r="AH113" s="115">
        <v>2</v>
      </c>
      <c r="AI113" s="115"/>
      <c r="AJ113" s="115"/>
      <c r="AK113" s="115"/>
    </row>
    <row r="114" spans="1:37" ht="13.5" thickBot="1" x14ac:dyDescent="0.25">
      <c r="A114" s="21" t="str">
        <f>VLOOKUP(B114,'Analyse gebruik'!P$4:P$593,1,FALSE)</f>
        <v>DPV-TPB</v>
      </c>
      <c r="B114" s="1" t="s">
        <v>769</v>
      </c>
      <c r="C114" s="13">
        <v>2</v>
      </c>
      <c r="D114" s="13">
        <v>2</v>
      </c>
      <c r="E114" s="13">
        <v>0</v>
      </c>
      <c r="F114" s="13">
        <v>5</v>
      </c>
      <c r="G114" s="13">
        <v>2</v>
      </c>
      <c r="H114" s="115">
        <v>1</v>
      </c>
      <c r="I114" s="115">
        <v>1</v>
      </c>
      <c r="J114" s="115">
        <v>0</v>
      </c>
      <c r="K114" s="115"/>
      <c r="L114" s="115"/>
      <c r="M114" s="115"/>
      <c r="N114" s="115"/>
      <c r="O114" s="115"/>
      <c r="P114" s="115"/>
      <c r="Q114" s="115"/>
      <c r="R114" s="115"/>
      <c r="S114" s="115"/>
      <c r="T114" s="115">
        <v>1</v>
      </c>
      <c r="U114" s="115">
        <v>1</v>
      </c>
      <c r="V114" s="115">
        <v>0</v>
      </c>
      <c r="W114" s="115"/>
      <c r="X114" s="115"/>
      <c r="Y114" s="115"/>
      <c r="Z114" s="115">
        <v>0</v>
      </c>
      <c r="AA114" s="13">
        <v>0</v>
      </c>
      <c r="AB114" s="13">
        <v>0</v>
      </c>
      <c r="AC114" s="115">
        <v>0</v>
      </c>
      <c r="AD114" s="115">
        <v>0</v>
      </c>
      <c r="AE114" s="115">
        <v>0</v>
      </c>
      <c r="AF114" s="115">
        <v>0</v>
      </c>
      <c r="AG114" s="115">
        <v>0</v>
      </c>
      <c r="AH114" s="115">
        <v>0</v>
      </c>
      <c r="AI114" s="115"/>
      <c r="AJ114" s="13"/>
      <c r="AK114" s="13"/>
    </row>
    <row r="115" spans="1:37" ht="13.5" thickBot="1" x14ac:dyDescent="0.25">
      <c r="A115" s="21" t="str">
        <f>VLOOKUP(B115,'Analyse gebruik'!P$4:P$593,1,FALSE)</f>
        <v>FL</v>
      </c>
      <c r="B115" s="1" t="s">
        <v>414</v>
      </c>
      <c r="C115" s="13">
        <v>50</v>
      </c>
      <c r="D115" s="13">
        <v>19</v>
      </c>
      <c r="E115" s="13">
        <v>31</v>
      </c>
      <c r="F115" s="13">
        <v>8</v>
      </c>
      <c r="G115" s="13">
        <v>7</v>
      </c>
      <c r="H115" s="115">
        <v>7</v>
      </c>
      <c r="I115" s="115">
        <v>3</v>
      </c>
      <c r="J115" s="115">
        <v>4</v>
      </c>
      <c r="K115" s="115"/>
      <c r="L115" s="115"/>
      <c r="M115" s="115"/>
      <c r="N115" s="115">
        <v>1</v>
      </c>
      <c r="O115" s="115">
        <v>1</v>
      </c>
      <c r="P115" s="115">
        <v>0</v>
      </c>
      <c r="Q115" s="115">
        <v>4</v>
      </c>
      <c r="R115" s="115">
        <v>3</v>
      </c>
      <c r="S115" s="115">
        <v>1</v>
      </c>
      <c r="T115" s="115">
        <v>16</v>
      </c>
      <c r="U115" s="115">
        <v>3</v>
      </c>
      <c r="V115" s="115">
        <v>13</v>
      </c>
      <c r="W115" s="115"/>
      <c r="X115" s="115"/>
      <c r="Y115" s="115"/>
      <c r="Z115" s="115">
        <v>1</v>
      </c>
      <c r="AA115" s="115">
        <v>1</v>
      </c>
      <c r="AB115" s="115">
        <v>0</v>
      </c>
      <c r="AC115" s="115">
        <v>0</v>
      </c>
      <c r="AD115" s="115">
        <v>0</v>
      </c>
      <c r="AE115" s="115">
        <v>0</v>
      </c>
      <c r="AF115" s="115">
        <v>17</v>
      </c>
      <c r="AG115" s="115">
        <v>4</v>
      </c>
      <c r="AH115" s="115">
        <v>13</v>
      </c>
      <c r="AI115" s="115">
        <v>4</v>
      </c>
      <c r="AJ115" s="13">
        <v>4</v>
      </c>
      <c r="AK115" s="13">
        <v>0</v>
      </c>
    </row>
    <row r="116" spans="1:37" ht="13.5" thickBot="1" x14ac:dyDescent="0.25">
      <c r="A116" s="21" t="str">
        <f>VLOOKUP(B116,'Analyse gebruik'!P$4:P$593,1,FALSE)</f>
        <v>FR-B</v>
      </c>
      <c r="B116" s="1" t="s">
        <v>486</v>
      </c>
      <c r="C116" s="13">
        <v>1130</v>
      </c>
      <c r="D116" s="13">
        <v>80</v>
      </c>
      <c r="E116" s="13">
        <v>1050</v>
      </c>
      <c r="F116" s="13">
        <v>9</v>
      </c>
      <c r="G116" s="13">
        <v>9</v>
      </c>
      <c r="H116" s="115">
        <v>137</v>
      </c>
      <c r="I116" s="115">
        <v>0</v>
      </c>
      <c r="J116" s="115">
        <v>137</v>
      </c>
      <c r="K116" s="115">
        <v>154</v>
      </c>
      <c r="L116" s="115">
        <v>21</v>
      </c>
      <c r="M116" s="115">
        <v>133</v>
      </c>
      <c r="N116" s="115">
        <v>90</v>
      </c>
      <c r="O116" s="115">
        <v>2</v>
      </c>
      <c r="P116" s="115">
        <v>88</v>
      </c>
      <c r="Q116" s="115">
        <v>191</v>
      </c>
      <c r="R116" s="115">
        <v>6</v>
      </c>
      <c r="S116" s="115">
        <v>185</v>
      </c>
      <c r="T116" s="115">
        <v>118</v>
      </c>
      <c r="U116" s="115">
        <v>0</v>
      </c>
      <c r="V116" s="115">
        <v>118</v>
      </c>
      <c r="W116" s="115"/>
      <c r="X116" s="115"/>
      <c r="Y116" s="115"/>
      <c r="Z116" s="115">
        <v>66</v>
      </c>
      <c r="AA116" s="115">
        <v>2</v>
      </c>
      <c r="AB116" s="115">
        <v>64</v>
      </c>
      <c r="AC116" s="115">
        <v>165</v>
      </c>
      <c r="AD116" s="115">
        <v>48</v>
      </c>
      <c r="AE116" s="115">
        <v>117</v>
      </c>
      <c r="AF116" s="115">
        <v>143</v>
      </c>
      <c r="AG116" s="115">
        <v>1</v>
      </c>
      <c r="AH116" s="115">
        <v>142</v>
      </c>
      <c r="AI116" s="115">
        <v>66</v>
      </c>
      <c r="AJ116" s="13">
        <v>0</v>
      </c>
      <c r="AK116" s="13">
        <v>66</v>
      </c>
    </row>
    <row r="117" spans="1:37" ht="13.5" thickBot="1" x14ac:dyDescent="0.25">
      <c r="A117" s="21" t="str">
        <f>VLOOKUP(B117,'Analyse gebruik'!P$4:P$593,1,FALSE)</f>
        <v>GIMCOPI</v>
      </c>
      <c r="B117" s="1" t="s">
        <v>488</v>
      </c>
      <c r="C117" s="13">
        <v>20</v>
      </c>
      <c r="D117" s="13">
        <v>7</v>
      </c>
      <c r="E117" s="13">
        <v>13</v>
      </c>
      <c r="F117" s="13">
        <v>7</v>
      </c>
      <c r="G117" s="13">
        <v>6</v>
      </c>
      <c r="H117" s="13">
        <v>1</v>
      </c>
      <c r="I117" s="13">
        <v>0</v>
      </c>
      <c r="J117" s="13">
        <v>1</v>
      </c>
      <c r="K117" s="13">
        <v>7</v>
      </c>
      <c r="L117" s="115">
        <v>1</v>
      </c>
      <c r="M117" s="115">
        <v>6</v>
      </c>
      <c r="N117" s="13">
        <v>3</v>
      </c>
      <c r="O117" s="115">
        <v>2</v>
      </c>
      <c r="P117" s="115">
        <v>1</v>
      </c>
      <c r="Q117" s="13"/>
      <c r="R117" s="115"/>
      <c r="S117" s="115"/>
      <c r="T117" s="13">
        <v>7</v>
      </c>
      <c r="U117" s="13">
        <v>3</v>
      </c>
      <c r="V117" s="13">
        <v>4</v>
      </c>
      <c r="W117" s="13"/>
      <c r="X117" s="115"/>
      <c r="Y117" s="115"/>
      <c r="Z117" s="13">
        <v>1</v>
      </c>
      <c r="AA117" s="115">
        <v>1</v>
      </c>
      <c r="AB117" s="115">
        <v>0</v>
      </c>
      <c r="AC117" s="13">
        <v>0</v>
      </c>
      <c r="AD117" s="13">
        <v>0</v>
      </c>
      <c r="AE117" s="13">
        <v>0</v>
      </c>
      <c r="AF117" s="13">
        <v>1</v>
      </c>
      <c r="AG117" s="115">
        <v>0</v>
      </c>
      <c r="AH117" s="115">
        <v>1</v>
      </c>
      <c r="AI117" s="13"/>
      <c r="AJ117" s="115"/>
      <c r="AK117" s="115"/>
    </row>
    <row r="118" spans="1:37" ht="13.5" thickBot="1" x14ac:dyDescent="0.25">
      <c r="A118" s="21" t="str">
        <f>VLOOKUP(B118,'Analyse gebruik'!P$4:P$593,1,FALSE)</f>
        <v>GIM-ROT</v>
      </c>
      <c r="B118" s="1" t="s">
        <v>485</v>
      </c>
      <c r="C118" s="13">
        <v>15</v>
      </c>
      <c r="D118" s="13">
        <v>1</v>
      </c>
      <c r="E118" s="13">
        <v>14</v>
      </c>
      <c r="F118" s="13">
        <v>5</v>
      </c>
      <c r="G118" s="13">
        <v>1</v>
      </c>
      <c r="H118" s="115">
        <v>0</v>
      </c>
      <c r="I118" s="115">
        <v>0</v>
      </c>
      <c r="J118" s="115">
        <v>0</v>
      </c>
      <c r="K118" s="115"/>
      <c r="L118" s="115"/>
      <c r="M118" s="115"/>
      <c r="N118" s="115"/>
      <c r="O118" s="115"/>
      <c r="P118" s="115"/>
      <c r="Q118" s="115"/>
      <c r="R118" s="115"/>
      <c r="S118" s="115"/>
      <c r="T118" s="115">
        <v>0</v>
      </c>
      <c r="U118" s="115">
        <v>0</v>
      </c>
      <c r="V118" s="115">
        <v>0</v>
      </c>
      <c r="W118" s="115"/>
      <c r="X118" s="115"/>
      <c r="Y118" s="115"/>
      <c r="Z118" s="115">
        <v>0</v>
      </c>
      <c r="AA118" s="115">
        <v>0</v>
      </c>
      <c r="AB118" s="115">
        <v>0</v>
      </c>
      <c r="AC118" s="115">
        <v>0</v>
      </c>
      <c r="AD118" s="13">
        <v>0</v>
      </c>
      <c r="AE118" s="13">
        <v>0</v>
      </c>
      <c r="AF118" s="115">
        <v>15</v>
      </c>
      <c r="AG118" s="115">
        <v>1</v>
      </c>
      <c r="AH118" s="115">
        <v>14</v>
      </c>
      <c r="AI118" s="115"/>
      <c r="AJ118" s="115"/>
      <c r="AK118" s="115"/>
    </row>
    <row r="119" spans="1:37" ht="13.5" thickBot="1" x14ac:dyDescent="0.25">
      <c r="A119" s="21" t="str">
        <f>VLOOKUP(B119,'Analyse gebruik'!P$4:P$593,1,FALSE)</f>
        <v>GM</v>
      </c>
      <c r="B119" s="1" t="s">
        <v>447</v>
      </c>
      <c r="C119" s="13">
        <v>42</v>
      </c>
      <c r="D119" s="13">
        <v>21</v>
      </c>
      <c r="E119" s="13">
        <v>21</v>
      </c>
      <c r="F119" s="13">
        <v>9</v>
      </c>
      <c r="G119" s="13">
        <v>8</v>
      </c>
      <c r="H119" s="115">
        <v>6</v>
      </c>
      <c r="I119" s="115">
        <v>1</v>
      </c>
      <c r="J119" s="115">
        <v>5</v>
      </c>
      <c r="K119" s="115">
        <v>7</v>
      </c>
      <c r="L119" s="13">
        <v>3</v>
      </c>
      <c r="M119" s="13">
        <v>4</v>
      </c>
      <c r="N119" s="115">
        <v>2</v>
      </c>
      <c r="O119" s="115">
        <v>2</v>
      </c>
      <c r="P119" s="115">
        <v>0</v>
      </c>
      <c r="Q119" s="115"/>
      <c r="R119" s="115"/>
      <c r="S119" s="115"/>
      <c r="T119" s="115">
        <v>11</v>
      </c>
      <c r="U119" s="115">
        <v>4</v>
      </c>
      <c r="V119" s="115">
        <v>7</v>
      </c>
      <c r="W119" s="115">
        <v>9</v>
      </c>
      <c r="X119" s="115">
        <v>8</v>
      </c>
      <c r="Y119" s="115">
        <v>1</v>
      </c>
      <c r="Z119" s="115">
        <v>0</v>
      </c>
      <c r="AA119" s="115">
        <v>0</v>
      </c>
      <c r="AB119" s="115">
        <v>0</v>
      </c>
      <c r="AC119" s="115">
        <v>3</v>
      </c>
      <c r="AD119" s="115">
        <v>1</v>
      </c>
      <c r="AE119" s="115">
        <v>2</v>
      </c>
      <c r="AF119" s="115">
        <v>3</v>
      </c>
      <c r="AG119" s="115">
        <v>1</v>
      </c>
      <c r="AH119" s="115">
        <v>2</v>
      </c>
      <c r="AI119" s="115">
        <v>1</v>
      </c>
      <c r="AJ119" s="115">
        <v>1</v>
      </c>
      <c r="AK119" s="115">
        <v>0</v>
      </c>
    </row>
    <row r="120" spans="1:37" ht="13.5" thickBot="1" x14ac:dyDescent="0.25">
      <c r="A120" s="21" t="str">
        <f>VLOOKUP(B120,'Analyse gebruik'!P$4:P$593,1,FALSE)</f>
        <v>GMH</v>
      </c>
      <c r="B120" s="1" t="s">
        <v>448</v>
      </c>
      <c r="C120" s="13">
        <v>1</v>
      </c>
      <c r="D120" s="13">
        <v>1</v>
      </c>
      <c r="E120" s="13">
        <v>0</v>
      </c>
      <c r="F120" s="13">
        <v>5</v>
      </c>
      <c r="G120" s="13">
        <v>1</v>
      </c>
      <c r="H120" s="115">
        <v>0</v>
      </c>
      <c r="I120" s="115">
        <v>0</v>
      </c>
      <c r="J120" s="115">
        <v>0</v>
      </c>
      <c r="K120" s="115"/>
      <c r="L120" s="115"/>
      <c r="M120" s="115"/>
      <c r="N120" s="115"/>
      <c r="O120" s="115"/>
      <c r="P120" s="115"/>
      <c r="Q120" s="115"/>
      <c r="R120" s="115"/>
      <c r="S120" s="115"/>
      <c r="T120" s="115">
        <v>0</v>
      </c>
      <c r="U120" s="115">
        <v>0</v>
      </c>
      <c r="V120" s="115">
        <v>0</v>
      </c>
      <c r="W120" s="115"/>
      <c r="X120" s="115"/>
      <c r="Y120" s="115"/>
      <c r="Z120" s="115">
        <v>0</v>
      </c>
      <c r="AA120" s="115">
        <v>0</v>
      </c>
      <c r="AB120" s="115">
        <v>0</v>
      </c>
      <c r="AC120" s="115">
        <v>0</v>
      </c>
      <c r="AD120" s="115">
        <v>0</v>
      </c>
      <c r="AE120" s="115">
        <v>0</v>
      </c>
      <c r="AF120" s="115">
        <v>1</v>
      </c>
      <c r="AG120" s="115">
        <v>1</v>
      </c>
      <c r="AH120" s="115">
        <v>0</v>
      </c>
      <c r="AI120" s="115"/>
      <c r="AJ120" s="13"/>
      <c r="AK120" s="13"/>
    </row>
    <row r="121" spans="1:37" ht="13.5" thickBot="1" x14ac:dyDescent="0.25">
      <c r="A121" s="21" t="str">
        <f>VLOOKUP(B121,'Analyse gebruik'!P$4:P$593,1,FALSE)</f>
        <v>GMT</v>
      </c>
      <c r="B121" s="1" t="s">
        <v>685</v>
      </c>
      <c r="C121" s="13">
        <v>2</v>
      </c>
      <c r="D121" s="13">
        <v>2</v>
      </c>
      <c r="E121" s="13">
        <v>0</v>
      </c>
      <c r="F121" s="13">
        <v>5</v>
      </c>
      <c r="G121" s="13">
        <v>2</v>
      </c>
      <c r="H121" s="115">
        <v>0</v>
      </c>
      <c r="I121" s="115">
        <v>0</v>
      </c>
      <c r="J121" s="115">
        <v>0</v>
      </c>
      <c r="K121" s="115"/>
      <c r="L121" s="115"/>
      <c r="M121" s="115"/>
      <c r="N121" s="115"/>
      <c r="O121" s="115"/>
      <c r="P121" s="115"/>
      <c r="Q121" s="115"/>
      <c r="R121" s="115"/>
      <c r="S121" s="115"/>
      <c r="T121" s="115">
        <v>0</v>
      </c>
      <c r="U121" s="115">
        <v>0</v>
      </c>
      <c r="V121" s="115">
        <v>0</v>
      </c>
      <c r="W121" s="115"/>
      <c r="X121" s="13"/>
      <c r="Y121" s="13"/>
      <c r="Z121" s="115">
        <v>0</v>
      </c>
      <c r="AA121" s="115">
        <v>0</v>
      </c>
      <c r="AB121" s="115">
        <v>0</v>
      </c>
      <c r="AC121" s="115">
        <v>1</v>
      </c>
      <c r="AD121" s="13">
        <v>1</v>
      </c>
      <c r="AE121" s="13">
        <v>0</v>
      </c>
      <c r="AF121" s="115">
        <v>1</v>
      </c>
      <c r="AG121" s="115">
        <v>1</v>
      </c>
      <c r="AH121" s="115">
        <v>0</v>
      </c>
      <c r="AI121" s="115"/>
      <c r="AJ121" s="115"/>
      <c r="AK121" s="115"/>
    </row>
    <row r="122" spans="1:37" ht="13.5" thickBot="1" x14ac:dyDescent="0.25">
      <c r="A122" s="21" t="str">
        <f>VLOOKUP(B122,'Analyse gebruik'!P$4:P$593,1,FALSE)</f>
        <v>GOH-DC</v>
      </c>
      <c r="B122" s="1" t="s">
        <v>167</v>
      </c>
      <c r="C122" s="13">
        <v>7</v>
      </c>
      <c r="D122" s="13">
        <v>6</v>
      </c>
      <c r="E122" s="13">
        <v>1</v>
      </c>
      <c r="F122" s="13">
        <v>7</v>
      </c>
      <c r="G122" s="13">
        <v>5</v>
      </c>
      <c r="H122" s="115">
        <v>1</v>
      </c>
      <c r="I122" s="115">
        <v>1</v>
      </c>
      <c r="J122" s="115">
        <v>0</v>
      </c>
      <c r="K122" s="115">
        <v>2</v>
      </c>
      <c r="L122" s="115">
        <v>1</v>
      </c>
      <c r="M122" s="115">
        <v>1</v>
      </c>
      <c r="N122" s="115"/>
      <c r="O122" s="115"/>
      <c r="P122" s="115"/>
      <c r="Q122" s="115"/>
      <c r="R122" s="115"/>
      <c r="S122" s="115"/>
      <c r="T122" s="115">
        <v>2</v>
      </c>
      <c r="U122" s="115">
        <v>2</v>
      </c>
      <c r="V122" s="115">
        <v>0</v>
      </c>
      <c r="W122" s="115">
        <v>0</v>
      </c>
      <c r="X122" s="115">
        <v>0</v>
      </c>
      <c r="Y122" s="115">
        <v>0</v>
      </c>
      <c r="Z122" s="115">
        <v>1</v>
      </c>
      <c r="AA122" s="115">
        <v>1</v>
      </c>
      <c r="AB122" s="115">
        <v>0</v>
      </c>
      <c r="AC122" s="115">
        <v>1</v>
      </c>
      <c r="AD122" s="115">
        <v>1</v>
      </c>
      <c r="AE122" s="115">
        <v>0</v>
      </c>
      <c r="AF122" s="115">
        <v>0</v>
      </c>
      <c r="AG122" s="115">
        <v>0</v>
      </c>
      <c r="AH122" s="115">
        <v>0</v>
      </c>
      <c r="AI122" s="115"/>
      <c r="AJ122" s="115"/>
      <c r="AK122" s="115"/>
    </row>
    <row r="123" spans="1:37" ht="13.5" thickBot="1" x14ac:dyDescent="0.25">
      <c r="A123" s="21" t="str">
        <f>VLOOKUP(B123,'Analyse gebruik'!P$4:P$593,1,FALSE)</f>
        <v>GOH-GGO</v>
      </c>
      <c r="B123" s="1" t="s">
        <v>725</v>
      </c>
      <c r="C123" s="13">
        <v>1</v>
      </c>
      <c r="D123" s="13">
        <v>1</v>
      </c>
      <c r="E123" s="13">
        <v>0</v>
      </c>
      <c r="F123" s="13">
        <v>5</v>
      </c>
      <c r="G123" s="13">
        <v>1</v>
      </c>
      <c r="H123" s="115">
        <v>0</v>
      </c>
      <c r="I123" s="115">
        <v>0</v>
      </c>
      <c r="J123" s="115">
        <v>0</v>
      </c>
      <c r="K123" s="115"/>
      <c r="L123" s="115"/>
      <c r="M123" s="115"/>
      <c r="N123" s="115"/>
      <c r="O123" s="115"/>
      <c r="P123" s="115"/>
      <c r="Q123" s="115"/>
      <c r="R123" s="115"/>
      <c r="S123" s="115"/>
      <c r="T123" s="115">
        <v>0</v>
      </c>
      <c r="U123" s="115">
        <v>0</v>
      </c>
      <c r="V123" s="115">
        <v>0</v>
      </c>
      <c r="W123" s="115"/>
      <c r="X123" s="115"/>
      <c r="Y123" s="115"/>
      <c r="Z123" s="115">
        <v>0</v>
      </c>
      <c r="AA123" s="115">
        <v>0</v>
      </c>
      <c r="AB123" s="115">
        <v>0</v>
      </c>
      <c r="AC123" s="115">
        <v>0</v>
      </c>
      <c r="AD123" s="115">
        <v>0</v>
      </c>
      <c r="AE123" s="115">
        <v>0</v>
      </c>
      <c r="AF123" s="115">
        <v>1</v>
      </c>
      <c r="AG123" s="115">
        <v>1</v>
      </c>
      <c r="AH123" s="115">
        <v>0</v>
      </c>
      <c r="AI123" s="115"/>
      <c r="AJ123" s="13"/>
      <c r="AK123" s="13"/>
    </row>
    <row r="124" spans="1:37" ht="13.5" thickBot="1" x14ac:dyDescent="0.25">
      <c r="A124" s="21" t="str">
        <f>VLOOKUP(B124,'Analyse gebruik'!P$4:P$593,1,FALSE)</f>
        <v>GOH-LO</v>
      </c>
      <c r="B124" s="1" t="s">
        <v>168</v>
      </c>
      <c r="C124" s="13">
        <v>11</v>
      </c>
      <c r="D124" s="13">
        <v>11</v>
      </c>
      <c r="E124" s="13">
        <v>0</v>
      </c>
      <c r="F124" s="13">
        <v>7</v>
      </c>
      <c r="G124" s="13">
        <v>7</v>
      </c>
      <c r="H124" s="115">
        <v>1</v>
      </c>
      <c r="I124" s="115">
        <v>1</v>
      </c>
      <c r="J124" s="115">
        <v>0</v>
      </c>
      <c r="K124" s="115">
        <v>1</v>
      </c>
      <c r="L124" s="115">
        <v>1</v>
      </c>
      <c r="M124" s="115">
        <v>0</v>
      </c>
      <c r="N124" s="115"/>
      <c r="O124" s="115"/>
      <c r="P124" s="115"/>
      <c r="Q124" s="115"/>
      <c r="R124" s="115"/>
      <c r="S124" s="115"/>
      <c r="T124" s="115">
        <v>3</v>
      </c>
      <c r="U124" s="115">
        <v>3</v>
      </c>
      <c r="V124" s="115">
        <v>0</v>
      </c>
      <c r="W124" s="115">
        <v>1</v>
      </c>
      <c r="X124" s="115">
        <v>1</v>
      </c>
      <c r="Y124" s="115">
        <v>0</v>
      </c>
      <c r="Z124" s="115">
        <v>1</v>
      </c>
      <c r="AA124" s="115">
        <v>1</v>
      </c>
      <c r="AB124" s="115">
        <v>0</v>
      </c>
      <c r="AC124" s="115">
        <v>2</v>
      </c>
      <c r="AD124" s="115">
        <v>2</v>
      </c>
      <c r="AE124" s="115">
        <v>0</v>
      </c>
      <c r="AF124" s="115">
        <v>2</v>
      </c>
      <c r="AG124" s="115">
        <v>2</v>
      </c>
      <c r="AH124" s="115">
        <v>0</v>
      </c>
      <c r="AI124" s="115"/>
      <c r="AJ124" s="13"/>
      <c r="AK124" s="13"/>
    </row>
    <row r="125" spans="1:37" ht="13.5" thickBot="1" x14ac:dyDescent="0.25">
      <c r="A125" s="21" t="str">
        <f>VLOOKUP(B125,'Analyse gebruik'!P$4:P$593,1,FALSE)</f>
        <v>GP</v>
      </c>
      <c r="B125" s="1" t="s">
        <v>180</v>
      </c>
      <c r="C125" s="13">
        <v>257</v>
      </c>
      <c r="D125" s="13">
        <v>6</v>
      </c>
      <c r="E125" s="13">
        <v>251</v>
      </c>
      <c r="F125" s="13">
        <v>8</v>
      </c>
      <c r="G125" s="13">
        <v>8</v>
      </c>
      <c r="H125" s="115">
        <v>28</v>
      </c>
      <c r="I125" s="115">
        <v>0</v>
      </c>
      <c r="J125" s="115">
        <v>28</v>
      </c>
      <c r="K125" s="115"/>
      <c r="L125" s="115"/>
      <c r="M125" s="115"/>
      <c r="N125" s="115">
        <v>9</v>
      </c>
      <c r="O125" s="115">
        <v>0</v>
      </c>
      <c r="P125" s="115">
        <v>9</v>
      </c>
      <c r="Q125" s="115">
        <v>113</v>
      </c>
      <c r="R125" s="115">
        <v>0</v>
      </c>
      <c r="S125" s="115">
        <v>113</v>
      </c>
      <c r="T125" s="115">
        <v>6</v>
      </c>
      <c r="U125" s="115">
        <v>0</v>
      </c>
      <c r="V125" s="115">
        <v>6</v>
      </c>
      <c r="W125" s="115"/>
      <c r="X125" s="115"/>
      <c r="Y125" s="115"/>
      <c r="Z125" s="115">
        <v>14</v>
      </c>
      <c r="AA125" s="115">
        <v>0</v>
      </c>
      <c r="AB125" s="115">
        <v>14</v>
      </c>
      <c r="AC125" s="115">
        <v>53</v>
      </c>
      <c r="AD125" s="13">
        <v>3</v>
      </c>
      <c r="AE125" s="13">
        <v>50</v>
      </c>
      <c r="AF125" s="115">
        <v>20</v>
      </c>
      <c r="AG125" s="115">
        <v>1</v>
      </c>
      <c r="AH125" s="115">
        <v>19</v>
      </c>
      <c r="AI125" s="115">
        <v>14</v>
      </c>
      <c r="AJ125" s="115">
        <v>2</v>
      </c>
      <c r="AK125" s="115">
        <v>12</v>
      </c>
    </row>
    <row r="126" spans="1:37" ht="13.5" thickBot="1" x14ac:dyDescent="0.25">
      <c r="A126" s="21" t="str">
        <f>VLOOKUP(B126,'Analyse gebruik'!P$4:P$593,1,FALSE)</f>
        <v>GPH</v>
      </c>
      <c r="B126" s="1" t="s">
        <v>181</v>
      </c>
      <c r="C126" s="13">
        <v>1</v>
      </c>
      <c r="D126" s="13">
        <v>1</v>
      </c>
      <c r="E126" s="13">
        <v>0</v>
      </c>
      <c r="F126" s="13">
        <v>6</v>
      </c>
      <c r="G126" s="13">
        <v>1</v>
      </c>
      <c r="H126" s="115">
        <v>0</v>
      </c>
      <c r="I126" s="115">
        <v>0</v>
      </c>
      <c r="J126" s="115">
        <v>0</v>
      </c>
      <c r="K126" s="115"/>
      <c r="L126" s="115"/>
      <c r="M126" s="115"/>
      <c r="N126" s="115"/>
      <c r="O126" s="115"/>
      <c r="P126" s="115"/>
      <c r="Q126" s="115">
        <v>0</v>
      </c>
      <c r="R126" s="115">
        <v>0</v>
      </c>
      <c r="S126" s="115">
        <v>0</v>
      </c>
      <c r="T126" s="115">
        <v>0</v>
      </c>
      <c r="U126" s="115">
        <v>0</v>
      </c>
      <c r="V126" s="115">
        <v>0</v>
      </c>
      <c r="W126" s="115"/>
      <c r="X126" s="115"/>
      <c r="Y126" s="115"/>
      <c r="Z126" s="115">
        <v>0</v>
      </c>
      <c r="AA126" s="115">
        <v>0</v>
      </c>
      <c r="AB126" s="115">
        <v>0</v>
      </c>
      <c r="AC126" s="115">
        <v>1</v>
      </c>
      <c r="AD126" s="115">
        <v>1</v>
      </c>
      <c r="AE126" s="115">
        <v>0</v>
      </c>
      <c r="AF126" s="115">
        <v>0</v>
      </c>
      <c r="AG126" s="115">
        <v>0</v>
      </c>
      <c r="AH126" s="115">
        <v>0</v>
      </c>
      <c r="AI126" s="115"/>
      <c r="AJ126" s="13"/>
      <c r="AK126" s="13"/>
    </row>
    <row r="127" spans="1:37" ht="13.5" thickBot="1" x14ac:dyDescent="0.25">
      <c r="A127" s="21" t="str">
        <f>VLOOKUP(B127,'Analyse gebruik'!P$4:P$593,1,FALSE)</f>
        <v>GP-NA</v>
      </c>
      <c r="B127" s="1" t="s">
        <v>982</v>
      </c>
      <c r="C127" s="13">
        <v>15</v>
      </c>
      <c r="D127" s="13">
        <v>0</v>
      </c>
      <c r="E127" s="13">
        <v>15</v>
      </c>
      <c r="F127" s="13">
        <v>5</v>
      </c>
      <c r="G127" s="13">
        <v>2</v>
      </c>
      <c r="H127" s="115">
        <v>0</v>
      </c>
      <c r="I127" s="115">
        <v>0</v>
      </c>
      <c r="J127" s="115">
        <v>0</v>
      </c>
      <c r="K127" s="115"/>
      <c r="L127" s="115"/>
      <c r="M127" s="115"/>
      <c r="N127" s="115"/>
      <c r="O127" s="115"/>
      <c r="P127" s="115"/>
      <c r="Q127" s="115"/>
      <c r="R127" s="115"/>
      <c r="S127" s="115"/>
      <c r="T127" s="115">
        <v>0</v>
      </c>
      <c r="U127" s="115">
        <v>0</v>
      </c>
      <c r="V127" s="115">
        <v>0</v>
      </c>
      <c r="W127" s="115"/>
      <c r="X127" s="115"/>
      <c r="Y127" s="115"/>
      <c r="Z127" s="115">
        <v>0</v>
      </c>
      <c r="AA127" s="13">
        <v>0</v>
      </c>
      <c r="AB127" s="13">
        <v>0</v>
      </c>
      <c r="AC127" s="115">
        <v>14</v>
      </c>
      <c r="AD127" s="13">
        <v>0</v>
      </c>
      <c r="AE127" s="13">
        <v>14</v>
      </c>
      <c r="AF127" s="115">
        <v>1</v>
      </c>
      <c r="AG127" s="115">
        <v>0</v>
      </c>
      <c r="AH127" s="115">
        <v>1</v>
      </c>
      <c r="AI127" s="115"/>
      <c r="AJ127" s="115"/>
      <c r="AK127" s="115"/>
    </row>
    <row r="128" spans="1:37" ht="13.5" thickBot="1" x14ac:dyDescent="0.25">
      <c r="A128" s="21" t="str">
        <f>VLOOKUP(B128,'Analyse gebruik'!P$4:P$593,1,FALSE)</f>
        <v>GP-NO</v>
      </c>
      <c r="B128" s="1" t="s">
        <v>279</v>
      </c>
      <c r="C128" s="13">
        <v>16</v>
      </c>
      <c r="D128" s="13">
        <v>0</v>
      </c>
      <c r="E128" s="13">
        <v>16</v>
      </c>
      <c r="F128" s="13">
        <v>6</v>
      </c>
      <c r="G128" s="13">
        <v>5</v>
      </c>
      <c r="H128" s="115">
        <v>3</v>
      </c>
      <c r="I128" s="115">
        <v>0</v>
      </c>
      <c r="J128" s="115">
        <v>3</v>
      </c>
      <c r="K128" s="115"/>
      <c r="L128" s="115"/>
      <c r="M128" s="115"/>
      <c r="N128" s="115"/>
      <c r="O128" s="115"/>
      <c r="P128" s="115"/>
      <c r="Q128" s="115"/>
      <c r="R128" s="115"/>
      <c r="S128" s="115"/>
      <c r="T128" s="115">
        <v>2</v>
      </c>
      <c r="U128" s="115">
        <v>0</v>
      </c>
      <c r="V128" s="115">
        <v>2</v>
      </c>
      <c r="W128" s="115"/>
      <c r="X128" s="115"/>
      <c r="Y128" s="115"/>
      <c r="Z128" s="115">
        <v>0</v>
      </c>
      <c r="AA128" s="115">
        <v>0</v>
      </c>
      <c r="AB128" s="115">
        <v>0</v>
      </c>
      <c r="AC128" s="115">
        <v>6</v>
      </c>
      <c r="AD128" s="115">
        <v>0</v>
      </c>
      <c r="AE128" s="115">
        <v>6</v>
      </c>
      <c r="AF128" s="115">
        <v>1</v>
      </c>
      <c r="AG128" s="13">
        <v>0</v>
      </c>
      <c r="AH128" s="13">
        <v>1</v>
      </c>
      <c r="AI128" s="115">
        <v>4</v>
      </c>
      <c r="AJ128" s="115">
        <v>0</v>
      </c>
      <c r="AK128" s="115">
        <v>4</v>
      </c>
    </row>
    <row r="129" spans="1:37" ht="13.5" thickBot="1" x14ac:dyDescent="0.25">
      <c r="A129" s="21" t="str">
        <f>VLOOKUP(B129,'Analyse gebruik'!P$4:P$593,1,FALSE)</f>
        <v>GS</v>
      </c>
      <c r="B129" s="1" t="s">
        <v>173</v>
      </c>
      <c r="C129" s="13">
        <v>10</v>
      </c>
      <c r="D129" s="13">
        <v>3</v>
      </c>
      <c r="E129" s="13">
        <v>7</v>
      </c>
      <c r="F129" s="13">
        <v>8</v>
      </c>
      <c r="G129" s="13">
        <v>4</v>
      </c>
      <c r="H129" s="13">
        <v>0</v>
      </c>
      <c r="I129" s="13">
        <v>0</v>
      </c>
      <c r="J129" s="13">
        <v>0</v>
      </c>
      <c r="K129" s="13">
        <v>4</v>
      </c>
      <c r="L129" s="115">
        <v>1</v>
      </c>
      <c r="M129" s="115">
        <v>3</v>
      </c>
      <c r="N129" s="13"/>
      <c r="O129" s="115"/>
      <c r="P129" s="115"/>
      <c r="Q129" s="13"/>
      <c r="R129" s="115"/>
      <c r="S129" s="115"/>
      <c r="T129" s="13">
        <v>0</v>
      </c>
      <c r="U129" s="115">
        <v>0</v>
      </c>
      <c r="V129" s="115">
        <v>0</v>
      </c>
      <c r="W129" s="13">
        <v>1</v>
      </c>
      <c r="X129" s="115">
        <v>0</v>
      </c>
      <c r="Y129" s="115">
        <v>1</v>
      </c>
      <c r="Z129" s="13">
        <v>1</v>
      </c>
      <c r="AA129" s="115">
        <v>0</v>
      </c>
      <c r="AB129" s="115">
        <v>1</v>
      </c>
      <c r="AC129" s="13">
        <v>0</v>
      </c>
      <c r="AD129" s="13">
        <v>0</v>
      </c>
      <c r="AE129" s="13">
        <v>0</v>
      </c>
      <c r="AF129" s="13">
        <v>0</v>
      </c>
      <c r="AG129" s="115">
        <v>0</v>
      </c>
      <c r="AH129" s="115">
        <v>0</v>
      </c>
      <c r="AI129" s="13">
        <v>4</v>
      </c>
      <c r="AJ129" s="115">
        <v>2</v>
      </c>
      <c r="AK129" s="115">
        <v>2</v>
      </c>
    </row>
    <row r="130" spans="1:37" ht="13.5" thickBot="1" x14ac:dyDescent="0.25">
      <c r="A130" s="21" t="str">
        <f>VLOOKUP(B130,'Analyse gebruik'!P$4:P$593,1,FALSE)</f>
        <v>GSA</v>
      </c>
      <c r="B130" s="1" t="s">
        <v>174</v>
      </c>
      <c r="C130" s="13">
        <v>1</v>
      </c>
      <c r="D130" s="13">
        <v>1</v>
      </c>
      <c r="E130" s="13">
        <v>0</v>
      </c>
      <c r="F130" s="13">
        <v>5</v>
      </c>
      <c r="G130" s="13">
        <v>1</v>
      </c>
      <c r="H130" s="115">
        <v>0</v>
      </c>
      <c r="I130" s="115">
        <v>0</v>
      </c>
      <c r="J130" s="115">
        <v>0</v>
      </c>
      <c r="K130" s="115"/>
      <c r="L130" s="13"/>
      <c r="M130" s="13"/>
      <c r="N130" s="115"/>
      <c r="O130" s="115"/>
      <c r="P130" s="115"/>
      <c r="Q130" s="115"/>
      <c r="R130" s="13"/>
      <c r="S130" s="13"/>
      <c r="T130" s="115">
        <v>0</v>
      </c>
      <c r="U130" s="115">
        <v>0</v>
      </c>
      <c r="V130" s="115">
        <v>0</v>
      </c>
      <c r="W130" s="115"/>
      <c r="X130" s="115"/>
      <c r="Y130" s="115"/>
      <c r="Z130" s="115">
        <v>0</v>
      </c>
      <c r="AA130" s="115">
        <v>0</v>
      </c>
      <c r="AB130" s="115">
        <v>0</v>
      </c>
      <c r="AC130" s="115">
        <v>1</v>
      </c>
      <c r="AD130" s="13">
        <v>1</v>
      </c>
      <c r="AE130" s="13">
        <v>0</v>
      </c>
      <c r="AF130" s="115">
        <v>0</v>
      </c>
      <c r="AG130" s="115">
        <v>0</v>
      </c>
      <c r="AH130" s="115">
        <v>0</v>
      </c>
      <c r="AI130" s="115"/>
      <c r="AJ130" s="115"/>
      <c r="AK130" s="115"/>
    </row>
    <row r="131" spans="1:37" ht="13.5" thickBot="1" x14ac:dyDescent="0.25">
      <c r="A131" s="21" t="str">
        <f>VLOOKUP(B131,'Analyse gebruik'!P$4:P$593,1,FALSE)</f>
        <v>GSA-S</v>
      </c>
      <c r="B131" s="1" t="s">
        <v>177</v>
      </c>
      <c r="C131" s="13">
        <v>2</v>
      </c>
      <c r="D131" s="13">
        <v>2</v>
      </c>
      <c r="E131" s="13">
        <v>0</v>
      </c>
      <c r="F131" s="13">
        <v>5</v>
      </c>
      <c r="G131" s="13">
        <v>2</v>
      </c>
      <c r="H131" s="115">
        <v>0</v>
      </c>
      <c r="I131" s="115">
        <v>0</v>
      </c>
      <c r="J131" s="115">
        <v>0</v>
      </c>
      <c r="K131" s="115"/>
      <c r="L131" s="13"/>
      <c r="M131" s="13"/>
      <c r="N131" s="115"/>
      <c r="O131" s="115"/>
      <c r="P131" s="115"/>
      <c r="Q131" s="115"/>
      <c r="R131" s="115"/>
      <c r="S131" s="115"/>
      <c r="T131" s="115">
        <v>0</v>
      </c>
      <c r="U131" s="115">
        <v>0</v>
      </c>
      <c r="V131" s="115">
        <v>0</v>
      </c>
      <c r="W131" s="115"/>
      <c r="X131" s="13"/>
      <c r="Y131" s="13"/>
      <c r="Z131" s="115">
        <v>1</v>
      </c>
      <c r="AA131" s="115">
        <v>1</v>
      </c>
      <c r="AB131" s="115">
        <v>0</v>
      </c>
      <c r="AC131" s="115">
        <v>1</v>
      </c>
      <c r="AD131" s="115">
        <v>1</v>
      </c>
      <c r="AE131" s="115">
        <v>0</v>
      </c>
      <c r="AF131" s="115">
        <v>0</v>
      </c>
      <c r="AG131" s="115">
        <v>0</v>
      </c>
      <c r="AH131" s="115">
        <v>0</v>
      </c>
      <c r="AI131" s="115"/>
      <c r="AJ131" s="13"/>
      <c r="AK131" s="13"/>
    </row>
    <row r="132" spans="1:37" ht="13.5" thickBot="1" x14ac:dyDescent="0.25">
      <c r="A132" s="21" t="str">
        <f>VLOOKUP(B132,'Analyse gebruik'!P$4:P$593,1,FALSE)</f>
        <v>GSH</v>
      </c>
      <c r="B132" s="1" t="s">
        <v>175</v>
      </c>
      <c r="C132" s="13">
        <v>10</v>
      </c>
      <c r="D132" s="13">
        <v>9</v>
      </c>
      <c r="E132" s="13">
        <v>1</v>
      </c>
      <c r="F132" s="13">
        <v>8</v>
      </c>
      <c r="G132" s="13">
        <v>6</v>
      </c>
      <c r="H132" s="115">
        <v>1</v>
      </c>
      <c r="I132" s="115">
        <v>1</v>
      </c>
      <c r="J132" s="115">
        <v>0</v>
      </c>
      <c r="K132" s="115">
        <v>2</v>
      </c>
      <c r="L132" s="13">
        <v>2</v>
      </c>
      <c r="M132" s="13">
        <v>0</v>
      </c>
      <c r="N132" s="115"/>
      <c r="O132" s="115"/>
      <c r="P132" s="115"/>
      <c r="Q132" s="115"/>
      <c r="R132" s="115"/>
      <c r="S132" s="115"/>
      <c r="T132" s="115">
        <v>1</v>
      </c>
      <c r="U132" s="115">
        <v>1</v>
      </c>
      <c r="V132" s="115">
        <v>0</v>
      </c>
      <c r="W132" s="115">
        <v>3</v>
      </c>
      <c r="X132" s="115">
        <v>2</v>
      </c>
      <c r="Y132" s="115">
        <v>1</v>
      </c>
      <c r="Z132" s="115">
        <v>1</v>
      </c>
      <c r="AA132" s="115">
        <v>1</v>
      </c>
      <c r="AB132" s="115">
        <v>0</v>
      </c>
      <c r="AC132" s="115">
        <v>2</v>
      </c>
      <c r="AD132" s="115">
        <v>2</v>
      </c>
      <c r="AE132" s="115">
        <v>0</v>
      </c>
      <c r="AF132" s="115">
        <v>0</v>
      </c>
      <c r="AG132" s="115">
        <v>0</v>
      </c>
      <c r="AH132" s="115">
        <v>0</v>
      </c>
      <c r="AI132" s="115">
        <v>0</v>
      </c>
      <c r="AJ132" s="13">
        <v>0</v>
      </c>
      <c r="AK132" s="13">
        <v>0</v>
      </c>
    </row>
    <row r="133" spans="1:37" ht="13.5" thickBot="1" x14ac:dyDescent="0.25">
      <c r="A133" s="21" t="str">
        <f>VLOOKUP(B133,'Analyse gebruik'!P$4:P$593,1,FALSE)</f>
        <v>GSH-LS</v>
      </c>
      <c r="B133" s="1" t="s">
        <v>2311</v>
      </c>
      <c r="C133" s="13">
        <v>0</v>
      </c>
      <c r="D133" s="13">
        <v>0</v>
      </c>
      <c r="E133" s="13">
        <v>0</v>
      </c>
      <c r="F133" s="13">
        <v>2</v>
      </c>
      <c r="G133" s="13">
        <v>0</v>
      </c>
      <c r="H133" s="115"/>
      <c r="I133" s="115"/>
      <c r="J133" s="115"/>
      <c r="K133" s="115"/>
      <c r="L133" s="115"/>
      <c r="M133" s="115"/>
      <c r="N133" s="115"/>
      <c r="O133" s="115"/>
      <c r="P133" s="115"/>
      <c r="Q133" s="115"/>
      <c r="R133" s="115"/>
      <c r="S133" s="115"/>
      <c r="T133" s="115">
        <v>0</v>
      </c>
      <c r="U133" s="115">
        <v>0</v>
      </c>
      <c r="V133" s="115">
        <v>0</v>
      </c>
      <c r="W133" s="115"/>
      <c r="X133" s="115"/>
      <c r="Y133" s="115"/>
      <c r="Z133" s="115"/>
      <c r="AA133" s="115"/>
      <c r="AB133" s="115"/>
      <c r="AC133" s="115">
        <v>0</v>
      </c>
      <c r="AD133" s="115">
        <v>0</v>
      </c>
      <c r="AE133" s="115">
        <v>0</v>
      </c>
      <c r="AF133" s="115"/>
      <c r="AG133" s="115"/>
      <c r="AH133" s="115"/>
      <c r="AI133" s="115"/>
      <c r="AJ133" s="13"/>
      <c r="AK133" s="13"/>
    </row>
    <row r="134" spans="1:37" ht="13.5" thickBot="1" x14ac:dyDescent="0.25">
      <c r="A134" s="21" t="str">
        <f>VLOOKUP(B134,'Analyse gebruik'!P$4:P$593,1,FALSE)</f>
        <v>GSH-PBM</v>
      </c>
      <c r="B134" s="1" t="s">
        <v>684</v>
      </c>
      <c r="C134" s="13">
        <v>6</v>
      </c>
      <c r="D134" s="13">
        <v>6</v>
      </c>
      <c r="E134" s="13">
        <v>0</v>
      </c>
      <c r="F134" s="13">
        <v>7</v>
      </c>
      <c r="G134" s="13">
        <v>5</v>
      </c>
      <c r="H134" s="115">
        <v>0</v>
      </c>
      <c r="I134" s="115">
        <v>0</v>
      </c>
      <c r="J134" s="115">
        <v>0</v>
      </c>
      <c r="K134" s="115">
        <v>1</v>
      </c>
      <c r="L134" s="13">
        <v>1</v>
      </c>
      <c r="M134" s="13">
        <v>0</v>
      </c>
      <c r="N134" s="115"/>
      <c r="O134" s="115"/>
      <c r="P134" s="115"/>
      <c r="Q134" s="115"/>
      <c r="R134" s="115"/>
      <c r="S134" s="115"/>
      <c r="T134" s="115">
        <v>0</v>
      </c>
      <c r="U134" s="115">
        <v>0</v>
      </c>
      <c r="V134" s="115">
        <v>0</v>
      </c>
      <c r="W134" s="115">
        <v>2</v>
      </c>
      <c r="X134" s="115">
        <v>2</v>
      </c>
      <c r="Y134" s="115">
        <v>0</v>
      </c>
      <c r="Z134" s="115">
        <v>1</v>
      </c>
      <c r="AA134" s="115">
        <v>1</v>
      </c>
      <c r="AB134" s="115">
        <v>0</v>
      </c>
      <c r="AC134" s="115">
        <v>1</v>
      </c>
      <c r="AD134" s="115">
        <v>1</v>
      </c>
      <c r="AE134" s="115">
        <v>0</v>
      </c>
      <c r="AF134" s="115">
        <v>1</v>
      </c>
      <c r="AG134" s="115">
        <v>1</v>
      </c>
      <c r="AH134" s="115">
        <v>0</v>
      </c>
      <c r="AI134" s="115"/>
      <c r="AJ134" s="115"/>
      <c r="AK134" s="115"/>
    </row>
    <row r="135" spans="1:37" ht="13.5" thickBot="1" x14ac:dyDescent="0.25">
      <c r="A135" s="21" t="str">
        <f>VLOOKUP(B135,'Analyse gebruik'!P$4:P$593,1,FALSE)</f>
        <v>GSH-S</v>
      </c>
      <c r="B135" s="1" t="s">
        <v>178</v>
      </c>
      <c r="C135" s="13">
        <v>5</v>
      </c>
      <c r="D135" s="13">
        <v>5</v>
      </c>
      <c r="E135" s="13">
        <v>0</v>
      </c>
      <c r="F135" s="13">
        <v>5</v>
      </c>
      <c r="G135" s="13">
        <v>3</v>
      </c>
      <c r="H135" s="115">
        <v>2</v>
      </c>
      <c r="I135" s="115">
        <v>2</v>
      </c>
      <c r="J135" s="115">
        <v>0</v>
      </c>
      <c r="K135" s="115"/>
      <c r="L135" s="115"/>
      <c r="M135" s="115"/>
      <c r="N135" s="115"/>
      <c r="O135" s="115"/>
      <c r="P135" s="115"/>
      <c r="Q135" s="115"/>
      <c r="R135" s="115"/>
      <c r="S135" s="115"/>
      <c r="T135" s="115">
        <v>2</v>
      </c>
      <c r="U135" s="115">
        <v>2</v>
      </c>
      <c r="V135" s="115">
        <v>0</v>
      </c>
      <c r="W135" s="115"/>
      <c r="X135" s="115"/>
      <c r="Y135" s="115"/>
      <c r="Z135" s="115">
        <v>0</v>
      </c>
      <c r="AA135" s="13">
        <v>0</v>
      </c>
      <c r="AB135" s="13">
        <v>0</v>
      </c>
      <c r="AC135" s="115">
        <v>0</v>
      </c>
      <c r="AD135" s="115">
        <v>0</v>
      </c>
      <c r="AE135" s="115">
        <v>0</v>
      </c>
      <c r="AF135" s="115">
        <v>1</v>
      </c>
      <c r="AG135" s="115">
        <v>1</v>
      </c>
      <c r="AH135" s="115">
        <v>0</v>
      </c>
      <c r="AI135" s="115"/>
      <c r="AJ135" s="115"/>
      <c r="AK135" s="115"/>
    </row>
    <row r="136" spans="1:37" ht="13.5" thickBot="1" x14ac:dyDescent="0.25">
      <c r="A136" s="21" t="str">
        <f>VLOOKUP(B136,'Analyse gebruik'!P$4:P$593,1,FALSE)</f>
        <v>GS-S</v>
      </c>
      <c r="B136" s="1" t="s">
        <v>176</v>
      </c>
      <c r="C136" s="13">
        <v>11</v>
      </c>
      <c r="D136" s="13">
        <v>11</v>
      </c>
      <c r="E136" s="13">
        <v>0</v>
      </c>
      <c r="F136" s="13">
        <v>8</v>
      </c>
      <c r="G136" s="13">
        <v>6</v>
      </c>
      <c r="H136" s="115">
        <v>4</v>
      </c>
      <c r="I136" s="115">
        <v>4</v>
      </c>
      <c r="J136" s="115">
        <v>0</v>
      </c>
      <c r="K136" s="115">
        <v>1</v>
      </c>
      <c r="L136" s="115">
        <v>1</v>
      </c>
      <c r="M136" s="115">
        <v>0</v>
      </c>
      <c r="N136" s="115">
        <v>2</v>
      </c>
      <c r="O136" s="115">
        <v>2</v>
      </c>
      <c r="P136" s="115">
        <v>0</v>
      </c>
      <c r="Q136" s="115"/>
      <c r="R136" s="115"/>
      <c r="S136" s="115"/>
      <c r="T136" s="115">
        <v>2</v>
      </c>
      <c r="U136" s="115">
        <v>2</v>
      </c>
      <c r="V136" s="115">
        <v>0</v>
      </c>
      <c r="W136" s="115">
        <v>1</v>
      </c>
      <c r="X136" s="115">
        <v>1</v>
      </c>
      <c r="Y136" s="115">
        <v>0</v>
      </c>
      <c r="Z136" s="115">
        <v>1</v>
      </c>
      <c r="AA136" s="115">
        <v>1</v>
      </c>
      <c r="AB136" s="115">
        <v>0</v>
      </c>
      <c r="AC136" s="115">
        <v>0</v>
      </c>
      <c r="AD136" s="115">
        <v>0</v>
      </c>
      <c r="AE136" s="115">
        <v>0</v>
      </c>
      <c r="AF136" s="115">
        <v>0</v>
      </c>
      <c r="AG136" s="13">
        <v>0</v>
      </c>
      <c r="AH136" s="13">
        <v>0</v>
      </c>
      <c r="AI136" s="115"/>
      <c r="AJ136" s="115"/>
      <c r="AK136" s="115"/>
    </row>
    <row r="137" spans="1:37" ht="13.5" thickBot="1" x14ac:dyDescent="0.25">
      <c r="A137" s="21" t="str">
        <f>VLOOKUP(B137,'Analyse gebruik'!P$4:P$593,1,FALSE)</f>
        <v>HA</v>
      </c>
      <c r="B137" s="1" t="s">
        <v>429</v>
      </c>
      <c r="C137" s="13">
        <v>361</v>
      </c>
      <c r="D137" s="13">
        <v>280</v>
      </c>
      <c r="E137" s="13">
        <v>81</v>
      </c>
      <c r="F137" s="13">
        <v>10</v>
      </c>
      <c r="G137" s="13">
        <v>10</v>
      </c>
      <c r="H137" s="115">
        <v>31</v>
      </c>
      <c r="I137" s="115">
        <v>30</v>
      </c>
      <c r="J137" s="115">
        <v>1</v>
      </c>
      <c r="K137" s="115">
        <v>22</v>
      </c>
      <c r="L137" s="115">
        <v>17</v>
      </c>
      <c r="M137" s="115">
        <v>5</v>
      </c>
      <c r="N137" s="115">
        <v>26</v>
      </c>
      <c r="O137" s="115">
        <v>24</v>
      </c>
      <c r="P137" s="115">
        <v>2</v>
      </c>
      <c r="Q137" s="115">
        <v>34</v>
      </c>
      <c r="R137" s="115">
        <v>27</v>
      </c>
      <c r="S137" s="115">
        <v>7</v>
      </c>
      <c r="T137" s="115">
        <v>46</v>
      </c>
      <c r="U137" s="13">
        <v>42</v>
      </c>
      <c r="V137" s="13">
        <v>4</v>
      </c>
      <c r="W137" s="115">
        <v>31</v>
      </c>
      <c r="X137" s="115">
        <v>15</v>
      </c>
      <c r="Y137" s="115">
        <v>16</v>
      </c>
      <c r="Z137" s="115">
        <v>37</v>
      </c>
      <c r="AA137" s="115">
        <v>22</v>
      </c>
      <c r="AB137" s="115">
        <v>15</v>
      </c>
      <c r="AC137" s="115">
        <v>68</v>
      </c>
      <c r="AD137" s="115">
        <v>59</v>
      </c>
      <c r="AE137" s="115">
        <v>9</v>
      </c>
      <c r="AF137" s="115">
        <v>37</v>
      </c>
      <c r="AG137" s="13">
        <v>30</v>
      </c>
      <c r="AH137" s="13">
        <v>7</v>
      </c>
      <c r="AI137" s="115">
        <v>29</v>
      </c>
      <c r="AJ137" s="115">
        <v>14</v>
      </c>
      <c r="AK137" s="115">
        <v>15</v>
      </c>
    </row>
    <row r="138" spans="1:37" ht="13.5" thickBot="1" x14ac:dyDescent="0.25">
      <c r="A138" s="21" t="str">
        <f>VLOOKUP(B138,'Analyse gebruik'!P$4:P$593,1,FALSE)</f>
        <v>HA-BB</v>
      </c>
      <c r="B138" s="1" t="s">
        <v>385</v>
      </c>
      <c r="C138" s="13">
        <v>4</v>
      </c>
      <c r="D138" s="13">
        <v>4</v>
      </c>
      <c r="E138" s="13">
        <v>0</v>
      </c>
      <c r="F138" s="13">
        <v>6</v>
      </c>
      <c r="G138" s="13">
        <v>2</v>
      </c>
      <c r="H138" s="115">
        <v>0</v>
      </c>
      <c r="I138" s="115">
        <v>0</v>
      </c>
      <c r="J138" s="115">
        <v>0</v>
      </c>
      <c r="K138" s="115"/>
      <c r="L138" s="115"/>
      <c r="M138" s="115"/>
      <c r="N138" s="115"/>
      <c r="O138" s="13"/>
      <c r="P138" s="13"/>
      <c r="Q138" s="115"/>
      <c r="R138" s="115"/>
      <c r="S138" s="115"/>
      <c r="T138" s="115">
        <v>0</v>
      </c>
      <c r="U138" s="115">
        <v>0</v>
      </c>
      <c r="V138" s="115">
        <v>0</v>
      </c>
      <c r="W138" s="115"/>
      <c r="X138" s="115"/>
      <c r="Y138" s="115"/>
      <c r="Z138" s="115">
        <v>0</v>
      </c>
      <c r="AA138" s="115">
        <v>0</v>
      </c>
      <c r="AB138" s="115">
        <v>0</v>
      </c>
      <c r="AC138" s="115">
        <v>0</v>
      </c>
      <c r="AD138" s="115">
        <v>0</v>
      </c>
      <c r="AE138" s="115">
        <v>0</v>
      </c>
      <c r="AF138" s="115">
        <v>2</v>
      </c>
      <c r="AG138" s="115">
        <v>2</v>
      </c>
      <c r="AH138" s="115">
        <v>0</v>
      </c>
      <c r="AI138" s="115">
        <v>2</v>
      </c>
      <c r="AJ138" s="115">
        <v>2</v>
      </c>
      <c r="AK138" s="115">
        <v>0</v>
      </c>
    </row>
    <row r="139" spans="1:37" ht="13.5" thickBot="1" x14ac:dyDescent="0.25">
      <c r="A139" s="21" t="str">
        <f>VLOOKUP(B139,'Analyse gebruik'!P$4:P$593,1,FALSE)</f>
        <v>HA-G</v>
      </c>
      <c r="B139" s="1" t="s">
        <v>430</v>
      </c>
      <c r="C139" s="13">
        <v>40</v>
      </c>
      <c r="D139" s="13">
        <v>25</v>
      </c>
      <c r="E139" s="13">
        <v>15</v>
      </c>
      <c r="F139" s="13">
        <v>7</v>
      </c>
      <c r="G139" s="13">
        <v>5</v>
      </c>
      <c r="H139" s="115">
        <v>0</v>
      </c>
      <c r="I139" s="115">
        <v>0</v>
      </c>
      <c r="J139" s="115">
        <v>0</v>
      </c>
      <c r="K139" s="115"/>
      <c r="L139" s="115"/>
      <c r="M139" s="115"/>
      <c r="N139" s="115"/>
      <c r="O139" s="115"/>
      <c r="P139" s="115"/>
      <c r="Q139" s="115"/>
      <c r="R139" s="115"/>
      <c r="S139" s="115"/>
      <c r="T139" s="115">
        <v>0</v>
      </c>
      <c r="U139" s="115">
        <v>0</v>
      </c>
      <c r="V139" s="115">
        <v>0</v>
      </c>
      <c r="W139" s="115">
        <v>6</v>
      </c>
      <c r="X139" s="115">
        <v>6</v>
      </c>
      <c r="Y139" s="115">
        <v>0</v>
      </c>
      <c r="Z139" s="115">
        <v>11</v>
      </c>
      <c r="AA139" s="115">
        <v>11</v>
      </c>
      <c r="AB139" s="115">
        <v>0</v>
      </c>
      <c r="AC139" s="115">
        <v>2</v>
      </c>
      <c r="AD139" s="115">
        <v>0</v>
      </c>
      <c r="AE139" s="115">
        <v>2</v>
      </c>
      <c r="AF139" s="115">
        <v>10</v>
      </c>
      <c r="AG139" s="13">
        <v>1</v>
      </c>
      <c r="AH139" s="13">
        <v>9</v>
      </c>
      <c r="AI139" s="115">
        <v>11</v>
      </c>
      <c r="AJ139" s="115">
        <v>7</v>
      </c>
      <c r="AK139" s="115">
        <v>4</v>
      </c>
    </row>
    <row r="140" spans="1:37" ht="13.5" thickBot="1" x14ac:dyDescent="0.25">
      <c r="A140" s="21" t="str">
        <f>VLOOKUP(B140,'Analyse gebruik'!P$4:P$593,1,FALSE)</f>
        <v>HA-KR</v>
      </c>
      <c r="B140" s="1" t="s">
        <v>434</v>
      </c>
      <c r="C140" s="13">
        <v>35</v>
      </c>
      <c r="D140" s="13">
        <v>22</v>
      </c>
      <c r="E140" s="13">
        <v>13</v>
      </c>
      <c r="F140" s="13">
        <v>9</v>
      </c>
      <c r="G140" s="13">
        <v>9</v>
      </c>
      <c r="H140" s="115">
        <v>2</v>
      </c>
      <c r="I140" s="115">
        <v>1</v>
      </c>
      <c r="J140" s="115">
        <v>1</v>
      </c>
      <c r="K140" s="115">
        <v>8</v>
      </c>
      <c r="L140" s="13">
        <v>6</v>
      </c>
      <c r="M140" s="13">
        <v>2</v>
      </c>
      <c r="N140" s="115"/>
      <c r="O140" s="13"/>
      <c r="P140" s="13"/>
      <c r="Q140" s="115">
        <v>2</v>
      </c>
      <c r="R140" s="115">
        <v>2</v>
      </c>
      <c r="S140" s="115">
        <v>0</v>
      </c>
      <c r="T140" s="115">
        <v>5</v>
      </c>
      <c r="U140" s="115">
        <v>2</v>
      </c>
      <c r="V140" s="115">
        <v>3</v>
      </c>
      <c r="W140" s="115">
        <v>2</v>
      </c>
      <c r="X140" s="115">
        <v>2</v>
      </c>
      <c r="Y140" s="115">
        <v>0</v>
      </c>
      <c r="Z140" s="115">
        <v>1</v>
      </c>
      <c r="AA140" s="115">
        <v>1</v>
      </c>
      <c r="AB140" s="115">
        <v>0</v>
      </c>
      <c r="AC140" s="115">
        <v>3</v>
      </c>
      <c r="AD140" s="115">
        <v>1</v>
      </c>
      <c r="AE140" s="115">
        <v>2</v>
      </c>
      <c r="AF140" s="115">
        <v>10</v>
      </c>
      <c r="AG140" s="115">
        <v>5</v>
      </c>
      <c r="AH140" s="115">
        <v>5</v>
      </c>
      <c r="AI140" s="115">
        <v>2</v>
      </c>
      <c r="AJ140" s="13">
        <v>2</v>
      </c>
      <c r="AK140" s="13">
        <v>0</v>
      </c>
    </row>
    <row r="141" spans="1:37" ht="13.5" thickBot="1" x14ac:dyDescent="0.25">
      <c r="A141" s="21" t="str">
        <f>VLOOKUP(B141,'Analyse gebruik'!P$4:P$593,1,FALSE)</f>
        <v>HAT</v>
      </c>
      <c r="B141" s="1" t="s">
        <v>432</v>
      </c>
      <c r="C141" s="13">
        <v>29</v>
      </c>
      <c r="D141" s="13">
        <v>23</v>
      </c>
      <c r="E141" s="13">
        <v>6</v>
      </c>
      <c r="F141" s="13">
        <v>9</v>
      </c>
      <c r="G141" s="13">
        <v>8</v>
      </c>
      <c r="H141" s="115">
        <v>0</v>
      </c>
      <c r="I141" s="115">
        <v>0</v>
      </c>
      <c r="J141" s="115">
        <v>0</v>
      </c>
      <c r="K141" s="115">
        <v>1</v>
      </c>
      <c r="L141" s="115">
        <v>0</v>
      </c>
      <c r="M141" s="115">
        <v>1</v>
      </c>
      <c r="N141" s="115">
        <v>1</v>
      </c>
      <c r="O141" s="13">
        <v>1</v>
      </c>
      <c r="P141" s="13">
        <v>0</v>
      </c>
      <c r="Q141" s="115">
        <v>6</v>
      </c>
      <c r="R141" s="115">
        <v>5</v>
      </c>
      <c r="S141" s="115">
        <v>1</v>
      </c>
      <c r="T141" s="115">
        <v>2</v>
      </c>
      <c r="U141" s="115">
        <v>0</v>
      </c>
      <c r="V141" s="115">
        <v>2</v>
      </c>
      <c r="W141" s="115"/>
      <c r="X141" s="13"/>
      <c r="Y141" s="13"/>
      <c r="Z141" s="115">
        <v>3</v>
      </c>
      <c r="AA141" s="115">
        <v>3</v>
      </c>
      <c r="AB141" s="115">
        <v>0</v>
      </c>
      <c r="AC141" s="115">
        <v>9</v>
      </c>
      <c r="AD141" s="115">
        <v>8</v>
      </c>
      <c r="AE141" s="115">
        <v>1</v>
      </c>
      <c r="AF141" s="115">
        <v>1</v>
      </c>
      <c r="AG141" s="13">
        <v>0</v>
      </c>
      <c r="AH141" s="13">
        <v>1</v>
      </c>
      <c r="AI141" s="115">
        <v>6</v>
      </c>
      <c r="AJ141" s="115">
        <v>6</v>
      </c>
      <c r="AK141" s="115">
        <v>0</v>
      </c>
    </row>
    <row r="142" spans="1:37" ht="13.5" thickBot="1" x14ac:dyDescent="0.25">
      <c r="A142" s="21" t="str">
        <f>VLOOKUP(B142,'Analyse gebruik'!P$4:P$593,1,FALSE)</f>
        <v>HAT-DF</v>
      </c>
      <c r="B142" s="1" t="s">
        <v>380</v>
      </c>
      <c r="C142" s="13">
        <v>2</v>
      </c>
      <c r="D142" s="13">
        <v>2</v>
      </c>
      <c r="E142" s="13">
        <v>0</v>
      </c>
      <c r="F142" s="13">
        <v>5</v>
      </c>
      <c r="G142" s="13">
        <v>1</v>
      </c>
      <c r="H142" s="115">
        <v>0</v>
      </c>
      <c r="I142" s="115">
        <v>0</v>
      </c>
      <c r="J142" s="115">
        <v>0</v>
      </c>
      <c r="K142" s="115"/>
      <c r="L142" s="13"/>
      <c r="M142" s="13"/>
      <c r="N142" s="115"/>
      <c r="O142" s="115"/>
      <c r="P142" s="115"/>
      <c r="Q142" s="115"/>
      <c r="R142" s="115"/>
      <c r="S142" s="115"/>
      <c r="T142" s="115">
        <v>2</v>
      </c>
      <c r="U142" s="115">
        <v>2</v>
      </c>
      <c r="V142" s="115">
        <v>0</v>
      </c>
      <c r="W142" s="115"/>
      <c r="X142" s="115"/>
      <c r="Y142" s="115"/>
      <c r="Z142" s="115">
        <v>0</v>
      </c>
      <c r="AA142" s="115">
        <v>0</v>
      </c>
      <c r="AB142" s="115">
        <v>0</v>
      </c>
      <c r="AC142" s="115">
        <v>0</v>
      </c>
      <c r="AD142" s="115">
        <v>0</v>
      </c>
      <c r="AE142" s="115">
        <v>0</v>
      </c>
      <c r="AF142" s="115">
        <v>0</v>
      </c>
      <c r="AG142" s="115">
        <v>0</v>
      </c>
      <c r="AH142" s="115">
        <v>0</v>
      </c>
      <c r="AI142" s="115"/>
      <c r="AJ142" s="115"/>
      <c r="AK142" s="115"/>
    </row>
    <row r="143" spans="1:37" ht="13.5" thickBot="1" x14ac:dyDescent="0.25">
      <c r="A143" s="21" t="str">
        <f>VLOOKUP(B143,'Analyse gebruik'!P$4:P$593,1,FALSE)</f>
        <v>HAT-G</v>
      </c>
      <c r="B143" s="1" t="s">
        <v>433</v>
      </c>
      <c r="C143" s="13">
        <v>4</v>
      </c>
      <c r="D143" s="13">
        <v>0</v>
      </c>
      <c r="E143" s="13">
        <v>4</v>
      </c>
      <c r="F143" s="13">
        <v>5</v>
      </c>
      <c r="G143" s="13">
        <v>1</v>
      </c>
      <c r="H143" s="115">
        <v>0</v>
      </c>
      <c r="I143" s="115">
        <v>0</v>
      </c>
      <c r="J143" s="115">
        <v>0</v>
      </c>
      <c r="K143" s="115"/>
      <c r="L143" s="115"/>
      <c r="M143" s="115"/>
      <c r="N143" s="115"/>
      <c r="O143" s="115"/>
      <c r="P143" s="115"/>
      <c r="Q143" s="115"/>
      <c r="R143" s="115"/>
      <c r="S143" s="115"/>
      <c r="T143" s="115">
        <v>0</v>
      </c>
      <c r="U143" s="115">
        <v>0</v>
      </c>
      <c r="V143" s="115">
        <v>0</v>
      </c>
      <c r="W143" s="115"/>
      <c r="X143" s="115"/>
      <c r="Y143" s="115"/>
      <c r="Z143" s="115">
        <v>0</v>
      </c>
      <c r="AA143" s="13">
        <v>0</v>
      </c>
      <c r="AB143" s="13">
        <v>0</v>
      </c>
      <c r="AC143" s="115">
        <v>4</v>
      </c>
      <c r="AD143" s="115">
        <v>0</v>
      </c>
      <c r="AE143" s="115">
        <v>4</v>
      </c>
      <c r="AF143" s="115">
        <v>0</v>
      </c>
      <c r="AG143" s="13">
        <v>0</v>
      </c>
      <c r="AH143" s="13">
        <v>0</v>
      </c>
      <c r="AI143" s="115"/>
      <c r="AJ143" s="13"/>
      <c r="AK143" s="13"/>
    </row>
    <row r="144" spans="1:37" ht="13.5" thickBot="1" x14ac:dyDescent="0.25">
      <c r="A144" s="21" t="str">
        <f>VLOOKUP(B144,'Analyse gebruik'!P$4:P$593,1,FALSE)</f>
        <v>HAT-KR</v>
      </c>
      <c r="B144" s="1" t="s">
        <v>435</v>
      </c>
      <c r="C144" s="13">
        <v>2</v>
      </c>
      <c r="D144" s="13">
        <v>2</v>
      </c>
      <c r="E144" s="13">
        <v>0</v>
      </c>
      <c r="F144" s="13">
        <v>6</v>
      </c>
      <c r="G144" s="13">
        <v>2</v>
      </c>
      <c r="H144" s="115">
        <v>0</v>
      </c>
      <c r="I144" s="115">
        <v>0</v>
      </c>
      <c r="J144" s="115">
        <v>0</v>
      </c>
      <c r="K144" s="115">
        <v>1</v>
      </c>
      <c r="L144" s="13">
        <v>1</v>
      </c>
      <c r="M144" s="13">
        <v>0</v>
      </c>
      <c r="N144" s="115"/>
      <c r="O144" s="115"/>
      <c r="P144" s="115"/>
      <c r="Q144" s="115"/>
      <c r="R144" s="115"/>
      <c r="S144" s="115"/>
      <c r="T144" s="115">
        <v>0</v>
      </c>
      <c r="U144" s="115">
        <v>0</v>
      </c>
      <c r="V144" s="115">
        <v>0</v>
      </c>
      <c r="W144" s="115"/>
      <c r="X144" s="13"/>
      <c r="Y144" s="13"/>
      <c r="Z144" s="115">
        <v>0</v>
      </c>
      <c r="AA144" s="13">
        <v>0</v>
      </c>
      <c r="AB144" s="13">
        <v>0</v>
      </c>
      <c r="AC144" s="115">
        <v>0</v>
      </c>
      <c r="AD144" s="115">
        <v>0</v>
      </c>
      <c r="AE144" s="115">
        <v>0</v>
      </c>
      <c r="AF144" s="115">
        <v>1</v>
      </c>
      <c r="AG144" s="13">
        <v>1</v>
      </c>
      <c r="AH144" s="13">
        <v>0</v>
      </c>
      <c r="AI144" s="115"/>
      <c r="AJ144" s="115"/>
      <c r="AK144" s="115"/>
    </row>
    <row r="145" spans="1:37" ht="13.5" thickBot="1" x14ac:dyDescent="0.25">
      <c r="A145" s="21" t="str">
        <f>VLOOKUP(B145,'Analyse gebruik'!P$4:P$593,1,FALSE)</f>
        <v>HA-Z</v>
      </c>
      <c r="B145" s="1" t="s">
        <v>431</v>
      </c>
      <c r="C145" s="13">
        <v>16</v>
      </c>
      <c r="D145" s="13">
        <v>8</v>
      </c>
      <c r="E145" s="13">
        <v>8</v>
      </c>
      <c r="F145" s="13">
        <v>7</v>
      </c>
      <c r="G145" s="13">
        <v>3</v>
      </c>
      <c r="H145" s="115">
        <v>0</v>
      </c>
      <c r="I145" s="115">
        <v>0</v>
      </c>
      <c r="J145" s="115">
        <v>0</v>
      </c>
      <c r="K145" s="115"/>
      <c r="L145" s="13"/>
      <c r="M145" s="13"/>
      <c r="N145" s="115"/>
      <c r="O145" s="115"/>
      <c r="P145" s="115"/>
      <c r="Q145" s="115"/>
      <c r="R145" s="115"/>
      <c r="S145" s="115"/>
      <c r="T145" s="115">
        <v>0</v>
      </c>
      <c r="U145" s="115">
        <v>0</v>
      </c>
      <c r="V145" s="115">
        <v>0</v>
      </c>
      <c r="W145" s="115">
        <v>8</v>
      </c>
      <c r="X145" s="115">
        <v>8</v>
      </c>
      <c r="Y145" s="115">
        <v>0</v>
      </c>
      <c r="Z145" s="115">
        <v>0</v>
      </c>
      <c r="AA145" s="115">
        <v>0</v>
      </c>
      <c r="AB145" s="115">
        <v>0</v>
      </c>
      <c r="AC145" s="115">
        <v>0</v>
      </c>
      <c r="AD145" s="115">
        <v>0</v>
      </c>
      <c r="AE145" s="115">
        <v>0</v>
      </c>
      <c r="AF145" s="115">
        <v>7</v>
      </c>
      <c r="AG145" s="13">
        <v>0</v>
      </c>
      <c r="AH145" s="13">
        <v>7</v>
      </c>
      <c r="AI145" s="115">
        <v>1</v>
      </c>
      <c r="AJ145" s="115">
        <v>0</v>
      </c>
      <c r="AK145" s="115">
        <v>1</v>
      </c>
    </row>
    <row r="146" spans="1:37" ht="13.5" thickBot="1" x14ac:dyDescent="0.25">
      <c r="A146" s="21" t="str">
        <f>VLOOKUP(B146,'Analyse gebruik'!P$4:P$593,1,FALSE)</f>
        <v>HBEB-B</v>
      </c>
      <c r="B146" s="1" t="s">
        <v>476</v>
      </c>
      <c r="C146" s="13">
        <v>16</v>
      </c>
      <c r="D146" s="13">
        <v>0</v>
      </c>
      <c r="E146" s="13">
        <v>16</v>
      </c>
      <c r="F146" s="13">
        <v>6</v>
      </c>
      <c r="G146" s="13">
        <v>2</v>
      </c>
      <c r="H146" s="115">
        <v>0</v>
      </c>
      <c r="I146" s="115">
        <v>0</v>
      </c>
      <c r="J146" s="115">
        <v>0</v>
      </c>
      <c r="K146" s="115"/>
      <c r="L146" s="115"/>
      <c r="M146" s="115"/>
      <c r="N146" s="115"/>
      <c r="O146" s="13"/>
      <c r="P146" s="13"/>
      <c r="Q146" s="115"/>
      <c r="R146" s="115"/>
      <c r="S146" s="115"/>
      <c r="T146" s="115">
        <v>0</v>
      </c>
      <c r="U146" s="115">
        <v>0</v>
      </c>
      <c r="V146" s="115">
        <v>0</v>
      </c>
      <c r="W146" s="115"/>
      <c r="X146" s="115"/>
      <c r="Y146" s="115"/>
      <c r="Z146" s="115">
        <v>0</v>
      </c>
      <c r="AA146" s="13">
        <v>0</v>
      </c>
      <c r="AB146" s="13">
        <v>0</v>
      </c>
      <c r="AC146" s="115">
        <v>0</v>
      </c>
      <c r="AD146" s="115">
        <v>0</v>
      </c>
      <c r="AE146" s="115">
        <v>0</v>
      </c>
      <c r="AF146" s="115">
        <v>7</v>
      </c>
      <c r="AG146" s="13">
        <v>0</v>
      </c>
      <c r="AH146" s="13">
        <v>7</v>
      </c>
      <c r="AI146" s="115">
        <v>9</v>
      </c>
      <c r="AJ146" s="13">
        <v>0</v>
      </c>
      <c r="AK146" s="13">
        <v>9</v>
      </c>
    </row>
    <row r="147" spans="1:37" ht="13.5" thickBot="1" x14ac:dyDescent="0.25">
      <c r="A147" s="21" t="str">
        <f>VLOOKUP(B147,'Analyse gebruik'!P$4:P$593,1,FALSE)</f>
        <v>HBV</v>
      </c>
      <c r="B147" s="1" t="s">
        <v>391</v>
      </c>
      <c r="C147" s="13">
        <v>22</v>
      </c>
      <c r="D147" s="13">
        <v>22</v>
      </c>
      <c r="E147" s="13">
        <v>0</v>
      </c>
      <c r="F147" s="13">
        <v>5</v>
      </c>
      <c r="G147" s="13">
        <v>3</v>
      </c>
      <c r="H147" s="115">
        <v>4</v>
      </c>
      <c r="I147" s="115">
        <v>4</v>
      </c>
      <c r="J147" s="115">
        <v>0</v>
      </c>
      <c r="K147" s="115"/>
      <c r="L147" s="115"/>
      <c r="M147" s="115"/>
      <c r="N147" s="115"/>
      <c r="O147" s="115"/>
      <c r="P147" s="115"/>
      <c r="Q147" s="115"/>
      <c r="R147" s="115"/>
      <c r="S147" s="115"/>
      <c r="T147" s="115">
        <v>5</v>
      </c>
      <c r="U147" s="115">
        <v>5</v>
      </c>
      <c r="V147" s="115">
        <v>0</v>
      </c>
      <c r="W147" s="115"/>
      <c r="X147" s="115"/>
      <c r="Y147" s="115"/>
      <c r="Z147" s="115">
        <v>0</v>
      </c>
      <c r="AA147" s="115">
        <v>0</v>
      </c>
      <c r="AB147" s="115">
        <v>0</v>
      </c>
      <c r="AC147" s="115">
        <v>0</v>
      </c>
      <c r="AD147" s="115">
        <v>0</v>
      </c>
      <c r="AE147" s="115">
        <v>0</v>
      </c>
      <c r="AF147" s="115">
        <v>13</v>
      </c>
      <c r="AG147" s="13">
        <v>13</v>
      </c>
      <c r="AH147" s="13">
        <v>0</v>
      </c>
      <c r="AI147" s="115"/>
      <c r="AJ147" s="115"/>
      <c r="AK147" s="115"/>
    </row>
    <row r="148" spans="1:37" ht="13.5" thickBot="1" x14ac:dyDescent="0.25">
      <c r="A148" s="21" t="str">
        <f>VLOOKUP(B148,'Analyse gebruik'!P$4:P$593,1,FALSE)</f>
        <v>HC</v>
      </c>
      <c r="B148" s="1" t="s">
        <v>93</v>
      </c>
      <c r="C148" s="13">
        <v>13</v>
      </c>
      <c r="D148" s="13">
        <v>12</v>
      </c>
      <c r="E148" s="13">
        <v>1</v>
      </c>
      <c r="F148" s="13">
        <v>5</v>
      </c>
      <c r="G148" s="13">
        <v>2</v>
      </c>
      <c r="H148" s="115">
        <v>0</v>
      </c>
      <c r="I148" s="115">
        <v>0</v>
      </c>
      <c r="J148" s="115">
        <v>0</v>
      </c>
      <c r="K148" s="115"/>
      <c r="L148" s="13"/>
      <c r="M148" s="13"/>
      <c r="N148" s="115"/>
      <c r="O148" s="13"/>
      <c r="P148" s="13"/>
      <c r="Q148" s="115"/>
      <c r="R148" s="115"/>
      <c r="S148" s="115"/>
      <c r="T148" s="115">
        <v>0</v>
      </c>
      <c r="U148" s="115">
        <v>0</v>
      </c>
      <c r="V148" s="115">
        <v>0</v>
      </c>
      <c r="W148" s="115"/>
      <c r="X148" s="115"/>
      <c r="Y148" s="115"/>
      <c r="Z148" s="115">
        <v>4</v>
      </c>
      <c r="AA148" s="13">
        <v>4</v>
      </c>
      <c r="AB148" s="13">
        <v>0</v>
      </c>
      <c r="AC148" s="115">
        <v>9</v>
      </c>
      <c r="AD148" s="115">
        <v>8</v>
      </c>
      <c r="AE148" s="115">
        <v>1</v>
      </c>
      <c r="AF148" s="115">
        <v>0</v>
      </c>
      <c r="AG148" s="13">
        <v>0</v>
      </c>
      <c r="AH148" s="13">
        <v>0</v>
      </c>
      <c r="AI148" s="115"/>
      <c r="AJ148" s="13"/>
      <c r="AK148" s="13"/>
    </row>
    <row r="149" spans="1:37" ht="13.5" thickBot="1" x14ac:dyDescent="0.25">
      <c r="A149" s="21" t="str">
        <f>VLOOKUP(B149,'Analyse gebruik'!P$4:P$593,1,FALSE)</f>
        <v>HCH</v>
      </c>
      <c r="B149" s="1" t="s">
        <v>94</v>
      </c>
      <c r="C149" s="13">
        <v>2</v>
      </c>
      <c r="D149" s="13">
        <v>2</v>
      </c>
      <c r="E149" s="13">
        <v>0</v>
      </c>
      <c r="F149" s="13">
        <v>5</v>
      </c>
      <c r="G149" s="13">
        <v>2</v>
      </c>
      <c r="H149" s="115">
        <v>0</v>
      </c>
      <c r="I149" s="115">
        <v>0</v>
      </c>
      <c r="J149" s="115">
        <v>0</v>
      </c>
      <c r="K149" s="115"/>
      <c r="L149" s="13"/>
      <c r="M149" s="13"/>
      <c r="N149" s="115"/>
      <c r="O149" s="115"/>
      <c r="P149" s="115"/>
      <c r="Q149" s="115"/>
      <c r="R149" s="115"/>
      <c r="S149" s="115"/>
      <c r="T149" s="115">
        <v>0</v>
      </c>
      <c r="U149" s="115">
        <v>0</v>
      </c>
      <c r="V149" s="115">
        <v>0</v>
      </c>
      <c r="W149" s="115"/>
      <c r="X149" s="115"/>
      <c r="Y149" s="115"/>
      <c r="Z149" s="115">
        <v>1</v>
      </c>
      <c r="AA149" s="115">
        <v>1</v>
      </c>
      <c r="AB149" s="115">
        <v>0</v>
      </c>
      <c r="AC149" s="115">
        <v>1</v>
      </c>
      <c r="AD149" s="115">
        <v>1</v>
      </c>
      <c r="AE149" s="115">
        <v>0</v>
      </c>
      <c r="AF149" s="115">
        <v>0</v>
      </c>
      <c r="AG149" s="13">
        <v>0</v>
      </c>
      <c r="AH149" s="13">
        <v>0</v>
      </c>
      <c r="AI149" s="115"/>
      <c r="AJ149" s="115"/>
      <c r="AK149" s="115"/>
    </row>
    <row r="150" spans="1:37" ht="13.5" thickBot="1" x14ac:dyDescent="0.25">
      <c r="A150" s="21" t="str">
        <f>VLOOKUP(B150,'Analyse gebruik'!P$4:P$593,1,FALSE)</f>
        <v>HGO-B</v>
      </c>
      <c r="B150" s="1" t="s">
        <v>61</v>
      </c>
      <c r="C150" s="13">
        <v>8</v>
      </c>
      <c r="D150" s="13">
        <v>0</v>
      </c>
      <c r="E150" s="13">
        <v>8</v>
      </c>
      <c r="F150" s="13">
        <v>5</v>
      </c>
      <c r="G150" s="13">
        <v>3</v>
      </c>
      <c r="H150" s="115">
        <v>2</v>
      </c>
      <c r="I150" s="115">
        <v>0</v>
      </c>
      <c r="J150" s="115">
        <v>2</v>
      </c>
      <c r="K150" s="115"/>
      <c r="L150" s="115"/>
      <c r="M150" s="115"/>
      <c r="N150" s="115"/>
      <c r="O150" s="115"/>
      <c r="P150" s="115"/>
      <c r="Q150" s="115"/>
      <c r="R150" s="115"/>
      <c r="S150" s="115"/>
      <c r="T150" s="115">
        <v>2</v>
      </c>
      <c r="U150" s="115">
        <v>0</v>
      </c>
      <c r="V150" s="115">
        <v>2</v>
      </c>
      <c r="W150" s="115"/>
      <c r="X150" s="115"/>
      <c r="Y150" s="115"/>
      <c r="Z150" s="115">
        <v>0</v>
      </c>
      <c r="AA150" s="115">
        <v>0</v>
      </c>
      <c r="AB150" s="115">
        <v>0</v>
      </c>
      <c r="AC150" s="115">
        <v>4</v>
      </c>
      <c r="AD150" s="115">
        <v>0</v>
      </c>
      <c r="AE150" s="115">
        <v>4</v>
      </c>
      <c r="AF150" s="115">
        <v>0</v>
      </c>
      <c r="AG150" s="115">
        <v>0</v>
      </c>
      <c r="AH150" s="115">
        <v>0</v>
      </c>
      <c r="AI150" s="115"/>
      <c r="AJ150" s="13"/>
      <c r="AK150" s="13"/>
    </row>
    <row r="151" spans="1:37" ht="13.5" thickBot="1" x14ac:dyDescent="0.25">
      <c r="A151" s="21" t="str">
        <f>VLOOKUP(B151,'Analyse gebruik'!P$4:P$593,1,FALSE)</f>
        <v>HIN-B</v>
      </c>
      <c r="B151" s="1" t="s">
        <v>679</v>
      </c>
      <c r="C151" s="13">
        <v>5</v>
      </c>
      <c r="D151" s="13">
        <v>2</v>
      </c>
      <c r="E151" s="13">
        <v>3</v>
      </c>
      <c r="F151" s="13">
        <v>6</v>
      </c>
      <c r="G151" s="13">
        <v>3</v>
      </c>
      <c r="H151" s="115">
        <v>0</v>
      </c>
      <c r="I151" s="115">
        <v>0</v>
      </c>
      <c r="J151" s="115">
        <v>0</v>
      </c>
      <c r="K151" s="115"/>
      <c r="L151" s="115"/>
      <c r="M151" s="115"/>
      <c r="N151" s="115"/>
      <c r="O151" s="115"/>
      <c r="P151" s="115"/>
      <c r="Q151" s="115"/>
      <c r="R151" s="115"/>
      <c r="S151" s="115"/>
      <c r="T151" s="115">
        <v>0</v>
      </c>
      <c r="U151" s="115">
        <v>0</v>
      </c>
      <c r="V151" s="115">
        <v>0</v>
      </c>
      <c r="W151" s="115"/>
      <c r="X151" s="115"/>
      <c r="Y151" s="115"/>
      <c r="Z151" s="115">
        <v>0</v>
      </c>
      <c r="AA151" s="115">
        <v>0</v>
      </c>
      <c r="AB151" s="115">
        <v>0</v>
      </c>
      <c r="AC151" s="115">
        <v>1</v>
      </c>
      <c r="AD151" s="115">
        <v>1</v>
      </c>
      <c r="AE151" s="115">
        <v>0</v>
      </c>
      <c r="AF151" s="115">
        <v>2</v>
      </c>
      <c r="AG151" s="13">
        <v>1</v>
      </c>
      <c r="AH151" s="13">
        <v>1</v>
      </c>
      <c r="AI151" s="115">
        <v>2</v>
      </c>
      <c r="AJ151" s="115">
        <v>0</v>
      </c>
      <c r="AK151" s="115">
        <v>2</v>
      </c>
    </row>
    <row r="152" spans="1:37" ht="13.5" thickBot="1" x14ac:dyDescent="0.25">
      <c r="A152" s="21" t="str">
        <f>VLOOKUP(B152,'Analyse gebruik'!P$4:P$593,1,FALSE)</f>
        <v>HON-B</v>
      </c>
      <c r="B152" s="1" t="s">
        <v>60</v>
      </c>
      <c r="C152" s="13">
        <v>29</v>
      </c>
      <c r="D152" s="13">
        <v>2</v>
      </c>
      <c r="E152" s="13">
        <v>27</v>
      </c>
      <c r="F152" s="13">
        <v>6</v>
      </c>
      <c r="G152" s="13">
        <v>2</v>
      </c>
      <c r="H152" s="115">
        <v>0</v>
      </c>
      <c r="I152" s="115">
        <v>0</v>
      </c>
      <c r="J152" s="115">
        <v>0</v>
      </c>
      <c r="K152" s="115">
        <v>10</v>
      </c>
      <c r="L152" s="115">
        <v>1</v>
      </c>
      <c r="M152" s="115">
        <v>9</v>
      </c>
      <c r="N152" s="115"/>
      <c r="O152" s="115"/>
      <c r="P152" s="115"/>
      <c r="Q152" s="115"/>
      <c r="R152" s="115"/>
      <c r="S152" s="115"/>
      <c r="T152" s="115">
        <v>0</v>
      </c>
      <c r="U152" s="115">
        <v>0</v>
      </c>
      <c r="V152" s="115">
        <v>0</v>
      </c>
      <c r="W152" s="115"/>
      <c r="X152" s="115"/>
      <c r="Y152" s="115"/>
      <c r="Z152" s="115">
        <v>0</v>
      </c>
      <c r="AA152" s="115">
        <v>0</v>
      </c>
      <c r="AB152" s="115">
        <v>0</v>
      </c>
      <c r="AC152" s="115">
        <v>0</v>
      </c>
      <c r="AD152" s="115">
        <v>0</v>
      </c>
      <c r="AE152" s="115">
        <v>0</v>
      </c>
      <c r="AF152" s="115">
        <v>19</v>
      </c>
      <c r="AG152" s="13">
        <v>1</v>
      </c>
      <c r="AH152" s="13">
        <v>18</v>
      </c>
      <c r="AI152" s="115"/>
      <c r="AJ152" s="115"/>
      <c r="AK152" s="115"/>
    </row>
    <row r="153" spans="1:37" ht="13.5" thickBot="1" x14ac:dyDescent="0.25">
      <c r="A153" s="21" t="str">
        <f>VLOOKUP(B153,'Analyse gebruik'!P$4:P$593,1,FALSE)</f>
        <v>HOVD-B</v>
      </c>
      <c r="B153" s="1" t="s">
        <v>454</v>
      </c>
      <c r="C153" s="13">
        <v>140</v>
      </c>
      <c r="D153" s="13">
        <v>62</v>
      </c>
      <c r="E153" s="13">
        <v>78</v>
      </c>
      <c r="F153" s="13">
        <v>10</v>
      </c>
      <c r="G153" s="13">
        <v>10</v>
      </c>
      <c r="H153" s="115">
        <v>9</v>
      </c>
      <c r="I153" s="115">
        <v>3</v>
      </c>
      <c r="J153" s="115">
        <v>6</v>
      </c>
      <c r="K153" s="115">
        <v>17</v>
      </c>
      <c r="L153" s="115">
        <v>3</v>
      </c>
      <c r="M153" s="115">
        <v>14</v>
      </c>
      <c r="N153" s="115">
        <v>6</v>
      </c>
      <c r="O153" s="115">
        <v>3</v>
      </c>
      <c r="P153" s="115">
        <v>3</v>
      </c>
      <c r="Q153" s="115">
        <v>9</v>
      </c>
      <c r="R153" s="115">
        <v>3</v>
      </c>
      <c r="S153" s="115">
        <v>6</v>
      </c>
      <c r="T153" s="115">
        <v>27</v>
      </c>
      <c r="U153" s="115">
        <v>5</v>
      </c>
      <c r="V153" s="115">
        <v>22</v>
      </c>
      <c r="W153" s="115">
        <v>10</v>
      </c>
      <c r="X153" s="115">
        <v>9</v>
      </c>
      <c r="Y153" s="115">
        <v>1</v>
      </c>
      <c r="Z153" s="115">
        <v>10</v>
      </c>
      <c r="AA153" s="115">
        <v>6</v>
      </c>
      <c r="AB153" s="115">
        <v>4</v>
      </c>
      <c r="AC153" s="115">
        <v>29</v>
      </c>
      <c r="AD153" s="115">
        <v>22</v>
      </c>
      <c r="AE153" s="115">
        <v>7</v>
      </c>
      <c r="AF153" s="115">
        <v>18</v>
      </c>
      <c r="AG153" s="13">
        <v>3</v>
      </c>
      <c r="AH153" s="13">
        <v>15</v>
      </c>
      <c r="AI153" s="115">
        <v>5</v>
      </c>
      <c r="AJ153" s="115">
        <v>5</v>
      </c>
      <c r="AK153" s="115">
        <v>0</v>
      </c>
    </row>
    <row r="154" spans="1:37" ht="13.5" thickBot="1" x14ac:dyDescent="0.25">
      <c r="A154" s="21" t="str">
        <f>VLOOKUP(B154,'Analyse gebruik'!P$4:P$593,1,FALSE)</f>
        <v>HOVD-HB</v>
      </c>
      <c r="B154" s="1" t="s">
        <v>393</v>
      </c>
      <c r="C154" s="13">
        <v>2</v>
      </c>
      <c r="D154" s="13">
        <v>2</v>
      </c>
      <c r="E154" s="13">
        <v>0</v>
      </c>
      <c r="F154" s="13">
        <v>5</v>
      </c>
      <c r="G154" s="13">
        <v>1</v>
      </c>
      <c r="H154" s="115">
        <v>0</v>
      </c>
      <c r="I154" s="115">
        <v>0</v>
      </c>
      <c r="J154" s="115">
        <v>0</v>
      </c>
      <c r="K154" s="115"/>
      <c r="L154" s="115"/>
      <c r="M154" s="115"/>
      <c r="N154" s="115"/>
      <c r="O154" s="115"/>
      <c r="P154" s="115"/>
      <c r="Q154" s="115"/>
      <c r="R154" s="115"/>
      <c r="S154" s="115"/>
      <c r="T154" s="115">
        <v>0</v>
      </c>
      <c r="U154" s="115">
        <v>0</v>
      </c>
      <c r="V154" s="115">
        <v>0</v>
      </c>
      <c r="W154" s="115"/>
      <c r="X154" s="115"/>
      <c r="Y154" s="115"/>
      <c r="Z154" s="115">
        <v>0</v>
      </c>
      <c r="AA154" s="115">
        <v>0</v>
      </c>
      <c r="AB154" s="115">
        <v>0</v>
      </c>
      <c r="AC154" s="115">
        <v>0</v>
      </c>
      <c r="AD154" s="115">
        <v>0</v>
      </c>
      <c r="AE154" s="115">
        <v>0</v>
      </c>
      <c r="AF154" s="115">
        <v>2</v>
      </c>
      <c r="AG154" s="115">
        <v>2</v>
      </c>
      <c r="AH154" s="115">
        <v>0</v>
      </c>
      <c r="AI154" s="115"/>
      <c r="AJ154" s="13"/>
      <c r="AK154" s="13"/>
    </row>
    <row r="155" spans="1:37" ht="13.5" thickBot="1" x14ac:dyDescent="0.25">
      <c r="A155" s="21" t="str">
        <f>VLOOKUP(B155,'Analyse gebruik'!P$4:P$593,1,FALSE)</f>
        <v>HOVD-NA</v>
      </c>
      <c r="B155" s="1" t="s">
        <v>1002</v>
      </c>
      <c r="C155" s="13">
        <v>23</v>
      </c>
      <c r="D155" s="13">
        <v>0</v>
      </c>
      <c r="E155" s="13">
        <v>23</v>
      </c>
      <c r="F155" s="13">
        <v>5</v>
      </c>
      <c r="G155" s="13">
        <v>1</v>
      </c>
      <c r="H155" s="115">
        <v>0</v>
      </c>
      <c r="I155" s="115">
        <v>0</v>
      </c>
      <c r="J155" s="115">
        <v>0</v>
      </c>
      <c r="K155" s="115"/>
      <c r="L155" s="115"/>
      <c r="M155" s="115"/>
      <c r="N155" s="115"/>
      <c r="O155" s="115"/>
      <c r="P155" s="115"/>
      <c r="Q155" s="115"/>
      <c r="R155" s="115"/>
      <c r="S155" s="115"/>
      <c r="T155" s="115">
        <v>0</v>
      </c>
      <c r="U155" s="115">
        <v>0</v>
      </c>
      <c r="V155" s="115">
        <v>0</v>
      </c>
      <c r="W155" s="115"/>
      <c r="X155" s="115"/>
      <c r="Y155" s="115"/>
      <c r="Z155" s="115">
        <v>0</v>
      </c>
      <c r="AA155" s="115">
        <v>0</v>
      </c>
      <c r="AB155" s="115">
        <v>0</v>
      </c>
      <c r="AC155" s="115">
        <v>23</v>
      </c>
      <c r="AD155" s="115">
        <v>0</v>
      </c>
      <c r="AE155" s="115">
        <v>23</v>
      </c>
      <c r="AF155" s="115">
        <v>0</v>
      </c>
      <c r="AG155" s="13">
        <v>0</v>
      </c>
      <c r="AH155" s="13">
        <v>0</v>
      </c>
      <c r="AI155" s="115"/>
      <c r="AJ155" s="115"/>
      <c r="AK155" s="115"/>
    </row>
    <row r="156" spans="1:37" ht="13.5" thickBot="1" x14ac:dyDescent="0.25">
      <c r="A156" s="21" t="str">
        <f>VLOOKUP(B156,'Analyse gebruik'!P$4:P$593,1,FALSE)</f>
        <v>HOVD-NO</v>
      </c>
      <c r="B156" s="1" t="s">
        <v>278</v>
      </c>
      <c r="C156" s="13">
        <v>30</v>
      </c>
      <c r="D156" s="13">
        <v>0</v>
      </c>
      <c r="E156" s="13">
        <v>30</v>
      </c>
      <c r="F156" s="13">
        <v>6</v>
      </c>
      <c r="G156" s="13">
        <v>4</v>
      </c>
      <c r="H156" s="115">
        <v>0</v>
      </c>
      <c r="I156" s="115">
        <v>0</v>
      </c>
      <c r="J156" s="115">
        <v>0</v>
      </c>
      <c r="K156" s="115"/>
      <c r="L156" s="13"/>
      <c r="M156" s="13"/>
      <c r="N156" s="115">
        <v>4</v>
      </c>
      <c r="O156" s="13">
        <v>0</v>
      </c>
      <c r="P156" s="13">
        <v>4</v>
      </c>
      <c r="Q156" s="115"/>
      <c r="R156" s="115"/>
      <c r="S156" s="115"/>
      <c r="T156" s="115">
        <v>0</v>
      </c>
      <c r="U156" s="115">
        <v>0</v>
      </c>
      <c r="V156" s="115">
        <v>0</v>
      </c>
      <c r="W156" s="115"/>
      <c r="X156" s="115"/>
      <c r="Y156" s="115"/>
      <c r="Z156" s="115">
        <v>7</v>
      </c>
      <c r="AA156" s="13">
        <v>0</v>
      </c>
      <c r="AB156" s="13">
        <v>7</v>
      </c>
      <c r="AC156" s="115">
        <v>18</v>
      </c>
      <c r="AD156" s="115">
        <v>0</v>
      </c>
      <c r="AE156" s="115">
        <v>18</v>
      </c>
      <c r="AF156" s="115">
        <v>1</v>
      </c>
      <c r="AG156" s="13">
        <v>0</v>
      </c>
      <c r="AH156" s="13">
        <v>1</v>
      </c>
      <c r="AI156" s="115"/>
      <c r="AJ156" s="13"/>
      <c r="AK156" s="13"/>
    </row>
    <row r="157" spans="1:37" ht="13.5" thickBot="1" x14ac:dyDescent="0.25">
      <c r="A157" s="21" t="str">
        <f>VLOOKUP(B157,'Analyse gebruik'!P$4:P$593,1,FALSE)</f>
        <v>HV</v>
      </c>
      <c r="B157" s="1" t="s">
        <v>203</v>
      </c>
      <c r="C157" s="13">
        <v>210</v>
      </c>
      <c r="D157" s="13">
        <v>84</v>
      </c>
      <c r="E157" s="13">
        <v>126</v>
      </c>
      <c r="F157" s="13">
        <v>10</v>
      </c>
      <c r="G157" s="13">
        <v>10</v>
      </c>
      <c r="H157" s="115">
        <v>10</v>
      </c>
      <c r="I157" s="115">
        <v>0</v>
      </c>
      <c r="J157" s="115">
        <v>10</v>
      </c>
      <c r="K157" s="115">
        <v>16</v>
      </c>
      <c r="L157" s="115">
        <v>6</v>
      </c>
      <c r="M157" s="115">
        <v>10</v>
      </c>
      <c r="N157" s="115">
        <v>16</v>
      </c>
      <c r="O157" s="13">
        <v>10</v>
      </c>
      <c r="P157" s="13">
        <v>6</v>
      </c>
      <c r="Q157" s="115">
        <v>28</v>
      </c>
      <c r="R157" s="115">
        <v>16</v>
      </c>
      <c r="S157" s="115">
        <v>12</v>
      </c>
      <c r="T157" s="115">
        <v>12</v>
      </c>
      <c r="U157" s="115">
        <v>1</v>
      </c>
      <c r="V157" s="115">
        <v>11</v>
      </c>
      <c r="W157" s="115">
        <v>16</v>
      </c>
      <c r="X157" s="115">
        <v>3</v>
      </c>
      <c r="Y157" s="115">
        <v>13</v>
      </c>
      <c r="Z157" s="115">
        <v>21</v>
      </c>
      <c r="AA157" s="115">
        <v>15</v>
      </c>
      <c r="AB157" s="115">
        <v>6</v>
      </c>
      <c r="AC157" s="115">
        <v>40</v>
      </c>
      <c r="AD157" s="115">
        <v>23</v>
      </c>
      <c r="AE157" s="115">
        <v>17</v>
      </c>
      <c r="AF157" s="115">
        <v>26</v>
      </c>
      <c r="AG157" s="13">
        <v>5</v>
      </c>
      <c r="AH157" s="13">
        <v>21</v>
      </c>
      <c r="AI157" s="115">
        <v>25</v>
      </c>
      <c r="AJ157" s="13">
        <v>5</v>
      </c>
      <c r="AK157" s="13">
        <v>20</v>
      </c>
    </row>
    <row r="158" spans="1:37" ht="13.5" thickBot="1" x14ac:dyDescent="0.25">
      <c r="A158" s="21" t="str">
        <f>VLOOKUP(B158,'Analyse gebruik'!P$4:P$593,1,FALSE)</f>
        <v>HVA</v>
      </c>
      <c r="B158" s="1" t="s">
        <v>207</v>
      </c>
      <c r="C158" s="13">
        <v>4</v>
      </c>
      <c r="D158" s="13">
        <v>4</v>
      </c>
      <c r="E158" s="13">
        <v>0</v>
      </c>
      <c r="F158" s="13">
        <v>6</v>
      </c>
      <c r="G158" s="13">
        <v>1</v>
      </c>
      <c r="H158" s="115">
        <v>0</v>
      </c>
      <c r="I158" s="115">
        <v>0</v>
      </c>
      <c r="J158" s="115">
        <v>0</v>
      </c>
      <c r="K158" s="115"/>
      <c r="L158" s="13"/>
      <c r="M158" s="13"/>
      <c r="N158" s="115"/>
      <c r="O158" s="13"/>
      <c r="P158" s="13"/>
      <c r="Q158" s="115"/>
      <c r="R158" s="115"/>
      <c r="S158" s="115"/>
      <c r="T158" s="115">
        <v>0</v>
      </c>
      <c r="U158" s="115">
        <v>0</v>
      </c>
      <c r="V158" s="115">
        <v>0</v>
      </c>
      <c r="W158" s="115">
        <v>4</v>
      </c>
      <c r="X158" s="115">
        <v>4</v>
      </c>
      <c r="Y158" s="115">
        <v>0</v>
      </c>
      <c r="Z158" s="115">
        <v>0</v>
      </c>
      <c r="AA158" s="13">
        <v>0</v>
      </c>
      <c r="AB158" s="13">
        <v>0</v>
      </c>
      <c r="AC158" s="115">
        <v>0</v>
      </c>
      <c r="AD158" s="115">
        <v>0</v>
      </c>
      <c r="AE158" s="115">
        <v>0</v>
      </c>
      <c r="AF158" s="115">
        <v>0</v>
      </c>
      <c r="AG158" s="13">
        <v>0</v>
      </c>
      <c r="AH158" s="13">
        <v>0</v>
      </c>
      <c r="AI158" s="115"/>
      <c r="AJ158" s="115"/>
      <c r="AK158" s="115"/>
    </row>
    <row r="159" spans="1:37" ht="13.5" thickBot="1" x14ac:dyDescent="0.25">
      <c r="A159" s="21" t="str">
        <f>VLOOKUP(B159,'Analyse gebruik'!P$4:P$593,1,FALSE)</f>
        <v>HV-BB</v>
      </c>
      <c r="B159" s="1" t="s">
        <v>384</v>
      </c>
      <c r="C159" s="13">
        <v>4</v>
      </c>
      <c r="D159" s="13">
        <v>3</v>
      </c>
      <c r="E159" s="13">
        <v>1</v>
      </c>
      <c r="F159" s="13">
        <v>6</v>
      </c>
      <c r="G159" s="13">
        <v>2</v>
      </c>
      <c r="H159" s="115">
        <v>0</v>
      </c>
      <c r="I159" s="115">
        <v>0</v>
      </c>
      <c r="J159" s="115">
        <v>0</v>
      </c>
      <c r="K159" s="115"/>
      <c r="L159" s="115"/>
      <c r="M159" s="115"/>
      <c r="N159" s="115"/>
      <c r="O159" s="115"/>
      <c r="P159" s="115"/>
      <c r="Q159" s="115"/>
      <c r="R159" s="115"/>
      <c r="S159" s="115"/>
      <c r="T159" s="115">
        <v>3</v>
      </c>
      <c r="U159" s="115">
        <v>2</v>
      </c>
      <c r="V159" s="115">
        <v>1</v>
      </c>
      <c r="W159" s="115"/>
      <c r="X159" s="115"/>
      <c r="Y159" s="115"/>
      <c r="Z159" s="115">
        <v>0</v>
      </c>
      <c r="AA159" s="115">
        <v>0</v>
      </c>
      <c r="AB159" s="115">
        <v>0</v>
      </c>
      <c r="AC159" s="115">
        <v>0</v>
      </c>
      <c r="AD159" s="115">
        <v>0</v>
      </c>
      <c r="AE159" s="115">
        <v>0</v>
      </c>
      <c r="AF159" s="115">
        <v>0</v>
      </c>
      <c r="AG159" s="115">
        <v>0</v>
      </c>
      <c r="AH159" s="115">
        <v>0</v>
      </c>
      <c r="AI159" s="115">
        <v>1</v>
      </c>
      <c r="AJ159" s="13">
        <v>1</v>
      </c>
      <c r="AK159" s="13">
        <v>0</v>
      </c>
    </row>
    <row r="160" spans="1:37" ht="13.5" thickBot="1" x14ac:dyDescent="0.25">
      <c r="A160" s="21" t="str">
        <f>VLOOKUP(B160,'Analyse gebruik'!P$4:P$593,1,FALSE)</f>
        <v>HVH</v>
      </c>
      <c r="B160" s="1" t="s">
        <v>206</v>
      </c>
      <c r="C160" s="13">
        <v>7</v>
      </c>
      <c r="D160" s="13">
        <v>6</v>
      </c>
      <c r="E160" s="13">
        <v>1</v>
      </c>
      <c r="F160" s="13">
        <v>9</v>
      </c>
      <c r="G160" s="13">
        <v>4</v>
      </c>
      <c r="H160" s="115">
        <v>0</v>
      </c>
      <c r="I160" s="115">
        <v>0</v>
      </c>
      <c r="J160" s="115">
        <v>0</v>
      </c>
      <c r="K160" s="115">
        <v>2</v>
      </c>
      <c r="L160" s="115">
        <v>2</v>
      </c>
      <c r="M160" s="115">
        <v>0</v>
      </c>
      <c r="N160" s="115"/>
      <c r="O160" s="115"/>
      <c r="P160" s="115"/>
      <c r="Q160" s="115">
        <v>0</v>
      </c>
      <c r="R160" s="115">
        <v>0</v>
      </c>
      <c r="S160" s="115">
        <v>0</v>
      </c>
      <c r="T160" s="115">
        <v>2</v>
      </c>
      <c r="U160" s="115">
        <v>2</v>
      </c>
      <c r="V160" s="115">
        <v>0</v>
      </c>
      <c r="W160" s="115">
        <v>1</v>
      </c>
      <c r="X160" s="115">
        <v>1</v>
      </c>
      <c r="Y160" s="115">
        <v>0</v>
      </c>
      <c r="Z160" s="115">
        <v>0</v>
      </c>
      <c r="AA160" s="115">
        <v>0</v>
      </c>
      <c r="AB160" s="115">
        <v>0</v>
      </c>
      <c r="AC160" s="115">
        <v>0</v>
      </c>
      <c r="AD160" s="115">
        <v>0</v>
      </c>
      <c r="AE160" s="115">
        <v>0</v>
      </c>
      <c r="AF160" s="115">
        <v>0</v>
      </c>
      <c r="AG160" s="13">
        <v>0</v>
      </c>
      <c r="AH160" s="13">
        <v>0</v>
      </c>
      <c r="AI160" s="115">
        <v>2</v>
      </c>
      <c r="AJ160" s="115">
        <v>1</v>
      </c>
      <c r="AK160" s="115">
        <v>1</v>
      </c>
    </row>
    <row r="161" spans="1:37" ht="13.5" thickBot="1" x14ac:dyDescent="0.25">
      <c r="A161" s="21" t="str">
        <f>VLOOKUP(B161,'Analyse gebruik'!P$4:P$593,1,FALSE)</f>
        <v>HVH-SAM</v>
      </c>
      <c r="B161" s="1" t="s">
        <v>396</v>
      </c>
      <c r="C161" s="13">
        <v>1</v>
      </c>
      <c r="D161" s="13">
        <v>1</v>
      </c>
      <c r="E161" s="13">
        <v>0</v>
      </c>
      <c r="F161" s="13">
        <v>5</v>
      </c>
      <c r="G161" s="13">
        <v>1</v>
      </c>
      <c r="H161" s="115">
        <v>0</v>
      </c>
      <c r="I161" s="115">
        <v>0</v>
      </c>
      <c r="J161" s="115">
        <v>0</v>
      </c>
      <c r="K161" s="115"/>
      <c r="L161" s="115"/>
      <c r="M161" s="115"/>
      <c r="N161" s="115"/>
      <c r="O161" s="115"/>
      <c r="P161" s="115"/>
      <c r="Q161" s="115"/>
      <c r="R161" s="115"/>
      <c r="S161" s="115"/>
      <c r="T161" s="115">
        <v>1</v>
      </c>
      <c r="U161" s="115">
        <v>1</v>
      </c>
      <c r="V161" s="115">
        <v>0</v>
      </c>
      <c r="W161" s="115"/>
      <c r="X161" s="115"/>
      <c r="Y161" s="115"/>
      <c r="Z161" s="115">
        <v>0</v>
      </c>
      <c r="AA161" s="115">
        <v>0</v>
      </c>
      <c r="AB161" s="115">
        <v>0</v>
      </c>
      <c r="AC161" s="115">
        <v>0</v>
      </c>
      <c r="AD161" s="115">
        <v>0</v>
      </c>
      <c r="AE161" s="115">
        <v>0</v>
      </c>
      <c r="AF161" s="115">
        <v>0</v>
      </c>
      <c r="AG161" s="13">
        <v>0</v>
      </c>
      <c r="AH161" s="13">
        <v>0</v>
      </c>
      <c r="AI161" s="115"/>
      <c r="AJ161" s="115"/>
      <c r="AK161" s="115"/>
    </row>
    <row r="162" spans="1:37" ht="13.5" thickBot="1" x14ac:dyDescent="0.25">
      <c r="A162" s="21" t="str">
        <f>VLOOKUP(B162,'Analyse gebruik'!P$4:P$593,1,FALSE)</f>
        <v>HV-KR</v>
      </c>
      <c r="B162" s="1" t="s">
        <v>205</v>
      </c>
      <c r="C162" s="13">
        <v>93</v>
      </c>
      <c r="D162" s="13">
        <v>84</v>
      </c>
      <c r="E162" s="13">
        <v>9</v>
      </c>
      <c r="F162" s="13">
        <v>10</v>
      </c>
      <c r="G162" s="13">
        <v>10</v>
      </c>
      <c r="H162" s="115">
        <v>10</v>
      </c>
      <c r="I162" s="115">
        <v>10</v>
      </c>
      <c r="J162" s="115">
        <v>0</v>
      </c>
      <c r="K162" s="115">
        <v>6</v>
      </c>
      <c r="L162" s="115">
        <v>3</v>
      </c>
      <c r="M162" s="115">
        <v>3</v>
      </c>
      <c r="N162" s="115">
        <v>5</v>
      </c>
      <c r="O162" s="115">
        <v>5</v>
      </c>
      <c r="P162" s="115">
        <v>0</v>
      </c>
      <c r="Q162" s="115">
        <v>10</v>
      </c>
      <c r="R162" s="115">
        <v>9</v>
      </c>
      <c r="S162" s="115">
        <v>1</v>
      </c>
      <c r="T162" s="115">
        <v>10</v>
      </c>
      <c r="U162" s="115">
        <v>10</v>
      </c>
      <c r="V162" s="115">
        <v>0</v>
      </c>
      <c r="W162" s="115">
        <v>10</v>
      </c>
      <c r="X162" s="115">
        <v>9</v>
      </c>
      <c r="Y162" s="115">
        <v>1</v>
      </c>
      <c r="Z162" s="115">
        <v>4</v>
      </c>
      <c r="AA162" s="115">
        <v>4</v>
      </c>
      <c r="AB162" s="115">
        <v>0</v>
      </c>
      <c r="AC162" s="115">
        <v>16</v>
      </c>
      <c r="AD162" s="115">
        <v>13</v>
      </c>
      <c r="AE162" s="115">
        <v>3</v>
      </c>
      <c r="AF162" s="115">
        <v>7</v>
      </c>
      <c r="AG162" s="115">
        <v>7</v>
      </c>
      <c r="AH162" s="115">
        <v>0</v>
      </c>
      <c r="AI162" s="115">
        <v>15</v>
      </c>
      <c r="AJ162" s="13">
        <v>14</v>
      </c>
      <c r="AK162" s="13">
        <v>1</v>
      </c>
    </row>
    <row r="163" spans="1:37" ht="13.5" thickBot="1" x14ac:dyDescent="0.25">
      <c r="A163" s="21" t="str">
        <f>VLOOKUP(B163,'Analyse gebruik'!P$4:P$593,1,FALSE)</f>
        <v>HV-NA</v>
      </c>
      <c r="B163" s="1" t="s">
        <v>984</v>
      </c>
      <c r="C163" s="13">
        <v>27</v>
      </c>
      <c r="D163" s="13">
        <v>0</v>
      </c>
      <c r="E163" s="13">
        <v>27</v>
      </c>
      <c r="F163" s="13">
        <v>5</v>
      </c>
      <c r="G163" s="13">
        <v>2</v>
      </c>
      <c r="H163" s="115">
        <v>0</v>
      </c>
      <c r="I163" s="115">
        <v>0</v>
      </c>
      <c r="J163" s="115">
        <v>0</v>
      </c>
      <c r="K163" s="115"/>
      <c r="L163" s="115"/>
      <c r="M163" s="115"/>
      <c r="N163" s="115"/>
      <c r="O163" s="115"/>
      <c r="P163" s="115"/>
      <c r="Q163" s="115"/>
      <c r="R163" s="115"/>
      <c r="S163" s="115"/>
      <c r="T163" s="115">
        <v>0</v>
      </c>
      <c r="U163" s="115">
        <v>0</v>
      </c>
      <c r="V163" s="115">
        <v>0</v>
      </c>
      <c r="W163" s="115"/>
      <c r="X163" s="115"/>
      <c r="Y163" s="115"/>
      <c r="Z163" s="115">
        <v>2</v>
      </c>
      <c r="AA163" s="115">
        <v>0</v>
      </c>
      <c r="AB163" s="115">
        <v>2</v>
      </c>
      <c r="AC163" s="115">
        <v>25</v>
      </c>
      <c r="AD163" s="115">
        <v>0</v>
      </c>
      <c r="AE163" s="115">
        <v>25</v>
      </c>
      <c r="AF163" s="115">
        <v>0</v>
      </c>
      <c r="AG163" s="13">
        <v>0</v>
      </c>
      <c r="AH163" s="13">
        <v>0</v>
      </c>
      <c r="AI163" s="115"/>
      <c r="AJ163" s="115"/>
      <c r="AK163" s="115"/>
    </row>
    <row r="164" spans="1:37" ht="13.5" thickBot="1" x14ac:dyDescent="0.25">
      <c r="A164" s="21" t="str">
        <f>VLOOKUP(B164,'Analyse gebruik'!P$4:P$593,1,FALSE)</f>
        <v>HV-NO</v>
      </c>
      <c r="B164" s="1" t="s">
        <v>281</v>
      </c>
      <c r="C164" s="13">
        <v>117</v>
      </c>
      <c r="D164" s="13">
        <v>0</v>
      </c>
      <c r="E164" s="13">
        <v>117</v>
      </c>
      <c r="F164" s="13">
        <v>8</v>
      </c>
      <c r="G164" s="13">
        <v>8</v>
      </c>
      <c r="H164" s="115">
        <v>10</v>
      </c>
      <c r="I164" s="115">
        <v>0</v>
      </c>
      <c r="J164" s="115">
        <v>10</v>
      </c>
      <c r="K164" s="115">
        <v>11</v>
      </c>
      <c r="L164" s="115">
        <v>0</v>
      </c>
      <c r="M164" s="115">
        <v>11</v>
      </c>
      <c r="N164" s="115"/>
      <c r="O164" s="115"/>
      <c r="P164" s="115"/>
      <c r="Q164" s="115">
        <v>23</v>
      </c>
      <c r="R164" s="115">
        <v>0</v>
      </c>
      <c r="S164" s="115">
        <v>23</v>
      </c>
      <c r="T164" s="115">
        <v>11</v>
      </c>
      <c r="U164" s="115">
        <v>0</v>
      </c>
      <c r="V164" s="115">
        <v>11</v>
      </c>
      <c r="W164" s="115"/>
      <c r="X164" s="115"/>
      <c r="Y164" s="115"/>
      <c r="Z164" s="115">
        <v>15</v>
      </c>
      <c r="AA164" s="115">
        <v>0</v>
      </c>
      <c r="AB164" s="115">
        <v>15</v>
      </c>
      <c r="AC164" s="115">
        <v>21</v>
      </c>
      <c r="AD164" s="115">
        <v>0</v>
      </c>
      <c r="AE164" s="115">
        <v>21</v>
      </c>
      <c r="AF164" s="115">
        <v>9</v>
      </c>
      <c r="AG164" s="13">
        <v>0</v>
      </c>
      <c r="AH164" s="13">
        <v>9</v>
      </c>
      <c r="AI164" s="115">
        <v>17</v>
      </c>
      <c r="AJ164" s="115">
        <v>0</v>
      </c>
      <c r="AK164" s="115">
        <v>17</v>
      </c>
    </row>
    <row r="165" spans="1:37" ht="13.5" thickBot="1" x14ac:dyDescent="0.25">
      <c r="A165" s="21" t="str">
        <f>VLOOKUP(B165,'Analyse gebruik'!P$4:P$593,1,FALSE)</f>
        <v>HV-PLB</v>
      </c>
      <c r="B165" s="1" t="s">
        <v>302</v>
      </c>
      <c r="C165" s="13">
        <v>2</v>
      </c>
      <c r="D165" s="13">
        <v>0</v>
      </c>
      <c r="E165" s="13">
        <v>2</v>
      </c>
      <c r="F165" s="13">
        <v>5</v>
      </c>
      <c r="G165" s="13">
        <v>1</v>
      </c>
      <c r="H165" s="115">
        <v>0</v>
      </c>
      <c r="I165" s="115">
        <v>0</v>
      </c>
      <c r="J165" s="115">
        <v>0</v>
      </c>
      <c r="K165" s="115"/>
      <c r="L165" s="115"/>
      <c r="M165" s="115"/>
      <c r="N165" s="115"/>
      <c r="O165" s="115"/>
      <c r="P165" s="115"/>
      <c r="Q165" s="115"/>
      <c r="R165" s="115"/>
      <c r="S165" s="115"/>
      <c r="T165" s="115">
        <v>0</v>
      </c>
      <c r="U165" s="115">
        <v>0</v>
      </c>
      <c r="V165" s="115">
        <v>0</v>
      </c>
      <c r="W165" s="115"/>
      <c r="X165" s="115"/>
      <c r="Y165" s="115"/>
      <c r="Z165" s="115">
        <v>2</v>
      </c>
      <c r="AA165" s="115">
        <v>0</v>
      </c>
      <c r="AB165" s="115">
        <v>2</v>
      </c>
      <c r="AC165" s="115">
        <v>0</v>
      </c>
      <c r="AD165" s="115">
        <v>0</v>
      </c>
      <c r="AE165" s="115">
        <v>0</v>
      </c>
      <c r="AF165" s="115">
        <v>0</v>
      </c>
      <c r="AG165" s="13">
        <v>0</v>
      </c>
      <c r="AH165" s="13">
        <v>0</v>
      </c>
      <c r="AI165" s="115"/>
      <c r="AJ165" s="13"/>
      <c r="AK165" s="13"/>
    </row>
    <row r="166" spans="1:37" ht="13.5" thickBot="1" x14ac:dyDescent="0.25">
      <c r="A166" s="21" t="str">
        <f>VLOOKUP(B166,'Analyse gebruik'!P$4:P$593,1,FALSE)</f>
        <v>HV-PLG</v>
      </c>
      <c r="B166" s="1" t="s">
        <v>304</v>
      </c>
      <c r="C166" s="13">
        <v>1</v>
      </c>
      <c r="D166" s="13">
        <v>0</v>
      </c>
      <c r="E166" s="13">
        <v>1</v>
      </c>
      <c r="F166" s="13">
        <v>5</v>
      </c>
      <c r="G166" s="13">
        <v>1</v>
      </c>
      <c r="H166" s="115">
        <v>0</v>
      </c>
      <c r="I166" s="115">
        <v>0</v>
      </c>
      <c r="J166" s="115">
        <v>0</v>
      </c>
      <c r="K166" s="115"/>
      <c r="L166" s="115"/>
      <c r="M166" s="115"/>
      <c r="N166" s="115"/>
      <c r="O166" s="13"/>
      <c r="P166" s="13"/>
      <c r="Q166" s="115"/>
      <c r="R166" s="115"/>
      <c r="S166" s="115"/>
      <c r="T166" s="115">
        <v>0</v>
      </c>
      <c r="U166" s="115">
        <v>0</v>
      </c>
      <c r="V166" s="115">
        <v>0</v>
      </c>
      <c r="W166" s="115"/>
      <c r="X166" s="115"/>
      <c r="Y166" s="115"/>
      <c r="Z166" s="115">
        <v>1</v>
      </c>
      <c r="AA166" s="13">
        <v>0</v>
      </c>
      <c r="AB166" s="13">
        <v>1</v>
      </c>
      <c r="AC166" s="115">
        <v>0</v>
      </c>
      <c r="AD166" s="115">
        <v>0</v>
      </c>
      <c r="AE166" s="115">
        <v>0</v>
      </c>
      <c r="AF166" s="115">
        <v>0</v>
      </c>
      <c r="AG166" s="13">
        <v>0</v>
      </c>
      <c r="AH166" s="13">
        <v>0</v>
      </c>
      <c r="AI166" s="115"/>
      <c r="AJ166" s="13"/>
      <c r="AK166" s="13"/>
    </row>
    <row r="167" spans="1:37" ht="13.5" thickBot="1" x14ac:dyDescent="0.25">
      <c r="A167" s="21" t="str">
        <f>VLOOKUP(B167,'Analyse gebruik'!P$4:P$593,1,FALSE)</f>
        <v>HV-PLR</v>
      </c>
      <c r="B167" s="1" t="s">
        <v>310</v>
      </c>
      <c r="C167" s="13">
        <v>78</v>
      </c>
      <c r="D167" s="13">
        <v>0</v>
      </c>
      <c r="E167" s="13">
        <v>78</v>
      </c>
      <c r="F167" s="13">
        <v>8</v>
      </c>
      <c r="G167" s="13">
        <v>8</v>
      </c>
      <c r="H167" s="115">
        <v>5</v>
      </c>
      <c r="I167" s="115">
        <v>0</v>
      </c>
      <c r="J167" s="115">
        <v>5</v>
      </c>
      <c r="K167" s="115"/>
      <c r="L167" s="115"/>
      <c r="M167" s="115"/>
      <c r="N167" s="115">
        <v>8</v>
      </c>
      <c r="O167" s="115">
        <v>0</v>
      </c>
      <c r="P167" s="115">
        <v>8</v>
      </c>
      <c r="Q167" s="115"/>
      <c r="R167" s="115"/>
      <c r="S167" s="115"/>
      <c r="T167" s="115">
        <v>5</v>
      </c>
      <c r="U167" s="115">
        <v>0</v>
      </c>
      <c r="V167" s="115">
        <v>5</v>
      </c>
      <c r="W167" s="115">
        <v>9</v>
      </c>
      <c r="X167" s="115">
        <v>0</v>
      </c>
      <c r="Y167" s="115">
        <v>9</v>
      </c>
      <c r="Z167" s="115">
        <v>13</v>
      </c>
      <c r="AA167" s="115">
        <v>0</v>
      </c>
      <c r="AB167" s="115">
        <v>13</v>
      </c>
      <c r="AC167" s="115">
        <v>7</v>
      </c>
      <c r="AD167" s="115">
        <v>0</v>
      </c>
      <c r="AE167" s="115">
        <v>7</v>
      </c>
      <c r="AF167" s="115">
        <v>12</v>
      </c>
      <c r="AG167" s="115">
        <v>0</v>
      </c>
      <c r="AH167" s="115">
        <v>12</v>
      </c>
      <c r="AI167" s="115">
        <v>19</v>
      </c>
      <c r="AJ167" s="13">
        <v>0</v>
      </c>
      <c r="AK167" s="13">
        <v>19</v>
      </c>
    </row>
    <row r="168" spans="1:37" ht="13.5" thickBot="1" x14ac:dyDescent="0.25">
      <c r="A168" s="21" t="str">
        <f>VLOOKUP(B168,'Analyse gebruik'!P$4:P$593,1,FALSE)</f>
        <v>HVT</v>
      </c>
      <c r="B168" s="1" t="s">
        <v>204</v>
      </c>
      <c r="C168" s="13">
        <v>16</v>
      </c>
      <c r="D168" s="13">
        <v>10</v>
      </c>
      <c r="E168" s="13">
        <v>6</v>
      </c>
      <c r="F168" s="13">
        <v>8</v>
      </c>
      <c r="G168" s="13">
        <v>5</v>
      </c>
      <c r="H168" s="115">
        <v>0</v>
      </c>
      <c r="I168" s="115">
        <v>0</v>
      </c>
      <c r="J168" s="115">
        <v>0</v>
      </c>
      <c r="K168" s="115"/>
      <c r="L168" s="115"/>
      <c r="M168" s="115"/>
      <c r="N168" s="115">
        <v>7</v>
      </c>
      <c r="O168" s="115">
        <v>1</v>
      </c>
      <c r="P168" s="115">
        <v>6</v>
      </c>
      <c r="Q168" s="115">
        <v>3</v>
      </c>
      <c r="R168" s="115">
        <v>3</v>
      </c>
      <c r="S168" s="115">
        <v>0</v>
      </c>
      <c r="T168" s="115">
        <v>0</v>
      </c>
      <c r="U168" s="115">
        <v>0</v>
      </c>
      <c r="V168" s="115">
        <v>0</v>
      </c>
      <c r="W168" s="115"/>
      <c r="X168" s="115"/>
      <c r="Y168" s="115"/>
      <c r="Z168" s="115">
        <v>2</v>
      </c>
      <c r="AA168" s="115">
        <v>2</v>
      </c>
      <c r="AB168" s="115">
        <v>0</v>
      </c>
      <c r="AC168" s="115">
        <v>3</v>
      </c>
      <c r="AD168" s="115">
        <v>3</v>
      </c>
      <c r="AE168" s="115">
        <v>0</v>
      </c>
      <c r="AF168" s="115">
        <v>0</v>
      </c>
      <c r="AG168" s="115">
        <v>0</v>
      </c>
      <c r="AH168" s="115">
        <v>0</v>
      </c>
      <c r="AI168" s="115">
        <v>1</v>
      </c>
      <c r="AJ168" s="13">
        <v>1</v>
      </c>
      <c r="AK168" s="13">
        <v>0</v>
      </c>
    </row>
    <row r="169" spans="1:37" ht="13.5" thickBot="1" x14ac:dyDescent="0.25">
      <c r="A169" s="21" t="str">
        <f>VLOOKUP(B169,'Analyse gebruik'!P$4:P$593,1,FALSE)</f>
        <v>HW</v>
      </c>
      <c r="B169" s="1" t="s">
        <v>193</v>
      </c>
      <c r="C169" s="13">
        <v>177</v>
      </c>
      <c r="D169" s="13">
        <v>173</v>
      </c>
      <c r="E169" s="13">
        <v>4</v>
      </c>
      <c r="F169" s="13">
        <v>10</v>
      </c>
      <c r="G169" s="13">
        <v>10</v>
      </c>
      <c r="H169" s="115">
        <v>5</v>
      </c>
      <c r="I169" s="115">
        <v>4</v>
      </c>
      <c r="J169" s="115">
        <v>1</v>
      </c>
      <c r="K169" s="115">
        <v>15</v>
      </c>
      <c r="L169" s="13">
        <v>15</v>
      </c>
      <c r="M169" s="13">
        <v>0</v>
      </c>
      <c r="N169" s="115">
        <v>9</v>
      </c>
      <c r="O169" s="13">
        <v>9</v>
      </c>
      <c r="P169" s="13">
        <v>0</v>
      </c>
      <c r="Q169" s="115">
        <v>16</v>
      </c>
      <c r="R169" s="115">
        <v>15</v>
      </c>
      <c r="S169" s="115">
        <v>1</v>
      </c>
      <c r="T169" s="115">
        <v>11</v>
      </c>
      <c r="U169" s="115">
        <v>10</v>
      </c>
      <c r="V169" s="115">
        <v>1</v>
      </c>
      <c r="W169" s="115">
        <v>20</v>
      </c>
      <c r="X169" s="115">
        <v>20</v>
      </c>
      <c r="Y169" s="115">
        <v>0</v>
      </c>
      <c r="Z169" s="115">
        <v>21</v>
      </c>
      <c r="AA169" s="13">
        <v>21</v>
      </c>
      <c r="AB169" s="13">
        <v>0</v>
      </c>
      <c r="AC169" s="115">
        <v>37</v>
      </c>
      <c r="AD169" s="115">
        <v>37</v>
      </c>
      <c r="AE169" s="115">
        <v>0</v>
      </c>
      <c r="AF169" s="115">
        <v>18</v>
      </c>
      <c r="AG169" s="13">
        <v>18</v>
      </c>
      <c r="AH169" s="13">
        <v>0</v>
      </c>
      <c r="AI169" s="115">
        <v>25</v>
      </c>
      <c r="AJ169" s="13">
        <v>24</v>
      </c>
      <c r="AK169" s="13">
        <v>1</v>
      </c>
    </row>
    <row r="170" spans="1:37" ht="13.5" thickBot="1" x14ac:dyDescent="0.25">
      <c r="A170" s="21" t="str">
        <f>VLOOKUP(B170,'Analyse gebruik'!P$4:P$593,1,FALSE)</f>
        <v>HW-IB</v>
      </c>
      <c r="B170" s="1" t="s">
        <v>1873</v>
      </c>
      <c r="C170" s="13">
        <v>3</v>
      </c>
      <c r="D170" s="13">
        <v>2</v>
      </c>
      <c r="E170" s="13">
        <v>1</v>
      </c>
      <c r="F170" s="13">
        <v>5</v>
      </c>
      <c r="G170" s="13">
        <v>2</v>
      </c>
      <c r="H170" s="115">
        <v>0</v>
      </c>
      <c r="I170" s="115">
        <v>0</v>
      </c>
      <c r="J170" s="115">
        <v>0</v>
      </c>
      <c r="K170" s="115"/>
      <c r="L170" s="115"/>
      <c r="M170" s="115"/>
      <c r="N170" s="115"/>
      <c r="O170" s="13"/>
      <c r="P170" s="13"/>
      <c r="Q170" s="115"/>
      <c r="R170" s="115"/>
      <c r="S170" s="115"/>
      <c r="T170" s="115">
        <v>0</v>
      </c>
      <c r="U170" s="115">
        <v>0</v>
      </c>
      <c r="V170" s="115">
        <v>0</v>
      </c>
      <c r="W170" s="115"/>
      <c r="X170" s="115"/>
      <c r="Y170" s="115"/>
      <c r="Z170" s="115">
        <v>0</v>
      </c>
      <c r="AA170" s="115">
        <v>0</v>
      </c>
      <c r="AB170" s="115">
        <v>0</v>
      </c>
      <c r="AC170" s="115">
        <v>1</v>
      </c>
      <c r="AD170" s="115">
        <v>0</v>
      </c>
      <c r="AE170" s="115">
        <v>1</v>
      </c>
      <c r="AF170" s="115">
        <v>2</v>
      </c>
      <c r="AG170" s="13">
        <v>2</v>
      </c>
      <c r="AH170" s="13">
        <v>0</v>
      </c>
      <c r="AI170" s="115"/>
      <c r="AJ170" s="115"/>
      <c r="AK170" s="115"/>
    </row>
    <row r="171" spans="1:37" ht="13.5" thickBot="1" x14ac:dyDescent="0.25">
      <c r="A171" s="21" t="str">
        <f>VLOOKUP(B171,'Analyse gebruik'!P$4:P$593,1,FALSE)</f>
        <v>IC-ROT</v>
      </c>
      <c r="B171" s="1" t="s">
        <v>455</v>
      </c>
      <c r="C171" s="13">
        <v>5</v>
      </c>
      <c r="D171" s="13">
        <v>1</v>
      </c>
      <c r="E171" s="13">
        <v>4</v>
      </c>
      <c r="F171" s="13">
        <v>6</v>
      </c>
      <c r="G171" s="13">
        <v>2</v>
      </c>
      <c r="H171" s="115">
        <v>0</v>
      </c>
      <c r="I171" s="115">
        <v>0</v>
      </c>
      <c r="J171" s="115">
        <v>0</v>
      </c>
      <c r="K171" s="115"/>
      <c r="L171" s="115"/>
      <c r="M171" s="115"/>
      <c r="N171" s="115"/>
      <c r="O171" s="13"/>
      <c r="P171" s="13"/>
      <c r="Q171" s="115"/>
      <c r="R171" s="115"/>
      <c r="S171" s="115"/>
      <c r="T171" s="115">
        <v>0</v>
      </c>
      <c r="U171" s="115">
        <v>0</v>
      </c>
      <c r="V171" s="115">
        <v>0</v>
      </c>
      <c r="W171" s="115"/>
      <c r="X171" s="115"/>
      <c r="Y171" s="115"/>
      <c r="Z171" s="115">
        <v>0</v>
      </c>
      <c r="AA171" s="115">
        <v>0</v>
      </c>
      <c r="AB171" s="115">
        <v>0</v>
      </c>
      <c r="AC171" s="115">
        <v>0</v>
      </c>
      <c r="AD171" s="115">
        <v>0</v>
      </c>
      <c r="AE171" s="115">
        <v>0</v>
      </c>
      <c r="AF171" s="115">
        <v>3</v>
      </c>
      <c r="AG171" s="13">
        <v>1</v>
      </c>
      <c r="AH171" s="13">
        <v>2</v>
      </c>
      <c r="AI171" s="115">
        <v>2</v>
      </c>
      <c r="AJ171" s="115">
        <v>0</v>
      </c>
      <c r="AK171" s="115">
        <v>2</v>
      </c>
    </row>
    <row r="172" spans="1:37" ht="13.5" thickBot="1" x14ac:dyDescent="0.25">
      <c r="A172" s="21" t="str">
        <f>VLOOKUP(B172,'Analyse gebruik'!P$4:P$593,1,FALSE)</f>
        <v>IM-COPI</v>
      </c>
      <c r="B172" s="1" t="s">
        <v>47</v>
      </c>
      <c r="C172" s="13">
        <v>91</v>
      </c>
      <c r="D172" s="13">
        <v>35</v>
      </c>
      <c r="E172" s="13">
        <v>56</v>
      </c>
      <c r="F172" s="13">
        <v>10</v>
      </c>
      <c r="G172" s="13">
        <v>10</v>
      </c>
      <c r="H172" s="115">
        <v>8</v>
      </c>
      <c r="I172" s="115">
        <v>2</v>
      </c>
      <c r="J172" s="115">
        <v>6</v>
      </c>
      <c r="K172" s="115">
        <v>9</v>
      </c>
      <c r="L172" s="115">
        <v>2</v>
      </c>
      <c r="M172" s="115">
        <v>7</v>
      </c>
      <c r="N172" s="115">
        <v>8</v>
      </c>
      <c r="O172" s="13">
        <v>2</v>
      </c>
      <c r="P172" s="13">
        <v>6</v>
      </c>
      <c r="Q172" s="115">
        <v>9</v>
      </c>
      <c r="R172" s="115">
        <v>4</v>
      </c>
      <c r="S172" s="115">
        <v>5</v>
      </c>
      <c r="T172" s="115">
        <v>17</v>
      </c>
      <c r="U172" s="115">
        <v>4</v>
      </c>
      <c r="V172" s="115">
        <v>13</v>
      </c>
      <c r="W172" s="115">
        <v>1</v>
      </c>
      <c r="X172" s="115">
        <v>1</v>
      </c>
      <c r="Y172" s="115">
        <v>0</v>
      </c>
      <c r="Z172" s="115">
        <v>6</v>
      </c>
      <c r="AA172" s="115">
        <v>2</v>
      </c>
      <c r="AB172" s="115">
        <v>4</v>
      </c>
      <c r="AC172" s="115">
        <v>11</v>
      </c>
      <c r="AD172" s="115">
        <v>10</v>
      </c>
      <c r="AE172" s="115">
        <v>1</v>
      </c>
      <c r="AF172" s="115">
        <v>17</v>
      </c>
      <c r="AG172" s="115">
        <v>3</v>
      </c>
      <c r="AH172" s="115">
        <v>14</v>
      </c>
      <c r="AI172" s="115">
        <v>5</v>
      </c>
      <c r="AJ172" s="115">
        <v>5</v>
      </c>
      <c r="AK172" s="115">
        <v>0</v>
      </c>
    </row>
    <row r="173" spans="1:37" ht="13.5" thickBot="1" x14ac:dyDescent="0.25">
      <c r="A173" s="21" t="str">
        <f>VLOOKUP(B173,'Analyse gebruik'!P$4:P$593,1,FALSE)</f>
        <v>IM-GBT</v>
      </c>
      <c r="B173" s="1" t="s">
        <v>2073</v>
      </c>
      <c r="C173" s="13">
        <v>4</v>
      </c>
      <c r="D173" s="13">
        <v>0</v>
      </c>
      <c r="E173" s="13">
        <v>4</v>
      </c>
      <c r="F173" s="13">
        <v>5</v>
      </c>
      <c r="G173" s="13">
        <v>2</v>
      </c>
      <c r="H173" s="115">
        <v>0</v>
      </c>
      <c r="I173" s="115">
        <v>0</v>
      </c>
      <c r="J173" s="115">
        <v>0</v>
      </c>
      <c r="K173" s="115"/>
      <c r="L173" s="13"/>
      <c r="M173" s="13"/>
      <c r="N173" s="115"/>
      <c r="O173" s="115"/>
      <c r="P173" s="115"/>
      <c r="Q173" s="115"/>
      <c r="R173" s="115"/>
      <c r="S173" s="115"/>
      <c r="T173" s="115">
        <v>0</v>
      </c>
      <c r="U173" s="115">
        <v>0</v>
      </c>
      <c r="V173" s="115">
        <v>0</v>
      </c>
      <c r="W173" s="115"/>
      <c r="X173" s="115"/>
      <c r="Y173" s="115"/>
      <c r="Z173" s="115">
        <v>0</v>
      </c>
      <c r="AA173" s="115">
        <v>0</v>
      </c>
      <c r="AB173" s="115">
        <v>0</v>
      </c>
      <c r="AC173" s="115">
        <v>3</v>
      </c>
      <c r="AD173" s="115">
        <v>0</v>
      </c>
      <c r="AE173" s="115">
        <v>3</v>
      </c>
      <c r="AF173" s="115">
        <v>1</v>
      </c>
      <c r="AG173" s="115">
        <v>0</v>
      </c>
      <c r="AH173" s="115">
        <v>1</v>
      </c>
      <c r="AI173" s="115"/>
      <c r="AJ173" s="115"/>
      <c r="AK173" s="115"/>
    </row>
    <row r="174" spans="1:37" ht="13.5" thickBot="1" x14ac:dyDescent="0.25">
      <c r="A174" s="21" t="str">
        <f>VLOOKUP(B174,'Analyse gebruik'!P$4:P$593,1,FALSE)</f>
        <v>IM-ROT</v>
      </c>
      <c r="B174" s="1" t="s">
        <v>55</v>
      </c>
      <c r="C174" s="13">
        <v>38</v>
      </c>
      <c r="D174" s="13">
        <v>10</v>
      </c>
      <c r="E174" s="13">
        <v>28</v>
      </c>
      <c r="F174" s="13">
        <v>9</v>
      </c>
      <c r="G174" s="13">
        <v>7</v>
      </c>
      <c r="H174" s="115">
        <v>0</v>
      </c>
      <c r="I174" s="115">
        <v>0</v>
      </c>
      <c r="J174" s="115">
        <v>0</v>
      </c>
      <c r="K174" s="115">
        <v>6</v>
      </c>
      <c r="L174" s="115">
        <v>1</v>
      </c>
      <c r="M174" s="115">
        <v>5</v>
      </c>
      <c r="N174" s="115">
        <v>1</v>
      </c>
      <c r="O174" s="115">
        <v>1</v>
      </c>
      <c r="P174" s="115">
        <v>0</v>
      </c>
      <c r="Q174" s="115">
        <v>3</v>
      </c>
      <c r="R174" s="115">
        <v>1</v>
      </c>
      <c r="S174" s="115">
        <v>2</v>
      </c>
      <c r="T174" s="115">
        <v>4</v>
      </c>
      <c r="U174" s="115">
        <v>3</v>
      </c>
      <c r="V174" s="115">
        <v>1</v>
      </c>
      <c r="W174" s="115"/>
      <c r="X174" s="115"/>
      <c r="Y174" s="115"/>
      <c r="Z174" s="115">
        <v>0</v>
      </c>
      <c r="AA174" s="115">
        <v>0</v>
      </c>
      <c r="AB174" s="115">
        <v>0</v>
      </c>
      <c r="AC174" s="115">
        <v>4</v>
      </c>
      <c r="AD174" s="115">
        <v>2</v>
      </c>
      <c r="AE174" s="115">
        <v>2</v>
      </c>
      <c r="AF174" s="115">
        <v>17</v>
      </c>
      <c r="AG174" s="13">
        <v>1</v>
      </c>
      <c r="AH174" s="13">
        <v>16</v>
      </c>
      <c r="AI174" s="115">
        <v>3</v>
      </c>
      <c r="AJ174" s="115">
        <v>1</v>
      </c>
      <c r="AK174" s="115">
        <v>2</v>
      </c>
    </row>
    <row r="175" spans="1:37" ht="13.5" thickBot="1" x14ac:dyDescent="0.25">
      <c r="A175" s="21" t="str">
        <f>VLOOKUP(B175,'Analyse gebruik'!P$4:P$593,1,FALSE)</f>
        <v>KW</v>
      </c>
      <c r="B175" s="1" t="s">
        <v>243</v>
      </c>
      <c r="C175" s="13">
        <v>177</v>
      </c>
      <c r="D175" s="13">
        <v>32</v>
      </c>
      <c r="E175" s="13">
        <v>145</v>
      </c>
      <c r="F175" s="13">
        <v>9</v>
      </c>
      <c r="G175" s="13">
        <v>6</v>
      </c>
      <c r="H175" s="115">
        <v>0</v>
      </c>
      <c r="I175" s="115">
        <v>0</v>
      </c>
      <c r="J175" s="115">
        <v>0</v>
      </c>
      <c r="K175" s="115">
        <v>37</v>
      </c>
      <c r="L175" s="115">
        <v>11</v>
      </c>
      <c r="M175" s="115">
        <v>26</v>
      </c>
      <c r="N175" s="115"/>
      <c r="O175" s="115"/>
      <c r="P175" s="115"/>
      <c r="Q175" s="115">
        <v>3</v>
      </c>
      <c r="R175" s="115">
        <v>1</v>
      </c>
      <c r="S175" s="115">
        <v>2</v>
      </c>
      <c r="T175" s="115">
        <v>0</v>
      </c>
      <c r="U175" s="115">
        <v>0</v>
      </c>
      <c r="V175" s="115">
        <v>0</v>
      </c>
      <c r="W175" s="115">
        <v>0</v>
      </c>
      <c r="X175" s="115">
        <v>0</v>
      </c>
      <c r="Y175" s="115">
        <v>0</v>
      </c>
      <c r="Z175" s="115">
        <v>9</v>
      </c>
      <c r="AA175" s="115">
        <v>7</v>
      </c>
      <c r="AB175" s="115">
        <v>2</v>
      </c>
      <c r="AC175" s="115">
        <v>40</v>
      </c>
      <c r="AD175" s="115">
        <v>6</v>
      </c>
      <c r="AE175" s="115">
        <v>34</v>
      </c>
      <c r="AF175" s="115">
        <v>72</v>
      </c>
      <c r="AG175" s="13">
        <v>1</v>
      </c>
      <c r="AH175" s="13">
        <v>71</v>
      </c>
      <c r="AI175" s="115">
        <v>16</v>
      </c>
      <c r="AJ175" s="115">
        <v>6</v>
      </c>
      <c r="AK175" s="115">
        <v>10</v>
      </c>
    </row>
    <row r="176" spans="1:37" ht="13.5" thickBot="1" x14ac:dyDescent="0.25">
      <c r="A176" s="21" t="str">
        <f>VLOOKUP(B176,'Analyse gebruik'!P$4:P$593,1,FALSE)</f>
        <v>LA-GS</v>
      </c>
      <c r="B176" s="1" t="s">
        <v>2166</v>
      </c>
      <c r="C176" s="13">
        <v>1</v>
      </c>
      <c r="D176" s="13">
        <v>0</v>
      </c>
      <c r="E176" s="13">
        <v>1</v>
      </c>
      <c r="F176" s="13">
        <v>5</v>
      </c>
      <c r="G176" s="13">
        <v>1</v>
      </c>
      <c r="H176" s="115">
        <v>0</v>
      </c>
      <c r="I176" s="115">
        <v>0</v>
      </c>
      <c r="J176" s="115">
        <v>0</v>
      </c>
      <c r="K176" s="115"/>
      <c r="L176" s="13"/>
      <c r="M176" s="13"/>
      <c r="N176" s="115"/>
      <c r="O176" s="115"/>
      <c r="P176" s="115"/>
      <c r="Q176" s="115"/>
      <c r="R176" s="115"/>
      <c r="S176" s="115"/>
      <c r="T176" s="115">
        <v>0</v>
      </c>
      <c r="U176" s="115">
        <v>0</v>
      </c>
      <c r="V176" s="115">
        <v>0</v>
      </c>
      <c r="W176" s="115"/>
      <c r="X176" s="115"/>
      <c r="Y176" s="115"/>
      <c r="Z176" s="115">
        <v>0</v>
      </c>
      <c r="AA176" s="13">
        <v>0</v>
      </c>
      <c r="AB176" s="13">
        <v>0</v>
      </c>
      <c r="AC176" s="115">
        <v>0</v>
      </c>
      <c r="AD176" s="115">
        <v>0</v>
      </c>
      <c r="AE176" s="115">
        <v>0</v>
      </c>
      <c r="AF176" s="115">
        <v>1</v>
      </c>
      <c r="AG176" s="13">
        <v>0</v>
      </c>
      <c r="AH176" s="13">
        <v>1</v>
      </c>
      <c r="AI176" s="115"/>
      <c r="AJ176" s="13"/>
      <c r="AK176" s="13"/>
    </row>
    <row r="177" spans="1:37" ht="13.5" thickBot="1" x14ac:dyDescent="0.25">
      <c r="A177" s="21" t="str">
        <f>VLOOKUP(B177,'Analyse gebruik'!P$4:P$593,1,FALSE)</f>
        <v>LA-NB</v>
      </c>
      <c r="B177" s="1" t="s">
        <v>820</v>
      </c>
      <c r="C177" s="13">
        <v>0</v>
      </c>
      <c r="D177" s="13">
        <v>0</v>
      </c>
      <c r="E177" s="13">
        <v>0</v>
      </c>
      <c r="F177" s="13">
        <v>5</v>
      </c>
      <c r="G177" s="13">
        <v>0</v>
      </c>
      <c r="H177" s="115">
        <v>0</v>
      </c>
      <c r="I177" s="115">
        <v>0</v>
      </c>
      <c r="J177" s="115">
        <v>0</v>
      </c>
      <c r="K177" s="115"/>
      <c r="L177" s="115"/>
      <c r="M177" s="115"/>
      <c r="N177" s="115"/>
      <c r="O177" s="13"/>
      <c r="P177" s="13"/>
      <c r="Q177" s="115"/>
      <c r="R177" s="115"/>
      <c r="S177" s="115"/>
      <c r="T177" s="115">
        <v>0</v>
      </c>
      <c r="U177" s="115">
        <v>0</v>
      </c>
      <c r="V177" s="115">
        <v>0</v>
      </c>
      <c r="W177" s="115"/>
      <c r="X177" s="115"/>
      <c r="Y177" s="115"/>
      <c r="Z177" s="115">
        <v>0</v>
      </c>
      <c r="AA177" s="115">
        <v>0</v>
      </c>
      <c r="AB177" s="115">
        <v>0</v>
      </c>
      <c r="AC177" s="115">
        <v>0</v>
      </c>
      <c r="AD177" s="115">
        <v>0</v>
      </c>
      <c r="AE177" s="115">
        <v>0</v>
      </c>
      <c r="AF177" s="115">
        <v>0</v>
      </c>
      <c r="AG177" s="13">
        <v>0</v>
      </c>
      <c r="AH177" s="13">
        <v>0</v>
      </c>
      <c r="AI177" s="115"/>
      <c r="AJ177" s="115"/>
      <c r="AK177" s="115"/>
    </row>
    <row r="178" spans="1:37" ht="13.5" thickBot="1" x14ac:dyDescent="0.25">
      <c r="A178" s="21" t="str">
        <f>VLOOKUP(B178,'Analyse gebruik'!P$4:P$593,1,FALSE)</f>
        <v>LA-SIB</v>
      </c>
      <c r="B178" s="1" t="s">
        <v>2169</v>
      </c>
      <c r="C178" s="13">
        <v>1</v>
      </c>
      <c r="D178" s="13">
        <v>0</v>
      </c>
      <c r="E178" s="13">
        <v>1</v>
      </c>
      <c r="F178" s="13">
        <v>4</v>
      </c>
      <c r="G178" s="13">
        <v>1</v>
      </c>
      <c r="H178" s="115">
        <v>0</v>
      </c>
      <c r="I178" s="115">
        <v>0</v>
      </c>
      <c r="J178" s="115">
        <v>0</v>
      </c>
      <c r="K178" s="115"/>
      <c r="L178" s="115"/>
      <c r="M178" s="115"/>
      <c r="N178" s="115"/>
      <c r="O178" s="13"/>
      <c r="P178" s="13"/>
      <c r="Q178" s="115"/>
      <c r="R178" s="115"/>
      <c r="S178" s="115"/>
      <c r="T178" s="115">
        <v>0</v>
      </c>
      <c r="U178" s="115">
        <v>0</v>
      </c>
      <c r="V178" s="115">
        <v>0</v>
      </c>
      <c r="W178" s="115"/>
      <c r="X178" s="115"/>
      <c r="Y178" s="115"/>
      <c r="Z178" s="115">
        <v>0</v>
      </c>
      <c r="AA178" s="13">
        <v>0</v>
      </c>
      <c r="AB178" s="13">
        <v>0</v>
      </c>
      <c r="AC178" s="115"/>
      <c r="AD178" s="115"/>
      <c r="AE178" s="115"/>
      <c r="AF178" s="115">
        <v>1</v>
      </c>
      <c r="AG178" s="115">
        <v>0</v>
      </c>
      <c r="AH178" s="115">
        <v>1</v>
      </c>
      <c r="AI178" s="115"/>
      <c r="AJ178" s="115"/>
      <c r="AK178" s="115"/>
    </row>
    <row r="179" spans="1:37" ht="13.5" thickBot="1" x14ac:dyDescent="0.25">
      <c r="A179" s="21" t="str">
        <f>VLOOKUP(B179,'Analyse gebruik'!P$4:P$593,1,FALSE)</f>
        <v>LA-STH</v>
      </c>
      <c r="B179" s="1" t="s">
        <v>2167</v>
      </c>
      <c r="C179" s="13">
        <v>0</v>
      </c>
      <c r="D179" s="13">
        <v>0</v>
      </c>
      <c r="E179" s="13">
        <v>0</v>
      </c>
      <c r="F179" s="13">
        <v>4</v>
      </c>
      <c r="G179" s="13">
        <v>0</v>
      </c>
      <c r="H179" s="115">
        <v>0</v>
      </c>
      <c r="I179" s="115">
        <v>0</v>
      </c>
      <c r="J179" s="115">
        <v>0</v>
      </c>
      <c r="K179" s="115"/>
      <c r="L179" s="115"/>
      <c r="M179" s="115"/>
      <c r="N179" s="115"/>
      <c r="O179" s="115"/>
      <c r="P179" s="115"/>
      <c r="Q179" s="115"/>
      <c r="R179" s="115"/>
      <c r="S179" s="115"/>
      <c r="T179" s="115">
        <v>0</v>
      </c>
      <c r="U179" s="115">
        <v>0</v>
      </c>
      <c r="V179" s="115">
        <v>0</v>
      </c>
      <c r="W179" s="115"/>
      <c r="X179" s="115"/>
      <c r="Y179" s="115"/>
      <c r="Z179" s="115">
        <v>0</v>
      </c>
      <c r="AA179" s="115">
        <v>0</v>
      </c>
      <c r="AB179" s="115">
        <v>0</v>
      </c>
      <c r="AC179" s="115"/>
      <c r="AD179" s="115"/>
      <c r="AE179" s="115"/>
      <c r="AF179" s="115">
        <v>0</v>
      </c>
      <c r="AG179" s="13">
        <v>0</v>
      </c>
      <c r="AH179" s="13">
        <v>0</v>
      </c>
      <c r="AI179" s="115"/>
      <c r="AJ179" s="115"/>
      <c r="AK179" s="115"/>
    </row>
    <row r="180" spans="1:37" ht="13.5" thickBot="1" x14ac:dyDescent="0.25">
      <c r="A180" s="21" t="str">
        <f>VLOOKUP(B180,'Analyse gebruik'!P$4:P$593,1,FALSE)</f>
        <v>LA-TDV</v>
      </c>
      <c r="B180" s="1" t="s">
        <v>1729</v>
      </c>
      <c r="C180" s="13">
        <v>4</v>
      </c>
      <c r="D180" s="13">
        <v>4</v>
      </c>
      <c r="E180" s="13">
        <v>0</v>
      </c>
      <c r="F180" s="13">
        <v>5</v>
      </c>
      <c r="G180" s="13">
        <v>1</v>
      </c>
      <c r="H180" s="115">
        <v>0</v>
      </c>
      <c r="I180" s="115">
        <v>0</v>
      </c>
      <c r="J180" s="115">
        <v>0</v>
      </c>
      <c r="K180" s="115"/>
      <c r="L180" s="115"/>
      <c r="M180" s="115"/>
      <c r="N180" s="115"/>
      <c r="O180" s="115"/>
      <c r="P180" s="115"/>
      <c r="Q180" s="115"/>
      <c r="R180" s="115"/>
      <c r="S180" s="115"/>
      <c r="T180" s="115">
        <v>0</v>
      </c>
      <c r="U180" s="115">
        <v>0</v>
      </c>
      <c r="V180" s="115">
        <v>0</v>
      </c>
      <c r="W180" s="115"/>
      <c r="X180" s="115"/>
      <c r="Y180" s="115"/>
      <c r="Z180" s="115">
        <v>0</v>
      </c>
      <c r="AA180" s="13">
        <v>0</v>
      </c>
      <c r="AB180" s="13">
        <v>0</v>
      </c>
      <c r="AC180" s="115">
        <v>0</v>
      </c>
      <c r="AD180" s="115">
        <v>0</v>
      </c>
      <c r="AE180" s="115">
        <v>0</v>
      </c>
      <c r="AF180" s="115">
        <v>4</v>
      </c>
      <c r="AG180" s="115">
        <v>4</v>
      </c>
      <c r="AH180" s="115">
        <v>0</v>
      </c>
      <c r="AI180" s="115"/>
      <c r="AJ180" s="13"/>
      <c r="AK180" s="13"/>
    </row>
    <row r="181" spans="1:37" ht="13.5" thickBot="1" x14ac:dyDescent="0.25">
      <c r="A181" s="21" t="str">
        <f>VLOOKUP(B181,'Analyse gebruik'!P$4:P$593,1,FALSE)</f>
        <v>L-COPI</v>
      </c>
      <c r="B181" s="1" t="s">
        <v>45</v>
      </c>
      <c r="C181" s="13">
        <v>85</v>
      </c>
      <c r="D181" s="13">
        <v>11</v>
      </c>
      <c r="E181" s="13">
        <v>74</v>
      </c>
      <c r="F181" s="13">
        <v>9</v>
      </c>
      <c r="G181" s="13">
        <v>9</v>
      </c>
      <c r="H181" s="115">
        <v>1</v>
      </c>
      <c r="I181" s="115">
        <v>0</v>
      </c>
      <c r="J181" s="115">
        <v>1</v>
      </c>
      <c r="K181" s="115">
        <v>7</v>
      </c>
      <c r="L181" s="115">
        <v>1</v>
      </c>
      <c r="M181" s="115">
        <v>6</v>
      </c>
      <c r="N181" s="115">
        <v>5</v>
      </c>
      <c r="O181" s="115">
        <v>0</v>
      </c>
      <c r="P181" s="115">
        <v>5</v>
      </c>
      <c r="Q181" s="115">
        <v>8</v>
      </c>
      <c r="R181" s="115">
        <v>1</v>
      </c>
      <c r="S181" s="115">
        <v>7</v>
      </c>
      <c r="T181" s="115">
        <v>14</v>
      </c>
      <c r="U181" s="115">
        <v>4</v>
      </c>
      <c r="V181" s="115">
        <v>10</v>
      </c>
      <c r="W181" s="115"/>
      <c r="X181" s="115"/>
      <c r="Y181" s="115"/>
      <c r="Z181" s="115">
        <v>7</v>
      </c>
      <c r="AA181" s="115">
        <v>1</v>
      </c>
      <c r="AB181" s="115">
        <v>6</v>
      </c>
      <c r="AC181" s="115">
        <v>24</v>
      </c>
      <c r="AD181" s="115">
        <v>1</v>
      </c>
      <c r="AE181" s="115">
        <v>23</v>
      </c>
      <c r="AF181" s="115">
        <v>17</v>
      </c>
      <c r="AG181" s="13">
        <v>3</v>
      </c>
      <c r="AH181" s="13">
        <v>14</v>
      </c>
      <c r="AI181" s="115">
        <v>2</v>
      </c>
      <c r="AJ181" s="115">
        <v>0</v>
      </c>
      <c r="AK181" s="115">
        <v>2</v>
      </c>
    </row>
    <row r="182" spans="1:37" ht="13.5" thickBot="1" x14ac:dyDescent="0.25">
      <c r="A182" s="21" t="str">
        <f>VLOOKUP(B182,'Analyse gebruik'!P$4:P$593,1,FALSE)</f>
        <v>LFO</v>
      </c>
      <c r="B182" s="1" t="s">
        <v>419</v>
      </c>
      <c r="C182" s="13">
        <v>3</v>
      </c>
      <c r="D182" s="13">
        <v>3</v>
      </c>
      <c r="E182" s="13">
        <v>0</v>
      </c>
      <c r="F182" s="13">
        <v>5</v>
      </c>
      <c r="G182" s="13">
        <v>1</v>
      </c>
      <c r="H182" s="115">
        <v>0</v>
      </c>
      <c r="I182" s="115">
        <v>0</v>
      </c>
      <c r="J182" s="115">
        <v>0</v>
      </c>
      <c r="K182" s="115"/>
      <c r="L182" s="115"/>
      <c r="M182" s="115"/>
      <c r="N182" s="115"/>
      <c r="O182" s="115"/>
      <c r="P182" s="115"/>
      <c r="Q182" s="115"/>
      <c r="R182" s="115"/>
      <c r="S182" s="115"/>
      <c r="T182" s="115">
        <v>3</v>
      </c>
      <c r="U182" s="115">
        <v>3</v>
      </c>
      <c r="V182" s="115">
        <v>0</v>
      </c>
      <c r="W182" s="115"/>
      <c r="X182" s="115"/>
      <c r="Y182" s="115"/>
      <c r="Z182" s="115">
        <v>0</v>
      </c>
      <c r="AA182" s="115">
        <v>0</v>
      </c>
      <c r="AB182" s="115">
        <v>0</v>
      </c>
      <c r="AC182" s="115">
        <v>0</v>
      </c>
      <c r="AD182" s="115">
        <v>0</v>
      </c>
      <c r="AE182" s="115">
        <v>0</v>
      </c>
      <c r="AF182" s="115">
        <v>0</v>
      </c>
      <c r="AG182" s="13">
        <v>0</v>
      </c>
      <c r="AH182" s="13">
        <v>0</v>
      </c>
      <c r="AI182" s="115"/>
      <c r="AJ182" s="115"/>
      <c r="AK182" s="115"/>
    </row>
    <row r="183" spans="1:37" ht="13.5" thickBot="1" x14ac:dyDescent="0.25">
      <c r="A183" s="21" t="str">
        <f>VLOOKUP(B183,'Analyse gebruik'!P$4:P$593,1,FALSE)</f>
        <v>LG</v>
      </c>
      <c r="B183" s="1" t="s">
        <v>405</v>
      </c>
      <c r="C183" s="13">
        <v>30</v>
      </c>
      <c r="D183" s="13">
        <v>5</v>
      </c>
      <c r="E183" s="13">
        <v>25</v>
      </c>
      <c r="F183" s="13">
        <v>6</v>
      </c>
      <c r="G183" s="13">
        <v>4</v>
      </c>
      <c r="H183" s="115">
        <v>1</v>
      </c>
      <c r="I183" s="115">
        <v>1</v>
      </c>
      <c r="J183" s="115">
        <v>0</v>
      </c>
      <c r="K183" s="115">
        <v>1</v>
      </c>
      <c r="L183" s="115">
        <v>0</v>
      </c>
      <c r="M183" s="115">
        <v>1</v>
      </c>
      <c r="N183" s="115"/>
      <c r="O183" s="115"/>
      <c r="P183" s="115"/>
      <c r="Q183" s="115"/>
      <c r="R183" s="115"/>
      <c r="S183" s="115"/>
      <c r="T183" s="115">
        <v>4</v>
      </c>
      <c r="U183" s="115">
        <v>4</v>
      </c>
      <c r="V183" s="115">
        <v>0</v>
      </c>
      <c r="W183" s="115"/>
      <c r="X183" s="115"/>
      <c r="Y183" s="115"/>
      <c r="Z183" s="115">
        <v>0</v>
      </c>
      <c r="AA183" s="115">
        <v>0</v>
      </c>
      <c r="AB183" s="115">
        <v>0</v>
      </c>
      <c r="AC183" s="115">
        <v>0</v>
      </c>
      <c r="AD183" s="115">
        <v>0</v>
      </c>
      <c r="AE183" s="115">
        <v>0</v>
      </c>
      <c r="AF183" s="115">
        <v>24</v>
      </c>
      <c r="AG183" s="13">
        <v>0</v>
      </c>
      <c r="AH183" s="13">
        <v>24</v>
      </c>
      <c r="AI183" s="115"/>
      <c r="AJ183" s="115"/>
      <c r="AK183" s="115"/>
    </row>
    <row r="184" spans="1:37" ht="13.5" thickBot="1" x14ac:dyDescent="0.25">
      <c r="A184" s="21" t="str">
        <f>VLOOKUP(B184,'Analyse gebruik'!P$4:P$593,1,FALSE)</f>
        <v>LI</v>
      </c>
      <c r="B184" s="1" t="s">
        <v>338</v>
      </c>
      <c r="C184" s="13">
        <v>10</v>
      </c>
      <c r="D184" s="13">
        <v>0</v>
      </c>
      <c r="E184" s="13">
        <v>10</v>
      </c>
      <c r="F184" s="13">
        <v>7</v>
      </c>
      <c r="G184" s="13">
        <v>4</v>
      </c>
      <c r="H184" s="115">
        <v>1</v>
      </c>
      <c r="I184" s="115">
        <v>0</v>
      </c>
      <c r="J184" s="115">
        <v>1</v>
      </c>
      <c r="K184" s="115"/>
      <c r="L184" s="115"/>
      <c r="M184" s="115"/>
      <c r="N184" s="115"/>
      <c r="O184" s="115"/>
      <c r="P184" s="115"/>
      <c r="Q184" s="115">
        <v>2</v>
      </c>
      <c r="R184" s="115">
        <v>0</v>
      </c>
      <c r="S184" s="115">
        <v>2</v>
      </c>
      <c r="T184" s="115">
        <v>1</v>
      </c>
      <c r="U184" s="115">
        <v>0</v>
      </c>
      <c r="V184" s="115">
        <v>1</v>
      </c>
      <c r="W184" s="115">
        <v>6</v>
      </c>
      <c r="X184" s="115">
        <v>0</v>
      </c>
      <c r="Y184" s="115">
        <v>6</v>
      </c>
      <c r="Z184" s="115">
        <v>0</v>
      </c>
      <c r="AA184" s="115">
        <v>0</v>
      </c>
      <c r="AB184" s="115">
        <v>0</v>
      </c>
      <c r="AC184" s="115">
        <v>0</v>
      </c>
      <c r="AD184" s="115">
        <v>0</v>
      </c>
      <c r="AE184" s="115">
        <v>0</v>
      </c>
      <c r="AF184" s="115">
        <v>0</v>
      </c>
      <c r="AG184" s="13">
        <v>0</v>
      </c>
      <c r="AH184" s="13">
        <v>0</v>
      </c>
      <c r="AI184" s="115"/>
      <c r="AJ184" s="115"/>
      <c r="AK184" s="115"/>
    </row>
    <row r="185" spans="1:37" ht="13.5" thickBot="1" x14ac:dyDescent="0.25">
      <c r="A185" s="21" t="str">
        <f>VLOOKUP(B185,'Analyse gebruik'!P$4:P$593,1,FALSE)</f>
        <v>LIA</v>
      </c>
      <c r="B185" s="1" t="s">
        <v>340</v>
      </c>
      <c r="C185" s="13">
        <v>6</v>
      </c>
      <c r="D185" s="13">
        <v>6</v>
      </c>
      <c r="E185" s="13">
        <v>0</v>
      </c>
      <c r="F185" s="13">
        <v>6</v>
      </c>
      <c r="G185" s="13">
        <v>2</v>
      </c>
      <c r="H185" s="115">
        <v>0</v>
      </c>
      <c r="I185" s="115">
        <v>0</v>
      </c>
      <c r="J185" s="115">
        <v>0</v>
      </c>
      <c r="K185" s="115"/>
      <c r="L185" s="13"/>
      <c r="M185" s="13"/>
      <c r="N185" s="115"/>
      <c r="O185" s="115"/>
      <c r="P185" s="115"/>
      <c r="Q185" s="115"/>
      <c r="R185" s="115"/>
      <c r="S185" s="115"/>
      <c r="T185" s="115">
        <v>0</v>
      </c>
      <c r="U185" s="115">
        <v>0</v>
      </c>
      <c r="V185" s="115">
        <v>0</v>
      </c>
      <c r="W185" s="115">
        <v>4</v>
      </c>
      <c r="X185" s="115">
        <v>4</v>
      </c>
      <c r="Y185" s="115">
        <v>0</v>
      </c>
      <c r="Z185" s="115">
        <v>0</v>
      </c>
      <c r="AA185" s="115">
        <v>0</v>
      </c>
      <c r="AB185" s="115">
        <v>0</v>
      </c>
      <c r="AC185" s="115">
        <v>2</v>
      </c>
      <c r="AD185" s="115">
        <v>2</v>
      </c>
      <c r="AE185" s="115">
        <v>0</v>
      </c>
      <c r="AF185" s="115">
        <v>0</v>
      </c>
      <c r="AG185" s="13">
        <v>0</v>
      </c>
      <c r="AH185" s="13">
        <v>0</v>
      </c>
      <c r="AI185" s="115"/>
      <c r="AJ185" s="13"/>
      <c r="AK185" s="13"/>
    </row>
    <row r="186" spans="1:37" ht="13.5" thickBot="1" x14ac:dyDescent="0.25">
      <c r="A186" s="21" t="str">
        <f>VLOOKUP(B186,'Analyse gebruik'!P$4:P$593,1,FALSE)</f>
        <v>LIH</v>
      </c>
      <c r="B186" s="1" t="s">
        <v>341</v>
      </c>
      <c r="C186" s="13">
        <v>13</v>
      </c>
      <c r="D186" s="13">
        <v>6</v>
      </c>
      <c r="E186" s="13">
        <v>7</v>
      </c>
      <c r="F186" s="13">
        <v>8</v>
      </c>
      <c r="G186" s="13">
        <v>6</v>
      </c>
      <c r="H186" s="115">
        <v>2</v>
      </c>
      <c r="I186" s="115">
        <v>0</v>
      </c>
      <c r="J186" s="115">
        <v>2</v>
      </c>
      <c r="K186" s="115"/>
      <c r="L186" s="13"/>
      <c r="M186" s="13"/>
      <c r="N186" s="115"/>
      <c r="O186" s="13"/>
      <c r="P186" s="13"/>
      <c r="Q186" s="115">
        <v>2</v>
      </c>
      <c r="R186" s="115">
        <v>0</v>
      </c>
      <c r="S186" s="115">
        <v>2</v>
      </c>
      <c r="T186" s="115">
        <v>2</v>
      </c>
      <c r="U186" s="115">
        <v>0</v>
      </c>
      <c r="V186" s="115">
        <v>2</v>
      </c>
      <c r="W186" s="115">
        <v>2</v>
      </c>
      <c r="X186" s="13">
        <v>2</v>
      </c>
      <c r="Y186" s="13">
        <v>0</v>
      </c>
      <c r="Z186" s="115">
        <v>2</v>
      </c>
      <c r="AA186" s="13">
        <v>2</v>
      </c>
      <c r="AB186" s="13">
        <v>0</v>
      </c>
      <c r="AC186" s="115">
        <v>0</v>
      </c>
      <c r="AD186" s="115">
        <v>0</v>
      </c>
      <c r="AE186" s="115">
        <v>0</v>
      </c>
      <c r="AF186" s="115">
        <v>0</v>
      </c>
      <c r="AG186" s="13">
        <v>0</v>
      </c>
      <c r="AH186" s="13">
        <v>0</v>
      </c>
      <c r="AI186" s="115">
        <v>3</v>
      </c>
      <c r="AJ186" s="13">
        <v>2</v>
      </c>
      <c r="AK186" s="13">
        <v>1</v>
      </c>
    </row>
    <row r="187" spans="1:37" ht="13.5" thickBot="1" x14ac:dyDescent="0.25">
      <c r="A187" s="21" t="str">
        <f>VLOOKUP(B187,'Analyse gebruik'!P$4:P$593,1,FALSE)</f>
        <v>LIH-RTV</v>
      </c>
      <c r="B187" s="1" t="s">
        <v>342</v>
      </c>
      <c r="C187" s="13">
        <v>15</v>
      </c>
      <c r="D187" s="13">
        <v>10</v>
      </c>
      <c r="E187" s="13">
        <v>5</v>
      </c>
      <c r="F187" s="13">
        <v>9</v>
      </c>
      <c r="G187" s="13">
        <v>6</v>
      </c>
      <c r="H187" s="115">
        <v>3</v>
      </c>
      <c r="I187" s="115">
        <v>2</v>
      </c>
      <c r="J187" s="115">
        <v>1</v>
      </c>
      <c r="K187" s="115">
        <v>1</v>
      </c>
      <c r="L187" s="13">
        <v>1</v>
      </c>
      <c r="M187" s="13">
        <v>0</v>
      </c>
      <c r="N187" s="115">
        <v>0</v>
      </c>
      <c r="O187" s="115">
        <v>0</v>
      </c>
      <c r="P187" s="115">
        <v>0</v>
      </c>
      <c r="Q187" s="115">
        <v>2</v>
      </c>
      <c r="R187" s="115">
        <v>2</v>
      </c>
      <c r="S187" s="115">
        <v>0</v>
      </c>
      <c r="T187" s="115">
        <v>4</v>
      </c>
      <c r="U187" s="115">
        <v>3</v>
      </c>
      <c r="V187" s="115">
        <v>1</v>
      </c>
      <c r="W187" s="115"/>
      <c r="X187" s="115"/>
      <c r="Y187" s="115"/>
      <c r="Z187" s="115">
        <v>0</v>
      </c>
      <c r="AA187" s="115">
        <v>0</v>
      </c>
      <c r="AB187" s="115">
        <v>0</v>
      </c>
      <c r="AC187" s="115">
        <v>0</v>
      </c>
      <c r="AD187" s="115">
        <v>0</v>
      </c>
      <c r="AE187" s="115">
        <v>0</v>
      </c>
      <c r="AF187" s="115">
        <v>2</v>
      </c>
      <c r="AG187" s="115">
        <v>2</v>
      </c>
      <c r="AH187" s="115">
        <v>0</v>
      </c>
      <c r="AI187" s="115">
        <v>3</v>
      </c>
      <c r="AJ187" s="115">
        <v>0</v>
      </c>
      <c r="AK187" s="115">
        <v>3</v>
      </c>
    </row>
    <row r="188" spans="1:37" ht="13.5" thickBot="1" x14ac:dyDescent="0.25">
      <c r="A188" s="21" t="str">
        <f>VLOOKUP(B188,'Analyse gebruik'!P$4:P$593,1,FALSE)</f>
        <v>LO</v>
      </c>
      <c r="B188" s="1" t="s">
        <v>443</v>
      </c>
      <c r="C188" s="13">
        <v>64</v>
      </c>
      <c r="D188" s="13">
        <v>56</v>
      </c>
      <c r="E188" s="13">
        <v>8</v>
      </c>
      <c r="F188" s="13">
        <v>10</v>
      </c>
      <c r="G188" s="13">
        <v>9</v>
      </c>
      <c r="H188" s="115">
        <v>5</v>
      </c>
      <c r="I188" s="115">
        <v>5</v>
      </c>
      <c r="J188" s="115">
        <v>0</v>
      </c>
      <c r="K188" s="115">
        <v>2</v>
      </c>
      <c r="L188" s="115">
        <v>1</v>
      </c>
      <c r="M188" s="115">
        <v>1</v>
      </c>
      <c r="N188" s="115">
        <v>11</v>
      </c>
      <c r="O188" s="115">
        <v>11</v>
      </c>
      <c r="P188" s="115">
        <v>0</v>
      </c>
      <c r="Q188" s="115">
        <v>9</v>
      </c>
      <c r="R188" s="115">
        <v>9</v>
      </c>
      <c r="S188" s="115">
        <v>0</v>
      </c>
      <c r="T188" s="115">
        <v>8</v>
      </c>
      <c r="U188" s="115">
        <v>8</v>
      </c>
      <c r="V188" s="115">
        <v>0</v>
      </c>
      <c r="W188" s="115">
        <v>3</v>
      </c>
      <c r="X188" s="115">
        <v>3</v>
      </c>
      <c r="Y188" s="115">
        <v>0</v>
      </c>
      <c r="Z188" s="115">
        <v>5</v>
      </c>
      <c r="AA188" s="115">
        <v>3</v>
      </c>
      <c r="AB188" s="115">
        <v>2</v>
      </c>
      <c r="AC188" s="115">
        <v>14</v>
      </c>
      <c r="AD188" s="115">
        <v>9</v>
      </c>
      <c r="AE188" s="115">
        <v>5</v>
      </c>
      <c r="AF188" s="115">
        <v>0</v>
      </c>
      <c r="AG188" s="13">
        <v>0</v>
      </c>
      <c r="AH188" s="13">
        <v>0</v>
      </c>
      <c r="AI188" s="115">
        <v>7</v>
      </c>
      <c r="AJ188" s="115">
        <v>7</v>
      </c>
      <c r="AK188" s="115">
        <v>0</v>
      </c>
    </row>
    <row r="189" spans="1:37" ht="13.5" thickBot="1" x14ac:dyDescent="0.25">
      <c r="A189" s="21" t="str">
        <f>VLOOKUP(B189,'Analyse gebruik'!P$4:P$593,1,FALSE)</f>
        <v>LOH</v>
      </c>
      <c r="B189" s="1" t="s">
        <v>440</v>
      </c>
      <c r="C189" s="13">
        <v>12</v>
      </c>
      <c r="D189" s="13">
        <v>10</v>
      </c>
      <c r="E189" s="13">
        <v>2</v>
      </c>
      <c r="F189" s="13">
        <v>7</v>
      </c>
      <c r="G189" s="13">
        <v>6</v>
      </c>
      <c r="H189" s="115">
        <v>2</v>
      </c>
      <c r="I189" s="115">
        <v>1</v>
      </c>
      <c r="J189" s="115">
        <v>1</v>
      </c>
      <c r="K189" s="115"/>
      <c r="L189" s="13"/>
      <c r="M189" s="13"/>
      <c r="N189" s="115"/>
      <c r="O189" s="115"/>
      <c r="P189" s="115"/>
      <c r="Q189" s="115">
        <v>3</v>
      </c>
      <c r="R189" s="115">
        <v>3</v>
      </c>
      <c r="S189" s="115">
        <v>0</v>
      </c>
      <c r="T189" s="115">
        <v>2</v>
      </c>
      <c r="U189" s="115">
        <v>1</v>
      </c>
      <c r="V189" s="115">
        <v>1</v>
      </c>
      <c r="W189" s="115"/>
      <c r="X189" s="115"/>
      <c r="Y189" s="115"/>
      <c r="Z189" s="115">
        <v>2</v>
      </c>
      <c r="AA189" s="115">
        <v>2</v>
      </c>
      <c r="AB189" s="115">
        <v>0</v>
      </c>
      <c r="AC189" s="115">
        <v>2</v>
      </c>
      <c r="AD189" s="115">
        <v>2</v>
      </c>
      <c r="AE189" s="115">
        <v>0</v>
      </c>
      <c r="AF189" s="115">
        <v>0</v>
      </c>
      <c r="AG189" s="115">
        <v>0</v>
      </c>
      <c r="AH189" s="115">
        <v>0</v>
      </c>
      <c r="AI189" s="115">
        <v>1</v>
      </c>
      <c r="AJ189" s="115">
        <v>1</v>
      </c>
      <c r="AK189" s="115">
        <v>0</v>
      </c>
    </row>
    <row r="190" spans="1:37" ht="13.5" thickBot="1" x14ac:dyDescent="0.25">
      <c r="A190" s="21" t="str">
        <f>VLOOKUP(B190,'Analyse gebruik'!P$4:P$593,1,FALSE)</f>
        <v>LOH-GGB</v>
      </c>
      <c r="B190" s="1" t="s">
        <v>389</v>
      </c>
      <c r="C190" s="13">
        <v>2</v>
      </c>
      <c r="D190" s="13">
        <v>2</v>
      </c>
      <c r="E190" s="13">
        <v>0</v>
      </c>
      <c r="F190" s="13">
        <v>8</v>
      </c>
      <c r="G190" s="13">
        <v>2</v>
      </c>
      <c r="H190" s="115">
        <v>0</v>
      </c>
      <c r="I190" s="115">
        <v>0</v>
      </c>
      <c r="J190" s="115">
        <v>0</v>
      </c>
      <c r="K190" s="115">
        <v>1</v>
      </c>
      <c r="L190" s="115">
        <v>1</v>
      </c>
      <c r="M190" s="115">
        <v>0</v>
      </c>
      <c r="N190" s="115">
        <v>0</v>
      </c>
      <c r="O190" s="13">
        <v>0</v>
      </c>
      <c r="P190" s="13">
        <v>0</v>
      </c>
      <c r="Q190" s="115"/>
      <c r="R190" s="115"/>
      <c r="S190" s="115"/>
      <c r="T190" s="115">
        <v>0</v>
      </c>
      <c r="U190" s="115">
        <v>0</v>
      </c>
      <c r="V190" s="115">
        <v>0</v>
      </c>
      <c r="W190" s="115"/>
      <c r="X190" s="115"/>
      <c r="Y190" s="115"/>
      <c r="Z190" s="115">
        <v>0</v>
      </c>
      <c r="AA190" s="13">
        <v>0</v>
      </c>
      <c r="AB190" s="13">
        <v>0</v>
      </c>
      <c r="AC190" s="115">
        <v>1</v>
      </c>
      <c r="AD190" s="115">
        <v>1</v>
      </c>
      <c r="AE190" s="115">
        <v>0</v>
      </c>
      <c r="AF190" s="115">
        <v>0</v>
      </c>
      <c r="AG190" s="13">
        <v>0</v>
      </c>
      <c r="AH190" s="13">
        <v>0</v>
      </c>
      <c r="AI190" s="115">
        <v>0</v>
      </c>
      <c r="AJ190" s="13">
        <v>0</v>
      </c>
      <c r="AK190" s="13">
        <v>0</v>
      </c>
    </row>
    <row r="191" spans="1:37" ht="13.5" thickBot="1" x14ac:dyDescent="0.25">
      <c r="A191" s="21" t="str">
        <f>VLOOKUP(B191,'Analyse gebruik'!P$4:P$593,1,FALSE)</f>
        <v>LOH-KR</v>
      </c>
      <c r="B191" s="1" t="s">
        <v>713</v>
      </c>
      <c r="C191" s="13">
        <v>3</v>
      </c>
      <c r="D191" s="13">
        <v>3</v>
      </c>
      <c r="E191" s="13">
        <v>0</v>
      </c>
      <c r="F191" s="13">
        <v>5</v>
      </c>
      <c r="G191" s="13">
        <v>3</v>
      </c>
      <c r="H191" s="115">
        <v>1</v>
      </c>
      <c r="I191" s="115">
        <v>1</v>
      </c>
      <c r="J191" s="115">
        <v>0</v>
      </c>
      <c r="K191" s="115"/>
      <c r="L191" s="13"/>
      <c r="M191" s="13"/>
      <c r="N191" s="115"/>
      <c r="O191" s="13"/>
      <c r="P191" s="13"/>
      <c r="Q191" s="115">
        <v>1</v>
      </c>
      <c r="R191" s="115">
        <v>1</v>
      </c>
      <c r="S191" s="115">
        <v>0</v>
      </c>
      <c r="T191" s="115">
        <v>1</v>
      </c>
      <c r="U191" s="115">
        <v>1</v>
      </c>
      <c r="V191" s="115">
        <v>0</v>
      </c>
      <c r="W191" s="115"/>
      <c r="X191" s="115"/>
      <c r="Y191" s="115"/>
      <c r="Z191" s="115">
        <v>0</v>
      </c>
      <c r="AA191" s="115">
        <v>0</v>
      </c>
      <c r="AB191" s="115">
        <v>0</v>
      </c>
      <c r="AC191" s="115"/>
      <c r="AD191" s="115"/>
      <c r="AE191" s="115"/>
      <c r="AF191" s="115">
        <v>0</v>
      </c>
      <c r="AG191" s="13">
        <v>0</v>
      </c>
      <c r="AH191" s="13">
        <v>0</v>
      </c>
      <c r="AI191" s="115"/>
      <c r="AJ191" s="13"/>
      <c r="AK191" s="13"/>
    </row>
    <row r="192" spans="1:37" ht="13.5" thickBot="1" x14ac:dyDescent="0.25">
      <c r="A192" s="21" t="str">
        <f>VLOOKUP(B192,'Analyse gebruik'!P$4:P$593,1,FALSE)</f>
        <v>LOH-O</v>
      </c>
      <c r="B192" s="1" t="s">
        <v>717</v>
      </c>
      <c r="C192" s="13">
        <v>19</v>
      </c>
      <c r="D192" s="13">
        <v>19</v>
      </c>
      <c r="E192" s="13">
        <v>0</v>
      </c>
      <c r="F192" s="13">
        <v>6</v>
      </c>
      <c r="G192" s="13">
        <v>6</v>
      </c>
      <c r="H192" s="115">
        <v>4</v>
      </c>
      <c r="I192" s="115">
        <v>4</v>
      </c>
      <c r="J192" s="115">
        <v>0</v>
      </c>
      <c r="K192" s="115">
        <v>1</v>
      </c>
      <c r="L192" s="115">
        <v>1</v>
      </c>
      <c r="M192" s="115">
        <v>0</v>
      </c>
      <c r="N192" s="115"/>
      <c r="O192" s="115"/>
      <c r="P192" s="115"/>
      <c r="Q192" s="115"/>
      <c r="R192" s="115"/>
      <c r="S192" s="115"/>
      <c r="T192" s="115">
        <v>7</v>
      </c>
      <c r="U192" s="115">
        <v>7</v>
      </c>
      <c r="V192" s="115">
        <v>0</v>
      </c>
      <c r="W192" s="115"/>
      <c r="X192" s="115"/>
      <c r="Y192" s="115"/>
      <c r="Z192" s="115">
        <v>2</v>
      </c>
      <c r="AA192" s="115">
        <v>2</v>
      </c>
      <c r="AB192" s="115">
        <v>0</v>
      </c>
      <c r="AC192" s="115">
        <v>1</v>
      </c>
      <c r="AD192" s="115">
        <v>1</v>
      </c>
      <c r="AE192" s="115">
        <v>0</v>
      </c>
      <c r="AF192" s="115">
        <v>4</v>
      </c>
      <c r="AG192" s="115">
        <v>4</v>
      </c>
      <c r="AH192" s="115">
        <v>0</v>
      </c>
      <c r="AI192" s="115"/>
      <c r="AJ192" s="13"/>
      <c r="AK192" s="13"/>
    </row>
    <row r="193" spans="1:37" ht="13.5" thickBot="1" x14ac:dyDescent="0.25">
      <c r="A193" s="21" t="str">
        <f>VLOOKUP(B193,'Analyse gebruik'!P$4:P$593,1,FALSE)</f>
        <v>LO-ICT</v>
      </c>
      <c r="B193" s="1" t="s">
        <v>710</v>
      </c>
      <c r="C193" s="13">
        <v>5</v>
      </c>
      <c r="D193" s="13">
        <v>5</v>
      </c>
      <c r="E193" s="13">
        <v>0</v>
      </c>
      <c r="F193" s="13">
        <v>6</v>
      </c>
      <c r="G193" s="13">
        <v>2</v>
      </c>
      <c r="H193" s="115">
        <v>0</v>
      </c>
      <c r="I193" s="115">
        <v>0</v>
      </c>
      <c r="J193" s="115">
        <v>0</v>
      </c>
      <c r="K193" s="115"/>
      <c r="L193" s="115"/>
      <c r="M193" s="115"/>
      <c r="N193" s="115"/>
      <c r="O193" s="115"/>
      <c r="P193" s="115"/>
      <c r="Q193" s="115"/>
      <c r="R193" s="115"/>
      <c r="S193" s="115"/>
      <c r="T193" s="115">
        <v>0</v>
      </c>
      <c r="U193" s="115">
        <v>0</v>
      </c>
      <c r="V193" s="115">
        <v>0</v>
      </c>
      <c r="W193" s="115"/>
      <c r="X193" s="115"/>
      <c r="Y193" s="115"/>
      <c r="Z193" s="115">
        <v>0</v>
      </c>
      <c r="AA193" s="115">
        <v>0</v>
      </c>
      <c r="AB193" s="115">
        <v>0</v>
      </c>
      <c r="AC193" s="115">
        <v>4</v>
      </c>
      <c r="AD193" s="115">
        <v>4</v>
      </c>
      <c r="AE193" s="115">
        <v>0</v>
      </c>
      <c r="AF193" s="115">
        <v>0</v>
      </c>
      <c r="AG193" s="13">
        <v>0</v>
      </c>
      <c r="AH193" s="13">
        <v>0</v>
      </c>
      <c r="AI193" s="115">
        <v>1</v>
      </c>
      <c r="AJ193" s="115">
        <v>1</v>
      </c>
      <c r="AK193" s="115">
        <v>0</v>
      </c>
    </row>
    <row r="194" spans="1:37" ht="13.5" thickBot="1" x14ac:dyDescent="0.25">
      <c r="A194" s="21" t="str">
        <f>VLOOKUP(B194,'Analyse gebruik'!P$4:P$593,1,FALSE)</f>
        <v>LO-KR</v>
      </c>
      <c r="B194" s="1" t="s">
        <v>718</v>
      </c>
      <c r="C194" s="13">
        <v>4</v>
      </c>
      <c r="D194" s="13">
        <v>2</v>
      </c>
      <c r="E194" s="13">
        <v>2</v>
      </c>
      <c r="F194" s="13">
        <v>5</v>
      </c>
      <c r="G194" s="13">
        <v>3</v>
      </c>
      <c r="H194" s="13">
        <v>1</v>
      </c>
      <c r="I194" s="13">
        <v>0</v>
      </c>
      <c r="J194" s="13">
        <v>1</v>
      </c>
      <c r="K194" s="13"/>
      <c r="L194" s="115"/>
      <c r="M194" s="115"/>
      <c r="N194" s="13"/>
      <c r="O194" s="115"/>
      <c r="P194" s="115"/>
      <c r="Q194" s="13"/>
      <c r="R194" s="115"/>
      <c r="S194" s="115"/>
      <c r="T194" s="13">
        <v>1</v>
      </c>
      <c r="U194" s="13">
        <v>0</v>
      </c>
      <c r="V194" s="13">
        <v>1</v>
      </c>
      <c r="W194" s="13"/>
      <c r="X194" s="115"/>
      <c r="Y194" s="115"/>
      <c r="Z194" s="13">
        <v>0</v>
      </c>
      <c r="AA194" s="115">
        <v>0</v>
      </c>
      <c r="AB194" s="115">
        <v>0</v>
      </c>
      <c r="AC194" s="13">
        <v>0</v>
      </c>
      <c r="AD194" s="13">
        <v>0</v>
      </c>
      <c r="AE194" s="13">
        <v>0</v>
      </c>
      <c r="AF194" s="13">
        <v>2</v>
      </c>
      <c r="AG194" s="115">
        <v>2</v>
      </c>
      <c r="AH194" s="115">
        <v>0</v>
      </c>
      <c r="AI194" s="13"/>
      <c r="AJ194" s="115"/>
      <c r="AK194" s="115"/>
    </row>
    <row r="195" spans="1:37" ht="13.5" thickBot="1" x14ac:dyDescent="0.25">
      <c r="A195" s="21" t="str">
        <f>VLOOKUP(B195,'Analyse gebruik'!P$4:P$593,1,FALSE)</f>
        <v>MA</v>
      </c>
      <c r="B195" s="1" t="s">
        <v>218</v>
      </c>
      <c r="C195" s="13">
        <v>13</v>
      </c>
      <c r="D195" s="13">
        <v>7</v>
      </c>
      <c r="E195" s="13">
        <v>6</v>
      </c>
      <c r="F195" s="13">
        <v>6</v>
      </c>
      <c r="G195" s="13">
        <v>3</v>
      </c>
      <c r="H195" s="115">
        <v>0</v>
      </c>
      <c r="I195" s="115">
        <v>0</v>
      </c>
      <c r="J195" s="115">
        <v>0</v>
      </c>
      <c r="K195" s="115"/>
      <c r="L195" s="115"/>
      <c r="M195" s="115"/>
      <c r="N195" s="115"/>
      <c r="O195" s="115"/>
      <c r="P195" s="115"/>
      <c r="Q195" s="115"/>
      <c r="R195" s="115"/>
      <c r="S195" s="115"/>
      <c r="T195" s="115">
        <v>0</v>
      </c>
      <c r="U195" s="115">
        <v>0</v>
      </c>
      <c r="V195" s="115">
        <v>0</v>
      </c>
      <c r="W195" s="115"/>
      <c r="X195" s="115"/>
      <c r="Y195" s="115"/>
      <c r="Z195" s="115">
        <v>5</v>
      </c>
      <c r="AA195" s="13">
        <v>5</v>
      </c>
      <c r="AB195" s="13">
        <v>0</v>
      </c>
      <c r="AC195" s="115">
        <v>6</v>
      </c>
      <c r="AD195" s="115">
        <v>0</v>
      </c>
      <c r="AE195" s="115">
        <v>6</v>
      </c>
      <c r="AF195" s="115">
        <v>0</v>
      </c>
      <c r="AG195" s="115">
        <v>0</v>
      </c>
      <c r="AH195" s="115">
        <v>0</v>
      </c>
      <c r="AI195" s="115">
        <v>2</v>
      </c>
      <c r="AJ195" s="115">
        <v>2</v>
      </c>
      <c r="AK195" s="115">
        <v>0</v>
      </c>
    </row>
    <row r="196" spans="1:37" ht="13.5" thickBot="1" x14ac:dyDescent="0.25">
      <c r="A196" s="21" t="str">
        <f>VLOOKUP(B196,'Analyse gebruik'!P$4:P$593,1,FALSE)</f>
        <v>MFT</v>
      </c>
      <c r="B196" s="1" t="s">
        <v>451</v>
      </c>
      <c r="C196" s="13">
        <v>15</v>
      </c>
      <c r="D196" s="13">
        <v>10</v>
      </c>
      <c r="E196" s="13">
        <v>5</v>
      </c>
      <c r="F196" s="13">
        <v>6</v>
      </c>
      <c r="G196" s="13">
        <v>5</v>
      </c>
      <c r="H196" s="13">
        <v>3</v>
      </c>
      <c r="I196" s="13">
        <v>2</v>
      </c>
      <c r="J196" s="13">
        <v>1</v>
      </c>
      <c r="K196" s="13"/>
      <c r="L196" s="115"/>
      <c r="M196" s="115"/>
      <c r="N196" s="13"/>
      <c r="O196" s="13"/>
      <c r="P196" s="13"/>
      <c r="Q196" s="13">
        <v>2</v>
      </c>
      <c r="R196" s="13">
        <v>1</v>
      </c>
      <c r="S196" s="13">
        <v>1</v>
      </c>
      <c r="T196" s="13">
        <v>5</v>
      </c>
      <c r="U196" s="13">
        <v>4</v>
      </c>
      <c r="V196" s="13">
        <v>1</v>
      </c>
      <c r="W196" s="13"/>
      <c r="X196" s="115"/>
      <c r="Y196" s="115"/>
      <c r="Z196" s="13">
        <v>0</v>
      </c>
      <c r="AA196" s="115">
        <v>0</v>
      </c>
      <c r="AB196" s="115">
        <v>0</v>
      </c>
      <c r="AC196" s="13">
        <v>4</v>
      </c>
      <c r="AD196" s="13">
        <v>2</v>
      </c>
      <c r="AE196" s="13">
        <v>2</v>
      </c>
      <c r="AF196" s="13">
        <v>1</v>
      </c>
      <c r="AG196" s="115">
        <v>1</v>
      </c>
      <c r="AH196" s="115">
        <v>0</v>
      </c>
      <c r="AI196" s="13"/>
      <c r="AJ196" s="13"/>
      <c r="AK196" s="13"/>
    </row>
    <row r="197" spans="1:37" ht="13.5" thickBot="1" x14ac:dyDescent="0.25">
      <c r="A197" s="21" t="str">
        <f>VLOOKUP(B197,'Analyse gebruik'!P$4:P$593,1,FALSE)</f>
        <v>MFT-RB</v>
      </c>
      <c r="B197" s="1" t="s">
        <v>863</v>
      </c>
      <c r="C197" s="13">
        <v>8</v>
      </c>
      <c r="D197" s="13">
        <v>8</v>
      </c>
      <c r="E197" s="13">
        <v>0</v>
      </c>
      <c r="F197" s="13">
        <v>5</v>
      </c>
      <c r="G197" s="13">
        <v>2</v>
      </c>
      <c r="H197" s="115">
        <v>0</v>
      </c>
      <c r="I197" s="115">
        <v>0</v>
      </c>
      <c r="J197" s="115">
        <v>0</v>
      </c>
      <c r="K197" s="115"/>
      <c r="L197" s="115"/>
      <c r="M197" s="115"/>
      <c r="N197" s="115"/>
      <c r="O197" s="115"/>
      <c r="P197" s="115"/>
      <c r="Q197" s="115"/>
      <c r="R197" s="115"/>
      <c r="S197" s="115"/>
      <c r="T197" s="115">
        <v>7</v>
      </c>
      <c r="U197" s="115">
        <v>7</v>
      </c>
      <c r="V197" s="115">
        <v>0</v>
      </c>
      <c r="W197" s="115"/>
      <c r="X197" s="115"/>
      <c r="Y197" s="115"/>
      <c r="Z197" s="115">
        <v>0</v>
      </c>
      <c r="AA197" s="115">
        <v>0</v>
      </c>
      <c r="AB197" s="115">
        <v>0</v>
      </c>
      <c r="AC197" s="115">
        <v>0</v>
      </c>
      <c r="AD197" s="115">
        <v>0</v>
      </c>
      <c r="AE197" s="115">
        <v>0</v>
      </c>
      <c r="AF197" s="115">
        <v>1</v>
      </c>
      <c r="AG197" s="115">
        <v>1</v>
      </c>
      <c r="AH197" s="115">
        <v>0</v>
      </c>
      <c r="AI197" s="115"/>
      <c r="AJ197" s="13"/>
      <c r="AK197" s="13"/>
    </row>
    <row r="198" spans="1:37" ht="13.5" thickBot="1" x14ac:dyDescent="0.25">
      <c r="A198" s="21" t="str">
        <f>VLOOKUP(B198,'Analyse gebruik'!P$4:P$593,1,FALSE)</f>
        <v>MFT-STH</v>
      </c>
      <c r="B198" s="1" t="s">
        <v>202</v>
      </c>
      <c r="C198" s="13">
        <v>3</v>
      </c>
      <c r="D198" s="13">
        <v>0</v>
      </c>
      <c r="E198" s="13">
        <v>3</v>
      </c>
      <c r="F198" s="13">
        <v>6</v>
      </c>
      <c r="G198" s="13">
        <v>2</v>
      </c>
      <c r="H198" s="115">
        <v>0</v>
      </c>
      <c r="I198" s="115">
        <v>0</v>
      </c>
      <c r="J198" s="115">
        <v>0</v>
      </c>
      <c r="K198" s="115"/>
      <c r="L198" s="13"/>
      <c r="M198" s="13"/>
      <c r="N198" s="115"/>
      <c r="O198" s="115"/>
      <c r="P198" s="115"/>
      <c r="Q198" s="115"/>
      <c r="R198" s="115"/>
      <c r="S198" s="115"/>
      <c r="T198" s="115">
        <v>0</v>
      </c>
      <c r="U198" s="13">
        <v>0</v>
      </c>
      <c r="V198" s="13">
        <v>0</v>
      </c>
      <c r="W198" s="115"/>
      <c r="X198" s="13"/>
      <c r="Y198" s="13"/>
      <c r="Z198" s="115">
        <v>0</v>
      </c>
      <c r="AA198" s="115">
        <v>0</v>
      </c>
      <c r="AB198" s="115">
        <v>0</v>
      </c>
      <c r="AC198" s="115">
        <v>2</v>
      </c>
      <c r="AD198" s="13">
        <v>0</v>
      </c>
      <c r="AE198" s="13">
        <v>2</v>
      </c>
      <c r="AF198" s="115">
        <v>0</v>
      </c>
      <c r="AG198" s="13">
        <v>0</v>
      </c>
      <c r="AH198" s="13">
        <v>0</v>
      </c>
      <c r="AI198" s="115">
        <v>1</v>
      </c>
      <c r="AJ198" s="115">
        <v>0</v>
      </c>
      <c r="AK198" s="115">
        <v>1</v>
      </c>
    </row>
    <row r="199" spans="1:37" ht="13.5" thickBot="1" x14ac:dyDescent="0.25">
      <c r="A199" s="21" t="str">
        <f>VLOOKUP(B199,'Analyse gebruik'!P$4:P$593,1,FALSE)</f>
        <v>MFT-VER</v>
      </c>
      <c r="B199" s="1" t="s">
        <v>449</v>
      </c>
      <c r="C199" s="13">
        <v>2</v>
      </c>
      <c r="D199" s="13">
        <v>2</v>
      </c>
      <c r="E199" s="13">
        <v>0</v>
      </c>
      <c r="F199" s="13">
        <v>6</v>
      </c>
      <c r="G199" s="13">
        <v>2</v>
      </c>
      <c r="H199" s="115">
        <v>0</v>
      </c>
      <c r="I199" s="115">
        <v>0</v>
      </c>
      <c r="J199" s="115">
        <v>0</v>
      </c>
      <c r="K199" s="115"/>
      <c r="L199" s="13"/>
      <c r="M199" s="13"/>
      <c r="N199" s="115"/>
      <c r="O199" s="115"/>
      <c r="P199" s="115"/>
      <c r="Q199" s="115">
        <v>1</v>
      </c>
      <c r="R199" s="115">
        <v>1</v>
      </c>
      <c r="S199" s="115">
        <v>0</v>
      </c>
      <c r="T199" s="115">
        <v>0</v>
      </c>
      <c r="U199" s="115">
        <v>0</v>
      </c>
      <c r="V199" s="115">
        <v>0</v>
      </c>
      <c r="W199" s="115"/>
      <c r="X199" s="115"/>
      <c r="Y199" s="115"/>
      <c r="Z199" s="115">
        <v>0</v>
      </c>
      <c r="AA199" s="115">
        <v>0</v>
      </c>
      <c r="AB199" s="115">
        <v>0</v>
      </c>
      <c r="AC199" s="115">
        <v>1</v>
      </c>
      <c r="AD199" s="13">
        <v>1</v>
      </c>
      <c r="AE199" s="13">
        <v>0</v>
      </c>
      <c r="AF199" s="115">
        <v>0</v>
      </c>
      <c r="AG199" s="115">
        <v>0</v>
      </c>
      <c r="AH199" s="115">
        <v>0</v>
      </c>
      <c r="AI199" s="115"/>
      <c r="AJ199" s="115"/>
      <c r="AK199" s="115"/>
    </row>
    <row r="200" spans="1:37" ht="13.5" thickBot="1" x14ac:dyDescent="0.25">
      <c r="A200" s="21" t="str">
        <f>VLOOKUP(B200,'Analyse gebruik'!P$4:P$593,1,FALSE)</f>
        <v>MSA</v>
      </c>
      <c r="B200" s="1" t="s">
        <v>241</v>
      </c>
      <c r="C200" s="13">
        <v>87</v>
      </c>
      <c r="D200" s="13">
        <v>85</v>
      </c>
      <c r="E200" s="13">
        <v>2</v>
      </c>
      <c r="F200" s="13">
        <v>10</v>
      </c>
      <c r="G200" s="13">
        <v>7</v>
      </c>
      <c r="H200" s="115">
        <v>7</v>
      </c>
      <c r="I200" s="115">
        <v>7</v>
      </c>
      <c r="J200" s="115">
        <v>0</v>
      </c>
      <c r="K200" s="115">
        <v>15</v>
      </c>
      <c r="L200" s="115">
        <v>15</v>
      </c>
      <c r="M200" s="115">
        <v>0</v>
      </c>
      <c r="N200" s="115">
        <v>0</v>
      </c>
      <c r="O200" s="115">
        <v>0</v>
      </c>
      <c r="P200" s="115">
        <v>0</v>
      </c>
      <c r="Q200" s="115">
        <v>23</v>
      </c>
      <c r="R200" s="115">
        <v>23</v>
      </c>
      <c r="S200" s="115">
        <v>0</v>
      </c>
      <c r="T200" s="115">
        <v>10</v>
      </c>
      <c r="U200" s="13">
        <v>10</v>
      </c>
      <c r="V200" s="13">
        <v>0</v>
      </c>
      <c r="W200" s="115">
        <v>9</v>
      </c>
      <c r="X200" s="115">
        <v>8</v>
      </c>
      <c r="Y200" s="115">
        <v>1</v>
      </c>
      <c r="Z200" s="115">
        <v>0</v>
      </c>
      <c r="AA200" s="115">
        <v>0</v>
      </c>
      <c r="AB200" s="115">
        <v>0</v>
      </c>
      <c r="AC200" s="115">
        <v>20</v>
      </c>
      <c r="AD200" s="13">
        <v>19</v>
      </c>
      <c r="AE200" s="13">
        <v>1</v>
      </c>
      <c r="AF200" s="115">
        <v>0</v>
      </c>
      <c r="AG200" s="13">
        <v>0</v>
      </c>
      <c r="AH200" s="13">
        <v>0</v>
      </c>
      <c r="AI200" s="115">
        <v>3</v>
      </c>
      <c r="AJ200" s="115">
        <v>3</v>
      </c>
      <c r="AK200" s="115">
        <v>0</v>
      </c>
    </row>
    <row r="201" spans="1:37" ht="13.5" thickBot="1" x14ac:dyDescent="0.25">
      <c r="A201" s="21" t="str">
        <f>VLOOKUP(B201,'Analyse gebruik'!P$4:P$593,1,FALSE)</f>
        <v>MSH-TPB</v>
      </c>
      <c r="B201" s="1" t="s">
        <v>724</v>
      </c>
      <c r="C201" s="13">
        <v>3</v>
      </c>
      <c r="D201" s="13">
        <v>3</v>
      </c>
      <c r="E201" s="13">
        <v>0</v>
      </c>
      <c r="F201" s="13">
        <v>6</v>
      </c>
      <c r="G201" s="13">
        <v>2</v>
      </c>
      <c r="H201" s="115">
        <v>0</v>
      </c>
      <c r="I201" s="115">
        <v>0</v>
      </c>
      <c r="J201" s="115">
        <v>0</v>
      </c>
      <c r="K201" s="115"/>
      <c r="L201" s="13"/>
      <c r="M201" s="13"/>
      <c r="N201" s="115"/>
      <c r="O201" s="115"/>
      <c r="P201" s="115"/>
      <c r="Q201" s="115"/>
      <c r="R201" s="115"/>
      <c r="S201" s="115"/>
      <c r="T201" s="115">
        <v>0</v>
      </c>
      <c r="U201" s="115">
        <v>0</v>
      </c>
      <c r="V201" s="115">
        <v>0</v>
      </c>
      <c r="W201" s="115"/>
      <c r="X201" s="115"/>
      <c r="Y201" s="115"/>
      <c r="Z201" s="115">
        <v>0</v>
      </c>
      <c r="AA201" s="115">
        <v>0</v>
      </c>
      <c r="AB201" s="115">
        <v>0</v>
      </c>
      <c r="AC201" s="115">
        <v>0</v>
      </c>
      <c r="AD201" s="115">
        <v>0</v>
      </c>
      <c r="AE201" s="115">
        <v>0</v>
      </c>
      <c r="AF201" s="115">
        <v>2</v>
      </c>
      <c r="AG201" s="115">
        <v>2</v>
      </c>
      <c r="AH201" s="115">
        <v>0</v>
      </c>
      <c r="AI201" s="115">
        <v>1</v>
      </c>
      <c r="AJ201" s="115">
        <v>1</v>
      </c>
      <c r="AK201" s="115">
        <v>0</v>
      </c>
    </row>
    <row r="202" spans="1:37" ht="13.5" thickBot="1" x14ac:dyDescent="0.25">
      <c r="A202" s="21" t="str">
        <f>VLOOKUP(B202,'Analyse gebruik'!P$4:P$593,1,FALSE)</f>
        <v>NBH</v>
      </c>
      <c r="B202" s="1" t="s">
        <v>91</v>
      </c>
      <c r="C202" s="13">
        <v>3</v>
      </c>
      <c r="D202" s="13">
        <v>3</v>
      </c>
      <c r="E202" s="13">
        <v>0</v>
      </c>
      <c r="F202" s="13">
        <v>7</v>
      </c>
      <c r="G202" s="13">
        <v>3</v>
      </c>
      <c r="H202" s="115">
        <v>0</v>
      </c>
      <c r="I202" s="115">
        <v>0</v>
      </c>
      <c r="J202" s="115">
        <v>0</v>
      </c>
      <c r="K202" s="115"/>
      <c r="L202" s="115"/>
      <c r="M202" s="115"/>
      <c r="N202" s="115">
        <v>1</v>
      </c>
      <c r="O202" s="115">
        <v>1</v>
      </c>
      <c r="P202" s="115">
        <v>0</v>
      </c>
      <c r="Q202" s="115">
        <v>1</v>
      </c>
      <c r="R202" s="115">
        <v>1</v>
      </c>
      <c r="S202" s="115">
        <v>0</v>
      </c>
      <c r="T202" s="115">
        <v>1</v>
      </c>
      <c r="U202" s="115">
        <v>1</v>
      </c>
      <c r="V202" s="115">
        <v>0</v>
      </c>
      <c r="W202" s="115"/>
      <c r="X202" s="115"/>
      <c r="Y202" s="115"/>
      <c r="Z202" s="115">
        <v>0</v>
      </c>
      <c r="AA202" s="115">
        <v>0</v>
      </c>
      <c r="AB202" s="115">
        <v>0</v>
      </c>
      <c r="AC202" s="115">
        <v>0</v>
      </c>
      <c r="AD202" s="13">
        <v>0</v>
      </c>
      <c r="AE202" s="13">
        <v>0</v>
      </c>
      <c r="AF202" s="115">
        <v>0</v>
      </c>
      <c r="AG202" s="13">
        <v>0</v>
      </c>
      <c r="AH202" s="13">
        <v>0</v>
      </c>
      <c r="AI202" s="115"/>
      <c r="AJ202" s="115"/>
      <c r="AK202" s="115"/>
    </row>
    <row r="203" spans="1:37" ht="13.5" thickBot="1" x14ac:dyDescent="0.25">
      <c r="A203" s="21" t="str">
        <f>VLOOKUP(B203,'Analyse gebruik'!P$4:P$593,1,FALSE)</f>
        <v>NBT</v>
      </c>
      <c r="B203" s="1" t="s">
        <v>90</v>
      </c>
      <c r="C203" s="13">
        <v>172</v>
      </c>
      <c r="D203" s="13">
        <v>1</v>
      </c>
      <c r="E203" s="13">
        <v>171</v>
      </c>
      <c r="F203" s="13">
        <v>8</v>
      </c>
      <c r="G203" s="13">
        <v>6</v>
      </c>
      <c r="H203" s="13">
        <v>0</v>
      </c>
      <c r="I203" s="13">
        <v>0</v>
      </c>
      <c r="J203" s="13">
        <v>0</v>
      </c>
      <c r="K203" s="13">
        <v>4</v>
      </c>
      <c r="L203" s="13">
        <v>0</v>
      </c>
      <c r="M203" s="13">
        <v>4</v>
      </c>
      <c r="N203" s="13"/>
      <c r="O203" s="115"/>
      <c r="P203" s="115"/>
      <c r="Q203" s="13">
        <v>45</v>
      </c>
      <c r="R203" s="115">
        <v>0</v>
      </c>
      <c r="S203" s="115">
        <v>45</v>
      </c>
      <c r="T203" s="13">
        <v>1</v>
      </c>
      <c r="U203" s="13">
        <v>1</v>
      </c>
      <c r="V203" s="13">
        <v>0</v>
      </c>
      <c r="W203" s="13">
        <v>22</v>
      </c>
      <c r="X203" s="13">
        <v>0</v>
      </c>
      <c r="Y203" s="13">
        <v>22</v>
      </c>
      <c r="Z203" s="13">
        <v>0</v>
      </c>
      <c r="AA203" s="13">
        <v>0</v>
      </c>
      <c r="AB203" s="13">
        <v>0</v>
      </c>
      <c r="AC203" s="13">
        <v>96</v>
      </c>
      <c r="AD203" s="13">
        <v>0</v>
      </c>
      <c r="AE203" s="13">
        <v>96</v>
      </c>
      <c r="AF203" s="13">
        <v>4</v>
      </c>
      <c r="AG203" s="13">
        <v>0</v>
      </c>
      <c r="AH203" s="13">
        <v>4</v>
      </c>
      <c r="AI203" s="13"/>
      <c r="AJ203" s="115"/>
      <c r="AK203" s="115"/>
    </row>
    <row r="204" spans="1:37" ht="13.5" thickBot="1" x14ac:dyDescent="0.25">
      <c r="A204" s="21" t="str">
        <f>VLOOKUP(B204,'Analyse gebruik'!P$4:P$593,1,FALSE)</f>
        <v>NBT-G</v>
      </c>
      <c r="B204" s="1" t="s">
        <v>1910</v>
      </c>
      <c r="C204" s="13">
        <v>83</v>
      </c>
      <c r="D204" s="13">
        <v>4</v>
      </c>
      <c r="E204" s="13">
        <v>79</v>
      </c>
      <c r="F204" s="13">
        <v>6</v>
      </c>
      <c r="G204" s="13">
        <v>2</v>
      </c>
      <c r="H204" s="115">
        <v>0</v>
      </c>
      <c r="I204" s="115">
        <v>0</v>
      </c>
      <c r="J204" s="115">
        <v>0</v>
      </c>
      <c r="K204" s="115"/>
      <c r="L204" s="13"/>
      <c r="M204" s="13"/>
      <c r="N204" s="115"/>
      <c r="O204" s="115"/>
      <c r="P204" s="115"/>
      <c r="Q204" s="115">
        <v>17</v>
      </c>
      <c r="R204" s="115">
        <v>3</v>
      </c>
      <c r="S204" s="115">
        <v>14</v>
      </c>
      <c r="T204" s="115">
        <v>0</v>
      </c>
      <c r="U204" s="115">
        <v>0</v>
      </c>
      <c r="V204" s="115">
        <v>0</v>
      </c>
      <c r="W204" s="115"/>
      <c r="X204" s="13"/>
      <c r="Y204" s="13"/>
      <c r="Z204" s="115">
        <v>0</v>
      </c>
      <c r="AA204" s="13">
        <v>0</v>
      </c>
      <c r="AB204" s="13">
        <v>0</v>
      </c>
      <c r="AC204" s="115">
        <v>66</v>
      </c>
      <c r="AD204" s="115">
        <v>1</v>
      </c>
      <c r="AE204" s="115">
        <v>65</v>
      </c>
      <c r="AF204" s="115">
        <v>0</v>
      </c>
      <c r="AG204" s="13">
        <v>0</v>
      </c>
      <c r="AH204" s="13">
        <v>0</v>
      </c>
      <c r="AI204" s="115"/>
      <c r="AJ204" s="115"/>
      <c r="AK204" s="115"/>
    </row>
    <row r="205" spans="1:37" ht="13.5" thickBot="1" x14ac:dyDescent="0.25">
      <c r="A205" s="21" t="str">
        <f>VLOOKUP(B205,'Analyse gebruik'!P$4:P$593,1,FALSE)</f>
        <v>NBT-K</v>
      </c>
      <c r="B205" s="1" t="s">
        <v>1903</v>
      </c>
      <c r="C205" s="13">
        <v>1</v>
      </c>
      <c r="D205" s="13">
        <v>1</v>
      </c>
      <c r="E205" s="13">
        <v>0</v>
      </c>
      <c r="F205" s="13">
        <v>5</v>
      </c>
      <c r="G205" s="13">
        <v>1</v>
      </c>
      <c r="H205" s="115">
        <v>0</v>
      </c>
      <c r="I205" s="115">
        <v>0</v>
      </c>
      <c r="J205" s="115">
        <v>0</v>
      </c>
      <c r="K205" s="115"/>
      <c r="L205" s="115"/>
      <c r="M205" s="115"/>
      <c r="N205" s="115"/>
      <c r="O205" s="115"/>
      <c r="P205" s="115"/>
      <c r="Q205" s="115"/>
      <c r="R205" s="115"/>
      <c r="S205" s="115"/>
      <c r="T205" s="115">
        <v>1</v>
      </c>
      <c r="U205" s="115">
        <v>1</v>
      </c>
      <c r="V205" s="115">
        <v>0</v>
      </c>
      <c r="W205" s="115"/>
      <c r="X205" s="13"/>
      <c r="Y205" s="13"/>
      <c r="Z205" s="115">
        <v>0</v>
      </c>
      <c r="AA205" s="115">
        <v>0</v>
      </c>
      <c r="AB205" s="115">
        <v>0</v>
      </c>
      <c r="AC205" s="115">
        <v>0</v>
      </c>
      <c r="AD205" s="115">
        <v>0</v>
      </c>
      <c r="AE205" s="115">
        <v>0</v>
      </c>
      <c r="AF205" s="115">
        <v>0</v>
      </c>
      <c r="AG205" s="115">
        <v>0</v>
      </c>
      <c r="AH205" s="115">
        <v>0</v>
      </c>
      <c r="AI205" s="115"/>
      <c r="AJ205" s="115"/>
      <c r="AK205" s="115"/>
    </row>
    <row r="206" spans="1:37" ht="13.5" thickBot="1" x14ac:dyDescent="0.25">
      <c r="A206" s="21" t="str">
        <f>VLOOKUP(B206,'Analyse gebruik'!P$4:P$593,1,FALSE)</f>
        <v>NBT-M</v>
      </c>
      <c r="B206" s="1" t="s">
        <v>1900</v>
      </c>
      <c r="C206" s="13">
        <v>144</v>
      </c>
      <c r="D206" s="13">
        <v>69</v>
      </c>
      <c r="E206" s="13">
        <v>75</v>
      </c>
      <c r="F206" s="13">
        <v>8</v>
      </c>
      <c r="G206" s="13">
        <v>5</v>
      </c>
      <c r="H206" s="115">
        <v>0</v>
      </c>
      <c r="I206" s="115">
        <v>0</v>
      </c>
      <c r="J206" s="115">
        <v>0</v>
      </c>
      <c r="K206" s="115">
        <v>3</v>
      </c>
      <c r="L206" s="115">
        <v>3</v>
      </c>
      <c r="M206" s="115">
        <v>0</v>
      </c>
      <c r="N206" s="115"/>
      <c r="O206" s="115"/>
      <c r="P206" s="115"/>
      <c r="Q206" s="115">
        <v>37</v>
      </c>
      <c r="R206" s="115">
        <v>23</v>
      </c>
      <c r="S206" s="115">
        <v>14</v>
      </c>
      <c r="T206" s="115">
        <v>0</v>
      </c>
      <c r="U206" s="115">
        <v>0</v>
      </c>
      <c r="V206" s="115">
        <v>0</v>
      </c>
      <c r="W206" s="115">
        <v>13</v>
      </c>
      <c r="X206" s="115">
        <v>13</v>
      </c>
      <c r="Y206" s="115">
        <v>0</v>
      </c>
      <c r="Z206" s="115">
        <v>0</v>
      </c>
      <c r="AA206" s="115">
        <v>0</v>
      </c>
      <c r="AB206" s="115">
        <v>0</v>
      </c>
      <c r="AC206" s="115">
        <v>88</v>
      </c>
      <c r="AD206" s="115">
        <v>27</v>
      </c>
      <c r="AE206" s="115">
        <v>61</v>
      </c>
      <c r="AF206" s="115">
        <v>3</v>
      </c>
      <c r="AG206" s="115">
        <v>3</v>
      </c>
      <c r="AH206" s="115">
        <v>0</v>
      </c>
      <c r="AI206" s="115"/>
      <c r="AJ206" s="115"/>
      <c r="AK206" s="115"/>
    </row>
    <row r="207" spans="1:37" ht="13.5" thickBot="1" x14ac:dyDescent="0.25">
      <c r="A207" s="21" t="str">
        <f>VLOOKUP(B207,'Analyse gebruik'!P$4:P$593,1,FALSE)</f>
        <v>NBT-NA</v>
      </c>
      <c r="B207" s="1" t="s">
        <v>1145</v>
      </c>
      <c r="C207" s="13">
        <v>80</v>
      </c>
      <c r="D207" s="13">
        <v>0</v>
      </c>
      <c r="E207" s="13">
        <v>80</v>
      </c>
      <c r="F207" s="13">
        <v>5</v>
      </c>
      <c r="G207" s="13">
        <v>1</v>
      </c>
      <c r="H207" s="115">
        <v>0</v>
      </c>
      <c r="I207" s="115">
        <v>0</v>
      </c>
      <c r="J207" s="115">
        <v>0</v>
      </c>
      <c r="K207" s="115"/>
      <c r="L207" s="115"/>
      <c r="M207" s="115"/>
      <c r="N207" s="115"/>
      <c r="O207" s="115"/>
      <c r="P207" s="115"/>
      <c r="Q207" s="115"/>
      <c r="R207" s="115"/>
      <c r="S207" s="115"/>
      <c r="T207" s="115">
        <v>0</v>
      </c>
      <c r="U207" s="115">
        <v>0</v>
      </c>
      <c r="V207" s="115">
        <v>0</v>
      </c>
      <c r="W207" s="115"/>
      <c r="X207" s="115"/>
      <c r="Y207" s="115"/>
      <c r="Z207" s="115">
        <v>0</v>
      </c>
      <c r="AA207" s="115">
        <v>0</v>
      </c>
      <c r="AB207" s="115">
        <v>0</v>
      </c>
      <c r="AC207" s="115">
        <v>80</v>
      </c>
      <c r="AD207" s="13">
        <v>0</v>
      </c>
      <c r="AE207" s="13">
        <v>80</v>
      </c>
      <c r="AF207" s="115">
        <v>0</v>
      </c>
      <c r="AG207" s="115">
        <v>0</v>
      </c>
      <c r="AH207" s="115">
        <v>0</v>
      </c>
      <c r="AI207" s="115"/>
      <c r="AJ207" s="115"/>
      <c r="AK207" s="115"/>
    </row>
    <row r="208" spans="1:37" ht="13.5" thickBot="1" x14ac:dyDescent="0.25">
      <c r="A208" s="21" t="str">
        <f>VLOOKUP(B208,'Analyse gebruik'!P$4:P$593,1,FALSE)</f>
        <v>NBT-OZM</v>
      </c>
      <c r="B208" s="1" t="s">
        <v>2202</v>
      </c>
      <c r="C208" s="13">
        <v>57</v>
      </c>
      <c r="D208" s="13">
        <v>0</v>
      </c>
      <c r="E208" s="13">
        <v>57</v>
      </c>
      <c r="F208" s="13">
        <v>6</v>
      </c>
      <c r="G208" s="13">
        <v>3</v>
      </c>
      <c r="H208" s="13">
        <v>0</v>
      </c>
      <c r="I208" s="13">
        <v>0</v>
      </c>
      <c r="J208" s="13">
        <v>0</v>
      </c>
      <c r="K208" s="13"/>
      <c r="L208" s="115"/>
      <c r="M208" s="115"/>
      <c r="N208" s="13">
        <v>37</v>
      </c>
      <c r="O208" s="115">
        <v>0</v>
      </c>
      <c r="P208" s="115">
        <v>37</v>
      </c>
      <c r="Q208" s="13"/>
      <c r="R208" s="115"/>
      <c r="S208" s="115"/>
      <c r="T208" s="13">
        <v>0</v>
      </c>
      <c r="U208" s="13">
        <v>0</v>
      </c>
      <c r="V208" s="13">
        <v>0</v>
      </c>
      <c r="W208" s="13"/>
      <c r="X208" s="115"/>
      <c r="Y208" s="115"/>
      <c r="Z208" s="13">
        <v>17</v>
      </c>
      <c r="AA208" s="115">
        <v>0</v>
      </c>
      <c r="AB208" s="115">
        <v>17</v>
      </c>
      <c r="AC208" s="13">
        <v>3</v>
      </c>
      <c r="AD208" s="13">
        <v>0</v>
      </c>
      <c r="AE208" s="13">
        <v>3</v>
      </c>
      <c r="AF208" s="13">
        <v>0</v>
      </c>
      <c r="AG208" s="115">
        <v>0</v>
      </c>
      <c r="AH208" s="115">
        <v>0</v>
      </c>
      <c r="AI208" s="13"/>
      <c r="AJ208" s="115"/>
      <c r="AK208" s="115"/>
    </row>
    <row r="209" spans="1:37" ht="13.5" thickBot="1" x14ac:dyDescent="0.25">
      <c r="A209" s="21" t="str">
        <f>VLOOKUP(B209,'Analyse gebruik'!P$4:P$593,1,FALSE)</f>
        <v>NBT-Z</v>
      </c>
      <c r="B209" s="1" t="s">
        <v>1912</v>
      </c>
      <c r="C209" s="13">
        <v>0</v>
      </c>
      <c r="D209" s="13">
        <v>0</v>
      </c>
      <c r="E209" s="13">
        <v>0</v>
      </c>
      <c r="F209" s="13">
        <v>5</v>
      </c>
      <c r="G209" s="13">
        <v>0</v>
      </c>
      <c r="H209" s="115">
        <v>0</v>
      </c>
      <c r="I209" s="115">
        <v>0</v>
      </c>
      <c r="J209" s="115">
        <v>0</v>
      </c>
      <c r="K209" s="115"/>
      <c r="L209" s="13"/>
      <c r="M209" s="13"/>
      <c r="N209" s="115"/>
      <c r="O209" s="115"/>
      <c r="P209" s="115"/>
      <c r="Q209" s="115"/>
      <c r="R209" s="115"/>
      <c r="S209" s="115"/>
      <c r="T209" s="115">
        <v>0</v>
      </c>
      <c r="U209" s="115">
        <v>0</v>
      </c>
      <c r="V209" s="115">
        <v>0</v>
      </c>
      <c r="W209" s="115"/>
      <c r="X209" s="13"/>
      <c r="Y209" s="13"/>
      <c r="Z209" s="115">
        <v>0</v>
      </c>
      <c r="AA209" s="115">
        <v>0</v>
      </c>
      <c r="AB209" s="115">
        <v>0</v>
      </c>
      <c r="AC209" s="115">
        <v>0</v>
      </c>
      <c r="AD209" s="13">
        <v>0</v>
      </c>
      <c r="AE209" s="13">
        <v>0</v>
      </c>
      <c r="AF209" s="115">
        <v>0</v>
      </c>
      <c r="AG209" s="115">
        <v>0</v>
      </c>
      <c r="AH209" s="115">
        <v>0</v>
      </c>
      <c r="AI209" s="115"/>
      <c r="AJ209" s="13"/>
      <c r="AK209" s="13"/>
    </row>
    <row r="210" spans="1:37" ht="13.5" thickBot="1" x14ac:dyDescent="0.25">
      <c r="A210" s="21" t="str">
        <f>VLOOKUP(B210,'Analyse gebruik'!P$4:P$593,1,FALSE)</f>
        <v>NRV</v>
      </c>
      <c r="B210" s="1" t="s">
        <v>484</v>
      </c>
      <c r="C210" s="13">
        <v>14</v>
      </c>
      <c r="D210" s="13">
        <v>0</v>
      </c>
      <c r="E210" s="13">
        <v>14</v>
      </c>
      <c r="F210" s="13">
        <v>6</v>
      </c>
      <c r="G210" s="13">
        <v>5</v>
      </c>
      <c r="H210" s="115">
        <v>3</v>
      </c>
      <c r="I210" s="115">
        <v>0</v>
      </c>
      <c r="J210" s="115">
        <v>3</v>
      </c>
      <c r="K210" s="115"/>
      <c r="L210" s="115"/>
      <c r="M210" s="115"/>
      <c r="N210" s="115">
        <v>4</v>
      </c>
      <c r="O210" s="115">
        <v>0</v>
      </c>
      <c r="P210" s="115">
        <v>4</v>
      </c>
      <c r="Q210" s="115"/>
      <c r="R210" s="115"/>
      <c r="S210" s="115"/>
      <c r="T210" s="115">
        <v>3</v>
      </c>
      <c r="U210" s="115">
        <v>0</v>
      </c>
      <c r="V210" s="115">
        <v>3</v>
      </c>
      <c r="W210" s="115"/>
      <c r="X210" s="115"/>
      <c r="Y210" s="115"/>
      <c r="Z210" s="115">
        <v>3</v>
      </c>
      <c r="AA210" s="115">
        <v>0</v>
      </c>
      <c r="AB210" s="115">
        <v>3</v>
      </c>
      <c r="AC210" s="115">
        <v>1</v>
      </c>
      <c r="AD210" s="13">
        <v>0</v>
      </c>
      <c r="AE210" s="13">
        <v>1</v>
      </c>
      <c r="AF210" s="115">
        <v>0</v>
      </c>
      <c r="AG210" s="115">
        <v>0</v>
      </c>
      <c r="AH210" s="115">
        <v>0</v>
      </c>
      <c r="AI210" s="115"/>
      <c r="AJ210" s="13"/>
      <c r="AK210" s="13"/>
    </row>
    <row r="211" spans="1:37" ht="13.5" thickBot="1" x14ac:dyDescent="0.25">
      <c r="A211" s="21" t="str">
        <f>VLOOKUP(B211,'Analyse gebruik'!P$4:P$593,1,FALSE)</f>
        <v>OG</v>
      </c>
      <c r="B211" s="1" t="s">
        <v>491</v>
      </c>
      <c r="C211" s="13">
        <v>1</v>
      </c>
      <c r="D211" s="13">
        <v>1</v>
      </c>
      <c r="E211" s="13">
        <v>0</v>
      </c>
      <c r="F211" s="13">
        <v>5</v>
      </c>
      <c r="G211" s="13">
        <v>1</v>
      </c>
      <c r="H211" s="115">
        <v>0</v>
      </c>
      <c r="I211" s="115">
        <v>0</v>
      </c>
      <c r="J211" s="115">
        <v>0</v>
      </c>
      <c r="K211" s="115"/>
      <c r="L211" s="115"/>
      <c r="M211" s="115"/>
      <c r="N211" s="115"/>
      <c r="O211" s="115"/>
      <c r="P211" s="115"/>
      <c r="Q211" s="115"/>
      <c r="R211" s="115"/>
      <c r="S211" s="115"/>
      <c r="T211" s="115">
        <v>0</v>
      </c>
      <c r="U211" s="115">
        <v>0</v>
      </c>
      <c r="V211" s="115">
        <v>0</v>
      </c>
      <c r="W211" s="115"/>
      <c r="X211" s="115"/>
      <c r="Y211" s="115"/>
      <c r="Z211" s="115">
        <v>0</v>
      </c>
      <c r="AA211" s="13">
        <v>0</v>
      </c>
      <c r="AB211" s="13">
        <v>0</v>
      </c>
      <c r="AC211" s="115">
        <v>0</v>
      </c>
      <c r="AD211" s="13">
        <v>0</v>
      </c>
      <c r="AE211" s="13">
        <v>0</v>
      </c>
      <c r="AF211" s="115">
        <v>1</v>
      </c>
      <c r="AG211" s="115">
        <v>1</v>
      </c>
      <c r="AH211" s="115">
        <v>0</v>
      </c>
      <c r="AI211" s="115"/>
      <c r="AJ211" s="115"/>
      <c r="AK211" s="115"/>
    </row>
    <row r="212" spans="1:37" ht="13.5" thickBot="1" x14ac:dyDescent="0.25">
      <c r="A212" s="21" t="str">
        <f>VLOOKUP(B212,'Analyse gebruik'!P$4:P$593,1,FALSE)</f>
        <v>ON-AFT</v>
      </c>
      <c r="B212" s="1" t="s">
        <v>195</v>
      </c>
      <c r="C212" s="13">
        <v>37</v>
      </c>
      <c r="D212" s="13">
        <v>0</v>
      </c>
      <c r="E212" s="13">
        <v>37</v>
      </c>
      <c r="F212" s="13">
        <v>6</v>
      </c>
      <c r="G212" s="13">
        <v>4</v>
      </c>
      <c r="H212" s="115">
        <v>4</v>
      </c>
      <c r="I212" s="115">
        <v>0</v>
      </c>
      <c r="J212" s="115">
        <v>4</v>
      </c>
      <c r="K212" s="115">
        <v>20</v>
      </c>
      <c r="L212" s="115">
        <v>0</v>
      </c>
      <c r="M212" s="115">
        <v>20</v>
      </c>
      <c r="N212" s="115"/>
      <c r="O212" s="115"/>
      <c r="P212" s="115"/>
      <c r="Q212" s="115"/>
      <c r="R212" s="115"/>
      <c r="S212" s="115"/>
      <c r="T212" s="115">
        <v>7</v>
      </c>
      <c r="U212" s="115">
        <v>0</v>
      </c>
      <c r="V212" s="115">
        <v>7</v>
      </c>
      <c r="W212" s="115"/>
      <c r="X212" s="115"/>
      <c r="Y212" s="115"/>
      <c r="Z212" s="115">
        <v>0</v>
      </c>
      <c r="AA212" s="115">
        <v>0</v>
      </c>
      <c r="AB212" s="115">
        <v>0</v>
      </c>
      <c r="AC212" s="115">
        <v>0</v>
      </c>
      <c r="AD212" s="115">
        <v>0</v>
      </c>
      <c r="AE212" s="115">
        <v>0</v>
      </c>
      <c r="AF212" s="115">
        <v>6</v>
      </c>
      <c r="AG212" s="115">
        <v>0</v>
      </c>
      <c r="AH212" s="115">
        <v>6</v>
      </c>
      <c r="AI212" s="115"/>
      <c r="AJ212" s="13"/>
      <c r="AK212" s="13"/>
    </row>
    <row r="213" spans="1:37" ht="13.5" thickBot="1" x14ac:dyDescent="0.25">
      <c r="A213" s="21" t="str">
        <f>VLOOKUP(B213,'Analyse gebruik'!P$4:P$593,1,FALSE)</f>
        <v>ON-BBM</v>
      </c>
      <c r="B213" s="1" t="s">
        <v>113</v>
      </c>
      <c r="C213" s="13">
        <v>53</v>
      </c>
      <c r="D213" s="13">
        <v>0</v>
      </c>
      <c r="E213" s="13">
        <v>53</v>
      </c>
      <c r="F213" s="13">
        <v>6</v>
      </c>
      <c r="G213" s="13">
        <v>4</v>
      </c>
      <c r="H213" s="115">
        <v>5</v>
      </c>
      <c r="I213" s="115">
        <v>0</v>
      </c>
      <c r="J213" s="115">
        <v>5</v>
      </c>
      <c r="K213" s="115">
        <v>16</v>
      </c>
      <c r="L213" s="13">
        <v>0</v>
      </c>
      <c r="M213" s="13">
        <v>16</v>
      </c>
      <c r="N213" s="115"/>
      <c r="O213" s="115"/>
      <c r="P213" s="115"/>
      <c r="Q213" s="115"/>
      <c r="R213" s="115"/>
      <c r="S213" s="115"/>
      <c r="T213" s="115">
        <v>19</v>
      </c>
      <c r="U213" s="115">
        <v>0</v>
      </c>
      <c r="V213" s="115">
        <v>19</v>
      </c>
      <c r="W213" s="115"/>
      <c r="X213" s="115"/>
      <c r="Y213" s="115"/>
      <c r="Z213" s="115">
        <v>0</v>
      </c>
      <c r="AA213" s="13">
        <v>0</v>
      </c>
      <c r="AB213" s="13">
        <v>0</v>
      </c>
      <c r="AC213" s="115">
        <v>0</v>
      </c>
      <c r="AD213" s="13">
        <v>0</v>
      </c>
      <c r="AE213" s="13">
        <v>0</v>
      </c>
      <c r="AF213" s="115">
        <v>13</v>
      </c>
      <c r="AG213" s="115">
        <v>0</v>
      </c>
      <c r="AH213" s="115">
        <v>13</v>
      </c>
      <c r="AI213" s="115"/>
      <c r="AJ213" s="13"/>
      <c r="AK213" s="13"/>
    </row>
    <row r="214" spans="1:37" ht="13.5" thickBot="1" x14ac:dyDescent="0.25">
      <c r="A214" s="21" t="str">
        <f>VLOOKUP(B214,'Analyse gebruik'!P$4:P$593,1,FALSE)</f>
        <v>ON-BO</v>
      </c>
      <c r="B214" s="1" t="s">
        <v>161</v>
      </c>
      <c r="C214" s="13">
        <v>16</v>
      </c>
      <c r="D214" s="13">
        <v>0</v>
      </c>
      <c r="E214" s="13">
        <v>16</v>
      </c>
      <c r="F214" s="13">
        <v>6</v>
      </c>
      <c r="G214" s="13">
        <v>4</v>
      </c>
      <c r="H214" s="115">
        <v>0</v>
      </c>
      <c r="I214" s="115">
        <v>0</v>
      </c>
      <c r="J214" s="115">
        <v>0</v>
      </c>
      <c r="K214" s="115"/>
      <c r="L214" s="115"/>
      <c r="M214" s="115"/>
      <c r="N214" s="115"/>
      <c r="O214" s="115"/>
      <c r="P214" s="115"/>
      <c r="Q214" s="115"/>
      <c r="R214" s="13"/>
      <c r="S214" s="13"/>
      <c r="T214" s="115">
        <v>0</v>
      </c>
      <c r="U214" s="115">
        <v>0</v>
      </c>
      <c r="V214" s="115">
        <v>0</v>
      </c>
      <c r="W214" s="115"/>
      <c r="X214" s="115"/>
      <c r="Y214" s="115"/>
      <c r="Z214" s="115">
        <v>4</v>
      </c>
      <c r="AA214" s="115">
        <v>0</v>
      </c>
      <c r="AB214" s="115">
        <v>4</v>
      </c>
      <c r="AC214" s="115">
        <v>2</v>
      </c>
      <c r="AD214" s="13">
        <v>0</v>
      </c>
      <c r="AE214" s="13">
        <v>2</v>
      </c>
      <c r="AF214" s="115">
        <v>4</v>
      </c>
      <c r="AG214" s="115">
        <v>0</v>
      </c>
      <c r="AH214" s="115">
        <v>4</v>
      </c>
      <c r="AI214" s="115">
        <v>6</v>
      </c>
      <c r="AJ214" s="115">
        <v>0</v>
      </c>
      <c r="AK214" s="115">
        <v>6</v>
      </c>
    </row>
    <row r="215" spans="1:37" ht="13.5" thickBot="1" x14ac:dyDescent="0.25">
      <c r="A215" s="21" t="str">
        <f>VLOOKUP(B215,'Analyse gebruik'!P$4:P$593,1,FALSE)</f>
        <v>ON-BRB</v>
      </c>
      <c r="B215" s="1" t="s">
        <v>124</v>
      </c>
      <c r="C215" s="13">
        <v>10</v>
      </c>
      <c r="D215" s="13">
        <v>0</v>
      </c>
      <c r="E215" s="13">
        <v>10</v>
      </c>
      <c r="F215" s="13">
        <v>5</v>
      </c>
      <c r="G215" s="13">
        <v>3</v>
      </c>
      <c r="H215" s="115">
        <v>5</v>
      </c>
      <c r="I215" s="115">
        <v>0</v>
      </c>
      <c r="J215" s="115">
        <v>5</v>
      </c>
      <c r="K215" s="115"/>
      <c r="L215" s="13"/>
      <c r="M215" s="13"/>
      <c r="N215" s="115">
        <v>1</v>
      </c>
      <c r="O215" s="115">
        <v>0</v>
      </c>
      <c r="P215" s="115">
        <v>1</v>
      </c>
      <c r="Q215" s="115"/>
      <c r="R215" s="115"/>
      <c r="S215" s="115"/>
      <c r="T215" s="115">
        <v>4</v>
      </c>
      <c r="U215" s="115">
        <v>0</v>
      </c>
      <c r="V215" s="115">
        <v>4</v>
      </c>
      <c r="W215" s="115"/>
      <c r="X215" s="115"/>
      <c r="Y215" s="115"/>
      <c r="Z215" s="115">
        <v>0</v>
      </c>
      <c r="AA215" s="115">
        <v>0</v>
      </c>
      <c r="AB215" s="115">
        <v>0</v>
      </c>
      <c r="AC215" s="115"/>
      <c r="AD215" s="115"/>
      <c r="AE215" s="115"/>
      <c r="AF215" s="115">
        <v>0</v>
      </c>
      <c r="AG215" s="115">
        <v>0</v>
      </c>
      <c r="AH215" s="115">
        <v>0</v>
      </c>
      <c r="AI215" s="115"/>
      <c r="AJ215" s="115"/>
      <c r="AK215" s="115"/>
    </row>
    <row r="216" spans="1:37" ht="13.5" thickBot="1" x14ac:dyDescent="0.25">
      <c r="A216" s="21" t="str">
        <f>VLOOKUP(B216,'Analyse gebruik'!P$4:P$593,1,FALSE)</f>
        <v>ON-BRV</v>
      </c>
      <c r="B216" s="1" t="s">
        <v>235</v>
      </c>
      <c r="C216" s="13">
        <v>89</v>
      </c>
      <c r="D216" s="13">
        <v>9</v>
      </c>
      <c r="E216" s="13">
        <v>80</v>
      </c>
      <c r="F216" s="13">
        <v>8</v>
      </c>
      <c r="G216" s="13">
        <v>7</v>
      </c>
      <c r="H216" s="115">
        <v>10</v>
      </c>
      <c r="I216" s="115">
        <v>1</v>
      </c>
      <c r="J216" s="115">
        <v>9</v>
      </c>
      <c r="K216" s="115"/>
      <c r="L216" s="115"/>
      <c r="M216" s="115"/>
      <c r="N216" s="115">
        <v>3</v>
      </c>
      <c r="O216" s="115">
        <v>1</v>
      </c>
      <c r="P216" s="115">
        <v>2</v>
      </c>
      <c r="Q216" s="115">
        <v>32</v>
      </c>
      <c r="R216" s="115">
        <v>5</v>
      </c>
      <c r="S216" s="115">
        <v>27</v>
      </c>
      <c r="T216" s="115">
        <v>5</v>
      </c>
      <c r="U216" s="115">
        <v>0</v>
      </c>
      <c r="V216" s="115">
        <v>5</v>
      </c>
      <c r="W216" s="115"/>
      <c r="X216" s="115"/>
      <c r="Y216" s="115"/>
      <c r="Z216" s="115">
        <v>0</v>
      </c>
      <c r="AA216" s="115">
        <v>0</v>
      </c>
      <c r="AB216" s="115">
        <v>0</v>
      </c>
      <c r="AC216" s="115">
        <v>23</v>
      </c>
      <c r="AD216" s="115">
        <v>2</v>
      </c>
      <c r="AE216" s="115">
        <v>21</v>
      </c>
      <c r="AF216" s="115">
        <v>10</v>
      </c>
      <c r="AG216" s="13">
        <v>0</v>
      </c>
      <c r="AH216" s="13">
        <v>10</v>
      </c>
      <c r="AI216" s="115">
        <v>6</v>
      </c>
      <c r="AJ216" s="115">
        <v>0</v>
      </c>
      <c r="AK216" s="115">
        <v>6</v>
      </c>
    </row>
    <row r="217" spans="1:37" ht="13.5" thickBot="1" x14ac:dyDescent="0.25">
      <c r="A217" s="21" t="str">
        <f>VLOOKUP(B217,'Analyse gebruik'!P$4:P$593,1,FALSE)</f>
        <v>ON-GO</v>
      </c>
      <c r="B217" s="1" t="s">
        <v>163</v>
      </c>
      <c r="C217" s="13">
        <v>13</v>
      </c>
      <c r="D217" s="13">
        <v>3</v>
      </c>
      <c r="E217" s="13">
        <v>10</v>
      </c>
      <c r="F217" s="13">
        <v>6</v>
      </c>
      <c r="G217" s="13">
        <v>5</v>
      </c>
      <c r="H217" s="115">
        <v>1</v>
      </c>
      <c r="I217" s="115">
        <v>0</v>
      </c>
      <c r="J217" s="115">
        <v>1</v>
      </c>
      <c r="K217" s="115">
        <v>3</v>
      </c>
      <c r="L217" s="115">
        <v>1</v>
      </c>
      <c r="M217" s="115">
        <v>2</v>
      </c>
      <c r="N217" s="115"/>
      <c r="O217" s="115"/>
      <c r="P217" s="115"/>
      <c r="Q217" s="115"/>
      <c r="R217" s="115"/>
      <c r="S217" s="115"/>
      <c r="T217" s="115">
        <v>2</v>
      </c>
      <c r="U217" s="115">
        <v>0</v>
      </c>
      <c r="V217" s="115">
        <v>2</v>
      </c>
      <c r="W217" s="115"/>
      <c r="X217" s="115"/>
      <c r="Y217" s="115"/>
      <c r="Z217" s="115">
        <v>0</v>
      </c>
      <c r="AA217" s="115">
        <v>0</v>
      </c>
      <c r="AB217" s="115">
        <v>0</v>
      </c>
      <c r="AC217" s="115">
        <v>5</v>
      </c>
      <c r="AD217" s="115">
        <v>1</v>
      </c>
      <c r="AE217" s="115">
        <v>4</v>
      </c>
      <c r="AF217" s="115">
        <v>2</v>
      </c>
      <c r="AG217" s="13">
        <v>1</v>
      </c>
      <c r="AH217" s="13">
        <v>1</v>
      </c>
      <c r="AI217" s="115"/>
      <c r="AJ217" s="115"/>
      <c r="AK217" s="115"/>
    </row>
    <row r="218" spans="1:37" ht="13.5" thickBot="1" x14ac:dyDescent="0.25">
      <c r="A218" s="21" t="str">
        <f>VLOOKUP(B218,'Analyse gebruik'!P$4:P$593,1,FALSE)</f>
        <v>ON-GP</v>
      </c>
      <c r="B218" s="1" t="s">
        <v>182</v>
      </c>
      <c r="C218" s="13">
        <v>16</v>
      </c>
      <c r="D218" s="13">
        <v>1</v>
      </c>
      <c r="E218" s="13">
        <v>15</v>
      </c>
      <c r="F218" s="13">
        <v>6</v>
      </c>
      <c r="G218" s="13">
        <v>3</v>
      </c>
      <c r="H218" s="115">
        <v>0</v>
      </c>
      <c r="I218" s="115">
        <v>0</v>
      </c>
      <c r="J218" s="115">
        <v>0</v>
      </c>
      <c r="K218" s="115"/>
      <c r="L218" s="115"/>
      <c r="M218" s="115"/>
      <c r="N218" s="115"/>
      <c r="O218" s="115"/>
      <c r="P218" s="115"/>
      <c r="Q218" s="115">
        <v>2</v>
      </c>
      <c r="R218" s="115">
        <v>0</v>
      </c>
      <c r="S218" s="115">
        <v>2</v>
      </c>
      <c r="T218" s="115">
        <v>0</v>
      </c>
      <c r="U218" s="115">
        <v>0</v>
      </c>
      <c r="V218" s="115">
        <v>0</v>
      </c>
      <c r="W218" s="115"/>
      <c r="X218" s="13"/>
      <c r="Y218" s="13"/>
      <c r="Z218" s="115">
        <v>0</v>
      </c>
      <c r="AA218" s="115">
        <v>0</v>
      </c>
      <c r="AB218" s="115">
        <v>0</v>
      </c>
      <c r="AC218" s="115">
        <v>13</v>
      </c>
      <c r="AD218" s="13">
        <v>0</v>
      </c>
      <c r="AE218" s="13">
        <v>13</v>
      </c>
      <c r="AF218" s="115">
        <v>1</v>
      </c>
      <c r="AG218" s="13">
        <v>1</v>
      </c>
      <c r="AH218" s="13">
        <v>0</v>
      </c>
      <c r="AI218" s="115"/>
      <c r="AJ218" s="115"/>
      <c r="AK218" s="115"/>
    </row>
    <row r="219" spans="1:37" ht="13.5" thickBot="1" x14ac:dyDescent="0.25">
      <c r="A219" s="21" t="str">
        <f>VLOOKUP(B219,'Analyse gebruik'!P$4:P$593,1,FALSE)</f>
        <v>ON-GS</v>
      </c>
      <c r="B219" s="1" t="s">
        <v>1093</v>
      </c>
      <c r="C219" s="13">
        <v>35</v>
      </c>
      <c r="D219" s="13">
        <v>0</v>
      </c>
      <c r="E219" s="13">
        <v>35</v>
      </c>
      <c r="F219" s="13">
        <v>6</v>
      </c>
      <c r="G219" s="13">
        <v>3</v>
      </c>
      <c r="H219" s="115">
        <v>0</v>
      </c>
      <c r="I219" s="115">
        <v>0</v>
      </c>
      <c r="J219" s="115">
        <v>0</v>
      </c>
      <c r="K219" s="115">
        <v>16</v>
      </c>
      <c r="L219" s="115">
        <v>0</v>
      </c>
      <c r="M219" s="115">
        <v>16</v>
      </c>
      <c r="N219" s="115"/>
      <c r="O219" s="115"/>
      <c r="P219" s="115"/>
      <c r="Q219" s="115"/>
      <c r="R219" s="115"/>
      <c r="S219" s="115"/>
      <c r="T219" s="115">
        <v>1</v>
      </c>
      <c r="U219" s="13">
        <v>0</v>
      </c>
      <c r="V219" s="13">
        <v>1</v>
      </c>
      <c r="W219" s="115"/>
      <c r="X219" s="115"/>
      <c r="Y219" s="115"/>
      <c r="Z219" s="115">
        <v>0</v>
      </c>
      <c r="AA219" s="115">
        <v>0</v>
      </c>
      <c r="AB219" s="115">
        <v>0</v>
      </c>
      <c r="AC219" s="115">
        <v>0</v>
      </c>
      <c r="AD219" s="13">
        <v>0</v>
      </c>
      <c r="AE219" s="13">
        <v>0</v>
      </c>
      <c r="AF219" s="115">
        <v>18</v>
      </c>
      <c r="AG219" s="13">
        <v>0</v>
      </c>
      <c r="AH219" s="13">
        <v>18</v>
      </c>
      <c r="AI219" s="115"/>
      <c r="AJ219" s="115"/>
      <c r="AK219" s="115"/>
    </row>
    <row r="220" spans="1:37" ht="13.5" thickBot="1" x14ac:dyDescent="0.25">
      <c r="A220" s="21" t="str">
        <f>VLOOKUP(B220,'Analyse gebruik'!P$4:P$593,1,FALSE)</f>
        <v>ON-GW</v>
      </c>
      <c r="B220" s="1" t="s">
        <v>247</v>
      </c>
      <c r="C220" s="13">
        <v>573</v>
      </c>
      <c r="D220" s="13">
        <v>8</v>
      </c>
      <c r="E220" s="13">
        <v>565</v>
      </c>
      <c r="F220" s="13">
        <v>10</v>
      </c>
      <c r="G220" s="13">
        <v>10</v>
      </c>
      <c r="H220" s="13">
        <v>44</v>
      </c>
      <c r="I220" s="13">
        <v>0</v>
      </c>
      <c r="J220" s="13">
        <v>44</v>
      </c>
      <c r="K220" s="13">
        <v>42</v>
      </c>
      <c r="L220" s="13">
        <v>0</v>
      </c>
      <c r="M220" s="13">
        <v>42</v>
      </c>
      <c r="N220" s="13">
        <v>35</v>
      </c>
      <c r="O220" s="13">
        <v>0</v>
      </c>
      <c r="P220" s="13">
        <v>35</v>
      </c>
      <c r="Q220" s="13">
        <v>55</v>
      </c>
      <c r="R220" s="115">
        <v>0</v>
      </c>
      <c r="S220" s="115">
        <v>55</v>
      </c>
      <c r="T220" s="13">
        <v>67</v>
      </c>
      <c r="U220" s="13">
        <v>0</v>
      </c>
      <c r="V220" s="13">
        <v>67</v>
      </c>
      <c r="W220" s="13">
        <v>18</v>
      </c>
      <c r="X220" s="13">
        <v>0</v>
      </c>
      <c r="Y220" s="13">
        <v>18</v>
      </c>
      <c r="Z220" s="13">
        <v>44</v>
      </c>
      <c r="AA220" s="115">
        <v>2</v>
      </c>
      <c r="AB220" s="115">
        <v>42</v>
      </c>
      <c r="AC220" s="13">
        <v>72</v>
      </c>
      <c r="AD220" s="13">
        <v>6</v>
      </c>
      <c r="AE220" s="13">
        <v>66</v>
      </c>
      <c r="AF220" s="13">
        <v>77</v>
      </c>
      <c r="AG220" s="115">
        <v>0</v>
      </c>
      <c r="AH220" s="115">
        <v>77</v>
      </c>
      <c r="AI220" s="13">
        <v>119</v>
      </c>
      <c r="AJ220" s="115">
        <v>0</v>
      </c>
      <c r="AK220" s="115">
        <v>119</v>
      </c>
    </row>
    <row r="221" spans="1:37" ht="13.5" thickBot="1" x14ac:dyDescent="0.25">
      <c r="A221" s="21" t="str">
        <f>VLOOKUP(B221,'Analyse gebruik'!P$4:P$593,1,FALSE)</f>
        <v>ON-HV</v>
      </c>
      <c r="B221" s="1" t="s">
        <v>208</v>
      </c>
      <c r="C221" s="13">
        <v>133</v>
      </c>
      <c r="D221" s="13">
        <v>6</v>
      </c>
      <c r="E221" s="13">
        <v>127</v>
      </c>
      <c r="F221" s="13">
        <v>6</v>
      </c>
      <c r="G221" s="13">
        <v>6</v>
      </c>
      <c r="H221" s="115">
        <v>43</v>
      </c>
      <c r="I221" s="115">
        <v>0</v>
      </c>
      <c r="J221" s="115">
        <v>43</v>
      </c>
      <c r="K221" s="115"/>
      <c r="L221" s="115"/>
      <c r="M221" s="115"/>
      <c r="N221" s="115">
        <v>5</v>
      </c>
      <c r="O221" s="115">
        <v>4</v>
      </c>
      <c r="P221" s="115">
        <v>1</v>
      </c>
      <c r="Q221" s="115"/>
      <c r="R221" s="115"/>
      <c r="S221" s="115"/>
      <c r="T221" s="115">
        <v>67</v>
      </c>
      <c r="U221" s="115">
        <v>0</v>
      </c>
      <c r="V221" s="115">
        <v>67</v>
      </c>
      <c r="W221" s="115"/>
      <c r="X221" s="115"/>
      <c r="Y221" s="115"/>
      <c r="Z221" s="115">
        <v>2</v>
      </c>
      <c r="AA221" s="13">
        <v>2</v>
      </c>
      <c r="AB221" s="13">
        <v>0</v>
      </c>
      <c r="AC221" s="115">
        <v>15</v>
      </c>
      <c r="AD221" s="115">
        <v>0</v>
      </c>
      <c r="AE221" s="115">
        <v>15</v>
      </c>
      <c r="AF221" s="115">
        <v>1</v>
      </c>
      <c r="AG221" s="115">
        <v>0</v>
      </c>
      <c r="AH221" s="115">
        <v>1</v>
      </c>
      <c r="AI221" s="115"/>
      <c r="AJ221" s="13"/>
      <c r="AK221" s="13"/>
    </row>
    <row r="222" spans="1:37" ht="13.5" thickBot="1" x14ac:dyDescent="0.25">
      <c r="A222" s="21" t="str">
        <f>VLOOKUP(B222,'Analyse gebruik'!P$4:P$593,1,FALSE)</f>
        <v>ON-LI</v>
      </c>
      <c r="B222" s="1" t="s">
        <v>339</v>
      </c>
      <c r="C222" s="13">
        <v>5</v>
      </c>
      <c r="D222" s="13">
        <v>0</v>
      </c>
      <c r="E222" s="13">
        <v>5</v>
      </c>
      <c r="F222" s="13">
        <v>6</v>
      </c>
      <c r="G222" s="13">
        <v>3</v>
      </c>
      <c r="H222" s="115">
        <v>2</v>
      </c>
      <c r="I222" s="115">
        <v>0</v>
      </c>
      <c r="J222" s="115">
        <v>2</v>
      </c>
      <c r="K222" s="115"/>
      <c r="L222" s="115"/>
      <c r="M222" s="115"/>
      <c r="N222" s="115"/>
      <c r="O222" s="115"/>
      <c r="P222" s="115"/>
      <c r="Q222" s="115">
        <v>2</v>
      </c>
      <c r="R222" s="115">
        <v>0</v>
      </c>
      <c r="S222" s="115">
        <v>2</v>
      </c>
      <c r="T222" s="115">
        <v>1</v>
      </c>
      <c r="U222" s="115">
        <v>0</v>
      </c>
      <c r="V222" s="115">
        <v>1</v>
      </c>
      <c r="W222" s="115"/>
      <c r="X222" s="115"/>
      <c r="Y222" s="115"/>
      <c r="Z222" s="115">
        <v>0</v>
      </c>
      <c r="AA222" s="115">
        <v>0</v>
      </c>
      <c r="AB222" s="115">
        <v>0</v>
      </c>
      <c r="AC222" s="115">
        <v>0</v>
      </c>
      <c r="AD222" s="115">
        <v>0</v>
      </c>
      <c r="AE222" s="115">
        <v>0</v>
      </c>
      <c r="AF222" s="115">
        <v>0</v>
      </c>
      <c r="AG222" s="115">
        <v>0</v>
      </c>
      <c r="AH222" s="115">
        <v>0</v>
      </c>
      <c r="AI222" s="115"/>
      <c r="AJ222" s="13"/>
      <c r="AK222" s="13"/>
    </row>
    <row r="223" spans="1:37" ht="13.5" thickBot="1" x14ac:dyDescent="0.25">
      <c r="A223" s="21" t="str">
        <f>VLOOKUP(B223,'Analyse gebruik'!P$4:P$593,1,FALSE)</f>
        <v>ON-LO</v>
      </c>
      <c r="B223" s="1" t="s">
        <v>445</v>
      </c>
      <c r="C223" s="13">
        <v>137</v>
      </c>
      <c r="D223" s="13">
        <v>0</v>
      </c>
      <c r="E223" s="13">
        <v>137</v>
      </c>
      <c r="F223" s="13">
        <v>5</v>
      </c>
      <c r="G223" s="13">
        <v>1</v>
      </c>
      <c r="H223" s="13">
        <v>0</v>
      </c>
      <c r="I223" s="13">
        <v>0</v>
      </c>
      <c r="J223" s="13">
        <v>0</v>
      </c>
      <c r="K223" s="13"/>
      <c r="L223" s="13"/>
      <c r="M223" s="13"/>
      <c r="N223" s="13"/>
      <c r="O223" s="13"/>
      <c r="P223" s="13"/>
      <c r="Q223" s="13"/>
      <c r="R223" s="13"/>
      <c r="S223" s="13"/>
      <c r="T223" s="13">
        <v>0</v>
      </c>
      <c r="U223" s="13">
        <v>0</v>
      </c>
      <c r="V223" s="13">
        <v>0</v>
      </c>
      <c r="W223" s="13"/>
      <c r="X223" s="13"/>
      <c r="Y223" s="13"/>
      <c r="Z223" s="13">
        <v>0</v>
      </c>
      <c r="AA223" s="13">
        <v>0</v>
      </c>
      <c r="AB223" s="13">
        <v>0</v>
      </c>
      <c r="AC223" s="13">
        <v>137</v>
      </c>
      <c r="AD223" s="13">
        <v>0</v>
      </c>
      <c r="AE223" s="13">
        <v>137</v>
      </c>
      <c r="AF223" s="13">
        <v>0</v>
      </c>
      <c r="AG223" s="13">
        <v>0</v>
      </c>
      <c r="AH223" s="13">
        <v>0</v>
      </c>
      <c r="AI223" s="13"/>
      <c r="AJ223" s="13"/>
      <c r="AK223" s="13"/>
    </row>
    <row r="224" spans="1:37" ht="13.5" thickBot="1" x14ac:dyDescent="0.25">
      <c r="A224" s="21" t="str">
        <f>VLOOKUP(B224,'Analyse gebruik'!P$4:P$593,1,FALSE)</f>
        <v>ON-LT</v>
      </c>
      <c r="B224" s="1" t="s">
        <v>213</v>
      </c>
      <c r="C224" s="13">
        <v>1</v>
      </c>
      <c r="D224" s="13">
        <v>0</v>
      </c>
      <c r="E224" s="13">
        <v>1</v>
      </c>
      <c r="F224" s="13">
        <v>5</v>
      </c>
      <c r="G224" s="13">
        <v>1</v>
      </c>
      <c r="H224" s="115">
        <v>0</v>
      </c>
      <c r="I224" s="115">
        <v>0</v>
      </c>
      <c r="J224" s="115">
        <v>0</v>
      </c>
      <c r="K224" s="115"/>
      <c r="L224" s="115"/>
      <c r="M224" s="115"/>
      <c r="N224" s="115"/>
      <c r="O224" s="115"/>
      <c r="P224" s="115"/>
      <c r="Q224" s="115"/>
      <c r="R224" s="115"/>
      <c r="S224" s="115"/>
      <c r="T224" s="115">
        <v>0</v>
      </c>
      <c r="U224" s="115">
        <v>0</v>
      </c>
      <c r="V224" s="115">
        <v>0</v>
      </c>
      <c r="W224" s="115"/>
      <c r="X224" s="115"/>
      <c r="Y224" s="115"/>
      <c r="Z224" s="115">
        <v>0</v>
      </c>
      <c r="AA224" s="115">
        <v>0</v>
      </c>
      <c r="AB224" s="115">
        <v>0</v>
      </c>
      <c r="AC224" s="115">
        <v>0</v>
      </c>
      <c r="AD224" s="115">
        <v>0</v>
      </c>
      <c r="AE224" s="115">
        <v>0</v>
      </c>
      <c r="AF224" s="115">
        <v>1</v>
      </c>
      <c r="AG224" s="115">
        <v>0</v>
      </c>
      <c r="AH224" s="115">
        <v>1</v>
      </c>
      <c r="AI224" s="115"/>
      <c r="AJ224" s="13"/>
      <c r="AK224" s="13"/>
    </row>
    <row r="225" spans="1:37" ht="13.5" thickBot="1" x14ac:dyDescent="0.25">
      <c r="A225" s="21" t="str">
        <f>VLOOKUP(B225,'Analyse gebruik'!P$4:P$593,1,FALSE)</f>
        <v>ON-OS</v>
      </c>
      <c r="B225" s="1" t="s">
        <v>188</v>
      </c>
      <c r="C225" s="13">
        <v>4</v>
      </c>
      <c r="D225" s="13">
        <v>0</v>
      </c>
      <c r="E225" s="13">
        <v>4</v>
      </c>
      <c r="F225" s="13">
        <v>5</v>
      </c>
      <c r="G225" s="13">
        <v>1</v>
      </c>
      <c r="H225" s="115">
        <v>0</v>
      </c>
      <c r="I225" s="115">
        <v>0</v>
      </c>
      <c r="J225" s="115">
        <v>0</v>
      </c>
      <c r="K225" s="115"/>
      <c r="L225" s="115"/>
      <c r="M225" s="115"/>
      <c r="N225" s="115"/>
      <c r="O225" s="115"/>
      <c r="P225" s="115"/>
      <c r="Q225" s="115"/>
      <c r="R225" s="115"/>
      <c r="S225" s="115"/>
      <c r="T225" s="115">
        <v>0</v>
      </c>
      <c r="U225" s="115">
        <v>0</v>
      </c>
      <c r="V225" s="115">
        <v>0</v>
      </c>
      <c r="W225" s="115"/>
      <c r="X225" s="115"/>
      <c r="Y225" s="115"/>
      <c r="Z225" s="115">
        <v>0</v>
      </c>
      <c r="AA225" s="115">
        <v>0</v>
      </c>
      <c r="AB225" s="115">
        <v>0</v>
      </c>
      <c r="AC225" s="115">
        <v>0</v>
      </c>
      <c r="AD225" s="115">
        <v>0</v>
      </c>
      <c r="AE225" s="115">
        <v>0</v>
      </c>
      <c r="AF225" s="115">
        <v>4</v>
      </c>
      <c r="AG225" s="115">
        <v>0</v>
      </c>
      <c r="AH225" s="115">
        <v>4</v>
      </c>
      <c r="AI225" s="115"/>
      <c r="AJ225" s="13"/>
      <c r="AK225" s="13"/>
    </row>
    <row r="226" spans="1:37" ht="13.5" thickBot="1" x14ac:dyDescent="0.25">
      <c r="A226" s="21" t="str">
        <f>VLOOKUP(B226,'Analyse gebruik'!P$4:P$593,1,FALSE)</f>
        <v>ON-PLL</v>
      </c>
      <c r="B226" s="1" t="s">
        <v>306</v>
      </c>
      <c r="C226" s="13">
        <v>72</v>
      </c>
      <c r="D226" s="13">
        <v>0</v>
      </c>
      <c r="E226" s="13">
        <v>72</v>
      </c>
      <c r="F226" s="13">
        <v>6</v>
      </c>
      <c r="G226" s="13">
        <v>3</v>
      </c>
      <c r="H226" s="115">
        <v>0</v>
      </c>
      <c r="I226" s="115">
        <v>0</v>
      </c>
      <c r="J226" s="115">
        <v>0</v>
      </c>
      <c r="K226" s="115"/>
      <c r="L226" s="115"/>
      <c r="M226" s="115"/>
      <c r="N226" s="115"/>
      <c r="O226" s="115"/>
      <c r="P226" s="115"/>
      <c r="Q226" s="115"/>
      <c r="R226" s="115"/>
      <c r="S226" s="115"/>
      <c r="T226" s="115">
        <v>0</v>
      </c>
      <c r="U226" s="13">
        <v>0</v>
      </c>
      <c r="V226" s="13">
        <v>0</v>
      </c>
      <c r="W226" s="115"/>
      <c r="X226" s="115"/>
      <c r="Y226" s="115"/>
      <c r="Z226" s="115">
        <v>42</v>
      </c>
      <c r="AA226" s="115">
        <v>0</v>
      </c>
      <c r="AB226" s="115">
        <v>42</v>
      </c>
      <c r="AC226" s="115">
        <v>0</v>
      </c>
      <c r="AD226" s="13">
        <v>0</v>
      </c>
      <c r="AE226" s="13">
        <v>0</v>
      </c>
      <c r="AF226" s="115">
        <v>11</v>
      </c>
      <c r="AG226" s="115">
        <v>0</v>
      </c>
      <c r="AH226" s="115">
        <v>11</v>
      </c>
      <c r="AI226" s="115">
        <v>19</v>
      </c>
      <c r="AJ226" s="115">
        <v>0</v>
      </c>
      <c r="AK226" s="115">
        <v>19</v>
      </c>
    </row>
    <row r="227" spans="1:37" ht="13.5" thickBot="1" x14ac:dyDescent="0.25">
      <c r="A227" s="21" t="str">
        <f>VLOOKUP(B227,'Analyse gebruik'!P$4:P$593,1,FALSE)</f>
        <v>ON-PLR</v>
      </c>
      <c r="B227" s="1" t="s">
        <v>311</v>
      </c>
      <c r="C227" s="13">
        <v>56</v>
      </c>
      <c r="D227" s="13">
        <v>0</v>
      </c>
      <c r="E227" s="13">
        <v>56</v>
      </c>
      <c r="F227" s="13">
        <v>5</v>
      </c>
      <c r="G227" s="13">
        <v>2</v>
      </c>
      <c r="H227" s="115">
        <v>27</v>
      </c>
      <c r="I227" s="115">
        <v>0</v>
      </c>
      <c r="J227" s="115">
        <v>27</v>
      </c>
      <c r="K227" s="115"/>
      <c r="L227" s="115"/>
      <c r="M227" s="115"/>
      <c r="N227" s="115"/>
      <c r="O227" s="115"/>
      <c r="P227" s="115"/>
      <c r="Q227" s="115"/>
      <c r="R227" s="115"/>
      <c r="S227" s="115"/>
      <c r="T227" s="115">
        <v>29</v>
      </c>
      <c r="U227" s="13">
        <v>0</v>
      </c>
      <c r="V227" s="13">
        <v>29</v>
      </c>
      <c r="W227" s="115"/>
      <c r="X227" s="115"/>
      <c r="Y227" s="115"/>
      <c r="Z227" s="115">
        <v>0</v>
      </c>
      <c r="AA227" s="115">
        <v>0</v>
      </c>
      <c r="AB227" s="115">
        <v>0</v>
      </c>
      <c r="AC227" s="115">
        <v>0</v>
      </c>
      <c r="AD227" s="13">
        <v>0</v>
      </c>
      <c r="AE227" s="13">
        <v>0</v>
      </c>
      <c r="AF227" s="115">
        <v>0</v>
      </c>
      <c r="AG227" s="115">
        <v>0</v>
      </c>
      <c r="AH227" s="115">
        <v>0</v>
      </c>
      <c r="AI227" s="115"/>
      <c r="AJ227" s="115"/>
      <c r="AK227" s="115"/>
    </row>
    <row r="228" spans="1:37" ht="13.5" thickBot="1" x14ac:dyDescent="0.25">
      <c r="A228" s="21" t="str">
        <f>VLOOKUP(B228,'Analyse gebruik'!P$4:P$593,1,FALSE)</f>
        <v>ON-PLW</v>
      </c>
      <c r="B228" s="1" t="s">
        <v>319</v>
      </c>
      <c r="C228" s="13">
        <v>245</v>
      </c>
      <c r="D228" s="13">
        <v>0</v>
      </c>
      <c r="E228" s="13">
        <v>245</v>
      </c>
      <c r="F228" s="13">
        <v>8</v>
      </c>
      <c r="G228" s="13">
        <v>8</v>
      </c>
      <c r="H228" s="115">
        <v>29</v>
      </c>
      <c r="I228" s="115">
        <v>0</v>
      </c>
      <c r="J228" s="115">
        <v>29</v>
      </c>
      <c r="K228" s="115"/>
      <c r="L228" s="115"/>
      <c r="M228" s="115"/>
      <c r="N228" s="115">
        <v>15</v>
      </c>
      <c r="O228" s="115">
        <v>0</v>
      </c>
      <c r="P228" s="115">
        <v>15</v>
      </c>
      <c r="Q228" s="115">
        <v>29</v>
      </c>
      <c r="R228" s="115">
        <v>0</v>
      </c>
      <c r="S228" s="115">
        <v>29</v>
      </c>
      <c r="T228" s="115">
        <v>29</v>
      </c>
      <c r="U228" s="115">
        <v>0</v>
      </c>
      <c r="V228" s="115">
        <v>29</v>
      </c>
      <c r="W228" s="115"/>
      <c r="X228" s="115"/>
      <c r="Y228" s="115"/>
      <c r="Z228" s="115">
        <v>6</v>
      </c>
      <c r="AA228" s="115">
        <v>0</v>
      </c>
      <c r="AB228" s="115">
        <v>6</v>
      </c>
      <c r="AC228" s="115">
        <v>21</v>
      </c>
      <c r="AD228" s="13">
        <v>0</v>
      </c>
      <c r="AE228" s="13">
        <v>21</v>
      </c>
      <c r="AF228" s="115">
        <v>34</v>
      </c>
      <c r="AG228" s="115">
        <v>0</v>
      </c>
      <c r="AH228" s="115">
        <v>34</v>
      </c>
      <c r="AI228" s="115">
        <v>82</v>
      </c>
      <c r="AJ228" s="13">
        <v>0</v>
      </c>
      <c r="AK228" s="13">
        <v>82</v>
      </c>
    </row>
    <row r="229" spans="1:37" ht="13.5" thickBot="1" x14ac:dyDescent="0.25">
      <c r="A229" s="21" t="str">
        <f>VLOOKUP(B229,'Analyse gebruik'!P$4:P$593,1,FALSE)</f>
        <v>ON-RI</v>
      </c>
      <c r="B229" s="1" t="s">
        <v>116</v>
      </c>
      <c r="C229" s="13">
        <v>245</v>
      </c>
      <c r="D229" s="13">
        <v>0</v>
      </c>
      <c r="E229" s="13">
        <v>245</v>
      </c>
      <c r="F229" s="13">
        <v>7</v>
      </c>
      <c r="G229" s="13">
        <v>6</v>
      </c>
      <c r="H229" s="13">
        <v>30</v>
      </c>
      <c r="I229" s="13">
        <v>0</v>
      </c>
      <c r="J229" s="13">
        <v>30</v>
      </c>
      <c r="K229" s="13">
        <v>31</v>
      </c>
      <c r="L229" s="115">
        <v>0</v>
      </c>
      <c r="M229" s="115">
        <v>31</v>
      </c>
      <c r="N229" s="13"/>
      <c r="O229" s="115"/>
      <c r="P229" s="115"/>
      <c r="Q229" s="13">
        <v>121</v>
      </c>
      <c r="R229" s="115">
        <v>0</v>
      </c>
      <c r="S229" s="115">
        <v>121</v>
      </c>
      <c r="T229" s="13">
        <v>10</v>
      </c>
      <c r="U229" s="115">
        <v>0</v>
      </c>
      <c r="V229" s="115">
        <v>10</v>
      </c>
      <c r="W229" s="13"/>
      <c r="X229" s="115"/>
      <c r="Y229" s="115"/>
      <c r="Z229" s="13">
        <v>0</v>
      </c>
      <c r="AA229" s="115">
        <v>0</v>
      </c>
      <c r="AB229" s="115">
        <v>0</v>
      </c>
      <c r="AC229" s="13">
        <v>40</v>
      </c>
      <c r="AD229" s="13">
        <v>0</v>
      </c>
      <c r="AE229" s="13">
        <v>40</v>
      </c>
      <c r="AF229" s="13">
        <v>13</v>
      </c>
      <c r="AG229" s="115">
        <v>0</v>
      </c>
      <c r="AH229" s="115">
        <v>13</v>
      </c>
      <c r="AI229" s="13"/>
      <c r="AJ229" s="115"/>
      <c r="AK229" s="115"/>
    </row>
    <row r="230" spans="1:37" ht="13.5" thickBot="1" x14ac:dyDescent="0.25">
      <c r="A230" s="21" t="str">
        <f>VLOOKUP(B230,'Analyse gebruik'!P$4:P$593,1,FALSE)</f>
        <v>ON-SB</v>
      </c>
      <c r="B230" s="1" t="s">
        <v>105</v>
      </c>
      <c r="C230" s="13">
        <v>182</v>
      </c>
      <c r="D230" s="13">
        <v>0</v>
      </c>
      <c r="E230" s="13">
        <v>182</v>
      </c>
      <c r="F230" s="13">
        <v>7</v>
      </c>
      <c r="G230" s="13">
        <v>6</v>
      </c>
      <c r="H230" s="115">
        <v>27</v>
      </c>
      <c r="I230" s="115">
        <v>0</v>
      </c>
      <c r="J230" s="115">
        <v>27</v>
      </c>
      <c r="K230" s="115">
        <v>20</v>
      </c>
      <c r="L230" s="115">
        <v>0</v>
      </c>
      <c r="M230" s="115">
        <v>20</v>
      </c>
      <c r="N230" s="115"/>
      <c r="O230" s="115"/>
      <c r="P230" s="115"/>
      <c r="Q230" s="115">
        <v>44</v>
      </c>
      <c r="R230" s="115">
        <v>0</v>
      </c>
      <c r="S230" s="115">
        <v>44</v>
      </c>
      <c r="T230" s="115">
        <v>51</v>
      </c>
      <c r="U230" s="115">
        <v>0</v>
      </c>
      <c r="V230" s="115">
        <v>51</v>
      </c>
      <c r="W230" s="115"/>
      <c r="X230" s="115"/>
      <c r="Y230" s="115"/>
      <c r="Z230" s="115">
        <v>0</v>
      </c>
      <c r="AA230" s="115">
        <v>0</v>
      </c>
      <c r="AB230" s="115">
        <v>0</v>
      </c>
      <c r="AC230" s="115">
        <v>26</v>
      </c>
      <c r="AD230" s="115">
        <v>0</v>
      </c>
      <c r="AE230" s="115">
        <v>26</v>
      </c>
      <c r="AF230" s="115">
        <v>14</v>
      </c>
      <c r="AG230" s="13">
        <v>0</v>
      </c>
      <c r="AH230" s="13">
        <v>14</v>
      </c>
      <c r="AI230" s="115"/>
      <c r="AJ230" s="115"/>
      <c r="AK230" s="115"/>
    </row>
    <row r="231" spans="1:37" ht="13.5" thickBot="1" x14ac:dyDescent="0.25">
      <c r="A231" s="21" t="str">
        <f>VLOOKUP(B231,'Analyse gebruik'!P$4:P$593,1,FALSE)</f>
        <v>ON-SBB</v>
      </c>
      <c r="B231" s="1" t="s">
        <v>118</v>
      </c>
      <c r="C231" s="13">
        <v>108</v>
      </c>
      <c r="D231" s="13">
        <v>0</v>
      </c>
      <c r="E231" s="13">
        <v>108</v>
      </c>
      <c r="F231" s="13">
        <v>8</v>
      </c>
      <c r="G231" s="13">
        <v>6</v>
      </c>
      <c r="H231" s="115">
        <v>3</v>
      </c>
      <c r="I231" s="115">
        <v>0</v>
      </c>
      <c r="J231" s="115">
        <v>3</v>
      </c>
      <c r="K231" s="115"/>
      <c r="L231" s="115"/>
      <c r="M231" s="115"/>
      <c r="N231" s="115"/>
      <c r="O231" s="115"/>
      <c r="P231" s="115"/>
      <c r="Q231" s="115">
        <v>42</v>
      </c>
      <c r="R231" s="115">
        <v>0</v>
      </c>
      <c r="S231" s="115">
        <v>42</v>
      </c>
      <c r="T231" s="115">
        <v>25</v>
      </c>
      <c r="U231" s="13">
        <v>0</v>
      </c>
      <c r="V231" s="13">
        <v>25</v>
      </c>
      <c r="W231" s="115">
        <v>21</v>
      </c>
      <c r="X231" s="115">
        <v>0</v>
      </c>
      <c r="Y231" s="115">
        <v>21</v>
      </c>
      <c r="Z231" s="115">
        <v>0</v>
      </c>
      <c r="AA231" s="115">
        <v>0</v>
      </c>
      <c r="AB231" s="115">
        <v>0</v>
      </c>
      <c r="AC231" s="115">
        <v>15</v>
      </c>
      <c r="AD231" s="115">
        <v>0</v>
      </c>
      <c r="AE231" s="115">
        <v>15</v>
      </c>
      <c r="AF231" s="115">
        <v>0</v>
      </c>
      <c r="AG231" s="115">
        <v>0</v>
      </c>
      <c r="AH231" s="115">
        <v>0</v>
      </c>
      <c r="AI231" s="115">
        <v>2</v>
      </c>
      <c r="AJ231" s="115">
        <v>0</v>
      </c>
      <c r="AK231" s="115">
        <v>2</v>
      </c>
    </row>
    <row r="232" spans="1:37" ht="13.5" thickBot="1" x14ac:dyDescent="0.25">
      <c r="A232" s="21" t="str">
        <f>VLOOKUP(B232,'Analyse gebruik'!P$4:P$593,1,FALSE)</f>
        <v>ON-SOB</v>
      </c>
      <c r="B232" s="1" t="s">
        <v>212</v>
      </c>
      <c r="C232" s="13">
        <v>3</v>
      </c>
      <c r="D232" s="13">
        <v>0</v>
      </c>
      <c r="E232" s="13">
        <v>3</v>
      </c>
      <c r="F232" s="13">
        <v>5</v>
      </c>
      <c r="G232" s="13">
        <v>1</v>
      </c>
      <c r="H232" s="13">
        <v>0</v>
      </c>
      <c r="I232" s="13">
        <v>0</v>
      </c>
      <c r="J232" s="13">
        <v>0</v>
      </c>
      <c r="K232" s="13"/>
      <c r="L232" s="115"/>
      <c r="M232" s="115"/>
      <c r="N232" s="13"/>
      <c r="O232" s="115"/>
      <c r="P232" s="115"/>
      <c r="Q232" s="13"/>
      <c r="R232" s="115"/>
      <c r="S232" s="115"/>
      <c r="T232" s="13">
        <v>0</v>
      </c>
      <c r="U232" s="13">
        <v>0</v>
      </c>
      <c r="V232" s="13">
        <v>0</v>
      </c>
      <c r="W232" s="13"/>
      <c r="X232" s="115"/>
      <c r="Y232" s="115"/>
      <c r="Z232" s="13">
        <v>0</v>
      </c>
      <c r="AA232" s="115">
        <v>0</v>
      </c>
      <c r="AB232" s="115">
        <v>0</v>
      </c>
      <c r="AC232" s="13">
        <v>0</v>
      </c>
      <c r="AD232" s="13">
        <v>0</v>
      </c>
      <c r="AE232" s="13">
        <v>0</v>
      </c>
      <c r="AF232" s="13">
        <v>3</v>
      </c>
      <c r="AG232" s="115">
        <v>0</v>
      </c>
      <c r="AH232" s="115">
        <v>3</v>
      </c>
      <c r="AI232" s="13"/>
      <c r="AJ232" s="115"/>
      <c r="AK232" s="115"/>
    </row>
    <row r="233" spans="1:37" ht="13.5" thickBot="1" x14ac:dyDescent="0.25">
      <c r="A233" s="21" t="str">
        <f>VLOOKUP(B233,'Analyse gebruik'!P$4:P$593,1,FALSE)</f>
        <v>ON-SPB</v>
      </c>
      <c r="B233" s="1" t="s">
        <v>141</v>
      </c>
      <c r="C233" s="13">
        <v>58</v>
      </c>
      <c r="D233" s="13">
        <v>0</v>
      </c>
      <c r="E233" s="13">
        <v>58</v>
      </c>
      <c r="F233" s="13">
        <v>7</v>
      </c>
      <c r="G233" s="13">
        <v>6</v>
      </c>
      <c r="H233" s="115">
        <v>9</v>
      </c>
      <c r="I233" s="115">
        <v>0</v>
      </c>
      <c r="J233" s="115">
        <v>9</v>
      </c>
      <c r="K233" s="115"/>
      <c r="L233" s="115"/>
      <c r="M233" s="115"/>
      <c r="N233" s="115">
        <v>10</v>
      </c>
      <c r="O233" s="115">
        <v>0</v>
      </c>
      <c r="P233" s="115">
        <v>10</v>
      </c>
      <c r="Q233" s="115"/>
      <c r="R233" s="115"/>
      <c r="S233" s="115"/>
      <c r="T233" s="115">
        <v>9</v>
      </c>
      <c r="U233" s="115">
        <v>0</v>
      </c>
      <c r="V233" s="115">
        <v>9</v>
      </c>
      <c r="W233" s="115"/>
      <c r="X233" s="13"/>
      <c r="Y233" s="13"/>
      <c r="Z233" s="115">
        <v>12</v>
      </c>
      <c r="AA233" s="13">
        <v>0</v>
      </c>
      <c r="AB233" s="13">
        <v>12</v>
      </c>
      <c r="AC233" s="115">
        <v>7</v>
      </c>
      <c r="AD233" s="13">
        <v>0</v>
      </c>
      <c r="AE233" s="13">
        <v>7</v>
      </c>
      <c r="AF233" s="115">
        <v>0</v>
      </c>
      <c r="AG233" s="13">
        <v>0</v>
      </c>
      <c r="AH233" s="13">
        <v>0</v>
      </c>
      <c r="AI233" s="115">
        <v>11</v>
      </c>
      <c r="AJ233" s="13">
        <v>0</v>
      </c>
      <c r="AK233" s="13">
        <v>11</v>
      </c>
    </row>
    <row r="234" spans="1:37" ht="13.5" thickBot="1" x14ac:dyDescent="0.25">
      <c r="A234" s="21" t="str">
        <f>VLOOKUP(B234,'Analyse gebruik'!P$4:P$593,1,FALSE)</f>
        <v>ON-STH</v>
      </c>
      <c r="B234" s="1" t="s">
        <v>711</v>
      </c>
      <c r="C234" s="13">
        <v>44</v>
      </c>
      <c r="D234" s="13">
        <v>0</v>
      </c>
      <c r="E234" s="13">
        <v>44</v>
      </c>
      <c r="F234" s="13">
        <v>7</v>
      </c>
      <c r="G234" s="13">
        <v>4</v>
      </c>
      <c r="H234" s="115">
        <v>0</v>
      </c>
      <c r="I234" s="115">
        <v>0</v>
      </c>
      <c r="J234" s="115">
        <v>0</v>
      </c>
      <c r="K234" s="115"/>
      <c r="L234" s="115"/>
      <c r="M234" s="115"/>
      <c r="N234" s="115"/>
      <c r="O234" s="115"/>
      <c r="P234" s="115"/>
      <c r="Q234" s="115">
        <v>7</v>
      </c>
      <c r="R234" s="115">
        <v>0</v>
      </c>
      <c r="S234" s="115">
        <v>7</v>
      </c>
      <c r="T234" s="115">
        <v>8</v>
      </c>
      <c r="U234" s="115">
        <v>0</v>
      </c>
      <c r="V234" s="115">
        <v>8</v>
      </c>
      <c r="W234" s="115">
        <v>12</v>
      </c>
      <c r="X234" s="115">
        <v>0</v>
      </c>
      <c r="Y234" s="115">
        <v>12</v>
      </c>
      <c r="Z234" s="115">
        <v>0</v>
      </c>
      <c r="AA234" s="115">
        <v>0</v>
      </c>
      <c r="AB234" s="115">
        <v>0</v>
      </c>
      <c r="AC234" s="115">
        <v>17</v>
      </c>
      <c r="AD234" s="13">
        <v>0</v>
      </c>
      <c r="AE234" s="13">
        <v>17</v>
      </c>
      <c r="AF234" s="115">
        <v>0</v>
      </c>
      <c r="AG234" s="13">
        <v>0</v>
      </c>
      <c r="AH234" s="13">
        <v>0</v>
      </c>
      <c r="AI234" s="115"/>
      <c r="AJ234" s="115"/>
      <c r="AK234" s="115"/>
    </row>
    <row r="235" spans="1:37" ht="13.5" thickBot="1" x14ac:dyDescent="0.25">
      <c r="A235" s="21" t="str">
        <f>VLOOKUP(B235,'Analyse gebruik'!P$4:P$593,1,FALSE)</f>
        <v>ON-SV</v>
      </c>
      <c r="B235" s="1" t="s">
        <v>109</v>
      </c>
      <c r="C235" s="13">
        <v>3</v>
      </c>
      <c r="D235" s="13">
        <v>0</v>
      </c>
      <c r="E235" s="13">
        <v>3</v>
      </c>
      <c r="F235" s="13">
        <v>5</v>
      </c>
      <c r="G235" s="13">
        <v>1</v>
      </c>
      <c r="H235" s="13">
        <v>0</v>
      </c>
      <c r="I235" s="13">
        <v>0</v>
      </c>
      <c r="J235" s="13">
        <v>0</v>
      </c>
      <c r="K235" s="13"/>
      <c r="L235" s="13"/>
      <c r="M235" s="13"/>
      <c r="N235" s="13"/>
      <c r="O235" s="115"/>
      <c r="P235" s="115"/>
      <c r="Q235" s="13"/>
      <c r="R235" s="13"/>
      <c r="S235" s="13"/>
      <c r="T235" s="13">
        <v>0</v>
      </c>
      <c r="U235" s="115">
        <v>0</v>
      </c>
      <c r="V235" s="115">
        <v>0</v>
      </c>
      <c r="W235" s="13"/>
      <c r="X235" s="13"/>
      <c r="Y235" s="13"/>
      <c r="Z235" s="13">
        <v>0</v>
      </c>
      <c r="AA235" s="13">
        <v>0</v>
      </c>
      <c r="AB235" s="13">
        <v>0</v>
      </c>
      <c r="AC235" s="13">
        <v>0</v>
      </c>
      <c r="AD235" s="13">
        <v>0</v>
      </c>
      <c r="AE235" s="13">
        <v>0</v>
      </c>
      <c r="AF235" s="13">
        <v>3</v>
      </c>
      <c r="AG235" s="13">
        <v>0</v>
      </c>
      <c r="AH235" s="13">
        <v>3</v>
      </c>
      <c r="AI235" s="13"/>
      <c r="AJ235" s="13"/>
      <c r="AK235" s="13"/>
    </row>
    <row r="236" spans="1:37" ht="13.5" thickBot="1" x14ac:dyDescent="0.25">
      <c r="A236" s="21" t="str">
        <f>VLOOKUP(B236,'Analyse gebruik'!P$4:P$593,1,FALSE)</f>
        <v>ON-TPB</v>
      </c>
      <c r="B236" s="1" t="s">
        <v>135</v>
      </c>
      <c r="C236" s="13">
        <v>17</v>
      </c>
      <c r="D236" s="13">
        <v>0</v>
      </c>
      <c r="E236" s="13">
        <v>17</v>
      </c>
      <c r="F236" s="13">
        <v>6</v>
      </c>
      <c r="G236" s="13">
        <v>3</v>
      </c>
      <c r="H236" s="13">
        <v>7</v>
      </c>
      <c r="I236" s="13">
        <v>0</v>
      </c>
      <c r="J236" s="13">
        <v>7</v>
      </c>
      <c r="K236" s="13"/>
      <c r="L236" s="115"/>
      <c r="M236" s="115"/>
      <c r="N236" s="13"/>
      <c r="O236" s="115"/>
      <c r="P236" s="115"/>
      <c r="Q236" s="13"/>
      <c r="R236" s="115"/>
      <c r="S236" s="115"/>
      <c r="T236" s="13">
        <v>7</v>
      </c>
      <c r="U236" s="115">
        <v>0</v>
      </c>
      <c r="V236" s="115">
        <v>7</v>
      </c>
      <c r="W236" s="13"/>
      <c r="X236" s="115"/>
      <c r="Y236" s="115"/>
      <c r="Z236" s="13">
        <v>0</v>
      </c>
      <c r="AA236" s="115">
        <v>0</v>
      </c>
      <c r="AB236" s="115">
        <v>0</v>
      </c>
      <c r="AC236" s="13">
        <v>0</v>
      </c>
      <c r="AD236" s="13">
        <v>0</v>
      </c>
      <c r="AE236" s="13">
        <v>0</v>
      </c>
      <c r="AF236" s="13">
        <v>0</v>
      </c>
      <c r="AG236" s="115">
        <v>0</v>
      </c>
      <c r="AH236" s="115">
        <v>0</v>
      </c>
      <c r="AI236" s="13">
        <v>3</v>
      </c>
      <c r="AJ236" s="115">
        <v>0</v>
      </c>
      <c r="AK236" s="115">
        <v>3</v>
      </c>
    </row>
    <row r="237" spans="1:37" ht="13.5" thickBot="1" x14ac:dyDescent="0.25">
      <c r="A237" s="21" t="str">
        <f>VLOOKUP(B237,'Analyse gebruik'!P$4:P$593,1,FALSE)</f>
        <v>ON-UHD</v>
      </c>
      <c r="B237" s="1" t="s">
        <v>1871</v>
      </c>
      <c r="C237" s="13">
        <v>9</v>
      </c>
      <c r="D237" s="13">
        <v>0</v>
      </c>
      <c r="E237" s="13">
        <v>9</v>
      </c>
      <c r="F237" s="13">
        <v>6</v>
      </c>
      <c r="G237" s="13">
        <v>3</v>
      </c>
      <c r="H237" s="115">
        <v>0</v>
      </c>
      <c r="I237" s="115">
        <v>0</v>
      </c>
      <c r="J237" s="115">
        <v>0</v>
      </c>
      <c r="K237" s="115">
        <v>1</v>
      </c>
      <c r="L237" s="13">
        <v>0</v>
      </c>
      <c r="M237" s="13">
        <v>1</v>
      </c>
      <c r="N237" s="115"/>
      <c r="O237" s="115"/>
      <c r="P237" s="115"/>
      <c r="Q237" s="115"/>
      <c r="R237" s="115"/>
      <c r="S237" s="115"/>
      <c r="T237" s="115">
        <v>0</v>
      </c>
      <c r="U237" s="115">
        <v>0</v>
      </c>
      <c r="V237" s="115">
        <v>0</v>
      </c>
      <c r="W237" s="115"/>
      <c r="X237" s="115"/>
      <c r="Y237" s="115"/>
      <c r="Z237" s="115">
        <v>0</v>
      </c>
      <c r="AA237" s="115">
        <v>0</v>
      </c>
      <c r="AB237" s="115">
        <v>0</v>
      </c>
      <c r="AC237" s="115">
        <v>1</v>
      </c>
      <c r="AD237" s="13">
        <v>0</v>
      </c>
      <c r="AE237" s="13">
        <v>1</v>
      </c>
      <c r="AF237" s="115">
        <v>7</v>
      </c>
      <c r="AG237" s="115">
        <v>0</v>
      </c>
      <c r="AH237" s="115">
        <v>7</v>
      </c>
      <c r="AI237" s="115"/>
      <c r="AJ237" s="115"/>
      <c r="AK237" s="115"/>
    </row>
    <row r="238" spans="1:37" ht="13.5" thickBot="1" x14ac:dyDescent="0.25">
      <c r="A238" s="21" t="str">
        <f>VLOOKUP(B238,'Analyse gebruik'!P$4:P$593,1,FALSE)</f>
        <v>ON-VI</v>
      </c>
      <c r="B238" s="1" t="s">
        <v>370</v>
      </c>
      <c r="C238" s="13">
        <v>22</v>
      </c>
      <c r="D238" s="13">
        <v>0</v>
      </c>
      <c r="E238" s="13">
        <v>22</v>
      </c>
      <c r="F238" s="13">
        <v>7</v>
      </c>
      <c r="G238" s="13">
        <v>4</v>
      </c>
      <c r="H238" s="115">
        <v>0</v>
      </c>
      <c r="I238" s="115">
        <v>0</v>
      </c>
      <c r="J238" s="115">
        <v>0</v>
      </c>
      <c r="K238" s="115"/>
      <c r="L238" s="115"/>
      <c r="M238" s="115"/>
      <c r="N238" s="115"/>
      <c r="O238" s="115"/>
      <c r="P238" s="115"/>
      <c r="Q238" s="115">
        <v>4</v>
      </c>
      <c r="R238" s="13">
        <v>0</v>
      </c>
      <c r="S238" s="13">
        <v>4</v>
      </c>
      <c r="T238" s="115">
        <v>0</v>
      </c>
      <c r="U238" s="13">
        <v>0</v>
      </c>
      <c r="V238" s="13">
        <v>0</v>
      </c>
      <c r="W238" s="115"/>
      <c r="X238" s="115"/>
      <c r="Y238" s="115"/>
      <c r="Z238" s="115">
        <v>0</v>
      </c>
      <c r="AA238" s="115">
        <v>0</v>
      </c>
      <c r="AB238" s="115">
        <v>0</v>
      </c>
      <c r="AC238" s="115">
        <v>14</v>
      </c>
      <c r="AD238" s="13">
        <v>0</v>
      </c>
      <c r="AE238" s="13">
        <v>14</v>
      </c>
      <c r="AF238" s="115">
        <v>2</v>
      </c>
      <c r="AG238" s="115">
        <v>0</v>
      </c>
      <c r="AH238" s="115">
        <v>2</v>
      </c>
      <c r="AI238" s="115">
        <v>2</v>
      </c>
      <c r="AJ238" s="13">
        <v>0</v>
      </c>
      <c r="AK238" s="13">
        <v>2</v>
      </c>
    </row>
    <row r="239" spans="1:37" ht="13.5" thickBot="1" x14ac:dyDescent="0.25">
      <c r="A239" s="21" t="str">
        <f>VLOOKUP(B239,'Analyse gebruik'!P$4:P$593,1,FALSE)</f>
        <v>ON-VN</v>
      </c>
      <c r="B239" s="1" t="s">
        <v>1116</v>
      </c>
      <c r="C239" s="13">
        <v>1</v>
      </c>
      <c r="D239" s="13">
        <v>0</v>
      </c>
      <c r="E239" s="13">
        <v>1</v>
      </c>
      <c r="F239" s="13">
        <v>6</v>
      </c>
      <c r="G239" s="13">
        <v>1</v>
      </c>
      <c r="H239" s="115">
        <v>0</v>
      </c>
      <c r="I239" s="115">
        <v>0</v>
      </c>
      <c r="J239" s="115">
        <v>0</v>
      </c>
      <c r="K239" s="115"/>
      <c r="L239" s="115"/>
      <c r="M239" s="115"/>
      <c r="N239" s="115"/>
      <c r="O239" s="115"/>
      <c r="P239" s="115"/>
      <c r="Q239" s="115"/>
      <c r="R239" s="115"/>
      <c r="S239" s="115"/>
      <c r="T239" s="115">
        <v>0</v>
      </c>
      <c r="U239" s="115">
        <v>0</v>
      </c>
      <c r="V239" s="115">
        <v>0</v>
      </c>
      <c r="W239" s="115"/>
      <c r="X239" s="115"/>
      <c r="Y239" s="115"/>
      <c r="Z239" s="115">
        <v>0</v>
      </c>
      <c r="AA239" s="115">
        <v>0</v>
      </c>
      <c r="AB239" s="115">
        <v>0</v>
      </c>
      <c r="AC239" s="115">
        <v>0</v>
      </c>
      <c r="AD239" s="13">
        <v>0</v>
      </c>
      <c r="AE239" s="13">
        <v>0</v>
      </c>
      <c r="AF239" s="115">
        <v>0</v>
      </c>
      <c r="AG239" s="115">
        <v>0</v>
      </c>
      <c r="AH239" s="115">
        <v>0</v>
      </c>
      <c r="AI239" s="115">
        <v>1</v>
      </c>
      <c r="AJ239" s="115">
        <v>0</v>
      </c>
      <c r="AK239" s="115">
        <v>1</v>
      </c>
    </row>
    <row r="240" spans="1:37" ht="13.5" thickBot="1" x14ac:dyDescent="0.25">
      <c r="A240" s="21" t="str">
        <f>VLOOKUP(B240,'Analyse gebruik'!P$4:P$593,1,FALSE)</f>
        <v>ON-VVP</v>
      </c>
      <c r="B240" s="1" t="s">
        <v>2368</v>
      </c>
      <c r="C240" s="13">
        <v>10</v>
      </c>
      <c r="D240" s="13">
        <v>0</v>
      </c>
      <c r="E240" s="13">
        <v>10</v>
      </c>
      <c r="F240" s="13">
        <v>2</v>
      </c>
      <c r="G240" s="13">
        <v>1</v>
      </c>
      <c r="H240" s="115"/>
      <c r="I240" s="115"/>
      <c r="J240" s="115"/>
      <c r="K240" s="115">
        <v>10</v>
      </c>
      <c r="L240" s="115">
        <v>0</v>
      </c>
      <c r="M240" s="115">
        <v>10</v>
      </c>
      <c r="N240" s="115"/>
      <c r="O240" s="115"/>
      <c r="P240" s="115"/>
      <c r="Q240" s="115"/>
      <c r="R240" s="115"/>
      <c r="S240" s="115"/>
      <c r="T240" s="115">
        <v>0</v>
      </c>
      <c r="U240" s="115">
        <v>0</v>
      </c>
      <c r="V240" s="115">
        <v>0</v>
      </c>
      <c r="W240" s="115"/>
      <c r="X240" s="115"/>
      <c r="Y240" s="115"/>
      <c r="Z240" s="115"/>
      <c r="AA240" s="115"/>
      <c r="AB240" s="115"/>
      <c r="AC240" s="115"/>
      <c r="AD240" s="13"/>
      <c r="AE240" s="13"/>
      <c r="AF240" s="115"/>
      <c r="AG240" s="115"/>
      <c r="AH240" s="115"/>
      <c r="AI240" s="115"/>
      <c r="AJ240" s="115"/>
      <c r="AK240" s="115"/>
    </row>
    <row r="241" spans="1:37" ht="13.5" thickBot="1" x14ac:dyDescent="0.25">
      <c r="A241" s="21" t="str">
        <f>VLOOKUP(B241,'Analyse gebruik'!P$4:P$593,1,FALSE)</f>
        <v>ON-VZ</v>
      </c>
      <c r="B241" s="1" t="s">
        <v>329</v>
      </c>
      <c r="C241" s="13">
        <v>8</v>
      </c>
      <c r="D241" s="13">
        <v>6</v>
      </c>
      <c r="E241" s="13">
        <v>2</v>
      </c>
      <c r="F241" s="13">
        <v>7</v>
      </c>
      <c r="G241" s="13">
        <v>3</v>
      </c>
      <c r="H241" s="115">
        <v>0</v>
      </c>
      <c r="I241" s="115">
        <v>0</v>
      </c>
      <c r="J241" s="115">
        <v>0</v>
      </c>
      <c r="K241" s="115">
        <v>1</v>
      </c>
      <c r="L241" s="115">
        <v>0</v>
      </c>
      <c r="M241" s="115">
        <v>1</v>
      </c>
      <c r="N241" s="115">
        <v>4</v>
      </c>
      <c r="O241" s="115">
        <v>4</v>
      </c>
      <c r="P241" s="115">
        <v>0</v>
      </c>
      <c r="Q241" s="115"/>
      <c r="R241" s="115"/>
      <c r="S241" s="115"/>
      <c r="T241" s="115">
        <v>0</v>
      </c>
      <c r="U241" s="115">
        <v>0</v>
      </c>
      <c r="V241" s="115">
        <v>0</v>
      </c>
      <c r="W241" s="115"/>
      <c r="X241" s="115"/>
      <c r="Y241" s="115"/>
      <c r="Z241" s="115">
        <v>0</v>
      </c>
      <c r="AA241" s="13">
        <v>0</v>
      </c>
      <c r="AB241" s="13">
        <v>0</v>
      </c>
      <c r="AC241" s="115">
        <v>3</v>
      </c>
      <c r="AD241" s="13">
        <v>2</v>
      </c>
      <c r="AE241" s="13">
        <v>1</v>
      </c>
      <c r="AF241" s="115">
        <v>0</v>
      </c>
      <c r="AG241" s="115">
        <v>0</v>
      </c>
      <c r="AH241" s="115">
        <v>0</v>
      </c>
      <c r="AI241" s="115"/>
      <c r="AJ241" s="115"/>
      <c r="AK241" s="115"/>
    </row>
    <row r="242" spans="1:37" ht="13.5" thickBot="1" x14ac:dyDescent="0.25">
      <c r="A242" s="21" t="str">
        <f>VLOOKUP(B242,'Analyse gebruik'!P$4:P$593,1,FALSE)</f>
        <v>ON-WO</v>
      </c>
      <c r="B242" s="1" t="s">
        <v>222</v>
      </c>
      <c r="C242" s="13">
        <v>2</v>
      </c>
      <c r="D242" s="13">
        <v>1</v>
      </c>
      <c r="E242" s="13">
        <v>1</v>
      </c>
      <c r="F242" s="13">
        <v>6</v>
      </c>
      <c r="G242" s="13">
        <v>1</v>
      </c>
      <c r="H242" s="115">
        <v>0</v>
      </c>
      <c r="I242" s="115">
        <v>0</v>
      </c>
      <c r="J242" s="115">
        <v>0</v>
      </c>
      <c r="K242" s="115"/>
      <c r="L242" s="115"/>
      <c r="M242" s="115"/>
      <c r="N242" s="115">
        <v>0</v>
      </c>
      <c r="O242" s="115">
        <v>0</v>
      </c>
      <c r="P242" s="115">
        <v>0</v>
      </c>
      <c r="Q242" s="115"/>
      <c r="R242" s="115"/>
      <c r="S242" s="115"/>
      <c r="T242" s="115">
        <v>0</v>
      </c>
      <c r="U242" s="115">
        <v>0</v>
      </c>
      <c r="V242" s="115">
        <v>0</v>
      </c>
      <c r="W242" s="115"/>
      <c r="X242" s="13"/>
      <c r="Y242" s="13"/>
      <c r="Z242" s="115">
        <v>0</v>
      </c>
      <c r="AA242" s="115">
        <v>0</v>
      </c>
      <c r="AB242" s="115">
        <v>0</v>
      </c>
      <c r="AC242" s="115">
        <v>2</v>
      </c>
      <c r="AD242" s="13">
        <v>1</v>
      </c>
      <c r="AE242" s="13">
        <v>1</v>
      </c>
      <c r="AF242" s="115">
        <v>0</v>
      </c>
      <c r="AG242" s="115">
        <v>0</v>
      </c>
      <c r="AH242" s="115">
        <v>0</v>
      </c>
      <c r="AI242" s="115"/>
      <c r="AJ242" s="115"/>
      <c r="AK242" s="115"/>
    </row>
    <row r="243" spans="1:37" ht="13.5" thickBot="1" x14ac:dyDescent="0.25">
      <c r="A243" s="21" t="str">
        <f>VLOOKUP(B243,'Analyse gebruik'!P$4:P$593,1,FALSE)</f>
        <v>OO</v>
      </c>
      <c r="B243" s="1" t="s">
        <v>1048</v>
      </c>
      <c r="C243" s="13">
        <v>110</v>
      </c>
      <c r="D243" s="13">
        <v>105</v>
      </c>
      <c r="E243" s="13">
        <v>5</v>
      </c>
      <c r="F243" s="13">
        <v>10</v>
      </c>
      <c r="G243" s="13">
        <v>9</v>
      </c>
      <c r="H243" s="13">
        <v>11</v>
      </c>
      <c r="I243" s="13">
        <v>11</v>
      </c>
      <c r="J243" s="13">
        <v>0</v>
      </c>
      <c r="K243" s="13">
        <v>8</v>
      </c>
      <c r="L243" s="115">
        <v>6</v>
      </c>
      <c r="M243" s="115">
        <v>2</v>
      </c>
      <c r="N243" s="13">
        <v>0</v>
      </c>
      <c r="O243" s="115">
        <v>0</v>
      </c>
      <c r="P243" s="115">
        <v>0</v>
      </c>
      <c r="Q243" s="13">
        <v>5</v>
      </c>
      <c r="R243" s="115">
        <v>4</v>
      </c>
      <c r="S243" s="115">
        <v>1</v>
      </c>
      <c r="T243" s="13">
        <v>18</v>
      </c>
      <c r="U243" s="115">
        <v>18</v>
      </c>
      <c r="V243" s="115">
        <v>0</v>
      </c>
      <c r="W243" s="13">
        <v>6</v>
      </c>
      <c r="X243" s="115">
        <v>6</v>
      </c>
      <c r="Y243" s="115">
        <v>0</v>
      </c>
      <c r="Z243" s="13">
        <v>1</v>
      </c>
      <c r="AA243" s="115">
        <v>1</v>
      </c>
      <c r="AB243" s="115">
        <v>0</v>
      </c>
      <c r="AC243" s="13">
        <v>8</v>
      </c>
      <c r="AD243" s="13">
        <v>7</v>
      </c>
      <c r="AE243" s="13">
        <v>1</v>
      </c>
      <c r="AF243" s="13">
        <v>32</v>
      </c>
      <c r="AG243" s="115">
        <v>31</v>
      </c>
      <c r="AH243" s="115">
        <v>1</v>
      </c>
      <c r="AI243" s="13">
        <v>21</v>
      </c>
      <c r="AJ243" s="115">
        <v>21</v>
      </c>
      <c r="AK243" s="115">
        <v>0</v>
      </c>
    </row>
    <row r="244" spans="1:37" ht="13.5" thickBot="1" x14ac:dyDescent="0.25">
      <c r="A244" s="21" t="str">
        <f>VLOOKUP(B244,'Analyse gebruik'!P$4:P$593,1,FALSE)</f>
        <v>OP-TDV</v>
      </c>
      <c r="B244" s="1" t="s">
        <v>2211</v>
      </c>
      <c r="C244" s="13">
        <v>2</v>
      </c>
      <c r="D244" s="13">
        <v>2</v>
      </c>
      <c r="E244" s="13">
        <v>0</v>
      </c>
      <c r="F244" s="13">
        <v>4</v>
      </c>
      <c r="G244" s="13">
        <v>2</v>
      </c>
      <c r="H244" s="115">
        <v>1</v>
      </c>
      <c r="I244" s="115">
        <v>1</v>
      </c>
      <c r="J244" s="115">
        <v>0</v>
      </c>
      <c r="K244" s="115"/>
      <c r="L244" s="115"/>
      <c r="M244" s="115"/>
      <c r="N244" s="115"/>
      <c r="O244" s="115"/>
      <c r="P244" s="115"/>
      <c r="Q244" s="115"/>
      <c r="R244" s="115"/>
      <c r="S244" s="115"/>
      <c r="T244" s="115">
        <v>1</v>
      </c>
      <c r="U244" s="13">
        <v>1</v>
      </c>
      <c r="V244" s="13">
        <v>0</v>
      </c>
      <c r="W244" s="115"/>
      <c r="X244" s="115"/>
      <c r="Y244" s="115"/>
      <c r="Z244" s="115">
        <v>0</v>
      </c>
      <c r="AA244" s="115">
        <v>0</v>
      </c>
      <c r="AB244" s="115">
        <v>0</v>
      </c>
      <c r="AC244" s="115"/>
      <c r="AD244" s="13"/>
      <c r="AE244" s="13"/>
      <c r="AF244" s="115">
        <v>0</v>
      </c>
      <c r="AG244" s="115">
        <v>0</v>
      </c>
      <c r="AH244" s="115">
        <v>0</v>
      </c>
      <c r="AI244" s="115"/>
      <c r="AJ244" s="115"/>
      <c r="AK244" s="115"/>
    </row>
    <row r="245" spans="1:37" ht="13.5" thickBot="1" x14ac:dyDescent="0.25">
      <c r="A245" s="21" t="str">
        <f>VLOOKUP(B245,'Analyse gebruik'!P$4:P$593,1,FALSE)</f>
        <v>OR</v>
      </c>
      <c r="B245" s="1" t="s">
        <v>220</v>
      </c>
      <c r="C245" s="13">
        <v>321</v>
      </c>
      <c r="D245" s="13">
        <v>47</v>
      </c>
      <c r="E245" s="13">
        <v>274</v>
      </c>
      <c r="F245" s="13">
        <v>10</v>
      </c>
      <c r="G245" s="13">
        <v>10</v>
      </c>
      <c r="H245" s="13">
        <v>12</v>
      </c>
      <c r="I245" s="13">
        <v>0</v>
      </c>
      <c r="J245" s="13">
        <v>12</v>
      </c>
      <c r="K245" s="13">
        <v>14</v>
      </c>
      <c r="L245" s="115">
        <v>0</v>
      </c>
      <c r="M245" s="115">
        <v>14</v>
      </c>
      <c r="N245" s="13">
        <v>20</v>
      </c>
      <c r="O245" s="115">
        <v>0</v>
      </c>
      <c r="P245" s="115">
        <v>20</v>
      </c>
      <c r="Q245" s="13">
        <v>36</v>
      </c>
      <c r="R245" s="115">
        <v>7</v>
      </c>
      <c r="S245" s="115">
        <v>29</v>
      </c>
      <c r="T245" s="13">
        <v>6</v>
      </c>
      <c r="U245" s="13">
        <v>0</v>
      </c>
      <c r="V245" s="13">
        <v>6</v>
      </c>
      <c r="W245" s="13">
        <v>16</v>
      </c>
      <c r="X245" s="115">
        <v>13</v>
      </c>
      <c r="Y245" s="115">
        <v>3</v>
      </c>
      <c r="Z245" s="13">
        <v>43</v>
      </c>
      <c r="AA245" s="115">
        <v>3</v>
      </c>
      <c r="AB245" s="115">
        <v>40</v>
      </c>
      <c r="AC245" s="13">
        <v>65</v>
      </c>
      <c r="AD245" s="13">
        <v>18</v>
      </c>
      <c r="AE245" s="13">
        <v>47</v>
      </c>
      <c r="AF245" s="13">
        <v>54</v>
      </c>
      <c r="AG245" s="115">
        <v>4</v>
      </c>
      <c r="AH245" s="115">
        <v>50</v>
      </c>
      <c r="AI245" s="13">
        <v>55</v>
      </c>
      <c r="AJ245" s="115">
        <v>2</v>
      </c>
      <c r="AK245" s="115">
        <v>53</v>
      </c>
    </row>
    <row r="246" spans="1:37" ht="13.5" thickBot="1" x14ac:dyDescent="0.25">
      <c r="A246" s="21" t="str">
        <f>VLOOKUP(B246,'Analyse gebruik'!P$4:P$593,1,FALSE)</f>
        <v>OR-NA</v>
      </c>
      <c r="B246" s="1" t="s">
        <v>992</v>
      </c>
      <c r="C246" s="13">
        <v>63</v>
      </c>
      <c r="D246" s="13">
        <v>0</v>
      </c>
      <c r="E246" s="13">
        <v>63</v>
      </c>
      <c r="F246" s="13">
        <v>5</v>
      </c>
      <c r="G246" s="13">
        <v>3</v>
      </c>
      <c r="H246" s="115">
        <v>0</v>
      </c>
      <c r="I246" s="115">
        <v>0</v>
      </c>
      <c r="J246" s="115">
        <v>0</v>
      </c>
      <c r="K246" s="115"/>
      <c r="L246" s="115"/>
      <c r="M246" s="115"/>
      <c r="N246" s="115"/>
      <c r="O246" s="115"/>
      <c r="P246" s="115"/>
      <c r="Q246" s="115"/>
      <c r="R246" s="115"/>
      <c r="S246" s="115"/>
      <c r="T246" s="115">
        <v>0</v>
      </c>
      <c r="U246" s="13">
        <v>0</v>
      </c>
      <c r="V246" s="13">
        <v>0</v>
      </c>
      <c r="W246" s="115"/>
      <c r="X246" s="115"/>
      <c r="Y246" s="115"/>
      <c r="Z246" s="115">
        <v>12</v>
      </c>
      <c r="AA246" s="115">
        <v>0</v>
      </c>
      <c r="AB246" s="115">
        <v>12</v>
      </c>
      <c r="AC246" s="115">
        <v>42</v>
      </c>
      <c r="AD246" s="13">
        <v>0</v>
      </c>
      <c r="AE246" s="13">
        <v>42</v>
      </c>
      <c r="AF246" s="115">
        <v>9</v>
      </c>
      <c r="AG246" s="115">
        <v>0</v>
      </c>
      <c r="AH246" s="115">
        <v>9</v>
      </c>
      <c r="AI246" s="115"/>
      <c r="AJ246" s="115"/>
      <c r="AK246" s="115"/>
    </row>
    <row r="247" spans="1:37" ht="13.5" thickBot="1" x14ac:dyDescent="0.25">
      <c r="A247" s="21" t="str">
        <f>VLOOKUP(B247,'Analyse gebruik'!P$4:P$593,1,FALSE)</f>
        <v>OR-NO</v>
      </c>
      <c r="B247" s="1" t="s">
        <v>1110</v>
      </c>
      <c r="C247" s="13">
        <v>111</v>
      </c>
      <c r="D247" s="13">
        <v>0</v>
      </c>
      <c r="E247" s="13">
        <v>111</v>
      </c>
      <c r="F247" s="13">
        <v>7</v>
      </c>
      <c r="G247" s="13">
        <v>7</v>
      </c>
      <c r="H247" s="13">
        <v>3</v>
      </c>
      <c r="I247" s="13">
        <v>0</v>
      </c>
      <c r="J247" s="13">
        <v>3</v>
      </c>
      <c r="K247" s="13"/>
      <c r="L247" s="115"/>
      <c r="M247" s="115"/>
      <c r="N247" s="13"/>
      <c r="O247" s="115"/>
      <c r="P247" s="115"/>
      <c r="Q247" s="13">
        <v>20</v>
      </c>
      <c r="R247" s="115">
        <v>0</v>
      </c>
      <c r="S247" s="115">
        <v>20</v>
      </c>
      <c r="T247" s="13">
        <v>3</v>
      </c>
      <c r="U247" s="115">
        <v>0</v>
      </c>
      <c r="V247" s="115">
        <v>3</v>
      </c>
      <c r="W247" s="13"/>
      <c r="X247" s="115"/>
      <c r="Y247" s="115"/>
      <c r="Z247" s="13">
        <v>17</v>
      </c>
      <c r="AA247" s="115">
        <v>0</v>
      </c>
      <c r="AB247" s="115">
        <v>17</v>
      </c>
      <c r="AC247" s="13">
        <v>40</v>
      </c>
      <c r="AD247" s="13">
        <v>0</v>
      </c>
      <c r="AE247" s="13">
        <v>40</v>
      </c>
      <c r="AF247" s="13">
        <v>11</v>
      </c>
      <c r="AG247" s="115">
        <v>0</v>
      </c>
      <c r="AH247" s="115">
        <v>11</v>
      </c>
      <c r="AI247" s="13">
        <v>17</v>
      </c>
      <c r="AJ247" s="115">
        <v>0</v>
      </c>
      <c r="AK247" s="115">
        <v>17</v>
      </c>
    </row>
    <row r="248" spans="1:37" ht="13.5" thickBot="1" x14ac:dyDescent="0.25">
      <c r="A248" s="21" t="str">
        <f>VLOOKUP(B248,'Analyse gebruik'!P$4:P$593,1,FALSE)</f>
        <v>OS</v>
      </c>
      <c r="B248" s="1" t="s">
        <v>186</v>
      </c>
      <c r="C248" s="13">
        <v>4</v>
      </c>
      <c r="D248" s="13">
        <v>1</v>
      </c>
      <c r="E248" s="13">
        <v>3</v>
      </c>
      <c r="F248" s="13">
        <v>6</v>
      </c>
      <c r="G248" s="13">
        <v>1</v>
      </c>
      <c r="H248" s="115">
        <v>0</v>
      </c>
      <c r="I248" s="115">
        <v>0</v>
      </c>
      <c r="J248" s="115">
        <v>0</v>
      </c>
      <c r="K248" s="115"/>
      <c r="L248" s="13"/>
      <c r="M248" s="13"/>
      <c r="N248" s="115"/>
      <c r="O248" s="115"/>
      <c r="P248" s="115"/>
      <c r="Q248" s="115"/>
      <c r="R248" s="115"/>
      <c r="S248" s="115"/>
      <c r="T248" s="115">
        <v>0</v>
      </c>
      <c r="U248" s="115">
        <v>0</v>
      </c>
      <c r="V248" s="115">
        <v>0</v>
      </c>
      <c r="W248" s="115">
        <v>4</v>
      </c>
      <c r="X248" s="115">
        <v>1</v>
      </c>
      <c r="Y248" s="115">
        <v>3</v>
      </c>
      <c r="Z248" s="115">
        <v>0</v>
      </c>
      <c r="AA248" s="115">
        <v>0</v>
      </c>
      <c r="AB248" s="115">
        <v>0</v>
      </c>
      <c r="AC248" s="115">
        <v>0</v>
      </c>
      <c r="AD248" s="13">
        <v>0</v>
      </c>
      <c r="AE248" s="13">
        <v>0</v>
      </c>
      <c r="AF248" s="115">
        <v>0</v>
      </c>
      <c r="AG248" s="13">
        <v>0</v>
      </c>
      <c r="AH248" s="13">
        <v>0</v>
      </c>
      <c r="AI248" s="115"/>
      <c r="AJ248" s="115"/>
      <c r="AK248" s="115"/>
    </row>
    <row r="249" spans="1:37" ht="13.5" thickBot="1" x14ac:dyDescent="0.25">
      <c r="A249" s="21" t="str">
        <f>VLOOKUP(B249,'Analyse gebruik'!P$4:P$593,1,FALSE)</f>
        <v>OSC</v>
      </c>
      <c r="B249" s="1" t="s">
        <v>21</v>
      </c>
      <c r="C249" s="13">
        <v>17</v>
      </c>
      <c r="D249" s="13">
        <v>17</v>
      </c>
      <c r="E249" s="13">
        <v>0</v>
      </c>
      <c r="F249" s="13">
        <v>7</v>
      </c>
      <c r="G249" s="13">
        <v>6</v>
      </c>
      <c r="H249" s="13">
        <v>0</v>
      </c>
      <c r="I249" s="13">
        <v>0</v>
      </c>
      <c r="J249" s="13">
        <v>0</v>
      </c>
      <c r="K249" s="13"/>
      <c r="L249" s="115"/>
      <c r="M249" s="115"/>
      <c r="N249" s="13">
        <v>1</v>
      </c>
      <c r="O249" s="115">
        <v>1</v>
      </c>
      <c r="P249" s="115">
        <v>0</v>
      </c>
      <c r="Q249" s="13"/>
      <c r="R249" s="115"/>
      <c r="S249" s="115"/>
      <c r="T249" s="13">
        <v>1</v>
      </c>
      <c r="U249" s="13">
        <v>1</v>
      </c>
      <c r="V249" s="13">
        <v>0</v>
      </c>
      <c r="W249" s="13"/>
      <c r="X249" s="115"/>
      <c r="Y249" s="115"/>
      <c r="Z249" s="13">
        <v>2</v>
      </c>
      <c r="AA249" s="115">
        <v>2</v>
      </c>
      <c r="AB249" s="115">
        <v>0</v>
      </c>
      <c r="AC249" s="13">
        <v>6</v>
      </c>
      <c r="AD249" s="13">
        <v>6</v>
      </c>
      <c r="AE249" s="13">
        <v>0</v>
      </c>
      <c r="AF249" s="13">
        <v>2</v>
      </c>
      <c r="AG249" s="115">
        <v>2</v>
      </c>
      <c r="AH249" s="115">
        <v>0</v>
      </c>
      <c r="AI249" s="13">
        <v>5</v>
      </c>
      <c r="AJ249" s="115">
        <v>5</v>
      </c>
      <c r="AK249" s="115">
        <v>0</v>
      </c>
    </row>
    <row r="250" spans="1:37" ht="13.5" thickBot="1" x14ac:dyDescent="0.25">
      <c r="A250" s="21" t="str">
        <f>VLOOKUP(B250,'Analyse gebruik'!P$4:P$593,1,FALSE)</f>
        <v>OSH</v>
      </c>
      <c r="B250" s="1" t="s">
        <v>187</v>
      </c>
      <c r="C250" s="13">
        <v>6</v>
      </c>
      <c r="D250" s="13">
        <v>6</v>
      </c>
      <c r="E250" s="13">
        <v>0</v>
      </c>
      <c r="F250" s="13">
        <v>6</v>
      </c>
      <c r="G250" s="13">
        <v>2</v>
      </c>
      <c r="H250" s="13">
        <v>0</v>
      </c>
      <c r="I250" s="13">
        <v>0</v>
      </c>
      <c r="J250" s="13">
        <v>0</v>
      </c>
      <c r="K250" s="13"/>
      <c r="L250" s="115"/>
      <c r="M250" s="115"/>
      <c r="N250" s="13"/>
      <c r="O250" s="115"/>
      <c r="P250" s="115"/>
      <c r="Q250" s="13"/>
      <c r="R250" s="115"/>
      <c r="S250" s="115"/>
      <c r="T250" s="13">
        <v>2</v>
      </c>
      <c r="U250" s="13">
        <v>2</v>
      </c>
      <c r="V250" s="13">
        <v>0</v>
      </c>
      <c r="W250" s="13">
        <v>4</v>
      </c>
      <c r="X250" s="115">
        <v>4</v>
      </c>
      <c r="Y250" s="115">
        <v>0</v>
      </c>
      <c r="Z250" s="13">
        <v>0</v>
      </c>
      <c r="AA250" s="115">
        <v>0</v>
      </c>
      <c r="AB250" s="115">
        <v>0</v>
      </c>
      <c r="AC250" s="13">
        <v>0</v>
      </c>
      <c r="AD250" s="13">
        <v>0</v>
      </c>
      <c r="AE250" s="13">
        <v>0</v>
      </c>
      <c r="AF250" s="13">
        <v>0</v>
      </c>
      <c r="AG250" s="115">
        <v>0</v>
      </c>
      <c r="AH250" s="115">
        <v>0</v>
      </c>
      <c r="AI250" s="13"/>
      <c r="AJ250" s="115"/>
      <c r="AK250" s="115"/>
    </row>
    <row r="251" spans="1:37" ht="13.5" thickBot="1" x14ac:dyDescent="0.25">
      <c r="A251" s="21" t="str">
        <f>VLOOKUP(B251,'Analyse gebruik'!P$4:P$593,1,FALSE)</f>
        <v>OVD-B</v>
      </c>
      <c r="B251" s="1" t="s">
        <v>18</v>
      </c>
      <c r="C251" s="13">
        <v>316</v>
      </c>
      <c r="D251" s="13">
        <v>231</v>
      </c>
      <c r="E251" s="13">
        <v>85</v>
      </c>
      <c r="F251" s="13">
        <v>10</v>
      </c>
      <c r="G251" s="13">
        <v>10</v>
      </c>
      <c r="H251" s="115">
        <v>11</v>
      </c>
      <c r="I251" s="115">
        <v>7</v>
      </c>
      <c r="J251" s="115">
        <v>4</v>
      </c>
      <c r="K251" s="115">
        <v>21</v>
      </c>
      <c r="L251" s="115">
        <v>12</v>
      </c>
      <c r="M251" s="115">
        <v>9</v>
      </c>
      <c r="N251" s="115">
        <v>45</v>
      </c>
      <c r="O251" s="115">
        <v>13</v>
      </c>
      <c r="P251" s="115">
        <v>32</v>
      </c>
      <c r="Q251" s="115">
        <v>22</v>
      </c>
      <c r="R251" s="115">
        <v>20</v>
      </c>
      <c r="S251" s="115">
        <v>2</v>
      </c>
      <c r="T251" s="115">
        <v>41</v>
      </c>
      <c r="U251" s="115">
        <v>20</v>
      </c>
      <c r="V251" s="115">
        <v>21</v>
      </c>
      <c r="W251" s="115">
        <v>39</v>
      </c>
      <c r="X251" s="13">
        <v>39</v>
      </c>
      <c r="Y251" s="13">
        <v>0</v>
      </c>
      <c r="Z251" s="115">
        <v>19</v>
      </c>
      <c r="AA251" s="115">
        <v>19</v>
      </c>
      <c r="AB251" s="115">
        <v>0</v>
      </c>
      <c r="AC251" s="115">
        <v>60</v>
      </c>
      <c r="AD251" s="13">
        <v>58</v>
      </c>
      <c r="AE251" s="13">
        <v>2</v>
      </c>
      <c r="AF251" s="115">
        <v>43</v>
      </c>
      <c r="AG251" s="115">
        <v>28</v>
      </c>
      <c r="AH251" s="115">
        <v>15</v>
      </c>
      <c r="AI251" s="115">
        <v>15</v>
      </c>
      <c r="AJ251" s="13">
        <v>15</v>
      </c>
      <c r="AK251" s="13">
        <v>0</v>
      </c>
    </row>
    <row r="252" spans="1:37" ht="13.5" thickBot="1" x14ac:dyDescent="0.25">
      <c r="A252" s="21" t="str">
        <f>VLOOKUP(B252,'Analyse gebruik'!P$4:P$593,1,FALSE)</f>
        <v>OVD-BB</v>
      </c>
      <c r="B252" s="1" t="s">
        <v>381</v>
      </c>
      <c r="C252" s="13">
        <v>7</v>
      </c>
      <c r="D252" s="13">
        <v>6</v>
      </c>
      <c r="E252" s="13">
        <v>1</v>
      </c>
      <c r="F252" s="13">
        <v>6</v>
      </c>
      <c r="G252" s="13">
        <v>3</v>
      </c>
      <c r="H252" s="115">
        <v>0</v>
      </c>
      <c r="I252" s="115">
        <v>0</v>
      </c>
      <c r="J252" s="115">
        <v>0</v>
      </c>
      <c r="K252" s="115"/>
      <c r="L252" s="115"/>
      <c r="M252" s="115"/>
      <c r="N252" s="115"/>
      <c r="O252" s="115"/>
      <c r="P252" s="115"/>
      <c r="Q252" s="115"/>
      <c r="R252" s="115"/>
      <c r="S252" s="115"/>
      <c r="T252" s="115">
        <v>2</v>
      </c>
      <c r="U252" s="115">
        <v>2</v>
      </c>
      <c r="V252" s="115">
        <v>0</v>
      </c>
      <c r="W252" s="115"/>
      <c r="X252" s="115"/>
      <c r="Y252" s="115"/>
      <c r="Z252" s="115">
        <v>0</v>
      </c>
      <c r="AA252" s="115">
        <v>0</v>
      </c>
      <c r="AB252" s="115">
        <v>0</v>
      </c>
      <c r="AC252" s="115">
        <v>0</v>
      </c>
      <c r="AD252" s="13">
        <v>0</v>
      </c>
      <c r="AE252" s="13">
        <v>0</v>
      </c>
      <c r="AF252" s="115">
        <v>4</v>
      </c>
      <c r="AG252" s="115">
        <v>3</v>
      </c>
      <c r="AH252" s="115">
        <v>1</v>
      </c>
      <c r="AI252" s="115">
        <v>1</v>
      </c>
      <c r="AJ252" s="13">
        <v>1</v>
      </c>
      <c r="AK252" s="13">
        <v>0</v>
      </c>
    </row>
    <row r="253" spans="1:37" ht="13.5" thickBot="1" x14ac:dyDescent="0.25">
      <c r="A253" s="21" t="str">
        <f>VLOOKUP(B253,'Analyse gebruik'!P$4:P$593,1,FALSE)</f>
        <v>OVD-BZ</v>
      </c>
      <c r="B253" s="1" t="s">
        <v>48</v>
      </c>
      <c r="C253" s="13">
        <v>25</v>
      </c>
      <c r="D253" s="13">
        <v>21</v>
      </c>
      <c r="E253" s="13">
        <v>4</v>
      </c>
      <c r="F253" s="13">
        <v>6</v>
      </c>
      <c r="G253" s="13">
        <v>6</v>
      </c>
      <c r="H253" s="115">
        <v>5</v>
      </c>
      <c r="I253" s="115">
        <v>4</v>
      </c>
      <c r="J253" s="115">
        <v>1</v>
      </c>
      <c r="K253" s="115"/>
      <c r="L253" s="115"/>
      <c r="M253" s="115"/>
      <c r="N253" s="115"/>
      <c r="O253" s="115"/>
      <c r="P253" s="115"/>
      <c r="Q253" s="115"/>
      <c r="R253" s="115"/>
      <c r="S253" s="115"/>
      <c r="T253" s="115">
        <v>6</v>
      </c>
      <c r="U253" s="115">
        <v>4</v>
      </c>
      <c r="V253" s="115">
        <v>2</v>
      </c>
      <c r="W253" s="115">
        <v>2</v>
      </c>
      <c r="X253" s="115">
        <v>2</v>
      </c>
      <c r="Y253" s="115">
        <v>0</v>
      </c>
      <c r="Z253" s="115">
        <v>4</v>
      </c>
      <c r="AA253" s="115">
        <v>4</v>
      </c>
      <c r="AB253" s="115">
        <v>0</v>
      </c>
      <c r="AC253" s="115">
        <v>3</v>
      </c>
      <c r="AD253" s="115">
        <v>3</v>
      </c>
      <c r="AE253" s="115">
        <v>0</v>
      </c>
      <c r="AF253" s="115">
        <v>5</v>
      </c>
      <c r="AG253" s="13">
        <v>4</v>
      </c>
      <c r="AH253" s="13">
        <v>1</v>
      </c>
      <c r="AI253" s="115"/>
      <c r="AJ253" s="115"/>
      <c r="AK253" s="115"/>
    </row>
    <row r="254" spans="1:37" ht="13.5" thickBot="1" x14ac:dyDescent="0.25">
      <c r="A254" s="21" t="str">
        <f>VLOOKUP(B254,'Analyse gebruik'!P$4:P$593,1,FALSE)</f>
        <v>OVD-DF</v>
      </c>
      <c r="B254" s="1" t="s">
        <v>373</v>
      </c>
      <c r="C254" s="13">
        <v>2</v>
      </c>
      <c r="D254" s="13">
        <v>1</v>
      </c>
      <c r="E254" s="13">
        <v>1</v>
      </c>
      <c r="F254" s="13">
        <v>5</v>
      </c>
      <c r="G254" s="13">
        <v>2</v>
      </c>
      <c r="H254" s="115">
        <v>0</v>
      </c>
      <c r="I254" s="115">
        <v>0</v>
      </c>
      <c r="J254" s="115">
        <v>0</v>
      </c>
      <c r="K254" s="115"/>
      <c r="L254" s="115"/>
      <c r="M254" s="115"/>
      <c r="N254" s="115"/>
      <c r="O254" s="115"/>
      <c r="P254" s="115"/>
      <c r="Q254" s="115"/>
      <c r="R254" s="115"/>
      <c r="S254" s="115"/>
      <c r="T254" s="115">
        <v>0</v>
      </c>
      <c r="U254" s="115">
        <v>0</v>
      </c>
      <c r="V254" s="115">
        <v>0</v>
      </c>
      <c r="W254" s="115"/>
      <c r="X254" s="115"/>
      <c r="Y254" s="115"/>
      <c r="Z254" s="115">
        <v>0</v>
      </c>
      <c r="AA254" s="115">
        <v>0</v>
      </c>
      <c r="AB254" s="115">
        <v>0</v>
      </c>
      <c r="AC254" s="115">
        <v>1</v>
      </c>
      <c r="AD254" s="115">
        <v>1</v>
      </c>
      <c r="AE254" s="115">
        <v>0</v>
      </c>
      <c r="AF254" s="115">
        <v>1</v>
      </c>
      <c r="AG254" s="13">
        <v>0</v>
      </c>
      <c r="AH254" s="13">
        <v>1</v>
      </c>
      <c r="AI254" s="115"/>
      <c r="AJ254" s="115"/>
      <c r="AK254" s="115"/>
    </row>
    <row r="255" spans="1:37" ht="13.5" thickBot="1" x14ac:dyDescent="0.25">
      <c r="A255" s="21" t="str">
        <f>VLOOKUP(B255,'Analyse gebruik'!P$4:P$593,1,FALSE)</f>
        <v>OVD-HB</v>
      </c>
      <c r="B255" s="1" t="s">
        <v>395</v>
      </c>
      <c r="C255" s="13">
        <v>4</v>
      </c>
      <c r="D255" s="13">
        <v>4</v>
      </c>
      <c r="E255" s="13">
        <v>0</v>
      </c>
      <c r="F255" s="13">
        <v>5</v>
      </c>
      <c r="G255" s="13">
        <v>1</v>
      </c>
      <c r="H255" s="13">
        <v>0</v>
      </c>
      <c r="I255" s="13">
        <v>0</v>
      </c>
      <c r="J255" s="13">
        <v>0</v>
      </c>
      <c r="K255" s="13"/>
      <c r="L255" s="115"/>
      <c r="M255" s="115"/>
      <c r="N255" s="13"/>
      <c r="O255" s="115"/>
      <c r="P255" s="115"/>
      <c r="Q255" s="13"/>
      <c r="R255" s="115"/>
      <c r="S255" s="115"/>
      <c r="T255" s="13">
        <v>0</v>
      </c>
      <c r="U255" s="13">
        <v>0</v>
      </c>
      <c r="V255" s="13">
        <v>0</v>
      </c>
      <c r="W255" s="13"/>
      <c r="X255" s="115"/>
      <c r="Y255" s="115"/>
      <c r="Z255" s="13">
        <v>0</v>
      </c>
      <c r="AA255" s="115">
        <v>0</v>
      </c>
      <c r="AB255" s="115">
        <v>0</v>
      </c>
      <c r="AC255" s="13">
        <v>0</v>
      </c>
      <c r="AD255" s="13">
        <v>0</v>
      </c>
      <c r="AE255" s="13">
        <v>0</v>
      </c>
      <c r="AF255" s="13">
        <v>4</v>
      </c>
      <c r="AG255" s="13">
        <v>4</v>
      </c>
      <c r="AH255" s="13">
        <v>0</v>
      </c>
      <c r="AI255" s="13"/>
      <c r="AJ255" s="115"/>
      <c r="AK255" s="115"/>
    </row>
    <row r="256" spans="1:37" ht="13.5" thickBot="1" x14ac:dyDescent="0.25">
      <c r="A256" s="21" t="str">
        <f>VLOOKUP(B256,'Analyse gebruik'!P$4:P$593,1,FALSE)</f>
        <v>OVD-MB</v>
      </c>
      <c r="B256" s="1" t="s">
        <v>1176</v>
      </c>
      <c r="C256" s="13">
        <v>12</v>
      </c>
      <c r="D256" s="13">
        <v>1</v>
      </c>
      <c r="E256" s="13">
        <v>11</v>
      </c>
      <c r="F256" s="13">
        <v>4</v>
      </c>
      <c r="G256" s="13">
        <v>1</v>
      </c>
      <c r="H256" s="115">
        <v>0</v>
      </c>
      <c r="I256" s="115">
        <v>0</v>
      </c>
      <c r="J256" s="115">
        <v>0</v>
      </c>
      <c r="K256" s="115"/>
      <c r="L256" s="115"/>
      <c r="M256" s="115"/>
      <c r="N256" s="115"/>
      <c r="O256" s="115"/>
      <c r="P256" s="115"/>
      <c r="Q256" s="115"/>
      <c r="R256" s="115"/>
      <c r="S256" s="115"/>
      <c r="T256" s="115">
        <v>0</v>
      </c>
      <c r="U256" s="115">
        <v>0</v>
      </c>
      <c r="V256" s="115">
        <v>0</v>
      </c>
      <c r="W256" s="115"/>
      <c r="X256" s="115"/>
      <c r="Y256" s="115"/>
      <c r="Z256" s="115">
        <v>0</v>
      </c>
      <c r="AA256" s="115">
        <v>0</v>
      </c>
      <c r="AB256" s="115">
        <v>0</v>
      </c>
      <c r="AC256" s="115"/>
      <c r="AD256" s="115"/>
      <c r="AE256" s="115"/>
      <c r="AF256" s="115">
        <v>12</v>
      </c>
      <c r="AG256" s="13">
        <v>1</v>
      </c>
      <c r="AH256" s="13">
        <v>11</v>
      </c>
      <c r="AI256" s="115"/>
      <c r="AJ256" s="115"/>
      <c r="AK256" s="115"/>
    </row>
    <row r="257" spans="1:37" ht="13.5" thickBot="1" x14ac:dyDescent="0.25">
      <c r="A257" s="21" t="str">
        <f>VLOOKUP(B257,'Analyse gebruik'!P$4:P$593,1,FALSE)</f>
        <v>OVD-NA</v>
      </c>
      <c r="B257" s="1" t="s">
        <v>1000</v>
      </c>
      <c r="C257" s="13">
        <v>54</v>
      </c>
      <c r="D257" s="13">
        <v>0</v>
      </c>
      <c r="E257" s="13">
        <v>54</v>
      </c>
      <c r="F257" s="13">
        <v>5</v>
      </c>
      <c r="G257" s="13">
        <v>1</v>
      </c>
      <c r="H257" s="115">
        <v>0</v>
      </c>
      <c r="I257" s="115">
        <v>0</v>
      </c>
      <c r="J257" s="115">
        <v>0</v>
      </c>
      <c r="K257" s="115"/>
      <c r="L257" s="115"/>
      <c r="M257" s="115"/>
      <c r="N257" s="115"/>
      <c r="O257" s="115"/>
      <c r="P257" s="115"/>
      <c r="Q257" s="115"/>
      <c r="R257" s="115"/>
      <c r="S257" s="115"/>
      <c r="T257" s="115">
        <v>0</v>
      </c>
      <c r="U257" s="115">
        <v>0</v>
      </c>
      <c r="V257" s="115">
        <v>0</v>
      </c>
      <c r="W257" s="115"/>
      <c r="X257" s="115"/>
      <c r="Y257" s="115"/>
      <c r="Z257" s="115">
        <v>0</v>
      </c>
      <c r="AA257" s="115">
        <v>0</v>
      </c>
      <c r="AB257" s="115">
        <v>0</v>
      </c>
      <c r="AC257" s="115">
        <v>54</v>
      </c>
      <c r="AD257" s="13">
        <v>0</v>
      </c>
      <c r="AE257" s="13">
        <v>54</v>
      </c>
      <c r="AF257" s="115">
        <v>0</v>
      </c>
      <c r="AG257" s="115">
        <v>0</v>
      </c>
      <c r="AH257" s="115">
        <v>0</v>
      </c>
      <c r="AI257" s="115"/>
      <c r="AJ257" s="115"/>
      <c r="AK257" s="115"/>
    </row>
    <row r="258" spans="1:37" ht="13.5" thickBot="1" x14ac:dyDescent="0.25">
      <c r="A258" s="21" t="str">
        <f>VLOOKUP(B258,'Analyse gebruik'!P$4:P$593,1,FALSE)</f>
        <v>OVD-NO</v>
      </c>
      <c r="B258" s="1" t="s">
        <v>277</v>
      </c>
      <c r="C258" s="13">
        <v>174</v>
      </c>
      <c r="D258" s="13">
        <v>0</v>
      </c>
      <c r="E258" s="13">
        <v>174</v>
      </c>
      <c r="F258" s="13">
        <v>8</v>
      </c>
      <c r="G258" s="13">
        <v>8</v>
      </c>
      <c r="H258" s="115">
        <v>9</v>
      </c>
      <c r="I258" s="115">
        <v>0</v>
      </c>
      <c r="J258" s="115">
        <v>9</v>
      </c>
      <c r="K258" s="115"/>
      <c r="L258" s="115"/>
      <c r="M258" s="115"/>
      <c r="N258" s="115">
        <v>6</v>
      </c>
      <c r="O258" s="115">
        <v>0</v>
      </c>
      <c r="P258" s="115">
        <v>6</v>
      </c>
      <c r="Q258" s="115">
        <v>23</v>
      </c>
      <c r="R258" s="115">
        <v>0</v>
      </c>
      <c r="S258" s="115">
        <v>23</v>
      </c>
      <c r="T258" s="115">
        <v>29</v>
      </c>
      <c r="U258" s="115">
        <v>0</v>
      </c>
      <c r="V258" s="115">
        <v>29</v>
      </c>
      <c r="W258" s="115"/>
      <c r="X258" s="115"/>
      <c r="Y258" s="115"/>
      <c r="Z258" s="115">
        <v>15</v>
      </c>
      <c r="AA258" s="115">
        <v>0</v>
      </c>
      <c r="AB258" s="115">
        <v>15</v>
      </c>
      <c r="AC258" s="115">
        <v>51</v>
      </c>
      <c r="AD258" s="13">
        <v>0</v>
      </c>
      <c r="AE258" s="13">
        <v>51</v>
      </c>
      <c r="AF258" s="115">
        <v>28</v>
      </c>
      <c r="AG258" s="115">
        <v>0</v>
      </c>
      <c r="AH258" s="115">
        <v>28</v>
      </c>
      <c r="AI258" s="115">
        <v>13</v>
      </c>
      <c r="AJ258" s="115">
        <v>0</v>
      </c>
      <c r="AK258" s="115">
        <v>13</v>
      </c>
    </row>
    <row r="259" spans="1:37" ht="13.5" thickBot="1" x14ac:dyDescent="0.25">
      <c r="A259" s="21" t="str">
        <f>VLOOKUP(B259,'Analyse gebruik'!P$4:P$593,1,FALSE)</f>
        <v>OVDRAIL</v>
      </c>
      <c r="B259" s="1" t="s">
        <v>1091</v>
      </c>
      <c r="C259" s="13">
        <v>14</v>
      </c>
      <c r="D259" s="13">
        <v>14</v>
      </c>
      <c r="E259" s="13">
        <v>0</v>
      </c>
      <c r="F259" s="13">
        <v>5</v>
      </c>
      <c r="G259" s="13">
        <v>2</v>
      </c>
      <c r="H259" s="13">
        <v>10</v>
      </c>
      <c r="I259" s="13">
        <v>10</v>
      </c>
      <c r="J259" s="13">
        <v>0</v>
      </c>
      <c r="K259" s="13"/>
      <c r="L259" s="13"/>
      <c r="M259" s="13"/>
      <c r="N259" s="13"/>
      <c r="O259" s="115"/>
      <c r="P259" s="115"/>
      <c r="Q259" s="13"/>
      <c r="R259" s="13"/>
      <c r="S259" s="13"/>
      <c r="T259" s="13">
        <v>4</v>
      </c>
      <c r="U259" s="13">
        <v>4</v>
      </c>
      <c r="V259" s="13">
        <v>0</v>
      </c>
      <c r="W259" s="13"/>
      <c r="X259" s="13"/>
      <c r="Y259" s="13"/>
      <c r="Z259" s="13">
        <v>0</v>
      </c>
      <c r="AA259" s="115">
        <v>0</v>
      </c>
      <c r="AB259" s="115">
        <v>0</v>
      </c>
      <c r="AC259" s="13">
        <v>0</v>
      </c>
      <c r="AD259" s="13">
        <v>0</v>
      </c>
      <c r="AE259" s="13">
        <v>0</v>
      </c>
      <c r="AF259" s="13">
        <v>0</v>
      </c>
      <c r="AG259" s="115">
        <v>0</v>
      </c>
      <c r="AH259" s="115">
        <v>0</v>
      </c>
      <c r="AI259" s="13"/>
      <c r="AJ259" s="13"/>
      <c r="AK259" s="13"/>
    </row>
    <row r="260" spans="1:37" ht="13.5" thickBot="1" x14ac:dyDescent="0.25">
      <c r="A260" s="21" t="str">
        <f>VLOOKUP(B260,'Analyse gebruik'!P$4:P$593,1,FALSE)</f>
        <v>OVD-RB</v>
      </c>
      <c r="B260" s="1" t="s">
        <v>408</v>
      </c>
      <c r="C260" s="13">
        <v>3</v>
      </c>
      <c r="D260" s="13">
        <v>2</v>
      </c>
      <c r="E260" s="13">
        <v>1</v>
      </c>
      <c r="F260" s="13">
        <v>5</v>
      </c>
      <c r="G260" s="13">
        <v>2</v>
      </c>
      <c r="H260" s="115">
        <v>0</v>
      </c>
      <c r="I260" s="115">
        <v>0</v>
      </c>
      <c r="J260" s="115">
        <v>0</v>
      </c>
      <c r="K260" s="115"/>
      <c r="L260" s="115"/>
      <c r="M260" s="115"/>
      <c r="N260" s="115"/>
      <c r="O260" s="115"/>
      <c r="P260" s="115"/>
      <c r="Q260" s="115"/>
      <c r="R260" s="115"/>
      <c r="S260" s="115"/>
      <c r="T260" s="115">
        <v>0</v>
      </c>
      <c r="U260" s="115">
        <v>0</v>
      </c>
      <c r="V260" s="115">
        <v>0</v>
      </c>
      <c r="W260" s="115"/>
      <c r="X260" s="115"/>
      <c r="Y260" s="115"/>
      <c r="Z260" s="115">
        <v>0</v>
      </c>
      <c r="AA260" s="115">
        <v>0</v>
      </c>
      <c r="AB260" s="115">
        <v>0</v>
      </c>
      <c r="AC260" s="115">
        <v>1</v>
      </c>
      <c r="AD260" s="13">
        <v>1</v>
      </c>
      <c r="AE260" s="13">
        <v>0</v>
      </c>
      <c r="AF260" s="115">
        <v>2</v>
      </c>
      <c r="AG260" s="115">
        <v>1</v>
      </c>
      <c r="AH260" s="115">
        <v>1</v>
      </c>
      <c r="AI260" s="115"/>
      <c r="AJ260" s="115"/>
      <c r="AK260" s="115"/>
    </row>
    <row r="261" spans="1:37" ht="13.5" thickBot="1" x14ac:dyDescent="0.25">
      <c r="A261" s="21" t="str">
        <f>VLOOKUP(B261,'Analyse gebruik'!P$4:P$593,1,FALSE)</f>
        <v>PAT</v>
      </c>
      <c r="B261" s="1" t="s">
        <v>215</v>
      </c>
      <c r="C261" s="13">
        <v>13</v>
      </c>
      <c r="D261" s="13">
        <v>4</v>
      </c>
      <c r="E261" s="13">
        <v>9</v>
      </c>
      <c r="F261" s="13">
        <v>7</v>
      </c>
      <c r="G261" s="13">
        <v>3</v>
      </c>
      <c r="H261" s="115">
        <v>0</v>
      </c>
      <c r="I261" s="115">
        <v>0</v>
      </c>
      <c r="J261" s="115">
        <v>0</v>
      </c>
      <c r="K261" s="115"/>
      <c r="L261" s="115"/>
      <c r="M261" s="115"/>
      <c r="N261" s="115"/>
      <c r="O261" s="115"/>
      <c r="P261" s="115"/>
      <c r="Q261" s="115">
        <v>3</v>
      </c>
      <c r="R261" s="115">
        <v>2</v>
      </c>
      <c r="S261" s="115">
        <v>1</v>
      </c>
      <c r="T261" s="115">
        <v>0</v>
      </c>
      <c r="U261" s="115">
        <v>0</v>
      </c>
      <c r="V261" s="115">
        <v>0</v>
      </c>
      <c r="W261" s="115"/>
      <c r="X261" s="115"/>
      <c r="Y261" s="115"/>
      <c r="Z261" s="115">
        <v>1</v>
      </c>
      <c r="AA261" s="115">
        <v>1</v>
      </c>
      <c r="AB261" s="115">
        <v>0</v>
      </c>
      <c r="AC261" s="115">
        <v>0</v>
      </c>
      <c r="AD261" s="115">
        <v>0</v>
      </c>
      <c r="AE261" s="115">
        <v>0</v>
      </c>
      <c r="AF261" s="115">
        <v>0</v>
      </c>
      <c r="AG261" s="13">
        <v>0</v>
      </c>
      <c r="AH261" s="13">
        <v>0</v>
      </c>
      <c r="AI261" s="115">
        <v>9</v>
      </c>
      <c r="AJ261" s="115">
        <v>1</v>
      </c>
      <c r="AK261" s="115">
        <v>8</v>
      </c>
    </row>
    <row r="262" spans="1:37" ht="13.5" thickBot="1" x14ac:dyDescent="0.25">
      <c r="A262" s="21" t="str">
        <f>VLOOKUP(B262,'Analyse gebruik'!P$4:P$593,1,FALSE)</f>
        <v>PBA</v>
      </c>
      <c r="B262" s="1" t="s">
        <v>110</v>
      </c>
      <c r="C262" s="13">
        <v>15</v>
      </c>
      <c r="D262" s="13">
        <v>15</v>
      </c>
      <c r="E262" s="13">
        <v>0</v>
      </c>
      <c r="F262" s="13">
        <v>10</v>
      </c>
      <c r="G262" s="13">
        <v>7</v>
      </c>
      <c r="H262" s="115">
        <v>0</v>
      </c>
      <c r="I262" s="115">
        <v>0</v>
      </c>
      <c r="J262" s="115">
        <v>0</v>
      </c>
      <c r="K262" s="115">
        <v>4</v>
      </c>
      <c r="L262" s="115">
        <v>4</v>
      </c>
      <c r="M262" s="115">
        <v>0</v>
      </c>
      <c r="N262" s="115">
        <v>1</v>
      </c>
      <c r="O262" s="115">
        <v>1</v>
      </c>
      <c r="P262" s="115">
        <v>0</v>
      </c>
      <c r="Q262" s="115">
        <v>1</v>
      </c>
      <c r="R262" s="115">
        <v>1</v>
      </c>
      <c r="S262" s="115">
        <v>0</v>
      </c>
      <c r="T262" s="115">
        <v>0</v>
      </c>
      <c r="U262" s="115">
        <v>0</v>
      </c>
      <c r="V262" s="115">
        <v>0</v>
      </c>
      <c r="W262" s="115">
        <v>1</v>
      </c>
      <c r="X262" s="115">
        <v>1</v>
      </c>
      <c r="Y262" s="115">
        <v>0</v>
      </c>
      <c r="Z262" s="115">
        <v>2</v>
      </c>
      <c r="AA262" s="115">
        <v>2</v>
      </c>
      <c r="AB262" s="115">
        <v>0</v>
      </c>
      <c r="AC262" s="115">
        <v>1</v>
      </c>
      <c r="AD262" s="115">
        <v>1</v>
      </c>
      <c r="AE262" s="115">
        <v>0</v>
      </c>
      <c r="AF262" s="115">
        <v>0</v>
      </c>
      <c r="AG262" s="115">
        <v>0</v>
      </c>
      <c r="AH262" s="115">
        <v>0</v>
      </c>
      <c r="AI262" s="115">
        <v>5</v>
      </c>
      <c r="AJ262" s="13">
        <v>5</v>
      </c>
      <c r="AK262" s="13">
        <v>0</v>
      </c>
    </row>
    <row r="263" spans="1:37" ht="13.5" thickBot="1" x14ac:dyDescent="0.25">
      <c r="A263" s="21" t="str">
        <f>VLOOKUP(B263,'Analyse gebruik'!P$4:P$593,1,FALSE)</f>
        <v>PC-B</v>
      </c>
      <c r="B263" s="1" t="s">
        <v>489</v>
      </c>
      <c r="C263" s="13">
        <v>209</v>
      </c>
      <c r="D263" s="13">
        <v>0</v>
      </c>
      <c r="E263" s="13">
        <v>209</v>
      </c>
      <c r="F263" s="13">
        <v>9</v>
      </c>
      <c r="G263" s="13">
        <v>8</v>
      </c>
      <c r="H263" s="115">
        <v>10</v>
      </c>
      <c r="I263" s="115">
        <v>0</v>
      </c>
      <c r="J263" s="115">
        <v>10</v>
      </c>
      <c r="K263" s="115"/>
      <c r="L263" s="115"/>
      <c r="M263" s="115"/>
      <c r="N263" s="115">
        <v>11</v>
      </c>
      <c r="O263" s="115">
        <v>0</v>
      </c>
      <c r="P263" s="115">
        <v>11</v>
      </c>
      <c r="Q263" s="115">
        <v>22</v>
      </c>
      <c r="R263" s="115">
        <v>0</v>
      </c>
      <c r="S263" s="115">
        <v>22</v>
      </c>
      <c r="T263" s="115">
        <v>33</v>
      </c>
      <c r="U263" s="115">
        <v>0</v>
      </c>
      <c r="V263" s="115">
        <v>33</v>
      </c>
      <c r="W263" s="115">
        <v>35</v>
      </c>
      <c r="X263" s="115">
        <v>0</v>
      </c>
      <c r="Y263" s="115">
        <v>35</v>
      </c>
      <c r="Z263" s="115">
        <v>0</v>
      </c>
      <c r="AA263" s="115">
        <v>0</v>
      </c>
      <c r="AB263" s="115">
        <v>0</v>
      </c>
      <c r="AC263" s="115">
        <v>55</v>
      </c>
      <c r="AD263" s="13">
        <v>0</v>
      </c>
      <c r="AE263" s="13">
        <v>55</v>
      </c>
      <c r="AF263" s="115">
        <v>30</v>
      </c>
      <c r="AG263" s="115">
        <v>0</v>
      </c>
      <c r="AH263" s="115">
        <v>30</v>
      </c>
      <c r="AI263" s="115">
        <v>13</v>
      </c>
      <c r="AJ263" s="13">
        <v>0</v>
      </c>
      <c r="AK263" s="13">
        <v>13</v>
      </c>
    </row>
    <row r="264" spans="1:37" ht="13.5" thickBot="1" x14ac:dyDescent="0.25">
      <c r="A264" s="21" t="str">
        <f>VLOOKUP(B264,'Analyse gebruik'!P$4:P$593,1,FALSE)</f>
        <v>PC-GO</v>
      </c>
      <c r="B264" s="1" t="s">
        <v>298</v>
      </c>
      <c r="C264" s="13">
        <v>48</v>
      </c>
      <c r="D264" s="13">
        <v>0</v>
      </c>
      <c r="E264" s="13">
        <v>48</v>
      </c>
      <c r="F264" s="13">
        <v>8</v>
      </c>
      <c r="G264" s="13">
        <v>7</v>
      </c>
      <c r="H264" s="115">
        <v>2</v>
      </c>
      <c r="I264" s="115">
        <v>0</v>
      </c>
      <c r="J264" s="115">
        <v>2</v>
      </c>
      <c r="K264" s="115">
        <v>10</v>
      </c>
      <c r="L264" s="13">
        <v>0</v>
      </c>
      <c r="M264" s="13">
        <v>10</v>
      </c>
      <c r="N264" s="115"/>
      <c r="O264" s="13"/>
      <c r="P264" s="13"/>
      <c r="Q264" s="115">
        <v>2</v>
      </c>
      <c r="R264" s="115">
        <v>0</v>
      </c>
      <c r="S264" s="115">
        <v>2</v>
      </c>
      <c r="T264" s="115">
        <v>2</v>
      </c>
      <c r="U264" s="115">
        <v>0</v>
      </c>
      <c r="V264" s="115">
        <v>2</v>
      </c>
      <c r="W264" s="115"/>
      <c r="X264" s="115"/>
      <c r="Y264" s="115"/>
      <c r="Z264" s="115">
        <v>0</v>
      </c>
      <c r="AA264" s="115">
        <v>0</v>
      </c>
      <c r="AB264" s="115">
        <v>0</v>
      </c>
      <c r="AC264" s="115">
        <v>4</v>
      </c>
      <c r="AD264" s="115">
        <v>0</v>
      </c>
      <c r="AE264" s="115">
        <v>4</v>
      </c>
      <c r="AF264" s="115">
        <v>22</v>
      </c>
      <c r="AG264" s="13">
        <v>0</v>
      </c>
      <c r="AH264" s="13">
        <v>22</v>
      </c>
      <c r="AI264" s="115">
        <v>6</v>
      </c>
      <c r="AJ264" s="13">
        <v>0</v>
      </c>
      <c r="AK264" s="13">
        <v>6</v>
      </c>
    </row>
    <row r="265" spans="1:37" ht="13.5" thickBot="1" x14ac:dyDescent="0.25">
      <c r="A265" s="21" t="str">
        <f>VLOOKUP(B265,'Analyse gebruik'!P$4:P$593,1,FALSE)</f>
        <v>PC-GS</v>
      </c>
      <c r="B265" s="1" t="s">
        <v>299</v>
      </c>
      <c r="C265" s="13">
        <v>104</v>
      </c>
      <c r="D265" s="13">
        <v>0</v>
      </c>
      <c r="E265" s="13">
        <v>104</v>
      </c>
      <c r="F265" s="13">
        <v>8</v>
      </c>
      <c r="G265" s="13">
        <v>8</v>
      </c>
      <c r="H265" s="13">
        <v>3</v>
      </c>
      <c r="I265" s="13">
        <v>0</v>
      </c>
      <c r="J265" s="13">
        <v>3</v>
      </c>
      <c r="K265" s="13"/>
      <c r="L265" s="13"/>
      <c r="M265" s="13"/>
      <c r="N265" s="13"/>
      <c r="O265" s="115"/>
      <c r="P265" s="115"/>
      <c r="Q265" s="13">
        <v>14</v>
      </c>
      <c r="R265" s="13">
        <v>0</v>
      </c>
      <c r="S265" s="13">
        <v>14</v>
      </c>
      <c r="T265" s="13">
        <v>22</v>
      </c>
      <c r="U265" s="13">
        <v>0</v>
      </c>
      <c r="V265" s="13">
        <v>22</v>
      </c>
      <c r="W265" s="13">
        <v>2</v>
      </c>
      <c r="X265" s="13">
        <v>0</v>
      </c>
      <c r="Y265" s="13">
        <v>2</v>
      </c>
      <c r="Z265" s="13">
        <v>7</v>
      </c>
      <c r="AA265" s="13">
        <v>0</v>
      </c>
      <c r="AB265" s="13">
        <v>7</v>
      </c>
      <c r="AC265" s="13">
        <v>14</v>
      </c>
      <c r="AD265" s="13">
        <v>0</v>
      </c>
      <c r="AE265" s="13">
        <v>14</v>
      </c>
      <c r="AF265" s="13">
        <v>29</v>
      </c>
      <c r="AG265" s="13">
        <v>0</v>
      </c>
      <c r="AH265" s="13">
        <v>29</v>
      </c>
      <c r="AI265" s="13">
        <v>13</v>
      </c>
      <c r="AJ265" s="13">
        <v>0</v>
      </c>
      <c r="AK265" s="13">
        <v>13</v>
      </c>
    </row>
    <row r="266" spans="1:37" ht="13.5" thickBot="1" x14ac:dyDescent="0.25">
      <c r="A266" s="21" t="str">
        <f>VLOOKUP(B266,'Analyse gebruik'!P$4:P$593,1,FALSE)</f>
        <v>PC-GW</v>
      </c>
      <c r="B266" s="1" t="s">
        <v>289</v>
      </c>
      <c r="C266" s="13">
        <v>212</v>
      </c>
      <c r="D266" s="13">
        <v>0</v>
      </c>
      <c r="E266" s="13">
        <v>212</v>
      </c>
      <c r="F266" s="13">
        <v>9</v>
      </c>
      <c r="G266" s="13">
        <v>9</v>
      </c>
      <c r="H266" s="13">
        <v>10</v>
      </c>
      <c r="I266" s="13">
        <v>0</v>
      </c>
      <c r="J266" s="13">
        <v>10</v>
      </c>
      <c r="K266" s="13"/>
      <c r="L266" s="115"/>
      <c r="M266" s="115"/>
      <c r="N266" s="13">
        <v>11</v>
      </c>
      <c r="O266" s="115">
        <v>0</v>
      </c>
      <c r="P266" s="115">
        <v>11</v>
      </c>
      <c r="Q266" s="13">
        <v>23</v>
      </c>
      <c r="R266" s="13">
        <v>0</v>
      </c>
      <c r="S266" s="13">
        <v>23</v>
      </c>
      <c r="T266" s="13">
        <v>32</v>
      </c>
      <c r="U266" s="13">
        <v>0</v>
      </c>
      <c r="V266" s="13">
        <v>32</v>
      </c>
      <c r="W266" s="13">
        <v>35</v>
      </c>
      <c r="X266" s="13">
        <v>0</v>
      </c>
      <c r="Y266" s="13">
        <v>35</v>
      </c>
      <c r="Z266" s="13">
        <v>15</v>
      </c>
      <c r="AA266" s="115">
        <v>0</v>
      </c>
      <c r="AB266" s="115">
        <v>15</v>
      </c>
      <c r="AC266" s="13">
        <v>43</v>
      </c>
      <c r="AD266" s="13">
        <v>0</v>
      </c>
      <c r="AE266" s="13">
        <v>43</v>
      </c>
      <c r="AF266" s="13">
        <v>30</v>
      </c>
      <c r="AG266" s="115">
        <v>0</v>
      </c>
      <c r="AH266" s="115">
        <v>30</v>
      </c>
      <c r="AI266" s="13">
        <v>13</v>
      </c>
      <c r="AJ266" s="115">
        <v>0</v>
      </c>
      <c r="AK266" s="115">
        <v>13</v>
      </c>
    </row>
    <row r="267" spans="1:37" ht="13.5" thickBot="1" x14ac:dyDescent="0.25">
      <c r="A267" s="21" t="str">
        <f>VLOOKUP(B267,'Analyse gebruik'!P$4:P$593,1,FALSE)</f>
        <v>PC-GWNB</v>
      </c>
      <c r="B267" s="1" t="s">
        <v>290</v>
      </c>
      <c r="C267" s="13">
        <v>38</v>
      </c>
      <c r="D267" s="13">
        <v>0</v>
      </c>
      <c r="E267" s="13">
        <v>38</v>
      </c>
      <c r="F267" s="13">
        <v>7</v>
      </c>
      <c r="G267" s="13">
        <v>4</v>
      </c>
      <c r="H267" s="115">
        <v>0</v>
      </c>
      <c r="I267" s="115">
        <v>0</v>
      </c>
      <c r="J267" s="115">
        <v>0</v>
      </c>
      <c r="K267" s="115"/>
      <c r="L267" s="115"/>
      <c r="M267" s="115"/>
      <c r="N267" s="115"/>
      <c r="O267" s="115"/>
      <c r="P267" s="115"/>
      <c r="Q267" s="115">
        <v>15</v>
      </c>
      <c r="R267" s="115">
        <v>0</v>
      </c>
      <c r="S267" s="115">
        <v>15</v>
      </c>
      <c r="T267" s="115">
        <v>0</v>
      </c>
      <c r="U267" s="115">
        <v>0</v>
      </c>
      <c r="V267" s="115">
        <v>0</v>
      </c>
      <c r="W267" s="115"/>
      <c r="X267" s="115"/>
      <c r="Y267" s="115"/>
      <c r="Z267" s="115">
        <v>0</v>
      </c>
      <c r="AA267" s="115">
        <v>0</v>
      </c>
      <c r="AB267" s="115">
        <v>0</v>
      </c>
      <c r="AC267" s="115">
        <v>8</v>
      </c>
      <c r="AD267" s="13">
        <v>0</v>
      </c>
      <c r="AE267" s="13">
        <v>8</v>
      </c>
      <c r="AF267" s="115">
        <v>8</v>
      </c>
      <c r="AG267" s="115">
        <v>0</v>
      </c>
      <c r="AH267" s="115">
        <v>8</v>
      </c>
      <c r="AI267" s="115">
        <v>7</v>
      </c>
      <c r="AJ267" s="115">
        <v>0</v>
      </c>
      <c r="AK267" s="115">
        <v>7</v>
      </c>
    </row>
    <row r="268" spans="1:37" ht="13.5" thickBot="1" x14ac:dyDescent="0.25">
      <c r="A268" s="21" t="str">
        <f>VLOOKUP(B268,'Analyse gebruik'!P$4:P$593,1,FALSE)</f>
        <v>PC-L</v>
      </c>
      <c r="B268" s="1" t="s">
        <v>287</v>
      </c>
      <c r="C268" s="13">
        <v>130</v>
      </c>
      <c r="D268" s="13">
        <v>7</v>
      </c>
      <c r="E268" s="13">
        <v>123</v>
      </c>
      <c r="F268" s="13">
        <v>10</v>
      </c>
      <c r="G268" s="13">
        <v>9</v>
      </c>
      <c r="H268" s="115">
        <v>5</v>
      </c>
      <c r="I268" s="115">
        <v>1</v>
      </c>
      <c r="J268" s="115">
        <v>4</v>
      </c>
      <c r="K268" s="115">
        <v>9</v>
      </c>
      <c r="L268" s="115">
        <v>0</v>
      </c>
      <c r="M268" s="115">
        <v>9</v>
      </c>
      <c r="N268" s="115">
        <v>5</v>
      </c>
      <c r="O268" s="115">
        <v>0</v>
      </c>
      <c r="P268" s="115">
        <v>5</v>
      </c>
      <c r="Q268" s="115">
        <v>7</v>
      </c>
      <c r="R268" s="115">
        <v>1</v>
      </c>
      <c r="S268" s="115">
        <v>6</v>
      </c>
      <c r="T268" s="115">
        <v>21</v>
      </c>
      <c r="U268" s="115">
        <v>2</v>
      </c>
      <c r="V268" s="115">
        <v>19</v>
      </c>
      <c r="W268" s="115">
        <v>24</v>
      </c>
      <c r="X268" s="115">
        <v>0</v>
      </c>
      <c r="Y268" s="115">
        <v>24</v>
      </c>
      <c r="Z268" s="115">
        <v>0</v>
      </c>
      <c r="AA268" s="115">
        <v>0</v>
      </c>
      <c r="AB268" s="115">
        <v>0</v>
      </c>
      <c r="AC268" s="115">
        <v>27</v>
      </c>
      <c r="AD268" s="13">
        <v>2</v>
      </c>
      <c r="AE268" s="13">
        <v>25</v>
      </c>
      <c r="AF268" s="115">
        <v>26</v>
      </c>
      <c r="AG268" s="115">
        <v>1</v>
      </c>
      <c r="AH268" s="115">
        <v>25</v>
      </c>
      <c r="AI268" s="115">
        <v>6</v>
      </c>
      <c r="AJ268" s="115">
        <v>0</v>
      </c>
      <c r="AK268" s="115">
        <v>6</v>
      </c>
    </row>
    <row r="269" spans="1:37" ht="13.5" thickBot="1" x14ac:dyDescent="0.25">
      <c r="A269" s="21" t="str">
        <f>VLOOKUP(B269,'Analyse gebruik'!P$4:P$593,1,FALSE)</f>
        <v>PC-NB</v>
      </c>
      <c r="B269" s="1" t="s">
        <v>294</v>
      </c>
      <c r="C269" s="13">
        <v>132</v>
      </c>
      <c r="D269" s="13">
        <v>0</v>
      </c>
      <c r="E269" s="13">
        <v>132</v>
      </c>
      <c r="F269" s="13">
        <v>9</v>
      </c>
      <c r="G269" s="13">
        <v>8</v>
      </c>
      <c r="H269" s="115">
        <v>5</v>
      </c>
      <c r="I269" s="115">
        <v>0</v>
      </c>
      <c r="J269" s="115">
        <v>5</v>
      </c>
      <c r="K269" s="115"/>
      <c r="L269" s="115"/>
      <c r="M269" s="115"/>
      <c r="N269" s="115">
        <v>5</v>
      </c>
      <c r="O269" s="115">
        <v>0</v>
      </c>
      <c r="P269" s="115">
        <v>5</v>
      </c>
      <c r="Q269" s="115">
        <v>16</v>
      </c>
      <c r="R269" s="115">
        <v>0</v>
      </c>
      <c r="S269" s="115">
        <v>16</v>
      </c>
      <c r="T269" s="115">
        <v>15</v>
      </c>
      <c r="U269" s="115">
        <v>0</v>
      </c>
      <c r="V269" s="115">
        <v>15</v>
      </c>
      <c r="W269" s="115">
        <v>14</v>
      </c>
      <c r="X269" s="13">
        <v>0</v>
      </c>
      <c r="Y269" s="13">
        <v>14</v>
      </c>
      <c r="Z269" s="115">
        <v>0</v>
      </c>
      <c r="AA269" s="115">
        <v>0</v>
      </c>
      <c r="AB269" s="115">
        <v>0</v>
      </c>
      <c r="AC269" s="115">
        <v>56</v>
      </c>
      <c r="AD269" s="13">
        <v>0</v>
      </c>
      <c r="AE269" s="13">
        <v>56</v>
      </c>
      <c r="AF269" s="115">
        <v>8</v>
      </c>
      <c r="AG269" s="115">
        <v>0</v>
      </c>
      <c r="AH269" s="115">
        <v>8</v>
      </c>
      <c r="AI269" s="115">
        <v>13</v>
      </c>
      <c r="AJ269" s="115">
        <v>0</v>
      </c>
      <c r="AK269" s="115">
        <v>13</v>
      </c>
    </row>
    <row r="270" spans="1:37" ht="13.5" thickBot="1" x14ac:dyDescent="0.25">
      <c r="A270" s="21" t="str">
        <f>VLOOKUP(B270,'Analyse gebruik'!P$4:P$593,1,FALSE)</f>
        <v>PC-R</v>
      </c>
      <c r="B270" s="1" t="s">
        <v>296</v>
      </c>
      <c r="C270" s="13">
        <v>105</v>
      </c>
      <c r="D270" s="13">
        <v>0</v>
      </c>
      <c r="E270" s="13">
        <v>105</v>
      </c>
      <c r="F270" s="13">
        <v>8</v>
      </c>
      <c r="G270" s="13">
        <v>7</v>
      </c>
      <c r="H270" s="13">
        <v>9</v>
      </c>
      <c r="I270" s="13">
        <v>0</v>
      </c>
      <c r="J270" s="13">
        <v>9</v>
      </c>
      <c r="K270" s="13"/>
      <c r="L270" s="13"/>
      <c r="M270" s="13"/>
      <c r="N270" s="13">
        <v>3</v>
      </c>
      <c r="O270" s="115">
        <v>0</v>
      </c>
      <c r="P270" s="115">
        <v>3</v>
      </c>
      <c r="Q270" s="13"/>
      <c r="R270" s="13"/>
      <c r="S270" s="13"/>
      <c r="T270" s="13">
        <v>18</v>
      </c>
      <c r="U270" s="13">
        <v>0</v>
      </c>
      <c r="V270" s="13">
        <v>18</v>
      </c>
      <c r="W270" s="13">
        <v>24</v>
      </c>
      <c r="X270" s="115">
        <v>0</v>
      </c>
      <c r="Y270" s="115">
        <v>24</v>
      </c>
      <c r="Z270" s="13">
        <v>0</v>
      </c>
      <c r="AA270" s="115">
        <v>0</v>
      </c>
      <c r="AB270" s="115">
        <v>0</v>
      </c>
      <c r="AC270" s="13">
        <v>8</v>
      </c>
      <c r="AD270" s="13">
        <v>0</v>
      </c>
      <c r="AE270" s="13">
        <v>8</v>
      </c>
      <c r="AF270" s="13">
        <v>30</v>
      </c>
      <c r="AG270" s="115">
        <v>0</v>
      </c>
      <c r="AH270" s="115">
        <v>30</v>
      </c>
      <c r="AI270" s="13">
        <v>13</v>
      </c>
      <c r="AJ270" s="115">
        <v>0</v>
      </c>
      <c r="AK270" s="115">
        <v>13</v>
      </c>
    </row>
    <row r="271" spans="1:37" ht="13.5" thickBot="1" x14ac:dyDescent="0.25">
      <c r="A271" s="21" t="str">
        <f>VLOOKUP(B271,'Analyse gebruik'!P$4:P$593,1,FALSE)</f>
        <v>PC-SBB</v>
      </c>
      <c r="B271" s="1" t="s">
        <v>121</v>
      </c>
      <c r="C271" s="13">
        <v>21</v>
      </c>
      <c r="D271" s="13">
        <v>1</v>
      </c>
      <c r="E271" s="13">
        <v>20</v>
      </c>
      <c r="F271" s="13">
        <v>5</v>
      </c>
      <c r="G271" s="13">
        <v>2</v>
      </c>
      <c r="H271" s="115">
        <v>0</v>
      </c>
      <c r="I271" s="115">
        <v>0</v>
      </c>
      <c r="J271" s="115">
        <v>0</v>
      </c>
      <c r="K271" s="115"/>
      <c r="L271" s="115"/>
      <c r="M271" s="115"/>
      <c r="N271" s="115"/>
      <c r="O271" s="115"/>
      <c r="P271" s="115"/>
      <c r="Q271" s="115"/>
      <c r="R271" s="115"/>
      <c r="S271" s="115"/>
      <c r="T271" s="115">
        <v>2</v>
      </c>
      <c r="U271" s="115">
        <v>0</v>
      </c>
      <c r="V271" s="115">
        <v>2</v>
      </c>
      <c r="W271" s="115"/>
      <c r="X271" s="115"/>
      <c r="Y271" s="115"/>
      <c r="Z271" s="115">
        <v>0</v>
      </c>
      <c r="AA271" s="115">
        <v>0</v>
      </c>
      <c r="AB271" s="115">
        <v>0</v>
      </c>
      <c r="AC271" s="115">
        <v>0</v>
      </c>
      <c r="AD271" s="13">
        <v>0</v>
      </c>
      <c r="AE271" s="13">
        <v>0</v>
      </c>
      <c r="AF271" s="115">
        <v>19</v>
      </c>
      <c r="AG271" s="115">
        <v>1</v>
      </c>
      <c r="AH271" s="115">
        <v>18</v>
      </c>
      <c r="AI271" s="115"/>
      <c r="AJ271" s="13"/>
      <c r="AK271" s="13"/>
    </row>
    <row r="272" spans="1:37" ht="13.5" thickBot="1" x14ac:dyDescent="0.25">
      <c r="A272" s="21" t="str">
        <f>VLOOKUP(B272,'Analyse gebruik'!P$4:P$593,1,FALSE)</f>
        <v>PC-SPB</v>
      </c>
      <c r="B272" s="1" t="s">
        <v>292</v>
      </c>
      <c r="C272" s="13">
        <v>123</v>
      </c>
      <c r="D272" s="13">
        <v>0</v>
      </c>
      <c r="E272" s="13">
        <v>123</v>
      </c>
      <c r="F272" s="13">
        <v>8</v>
      </c>
      <c r="G272" s="13">
        <v>7</v>
      </c>
      <c r="H272" s="115">
        <v>7</v>
      </c>
      <c r="I272" s="115">
        <v>0</v>
      </c>
      <c r="J272" s="115">
        <v>7</v>
      </c>
      <c r="K272" s="115"/>
      <c r="L272" s="115"/>
      <c r="M272" s="115"/>
      <c r="N272" s="115"/>
      <c r="O272" s="115"/>
      <c r="P272" s="115"/>
      <c r="Q272" s="115">
        <v>13</v>
      </c>
      <c r="R272" s="115">
        <v>0</v>
      </c>
      <c r="S272" s="115">
        <v>13</v>
      </c>
      <c r="T272" s="115">
        <v>13</v>
      </c>
      <c r="U272" s="115">
        <v>0</v>
      </c>
      <c r="V272" s="115">
        <v>13</v>
      </c>
      <c r="W272" s="115">
        <v>14</v>
      </c>
      <c r="X272" s="115">
        <v>0</v>
      </c>
      <c r="Y272" s="115">
        <v>14</v>
      </c>
      <c r="Z272" s="115">
        <v>0</v>
      </c>
      <c r="AA272" s="13">
        <v>0</v>
      </c>
      <c r="AB272" s="13">
        <v>0</v>
      </c>
      <c r="AC272" s="115">
        <v>34</v>
      </c>
      <c r="AD272" s="13">
        <v>0</v>
      </c>
      <c r="AE272" s="13">
        <v>34</v>
      </c>
      <c r="AF272" s="115">
        <v>29</v>
      </c>
      <c r="AG272" s="115">
        <v>0</v>
      </c>
      <c r="AH272" s="115">
        <v>29</v>
      </c>
      <c r="AI272" s="115">
        <v>13</v>
      </c>
      <c r="AJ272" s="115">
        <v>0</v>
      </c>
      <c r="AK272" s="115">
        <v>13</v>
      </c>
    </row>
    <row r="273" spans="1:37" ht="13.5" thickBot="1" x14ac:dyDescent="0.25">
      <c r="A273" s="21" t="str">
        <f>VLOOKUP(B273,'Analyse gebruik'!P$4:P$593,1,FALSE)</f>
        <v>PC-TPB</v>
      </c>
      <c r="B273" s="1" t="s">
        <v>1934</v>
      </c>
      <c r="C273" s="13">
        <v>18</v>
      </c>
      <c r="D273" s="13">
        <v>0</v>
      </c>
      <c r="E273" s="13">
        <v>18</v>
      </c>
      <c r="F273" s="13">
        <v>4</v>
      </c>
      <c r="G273" s="13">
        <v>3</v>
      </c>
      <c r="H273" s="115">
        <v>7</v>
      </c>
      <c r="I273" s="115">
        <v>0</v>
      </c>
      <c r="J273" s="115">
        <v>7</v>
      </c>
      <c r="K273" s="115"/>
      <c r="L273" s="115"/>
      <c r="M273" s="115"/>
      <c r="N273" s="115"/>
      <c r="O273" s="115"/>
      <c r="P273" s="115"/>
      <c r="Q273" s="115"/>
      <c r="R273" s="115"/>
      <c r="S273" s="115"/>
      <c r="T273" s="115">
        <v>10</v>
      </c>
      <c r="U273" s="115">
        <v>0</v>
      </c>
      <c r="V273" s="115">
        <v>10</v>
      </c>
      <c r="W273" s="115"/>
      <c r="X273" s="115"/>
      <c r="Y273" s="115"/>
      <c r="Z273" s="115">
        <v>0</v>
      </c>
      <c r="AA273" s="13">
        <v>0</v>
      </c>
      <c r="AB273" s="13">
        <v>0</v>
      </c>
      <c r="AC273" s="115"/>
      <c r="AD273" s="115"/>
      <c r="AE273" s="115"/>
      <c r="AF273" s="115">
        <v>1</v>
      </c>
      <c r="AG273" s="115">
        <v>0</v>
      </c>
      <c r="AH273" s="115">
        <v>1</v>
      </c>
      <c r="AI273" s="115"/>
      <c r="AJ273" s="115"/>
      <c r="AK273" s="115"/>
    </row>
    <row r="274" spans="1:37" ht="13.5" thickBot="1" x14ac:dyDescent="0.25">
      <c r="A274" s="21" t="str">
        <f>VLOOKUP(B274,'Analyse gebruik'!P$4:P$593,1,FALSE)</f>
        <v>PM</v>
      </c>
      <c r="B274" s="1" t="s">
        <v>420</v>
      </c>
      <c r="C274" s="13">
        <v>363</v>
      </c>
      <c r="D274" s="13">
        <v>333</v>
      </c>
      <c r="E274" s="13">
        <v>30</v>
      </c>
      <c r="F274" s="13">
        <v>10</v>
      </c>
      <c r="G274" s="13">
        <v>10</v>
      </c>
      <c r="H274" s="13">
        <v>16</v>
      </c>
      <c r="I274" s="13">
        <v>11</v>
      </c>
      <c r="J274" s="13">
        <v>5</v>
      </c>
      <c r="K274" s="13">
        <v>6</v>
      </c>
      <c r="L274" s="115">
        <v>5</v>
      </c>
      <c r="M274" s="115">
        <v>1</v>
      </c>
      <c r="N274" s="13">
        <v>15</v>
      </c>
      <c r="O274" s="115">
        <v>15</v>
      </c>
      <c r="P274" s="115">
        <v>0</v>
      </c>
      <c r="Q274" s="13">
        <v>35</v>
      </c>
      <c r="R274" s="115">
        <v>30</v>
      </c>
      <c r="S274" s="115">
        <v>5</v>
      </c>
      <c r="T274" s="13">
        <v>50</v>
      </c>
      <c r="U274" s="13">
        <v>45</v>
      </c>
      <c r="V274" s="13">
        <v>5</v>
      </c>
      <c r="W274" s="13">
        <v>81</v>
      </c>
      <c r="X274" s="13">
        <v>81</v>
      </c>
      <c r="Y274" s="13">
        <v>0</v>
      </c>
      <c r="Z274" s="13">
        <v>37</v>
      </c>
      <c r="AA274" s="13">
        <v>35</v>
      </c>
      <c r="AB274" s="13">
        <v>2</v>
      </c>
      <c r="AC274" s="13">
        <v>111</v>
      </c>
      <c r="AD274" s="13">
        <v>102</v>
      </c>
      <c r="AE274" s="13">
        <v>9</v>
      </c>
      <c r="AF274" s="13">
        <v>7</v>
      </c>
      <c r="AG274" s="13">
        <v>6</v>
      </c>
      <c r="AH274" s="13">
        <v>1</v>
      </c>
      <c r="AI274" s="13">
        <v>5</v>
      </c>
      <c r="AJ274" s="115">
        <v>3</v>
      </c>
      <c r="AK274" s="115">
        <v>2</v>
      </c>
    </row>
    <row r="275" spans="1:37" ht="13.5" thickBot="1" x14ac:dyDescent="0.25">
      <c r="A275" s="21" t="str">
        <f>VLOOKUP(B275,'Analyse gebruik'!P$4:P$593,1,FALSE)</f>
        <v>PM-BB</v>
      </c>
      <c r="B275" s="1" t="s">
        <v>2119</v>
      </c>
      <c r="C275" s="13">
        <v>4</v>
      </c>
      <c r="D275" s="13">
        <v>4</v>
      </c>
      <c r="E275" s="13">
        <v>0</v>
      </c>
      <c r="F275" s="13">
        <v>5</v>
      </c>
      <c r="G275" s="13">
        <v>1</v>
      </c>
      <c r="H275" s="115">
        <v>0</v>
      </c>
      <c r="I275" s="115">
        <v>0</v>
      </c>
      <c r="J275" s="115">
        <v>0</v>
      </c>
      <c r="K275" s="115"/>
      <c r="L275" s="115"/>
      <c r="M275" s="115"/>
      <c r="N275" s="115"/>
      <c r="O275" s="13"/>
      <c r="P275" s="13"/>
      <c r="Q275" s="115"/>
      <c r="R275" s="13"/>
      <c r="S275" s="13"/>
      <c r="T275" s="115">
        <v>0</v>
      </c>
      <c r="U275" s="115">
        <v>0</v>
      </c>
      <c r="V275" s="115">
        <v>0</v>
      </c>
      <c r="W275" s="115">
        <v>4</v>
      </c>
      <c r="X275" s="115">
        <v>4</v>
      </c>
      <c r="Y275" s="115">
        <v>0</v>
      </c>
      <c r="Z275" s="115">
        <v>0</v>
      </c>
      <c r="AA275" s="13">
        <v>0</v>
      </c>
      <c r="AB275" s="13">
        <v>0</v>
      </c>
      <c r="AC275" s="115"/>
      <c r="AD275" s="13"/>
      <c r="AE275" s="13"/>
      <c r="AF275" s="115">
        <v>0</v>
      </c>
      <c r="AG275" s="115">
        <v>0</v>
      </c>
      <c r="AH275" s="115">
        <v>0</v>
      </c>
      <c r="AI275" s="115"/>
      <c r="AJ275" s="115"/>
      <c r="AK275" s="115"/>
    </row>
    <row r="276" spans="1:37" ht="13.5" thickBot="1" x14ac:dyDescent="0.25">
      <c r="A276" s="21" t="str">
        <f>VLOOKUP(B276,'Analyse gebruik'!P$4:P$593,1,FALSE)</f>
        <v>PM-BBM</v>
      </c>
      <c r="B276" s="1" t="s">
        <v>1933</v>
      </c>
      <c r="C276" s="13">
        <v>0</v>
      </c>
      <c r="D276" s="13">
        <v>0</v>
      </c>
      <c r="E276" s="13">
        <v>0</v>
      </c>
      <c r="F276" s="13">
        <v>4</v>
      </c>
      <c r="G276" s="13">
        <v>0</v>
      </c>
      <c r="H276" s="13">
        <v>0</v>
      </c>
      <c r="I276" s="13">
        <v>0</v>
      </c>
      <c r="J276" s="13">
        <v>0</v>
      </c>
      <c r="K276" s="13"/>
      <c r="L276" s="13"/>
      <c r="M276" s="13"/>
      <c r="N276" s="13"/>
      <c r="O276" s="13"/>
      <c r="P276" s="13"/>
      <c r="Q276" s="13"/>
      <c r="R276" s="13"/>
      <c r="S276" s="13"/>
      <c r="T276" s="13">
        <v>0</v>
      </c>
      <c r="U276" s="13">
        <v>0</v>
      </c>
      <c r="V276" s="13">
        <v>0</v>
      </c>
      <c r="W276" s="13"/>
      <c r="X276" s="13"/>
      <c r="Y276" s="13"/>
      <c r="Z276" s="13">
        <v>0</v>
      </c>
      <c r="AA276" s="13">
        <v>0</v>
      </c>
      <c r="AB276" s="13">
        <v>0</v>
      </c>
      <c r="AC276" s="13"/>
      <c r="AD276" s="13"/>
      <c r="AE276" s="13"/>
      <c r="AF276" s="13">
        <v>0</v>
      </c>
      <c r="AG276" s="13">
        <v>0</v>
      </c>
      <c r="AH276" s="13">
        <v>0</v>
      </c>
      <c r="AI276" s="13"/>
      <c r="AJ276" s="13"/>
      <c r="AK276" s="13"/>
    </row>
    <row r="277" spans="1:37" ht="13.5" thickBot="1" x14ac:dyDescent="0.25">
      <c r="A277" s="21" t="str">
        <f>VLOOKUP(B277,'Analyse gebruik'!P$4:P$593,1,FALSE)</f>
        <v>PMT</v>
      </c>
      <c r="B277" s="1" t="s">
        <v>421</v>
      </c>
      <c r="C277" s="13">
        <v>3</v>
      </c>
      <c r="D277" s="13">
        <v>2</v>
      </c>
      <c r="E277" s="13">
        <v>1</v>
      </c>
      <c r="F277" s="13">
        <v>6</v>
      </c>
      <c r="G277" s="13">
        <v>2</v>
      </c>
      <c r="H277" s="13">
        <v>0</v>
      </c>
      <c r="I277" s="13">
        <v>0</v>
      </c>
      <c r="J277" s="13">
        <v>0</v>
      </c>
      <c r="K277" s="13">
        <v>2</v>
      </c>
      <c r="L277" s="115">
        <v>2</v>
      </c>
      <c r="M277" s="115">
        <v>0</v>
      </c>
      <c r="N277" s="13"/>
      <c r="O277" s="115"/>
      <c r="P277" s="115"/>
      <c r="Q277" s="13"/>
      <c r="R277" s="13"/>
      <c r="S277" s="13"/>
      <c r="T277" s="13">
        <v>1</v>
      </c>
      <c r="U277" s="13">
        <v>0</v>
      </c>
      <c r="V277" s="13">
        <v>1</v>
      </c>
      <c r="W277" s="13"/>
      <c r="X277" s="13"/>
      <c r="Y277" s="13"/>
      <c r="Z277" s="13">
        <v>0</v>
      </c>
      <c r="AA277" s="115">
        <v>0</v>
      </c>
      <c r="AB277" s="115">
        <v>0</v>
      </c>
      <c r="AC277" s="13">
        <v>0</v>
      </c>
      <c r="AD277" s="13">
        <v>0</v>
      </c>
      <c r="AE277" s="13">
        <v>0</v>
      </c>
      <c r="AF277" s="13">
        <v>0</v>
      </c>
      <c r="AG277" s="115">
        <v>0</v>
      </c>
      <c r="AH277" s="115">
        <v>0</v>
      </c>
      <c r="AI277" s="13"/>
      <c r="AJ277" s="115"/>
      <c r="AK277" s="115"/>
    </row>
    <row r="278" spans="1:37" ht="13.5" thickBot="1" x14ac:dyDescent="0.25">
      <c r="A278" s="21" t="str">
        <f>VLOOKUP(B278,'Analyse gebruik'!P$4:P$593,1,FALSE)</f>
        <v>PMT-USR</v>
      </c>
      <c r="B278" s="1" t="s">
        <v>753</v>
      </c>
      <c r="C278" s="13">
        <v>0</v>
      </c>
      <c r="D278" s="13">
        <v>0</v>
      </c>
      <c r="E278" s="13">
        <v>0</v>
      </c>
      <c r="F278" s="13">
        <v>5</v>
      </c>
      <c r="G278" s="13">
        <v>0</v>
      </c>
      <c r="H278" s="115">
        <v>0</v>
      </c>
      <c r="I278" s="115">
        <v>0</v>
      </c>
      <c r="J278" s="115">
        <v>0</v>
      </c>
      <c r="K278" s="115"/>
      <c r="L278" s="115"/>
      <c r="M278" s="115"/>
      <c r="N278" s="115"/>
      <c r="O278" s="115"/>
      <c r="P278" s="115"/>
      <c r="Q278" s="115"/>
      <c r="R278" s="13"/>
      <c r="S278" s="13"/>
      <c r="T278" s="115">
        <v>0</v>
      </c>
      <c r="U278" s="13">
        <v>0</v>
      </c>
      <c r="V278" s="13">
        <v>0</v>
      </c>
      <c r="W278" s="115"/>
      <c r="X278" s="115"/>
      <c r="Y278" s="115"/>
      <c r="Z278" s="115">
        <v>0</v>
      </c>
      <c r="AA278" s="115">
        <v>0</v>
      </c>
      <c r="AB278" s="115">
        <v>0</v>
      </c>
      <c r="AC278" s="115">
        <v>0</v>
      </c>
      <c r="AD278" s="13">
        <v>0</v>
      </c>
      <c r="AE278" s="13">
        <v>0</v>
      </c>
      <c r="AF278" s="115">
        <v>0</v>
      </c>
      <c r="AG278" s="115">
        <v>0</v>
      </c>
      <c r="AH278" s="115">
        <v>0</v>
      </c>
      <c r="AI278" s="115"/>
      <c r="AJ278" s="115"/>
      <c r="AK278" s="115"/>
    </row>
    <row r="279" spans="1:37" ht="13.5" thickBot="1" x14ac:dyDescent="0.25">
      <c r="A279" s="21" t="str">
        <f>VLOOKUP(B279,'Analyse gebruik'!P$4:P$593,1,FALSE)</f>
        <v>PM-UHD</v>
      </c>
      <c r="B279" s="1" t="s">
        <v>1872</v>
      </c>
      <c r="C279" s="13">
        <v>2</v>
      </c>
      <c r="D279" s="13">
        <v>2</v>
      </c>
      <c r="E279" s="13">
        <v>0</v>
      </c>
      <c r="F279" s="13">
        <v>5</v>
      </c>
      <c r="G279" s="13">
        <v>1</v>
      </c>
      <c r="H279" s="115">
        <v>0</v>
      </c>
      <c r="I279" s="115">
        <v>0</v>
      </c>
      <c r="J279" s="115">
        <v>0</v>
      </c>
      <c r="K279" s="115">
        <v>2</v>
      </c>
      <c r="L279" s="115">
        <v>2</v>
      </c>
      <c r="M279" s="115">
        <v>0</v>
      </c>
      <c r="N279" s="115"/>
      <c r="O279" s="115"/>
      <c r="P279" s="115"/>
      <c r="Q279" s="115"/>
      <c r="R279" s="115"/>
      <c r="S279" s="115"/>
      <c r="T279" s="115">
        <v>0</v>
      </c>
      <c r="U279" s="115">
        <v>0</v>
      </c>
      <c r="V279" s="115">
        <v>0</v>
      </c>
      <c r="W279" s="115"/>
      <c r="X279" s="115"/>
      <c r="Y279" s="115"/>
      <c r="Z279" s="115">
        <v>0</v>
      </c>
      <c r="AA279" s="115">
        <v>0</v>
      </c>
      <c r="AB279" s="115">
        <v>0</v>
      </c>
      <c r="AC279" s="115"/>
      <c r="AD279" s="115"/>
      <c r="AE279" s="115"/>
      <c r="AF279" s="115">
        <v>0</v>
      </c>
      <c r="AG279" s="13">
        <v>0</v>
      </c>
      <c r="AH279" s="13">
        <v>0</v>
      </c>
      <c r="AI279" s="115"/>
      <c r="AJ279" s="115"/>
      <c r="AK279" s="115"/>
    </row>
    <row r="280" spans="1:37" ht="13.5" thickBot="1" x14ac:dyDescent="0.25">
      <c r="A280" s="21" t="str">
        <f>VLOOKUP(B280,'Analyse gebruik'!P$4:P$593,1,FALSE)</f>
        <v>PR</v>
      </c>
      <c r="B280" s="1" t="s">
        <v>418</v>
      </c>
      <c r="C280" s="13">
        <v>8</v>
      </c>
      <c r="D280" s="13">
        <v>2</v>
      </c>
      <c r="E280" s="13">
        <v>6</v>
      </c>
      <c r="F280" s="13">
        <v>6</v>
      </c>
      <c r="G280" s="13">
        <v>2</v>
      </c>
      <c r="H280" s="115">
        <v>0</v>
      </c>
      <c r="I280" s="115">
        <v>0</v>
      </c>
      <c r="J280" s="115">
        <v>0</v>
      </c>
      <c r="K280" s="115">
        <v>5</v>
      </c>
      <c r="L280" s="115">
        <v>1</v>
      </c>
      <c r="M280" s="115">
        <v>4</v>
      </c>
      <c r="N280" s="115"/>
      <c r="O280" s="115"/>
      <c r="P280" s="115"/>
      <c r="Q280" s="115"/>
      <c r="R280" s="115"/>
      <c r="S280" s="115"/>
      <c r="T280" s="115">
        <v>0</v>
      </c>
      <c r="U280" s="115">
        <v>0</v>
      </c>
      <c r="V280" s="115">
        <v>0</v>
      </c>
      <c r="W280" s="115"/>
      <c r="X280" s="115"/>
      <c r="Y280" s="115"/>
      <c r="Z280" s="115">
        <v>0</v>
      </c>
      <c r="AA280" s="13">
        <v>0</v>
      </c>
      <c r="AB280" s="13">
        <v>0</v>
      </c>
      <c r="AC280" s="115">
        <v>0</v>
      </c>
      <c r="AD280" s="115">
        <v>0</v>
      </c>
      <c r="AE280" s="115">
        <v>0</v>
      </c>
      <c r="AF280" s="115">
        <v>3</v>
      </c>
      <c r="AG280" s="115">
        <v>1</v>
      </c>
      <c r="AH280" s="115">
        <v>2</v>
      </c>
      <c r="AI280" s="115"/>
      <c r="AJ280" s="115"/>
      <c r="AK280" s="115"/>
    </row>
    <row r="281" spans="1:37" ht="13.5" thickBot="1" x14ac:dyDescent="0.25">
      <c r="A281" s="21" t="str">
        <f>VLOOKUP(B281,'Analyse gebruik'!P$4:P$593,1,FALSE)</f>
        <v>QR</v>
      </c>
      <c r="B281" s="1" t="s">
        <v>483</v>
      </c>
      <c r="C281" s="13">
        <v>18</v>
      </c>
      <c r="D281" s="13">
        <v>10</v>
      </c>
      <c r="E281" s="13">
        <v>8</v>
      </c>
      <c r="F281" s="13">
        <v>7</v>
      </c>
      <c r="G281" s="13">
        <v>6</v>
      </c>
      <c r="H281" s="115">
        <v>2</v>
      </c>
      <c r="I281" s="115">
        <v>1</v>
      </c>
      <c r="J281" s="115">
        <v>1</v>
      </c>
      <c r="K281" s="115">
        <v>1</v>
      </c>
      <c r="L281" s="13">
        <v>0</v>
      </c>
      <c r="M281" s="13">
        <v>1</v>
      </c>
      <c r="N281" s="115"/>
      <c r="O281" s="115"/>
      <c r="P281" s="115"/>
      <c r="Q281" s="115">
        <v>4</v>
      </c>
      <c r="R281" s="115">
        <v>4</v>
      </c>
      <c r="S281" s="115">
        <v>0</v>
      </c>
      <c r="T281" s="115">
        <v>6</v>
      </c>
      <c r="U281" s="115">
        <v>1</v>
      </c>
      <c r="V281" s="115">
        <v>5</v>
      </c>
      <c r="W281" s="115"/>
      <c r="X281" s="115"/>
      <c r="Y281" s="115"/>
      <c r="Z281" s="115">
        <v>0</v>
      </c>
      <c r="AA281" s="115">
        <v>0</v>
      </c>
      <c r="AB281" s="115">
        <v>0</v>
      </c>
      <c r="AC281" s="115">
        <v>2</v>
      </c>
      <c r="AD281" s="115">
        <v>2</v>
      </c>
      <c r="AE281" s="115">
        <v>0</v>
      </c>
      <c r="AF281" s="115">
        <v>3</v>
      </c>
      <c r="AG281" s="115">
        <v>2</v>
      </c>
      <c r="AH281" s="115">
        <v>1</v>
      </c>
      <c r="AI281" s="115"/>
      <c r="AJ281" s="115"/>
      <c r="AK281" s="115"/>
    </row>
    <row r="282" spans="1:37" ht="13.5" thickBot="1" x14ac:dyDescent="0.25">
      <c r="A282" s="21" t="str">
        <f>VLOOKUP(B282,'Analyse gebruik'!P$4:P$593,1,FALSE)</f>
        <v>RA-NB</v>
      </c>
      <c r="B282" s="1" t="s">
        <v>821</v>
      </c>
      <c r="C282" s="13">
        <v>2</v>
      </c>
      <c r="D282" s="13">
        <v>1</v>
      </c>
      <c r="E282" s="13">
        <v>1</v>
      </c>
      <c r="F282" s="13">
        <v>6</v>
      </c>
      <c r="G282" s="13">
        <v>2</v>
      </c>
      <c r="H282" s="115">
        <v>0</v>
      </c>
      <c r="I282" s="115">
        <v>0</v>
      </c>
      <c r="J282" s="115">
        <v>0</v>
      </c>
      <c r="K282" s="115"/>
      <c r="L282" s="115"/>
      <c r="M282" s="115"/>
      <c r="N282" s="115">
        <v>1</v>
      </c>
      <c r="O282" s="115">
        <v>1</v>
      </c>
      <c r="P282" s="115">
        <v>0</v>
      </c>
      <c r="Q282" s="115"/>
      <c r="R282" s="115"/>
      <c r="S282" s="115"/>
      <c r="T282" s="115">
        <v>0</v>
      </c>
      <c r="U282" s="115">
        <v>0</v>
      </c>
      <c r="V282" s="115">
        <v>0</v>
      </c>
      <c r="W282" s="115"/>
      <c r="X282" s="115"/>
      <c r="Y282" s="115"/>
      <c r="Z282" s="115">
        <v>0</v>
      </c>
      <c r="AA282" s="13">
        <v>0</v>
      </c>
      <c r="AB282" s="13">
        <v>0</v>
      </c>
      <c r="AC282" s="115">
        <v>0</v>
      </c>
      <c r="AD282" s="115">
        <v>0</v>
      </c>
      <c r="AE282" s="115">
        <v>0</v>
      </c>
      <c r="AF282" s="115">
        <v>1</v>
      </c>
      <c r="AG282" s="115">
        <v>0</v>
      </c>
      <c r="AH282" s="115">
        <v>1</v>
      </c>
      <c r="AI282" s="115"/>
      <c r="AJ282" s="115"/>
      <c r="AK282" s="115"/>
    </row>
    <row r="283" spans="1:37" ht="13.5" thickBot="1" x14ac:dyDescent="0.25">
      <c r="A283" s="21" t="str">
        <f>VLOOKUP(B283,'Analyse gebruik'!P$4:P$593,1,FALSE)</f>
        <v>RB</v>
      </c>
      <c r="B283" s="1" t="s">
        <v>403</v>
      </c>
      <c r="C283" s="13">
        <v>59</v>
      </c>
      <c r="D283" s="13">
        <v>36</v>
      </c>
      <c r="E283" s="13">
        <v>23</v>
      </c>
      <c r="F283" s="13">
        <v>6</v>
      </c>
      <c r="G283" s="13">
        <v>3</v>
      </c>
      <c r="H283" s="115">
        <v>0</v>
      </c>
      <c r="I283" s="115">
        <v>0</v>
      </c>
      <c r="J283" s="115">
        <v>0</v>
      </c>
      <c r="K283" s="115">
        <v>14</v>
      </c>
      <c r="L283" s="13">
        <v>9</v>
      </c>
      <c r="M283" s="13">
        <v>5</v>
      </c>
      <c r="N283" s="115"/>
      <c r="O283" s="115"/>
      <c r="P283" s="115"/>
      <c r="Q283" s="115"/>
      <c r="R283" s="115"/>
      <c r="S283" s="115"/>
      <c r="T283" s="115">
        <v>40</v>
      </c>
      <c r="U283" s="115">
        <v>26</v>
      </c>
      <c r="V283" s="115">
        <v>14</v>
      </c>
      <c r="W283" s="115"/>
      <c r="X283" s="115"/>
      <c r="Y283" s="115"/>
      <c r="Z283" s="115">
        <v>0</v>
      </c>
      <c r="AA283" s="115">
        <v>0</v>
      </c>
      <c r="AB283" s="115">
        <v>0</v>
      </c>
      <c r="AC283" s="115">
        <v>0</v>
      </c>
      <c r="AD283" s="115">
        <v>0</v>
      </c>
      <c r="AE283" s="115">
        <v>0</v>
      </c>
      <c r="AF283" s="115">
        <v>5</v>
      </c>
      <c r="AG283" s="115">
        <v>1</v>
      </c>
      <c r="AH283" s="115">
        <v>4</v>
      </c>
      <c r="AI283" s="115"/>
      <c r="AJ283" s="115"/>
      <c r="AK283" s="115"/>
    </row>
    <row r="284" spans="1:37" ht="13.5" thickBot="1" x14ac:dyDescent="0.25">
      <c r="A284" s="21" t="str">
        <f>VLOOKUP(B284,'Analyse gebruik'!P$4:P$593,1,FALSE)</f>
        <v>RBT</v>
      </c>
      <c r="B284" s="1" t="s">
        <v>404</v>
      </c>
      <c r="C284" s="13">
        <v>26</v>
      </c>
      <c r="D284" s="13">
        <v>11</v>
      </c>
      <c r="E284" s="13">
        <v>15</v>
      </c>
      <c r="F284" s="13">
        <v>5</v>
      </c>
      <c r="G284" s="13">
        <v>2</v>
      </c>
      <c r="H284" s="13">
        <v>0</v>
      </c>
      <c r="I284" s="13">
        <v>0</v>
      </c>
      <c r="J284" s="13">
        <v>0</v>
      </c>
      <c r="K284" s="13"/>
      <c r="L284" s="13"/>
      <c r="M284" s="13"/>
      <c r="N284" s="13"/>
      <c r="O284" s="115"/>
      <c r="P284" s="115"/>
      <c r="Q284" s="13"/>
      <c r="R284" s="115"/>
      <c r="S284" s="115"/>
      <c r="T284" s="13">
        <v>19</v>
      </c>
      <c r="U284" s="13">
        <v>4</v>
      </c>
      <c r="V284" s="13">
        <v>15</v>
      </c>
      <c r="W284" s="13"/>
      <c r="X284" s="115"/>
      <c r="Y284" s="115"/>
      <c r="Z284" s="13">
        <v>0</v>
      </c>
      <c r="AA284" s="115">
        <v>0</v>
      </c>
      <c r="AB284" s="115">
        <v>0</v>
      </c>
      <c r="AC284" s="13">
        <v>0</v>
      </c>
      <c r="AD284" s="13">
        <v>0</v>
      </c>
      <c r="AE284" s="13">
        <v>0</v>
      </c>
      <c r="AF284" s="13">
        <v>7</v>
      </c>
      <c r="AG284" s="13">
        <v>7</v>
      </c>
      <c r="AH284" s="13">
        <v>0</v>
      </c>
      <c r="AI284" s="13"/>
      <c r="AJ284" s="115"/>
      <c r="AK284" s="115"/>
    </row>
    <row r="285" spans="1:37" ht="13.5" thickBot="1" x14ac:dyDescent="0.25">
      <c r="A285" s="21" t="str">
        <f>VLOOKUP(B285,'Analyse gebruik'!P$4:P$593,1,FALSE)</f>
        <v>RBV</v>
      </c>
      <c r="B285" s="1" t="s">
        <v>407</v>
      </c>
      <c r="C285" s="13">
        <v>14</v>
      </c>
      <c r="D285" s="13">
        <v>11</v>
      </c>
      <c r="E285" s="13">
        <v>3</v>
      </c>
      <c r="F285" s="13">
        <v>7</v>
      </c>
      <c r="G285" s="13">
        <v>3</v>
      </c>
      <c r="H285" s="115">
        <v>0</v>
      </c>
      <c r="I285" s="115">
        <v>0</v>
      </c>
      <c r="J285" s="115">
        <v>0</v>
      </c>
      <c r="K285" s="115"/>
      <c r="L285" s="13"/>
      <c r="M285" s="13"/>
      <c r="N285" s="115"/>
      <c r="O285" s="115"/>
      <c r="P285" s="115"/>
      <c r="Q285" s="115">
        <v>3</v>
      </c>
      <c r="R285" s="115">
        <v>3</v>
      </c>
      <c r="S285" s="115">
        <v>0</v>
      </c>
      <c r="T285" s="115">
        <v>0</v>
      </c>
      <c r="U285" s="115">
        <v>0</v>
      </c>
      <c r="V285" s="115">
        <v>0</v>
      </c>
      <c r="W285" s="115"/>
      <c r="X285" s="115"/>
      <c r="Y285" s="115"/>
      <c r="Z285" s="115">
        <v>0</v>
      </c>
      <c r="AA285" s="115">
        <v>0</v>
      </c>
      <c r="AB285" s="115">
        <v>0</v>
      </c>
      <c r="AC285" s="115">
        <v>4</v>
      </c>
      <c r="AD285" s="115">
        <v>1</v>
      </c>
      <c r="AE285" s="115">
        <v>3</v>
      </c>
      <c r="AF285" s="115">
        <v>7</v>
      </c>
      <c r="AG285" s="115">
        <v>7</v>
      </c>
      <c r="AH285" s="115">
        <v>0</v>
      </c>
      <c r="AI285" s="115">
        <v>0</v>
      </c>
      <c r="AJ285" s="13">
        <v>0</v>
      </c>
      <c r="AK285" s="13">
        <v>0</v>
      </c>
    </row>
    <row r="286" spans="1:37" ht="13.5" thickBot="1" x14ac:dyDescent="0.25">
      <c r="A286" s="21" t="str">
        <f>VLOOKUP(B286,'Analyse gebruik'!P$4:P$593,1,FALSE)</f>
        <v>RBV-WSC</v>
      </c>
      <c r="B286" s="1" t="s">
        <v>861</v>
      </c>
      <c r="C286" s="13">
        <v>1</v>
      </c>
      <c r="D286" s="13">
        <v>1</v>
      </c>
      <c r="E286" s="13">
        <v>0</v>
      </c>
      <c r="F286" s="13">
        <v>5</v>
      </c>
      <c r="G286" s="13">
        <v>1</v>
      </c>
      <c r="H286" s="115">
        <v>0</v>
      </c>
      <c r="I286" s="115">
        <v>0</v>
      </c>
      <c r="J286" s="115">
        <v>0</v>
      </c>
      <c r="K286" s="115"/>
      <c r="L286" s="115"/>
      <c r="M286" s="115"/>
      <c r="N286" s="115"/>
      <c r="O286" s="115"/>
      <c r="P286" s="115"/>
      <c r="Q286" s="115"/>
      <c r="R286" s="115"/>
      <c r="S286" s="115"/>
      <c r="T286" s="115">
        <v>0</v>
      </c>
      <c r="U286" s="13">
        <v>0</v>
      </c>
      <c r="V286" s="13">
        <v>0</v>
      </c>
      <c r="W286" s="115"/>
      <c r="X286" s="115"/>
      <c r="Y286" s="115"/>
      <c r="Z286" s="115">
        <v>0</v>
      </c>
      <c r="AA286" s="115">
        <v>0</v>
      </c>
      <c r="AB286" s="115">
        <v>0</v>
      </c>
      <c r="AC286" s="115">
        <v>0</v>
      </c>
      <c r="AD286" s="13">
        <v>0</v>
      </c>
      <c r="AE286" s="13">
        <v>0</v>
      </c>
      <c r="AF286" s="115">
        <v>1</v>
      </c>
      <c r="AG286" s="115">
        <v>1</v>
      </c>
      <c r="AH286" s="115">
        <v>0</v>
      </c>
      <c r="AI286" s="115"/>
      <c r="AJ286" s="115"/>
      <c r="AK286" s="115"/>
    </row>
    <row r="287" spans="1:37" ht="13.5" thickBot="1" x14ac:dyDescent="0.25">
      <c r="A287" s="21" t="str">
        <f>VLOOKUP(B287,'Analyse gebruik'!P$4:P$593,1,FALSE)</f>
        <v>RH</v>
      </c>
      <c r="B287" s="1" t="s">
        <v>197</v>
      </c>
      <c r="C287" s="13">
        <v>14</v>
      </c>
      <c r="D287" s="13">
        <v>7</v>
      </c>
      <c r="E287" s="13">
        <v>7</v>
      </c>
      <c r="F287" s="13">
        <v>7</v>
      </c>
      <c r="G287" s="13">
        <v>7</v>
      </c>
      <c r="H287" s="115">
        <v>2</v>
      </c>
      <c r="I287" s="115">
        <v>2</v>
      </c>
      <c r="J287" s="115">
        <v>0</v>
      </c>
      <c r="K287" s="115"/>
      <c r="L287" s="115"/>
      <c r="M287" s="115"/>
      <c r="N287" s="115"/>
      <c r="O287" s="115"/>
      <c r="P287" s="115"/>
      <c r="Q287" s="115">
        <v>4</v>
      </c>
      <c r="R287" s="115">
        <v>0</v>
      </c>
      <c r="S287" s="115">
        <v>4</v>
      </c>
      <c r="T287" s="115">
        <v>1</v>
      </c>
      <c r="U287" s="115">
        <v>1</v>
      </c>
      <c r="V287" s="115">
        <v>0</v>
      </c>
      <c r="W287" s="115"/>
      <c r="X287" s="13"/>
      <c r="Y287" s="13"/>
      <c r="Z287" s="115">
        <v>1</v>
      </c>
      <c r="AA287" s="115">
        <v>1</v>
      </c>
      <c r="AB287" s="115">
        <v>0</v>
      </c>
      <c r="AC287" s="115">
        <v>2</v>
      </c>
      <c r="AD287" s="13">
        <v>0</v>
      </c>
      <c r="AE287" s="13">
        <v>2</v>
      </c>
      <c r="AF287" s="115">
        <v>2</v>
      </c>
      <c r="AG287" s="13">
        <v>1</v>
      </c>
      <c r="AH287" s="13">
        <v>1</v>
      </c>
      <c r="AI287" s="115">
        <v>2</v>
      </c>
      <c r="AJ287" s="115">
        <v>2</v>
      </c>
      <c r="AK287" s="115">
        <v>0</v>
      </c>
    </row>
    <row r="288" spans="1:37" ht="13.5" thickBot="1" x14ac:dyDescent="0.25">
      <c r="A288" s="21" t="str">
        <f>VLOOKUP(B288,'Analyse gebruik'!P$4:P$593,1,FALSE)</f>
        <v>RI</v>
      </c>
      <c r="B288" s="1" t="s">
        <v>114</v>
      </c>
      <c r="C288" s="13">
        <v>14</v>
      </c>
      <c r="D288" s="13">
        <v>3</v>
      </c>
      <c r="E288" s="13">
        <v>11</v>
      </c>
      <c r="F288" s="13">
        <v>6</v>
      </c>
      <c r="G288" s="13">
        <v>2</v>
      </c>
      <c r="H288" s="115">
        <v>0</v>
      </c>
      <c r="I288" s="115">
        <v>0</v>
      </c>
      <c r="J288" s="115">
        <v>0</v>
      </c>
      <c r="K288" s="115"/>
      <c r="L288" s="115"/>
      <c r="M288" s="115"/>
      <c r="N288" s="115"/>
      <c r="O288" s="115"/>
      <c r="P288" s="115"/>
      <c r="Q288" s="115">
        <v>6</v>
      </c>
      <c r="R288" s="115">
        <v>1</v>
      </c>
      <c r="S288" s="115">
        <v>5</v>
      </c>
      <c r="T288" s="115">
        <v>0</v>
      </c>
      <c r="U288" s="115">
        <v>0</v>
      </c>
      <c r="V288" s="115">
        <v>0</v>
      </c>
      <c r="W288" s="115"/>
      <c r="X288" s="13"/>
      <c r="Y288" s="13"/>
      <c r="Z288" s="115">
        <v>0</v>
      </c>
      <c r="AA288" s="13">
        <v>0</v>
      </c>
      <c r="AB288" s="13">
        <v>0</v>
      </c>
      <c r="AC288" s="115">
        <v>8</v>
      </c>
      <c r="AD288" s="13">
        <v>2</v>
      </c>
      <c r="AE288" s="13">
        <v>6</v>
      </c>
      <c r="AF288" s="115">
        <v>0</v>
      </c>
      <c r="AG288" s="115">
        <v>0</v>
      </c>
      <c r="AH288" s="115">
        <v>0</v>
      </c>
      <c r="AI288" s="115"/>
      <c r="AJ288" s="13"/>
      <c r="AK288" s="13"/>
    </row>
    <row r="289" spans="1:37" ht="13.5" thickBot="1" x14ac:dyDescent="0.25">
      <c r="A289" s="21" t="str">
        <f>VLOOKUP(B289,'Analyse gebruik'!P$4:P$593,1,FALSE)</f>
        <v>RIA</v>
      </c>
      <c r="B289" s="1" t="s">
        <v>115</v>
      </c>
      <c r="C289" s="13">
        <v>11</v>
      </c>
      <c r="D289" s="13">
        <v>11</v>
      </c>
      <c r="E289" s="13">
        <v>0</v>
      </c>
      <c r="F289" s="13">
        <v>7</v>
      </c>
      <c r="G289" s="13">
        <v>4</v>
      </c>
      <c r="H289" s="13">
        <v>2</v>
      </c>
      <c r="I289" s="13">
        <v>2</v>
      </c>
      <c r="J289" s="13">
        <v>0</v>
      </c>
      <c r="K289" s="13">
        <v>3</v>
      </c>
      <c r="L289" s="115">
        <v>3</v>
      </c>
      <c r="M289" s="115">
        <v>0</v>
      </c>
      <c r="N289" s="13"/>
      <c r="O289" s="115"/>
      <c r="P289" s="115"/>
      <c r="Q289" s="13">
        <v>5</v>
      </c>
      <c r="R289" s="13">
        <v>5</v>
      </c>
      <c r="S289" s="13">
        <v>0</v>
      </c>
      <c r="T289" s="13">
        <v>0</v>
      </c>
      <c r="U289" s="115">
        <v>0</v>
      </c>
      <c r="V289" s="115">
        <v>0</v>
      </c>
      <c r="W289" s="13"/>
      <c r="X289" s="115"/>
      <c r="Y289" s="115"/>
      <c r="Z289" s="13">
        <v>0</v>
      </c>
      <c r="AA289" s="115">
        <v>0</v>
      </c>
      <c r="AB289" s="115">
        <v>0</v>
      </c>
      <c r="AC289" s="13">
        <v>1</v>
      </c>
      <c r="AD289" s="13">
        <v>1</v>
      </c>
      <c r="AE289" s="13">
        <v>0</v>
      </c>
      <c r="AF289" s="13">
        <v>0</v>
      </c>
      <c r="AG289" s="115">
        <v>0</v>
      </c>
      <c r="AH289" s="115">
        <v>0</v>
      </c>
      <c r="AI289" s="13"/>
      <c r="AJ289" s="115"/>
      <c r="AK289" s="115"/>
    </row>
    <row r="290" spans="1:37" ht="13.5" thickBot="1" x14ac:dyDescent="0.25">
      <c r="A290" s="21" t="str">
        <f>VLOOKUP(B290,'Analyse gebruik'!P$4:P$593,1,FALSE)</f>
        <v>RMT-KHV</v>
      </c>
      <c r="B290" s="1" t="s">
        <v>401</v>
      </c>
      <c r="C290" s="13">
        <v>15</v>
      </c>
      <c r="D290" s="13">
        <v>15</v>
      </c>
      <c r="E290" s="13">
        <v>0</v>
      </c>
      <c r="F290" s="13">
        <v>7</v>
      </c>
      <c r="G290" s="13">
        <v>3</v>
      </c>
      <c r="H290" s="13">
        <v>0</v>
      </c>
      <c r="I290" s="13">
        <v>0</v>
      </c>
      <c r="J290" s="13">
        <v>0</v>
      </c>
      <c r="K290" s="13">
        <v>4</v>
      </c>
      <c r="L290" s="115">
        <v>4</v>
      </c>
      <c r="M290" s="115">
        <v>0</v>
      </c>
      <c r="N290" s="13"/>
      <c r="O290" s="115"/>
      <c r="P290" s="115"/>
      <c r="Q290" s="13"/>
      <c r="R290" s="13"/>
      <c r="S290" s="13"/>
      <c r="T290" s="13">
        <v>9</v>
      </c>
      <c r="U290" s="13">
        <v>9</v>
      </c>
      <c r="V290" s="13">
        <v>0</v>
      </c>
      <c r="W290" s="13">
        <v>0</v>
      </c>
      <c r="X290" s="115">
        <v>0</v>
      </c>
      <c r="Y290" s="115">
        <v>0</v>
      </c>
      <c r="Z290" s="13">
        <v>0</v>
      </c>
      <c r="AA290" s="115">
        <v>0</v>
      </c>
      <c r="AB290" s="115">
        <v>0</v>
      </c>
      <c r="AC290" s="13">
        <v>0</v>
      </c>
      <c r="AD290" s="13">
        <v>0</v>
      </c>
      <c r="AE290" s="13">
        <v>0</v>
      </c>
      <c r="AF290" s="13">
        <v>2</v>
      </c>
      <c r="AG290" s="115">
        <v>2</v>
      </c>
      <c r="AH290" s="115">
        <v>0</v>
      </c>
      <c r="AI290" s="13"/>
      <c r="AJ290" s="115"/>
      <c r="AK290" s="115"/>
    </row>
    <row r="291" spans="1:37" ht="13.5" thickBot="1" x14ac:dyDescent="0.25">
      <c r="A291" s="21" t="str">
        <f>VLOOKUP(B291,'Analyse gebruik'!P$4:P$593,1,FALSE)</f>
        <v>RMV</v>
      </c>
      <c r="B291" s="1" t="s">
        <v>398</v>
      </c>
      <c r="C291" s="13">
        <v>133</v>
      </c>
      <c r="D291" s="13">
        <v>128</v>
      </c>
      <c r="E291" s="13">
        <v>5</v>
      </c>
      <c r="F291" s="13">
        <v>9</v>
      </c>
      <c r="G291" s="13">
        <v>7</v>
      </c>
      <c r="H291" s="115">
        <v>0</v>
      </c>
      <c r="I291" s="115">
        <v>0</v>
      </c>
      <c r="J291" s="115">
        <v>0</v>
      </c>
      <c r="K291" s="115">
        <v>16</v>
      </c>
      <c r="L291" s="115">
        <v>16</v>
      </c>
      <c r="M291" s="115">
        <v>0</v>
      </c>
      <c r="N291" s="115"/>
      <c r="O291" s="115"/>
      <c r="P291" s="115"/>
      <c r="Q291" s="115">
        <v>20</v>
      </c>
      <c r="R291" s="115">
        <v>19</v>
      </c>
      <c r="S291" s="115">
        <v>1</v>
      </c>
      <c r="T291" s="115">
        <v>37</v>
      </c>
      <c r="U291" s="115">
        <v>37</v>
      </c>
      <c r="V291" s="115">
        <v>0</v>
      </c>
      <c r="W291" s="115">
        <v>17</v>
      </c>
      <c r="X291" s="115">
        <v>17</v>
      </c>
      <c r="Y291" s="115">
        <v>0</v>
      </c>
      <c r="Z291" s="115">
        <v>0</v>
      </c>
      <c r="AA291" s="115">
        <v>0</v>
      </c>
      <c r="AB291" s="115">
        <v>0</v>
      </c>
      <c r="AC291" s="115">
        <v>3</v>
      </c>
      <c r="AD291" s="115">
        <v>2</v>
      </c>
      <c r="AE291" s="115">
        <v>1</v>
      </c>
      <c r="AF291" s="115">
        <v>14</v>
      </c>
      <c r="AG291" s="13">
        <v>13</v>
      </c>
      <c r="AH291" s="13">
        <v>1</v>
      </c>
      <c r="AI291" s="115">
        <v>26</v>
      </c>
      <c r="AJ291" s="115">
        <v>24</v>
      </c>
      <c r="AK291" s="115">
        <v>2</v>
      </c>
    </row>
    <row r="292" spans="1:37" ht="13.5" thickBot="1" x14ac:dyDescent="0.25">
      <c r="A292" s="21" t="str">
        <f>VLOOKUP(B292,'Analyse gebruik'!P$4:P$593,1,FALSE)</f>
        <v>RMV-WSC</v>
      </c>
      <c r="B292" s="1" t="s">
        <v>2067</v>
      </c>
      <c r="C292" s="13">
        <v>1</v>
      </c>
      <c r="D292" s="13">
        <v>1</v>
      </c>
      <c r="E292" s="13">
        <v>0</v>
      </c>
      <c r="F292" s="13">
        <v>4</v>
      </c>
      <c r="G292" s="13">
        <v>1</v>
      </c>
      <c r="H292" s="115">
        <v>0</v>
      </c>
      <c r="I292" s="115">
        <v>0</v>
      </c>
      <c r="J292" s="115">
        <v>0</v>
      </c>
      <c r="K292" s="115"/>
      <c r="L292" s="115"/>
      <c r="M292" s="115"/>
      <c r="N292" s="115"/>
      <c r="O292" s="115"/>
      <c r="P292" s="115"/>
      <c r="Q292" s="115"/>
      <c r="R292" s="115"/>
      <c r="S292" s="115"/>
      <c r="T292" s="115">
        <v>0</v>
      </c>
      <c r="U292" s="115">
        <v>0</v>
      </c>
      <c r="V292" s="115">
        <v>0</v>
      </c>
      <c r="W292" s="115"/>
      <c r="X292" s="13"/>
      <c r="Y292" s="13"/>
      <c r="Z292" s="115">
        <v>0</v>
      </c>
      <c r="AA292" s="115">
        <v>0</v>
      </c>
      <c r="AB292" s="115">
        <v>0</v>
      </c>
      <c r="AC292" s="115"/>
      <c r="AD292" s="13"/>
      <c r="AE292" s="13"/>
      <c r="AF292" s="115">
        <v>1</v>
      </c>
      <c r="AG292" s="115">
        <v>1</v>
      </c>
      <c r="AH292" s="115">
        <v>0</v>
      </c>
      <c r="AI292" s="115"/>
      <c r="AJ292" s="115"/>
      <c r="AK292" s="115"/>
    </row>
    <row r="293" spans="1:37" ht="13.5" thickBot="1" x14ac:dyDescent="0.25">
      <c r="A293" s="21" t="str">
        <f>VLOOKUP(B293,'Analyse gebruik'!P$4:P$593,1,FALSE)</f>
        <v>ROL</v>
      </c>
      <c r="B293" s="1" t="s">
        <v>53</v>
      </c>
      <c r="C293" s="13">
        <v>30</v>
      </c>
      <c r="D293" s="13">
        <v>4</v>
      </c>
      <c r="E293" s="13">
        <v>26</v>
      </c>
      <c r="F293" s="13">
        <v>6</v>
      </c>
      <c r="G293" s="13">
        <v>4</v>
      </c>
      <c r="H293" s="13">
        <v>2</v>
      </c>
      <c r="I293" s="13">
        <v>0</v>
      </c>
      <c r="J293" s="13">
        <v>2</v>
      </c>
      <c r="K293" s="13"/>
      <c r="L293" s="115"/>
      <c r="M293" s="115"/>
      <c r="N293" s="13"/>
      <c r="O293" s="115"/>
      <c r="P293" s="115"/>
      <c r="Q293" s="13">
        <v>0</v>
      </c>
      <c r="R293" s="115">
        <v>0</v>
      </c>
      <c r="S293" s="115">
        <v>0</v>
      </c>
      <c r="T293" s="13">
        <v>10</v>
      </c>
      <c r="U293" s="115">
        <v>1</v>
      </c>
      <c r="V293" s="115">
        <v>9</v>
      </c>
      <c r="W293" s="13"/>
      <c r="X293" s="115"/>
      <c r="Y293" s="115"/>
      <c r="Z293" s="13">
        <v>0</v>
      </c>
      <c r="AA293" s="13">
        <v>0</v>
      </c>
      <c r="AB293" s="13">
        <v>0</v>
      </c>
      <c r="AC293" s="13">
        <v>1</v>
      </c>
      <c r="AD293" s="13">
        <v>1</v>
      </c>
      <c r="AE293" s="13">
        <v>0</v>
      </c>
      <c r="AF293" s="13">
        <v>17</v>
      </c>
      <c r="AG293" s="115">
        <v>2</v>
      </c>
      <c r="AH293" s="115">
        <v>15</v>
      </c>
      <c r="AI293" s="13"/>
      <c r="AJ293" s="115"/>
      <c r="AK293" s="115"/>
    </row>
    <row r="294" spans="1:37" ht="13.5" thickBot="1" x14ac:dyDescent="0.25">
      <c r="A294" s="21" t="str">
        <f>VLOOKUP(B294,'Analyse gebruik'!P$4:P$593,1,FALSE)</f>
        <v>RV</v>
      </c>
      <c r="B294" s="1" t="s">
        <v>189</v>
      </c>
      <c r="C294" s="13">
        <v>319</v>
      </c>
      <c r="D294" s="13">
        <v>0</v>
      </c>
      <c r="E294" s="13">
        <v>319</v>
      </c>
      <c r="F294" s="13">
        <v>10</v>
      </c>
      <c r="G294" s="13">
        <v>10</v>
      </c>
      <c r="H294" s="115">
        <v>24</v>
      </c>
      <c r="I294" s="115">
        <v>0</v>
      </c>
      <c r="J294" s="115">
        <v>24</v>
      </c>
      <c r="K294" s="115">
        <v>26</v>
      </c>
      <c r="L294" s="115">
        <v>0</v>
      </c>
      <c r="M294" s="115">
        <v>26</v>
      </c>
      <c r="N294" s="115">
        <v>18</v>
      </c>
      <c r="O294" s="13">
        <v>0</v>
      </c>
      <c r="P294" s="13">
        <v>18</v>
      </c>
      <c r="Q294" s="115">
        <v>44</v>
      </c>
      <c r="R294" s="115">
        <v>0</v>
      </c>
      <c r="S294" s="115">
        <v>44</v>
      </c>
      <c r="T294" s="115">
        <v>32</v>
      </c>
      <c r="U294" s="115">
        <v>0</v>
      </c>
      <c r="V294" s="115">
        <v>32</v>
      </c>
      <c r="W294" s="115">
        <v>25</v>
      </c>
      <c r="X294" s="115">
        <v>0</v>
      </c>
      <c r="Y294" s="115">
        <v>25</v>
      </c>
      <c r="Z294" s="115">
        <v>25</v>
      </c>
      <c r="AA294" s="13">
        <v>0</v>
      </c>
      <c r="AB294" s="13">
        <v>25</v>
      </c>
      <c r="AC294" s="115">
        <v>57</v>
      </c>
      <c r="AD294" s="13">
        <v>0</v>
      </c>
      <c r="AE294" s="13">
        <v>57</v>
      </c>
      <c r="AF294" s="115">
        <v>32</v>
      </c>
      <c r="AG294" s="115">
        <v>0</v>
      </c>
      <c r="AH294" s="115">
        <v>32</v>
      </c>
      <c r="AI294" s="115">
        <v>36</v>
      </c>
      <c r="AJ294" s="115">
        <v>0</v>
      </c>
      <c r="AK294" s="115">
        <v>36</v>
      </c>
    </row>
    <row r="295" spans="1:37" ht="13.5" thickBot="1" x14ac:dyDescent="0.25">
      <c r="A295" s="21" t="str">
        <f>VLOOKUP(B295,'Analyse gebruik'!P$4:P$593,1,FALSE)</f>
        <v>RV-AF</v>
      </c>
      <c r="B295" s="1" t="s">
        <v>190</v>
      </c>
      <c r="C295" s="13">
        <v>303</v>
      </c>
      <c r="D295" s="13">
        <v>0</v>
      </c>
      <c r="E295" s="13">
        <v>303</v>
      </c>
      <c r="F295" s="13">
        <v>10</v>
      </c>
      <c r="G295" s="13">
        <v>10</v>
      </c>
      <c r="H295" s="115">
        <v>24</v>
      </c>
      <c r="I295" s="115">
        <v>0</v>
      </c>
      <c r="J295" s="115">
        <v>24</v>
      </c>
      <c r="K295" s="115">
        <v>26</v>
      </c>
      <c r="L295" s="115">
        <v>0</v>
      </c>
      <c r="M295" s="115">
        <v>26</v>
      </c>
      <c r="N295" s="115">
        <v>16</v>
      </c>
      <c r="O295" s="115">
        <v>0</v>
      </c>
      <c r="P295" s="115">
        <v>16</v>
      </c>
      <c r="Q295" s="115">
        <v>44</v>
      </c>
      <c r="R295" s="115">
        <v>0</v>
      </c>
      <c r="S295" s="115">
        <v>44</v>
      </c>
      <c r="T295" s="115">
        <v>32</v>
      </c>
      <c r="U295" s="13">
        <v>0</v>
      </c>
      <c r="V295" s="13">
        <v>32</v>
      </c>
      <c r="W295" s="115">
        <v>23</v>
      </c>
      <c r="X295" s="115">
        <v>0</v>
      </c>
      <c r="Y295" s="115">
        <v>23</v>
      </c>
      <c r="Z295" s="115">
        <v>21</v>
      </c>
      <c r="AA295" s="115">
        <v>0</v>
      </c>
      <c r="AB295" s="115">
        <v>21</v>
      </c>
      <c r="AC295" s="115">
        <v>54</v>
      </c>
      <c r="AD295" s="13">
        <v>0</v>
      </c>
      <c r="AE295" s="13">
        <v>54</v>
      </c>
      <c r="AF295" s="115">
        <v>32</v>
      </c>
      <c r="AG295" s="115">
        <v>0</v>
      </c>
      <c r="AH295" s="115">
        <v>32</v>
      </c>
      <c r="AI295" s="115">
        <v>31</v>
      </c>
      <c r="AJ295" s="115">
        <v>0</v>
      </c>
      <c r="AK295" s="115">
        <v>31</v>
      </c>
    </row>
    <row r="296" spans="1:37" ht="13.5" thickBot="1" x14ac:dyDescent="0.25">
      <c r="A296" s="21" t="str">
        <f>VLOOKUP(B296,'Analyse gebruik'!P$4:P$593,1,FALSE)</f>
        <v>RV-NA</v>
      </c>
      <c r="B296" s="1" t="s">
        <v>988</v>
      </c>
      <c r="C296" s="13">
        <v>48</v>
      </c>
      <c r="D296" s="13">
        <v>0</v>
      </c>
      <c r="E296" s="13">
        <v>48</v>
      </c>
      <c r="F296" s="13">
        <v>6</v>
      </c>
      <c r="G296" s="13">
        <v>4</v>
      </c>
      <c r="H296" s="13">
        <v>0</v>
      </c>
      <c r="I296" s="13">
        <v>0</v>
      </c>
      <c r="J296" s="13">
        <v>0</v>
      </c>
      <c r="K296" s="13"/>
      <c r="L296" s="115"/>
      <c r="M296" s="115"/>
      <c r="N296" s="13"/>
      <c r="O296" s="115"/>
      <c r="P296" s="115"/>
      <c r="Q296" s="13">
        <v>10</v>
      </c>
      <c r="R296" s="13">
        <v>0</v>
      </c>
      <c r="S296" s="13">
        <v>10</v>
      </c>
      <c r="T296" s="13">
        <v>0</v>
      </c>
      <c r="U296" s="13">
        <v>0</v>
      </c>
      <c r="V296" s="13">
        <v>0</v>
      </c>
      <c r="W296" s="13"/>
      <c r="X296" s="115"/>
      <c r="Y296" s="115"/>
      <c r="Z296" s="13">
        <v>3</v>
      </c>
      <c r="AA296" s="115">
        <v>0</v>
      </c>
      <c r="AB296" s="115">
        <v>3</v>
      </c>
      <c r="AC296" s="13">
        <v>34</v>
      </c>
      <c r="AD296" s="13">
        <v>0</v>
      </c>
      <c r="AE296" s="13">
        <v>34</v>
      </c>
      <c r="AF296" s="13">
        <v>1</v>
      </c>
      <c r="AG296" s="115">
        <v>0</v>
      </c>
      <c r="AH296" s="115">
        <v>1</v>
      </c>
      <c r="AI296" s="13"/>
      <c r="AJ296" s="115"/>
      <c r="AK296" s="115"/>
    </row>
    <row r="297" spans="1:37" ht="13.5" thickBot="1" x14ac:dyDescent="0.25">
      <c r="A297" s="21" t="str">
        <f>VLOOKUP(B297,'Analyse gebruik'!P$4:P$593,1,FALSE)</f>
        <v>RV-NO</v>
      </c>
      <c r="B297" s="1" t="s">
        <v>282</v>
      </c>
      <c r="C297" s="13">
        <v>206</v>
      </c>
      <c r="D297" s="13">
        <v>0</v>
      </c>
      <c r="E297" s="13">
        <v>206</v>
      </c>
      <c r="F297" s="13">
        <v>9</v>
      </c>
      <c r="G297" s="13">
        <v>9</v>
      </c>
      <c r="H297" s="115">
        <v>3</v>
      </c>
      <c r="I297" s="115">
        <v>0</v>
      </c>
      <c r="J297" s="115">
        <v>3</v>
      </c>
      <c r="K297" s="115">
        <v>25</v>
      </c>
      <c r="L297" s="115">
        <v>0</v>
      </c>
      <c r="M297" s="115">
        <v>25</v>
      </c>
      <c r="N297" s="115"/>
      <c r="O297" s="115"/>
      <c r="P297" s="115"/>
      <c r="Q297" s="115">
        <v>33</v>
      </c>
      <c r="R297" s="115">
        <v>0</v>
      </c>
      <c r="S297" s="115">
        <v>33</v>
      </c>
      <c r="T297" s="115">
        <v>4</v>
      </c>
      <c r="U297" s="115">
        <v>0</v>
      </c>
      <c r="V297" s="115">
        <v>4</v>
      </c>
      <c r="W297" s="115">
        <v>21</v>
      </c>
      <c r="X297" s="115">
        <v>0</v>
      </c>
      <c r="Y297" s="115">
        <v>21</v>
      </c>
      <c r="Z297" s="115">
        <v>18</v>
      </c>
      <c r="AA297" s="115">
        <v>0</v>
      </c>
      <c r="AB297" s="115">
        <v>18</v>
      </c>
      <c r="AC297" s="115">
        <v>42</v>
      </c>
      <c r="AD297" s="13">
        <v>0</v>
      </c>
      <c r="AE297" s="13">
        <v>42</v>
      </c>
      <c r="AF297" s="115">
        <v>32</v>
      </c>
      <c r="AG297" s="115">
        <v>0</v>
      </c>
      <c r="AH297" s="115">
        <v>32</v>
      </c>
      <c r="AI297" s="115">
        <v>28</v>
      </c>
      <c r="AJ297" s="115">
        <v>0</v>
      </c>
      <c r="AK297" s="115">
        <v>28</v>
      </c>
    </row>
    <row r="298" spans="1:37" ht="13.5" thickBot="1" x14ac:dyDescent="0.25">
      <c r="A298" s="21" t="str">
        <f>VLOOKUP(B298,'Analyse gebruik'!P$4:P$593,1,FALSE)</f>
        <v>SAA</v>
      </c>
      <c r="B298" s="1" t="s">
        <v>345</v>
      </c>
      <c r="C298" s="13">
        <v>14</v>
      </c>
      <c r="D298" s="13">
        <v>14</v>
      </c>
      <c r="E298" s="13">
        <v>0</v>
      </c>
      <c r="F298" s="13">
        <v>7</v>
      </c>
      <c r="G298" s="13">
        <v>5</v>
      </c>
      <c r="H298" s="115">
        <v>0</v>
      </c>
      <c r="I298" s="115">
        <v>0</v>
      </c>
      <c r="J298" s="115">
        <v>0</v>
      </c>
      <c r="K298" s="115"/>
      <c r="L298" s="115"/>
      <c r="M298" s="115"/>
      <c r="N298" s="115"/>
      <c r="O298" s="115"/>
      <c r="P298" s="115"/>
      <c r="Q298" s="115"/>
      <c r="R298" s="115"/>
      <c r="S298" s="115"/>
      <c r="T298" s="115">
        <v>2</v>
      </c>
      <c r="U298" s="13">
        <v>2</v>
      </c>
      <c r="V298" s="13">
        <v>0</v>
      </c>
      <c r="W298" s="115">
        <v>1</v>
      </c>
      <c r="X298" s="115">
        <v>1</v>
      </c>
      <c r="Y298" s="115">
        <v>0</v>
      </c>
      <c r="Z298" s="115">
        <v>0</v>
      </c>
      <c r="AA298" s="115">
        <v>0</v>
      </c>
      <c r="AB298" s="115">
        <v>0</v>
      </c>
      <c r="AC298" s="115">
        <v>7</v>
      </c>
      <c r="AD298" s="13">
        <v>7</v>
      </c>
      <c r="AE298" s="13">
        <v>0</v>
      </c>
      <c r="AF298" s="115">
        <v>1</v>
      </c>
      <c r="AG298" s="115">
        <v>1</v>
      </c>
      <c r="AH298" s="115">
        <v>0</v>
      </c>
      <c r="AI298" s="115">
        <v>3</v>
      </c>
      <c r="AJ298" s="115">
        <v>3</v>
      </c>
      <c r="AK298" s="115">
        <v>0</v>
      </c>
    </row>
    <row r="299" spans="1:37" ht="13.5" thickBot="1" x14ac:dyDescent="0.25">
      <c r="A299" s="21" t="str">
        <f>VLOOKUP(B299,'Analyse gebruik'!P$4:P$593,1,FALSE)</f>
        <v>SAH</v>
      </c>
      <c r="B299" s="1" t="s">
        <v>347</v>
      </c>
      <c r="C299" s="13">
        <v>8</v>
      </c>
      <c r="D299" s="13">
        <v>8</v>
      </c>
      <c r="E299" s="13">
        <v>0</v>
      </c>
      <c r="F299" s="13">
        <v>6</v>
      </c>
      <c r="G299" s="13">
        <v>5</v>
      </c>
      <c r="H299" s="115">
        <v>2</v>
      </c>
      <c r="I299" s="115">
        <v>2</v>
      </c>
      <c r="J299" s="115">
        <v>0</v>
      </c>
      <c r="K299" s="115"/>
      <c r="L299" s="115"/>
      <c r="M299" s="115"/>
      <c r="N299" s="115"/>
      <c r="O299" s="115"/>
      <c r="P299" s="115"/>
      <c r="Q299" s="115"/>
      <c r="R299" s="115"/>
      <c r="S299" s="115"/>
      <c r="T299" s="115">
        <v>2</v>
      </c>
      <c r="U299" s="115">
        <v>2</v>
      </c>
      <c r="V299" s="115">
        <v>0</v>
      </c>
      <c r="W299" s="115"/>
      <c r="X299" s="115"/>
      <c r="Y299" s="115"/>
      <c r="Z299" s="115">
        <v>2</v>
      </c>
      <c r="AA299" s="13">
        <v>2</v>
      </c>
      <c r="AB299" s="13">
        <v>0</v>
      </c>
      <c r="AC299" s="115">
        <v>1</v>
      </c>
      <c r="AD299" s="13">
        <v>1</v>
      </c>
      <c r="AE299" s="13">
        <v>0</v>
      </c>
      <c r="AF299" s="115">
        <v>0</v>
      </c>
      <c r="AG299" s="115">
        <v>0</v>
      </c>
      <c r="AH299" s="115">
        <v>0</v>
      </c>
      <c r="AI299" s="115">
        <v>1</v>
      </c>
      <c r="AJ299" s="115">
        <v>1</v>
      </c>
      <c r="AK299" s="115">
        <v>0</v>
      </c>
    </row>
    <row r="300" spans="1:37" ht="13.5" thickBot="1" x14ac:dyDescent="0.25">
      <c r="A300" s="21" t="str">
        <f>VLOOKUP(B300,'Analyse gebruik'!P$4:P$593,1,FALSE)</f>
        <v>SB</v>
      </c>
      <c r="B300" s="1" t="s">
        <v>98</v>
      </c>
      <c r="C300" s="13">
        <v>68</v>
      </c>
      <c r="D300" s="13">
        <v>26</v>
      </c>
      <c r="E300" s="13">
        <v>42</v>
      </c>
      <c r="F300" s="13">
        <v>10</v>
      </c>
      <c r="G300" s="13">
        <v>10</v>
      </c>
      <c r="H300" s="13">
        <v>4</v>
      </c>
      <c r="I300" s="13">
        <v>2</v>
      </c>
      <c r="J300" s="13">
        <v>2</v>
      </c>
      <c r="K300" s="13">
        <v>2</v>
      </c>
      <c r="L300" s="115">
        <v>0</v>
      </c>
      <c r="M300" s="115">
        <v>2</v>
      </c>
      <c r="N300" s="13">
        <v>2</v>
      </c>
      <c r="O300" s="115">
        <v>2</v>
      </c>
      <c r="P300" s="115">
        <v>0</v>
      </c>
      <c r="Q300" s="13">
        <v>6</v>
      </c>
      <c r="R300" s="115">
        <v>1</v>
      </c>
      <c r="S300" s="115">
        <v>5</v>
      </c>
      <c r="T300" s="13">
        <v>4</v>
      </c>
      <c r="U300" s="13">
        <v>3</v>
      </c>
      <c r="V300" s="13">
        <v>1</v>
      </c>
      <c r="W300" s="13">
        <v>6</v>
      </c>
      <c r="X300" s="115">
        <v>0</v>
      </c>
      <c r="Y300" s="115">
        <v>6</v>
      </c>
      <c r="Z300" s="13">
        <v>6</v>
      </c>
      <c r="AA300" s="115">
        <v>2</v>
      </c>
      <c r="AB300" s="115">
        <v>4</v>
      </c>
      <c r="AC300" s="13">
        <v>19</v>
      </c>
      <c r="AD300" s="13">
        <v>7</v>
      </c>
      <c r="AE300" s="13">
        <v>12</v>
      </c>
      <c r="AF300" s="13">
        <v>10</v>
      </c>
      <c r="AG300" s="115">
        <v>3</v>
      </c>
      <c r="AH300" s="115">
        <v>7</v>
      </c>
      <c r="AI300" s="13">
        <v>9</v>
      </c>
      <c r="AJ300" s="115">
        <v>6</v>
      </c>
      <c r="AK300" s="115">
        <v>3</v>
      </c>
    </row>
    <row r="301" spans="1:37" ht="13.5" thickBot="1" x14ac:dyDescent="0.25">
      <c r="A301" s="21" t="str">
        <f>VLOOKUP(B301,'Analyse gebruik'!P$4:P$593,1,FALSE)</f>
        <v>SBA</v>
      </c>
      <c r="B301" s="1" t="s">
        <v>106</v>
      </c>
      <c r="C301" s="13">
        <v>14</v>
      </c>
      <c r="D301" s="13">
        <v>14</v>
      </c>
      <c r="E301" s="13">
        <v>0</v>
      </c>
      <c r="F301" s="13">
        <v>8</v>
      </c>
      <c r="G301" s="13">
        <v>3</v>
      </c>
      <c r="H301" s="115">
        <v>0</v>
      </c>
      <c r="I301" s="115">
        <v>0</v>
      </c>
      <c r="J301" s="115">
        <v>0</v>
      </c>
      <c r="K301" s="115">
        <v>3</v>
      </c>
      <c r="L301" s="115">
        <v>3</v>
      </c>
      <c r="M301" s="115">
        <v>0</v>
      </c>
      <c r="N301" s="115"/>
      <c r="O301" s="115"/>
      <c r="P301" s="115"/>
      <c r="Q301" s="115"/>
      <c r="R301" s="115"/>
      <c r="S301" s="115"/>
      <c r="T301" s="115">
        <v>1</v>
      </c>
      <c r="U301" s="115">
        <v>1</v>
      </c>
      <c r="V301" s="115">
        <v>0</v>
      </c>
      <c r="W301" s="115">
        <v>0</v>
      </c>
      <c r="X301" s="115">
        <v>0</v>
      </c>
      <c r="Y301" s="115">
        <v>0</v>
      </c>
      <c r="Z301" s="115">
        <v>0</v>
      </c>
      <c r="AA301" s="115">
        <v>0</v>
      </c>
      <c r="AB301" s="115">
        <v>0</v>
      </c>
      <c r="AC301" s="115">
        <v>10</v>
      </c>
      <c r="AD301" s="115">
        <v>10</v>
      </c>
      <c r="AE301" s="115">
        <v>0</v>
      </c>
      <c r="AF301" s="115">
        <v>0</v>
      </c>
      <c r="AG301" s="13">
        <v>0</v>
      </c>
      <c r="AH301" s="13">
        <v>0</v>
      </c>
      <c r="AI301" s="115">
        <v>0</v>
      </c>
      <c r="AJ301" s="115">
        <v>0</v>
      </c>
      <c r="AK301" s="115">
        <v>0</v>
      </c>
    </row>
    <row r="302" spans="1:37" ht="13.5" thickBot="1" x14ac:dyDescent="0.25">
      <c r="A302" s="21" t="str">
        <f>VLOOKUP(B302,'Analyse gebruik'!P$4:P$593,1,FALSE)</f>
        <v>SB-BA</v>
      </c>
      <c r="B302" s="1" t="s">
        <v>1894</v>
      </c>
      <c r="C302" s="13">
        <v>0</v>
      </c>
      <c r="D302" s="13">
        <v>0</v>
      </c>
      <c r="E302" s="13">
        <v>0</v>
      </c>
      <c r="F302" s="13">
        <v>5</v>
      </c>
      <c r="G302" s="13">
        <v>0</v>
      </c>
      <c r="H302" s="115">
        <v>0</v>
      </c>
      <c r="I302" s="115">
        <v>0</v>
      </c>
      <c r="J302" s="115">
        <v>0</v>
      </c>
      <c r="K302" s="115"/>
      <c r="L302" s="115"/>
      <c r="M302" s="115"/>
      <c r="N302" s="115"/>
      <c r="O302" s="115"/>
      <c r="P302" s="115"/>
      <c r="Q302" s="115"/>
      <c r="R302" s="115"/>
      <c r="S302" s="115"/>
      <c r="T302" s="115">
        <v>0</v>
      </c>
      <c r="U302" s="115">
        <v>0</v>
      </c>
      <c r="V302" s="115">
        <v>0</v>
      </c>
      <c r="W302" s="115"/>
      <c r="X302" s="115"/>
      <c r="Y302" s="115"/>
      <c r="Z302" s="115">
        <v>0</v>
      </c>
      <c r="AA302" s="115">
        <v>0</v>
      </c>
      <c r="AB302" s="115">
        <v>0</v>
      </c>
      <c r="AC302" s="115">
        <v>0</v>
      </c>
      <c r="AD302" s="13">
        <v>0</v>
      </c>
      <c r="AE302" s="13">
        <v>0</v>
      </c>
      <c r="AF302" s="115">
        <v>0</v>
      </c>
      <c r="AG302" s="13">
        <v>0</v>
      </c>
      <c r="AH302" s="13">
        <v>0</v>
      </c>
      <c r="AI302" s="115"/>
      <c r="AJ302" s="115"/>
      <c r="AK302" s="115"/>
    </row>
    <row r="303" spans="1:37" ht="13.5" thickBot="1" x14ac:dyDescent="0.25">
      <c r="A303" s="21" t="str">
        <f>VLOOKUP(B303,'Analyse gebruik'!P$4:P$593,1,FALSE)</f>
        <v>SB-BB</v>
      </c>
      <c r="B303" s="1" t="s">
        <v>383</v>
      </c>
      <c r="C303" s="13">
        <v>8</v>
      </c>
      <c r="D303" s="13">
        <v>8</v>
      </c>
      <c r="E303" s="13">
        <v>0</v>
      </c>
      <c r="F303" s="13">
        <v>6</v>
      </c>
      <c r="G303" s="13">
        <v>2</v>
      </c>
      <c r="H303" s="115">
        <v>0</v>
      </c>
      <c r="I303" s="115">
        <v>0</v>
      </c>
      <c r="J303" s="115">
        <v>0</v>
      </c>
      <c r="K303" s="115"/>
      <c r="L303" s="115"/>
      <c r="M303" s="115"/>
      <c r="N303" s="115"/>
      <c r="O303" s="115"/>
      <c r="P303" s="115"/>
      <c r="Q303" s="115"/>
      <c r="R303" s="115"/>
      <c r="S303" s="115"/>
      <c r="T303" s="115">
        <v>0</v>
      </c>
      <c r="U303" s="115">
        <v>0</v>
      </c>
      <c r="V303" s="115">
        <v>0</v>
      </c>
      <c r="W303" s="115"/>
      <c r="X303" s="115"/>
      <c r="Y303" s="115"/>
      <c r="Z303" s="115">
        <v>0</v>
      </c>
      <c r="AA303" s="115">
        <v>0</v>
      </c>
      <c r="AB303" s="115">
        <v>0</v>
      </c>
      <c r="AC303" s="115">
        <v>0</v>
      </c>
      <c r="AD303" s="115">
        <v>0</v>
      </c>
      <c r="AE303" s="115">
        <v>0</v>
      </c>
      <c r="AF303" s="115">
        <v>1</v>
      </c>
      <c r="AG303" s="115">
        <v>1</v>
      </c>
      <c r="AH303" s="115">
        <v>0</v>
      </c>
      <c r="AI303" s="115">
        <v>7</v>
      </c>
      <c r="AJ303" s="13">
        <v>7</v>
      </c>
      <c r="AK303" s="13">
        <v>0</v>
      </c>
    </row>
    <row r="304" spans="1:37" ht="13.5" thickBot="1" x14ac:dyDescent="0.25">
      <c r="A304" s="21" t="str">
        <f>VLOOKUP(B304,'Analyse gebruik'!P$4:P$593,1,FALSE)</f>
        <v>SB-G</v>
      </c>
      <c r="B304" s="1" t="s">
        <v>99</v>
      </c>
      <c r="C304" s="13">
        <v>7</v>
      </c>
      <c r="D304" s="13">
        <v>5</v>
      </c>
      <c r="E304" s="13">
        <v>2</v>
      </c>
      <c r="F304" s="13">
        <v>8</v>
      </c>
      <c r="G304" s="13">
        <v>3</v>
      </c>
      <c r="H304" s="115">
        <v>0</v>
      </c>
      <c r="I304" s="115">
        <v>0</v>
      </c>
      <c r="J304" s="115">
        <v>0</v>
      </c>
      <c r="K304" s="115"/>
      <c r="L304" s="115"/>
      <c r="M304" s="115"/>
      <c r="N304" s="115"/>
      <c r="O304" s="115"/>
      <c r="P304" s="115"/>
      <c r="Q304" s="115">
        <v>0</v>
      </c>
      <c r="R304" s="13">
        <v>0</v>
      </c>
      <c r="S304" s="13">
        <v>0</v>
      </c>
      <c r="T304" s="115">
        <v>0</v>
      </c>
      <c r="U304" s="115">
        <v>0</v>
      </c>
      <c r="V304" s="115">
        <v>0</v>
      </c>
      <c r="W304" s="115">
        <v>3</v>
      </c>
      <c r="X304" s="115">
        <v>3</v>
      </c>
      <c r="Y304" s="115">
        <v>0</v>
      </c>
      <c r="Z304" s="115">
        <v>0</v>
      </c>
      <c r="AA304" s="115">
        <v>0</v>
      </c>
      <c r="AB304" s="115">
        <v>0</v>
      </c>
      <c r="AC304" s="115">
        <v>0</v>
      </c>
      <c r="AD304" s="13">
        <v>0</v>
      </c>
      <c r="AE304" s="13">
        <v>0</v>
      </c>
      <c r="AF304" s="115">
        <v>1</v>
      </c>
      <c r="AG304" s="115">
        <v>0</v>
      </c>
      <c r="AH304" s="115">
        <v>1</v>
      </c>
      <c r="AI304" s="115">
        <v>3</v>
      </c>
      <c r="AJ304" s="115">
        <v>2</v>
      </c>
      <c r="AK304" s="115">
        <v>1</v>
      </c>
    </row>
    <row r="305" spans="1:37" ht="13.5" thickBot="1" x14ac:dyDescent="0.25">
      <c r="A305" s="21" t="str">
        <f>VLOOKUP(B305,'Analyse gebruik'!P$4:P$593,1,FALSE)</f>
        <v>SBH</v>
      </c>
      <c r="B305" s="1" t="s">
        <v>102</v>
      </c>
      <c r="C305" s="13">
        <v>24</v>
      </c>
      <c r="D305" s="13">
        <v>17</v>
      </c>
      <c r="E305" s="13">
        <v>7</v>
      </c>
      <c r="F305" s="13">
        <v>7</v>
      </c>
      <c r="G305" s="13">
        <v>6</v>
      </c>
      <c r="H305" s="115">
        <v>2</v>
      </c>
      <c r="I305" s="115">
        <v>2</v>
      </c>
      <c r="J305" s="115">
        <v>0</v>
      </c>
      <c r="K305" s="115"/>
      <c r="L305" s="115"/>
      <c r="M305" s="115"/>
      <c r="N305" s="115">
        <v>0</v>
      </c>
      <c r="O305" s="115">
        <v>0</v>
      </c>
      <c r="P305" s="115">
        <v>0</v>
      </c>
      <c r="Q305" s="115">
        <v>4</v>
      </c>
      <c r="R305" s="13">
        <v>3</v>
      </c>
      <c r="S305" s="13">
        <v>1</v>
      </c>
      <c r="T305" s="115">
        <v>4</v>
      </c>
      <c r="U305" s="115">
        <v>4</v>
      </c>
      <c r="V305" s="115">
        <v>0</v>
      </c>
      <c r="W305" s="115"/>
      <c r="X305" s="115"/>
      <c r="Y305" s="115"/>
      <c r="Z305" s="115">
        <v>4</v>
      </c>
      <c r="AA305" s="115">
        <v>1</v>
      </c>
      <c r="AB305" s="115">
        <v>3</v>
      </c>
      <c r="AC305" s="115">
        <v>9</v>
      </c>
      <c r="AD305" s="13">
        <v>7</v>
      </c>
      <c r="AE305" s="13">
        <v>2</v>
      </c>
      <c r="AF305" s="115">
        <v>1</v>
      </c>
      <c r="AG305" s="115">
        <v>0</v>
      </c>
      <c r="AH305" s="115">
        <v>1</v>
      </c>
      <c r="AI305" s="115"/>
      <c r="AJ305" s="13"/>
      <c r="AK305" s="13"/>
    </row>
    <row r="306" spans="1:37" ht="13.5" thickBot="1" x14ac:dyDescent="0.25">
      <c r="A306" s="21" t="str">
        <f>VLOOKUP(B306,'Analyse gebruik'!P$4:P$593,1,FALSE)</f>
        <v>SBH-G</v>
      </c>
      <c r="B306" s="1" t="s">
        <v>103</v>
      </c>
      <c r="C306" s="13">
        <v>12</v>
      </c>
      <c r="D306" s="13">
        <v>10</v>
      </c>
      <c r="E306" s="13">
        <v>2</v>
      </c>
      <c r="F306" s="13">
        <v>8</v>
      </c>
      <c r="G306" s="13">
        <v>5</v>
      </c>
      <c r="H306" s="115">
        <v>0</v>
      </c>
      <c r="I306" s="115">
        <v>0</v>
      </c>
      <c r="J306" s="115">
        <v>0</v>
      </c>
      <c r="K306" s="115"/>
      <c r="L306" s="115"/>
      <c r="M306" s="115"/>
      <c r="N306" s="115"/>
      <c r="O306" s="115"/>
      <c r="P306" s="115"/>
      <c r="Q306" s="115">
        <v>2</v>
      </c>
      <c r="R306" s="115">
        <v>2</v>
      </c>
      <c r="S306" s="115">
        <v>0</v>
      </c>
      <c r="T306" s="115">
        <v>0</v>
      </c>
      <c r="U306" s="115">
        <v>0</v>
      </c>
      <c r="V306" s="115">
        <v>0</v>
      </c>
      <c r="W306" s="115">
        <v>3</v>
      </c>
      <c r="X306" s="115">
        <v>2</v>
      </c>
      <c r="Y306" s="115">
        <v>1</v>
      </c>
      <c r="Z306" s="115">
        <v>3</v>
      </c>
      <c r="AA306" s="115">
        <v>2</v>
      </c>
      <c r="AB306" s="115">
        <v>1</v>
      </c>
      <c r="AC306" s="115">
        <v>2</v>
      </c>
      <c r="AD306" s="115">
        <v>2</v>
      </c>
      <c r="AE306" s="115">
        <v>0</v>
      </c>
      <c r="AF306" s="115">
        <v>2</v>
      </c>
      <c r="AG306" s="115">
        <v>2</v>
      </c>
      <c r="AH306" s="115">
        <v>0</v>
      </c>
      <c r="AI306" s="115">
        <v>0</v>
      </c>
      <c r="AJ306" s="13">
        <v>0</v>
      </c>
      <c r="AK306" s="13">
        <v>0</v>
      </c>
    </row>
    <row r="307" spans="1:37" ht="13.5" thickBot="1" x14ac:dyDescent="0.25">
      <c r="A307" s="21" t="str">
        <f>VLOOKUP(B307,'Analyse gebruik'!P$4:P$593,1,FALSE)</f>
        <v>SBH-Z</v>
      </c>
      <c r="B307" s="1" t="s">
        <v>104</v>
      </c>
      <c r="C307" s="13">
        <v>1</v>
      </c>
      <c r="D307" s="13">
        <v>1</v>
      </c>
      <c r="E307" s="13">
        <v>0</v>
      </c>
      <c r="F307" s="13">
        <v>5</v>
      </c>
      <c r="G307" s="13">
        <v>1</v>
      </c>
      <c r="H307" s="13">
        <v>0</v>
      </c>
      <c r="I307" s="13">
        <v>0</v>
      </c>
      <c r="J307" s="13">
        <v>0</v>
      </c>
      <c r="K307" s="13"/>
      <c r="L307" s="13"/>
      <c r="M307" s="13"/>
      <c r="N307" s="13"/>
      <c r="O307" s="13"/>
      <c r="P307" s="13"/>
      <c r="Q307" s="13"/>
      <c r="R307" s="13"/>
      <c r="S307" s="13"/>
      <c r="T307" s="13">
        <v>0</v>
      </c>
      <c r="U307" s="13">
        <v>0</v>
      </c>
      <c r="V307" s="13">
        <v>0</v>
      </c>
      <c r="W307" s="13"/>
      <c r="X307" s="13"/>
      <c r="Y307" s="13"/>
      <c r="Z307" s="13">
        <v>1</v>
      </c>
      <c r="AA307" s="115">
        <v>1</v>
      </c>
      <c r="AB307" s="115">
        <v>0</v>
      </c>
      <c r="AC307" s="13">
        <v>0</v>
      </c>
      <c r="AD307" s="13">
        <v>0</v>
      </c>
      <c r="AE307" s="13">
        <v>0</v>
      </c>
      <c r="AF307" s="13">
        <v>0</v>
      </c>
      <c r="AG307" s="115">
        <v>0</v>
      </c>
      <c r="AH307" s="115">
        <v>0</v>
      </c>
      <c r="AI307" s="13"/>
      <c r="AJ307" s="13"/>
      <c r="AK307" s="13"/>
    </row>
    <row r="308" spans="1:37" ht="13.5" thickBot="1" x14ac:dyDescent="0.25">
      <c r="A308" s="21" t="str">
        <f>VLOOKUP(B308,'Analyse gebruik'!P$4:P$593,1,FALSE)</f>
        <v>SB-PLS</v>
      </c>
      <c r="B308" s="1" t="s">
        <v>314</v>
      </c>
      <c r="C308" s="13">
        <v>9</v>
      </c>
      <c r="D308" s="13">
        <v>0</v>
      </c>
      <c r="E308" s="13">
        <v>9</v>
      </c>
      <c r="F308" s="13">
        <v>6</v>
      </c>
      <c r="G308" s="13">
        <v>1</v>
      </c>
      <c r="H308" s="115">
        <v>0</v>
      </c>
      <c r="I308" s="115">
        <v>0</v>
      </c>
      <c r="J308" s="115">
        <v>0</v>
      </c>
      <c r="K308" s="115"/>
      <c r="L308" s="115"/>
      <c r="M308" s="115"/>
      <c r="N308" s="115"/>
      <c r="O308" s="115"/>
      <c r="P308" s="115"/>
      <c r="Q308" s="115">
        <v>0</v>
      </c>
      <c r="R308" s="115">
        <v>0</v>
      </c>
      <c r="S308" s="115">
        <v>0</v>
      </c>
      <c r="T308" s="115">
        <v>0</v>
      </c>
      <c r="U308" s="115">
        <v>0</v>
      </c>
      <c r="V308" s="115">
        <v>0</v>
      </c>
      <c r="W308" s="115"/>
      <c r="X308" s="13"/>
      <c r="Y308" s="13"/>
      <c r="Z308" s="115">
        <v>0</v>
      </c>
      <c r="AA308" s="115">
        <v>0</v>
      </c>
      <c r="AB308" s="115">
        <v>0</v>
      </c>
      <c r="AC308" s="115">
        <v>9</v>
      </c>
      <c r="AD308" s="13">
        <v>0</v>
      </c>
      <c r="AE308" s="13">
        <v>9</v>
      </c>
      <c r="AF308" s="115">
        <v>0</v>
      </c>
      <c r="AG308" s="115">
        <v>0</v>
      </c>
      <c r="AH308" s="115">
        <v>0</v>
      </c>
      <c r="AI308" s="115"/>
      <c r="AJ308" s="115"/>
      <c r="AK308" s="115"/>
    </row>
    <row r="309" spans="1:37" ht="13.5" thickBot="1" x14ac:dyDescent="0.25">
      <c r="A309" s="21" t="str">
        <f>VLOOKUP(B309,'Analyse gebruik'!P$4:P$593,1,FALSE)</f>
        <v>SBT</v>
      </c>
      <c r="B309" s="1" t="s">
        <v>101</v>
      </c>
      <c r="C309" s="13">
        <v>2</v>
      </c>
      <c r="D309" s="13">
        <v>0</v>
      </c>
      <c r="E309" s="13">
        <v>2</v>
      </c>
      <c r="F309" s="13">
        <v>6</v>
      </c>
      <c r="G309" s="13">
        <v>1</v>
      </c>
      <c r="H309" s="115">
        <v>0</v>
      </c>
      <c r="I309" s="115">
        <v>0</v>
      </c>
      <c r="J309" s="115">
        <v>0</v>
      </c>
      <c r="K309" s="115"/>
      <c r="L309" s="115"/>
      <c r="M309" s="115"/>
      <c r="N309" s="115"/>
      <c r="O309" s="115"/>
      <c r="P309" s="115"/>
      <c r="Q309" s="115"/>
      <c r="R309" s="115"/>
      <c r="S309" s="115"/>
      <c r="T309" s="115">
        <v>0</v>
      </c>
      <c r="U309" s="115">
        <v>0</v>
      </c>
      <c r="V309" s="115">
        <v>0</v>
      </c>
      <c r="W309" s="115"/>
      <c r="X309" s="115"/>
      <c r="Y309" s="115"/>
      <c r="Z309" s="115">
        <v>0</v>
      </c>
      <c r="AA309" s="115">
        <v>0</v>
      </c>
      <c r="AB309" s="115">
        <v>0</v>
      </c>
      <c r="AC309" s="115">
        <v>0</v>
      </c>
      <c r="AD309" s="13">
        <v>0</v>
      </c>
      <c r="AE309" s="13">
        <v>0</v>
      </c>
      <c r="AF309" s="115">
        <v>0</v>
      </c>
      <c r="AG309" s="115">
        <v>0</v>
      </c>
      <c r="AH309" s="115">
        <v>0</v>
      </c>
      <c r="AI309" s="115">
        <v>2</v>
      </c>
      <c r="AJ309" s="115">
        <v>0</v>
      </c>
      <c r="AK309" s="115">
        <v>2</v>
      </c>
    </row>
    <row r="310" spans="1:37" ht="13.5" thickBot="1" x14ac:dyDescent="0.25">
      <c r="A310" s="21" t="str">
        <f>VLOOKUP(B310,'Analyse gebruik'!P$4:P$593,1,FALSE)</f>
        <v>SB-Z</v>
      </c>
      <c r="B310" s="1" t="s">
        <v>100</v>
      </c>
      <c r="C310" s="13">
        <v>6</v>
      </c>
      <c r="D310" s="13">
        <v>3</v>
      </c>
      <c r="E310" s="13">
        <v>3</v>
      </c>
      <c r="F310" s="13">
        <v>7</v>
      </c>
      <c r="G310" s="13">
        <v>4</v>
      </c>
      <c r="H310" s="115">
        <v>0</v>
      </c>
      <c r="I310" s="115">
        <v>0</v>
      </c>
      <c r="J310" s="115">
        <v>0</v>
      </c>
      <c r="K310" s="115"/>
      <c r="L310" s="115"/>
      <c r="M310" s="115"/>
      <c r="N310" s="115"/>
      <c r="O310" s="115"/>
      <c r="P310" s="115"/>
      <c r="Q310" s="115"/>
      <c r="R310" s="115"/>
      <c r="S310" s="115"/>
      <c r="T310" s="115">
        <v>0</v>
      </c>
      <c r="U310" s="115">
        <v>0</v>
      </c>
      <c r="V310" s="115">
        <v>0</v>
      </c>
      <c r="W310" s="115">
        <v>1</v>
      </c>
      <c r="X310" s="115">
        <v>1</v>
      </c>
      <c r="Y310" s="115">
        <v>0</v>
      </c>
      <c r="Z310" s="115">
        <v>0</v>
      </c>
      <c r="AA310" s="115">
        <v>0</v>
      </c>
      <c r="AB310" s="115">
        <v>0</v>
      </c>
      <c r="AC310" s="115">
        <v>1</v>
      </c>
      <c r="AD310" s="13">
        <v>0</v>
      </c>
      <c r="AE310" s="13">
        <v>1</v>
      </c>
      <c r="AF310" s="115">
        <v>3</v>
      </c>
      <c r="AG310" s="115">
        <v>1</v>
      </c>
      <c r="AH310" s="115">
        <v>2</v>
      </c>
      <c r="AI310" s="115">
        <v>1</v>
      </c>
      <c r="AJ310" s="115">
        <v>1</v>
      </c>
      <c r="AK310" s="115">
        <v>0</v>
      </c>
    </row>
    <row r="311" spans="1:37" ht="13.5" thickBot="1" x14ac:dyDescent="0.25">
      <c r="A311" s="21" t="str">
        <f>VLOOKUP(B311,'Analyse gebruik'!P$4:P$593,1,FALSE)</f>
        <v>SHH-LO</v>
      </c>
      <c r="B311" s="1" t="s">
        <v>199</v>
      </c>
      <c r="C311" s="13">
        <v>10</v>
      </c>
      <c r="D311" s="13">
        <v>10</v>
      </c>
      <c r="E311" s="13">
        <v>0</v>
      </c>
      <c r="F311" s="13">
        <v>8</v>
      </c>
      <c r="G311" s="13">
        <v>4</v>
      </c>
      <c r="H311" s="115">
        <v>0</v>
      </c>
      <c r="I311" s="115">
        <v>0</v>
      </c>
      <c r="J311" s="115">
        <v>0</v>
      </c>
      <c r="K311" s="115">
        <v>5</v>
      </c>
      <c r="L311" s="115">
        <v>5</v>
      </c>
      <c r="M311" s="115">
        <v>0</v>
      </c>
      <c r="N311" s="115"/>
      <c r="O311" s="115"/>
      <c r="P311" s="115"/>
      <c r="Q311" s="115"/>
      <c r="R311" s="115"/>
      <c r="S311" s="115"/>
      <c r="T311" s="115">
        <v>0</v>
      </c>
      <c r="U311" s="115">
        <v>0</v>
      </c>
      <c r="V311" s="115">
        <v>0</v>
      </c>
      <c r="W311" s="115">
        <v>1</v>
      </c>
      <c r="X311" s="115">
        <v>1</v>
      </c>
      <c r="Y311" s="115">
        <v>0</v>
      </c>
      <c r="Z311" s="115">
        <v>0</v>
      </c>
      <c r="AA311" s="115">
        <v>0</v>
      </c>
      <c r="AB311" s="115">
        <v>0</v>
      </c>
      <c r="AC311" s="115">
        <v>3</v>
      </c>
      <c r="AD311" s="13">
        <v>3</v>
      </c>
      <c r="AE311" s="13">
        <v>0</v>
      </c>
      <c r="AF311" s="115">
        <v>0</v>
      </c>
      <c r="AG311" s="115">
        <v>0</v>
      </c>
      <c r="AH311" s="115">
        <v>0</v>
      </c>
      <c r="AI311" s="115">
        <v>1</v>
      </c>
      <c r="AJ311" s="115">
        <v>1</v>
      </c>
      <c r="AK311" s="115">
        <v>0</v>
      </c>
    </row>
    <row r="312" spans="1:37" ht="13.5" thickBot="1" x14ac:dyDescent="0.25">
      <c r="A312" s="21" t="str">
        <f>VLOOKUP(B312,'Analyse gebruik'!P$4:P$593,1,FALSE)</f>
        <v>SHH-RD</v>
      </c>
      <c r="B312" s="1" t="s">
        <v>200</v>
      </c>
      <c r="C312" s="13">
        <v>11</v>
      </c>
      <c r="D312" s="13">
        <v>10</v>
      </c>
      <c r="E312" s="13">
        <v>1</v>
      </c>
      <c r="F312" s="13">
        <v>8</v>
      </c>
      <c r="G312" s="13">
        <v>5</v>
      </c>
      <c r="H312" s="115">
        <v>0</v>
      </c>
      <c r="I312" s="115">
        <v>0</v>
      </c>
      <c r="J312" s="115">
        <v>0</v>
      </c>
      <c r="K312" s="115">
        <v>5</v>
      </c>
      <c r="L312" s="115">
        <v>5</v>
      </c>
      <c r="M312" s="115">
        <v>0</v>
      </c>
      <c r="N312" s="115"/>
      <c r="O312" s="13"/>
      <c r="P312" s="13"/>
      <c r="Q312" s="115"/>
      <c r="R312" s="13"/>
      <c r="S312" s="13"/>
      <c r="T312" s="115">
        <v>1</v>
      </c>
      <c r="U312" s="13">
        <v>0</v>
      </c>
      <c r="V312" s="13">
        <v>1</v>
      </c>
      <c r="W312" s="115">
        <v>1</v>
      </c>
      <c r="X312" s="115">
        <v>1</v>
      </c>
      <c r="Y312" s="115">
        <v>0</v>
      </c>
      <c r="Z312" s="115">
        <v>0</v>
      </c>
      <c r="AA312" s="115">
        <v>0</v>
      </c>
      <c r="AB312" s="115">
        <v>0</v>
      </c>
      <c r="AC312" s="115">
        <v>3</v>
      </c>
      <c r="AD312" s="13">
        <v>3</v>
      </c>
      <c r="AE312" s="13">
        <v>0</v>
      </c>
      <c r="AF312" s="115">
        <v>0</v>
      </c>
      <c r="AG312" s="115">
        <v>0</v>
      </c>
      <c r="AH312" s="115">
        <v>0</v>
      </c>
      <c r="AI312" s="115">
        <v>1</v>
      </c>
      <c r="AJ312" s="115">
        <v>1</v>
      </c>
      <c r="AK312" s="115">
        <v>0</v>
      </c>
    </row>
    <row r="313" spans="1:37" ht="13.5" thickBot="1" x14ac:dyDescent="0.25">
      <c r="A313" s="21" t="str">
        <f>VLOOKUP(B313,'Analyse gebruik'!P$4:P$593,1,FALSE)</f>
        <v>SHH-ST</v>
      </c>
      <c r="B313" s="1" t="s">
        <v>201</v>
      </c>
      <c r="C313" s="13">
        <v>13</v>
      </c>
      <c r="D313" s="13">
        <v>13</v>
      </c>
      <c r="E313" s="13">
        <v>0</v>
      </c>
      <c r="F313" s="13">
        <v>8</v>
      </c>
      <c r="G313" s="13">
        <v>4</v>
      </c>
      <c r="H313" s="115">
        <v>0</v>
      </c>
      <c r="I313" s="115">
        <v>0</v>
      </c>
      <c r="J313" s="115">
        <v>0</v>
      </c>
      <c r="K313" s="115">
        <v>7</v>
      </c>
      <c r="L313" s="115">
        <v>7</v>
      </c>
      <c r="M313" s="115">
        <v>0</v>
      </c>
      <c r="N313" s="115"/>
      <c r="O313" s="115"/>
      <c r="P313" s="115"/>
      <c r="Q313" s="115"/>
      <c r="R313" s="13"/>
      <c r="S313" s="13"/>
      <c r="T313" s="115">
        <v>0</v>
      </c>
      <c r="U313" s="115">
        <v>0</v>
      </c>
      <c r="V313" s="115">
        <v>0</v>
      </c>
      <c r="W313" s="115">
        <v>2</v>
      </c>
      <c r="X313" s="13">
        <v>2</v>
      </c>
      <c r="Y313" s="13">
        <v>0</v>
      </c>
      <c r="Z313" s="115">
        <v>0</v>
      </c>
      <c r="AA313" s="115">
        <v>0</v>
      </c>
      <c r="AB313" s="115">
        <v>0</v>
      </c>
      <c r="AC313" s="115">
        <v>3</v>
      </c>
      <c r="AD313" s="13">
        <v>3</v>
      </c>
      <c r="AE313" s="13">
        <v>0</v>
      </c>
      <c r="AF313" s="115">
        <v>0</v>
      </c>
      <c r="AG313" s="115">
        <v>0</v>
      </c>
      <c r="AH313" s="115">
        <v>0</v>
      </c>
      <c r="AI313" s="115">
        <v>1</v>
      </c>
      <c r="AJ313" s="115">
        <v>1</v>
      </c>
      <c r="AK313" s="115">
        <v>0</v>
      </c>
    </row>
    <row r="314" spans="1:37" ht="13.5" thickBot="1" x14ac:dyDescent="0.25">
      <c r="A314" s="21" t="str">
        <f>VLOOKUP(B314,'Analyse gebruik'!P$4:P$593,1,FALSE)</f>
        <v>SI</v>
      </c>
      <c r="B314" s="1" t="s">
        <v>80</v>
      </c>
      <c r="C314" s="13">
        <v>206</v>
      </c>
      <c r="D314" s="13">
        <v>20</v>
      </c>
      <c r="E314" s="13">
        <v>186</v>
      </c>
      <c r="F314" s="13">
        <v>9</v>
      </c>
      <c r="G314" s="13">
        <v>9</v>
      </c>
      <c r="H314" s="115">
        <v>1</v>
      </c>
      <c r="I314" s="115">
        <v>1</v>
      </c>
      <c r="J314" s="115">
        <v>0</v>
      </c>
      <c r="K314" s="115">
        <v>28</v>
      </c>
      <c r="L314" s="115">
        <v>2</v>
      </c>
      <c r="M314" s="115">
        <v>26</v>
      </c>
      <c r="N314" s="115">
        <v>48</v>
      </c>
      <c r="O314" s="115">
        <v>5</v>
      </c>
      <c r="P314" s="115">
        <v>43</v>
      </c>
      <c r="Q314" s="115">
        <v>3</v>
      </c>
      <c r="R314" s="115">
        <v>3</v>
      </c>
      <c r="S314" s="115">
        <v>0</v>
      </c>
      <c r="T314" s="115">
        <v>2</v>
      </c>
      <c r="U314" s="115">
        <v>2</v>
      </c>
      <c r="V314" s="115">
        <v>0</v>
      </c>
      <c r="W314" s="115"/>
      <c r="X314" s="115"/>
      <c r="Y314" s="115"/>
      <c r="Z314" s="115">
        <v>28</v>
      </c>
      <c r="AA314" s="115">
        <v>0</v>
      </c>
      <c r="AB314" s="115">
        <v>28</v>
      </c>
      <c r="AC314" s="115">
        <v>8</v>
      </c>
      <c r="AD314" s="13">
        <v>0</v>
      </c>
      <c r="AE314" s="13">
        <v>8</v>
      </c>
      <c r="AF314" s="115">
        <v>76</v>
      </c>
      <c r="AG314" s="115">
        <v>5</v>
      </c>
      <c r="AH314" s="115">
        <v>71</v>
      </c>
      <c r="AI314" s="115">
        <v>12</v>
      </c>
      <c r="AJ314" s="115">
        <v>2</v>
      </c>
      <c r="AK314" s="115">
        <v>10</v>
      </c>
    </row>
    <row r="315" spans="1:37" ht="13.5" thickBot="1" x14ac:dyDescent="0.25">
      <c r="A315" s="21" t="str">
        <f>VLOOKUP(B315,'Analyse gebruik'!P$4:P$593,1,FALSE)</f>
        <v>SLA-KW</v>
      </c>
      <c r="B315" s="1" t="s">
        <v>1043</v>
      </c>
      <c r="C315" s="13">
        <v>2</v>
      </c>
      <c r="D315" s="13">
        <v>0</v>
      </c>
      <c r="E315" s="13">
        <v>2</v>
      </c>
      <c r="F315" s="13">
        <v>5</v>
      </c>
      <c r="G315" s="13">
        <v>2</v>
      </c>
      <c r="H315" s="115">
        <v>0</v>
      </c>
      <c r="I315" s="115">
        <v>0</v>
      </c>
      <c r="J315" s="115">
        <v>0</v>
      </c>
      <c r="K315" s="115"/>
      <c r="L315" s="115"/>
      <c r="M315" s="115"/>
      <c r="N315" s="115"/>
      <c r="O315" s="13"/>
      <c r="P315" s="13"/>
      <c r="Q315" s="115"/>
      <c r="R315" s="115"/>
      <c r="S315" s="115"/>
      <c r="T315" s="115">
        <v>1</v>
      </c>
      <c r="U315" s="115">
        <v>0</v>
      </c>
      <c r="V315" s="115">
        <v>1</v>
      </c>
      <c r="W315" s="115"/>
      <c r="X315" s="115"/>
      <c r="Y315" s="115"/>
      <c r="Z315" s="115">
        <v>0</v>
      </c>
      <c r="AA315" s="115">
        <v>0</v>
      </c>
      <c r="AB315" s="115">
        <v>0</v>
      </c>
      <c r="AC315" s="115">
        <v>1</v>
      </c>
      <c r="AD315" s="13">
        <v>0</v>
      </c>
      <c r="AE315" s="13">
        <v>1</v>
      </c>
      <c r="AF315" s="115">
        <v>0</v>
      </c>
      <c r="AG315" s="115">
        <v>0</v>
      </c>
      <c r="AH315" s="115">
        <v>0</v>
      </c>
      <c r="AI315" s="115"/>
      <c r="AJ315" s="115"/>
      <c r="AK315" s="115"/>
    </row>
    <row r="316" spans="1:37" ht="13.5" thickBot="1" x14ac:dyDescent="0.25">
      <c r="A316" s="21" t="str">
        <f>VLOOKUP(B316,'Analyse gebruik'!P$4:P$593,1,FALSE)</f>
        <v>SL-GW</v>
      </c>
      <c r="B316" s="1" t="s">
        <v>1046</v>
      </c>
      <c r="C316" s="13">
        <v>36</v>
      </c>
      <c r="D316" s="13">
        <v>10</v>
      </c>
      <c r="E316" s="13">
        <v>26</v>
      </c>
      <c r="F316" s="13">
        <v>7</v>
      </c>
      <c r="G316" s="13">
        <v>7</v>
      </c>
      <c r="H316" s="115">
        <v>4</v>
      </c>
      <c r="I316" s="115">
        <v>4</v>
      </c>
      <c r="J316" s="115">
        <v>0</v>
      </c>
      <c r="K316" s="115"/>
      <c r="L316" s="115"/>
      <c r="M316" s="115"/>
      <c r="N316" s="115"/>
      <c r="O316" s="115"/>
      <c r="P316" s="115"/>
      <c r="Q316" s="115">
        <v>3</v>
      </c>
      <c r="R316" s="115">
        <v>0</v>
      </c>
      <c r="S316" s="115">
        <v>3</v>
      </c>
      <c r="T316" s="115">
        <v>4</v>
      </c>
      <c r="U316" s="115">
        <v>4</v>
      </c>
      <c r="V316" s="115">
        <v>0</v>
      </c>
      <c r="W316" s="115"/>
      <c r="X316" s="115"/>
      <c r="Y316" s="115"/>
      <c r="Z316" s="115">
        <v>6</v>
      </c>
      <c r="AA316" s="115">
        <v>0</v>
      </c>
      <c r="AB316" s="115">
        <v>6</v>
      </c>
      <c r="AC316" s="115">
        <v>3</v>
      </c>
      <c r="AD316" s="115">
        <v>0</v>
      </c>
      <c r="AE316" s="115">
        <v>3</v>
      </c>
      <c r="AF316" s="115">
        <v>13</v>
      </c>
      <c r="AG316" s="115">
        <v>0</v>
      </c>
      <c r="AH316" s="115">
        <v>13</v>
      </c>
      <c r="AI316" s="115">
        <v>3</v>
      </c>
      <c r="AJ316" s="13">
        <v>2</v>
      </c>
      <c r="AK316" s="13">
        <v>1</v>
      </c>
    </row>
    <row r="317" spans="1:37" ht="13.5" thickBot="1" x14ac:dyDescent="0.25">
      <c r="A317" s="21" t="str">
        <f>VLOOKUP(B317,'Analyse gebruik'!P$4:P$593,1,FALSE)</f>
        <v>SLH-GW</v>
      </c>
      <c r="B317" s="1" t="s">
        <v>884</v>
      </c>
      <c r="C317" s="13">
        <v>41</v>
      </c>
      <c r="D317" s="13">
        <v>36</v>
      </c>
      <c r="E317" s="13">
        <v>5</v>
      </c>
      <c r="F317" s="13">
        <v>10</v>
      </c>
      <c r="G317" s="13">
        <v>9</v>
      </c>
      <c r="H317" s="115">
        <v>3</v>
      </c>
      <c r="I317" s="115">
        <v>3</v>
      </c>
      <c r="J317" s="115">
        <v>0</v>
      </c>
      <c r="K317" s="115">
        <v>3</v>
      </c>
      <c r="L317" s="115">
        <v>3</v>
      </c>
      <c r="M317" s="115">
        <v>0</v>
      </c>
      <c r="N317" s="115">
        <v>3</v>
      </c>
      <c r="O317" s="115">
        <v>3</v>
      </c>
      <c r="P317" s="115">
        <v>0</v>
      </c>
      <c r="Q317" s="115">
        <v>4</v>
      </c>
      <c r="R317" s="115">
        <v>4</v>
      </c>
      <c r="S317" s="115">
        <v>0</v>
      </c>
      <c r="T317" s="115">
        <v>4</v>
      </c>
      <c r="U317" s="115">
        <v>4</v>
      </c>
      <c r="V317" s="115">
        <v>0</v>
      </c>
      <c r="W317" s="115">
        <v>5</v>
      </c>
      <c r="X317" s="115">
        <v>5</v>
      </c>
      <c r="Y317" s="115">
        <v>0</v>
      </c>
      <c r="Z317" s="115">
        <v>6</v>
      </c>
      <c r="AA317" s="115">
        <v>5</v>
      </c>
      <c r="AB317" s="115">
        <v>1</v>
      </c>
      <c r="AC317" s="115">
        <v>10</v>
      </c>
      <c r="AD317" s="115">
        <v>6</v>
      </c>
      <c r="AE317" s="115">
        <v>4</v>
      </c>
      <c r="AF317" s="115">
        <v>0</v>
      </c>
      <c r="AG317" s="13">
        <v>0</v>
      </c>
      <c r="AH317" s="13">
        <v>0</v>
      </c>
      <c r="AI317" s="115">
        <v>3</v>
      </c>
      <c r="AJ317" s="115">
        <v>3</v>
      </c>
      <c r="AK317" s="115">
        <v>0</v>
      </c>
    </row>
    <row r="318" spans="1:37" ht="13.5" thickBot="1" x14ac:dyDescent="0.25">
      <c r="A318" s="21" t="str">
        <f>VLOOKUP(B318,'Analyse gebruik'!P$4:P$593,1,FALSE)</f>
        <v>SLH-TPB</v>
      </c>
      <c r="B318" s="1" t="s">
        <v>714</v>
      </c>
      <c r="C318" s="13">
        <v>11</v>
      </c>
      <c r="D318" s="13">
        <v>9</v>
      </c>
      <c r="E318" s="13">
        <v>2</v>
      </c>
      <c r="F318" s="13">
        <v>6</v>
      </c>
      <c r="G318" s="13">
        <v>4</v>
      </c>
      <c r="H318" s="13">
        <v>3</v>
      </c>
      <c r="I318" s="13">
        <v>2</v>
      </c>
      <c r="J318" s="13">
        <v>1</v>
      </c>
      <c r="K318" s="13"/>
      <c r="L318" s="115"/>
      <c r="M318" s="115"/>
      <c r="N318" s="13"/>
      <c r="O318" s="115"/>
      <c r="P318" s="115"/>
      <c r="Q318" s="13"/>
      <c r="R318" s="115"/>
      <c r="S318" s="115"/>
      <c r="T318" s="13">
        <v>3</v>
      </c>
      <c r="U318" s="13">
        <v>2</v>
      </c>
      <c r="V318" s="13">
        <v>1</v>
      </c>
      <c r="W318" s="13"/>
      <c r="X318" s="115"/>
      <c r="Y318" s="115"/>
      <c r="Z318" s="13">
        <v>0</v>
      </c>
      <c r="AA318" s="115">
        <v>0</v>
      </c>
      <c r="AB318" s="115">
        <v>0</v>
      </c>
      <c r="AC318" s="13">
        <v>0</v>
      </c>
      <c r="AD318" s="13">
        <v>0</v>
      </c>
      <c r="AE318" s="13">
        <v>0</v>
      </c>
      <c r="AF318" s="13">
        <v>4</v>
      </c>
      <c r="AG318" s="13">
        <v>4</v>
      </c>
      <c r="AH318" s="13">
        <v>0</v>
      </c>
      <c r="AI318" s="13">
        <v>1</v>
      </c>
      <c r="AJ318" s="13">
        <v>1</v>
      </c>
      <c r="AK318" s="13">
        <v>0</v>
      </c>
    </row>
    <row r="319" spans="1:37" ht="13.5" thickBot="1" x14ac:dyDescent="0.25">
      <c r="A319" s="21" t="str">
        <f>VLOOKUP(B319,'Analyse gebruik'!P$4:P$593,1,FALSE)</f>
        <v>SL-KW</v>
      </c>
      <c r="B319" s="1" t="s">
        <v>1042</v>
      </c>
      <c r="C319" s="13">
        <v>20</v>
      </c>
      <c r="D319" s="13">
        <v>19</v>
      </c>
      <c r="E319" s="13">
        <v>1</v>
      </c>
      <c r="F319" s="13">
        <v>5</v>
      </c>
      <c r="G319" s="13">
        <v>1</v>
      </c>
      <c r="H319" s="13">
        <v>0</v>
      </c>
      <c r="I319" s="13">
        <v>0</v>
      </c>
      <c r="J319" s="13">
        <v>0</v>
      </c>
      <c r="K319" s="13"/>
      <c r="L319" s="115"/>
      <c r="M319" s="115"/>
      <c r="N319" s="13"/>
      <c r="O319" s="115"/>
      <c r="P319" s="115"/>
      <c r="Q319" s="13"/>
      <c r="R319" s="115"/>
      <c r="S319" s="115"/>
      <c r="T319" s="13">
        <v>0</v>
      </c>
      <c r="U319" s="13">
        <v>0</v>
      </c>
      <c r="V319" s="13">
        <v>0</v>
      </c>
      <c r="W319" s="13"/>
      <c r="X319" s="115"/>
      <c r="Y319" s="115"/>
      <c r="Z319" s="13">
        <v>0</v>
      </c>
      <c r="AA319" s="115">
        <v>0</v>
      </c>
      <c r="AB319" s="115">
        <v>0</v>
      </c>
      <c r="AC319" s="13">
        <v>20</v>
      </c>
      <c r="AD319" s="13">
        <v>19</v>
      </c>
      <c r="AE319" s="13">
        <v>1</v>
      </c>
      <c r="AF319" s="13">
        <v>0</v>
      </c>
      <c r="AG319" s="115">
        <v>0</v>
      </c>
      <c r="AH319" s="115">
        <v>0</v>
      </c>
      <c r="AI319" s="13"/>
      <c r="AJ319" s="13"/>
      <c r="AK319" s="13"/>
    </row>
    <row r="320" spans="1:37" ht="13.5" thickBot="1" x14ac:dyDescent="0.25">
      <c r="A320" s="21" t="str">
        <f>VLOOKUP(B320,'Analyse gebruik'!P$4:P$593,1,FALSE)</f>
        <v>SL-PLS</v>
      </c>
      <c r="B320" s="1" t="s">
        <v>1155</v>
      </c>
      <c r="C320" s="13">
        <v>2</v>
      </c>
      <c r="D320" s="13">
        <v>0</v>
      </c>
      <c r="E320" s="13">
        <v>2</v>
      </c>
      <c r="F320" s="13">
        <v>6</v>
      </c>
      <c r="G320" s="13">
        <v>1</v>
      </c>
      <c r="H320" s="13">
        <v>0</v>
      </c>
      <c r="I320" s="13">
        <v>0</v>
      </c>
      <c r="J320" s="13">
        <v>0</v>
      </c>
      <c r="K320" s="13"/>
      <c r="L320" s="115"/>
      <c r="M320" s="115"/>
      <c r="N320" s="13"/>
      <c r="O320" s="115"/>
      <c r="P320" s="115"/>
      <c r="Q320" s="13">
        <v>2</v>
      </c>
      <c r="R320" s="115">
        <v>0</v>
      </c>
      <c r="S320" s="115">
        <v>2</v>
      </c>
      <c r="T320" s="13">
        <v>0</v>
      </c>
      <c r="U320" s="13">
        <v>0</v>
      </c>
      <c r="V320" s="13">
        <v>0</v>
      </c>
      <c r="W320" s="13"/>
      <c r="X320" s="115"/>
      <c r="Y320" s="115"/>
      <c r="Z320" s="13">
        <v>0</v>
      </c>
      <c r="AA320" s="115">
        <v>0</v>
      </c>
      <c r="AB320" s="115">
        <v>0</v>
      </c>
      <c r="AC320" s="13">
        <v>0</v>
      </c>
      <c r="AD320" s="13">
        <v>0</v>
      </c>
      <c r="AE320" s="13">
        <v>0</v>
      </c>
      <c r="AF320" s="13">
        <v>0</v>
      </c>
      <c r="AG320" s="115">
        <v>0</v>
      </c>
      <c r="AH320" s="115">
        <v>0</v>
      </c>
      <c r="AI320" s="13"/>
      <c r="AJ320" s="13"/>
      <c r="AK320" s="13"/>
    </row>
    <row r="321" spans="1:37" ht="13.5" thickBot="1" x14ac:dyDescent="0.25">
      <c r="A321" s="21" t="str">
        <f>VLOOKUP(B321,'Analyse gebruik'!P$4:P$593,1,FALSE)</f>
        <v>SL-PLW</v>
      </c>
      <c r="B321" s="1" t="s">
        <v>1097</v>
      </c>
      <c r="C321" s="13">
        <v>18</v>
      </c>
      <c r="D321" s="13">
        <v>0</v>
      </c>
      <c r="E321" s="13">
        <v>18</v>
      </c>
      <c r="F321" s="13">
        <v>7</v>
      </c>
      <c r="G321" s="13">
        <v>6</v>
      </c>
      <c r="H321" s="115">
        <v>3</v>
      </c>
      <c r="I321" s="115">
        <v>0</v>
      </c>
      <c r="J321" s="115">
        <v>3</v>
      </c>
      <c r="K321" s="115"/>
      <c r="L321" s="115"/>
      <c r="M321" s="115"/>
      <c r="N321" s="115">
        <v>2</v>
      </c>
      <c r="O321" s="115">
        <v>0</v>
      </c>
      <c r="P321" s="115">
        <v>2</v>
      </c>
      <c r="Q321" s="115">
        <v>4</v>
      </c>
      <c r="R321" s="115">
        <v>0</v>
      </c>
      <c r="S321" s="115">
        <v>4</v>
      </c>
      <c r="T321" s="115">
        <v>3</v>
      </c>
      <c r="U321" s="115">
        <v>0</v>
      </c>
      <c r="V321" s="115">
        <v>3</v>
      </c>
      <c r="W321" s="115"/>
      <c r="X321" s="115"/>
      <c r="Y321" s="115"/>
      <c r="Z321" s="115">
        <v>1</v>
      </c>
      <c r="AA321" s="115">
        <v>0</v>
      </c>
      <c r="AB321" s="115">
        <v>1</v>
      </c>
      <c r="AC321" s="115">
        <v>5</v>
      </c>
      <c r="AD321" s="13">
        <v>0</v>
      </c>
      <c r="AE321" s="13">
        <v>5</v>
      </c>
      <c r="AF321" s="115">
        <v>0</v>
      </c>
      <c r="AG321" s="13">
        <v>0</v>
      </c>
      <c r="AH321" s="13">
        <v>0</v>
      </c>
      <c r="AI321" s="115"/>
      <c r="AJ321" s="115"/>
      <c r="AK321" s="115"/>
    </row>
    <row r="322" spans="1:37" ht="13.5" thickBot="1" x14ac:dyDescent="0.25">
      <c r="A322" s="21" t="str">
        <f>VLOOKUP(B322,'Analyse gebruik'!P$4:P$593,1,FALSE)</f>
        <v>SOH-TPB</v>
      </c>
      <c r="B322" s="1" t="s">
        <v>918</v>
      </c>
      <c r="C322" s="13">
        <v>2</v>
      </c>
      <c r="D322" s="13">
        <v>2</v>
      </c>
      <c r="E322" s="13">
        <v>0</v>
      </c>
      <c r="F322" s="13">
        <v>5</v>
      </c>
      <c r="G322" s="13">
        <v>2</v>
      </c>
      <c r="H322" s="115">
        <v>1</v>
      </c>
      <c r="I322" s="115">
        <v>1</v>
      </c>
      <c r="J322" s="115">
        <v>0</v>
      </c>
      <c r="K322" s="115"/>
      <c r="L322" s="115"/>
      <c r="M322" s="115"/>
      <c r="N322" s="115"/>
      <c r="O322" s="115"/>
      <c r="P322" s="115"/>
      <c r="Q322" s="115"/>
      <c r="R322" s="115"/>
      <c r="S322" s="115"/>
      <c r="T322" s="115">
        <v>1</v>
      </c>
      <c r="U322" s="115">
        <v>1</v>
      </c>
      <c r="V322" s="115">
        <v>0</v>
      </c>
      <c r="W322" s="115"/>
      <c r="X322" s="115"/>
      <c r="Y322" s="115"/>
      <c r="Z322" s="115">
        <v>0</v>
      </c>
      <c r="AA322" s="115">
        <v>0</v>
      </c>
      <c r="AB322" s="115">
        <v>0</v>
      </c>
      <c r="AC322" s="115">
        <v>0</v>
      </c>
      <c r="AD322" s="115">
        <v>0</v>
      </c>
      <c r="AE322" s="115">
        <v>0</v>
      </c>
      <c r="AF322" s="115">
        <v>0</v>
      </c>
      <c r="AG322" s="13">
        <v>0</v>
      </c>
      <c r="AH322" s="13">
        <v>0</v>
      </c>
      <c r="AI322" s="115"/>
      <c r="AJ322" s="115"/>
      <c r="AK322" s="115"/>
    </row>
    <row r="323" spans="1:37" ht="13.5" thickBot="1" x14ac:dyDescent="0.25">
      <c r="A323" s="21" t="str">
        <f>VLOOKUP(B323,'Analyse gebruik'!P$4:P$593,1,FALSE)</f>
        <v>SRT</v>
      </c>
      <c r="B323" s="1" t="s">
        <v>857</v>
      </c>
      <c r="C323" s="13">
        <v>2</v>
      </c>
      <c r="D323" s="13">
        <v>1</v>
      </c>
      <c r="E323" s="13">
        <v>1</v>
      </c>
      <c r="F323" s="13">
        <v>6</v>
      </c>
      <c r="G323" s="13">
        <v>1</v>
      </c>
      <c r="H323" s="13">
        <v>0</v>
      </c>
      <c r="I323" s="13">
        <v>0</v>
      </c>
      <c r="J323" s="13">
        <v>0</v>
      </c>
      <c r="K323" s="13">
        <v>2</v>
      </c>
      <c r="L323" s="115">
        <v>1</v>
      </c>
      <c r="M323" s="115">
        <v>1</v>
      </c>
      <c r="N323" s="13"/>
      <c r="O323" s="115"/>
      <c r="P323" s="115"/>
      <c r="Q323" s="13"/>
      <c r="R323" s="115"/>
      <c r="S323" s="115"/>
      <c r="T323" s="13">
        <v>0</v>
      </c>
      <c r="U323" s="13">
        <v>0</v>
      </c>
      <c r="V323" s="13">
        <v>0</v>
      </c>
      <c r="W323" s="13"/>
      <c r="X323" s="115"/>
      <c r="Y323" s="115"/>
      <c r="Z323" s="13">
        <v>0</v>
      </c>
      <c r="AA323" s="115">
        <v>0</v>
      </c>
      <c r="AB323" s="115">
        <v>0</v>
      </c>
      <c r="AC323" s="13">
        <v>0</v>
      </c>
      <c r="AD323" s="13">
        <v>0</v>
      </c>
      <c r="AE323" s="13">
        <v>0</v>
      </c>
      <c r="AF323" s="13">
        <v>0</v>
      </c>
      <c r="AG323" s="115">
        <v>0</v>
      </c>
      <c r="AH323" s="115">
        <v>0</v>
      </c>
      <c r="AI323" s="13"/>
      <c r="AJ323" s="13"/>
      <c r="AK323" s="13"/>
    </row>
    <row r="324" spans="1:37" ht="13.5" thickBot="1" x14ac:dyDescent="0.25">
      <c r="A324" s="21" t="str">
        <f>VLOOKUP(B324,'Analyse gebruik'!P$4:P$593,1,FALSE)</f>
        <v>SVA</v>
      </c>
      <c r="B324" s="1" t="s">
        <v>107</v>
      </c>
      <c r="C324" s="13">
        <v>3</v>
      </c>
      <c r="D324" s="13">
        <v>3</v>
      </c>
      <c r="E324" s="13">
        <v>0</v>
      </c>
      <c r="F324" s="13">
        <v>6</v>
      </c>
      <c r="G324" s="13">
        <v>1</v>
      </c>
      <c r="H324" s="115">
        <v>0</v>
      </c>
      <c r="I324" s="115">
        <v>0</v>
      </c>
      <c r="J324" s="115">
        <v>0</v>
      </c>
      <c r="K324" s="115"/>
      <c r="L324" s="115"/>
      <c r="M324" s="115"/>
      <c r="N324" s="115"/>
      <c r="O324" s="115"/>
      <c r="P324" s="115"/>
      <c r="Q324" s="115"/>
      <c r="R324" s="13"/>
      <c r="S324" s="13"/>
      <c r="T324" s="115">
        <v>0</v>
      </c>
      <c r="U324" s="115">
        <v>0</v>
      </c>
      <c r="V324" s="115">
        <v>0</v>
      </c>
      <c r="W324" s="115"/>
      <c r="X324" s="115"/>
      <c r="Y324" s="115"/>
      <c r="Z324" s="115">
        <v>0</v>
      </c>
      <c r="AA324" s="115">
        <v>0</v>
      </c>
      <c r="AB324" s="115">
        <v>0</v>
      </c>
      <c r="AC324" s="115">
        <v>0</v>
      </c>
      <c r="AD324" s="13">
        <v>0</v>
      </c>
      <c r="AE324" s="13">
        <v>0</v>
      </c>
      <c r="AF324" s="115">
        <v>0</v>
      </c>
      <c r="AG324" s="13">
        <v>0</v>
      </c>
      <c r="AH324" s="13">
        <v>0</v>
      </c>
      <c r="AI324" s="115">
        <v>3</v>
      </c>
      <c r="AJ324" s="13">
        <v>3</v>
      </c>
      <c r="AK324" s="13">
        <v>0</v>
      </c>
    </row>
    <row r="325" spans="1:37" ht="13.5" thickBot="1" x14ac:dyDescent="0.25">
      <c r="A325" s="21" t="str">
        <f>VLOOKUP(B325,'Analyse gebruik'!P$4:P$593,1,FALSE)</f>
        <v>SVA-TPB</v>
      </c>
      <c r="B325" s="1" t="s">
        <v>716</v>
      </c>
      <c r="C325" s="13">
        <v>1</v>
      </c>
      <c r="D325" s="13">
        <v>0</v>
      </c>
      <c r="E325" s="13">
        <v>1</v>
      </c>
      <c r="F325" s="13">
        <v>6</v>
      </c>
      <c r="G325" s="13">
        <v>1</v>
      </c>
      <c r="H325" s="115">
        <v>0</v>
      </c>
      <c r="I325" s="115">
        <v>0</v>
      </c>
      <c r="J325" s="115">
        <v>0</v>
      </c>
      <c r="K325" s="115"/>
      <c r="L325" s="115"/>
      <c r="M325" s="115"/>
      <c r="N325" s="115"/>
      <c r="O325" s="115"/>
      <c r="P325" s="115"/>
      <c r="Q325" s="115"/>
      <c r="R325" s="13"/>
      <c r="S325" s="13"/>
      <c r="T325" s="115">
        <v>0</v>
      </c>
      <c r="U325" s="115">
        <v>0</v>
      </c>
      <c r="V325" s="115">
        <v>0</v>
      </c>
      <c r="W325" s="115"/>
      <c r="X325" s="115"/>
      <c r="Y325" s="115"/>
      <c r="Z325" s="115">
        <v>0</v>
      </c>
      <c r="AA325" s="115">
        <v>0</v>
      </c>
      <c r="AB325" s="115">
        <v>0</v>
      </c>
      <c r="AC325" s="115">
        <v>0</v>
      </c>
      <c r="AD325" s="13">
        <v>0</v>
      </c>
      <c r="AE325" s="13">
        <v>0</v>
      </c>
      <c r="AF325" s="115">
        <v>0</v>
      </c>
      <c r="AG325" s="13">
        <v>0</v>
      </c>
      <c r="AH325" s="13">
        <v>0</v>
      </c>
      <c r="AI325" s="115">
        <v>1</v>
      </c>
      <c r="AJ325" s="115">
        <v>0</v>
      </c>
      <c r="AK325" s="115">
        <v>1</v>
      </c>
    </row>
    <row r="326" spans="1:37" ht="13.5" thickBot="1" x14ac:dyDescent="0.25">
      <c r="A326" s="21" t="str">
        <f>VLOOKUP(B326,'Analyse gebruik'!P$4:P$593,1,FALSE)</f>
        <v>SVH</v>
      </c>
      <c r="B326" s="1" t="s">
        <v>108</v>
      </c>
      <c r="C326" s="13">
        <v>14</v>
      </c>
      <c r="D326" s="13">
        <v>14</v>
      </c>
      <c r="E326" s="13">
        <v>0</v>
      </c>
      <c r="F326" s="13">
        <v>8</v>
      </c>
      <c r="G326" s="13">
        <v>6</v>
      </c>
      <c r="H326" s="115">
        <v>1</v>
      </c>
      <c r="I326" s="115">
        <v>1</v>
      </c>
      <c r="J326" s="115">
        <v>0</v>
      </c>
      <c r="K326" s="115"/>
      <c r="L326" s="115"/>
      <c r="M326" s="115"/>
      <c r="N326" s="115"/>
      <c r="O326" s="115"/>
      <c r="P326" s="115"/>
      <c r="Q326" s="115">
        <v>1</v>
      </c>
      <c r="R326" s="115">
        <v>1</v>
      </c>
      <c r="S326" s="115">
        <v>0</v>
      </c>
      <c r="T326" s="115">
        <v>3</v>
      </c>
      <c r="U326" s="115">
        <v>3</v>
      </c>
      <c r="V326" s="115">
        <v>0</v>
      </c>
      <c r="W326" s="115">
        <v>1</v>
      </c>
      <c r="X326" s="115">
        <v>1</v>
      </c>
      <c r="Y326" s="115">
        <v>0</v>
      </c>
      <c r="Z326" s="115">
        <v>0</v>
      </c>
      <c r="AA326" s="115">
        <v>0</v>
      </c>
      <c r="AB326" s="115">
        <v>0</v>
      </c>
      <c r="AC326" s="115">
        <v>0</v>
      </c>
      <c r="AD326" s="13">
        <v>0</v>
      </c>
      <c r="AE326" s="13">
        <v>0</v>
      </c>
      <c r="AF326" s="115">
        <v>7</v>
      </c>
      <c r="AG326" s="13">
        <v>7</v>
      </c>
      <c r="AH326" s="13">
        <v>0</v>
      </c>
      <c r="AI326" s="115">
        <v>1</v>
      </c>
      <c r="AJ326" s="115">
        <v>1</v>
      </c>
      <c r="AK326" s="115">
        <v>0</v>
      </c>
    </row>
    <row r="327" spans="1:37" ht="13.5" thickBot="1" x14ac:dyDescent="0.25">
      <c r="A327" s="21" t="str">
        <f>VLOOKUP(B327,'Analyse gebruik'!P$4:P$593,1,FALSE)</f>
        <v>SVH-TPB</v>
      </c>
      <c r="B327" s="1" t="s">
        <v>773</v>
      </c>
      <c r="C327" s="13">
        <v>4</v>
      </c>
      <c r="D327" s="13">
        <v>4</v>
      </c>
      <c r="E327" s="13">
        <v>0</v>
      </c>
      <c r="F327" s="13">
        <v>5</v>
      </c>
      <c r="G327" s="13">
        <v>2</v>
      </c>
      <c r="H327" s="13">
        <v>2</v>
      </c>
      <c r="I327" s="13">
        <v>2</v>
      </c>
      <c r="J327" s="13">
        <v>0</v>
      </c>
      <c r="K327" s="13"/>
      <c r="L327" s="115"/>
      <c r="M327" s="115"/>
      <c r="N327" s="13"/>
      <c r="O327" s="13"/>
      <c r="P327" s="13"/>
      <c r="Q327" s="13"/>
      <c r="R327" s="13"/>
      <c r="S327" s="13"/>
      <c r="T327" s="13">
        <v>2</v>
      </c>
      <c r="U327" s="13">
        <v>2</v>
      </c>
      <c r="V327" s="13">
        <v>0</v>
      </c>
      <c r="W327" s="13"/>
      <c r="X327" s="13"/>
      <c r="Y327" s="13"/>
      <c r="Z327" s="13">
        <v>0</v>
      </c>
      <c r="AA327" s="13">
        <v>0</v>
      </c>
      <c r="AB327" s="13">
        <v>0</v>
      </c>
      <c r="AC327" s="13">
        <v>0</v>
      </c>
      <c r="AD327" s="13">
        <v>0</v>
      </c>
      <c r="AE327" s="13">
        <v>0</v>
      </c>
      <c r="AF327" s="13">
        <v>0</v>
      </c>
      <c r="AG327" s="115">
        <v>0</v>
      </c>
      <c r="AH327" s="115">
        <v>0</v>
      </c>
      <c r="AI327" s="13"/>
      <c r="AJ327" s="13"/>
      <c r="AK327" s="13"/>
    </row>
    <row r="328" spans="1:37" ht="13.5" thickBot="1" x14ac:dyDescent="0.25">
      <c r="A328" s="21" t="str">
        <f>VLOOKUP(B328,'Analyse gebruik'!P$4:P$593,1,FALSE)</f>
        <v>SV-PLS</v>
      </c>
      <c r="B328" s="1" t="s">
        <v>1083</v>
      </c>
      <c r="C328" s="13">
        <v>8</v>
      </c>
      <c r="D328" s="13">
        <v>0</v>
      </c>
      <c r="E328" s="13">
        <v>8</v>
      </c>
      <c r="F328" s="13">
        <v>6</v>
      </c>
      <c r="G328" s="13">
        <v>3</v>
      </c>
      <c r="H328" s="115">
        <v>0</v>
      </c>
      <c r="I328" s="115">
        <v>0</v>
      </c>
      <c r="J328" s="115">
        <v>0</v>
      </c>
      <c r="K328" s="115"/>
      <c r="L328" s="115"/>
      <c r="M328" s="115"/>
      <c r="N328" s="115"/>
      <c r="O328" s="115"/>
      <c r="P328" s="115"/>
      <c r="Q328" s="115">
        <v>3</v>
      </c>
      <c r="R328" s="115">
        <v>0</v>
      </c>
      <c r="S328" s="115">
        <v>3</v>
      </c>
      <c r="T328" s="115">
        <v>0</v>
      </c>
      <c r="U328" s="115">
        <v>0</v>
      </c>
      <c r="V328" s="115">
        <v>0</v>
      </c>
      <c r="W328" s="115"/>
      <c r="X328" s="115"/>
      <c r="Y328" s="115"/>
      <c r="Z328" s="115">
        <v>1</v>
      </c>
      <c r="AA328" s="115">
        <v>0</v>
      </c>
      <c r="AB328" s="115">
        <v>1</v>
      </c>
      <c r="AC328" s="115">
        <v>4</v>
      </c>
      <c r="AD328" s="115">
        <v>0</v>
      </c>
      <c r="AE328" s="115">
        <v>4</v>
      </c>
      <c r="AF328" s="115">
        <v>0</v>
      </c>
      <c r="AG328" s="115">
        <v>0</v>
      </c>
      <c r="AH328" s="115">
        <v>0</v>
      </c>
      <c r="AI328" s="115"/>
      <c r="AJ328" s="115"/>
      <c r="AK328" s="115"/>
    </row>
    <row r="329" spans="1:37" ht="13.5" thickBot="1" x14ac:dyDescent="0.25">
      <c r="A329" s="21" t="str">
        <f>VLOOKUP(B329,'Analyse gebruik'!P$4:P$593,1,FALSE)</f>
        <v>TBO</v>
      </c>
      <c r="B329" s="1" t="s">
        <v>410</v>
      </c>
      <c r="C329" s="13">
        <v>35</v>
      </c>
      <c r="D329" s="13">
        <v>21</v>
      </c>
      <c r="E329" s="13">
        <v>14</v>
      </c>
      <c r="F329" s="13">
        <v>10</v>
      </c>
      <c r="G329" s="13">
        <v>10</v>
      </c>
      <c r="H329" s="115">
        <v>4</v>
      </c>
      <c r="I329" s="115">
        <v>1</v>
      </c>
      <c r="J329" s="115">
        <v>3</v>
      </c>
      <c r="K329" s="115">
        <v>3</v>
      </c>
      <c r="L329" s="115">
        <v>3</v>
      </c>
      <c r="M329" s="115">
        <v>0</v>
      </c>
      <c r="N329" s="115">
        <v>2</v>
      </c>
      <c r="O329" s="115">
        <v>2</v>
      </c>
      <c r="P329" s="115">
        <v>0</v>
      </c>
      <c r="Q329" s="115">
        <v>1</v>
      </c>
      <c r="R329" s="115">
        <v>1</v>
      </c>
      <c r="S329" s="115">
        <v>0</v>
      </c>
      <c r="T329" s="115">
        <v>13</v>
      </c>
      <c r="U329" s="115">
        <v>4</v>
      </c>
      <c r="V329" s="115">
        <v>9</v>
      </c>
      <c r="W329" s="115">
        <v>1</v>
      </c>
      <c r="X329" s="115">
        <v>1</v>
      </c>
      <c r="Y329" s="115">
        <v>0</v>
      </c>
      <c r="Z329" s="115">
        <v>1</v>
      </c>
      <c r="AA329" s="115">
        <v>1</v>
      </c>
      <c r="AB329" s="115">
        <v>0</v>
      </c>
      <c r="AC329" s="115">
        <v>5</v>
      </c>
      <c r="AD329" s="13">
        <v>5</v>
      </c>
      <c r="AE329" s="13">
        <v>0</v>
      </c>
      <c r="AF329" s="115">
        <v>3</v>
      </c>
      <c r="AG329" s="115">
        <v>1</v>
      </c>
      <c r="AH329" s="115">
        <v>2</v>
      </c>
      <c r="AI329" s="115">
        <v>2</v>
      </c>
      <c r="AJ329" s="115">
        <v>2</v>
      </c>
      <c r="AK329" s="115">
        <v>0</v>
      </c>
    </row>
    <row r="330" spans="1:37" ht="13.5" thickBot="1" x14ac:dyDescent="0.25">
      <c r="A330" s="21" t="str">
        <f>VLOOKUP(B330,'Analyse gebruik'!P$4:P$593,1,FALSE)</f>
        <v>TC-B</v>
      </c>
      <c r="B330" s="1" t="s">
        <v>26</v>
      </c>
      <c r="C330" s="13">
        <v>94</v>
      </c>
      <c r="D330" s="13">
        <v>11</v>
      </c>
      <c r="E330" s="13">
        <v>83</v>
      </c>
      <c r="F330" s="13">
        <v>8</v>
      </c>
      <c r="G330" s="13">
        <v>7</v>
      </c>
      <c r="H330" s="115">
        <v>8</v>
      </c>
      <c r="I330" s="115">
        <v>1</v>
      </c>
      <c r="J330" s="115">
        <v>7</v>
      </c>
      <c r="K330" s="115"/>
      <c r="L330" s="115"/>
      <c r="M330" s="115"/>
      <c r="N330" s="115">
        <v>7</v>
      </c>
      <c r="O330" s="115">
        <v>1</v>
      </c>
      <c r="P330" s="115">
        <v>6</v>
      </c>
      <c r="Q330" s="115">
        <v>8</v>
      </c>
      <c r="R330" s="115">
        <v>0</v>
      </c>
      <c r="S330" s="115">
        <v>8</v>
      </c>
      <c r="T330" s="115">
        <v>24</v>
      </c>
      <c r="U330" s="115">
        <v>1</v>
      </c>
      <c r="V330" s="115">
        <v>23</v>
      </c>
      <c r="W330" s="115"/>
      <c r="X330" s="115"/>
      <c r="Y330" s="115"/>
      <c r="Z330" s="115">
        <v>0</v>
      </c>
      <c r="AA330" s="115">
        <v>0</v>
      </c>
      <c r="AB330" s="115">
        <v>0</v>
      </c>
      <c r="AC330" s="115">
        <v>31</v>
      </c>
      <c r="AD330" s="115">
        <v>8</v>
      </c>
      <c r="AE330" s="115">
        <v>23</v>
      </c>
      <c r="AF330" s="115">
        <v>14</v>
      </c>
      <c r="AG330" s="13">
        <v>0</v>
      </c>
      <c r="AH330" s="13">
        <v>14</v>
      </c>
      <c r="AI330" s="115">
        <v>2</v>
      </c>
      <c r="AJ330" s="115">
        <v>0</v>
      </c>
      <c r="AK330" s="115">
        <v>2</v>
      </c>
    </row>
    <row r="331" spans="1:37" ht="13.5" thickBot="1" x14ac:dyDescent="0.25">
      <c r="A331" s="21" t="str">
        <f>VLOOKUP(B331,'Analyse gebruik'!P$4:P$593,1,FALSE)</f>
        <v>TD</v>
      </c>
      <c r="B331" s="1" t="s">
        <v>412</v>
      </c>
      <c r="C331" s="13">
        <v>23</v>
      </c>
      <c r="D331" s="13">
        <v>21</v>
      </c>
      <c r="E331" s="13">
        <v>2</v>
      </c>
      <c r="F331" s="13">
        <v>8</v>
      </c>
      <c r="G331" s="13">
        <v>8</v>
      </c>
      <c r="H331" s="13">
        <v>1</v>
      </c>
      <c r="I331" s="13">
        <v>1</v>
      </c>
      <c r="J331" s="13">
        <v>0</v>
      </c>
      <c r="K331" s="13">
        <v>2</v>
      </c>
      <c r="L331" s="115">
        <v>2</v>
      </c>
      <c r="M331" s="115">
        <v>0</v>
      </c>
      <c r="N331" s="13"/>
      <c r="O331" s="115"/>
      <c r="P331" s="115"/>
      <c r="Q331" s="13"/>
      <c r="R331" s="115"/>
      <c r="S331" s="115"/>
      <c r="T331" s="13">
        <v>2</v>
      </c>
      <c r="U331" s="13">
        <v>2</v>
      </c>
      <c r="V331" s="13">
        <v>0</v>
      </c>
      <c r="W331" s="13">
        <v>4</v>
      </c>
      <c r="X331" s="115">
        <v>4</v>
      </c>
      <c r="Y331" s="115">
        <v>0</v>
      </c>
      <c r="Z331" s="13">
        <v>1</v>
      </c>
      <c r="AA331" s="115">
        <v>1</v>
      </c>
      <c r="AB331" s="115">
        <v>0</v>
      </c>
      <c r="AC331" s="13">
        <v>2</v>
      </c>
      <c r="AD331" s="13">
        <v>0</v>
      </c>
      <c r="AE331" s="13">
        <v>2</v>
      </c>
      <c r="AF331" s="13">
        <v>5</v>
      </c>
      <c r="AG331" s="115">
        <v>5</v>
      </c>
      <c r="AH331" s="115">
        <v>0</v>
      </c>
      <c r="AI331" s="13">
        <v>6</v>
      </c>
      <c r="AJ331" s="13">
        <v>6</v>
      </c>
      <c r="AK331" s="13">
        <v>0</v>
      </c>
    </row>
    <row r="332" spans="1:37" ht="13.5" thickBot="1" x14ac:dyDescent="0.25">
      <c r="A332" s="21" t="str">
        <f>VLOOKUP(B332,'Analyse gebruik'!P$4:P$593,1,FALSE)</f>
        <v>TK-G</v>
      </c>
      <c r="B332" s="1" t="s">
        <v>477</v>
      </c>
      <c r="C332" s="13">
        <v>18</v>
      </c>
      <c r="D332" s="13">
        <v>6</v>
      </c>
      <c r="E332" s="13">
        <v>12</v>
      </c>
      <c r="F332" s="13">
        <v>7</v>
      </c>
      <c r="G332" s="13">
        <v>3</v>
      </c>
      <c r="H332" s="115">
        <v>0</v>
      </c>
      <c r="I332" s="115">
        <v>0</v>
      </c>
      <c r="J332" s="115">
        <v>0</v>
      </c>
      <c r="K332" s="115">
        <v>3</v>
      </c>
      <c r="L332" s="115">
        <v>3</v>
      </c>
      <c r="M332" s="115">
        <v>0</v>
      </c>
      <c r="N332" s="115"/>
      <c r="O332" s="115"/>
      <c r="P332" s="115"/>
      <c r="Q332" s="115"/>
      <c r="R332" s="115"/>
      <c r="S332" s="115"/>
      <c r="T332" s="115">
        <v>0</v>
      </c>
      <c r="U332" s="115">
        <v>0</v>
      </c>
      <c r="V332" s="115">
        <v>0</v>
      </c>
      <c r="W332" s="115"/>
      <c r="X332" s="115"/>
      <c r="Y332" s="115"/>
      <c r="Z332" s="115">
        <v>0</v>
      </c>
      <c r="AA332" s="115">
        <v>0</v>
      </c>
      <c r="AB332" s="115">
        <v>0</v>
      </c>
      <c r="AC332" s="115">
        <v>12</v>
      </c>
      <c r="AD332" s="13">
        <v>0</v>
      </c>
      <c r="AE332" s="13">
        <v>12</v>
      </c>
      <c r="AF332" s="115">
        <v>0</v>
      </c>
      <c r="AG332" s="13">
        <v>0</v>
      </c>
      <c r="AH332" s="13">
        <v>0</v>
      </c>
      <c r="AI332" s="115">
        <v>3</v>
      </c>
      <c r="AJ332" s="115">
        <v>3</v>
      </c>
      <c r="AK332" s="115">
        <v>0</v>
      </c>
    </row>
    <row r="333" spans="1:37" ht="13.5" thickBot="1" x14ac:dyDescent="0.25">
      <c r="A333" s="21" t="str">
        <f>VLOOKUP(B333,'Analyse gebruik'!P$4:P$593,1,FALSE)</f>
        <v>TK-K</v>
      </c>
      <c r="B333" s="1" t="s">
        <v>239</v>
      </c>
      <c r="C333" s="13">
        <v>102</v>
      </c>
      <c r="D333" s="13">
        <v>1</v>
      </c>
      <c r="E333" s="13">
        <v>101</v>
      </c>
      <c r="F333" s="13">
        <v>7</v>
      </c>
      <c r="G333" s="13">
        <v>6</v>
      </c>
      <c r="H333" s="115">
        <v>11</v>
      </c>
      <c r="I333" s="115">
        <v>0</v>
      </c>
      <c r="J333" s="115">
        <v>11</v>
      </c>
      <c r="K333" s="115">
        <v>9</v>
      </c>
      <c r="L333" s="115">
        <v>0</v>
      </c>
      <c r="M333" s="115">
        <v>9</v>
      </c>
      <c r="N333" s="115"/>
      <c r="O333" s="115"/>
      <c r="P333" s="115"/>
      <c r="Q333" s="115">
        <v>35</v>
      </c>
      <c r="R333" s="115">
        <v>0</v>
      </c>
      <c r="S333" s="115">
        <v>35</v>
      </c>
      <c r="T333" s="115">
        <v>15</v>
      </c>
      <c r="U333" s="115">
        <v>0</v>
      </c>
      <c r="V333" s="115">
        <v>15</v>
      </c>
      <c r="W333" s="115"/>
      <c r="X333" s="115"/>
      <c r="Y333" s="115"/>
      <c r="Z333" s="115">
        <v>0</v>
      </c>
      <c r="AA333" s="115">
        <v>0</v>
      </c>
      <c r="AB333" s="115">
        <v>0</v>
      </c>
      <c r="AC333" s="115">
        <v>23</v>
      </c>
      <c r="AD333" s="115">
        <v>0</v>
      </c>
      <c r="AE333" s="115">
        <v>23</v>
      </c>
      <c r="AF333" s="115">
        <v>9</v>
      </c>
      <c r="AG333" s="13">
        <v>1</v>
      </c>
      <c r="AH333" s="13">
        <v>8</v>
      </c>
      <c r="AI333" s="115"/>
      <c r="AJ333" s="115"/>
      <c r="AK333" s="115"/>
    </row>
    <row r="334" spans="1:37" ht="13.5" thickBot="1" x14ac:dyDescent="0.25">
      <c r="A334" s="21" t="str">
        <f>VLOOKUP(B334,'Analyse gebruik'!P$4:P$593,1,FALSE)</f>
        <v>TL-HC</v>
      </c>
      <c r="B334" s="1" t="s">
        <v>1262</v>
      </c>
      <c r="C334" s="13">
        <v>0</v>
      </c>
      <c r="D334" s="13">
        <v>0</v>
      </c>
      <c r="E334" s="13">
        <v>0</v>
      </c>
      <c r="F334" s="13">
        <v>5</v>
      </c>
      <c r="G334" s="13">
        <v>0</v>
      </c>
      <c r="H334" s="115">
        <v>0</v>
      </c>
      <c r="I334" s="115">
        <v>0</v>
      </c>
      <c r="J334" s="115">
        <v>0</v>
      </c>
      <c r="K334" s="115"/>
      <c r="L334" s="115"/>
      <c r="M334" s="115"/>
      <c r="N334" s="115"/>
      <c r="O334" s="115"/>
      <c r="P334" s="115"/>
      <c r="Q334" s="115"/>
      <c r="R334" s="115"/>
      <c r="S334" s="115"/>
      <c r="T334" s="115">
        <v>0</v>
      </c>
      <c r="U334" s="115">
        <v>0</v>
      </c>
      <c r="V334" s="115">
        <v>0</v>
      </c>
      <c r="W334" s="115"/>
      <c r="X334" s="115"/>
      <c r="Y334" s="115"/>
      <c r="Z334" s="115">
        <v>0</v>
      </c>
      <c r="AA334" s="115">
        <v>0</v>
      </c>
      <c r="AB334" s="115">
        <v>0</v>
      </c>
      <c r="AC334" s="115">
        <v>0</v>
      </c>
      <c r="AD334" s="13">
        <v>0</v>
      </c>
      <c r="AE334" s="13">
        <v>0</v>
      </c>
      <c r="AF334" s="115">
        <v>0</v>
      </c>
      <c r="AG334" s="13">
        <v>0</v>
      </c>
      <c r="AH334" s="13">
        <v>0</v>
      </c>
      <c r="AI334" s="115"/>
      <c r="AJ334" s="115"/>
      <c r="AK334" s="115"/>
    </row>
    <row r="335" spans="1:37" ht="13.5" thickBot="1" x14ac:dyDescent="0.25">
      <c r="A335" s="21" t="str">
        <f>VLOOKUP(B335,'Analyse gebruik'!P$4:P$593,1,FALSE)</f>
        <v>TL-QRT</v>
      </c>
      <c r="B335" s="1" t="s">
        <v>1756</v>
      </c>
      <c r="C335" s="13">
        <v>13</v>
      </c>
      <c r="D335" s="13">
        <v>4</v>
      </c>
      <c r="E335" s="13">
        <v>9</v>
      </c>
      <c r="F335" s="13">
        <v>6</v>
      </c>
      <c r="G335" s="13">
        <v>2</v>
      </c>
      <c r="H335" s="115">
        <v>0</v>
      </c>
      <c r="I335" s="115">
        <v>0</v>
      </c>
      <c r="J335" s="115">
        <v>0</v>
      </c>
      <c r="K335" s="115"/>
      <c r="L335" s="115"/>
      <c r="M335" s="115"/>
      <c r="N335" s="115"/>
      <c r="O335" s="115"/>
      <c r="P335" s="115"/>
      <c r="Q335" s="115">
        <v>4</v>
      </c>
      <c r="R335" s="115">
        <v>4</v>
      </c>
      <c r="S335" s="115">
        <v>0</v>
      </c>
      <c r="T335" s="115">
        <v>0</v>
      </c>
      <c r="U335" s="13">
        <v>0</v>
      </c>
      <c r="V335" s="13">
        <v>0</v>
      </c>
      <c r="W335" s="115"/>
      <c r="X335" s="115"/>
      <c r="Y335" s="115"/>
      <c r="Z335" s="115">
        <v>0</v>
      </c>
      <c r="AA335" s="115">
        <v>0</v>
      </c>
      <c r="AB335" s="115">
        <v>0</v>
      </c>
      <c r="AC335" s="115">
        <v>0</v>
      </c>
      <c r="AD335" s="13">
        <v>0</v>
      </c>
      <c r="AE335" s="13">
        <v>0</v>
      </c>
      <c r="AF335" s="115">
        <v>9</v>
      </c>
      <c r="AG335" s="115">
        <v>0</v>
      </c>
      <c r="AH335" s="115">
        <v>9</v>
      </c>
      <c r="AI335" s="115"/>
      <c r="AJ335" s="13"/>
      <c r="AK335" s="13"/>
    </row>
    <row r="336" spans="1:37" ht="13.5" thickBot="1" x14ac:dyDescent="0.25">
      <c r="A336" s="21" t="str">
        <f>VLOOKUP(B336,'Analyse gebruik'!P$4:P$593,1,FALSE)</f>
        <v>TL-RH</v>
      </c>
      <c r="B336" s="1" t="s">
        <v>1758</v>
      </c>
      <c r="C336" s="13">
        <v>25</v>
      </c>
      <c r="D336" s="13">
        <v>0</v>
      </c>
      <c r="E336" s="13">
        <v>25</v>
      </c>
      <c r="F336" s="13">
        <v>6</v>
      </c>
      <c r="G336" s="13">
        <v>2</v>
      </c>
      <c r="H336" s="13">
        <v>0</v>
      </c>
      <c r="I336" s="13">
        <v>0</v>
      </c>
      <c r="J336" s="13">
        <v>0</v>
      </c>
      <c r="K336" s="13"/>
      <c r="L336" s="115"/>
      <c r="M336" s="115"/>
      <c r="N336" s="13"/>
      <c r="O336" s="115"/>
      <c r="P336" s="115"/>
      <c r="Q336" s="13">
        <v>4</v>
      </c>
      <c r="R336" s="115">
        <v>0</v>
      </c>
      <c r="S336" s="115">
        <v>4</v>
      </c>
      <c r="T336" s="13">
        <v>0</v>
      </c>
      <c r="U336" s="13">
        <v>0</v>
      </c>
      <c r="V336" s="13">
        <v>0</v>
      </c>
      <c r="W336" s="13"/>
      <c r="X336" s="115"/>
      <c r="Y336" s="115"/>
      <c r="Z336" s="13">
        <v>0</v>
      </c>
      <c r="AA336" s="115">
        <v>0</v>
      </c>
      <c r="AB336" s="115">
        <v>0</v>
      </c>
      <c r="AC336" s="13">
        <v>0</v>
      </c>
      <c r="AD336" s="13">
        <v>0</v>
      </c>
      <c r="AE336" s="13">
        <v>0</v>
      </c>
      <c r="AF336" s="13">
        <v>21</v>
      </c>
      <c r="AG336" s="115">
        <v>0</v>
      </c>
      <c r="AH336" s="115">
        <v>21</v>
      </c>
      <c r="AI336" s="13"/>
      <c r="AJ336" s="13"/>
      <c r="AK336" s="13"/>
    </row>
    <row r="337" spans="1:37" ht="13.5" thickBot="1" x14ac:dyDescent="0.25">
      <c r="A337" s="21" t="str">
        <f>VLOOKUP(B337,'Analyse gebruik'!P$4:P$593,1,FALSE)</f>
        <v>TL-STH</v>
      </c>
      <c r="B337" s="1" t="s">
        <v>846</v>
      </c>
      <c r="C337" s="13">
        <v>12</v>
      </c>
      <c r="D337" s="13">
        <v>1</v>
      </c>
      <c r="E337" s="13">
        <v>11</v>
      </c>
      <c r="F337" s="13">
        <v>5</v>
      </c>
      <c r="G337" s="13">
        <v>1</v>
      </c>
      <c r="H337" s="13">
        <v>0</v>
      </c>
      <c r="I337" s="13">
        <v>0</v>
      </c>
      <c r="J337" s="13">
        <v>0</v>
      </c>
      <c r="K337" s="13"/>
      <c r="L337" s="115"/>
      <c r="M337" s="115"/>
      <c r="N337" s="13"/>
      <c r="O337" s="115"/>
      <c r="P337" s="115"/>
      <c r="Q337" s="13"/>
      <c r="R337" s="13"/>
      <c r="S337" s="13"/>
      <c r="T337" s="13">
        <v>0</v>
      </c>
      <c r="U337" s="13">
        <v>0</v>
      </c>
      <c r="V337" s="13">
        <v>0</v>
      </c>
      <c r="W337" s="13"/>
      <c r="X337" s="115"/>
      <c r="Y337" s="115"/>
      <c r="Z337" s="13">
        <v>0</v>
      </c>
      <c r="AA337" s="115">
        <v>0</v>
      </c>
      <c r="AB337" s="115">
        <v>0</v>
      </c>
      <c r="AC337" s="13">
        <v>12</v>
      </c>
      <c r="AD337" s="13">
        <v>1</v>
      </c>
      <c r="AE337" s="13">
        <v>11</v>
      </c>
      <c r="AF337" s="13">
        <v>0</v>
      </c>
      <c r="AG337" s="115">
        <v>0</v>
      </c>
      <c r="AH337" s="115">
        <v>0</v>
      </c>
      <c r="AI337" s="13"/>
      <c r="AJ337" s="13"/>
      <c r="AK337" s="13"/>
    </row>
    <row r="338" spans="1:37" ht="13.5" thickBot="1" x14ac:dyDescent="0.25">
      <c r="A338" s="21" t="str">
        <f>VLOOKUP(B338,'Analyse gebruik'!P$4:P$593,1,FALSE)</f>
        <v>TL-TDV</v>
      </c>
      <c r="B338" s="1" t="s">
        <v>1762</v>
      </c>
      <c r="C338" s="13">
        <v>10</v>
      </c>
      <c r="D338" s="13">
        <v>5</v>
      </c>
      <c r="E338" s="13">
        <v>5</v>
      </c>
      <c r="F338" s="13">
        <v>6</v>
      </c>
      <c r="G338" s="13">
        <v>5</v>
      </c>
      <c r="H338" s="115">
        <v>1</v>
      </c>
      <c r="I338" s="115">
        <v>0</v>
      </c>
      <c r="J338" s="115">
        <v>1</v>
      </c>
      <c r="K338" s="115"/>
      <c r="L338" s="115"/>
      <c r="M338" s="115"/>
      <c r="N338" s="115"/>
      <c r="O338" s="115"/>
      <c r="P338" s="115"/>
      <c r="Q338" s="115">
        <v>4</v>
      </c>
      <c r="R338" s="115">
        <v>3</v>
      </c>
      <c r="S338" s="115">
        <v>1</v>
      </c>
      <c r="T338" s="115">
        <v>1</v>
      </c>
      <c r="U338" s="115">
        <v>0</v>
      </c>
      <c r="V338" s="115">
        <v>1</v>
      </c>
      <c r="W338" s="115"/>
      <c r="X338" s="115"/>
      <c r="Y338" s="115"/>
      <c r="Z338" s="115">
        <v>0</v>
      </c>
      <c r="AA338" s="115">
        <v>0</v>
      </c>
      <c r="AB338" s="115">
        <v>0</v>
      </c>
      <c r="AC338" s="115">
        <v>1</v>
      </c>
      <c r="AD338" s="13">
        <v>1</v>
      </c>
      <c r="AE338" s="13">
        <v>0</v>
      </c>
      <c r="AF338" s="115">
        <v>3</v>
      </c>
      <c r="AG338" s="13">
        <v>1</v>
      </c>
      <c r="AH338" s="13">
        <v>2</v>
      </c>
      <c r="AI338" s="115"/>
      <c r="AJ338" s="115"/>
      <c r="AK338" s="115"/>
    </row>
    <row r="339" spans="1:37" ht="13.5" thickBot="1" x14ac:dyDescent="0.25">
      <c r="A339" s="21" t="str">
        <f>VLOOKUP(B339,'Analyse gebruik'!P$4:P$593,1,FALSE)</f>
        <v>TO-MKB</v>
      </c>
      <c r="B339" s="1" t="s">
        <v>41</v>
      </c>
      <c r="C339" s="13">
        <v>19</v>
      </c>
      <c r="D339" s="13">
        <v>3</v>
      </c>
      <c r="E339" s="13">
        <v>16</v>
      </c>
      <c r="F339" s="13">
        <v>5</v>
      </c>
      <c r="G339" s="13">
        <v>3</v>
      </c>
      <c r="H339" s="115">
        <v>2</v>
      </c>
      <c r="I339" s="115">
        <v>1</v>
      </c>
      <c r="J339" s="115">
        <v>1</v>
      </c>
      <c r="K339" s="115"/>
      <c r="L339" s="115"/>
      <c r="M339" s="115"/>
      <c r="N339" s="115"/>
      <c r="O339" s="115"/>
      <c r="P339" s="115"/>
      <c r="Q339" s="115"/>
      <c r="R339" s="115"/>
      <c r="S339" s="115"/>
      <c r="T339" s="115">
        <v>4</v>
      </c>
      <c r="U339" s="115">
        <v>1</v>
      </c>
      <c r="V339" s="115">
        <v>3</v>
      </c>
      <c r="W339" s="115"/>
      <c r="X339" s="115"/>
      <c r="Y339" s="115"/>
      <c r="Z339" s="115">
        <v>0</v>
      </c>
      <c r="AA339" s="115">
        <v>0</v>
      </c>
      <c r="AB339" s="115">
        <v>0</v>
      </c>
      <c r="AC339" s="115">
        <v>0</v>
      </c>
      <c r="AD339" s="115">
        <v>0</v>
      </c>
      <c r="AE339" s="115">
        <v>0</v>
      </c>
      <c r="AF339" s="115">
        <v>13</v>
      </c>
      <c r="AG339" s="115">
        <v>1</v>
      </c>
      <c r="AH339" s="115">
        <v>12</v>
      </c>
      <c r="AI339" s="115"/>
      <c r="AJ339" s="115"/>
      <c r="AK339" s="115"/>
    </row>
    <row r="340" spans="1:37" ht="13.5" thickBot="1" x14ac:dyDescent="0.25">
      <c r="A340" s="21" t="str">
        <f>VLOOKUP(B340,'Analyse gebruik'!P$4:P$593,1,FALSE)</f>
        <v>TS</v>
      </c>
      <c r="B340" s="1" t="s">
        <v>76</v>
      </c>
      <c r="C340" s="13">
        <v>2318</v>
      </c>
      <c r="D340" s="13">
        <v>1950</v>
      </c>
      <c r="E340" s="13">
        <v>368</v>
      </c>
      <c r="F340" s="13">
        <v>10</v>
      </c>
      <c r="G340" s="13">
        <v>10</v>
      </c>
      <c r="H340" s="115">
        <v>135</v>
      </c>
      <c r="I340" s="115">
        <v>131</v>
      </c>
      <c r="J340" s="115">
        <v>4</v>
      </c>
      <c r="K340" s="115">
        <v>157</v>
      </c>
      <c r="L340" s="115">
        <v>153</v>
      </c>
      <c r="M340" s="115">
        <v>4</v>
      </c>
      <c r="N340" s="115">
        <v>146</v>
      </c>
      <c r="O340" s="115">
        <v>83</v>
      </c>
      <c r="P340" s="115">
        <v>63</v>
      </c>
      <c r="Q340" s="115">
        <v>270</v>
      </c>
      <c r="R340" s="115">
        <v>248</v>
      </c>
      <c r="S340" s="115">
        <v>22</v>
      </c>
      <c r="T340" s="115">
        <v>202</v>
      </c>
      <c r="U340" s="115">
        <v>184</v>
      </c>
      <c r="V340" s="115">
        <v>18</v>
      </c>
      <c r="W340" s="115">
        <v>233</v>
      </c>
      <c r="X340" s="115">
        <v>213</v>
      </c>
      <c r="Y340" s="115">
        <v>20</v>
      </c>
      <c r="Z340" s="115">
        <v>226</v>
      </c>
      <c r="AA340" s="115">
        <v>142</v>
      </c>
      <c r="AB340" s="115">
        <v>84</v>
      </c>
      <c r="AC340" s="115">
        <v>466</v>
      </c>
      <c r="AD340" s="115">
        <v>380</v>
      </c>
      <c r="AE340" s="115">
        <v>86</v>
      </c>
      <c r="AF340" s="115">
        <v>218</v>
      </c>
      <c r="AG340" s="13">
        <v>203</v>
      </c>
      <c r="AH340" s="13">
        <v>15</v>
      </c>
      <c r="AI340" s="115">
        <v>265</v>
      </c>
      <c r="AJ340" s="115">
        <v>213</v>
      </c>
      <c r="AK340" s="115">
        <v>52</v>
      </c>
    </row>
    <row r="341" spans="1:37" ht="13.5" thickBot="1" x14ac:dyDescent="0.25">
      <c r="A341" s="21" t="str">
        <f>VLOOKUP(B341,'Analyse gebruik'!P$4:P$593,1,FALSE)</f>
        <v>TS-4</v>
      </c>
      <c r="B341" s="1" t="s">
        <v>77</v>
      </c>
      <c r="C341" s="13">
        <v>349</v>
      </c>
      <c r="D341" s="13">
        <v>0</v>
      </c>
      <c r="E341" s="13">
        <v>349</v>
      </c>
      <c r="F341" s="13">
        <v>7</v>
      </c>
      <c r="G341" s="13">
        <v>5</v>
      </c>
      <c r="H341" s="13">
        <v>0</v>
      </c>
      <c r="I341" s="13">
        <v>0</v>
      </c>
      <c r="J341" s="13">
        <v>0</v>
      </c>
      <c r="K341" s="13"/>
      <c r="L341" s="115"/>
      <c r="M341" s="115"/>
      <c r="N341" s="13">
        <v>49</v>
      </c>
      <c r="O341" s="115">
        <v>0</v>
      </c>
      <c r="P341" s="115">
        <v>49</v>
      </c>
      <c r="Q341" s="13"/>
      <c r="R341" s="13"/>
      <c r="S341" s="13"/>
      <c r="T341" s="13">
        <v>0</v>
      </c>
      <c r="U341" s="13">
        <v>0</v>
      </c>
      <c r="V341" s="13">
        <v>0</v>
      </c>
      <c r="W341" s="13"/>
      <c r="X341" s="115"/>
      <c r="Y341" s="115"/>
      <c r="Z341" s="13">
        <v>133</v>
      </c>
      <c r="AA341" s="115">
        <v>0</v>
      </c>
      <c r="AB341" s="115">
        <v>133</v>
      </c>
      <c r="AC341" s="13">
        <v>42</v>
      </c>
      <c r="AD341" s="13">
        <v>0</v>
      </c>
      <c r="AE341" s="13">
        <v>42</v>
      </c>
      <c r="AF341" s="13">
        <v>20</v>
      </c>
      <c r="AG341" s="115">
        <v>0</v>
      </c>
      <c r="AH341" s="115">
        <v>20</v>
      </c>
      <c r="AI341" s="13">
        <v>105</v>
      </c>
      <c r="AJ341" s="13">
        <v>0</v>
      </c>
      <c r="AK341" s="13">
        <v>105</v>
      </c>
    </row>
    <row r="342" spans="1:37" ht="13.5" thickBot="1" x14ac:dyDescent="0.25">
      <c r="A342" s="21" t="str">
        <f>VLOOKUP(B342,'Analyse gebruik'!P$4:P$593,1,FALSE)</f>
        <v>TS-BB</v>
      </c>
      <c r="B342" s="1" t="s">
        <v>382</v>
      </c>
      <c r="C342" s="13">
        <v>33</v>
      </c>
      <c r="D342" s="13">
        <v>29</v>
      </c>
      <c r="E342" s="13">
        <v>4</v>
      </c>
      <c r="F342" s="13">
        <v>9</v>
      </c>
      <c r="G342" s="13">
        <v>7</v>
      </c>
      <c r="H342" s="115">
        <v>0</v>
      </c>
      <c r="I342" s="115">
        <v>0</v>
      </c>
      <c r="J342" s="115">
        <v>0</v>
      </c>
      <c r="K342" s="115">
        <v>7</v>
      </c>
      <c r="L342" s="115">
        <v>7</v>
      </c>
      <c r="M342" s="115">
        <v>0</v>
      </c>
      <c r="N342" s="115"/>
      <c r="O342" s="115"/>
      <c r="P342" s="115"/>
      <c r="Q342" s="115">
        <v>1</v>
      </c>
      <c r="R342" s="13">
        <v>1</v>
      </c>
      <c r="S342" s="13">
        <v>0</v>
      </c>
      <c r="T342" s="115">
        <v>9</v>
      </c>
      <c r="U342" s="13">
        <v>5</v>
      </c>
      <c r="V342" s="13">
        <v>4</v>
      </c>
      <c r="W342" s="115">
        <v>6</v>
      </c>
      <c r="X342" s="115">
        <v>6</v>
      </c>
      <c r="Y342" s="115">
        <v>0</v>
      </c>
      <c r="Z342" s="115">
        <v>0</v>
      </c>
      <c r="AA342" s="115">
        <v>0</v>
      </c>
      <c r="AB342" s="115">
        <v>0</v>
      </c>
      <c r="AC342" s="115">
        <v>2</v>
      </c>
      <c r="AD342" s="13">
        <v>2</v>
      </c>
      <c r="AE342" s="13">
        <v>0</v>
      </c>
      <c r="AF342" s="115">
        <v>5</v>
      </c>
      <c r="AG342" s="115">
        <v>5</v>
      </c>
      <c r="AH342" s="115">
        <v>0</v>
      </c>
      <c r="AI342" s="115">
        <v>3</v>
      </c>
      <c r="AJ342" s="13">
        <v>3</v>
      </c>
      <c r="AK342" s="13">
        <v>0</v>
      </c>
    </row>
    <row r="343" spans="1:37" ht="13.5" thickBot="1" x14ac:dyDescent="0.25">
      <c r="A343" s="21" t="str">
        <f>VLOOKUP(B343,'Analyse gebruik'!P$4:P$593,1,FALSE)</f>
        <v>TS-BO</v>
      </c>
      <c r="B343" s="1" t="s">
        <v>160</v>
      </c>
      <c r="C343" s="13">
        <v>350</v>
      </c>
      <c r="D343" s="13">
        <v>0</v>
      </c>
      <c r="E343" s="13">
        <v>350</v>
      </c>
      <c r="F343" s="13">
        <v>9</v>
      </c>
      <c r="G343" s="13">
        <v>9</v>
      </c>
      <c r="H343" s="115">
        <v>37</v>
      </c>
      <c r="I343" s="115">
        <v>0</v>
      </c>
      <c r="J343" s="115">
        <v>37</v>
      </c>
      <c r="K343" s="115"/>
      <c r="L343" s="115"/>
      <c r="M343" s="115"/>
      <c r="N343" s="115">
        <v>19</v>
      </c>
      <c r="O343" s="115">
        <v>0</v>
      </c>
      <c r="P343" s="115">
        <v>19</v>
      </c>
      <c r="Q343" s="115">
        <v>135</v>
      </c>
      <c r="R343" s="115">
        <v>0</v>
      </c>
      <c r="S343" s="115">
        <v>135</v>
      </c>
      <c r="T343" s="115">
        <v>33</v>
      </c>
      <c r="U343" s="115">
        <v>0</v>
      </c>
      <c r="V343" s="115">
        <v>33</v>
      </c>
      <c r="W343" s="115">
        <v>17</v>
      </c>
      <c r="X343" s="115">
        <v>0</v>
      </c>
      <c r="Y343" s="115">
        <v>17</v>
      </c>
      <c r="Z343" s="115">
        <v>13</v>
      </c>
      <c r="AA343" s="115">
        <v>0</v>
      </c>
      <c r="AB343" s="115">
        <v>13</v>
      </c>
      <c r="AC343" s="115">
        <v>62</v>
      </c>
      <c r="AD343" s="13">
        <v>0</v>
      </c>
      <c r="AE343" s="13">
        <v>62</v>
      </c>
      <c r="AF343" s="115">
        <v>20</v>
      </c>
      <c r="AG343" s="115">
        <v>0</v>
      </c>
      <c r="AH343" s="115">
        <v>20</v>
      </c>
      <c r="AI343" s="115">
        <v>14</v>
      </c>
      <c r="AJ343" s="115">
        <v>0</v>
      </c>
      <c r="AK343" s="115">
        <v>14</v>
      </c>
    </row>
    <row r="344" spans="1:37" ht="13.5" thickBot="1" x14ac:dyDescent="0.25">
      <c r="A344" s="21" t="str">
        <f>VLOOKUP(B344,'Analyse gebruik'!P$4:P$593,1,FALSE)</f>
        <v>TS-DF</v>
      </c>
      <c r="B344" s="1" t="s">
        <v>376</v>
      </c>
      <c r="C344" s="13">
        <v>8</v>
      </c>
      <c r="D344" s="13">
        <v>8</v>
      </c>
      <c r="E344" s="13">
        <v>0</v>
      </c>
      <c r="F344" s="13">
        <v>6</v>
      </c>
      <c r="G344" s="13">
        <v>3</v>
      </c>
      <c r="H344" s="115">
        <v>0</v>
      </c>
      <c r="I344" s="115">
        <v>0</v>
      </c>
      <c r="J344" s="115">
        <v>0</v>
      </c>
      <c r="K344" s="115"/>
      <c r="L344" s="115"/>
      <c r="M344" s="115"/>
      <c r="N344" s="115"/>
      <c r="O344" s="115"/>
      <c r="P344" s="115"/>
      <c r="Q344" s="115"/>
      <c r="R344" s="115"/>
      <c r="S344" s="115"/>
      <c r="T344" s="115">
        <v>4</v>
      </c>
      <c r="U344" s="115">
        <v>4</v>
      </c>
      <c r="V344" s="115">
        <v>0</v>
      </c>
      <c r="W344" s="115"/>
      <c r="X344" s="115"/>
      <c r="Y344" s="115"/>
      <c r="Z344" s="115">
        <v>2</v>
      </c>
      <c r="AA344" s="115">
        <v>2</v>
      </c>
      <c r="AB344" s="115">
        <v>0</v>
      </c>
      <c r="AC344" s="115">
        <v>0</v>
      </c>
      <c r="AD344" s="13">
        <v>0</v>
      </c>
      <c r="AE344" s="13">
        <v>0</v>
      </c>
      <c r="AF344" s="115">
        <v>0</v>
      </c>
      <c r="AG344" s="13">
        <v>0</v>
      </c>
      <c r="AH344" s="13">
        <v>0</v>
      </c>
      <c r="AI344" s="115">
        <v>2</v>
      </c>
      <c r="AJ344" s="115">
        <v>2</v>
      </c>
      <c r="AK344" s="115">
        <v>0</v>
      </c>
    </row>
    <row r="345" spans="1:37" ht="13.5" thickBot="1" x14ac:dyDescent="0.25">
      <c r="A345" s="21" t="str">
        <f>VLOOKUP(B345,'Analyse gebruik'!P$4:P$593,1,FALSE)</f>
        <v>TS-GO</v>
      </c>
      <c r="B345" s="1" t="s">
        <v>162</v>
      </c>
      <c r="C345" s="13">
        <v>95</v>
      </c>
      <c r="D345" s="13">
        <v>0</v>
      </c>
      <c r="E345" s="13">
        <v>95</v>
      </c>
      <c r="F345" s="13">
        <v>7</v>
      </c>
      <c r="G345" s="13">
        <v>7</v>
      </c>
      <c r="H345" s="115">
        <v>11</v>
      </c>
      <c r="I345" s="115">
        <v>0</v>
      </c>
      <c r="J345" s="115">
        <v>11</v>
      </c>
      <c r="K345" s="115"/>
      <c r="L345" s="115"/>
      <c r="M345" s="115"/>
      <c r="N345" s="115"/>
      <c r="O345" s="115"/>
      <c r="P345" s="115"/>
      <c r="Q345" s="115"/>
      <c r="R345" s="115"/>
      <c r="S345" s="115"/>
      <c r="T345" s="115">
        <v>28</v>
      </c>
      <c r="U345" s="13">
        <v>0</v>
      </c>
      <c r="V345" s="13">
        <v>28</v>
      </c>
      <c r="W345" s="115">
        <v>26</v>
      </c>
      <c r="X345" s="115">
        <v>0</v>
      </c>
      <c r="Y345" s="115">
        <v>26</v>
      </c>
      <c r="Z345" s="115">
        <v>1</v>
      </c>
      <c r="AA345" s="115">
        <v>0</v>
      </c>
      <c r="AB345" s="115">
        <v>1</v>
      </c>
      <c r="AC345" s="115">
        <v>18</v>
      </c>
      <c r="AD345" s="13">
        <v>0</v>
      </c>
      <c r="AE345" s="13">
        <v>18</v>
      </c>
      <c r="AF345" s="115">
        <v>10</v>
      </c>
      <c r="AG345" s="115">
        <v>0</v>
      </c>
      <c r="AH345" s="115">
        <v>10</v>
      </c>
      <c r="AI345" s="115">
        <v>1</v>
      </c>
      <c r="AJ345" s="13">
        <v>0</v>
      </c>
      <c r="AK345" s="13">
        <v>1</v>
      </c>
    </row>
    <row r="346" spans="1:37" ht="13.5" thickBot="1" x14ac:dyDescent="0.25">
      <c r="A346" s="21" t="str">
        <f>VLOOKUP(B346,'Analyse gebruik'!P$4:P$593,1,FALSE)</f>
        <v>TS-IB</v>
      </c>
      <c r="B346" s="1" t="s">
        <v>130</v>
      </c>
      <c r="C346" s="13">
        <v>24</v>
      </c>
      <c r="D346" s="13">
        <v>12</v>
      </c>
      <c r="E346" s="13">
        <v>12</v>
      </c>
      <c r="F346" s="13">
        <v>7</v>
      </c>
      <c r="G346" s="13">
        <v>3</v>
      </c>
      <c r="H346" s="13">
        <v>0</v>
      </c>
      <c r="I346" s="13">
        <v>0</v>
      </c>
      <c r="J346" s="13">
        <v>0</v>
      </c>
      <c r="K346" s="13">
        <v>6</v>
      </c>
      <c r="L346" s="115">
        <v>3</v>
      </c>
      <c r="M346" s="115">
        <v>3</v>
      </c>
      <c r="N346" s="13"/>
      <c r="O346" s="115"/>
      <c r="P346" s="115"/>
      <c r="Q346" s="13"/>
      <c r="R346" s="115"/>
      <c r="S346" s="115"/>
      <c r="T346" s="13">
        <v>0</v>
      </c>
      <c r="U346" s="13">
        <v>0</v>
      </c>
      <c r="V346" s="13">
        <v>0</v>
      </c>
      <c r="W346" s="13"/>
      <c r="X346" s="115"/>
      <c r="Y346" s="115"/>
      <c r="Z346" s="13">
        <v>0</v>
      </c>
      <c r="AA346" s="115">
        <v>0</v>
      </c>
      <c r="AB346" s="115">
        <v>0</v>
      </c>
      <c r="AC346" s="13">
        <v>0</v>
      </c>
      <c r="AD346" s="13">
        <v>0</v>
      </c>
      <c r="AE346" s="13">
        <v>0</v>
      </c>
      <c r="AF346" s="13">
        <v>14</v>
      </c>
      <c r="AG346" s="115">
        <v>9</v>
      </c>
      <c r="AH346" s="115">
        <v>5</v>
      </c>
      <c r="AI346" s="13">
        <v>4</v>
      </c>
      <c r="AJ346" s="115">
        <v>0</v>
      </c>
      <c r="AK346" s="115">
        <v>4</v>
      </c>
    </row>
    <row r="347" spans="1:37" ht="13.5" thickBot="1" x14ac:dyDescent="0.25">
      <c r="A347" s="21" t="str">
        <f>VLOOKUP(B347,'Analyse gebruik'!P$4:P$593,1,FALSE)</f>
        <v>TS-NA</v>
      </c>
      <c r="B347" s="1" t="s">
        <v>986</v>
      </c>
      <c r="C347" s="13">
        <v>343</v>
      </c>
      <c r="D347" s="13">
        <v>0</v>
      </c>
      <c r="E347" s="13">
        <v>343</v>
      </c>
      <c r="F347" s="13">
        <v>5</v>
      </c>
      <c r="G347" s="13">
        <v>3</v>
      </c>
      <c r="H347" s="115">
        <v>0</v>
      </c>
      <c r="I347" s="115">
        <v>0</v>
      </c>
      <c r="J347" s="115">
        <v>0</v>
      </c>
      <c r="K347" s="115"/>
      <c r="L347" s="115"/>
      <c r="M347" s="115"/>
      <c r="N347" s="115"/>
      <c r="O347" s="115"/>
      <c r="P347" s="115"/>
      <c r="Q347" s="115"/>
      <c r="R347" s="115"/>
      <c r="S347" s="115"/>
      <c r="T347" s="115">
        <v>0</v>
      </c>
      <c r="U347" s="115">
        <v>0</v>
      </c>
      <c r="V347" s="115">
        <v>0</v>
      </c>
      <c r="W347" s="115"/>
      <c r="X347" s="115"/>
      <c r="Y347" s="115"/>
      <c r="Z347" s="115">
        <v>24</v>
      </c>
      <c r="AA347" s="115">
        <v>0</v>
      </c>
      <c r="AB347" s="115">
        <v>24</v>
      </c>
      <c r="AC347" s="115">
        <v>309</v>
      </c>
      <c r="AD347" s="115">
        <v>0</v>
      </c>
      <c r="AE347" s="115">
        <v>309</v>
      </c>
      <c r="AF347" s="115">
        <v>10</v>
      </c>
      <c r="AG347" s="13">
        <v>0</v>
      </c>
      <c r="AH347" s="13">
        <v>10</v>
      </c>
      <c r="AI347" s="115"/>
      <c r="AJ347" s="115"/>
      <c r="AK347" s="115"/>
    </row>
    <row r="348" spans="1:37" ht="13.5" thickBot="1" x14ac:dyDescent="0.25">
      <c r="A348" s="21" t="str">
        <f>VLOOKUP(B348,'Analyse gebruik'!P$4:P$593,1,FALSE)</f>
        <v>TS-NB</v>
      </c>
      <c r="B348" s="1" t="s">
        <v>88</v>
      </c>
      <c r="C348" s="13">
        <v>174</v>
      </c>
      <c r="D348" s="13">
        <v>0</v>
      </c>
      <c r="E348" s="13">
        <v>174</v>
      </c>
      <c r="F348" s="13">
        <v>7</v>
      </c>
      <c r="G348" s="13">
        <v>5</v>
      </c>
      <c r="H348" s="115">
        <v>0</v>
      </c>
      <c r="I348" s="115">
        <v>0</v>
      </c>
      <c r="J348" s="115">
        <v>0</v>
      </c>
      <c r="K348" s="115">
        <v>11</v>
      </c>
      <c r="L348" s="115">
        <v>0</v>
      </c>
      <c r="M348" s="115">
        <v>11</v>
      </c>
      <c r="N348" s="115"/>
      <c r="O348" s="115"/>
      <c r="P348" s="115"/>
      <c r="Q348" s="115"/>
      <c r="R348" s="115"/>
      <c r="S348" s="115"/>
      <c r="T348" s="115">
        <v>0</v>
      </c>
      <c r="U348" s="115">
        <v>0</v>
      </c>
      <c r="V348" s="115">
        <v>0</v>
      </c>
      <c r="W348" s="115"/>
      <c r="X348" s="115"/>
      <c r="Y348" s="115"/>
      <c r="Z348" s="115">
        <v>65</v>
      </c>
      <c r="AA348" s="115">
        <v>0</v>
      </c>
      <c r="AB348" s="115">
        <v>65</v>
      </c>
      <c r="AC348" s="115">
        <v>6</v>
      </c>
      <c r="AD348" s="115">
        <v>0</v>
      </c>
      <c r="AE348" s="115">
        <v>6</v>
      </c>
      <c r="AF348" s="115">
        <v>26</v>
      </c>
      <c r="AG348" s="13">
        <v>0</v>
      </c>
      <c r="AH348" s="13">
        <v>26</v>
      </c>
      <c r="AI348" s="115">
        <v>66</v>
      </c>
      <c r="AJ348" s="115">
        <v>0</v>
      </c>
      <c r="AK348" s="115">
        <v>66</v>
      </c>
    </row>
    <row r="349" spans="1:37" ht="13.5" thickBot="1" x14ac:dyDescent="0.25">
      <c r="A349" s="21" t="str">
        <f>VLOOKUP(B349,'Analyse gebruik'!P$4:P$593,1,FALSE)</f>
        <v>TS-NO</v>
      </c>
      <c r="B349" s="1" t="s">
        <v>280</v>
      </c>
      <c r="C349" s="13">
        <v>2187</v>
      </c>
      <c r="D349" s="13">
        <v>0</v>
      </c>
      <c r="E349" s="13">
        <v>2187</v>
      </c>
      <c r="F349" s="13">
        <v>10</v>
      </c>
      <c r="G349" s="13">
        <v>10</v>
      </c>
      <c r="H349" s="115">
        <v>129</v>
      </c>
      <c r="I349" s="115">
        <v>0</v>
      </c>
      <c r="J349" s="115">
        <v>129</v>
      </c>
      <c r="K349" s="115">
        <v>156</v>
      </c>
      <c r="L349" s="115">
        <v>0</v>
      </c>
      <c r="M349" s="115">
        <v>156</v>
      </c>
      <c r="N349" s="115">
        <v>135</v>
      </c>
      <c r="O349" s="115">
        <v>0</v>
      </c>
      <c r="P349" s="115">
        <v>135</v>
      </c>
      <c r="Q349" s="115">
        <v>262</v>
      </c>
      <c r="R349" s="115">
        <v>0</v>
      </c>
      <c r="S349" s="115">
        <v>262</v>
      </c>
      <c r="T349" s="115">
        <v>196</v>
      </c>
      <c r="U349" s="13">
        <v>0</v>
      </c>
      <c r="V349" s="13">
        <v>196</v>
      </c>
      <c r="W349" s="115">
        <v>219</v>
      </c>
      <c r="X349" s="115">
        <v>0</v>
      </c>
      <c r="Y349" s="115">
        <v>219</v>
      </c>
      <c r="Z349" s="115">
        <v>197</v>
      </c>
      <c r="AA349" s="115">
        <v>0</v>
      </c>
      <c r="AB349" s="115">
        <v>197</v>
      </c>
      <c r="AC349" s="115">
        <v>438</v>
      </c>
      <c r="AD349" s="13">
        <v>0</v>
      </c>
      <c r="AE349" s="13">
        <v>438</v>
      </c>
      <c r="AF349" s="115">
        <v>217</v>
      </c>
      <c r="AG349" s="13">
        <v>0</v>
      </c>
      <c r="AH349" s="13">
        <v>217</v>
      </c>
      <c r="AI349" s="115">
        <v>238</v>
      </c>
      <c r="AJ349" s="115">
        <v>0</v>
      </c>
      <c r="AK349" s="115">
        <v>238</v>
      </c>
    </row>
    <row r="350" spans="1:37" ht="13.5" thickBot="1" x14ac:dyDescent="0.25">
      <c r="A350" s="21" t="str">
        <f>VLOOKUP(B350,'Analyse gebruik'!P$4:P$593,1,FALSE)</f>
        <v>TS-OPS</v>
      </c>
      <c r="B350" s="1" t="s">
        <v>82</v>
      </c>
      <c r="C350" s="13">
        <v>2043</v>
      </c>
      <c r="D350" s="13">
        <v>0</v>
      </c>
      <c r="E350" s="13">
        <v>2043</v>
      </c>
      <c r="F350" s="13">
        <v>10</v>
      </c>
      <c r="G350" s="13">
        <v>10</v>
      </c>
      <c r="H350" s="115">
        <v>125</v>
      </c>
      <c r="I350" s="115">
        <v>0</v>
      </c>
      <c r="J350" s="115">
        <v>125</v>
      </c>
      <c r="K350" s="115">
        <v>157</v>
      </c>
      <c r="L350" s="115">
        <v>0</v>
      </c>
      <c r="M350" s="115">
        <v>157</v>
      </c>
      <c r="N350" s="115">
        <v>132</v>
      </c>
      <c r="O350" s="115">
        <v>0</v>
      </c>
      <c r="P350" s="115">
        <v>132</v>
      </c>
      <c r="Q350" s="115">
        <v>259</v>
      </c>
      <c r="R350" s="115">
        <v>0</v>
      </c>
      <c r="S350" s="115">
        <v>259</v>
      </c>
      <c r="T350" s="115">
        <v>189</v>
      </c>
      <c r="U350" s="115">
        <v>0</v>
      </c>
      <c r="V350" s="115">
        <v>189</v>
      </c>
      <c r="W350" s="115">
        <v>83</v>
      </c>
      <c r="X350" s="115">
        <v>0</v>
      </c>
      <c r="Y350" s="115">
        <v>83</v>
      </c>
      <c r="Z350" s="115">
        <v>195</v>
      </c>
      <c r="AA350" s="115">
        <v>0</v>
      </c>
      <c r="AB350" s="115">
        <v>195</v>
      </c>
      <c r="AC350" s="115">
        <v>451</v>
      </c>
      <c r="AD350" s="13">
        <v>0</v>
      </c>
      <c r="AE350" s="13">
        <v>451</v>
      </c>
      <c r="AF350" s="115">
        <v>216</v>
      </c>
      <c r="AG350" s="13">
        <v>0</v>
      </c>
      <c r="AH350" s="13">
        <v>216</v>
      </c>
      <c r="AI350" s="115">
        <v>236</v>
      </c>
      <c r="AJ350" s="115">
        <v>0</v>
      </c>
      <c r="AK350" s="115">
        <v>236</v>
      </c>
    </row>
    <row r="351" spans="1:37" ht="13.5" thickBot="1" x14ac:dyDescent="0.25">
      <c r="A351" s="21" t="str">
        <f>VLOOKUP(B351,'Analyse gebruik'!P$4:P$593,1,FALSE)</f>
        <v>TS-PLB</v>
      </c>
      <c r="B351" s="1" t="s">
        <v>301</v>
      </c>
      <c r="C351" s="13">
        <v>1710</v>
      </c>
      <c r="D351" s="13">
        <v>0</v>
      </c>
      <c r="E351" s="13">
        <v>1710</v>
      </c>
      <c r="F351" s="13">
        <v>10</v>
      </c>
      <c r="G351" s="13">
        <v>10</v>
      </c>
      <c r="H351" s="13">
        <v>113</v>
      </c>
      <c r="I351" s="13">
        <v>0</v>
      </c>
      <c r="J351" s="13">
        <v>113</v>
      </c>
      <c r="K351" s="13">
        <v>64</v>
      </c>
      <c r="L351" s="115">
        <v>0</v>
      </c>
      <c r="M351" s="115">
        <v>64</v>
      </c>
      <c r="N351" s="13">
        <v>121</v>
      </c>
      <c r="O351" s="13">
        <v>0</v>
      </c>
      <c r="P351" s="13">
        <v>121</v>
      </c>
      <c r="Q351" s="13">
        <v>221</v>
      </c>
      <c r="R351" s="13">
        <v>0</v>
      </c>
      <c r="S351" s="13">
        <v>221</v>
      </c>
      <c r="T351" s="13">
        <v>167</v>
      </c>
      <c r="U351" s="13">
        <v>0</v>
      </c>
      <c r="V351" s="13">
        <v>167</v>
      </c>
      <c r="W351" s="13">
        <v>124</v>
      </c>
      <c r="X351" s="13">
        <v>0</v>
      </c>
      <c r="Y351" s="13">
        <v>124</v>
      </c>
      <c r="Z351" s="13">
        <v>157</v>
      </c>
      <c r="AA351" s="13">
        <v>0</v>
      </c>
      <c r="AB351" s="13">
        <v>157</v>
      </c>
      <c r="AC351" s="13">
        <v>394</v>
      </c>
      <c r="AD351" s="13">
        <v>0</v>
      </c>
      <c r="AE351" s="13">
        <v>394</v>
      </c>
      <c r="AF351" s="13">
        <v>132</v>
      </c>
      <c r="AG351" s="115">
        <v>0</v>
      </c>
      <c r="AH351" s="115">
        <v>132</v>
      </c>
      <c r="AI351" s="13">
        <v>217</v>
      </c>
      <c r="AJ351" s="13">
        <v>0</v>
      </c>
      <c r="AK351" s="13">
        <v>217</v>
      </c>
    </row>
    <row r="352" spans="1:37" ht="13.5" thickBot="1" x14ac:dyDescent="0.25">
      <c r="A352" s="21" t="str">
        <f>VLOOKUP(B352,'Analyse gebruik'!P$4:P$593,1,FALSE)</f>
        <v>TS-PLG</v>
      </c>
      <c r="B352" s="1" t="s">
        <v>303</v>
      </c>
      <c r="C352" s="13">
        <v>76</v>
      </c>
      <c r="D352" s="13">
        <v>0</v>
      </c>
      <c r="E352" s="13">
        <v>76</v>
      </c>
      <c r="F352" s="13">
        <v>7</v>
      </c>
      <c r="G352" s="13">
        <v>4</v>
      </c>
      <c r="H352" s="115">
        <v>0</v>
      </c>
      <c r="I352" s="115">
        <v>0</v>
      </c>
      <c r="J352" s="115">
        <v>0</v>
      </c>
      <c r="K352" s="115"/>
      <c r="L352" s="115"/>
      <c r="M352" s="115"/>
      <c r="N352" s="115">
        <v>39</v>
      </c>
      <c r="O352" s="115">
        <v>0</v>
      </c>
      <c r="P352" s="115">
        <v>39</v>
      </c>
      <c r="Q352" s="115">
        <v>10</v>
      </c>
      <c r="R352" s="115">
        <v>0</v>
      </c>
      <c r="S352" s="115">
        <v>10</v>
      </c>
      <c r="T352" s="115">
        <v>0</v>
      </c>
      <c r="U352" s="115">
        <v>0</v>
      </c>
      <c r="V352" s="115">
        <v>0</v>
      </c>
      <c r="W352" s="115"/>
      <c r="X352" s="115"/>
      <c r="Y352" s="115"/>
      <c r="Z352" s="115">
        <v>0</v>
      </c>
      <c r="AA352" s="115">
        <v>0</v>
      </c>
      <c r="AB352" s="115">
        <v>0</v>
      </c>
      <c r="AC352" s="115">
        <v>22</v>
      </c>
      <c r="AD352" s="13">
        <v>0</v>
      </c>
      <c r="AE352" s="13">
        <v>22</v>
      </c>
      <c r="AF352" s="115">
        <v>5</v>
      </c>
      <c r="AG352" s="115">
        <v>0</v>
      </c>
      <c r="AH352" s="115">
        <v>5</v>
      </c>
      <c r="AI352" s="115"/>
      <c r="AJ352" s="115"/>
      <c r="AK352" s="115"/>
    </row>
    <row r="353" spans="1:37" ht="13.5" thickBot="1" x14ac:dyDescent="0.25">
      <c r="A353" s="21" t="str">
        <f>VLOOKUP(B353,'Analyse gebruik'!P$4:P$593,1,FALSE)</f>
        <v>TS-PLR</v>
      </c>
      <c r="B353" s="1" t="s">
        <v>309</v>
      </c>
      <c r="C353" s="13">
        <v>510</v>
      </c>
      <c r="D353" s="13">
        <v>0</v>
      </c>
      <c r="E353" s="13">
        <v>510</v>
      </c>
      <c r="F353" s="13">
        <v>8</v>
      </c>
      <c r="G353" s="13">
        <v>8</v>
      </c>
      <c r="H353" s="115">
        <v>4</v>
      </c>
      <c r="I353" s="115">
        <v>0</v>
      </c>
      <c r="J353" s="115">
        <v>4</v>
      </c>
      <c r="K353" s="115"/>
      <c r="L353" s="115"/>
      <c r="M353" s="115"/>
      <c r="N353" s="115">
        <v>59</v>
      </c>
      <c r="O353" s="115">
        <v>0</v>
      </c>
      <c r="P353" s="115">
        <v>59</v>
      </c>
      <c r="Q353" s="115"/>
      <c r="R353" s="115"/>
      <c r="S353" s="115"/>
      <c r="T353" s="115">
        <v>6</v>
      </c>
      <c r="U353" s="115">
        <v>0</v>
      </c>
      <c r="V353" s="115">
        <v>6</v>
      </c>
      <c r="W353" s="115">
        <v>16</v>
      </c>
      <c r="X353" s="13">
        <v>0</v>
      </c>
      <c r="Y353" s="13">
        <v>16</v>
      </c>
      <c r="Z353" s="115">
        <v>108</v>
      </c>
      <c r="AA353" s="115">
        <v>0</v>
      </c>
      <c r="AB353" s="115">
        <v>108</v>
      </c>
      <c r="AC353" s="115">
        <v>72</v>
      </c>
      <c r="AD353" s="13">
        <v>0</v>
      </c>
      <c r="AE353" s="13">
        <v>72</v>
      </c>
      <c r="AF353" s="115">
        <v>53</v>
      </c>
      <c r="AG353" s="13">
        <v>0</v>
      </c>
      <c r="AH353" s="13">
        <v>53</v>
      </c>
      <c r="AI353" s="115">
        <v>192</v>
      </c>
      <c r="AJ353" s="115">
        <v>0</v>
      </c>
      <c r="AK353" s="115">
        <v>192</v>
      </c>
    </row>
    <row r="354" spans="1:37" ht="13.5" thickBot="1" x14ac:dyDescent="0.25">
      <c r="A354" s="21" t="str">
        <f>VLOOKUP(B354,'Analyse gebruik'!P$4:P$593,1,FALSE)</f>
        <v>TS-PLS</v>
      </c>
      <c r="B354" s="1" t="s">
        <v>316</v>
      </c>
      <c r="C354" s="13">
        <v>501</v>
      </c>
      <c r="D354" s="13">
        <v>0</v>
      </c>
      <c r="E354" s="13">
        <v>501</v>
      </c>
      <c r="F354" s="13">
        <v>8</v>
      </c>
      <c r="G354" s="13">
        <v>8</v>
      </c>
      <c r="H354" s="115">
        <v>25</v>
      </c>
      <c r="I354" s="115">
        <v>0</v>
      </c>
      <c r="J354" s="115">
        <v>25</v>
      </c>
      <c r="K354" s="115"/>
      <c r="L354" s="115"/>
      <c r="M354" s="115"/>
      <c r="N354" s="115"/>
      <c r="O354" s="115"/>
      <c r="P354" s="115"/>
      <c r="Q354" s="115">
        <v>115</v>
      </c>
      <c r="R354" s="115">
        <v>0</v>
      </c>
      <c r="S354" s="115">
        <v>115</v>
      </c>
      <c r="T354" s="115">
        <v>5</v>
      </c>
      <c r="U354" s="115">
        <v>0</v>
      </c>
      <c r="V354" s="115">
        <v>5</v>
      </c>
      <c r="W354" s="115">
        <v>24</v>
      </c>
      <c r="X354" s="115">
        <v>0</v>
      </c>
      <c r="Y354" s="115">
        <v>24</v>
      </c>
      <c r="Z354" s="115">
        <v>33</v>
      </c>
      <c r="AA354" s="13">
        <v>0</v>
      </c>
      <c r="AB354" s="13">
        <v>33</v>
      </c>
      <c r="AC354" s="115">
        <v>183</v>
      </c>
      <c r="AD354" s="13">
        <v>0</v>
      </c>
      <c r="AE354" s="13">
        <v>183</v>
      </c>
      <c r="AF354" s="115">
        <v>25</v>
      </c>
      <c r="AG354" s="115">
        <v>0</v>
      </c>
      <c r="AH354" s="115">
        <v>25</v>
      </c>
      <c r="AI354" s="115">
        <v>91</v>
      </c>
      <c r="AJ354" s="115">
        <v>0</v>
      </c>
      <c r="AK354" s="115">
        <v>91</v>
      </c>
    </row>
    <row r="355" spans="1:37" ht="13.5" thickBot="1" x14ac:dyDescent="0.25">
      <c r="A355" s="21" t="str">
        <f>VLOOKUP(B355,'Analyse gebruik'!P$4:P$593,1,FALSE)</f>
        <v>TS-RO</v>
      </c>
      <c r="B355" s="1" t="s">
        <v>1108</v>
      </c>
      <c r="C355" s="13">
        <v>19</v>
      </c>
      <c r="D355" s="13">
        <v>1</v>
      </c>
      <c r="E355" s="13">
        <v>18</v>
      </c>
      <c r="F355" s="13">
        <v>6</v>
      </c>
      <c r="G355" s="13">
        <v>2</v>
      </c>
      <c r="H355" s="115">
        <v>0</v>
      </c>
      <c r="I355" s="115">
        <v>0</v>
      </c>
      <c r="J355" s="115">
        <v>0</v>
      </c>
      <c r="K355" s="115">
        <v>9</v>
      </c>
      <c r="L355" s="115">
        <v>0</v>
      </c>
      <c r="M355" s="115">
        <v>9</v>
      </c>
      <c r="N355" s="115"/>
      <c r="O355" s="115"/>
      <c r="P355" s="115"/>
      <c r="Q355" s="115"/>
      <c r="R355" s="115"/>
      <c r="S355" s="115"/>
      <c r="T355" s="115">
        <v>0</v>
      </c>
      <c r="U355" s="115">
        <v>0</v>
      </c>
      <c r="V355" s="115">
        <v>0</v>
      </c>
      <c r="W355" s="115"/>
      <c r="X355" s="13"/>
      <c r="Y355" s="13"/>
      <c r="Z355" s="115">
        <v>0</v>
      </c>
      <c r="AA355" s="115">
        <v>0</v>
      </c>
      <c r="AB355" s="115">
        <v>0</v>
      </c>
      <c r="AC355" s="115">
        <v>0</v>
      </c>
      <c r="AD355" s="13">
        <v>0</v>
      </c>
      <c r="AE355" s="13">
        <v>0</v>
      </c>
      <c r="AF355" s="115">
        <v>10</v>
      </c>
      <c r="AG355" s="115">
        <v>1</v>
      </c>
      <c r="AH355" s="115">
        <v>9</v>
      </c>
      <c r="AI355" s="115"/>
      <c r="AJ355" s="115"/>
      <c r="AK355" s="115"/>
    </row>
    <row r="356" spans="1:37" ht="13.5" thickBot="1" x14ac:dyDescent="0.25">
      <c r="A356" s="21" t="str">
        <f>VLOOKUP(B356,'Analyse gebruik'!P$4:P$593,1,FALSE)</f>
        <v>TS-SBB</v>
      </c>
      <c r="B356" s="1" t="s">
        <v>117</v>
      </c>
      <c r="C356" s="13">
        <v>13</v>
      </c>
      <c r="D356" s="13">
        <v>0</v>
      </c>
      <c r="E356" s="13">
        <v>13</v>
      </c>
      <c r="F356" s="13">
        <v>5</v>
      </c>
      <c r="G356" s="13">
        <v>1</v>
      </c>
      <c r="H356" s="13">
        <v>0</v>
      </c>
      <c r="I356" s="13">
        <v>0</v>
      </c>
      <c r="J356" s="13">
        <v>0</v>
      </c>
      <c r="K356" s="13"/>
      <c r="L356" s="115"/>
      <c r="M356" s="115"/>
      <c r="N356" s="13"/>
      <c r="O356" s="115"/>
      <c r="P356" s="115"/>
      <c r="Q356" s="13"/>
      <c r="R356" s="13"/>
      <c r="S356" s="13"/>
      <c r="T356" s="13">
        <v>0</v>
      </c>
      <c r="U356" s="13">
        <v>0</v>
      </c>
      <c r="V356" s="13">
        <v>0</v>
      </c>
      <c r="W356" s="13"/>
      <c r="X356" s="13"/>
      <c r="Y356" s="13"/>
      <c r="Z356" s="13">
        <v>0</v>
      </c>
      <c r="AA356" s="115">
        <v>0</v>
      </c>
      <c r="AB356" s="115">
        <v>0</v>
      </c>
      <c r="AC356" s="13">
        <v>0</v>
      </c>
      <c r="AD356" s="13">
        <v>0</v>
      </c>
      <c r="AE356" s="13">
        <v>0</v>
      </c>
      <c r="AF356" s="13">
        <v>13</v>
      </c>
      <c r="AG356" s="115">
        <v>0</v>
      </c>
      <c r="AH356" s="115">
        <v>13</v>
      </c>
      <c r="AI356" s="13"/>
      <c r="AJ356" s="115"/>
      <c r="AK356" s="115"/>
    </row>
    <row r="357" spans="1:37" ht="13.5" thickBot="1" x14ac:dyDescent="0.25">
      <c r="A357" s="21" t="str">
        <f>VLOOKUP(B357,'Analyse gebruik'!P$4:P$593,1,FALSE)</f>
        <v>TS-SK</v>
      </c>
      <c r="B357" s="1" t="s">
        <v>83</v>
      </c>
      <c r="C357" s="13">
        <v>206</v>
      </c>
      <c r="D357" s="13">
        <v>0</v>
      </c>
      <c r="E357" s="13">
        <v>206</v>
      </c>
      <c r="F357" s="13">
        <v>6</v>
      </c>
      <c r="G357" s="13">
        <v>6</v>
      </c>
      <c r="H357" s="115">
        <v>14</v>
      </c>
      <c r="I357" s="115">
        <v>0</v>
      </c>
      <c r="J357" s="115">
        <v>14</v>
      </c>
      <c r="K357" s="115"/>
      <c r="L357" s="115"/>
      <c r="M357" s="115"/>
      <c r="N357" s="115"/>
      <c r="O357" s="115"/>
      <c r="P357" s="115"/>
      <c r="Q357" s="115"/>
      <c r="R357" s="115"/>
      <c r="S357" s="115"/>
      <c r="T357" s="115">
        <v>26</v>
      </c>
      <c r="U357" s="13">
        <v>0</v>
      </c>
      <c r="V357" s="13">
        <v>26</v>
      </c>
      <c r="W357" s="115"/>
      <c r="X357" s="115"/>
      <c r="Y357" s="115"/>
      <c r="Z357" s="115">
        <v>14</v>
      </c>
      <c r="AA357" s="115">
        <v>0</v>
      </c>
      <c r="AB357" s="115">
        <v>14</v>
      </c>
      <c r="AC357" s="115">
        <v>8</v>
      </c>
      <c r="AD357" s="13">
        <v>0</v>
      </c>
      <c r="AE357" s="13">
        <v>8</v>
      </c>
      <c r="AF357" s="115">
        <v>44</v>
      </c>
      <c r="AG357" s="13">
        <v>0</v>
      </c>
      <c r="AH357" s="13">
        <v>44</v>
      </c>
      <c r="AI357" s="115">
        <v>100</v>
      </c>
      <c r="AJ357" s="115">
        <v>0</v>
      </c>
      <c r="AK357" s="115">
        <v>100</v>
      </c>
    </row>
    <row r="358" spans="1:37" ht="13.5" thickBot="1" x14ac:dyDescent="0.25">
      <c r="A358" s="21" t="str">
        <f>VLOOKUP(B358,'Analyse gebruik'!P$4:P$593,1,FALSE)</f>
        <v>TST</v>
      </c>
      <c r="B358" s="1" t="s">
        <v>87</v>
      </c>
      <c r="C358" s="13">
        <v>309</v>
      </c>
      <c r="D358" s="13">
        <v>233</v>
      </c>
      <c r="E358" s="13">
        <v>76</v>
      </c>
      <c r="F358" s="13">
        <v>10</v>
      </c>
      <c r="G358" s="13">
        <v>10</v>
      </c>
      <c r="H358" s="115">
        <v>4</v>
      </c>
      <c r="I358" s="115">
        <v>4</v>
      </c>
      <c r="J358" s="115">
        <v>0</v>
      </c>
      <c r="K358" s="115">
        <v>1</v>
      </c>
      <c r="L358" s="115">
        <v>1</v>
      </c>
      <c r="M358" s="115">
        <v>0</v>
      </c>
      <c r="N358" s="115">
        <v>72</v>
      </c>
      <c r="O358" s="115">
        <v>64</v>
      </c>
      <c r="P358" s="115">
        <v>8</v>
      </c>
      <c r="Q358" s="115">
        <v>13</v>
      </c>
      <c r="R358" s="115">
        <v>4</v>
      </c>
      <c r="S358" s="115">
        <v>9</v>
      </c>
      <c r="T358" s="115">
        <v>13</v>
      </c>
      <c r="U358" s="13">
        <v>5</v>
      </c>
      <c r="V358" s="13">
        <v>8</v>
      </c>
      <c r="W358" s="115">
        <v>16</v>
      </c>
      <c r="X358" s="115">
        <v>4</v>
      </c>
      <c r="Y358" s="115">
        <v>12</v>
      </c>
      <c r="Z358" s="115">
        <v>86</v>
      </c>
      <c r="AA358" s="13">
        <v>84</v>
      </c>
      <c r="AB358" s="13">
        <v>2</v>
      </c>
      <c r="AC358" s="115">
        <v>43</v>
      </c>
      <c r="AD358" s="13">
        <v>18</v>
      </c>
      <c r="AE358" s="13">
        <v>25</v>
      </c>
      <c r="AF358" s="115">
        <v>7</v>
      </c>
      <c r="AG358" s="115">
        <v>2</v>
      </c>
      <c r="AH358" s="115">
        <v>5</v>
      </c>
      <c r="AI358" s="115">
        <v>54</v>
      </c>
      <c r="AJ358" s="115">
        <v>47</v>
      </c>
      <c r="AK358" s="115">
        <v>7</v>
      </c>
    </row>
    <row r="359" spans="1:37" ht="13.5" thickBot="1" x14ac:dyDescent="0.25">
      <c r="A359" s="21" t="str">
        <f>VLOOKUP(B359,'Analyse gebruik'!P$4:P$593,1,FALSE)</f>
        <v>TST-DF</v>
      </c>
      <c r="B359" s="1" t="s">
        <v>377</v>
      </c>
      <c r="C359" s="13">
        <v>0</v>
      </c>
      <c r="D359" s="13">
        <v>0</v>
      </c>
      <c r="E359" s="13">
        <v>0</v>
      </c>
      <c r="F359" s="13">
        <v>5</v>
      </c>
      <c r="G359" s="13">
        <v>0</v>
      </c>
      <c r="H359" s="115">
        <v>0</v>
      </c>
      <c r="I359" s="115">
        <v>0</v>
      </c>
      <c r="J359" s="115">
        <v>0</v>
      </c>
      <c r="K359" s="115"/>
      <c r="L359" s="115"/>
      <c r="M359" s="115"/>
      <c r="N359" s="115"/>
      <c r="O359" s="115"/>
      <c r="P359" s="115"/>
      <c r="Q359" s="115"/>
      <c r="R359" s="115"/>
      <c r="S359" s="115"/>
      <c r="T359" s="115">
        <v>0</v>
      </c>
      <c r="U359" s="115">
        <v>0</v>
      </c>
      <c r="V359" s="115">
        <v>0</v>
      </c>
      <c r="W359" s="115"/>
      <c r="X359" s="115"/>
      <c r="Y359" s="115"/>
      <c r="Z359" s="115">
        <v>0</v>
      </c>
      <c r="AA359" s="115">
        <v>0</v>
      </c>
      <c r="AB359" s="115">
        <v>0</v>
      </c>
      <c r="AC359" s="115">
        <v>0</v>
      </c>
      <c r="AD359" s="13">
        <v>0</v>
      </c>
      <c r="AE359" s="13">
        <v>0</v>
      </c>
      <c r="AF359" s="115">
        <v>0</v>
      </c>
      <c r="AG359" s="115">
        <v>0</v>
      </c>
      <c r="AH359" s="115">
        <v>0</v>
      </c>
      <c r="AI359" s="115"/>
      <c r="AJ359" s="115"/>
      <c r="AK359" s="115"/>
    </row>
    <row r="360" spans="1:37" ht="13.5" thickBot="1" x14ac:dyDescent="0.25">
      <c r="A360" s="21" t="str">
        <f>VLOOKUP(B360,'Analyse gebruik'!P$4:P$593,1,FALSE)</f>
        <v>TST-NB</v>
      </c>
      <c r="B360" s="1" t="s">
        <v>89</v>
      </c>
      <c r="C360" s="13">
        <v>109</v>
      </c>
      <c r="D360" s="13">
        <v>108</v>
      </c>
      <c r="E360" s="13">
        <v>1</v>
      </c>
      <c r="F360" s="13">
        <v>8</v>
      </c>
      <c r="G360" s="13">
        <v>6</v>
      </c>
      <c r="H360" s="115">
        <v>0</v>
      </c>
      <c r="I360" s="115">
        <v>0</v>
      </c>
      <c r="J360" s="115">
        <v>0</v>
      </c>
      <c r="K360" s="115"/>
      <c r="L360" s="115"/>
      <c r="M360" s="115"/>
      <c r="N360" s="115"/>
      <c r="O360" s="115"/>
      <c r="P360" s="115"/>
      <c r="Q360" s="115">
        <v>16</v>
      </c>
      <c r="R360" s="115">
        <v>15</v>
      </c>
      <c r="S360" s="115">
        <v>1</v>
      </c>
      <c r="T360" s="115">
        <v>7</v>
      </c>
      <c r="U360" s="115">
        <v>7</v>
      </c>
      <c r="V360" s="115">
        <v>0</v>
      </c>
      <c r="W360" s="115">
        <v>14</v>
      </c>
      <c r="X360" s="115">
        <v>14</v>
      </c>
      <c r="Y360" s="115">
        <v>0</v>
      </c>
      <c r="Z360" s="115">
        <v>0</v>
      </c>
      <c r="AA360" s="115">
        <v>0</v>
      </c>
      <c r="AB360" s="115">
        <v>0</v>
      </c>
      <c r="AC360" s="115">
        <v>65</v>
      </c>
      <c r="AD360" s="115">
        <v>65</v>
      </c>
      <c r="AE360" s="115">
        <v>0</v>
      </c>
      <c r="AF360" s="115">
        <v>3</v>
      </c>
      <c r="AG360" s="13">
        <v>3</v>
      </c>
      <c r="AH360" s="13">
        <v>0</v>
      </c>
      <c r="AI360" s="115">
        <v>4</v>
      </c>
      <c r="AJ360" s="115">
        <v>4</v>
      </c>
      <c r="AK360" s="115">
        <v>0</v>
      </c>
    </row>
    <row r="361" spans="1:37" ht="13.5" thickBot="1" x14ac:dyDescent="0.25">
      <c r="A361" s="21" t="str">
        <f>VLOOKUP(B361,'Analyse gebruik'!P$4:P$593,1,FALSE)</f>
        <v>VC</v>
      </c>
      <c r="B361" s="1" t="s">
        <v>66</v>
      </c>
      <c r="C361" s="13">
        <v>5</v>
      </c>
      <c r="D361" s="13">
        <v>5</v>
      </c>
      <c r="E361" s="13">
        <v>0</v>
      </c>
      <c r="F361" s="13">
        <v>5</v>
      </c>
      <c r="G361" s="13">
        <v>3</v>
      </c>
      <c r="H361" s="115">
        <v>0</v>
      </c>
      <c r="I361" s="115">
        <v>0</v>
      </c>
      <c r="J361" s="115">
        <v>0</v>
      </c>
      <c r="K361" s="115"/>
      <c r="L361" s="115"/>
      <c r="M361" s="115"/>
      <c r="N361" s="115"/>
      <c r="O361" s="115"/>
      <c r="P361" s="115"/>
      <c r="Q361" s="115"/>
      <c r="R361" s="115"/>
      <c r="S361" s="115"/>
      <c r="T361" s="115">
        <v>1</v>
      </c>
      <c r="U361" s="115">
        <v>1</v>
      </c>
      <c r="V361" s="115">
        <v>0</v>
      </c>
      <c r="W361" s="115"/>
      <c r="X361" s="115"/>
      <c r="Y361" s="115"/>
      <c r="Z361" s="115">
        <v>2</v>
      </c>
      <c r="AA361" s="115">
        <v>2</v>
      </c>
      <c r="AB361" s="115">
        <v>0</v>
      </c>
      <c r="AC361" s="115">
        <v>0</v>
      </c>
      <c r="AD361" s="13">
        <v>0</v>
      </c>
      <c r="AE361" s="13">
        <v>0</v>
      </c>
      <c r="AF361" s="115">
        <v>2</v>
      </c>
      <c r="AG361" s="115">
        <v>2</v>
      </c>
      <c r="AH361" s="115">
        <v>0</v>
      </c>
      <c r="AI361" s="115"/>
      <c r="AJ361" s="115"/>
      <c r="AK361" s="115"/>
    </row>
    <row r="362" spans="1:37" ht="13.5" thickBot="1" x14ac:dyDescent="0.25">
      <c r="A362" s="21" t="str">
        <f>VLOOKUP(B362,'Analyse gebruik'!P$4:P$593,1,FALSE)</f>
        <v>VD</v>
      </c>
      <c r="B362" s="1" t="s">
        <v>416</v>
      </c>
      <c r="C362" s="13">
        <v>22</v>
      </c>
      <c r="D362" s="13">
        <v>21</v>
      </c>
      <c r="E362" s="13">
        <v>1</v>
      </c>
      <c r="F362" s="13">
        <v>7</v>
      </c>
      <c r="G362" s="13">
        <v>5</v>
      </c>
      <c r="H362" s="115">
        <v>0</v>
      </c>
      <c r="I362" s="115">
        <v>0</v>
      </c>
      <c r="J362" s="115">
        <v>0</v>
      </c>
      <c r="K362" s="115"/>
      <c r="L362" s="115"/>
      <c r="M362" s="115"/>
      <c r="N362" s="115"/>
      <c r="O362" s="115"/>
      <c r="P362" s="115"/>
      <c r="Q362" s="115"/>
      <c r="R362" s="115"/>
      <c r="S362" s="115"/>
      <c r="T362" s="115">
        <v>4</v>
      </c>
      <c r="U362" s="115">
        <v>4</v>
      </c>
      <c r="V362" s="115">
        <v>0</v>
      </c>
      <c r="W362" s="115">
        <v>0</v>
      </c>
      <c r="X362" s="115">
        <v>0</v>
      </c>
      <c r="Y362" s="115">
        <v>0</v>
      </c>
      <c r="Z362" s="115">
        <v>1</v>
      </c>
      <c r="AA362" s="115">
        <v>1</v>
      </c>
      <c r="AB362" s="115">
        <v>0</v>
      </c>
      <c r="AC362" s="115">
        <v>1</v>
      </c>
      <c r="AD362" s="115">
        <v>1</v>
      </c>
      <c r="AE362" s="115">
        <v>0</v>
      </c>
      <c r="AF362" s="115">
        <v>1</v>
      </c>
      <c r="AG362" s="13">
        <v>0</v>
      </c>
      <c r="AH362" s="13">
        <v>1</v>
      </c>
      <c r="AI362" s="115">
        <v>15</v>
      </c>
      <c r="AJ362" s="115">
        <v>15</v>
      </c>
      <c r="AK362" s="115">
        <v>0</v>
      </c>
    </row>
    <row r="363" spans="1:37" ht="13.5" thickBot="1" x14ac:dyDescent="0.25">
      <c r="A363" s="21" t="str">
        <f>VLOOKUP(B363,'Analyse gebruik'!P$4:P$593,1,FALSE)</f>
        <v>VD-MOP</v>
      </c>
      <c r="B363" s="1" t="s">
        <v>37</v>
      </c>
      <c r="C363" s="13">
        <v>6</v>
      </c>
      <c r="D363" s="13">
        <v>6</v>
      </c>
      <c r="E363" s="13">
        <v>0</v>
      </c>
      <c r="F363" s="13">
        <v>8</v>
      </c>
      <c r="G363" s="13">
        <v>1</v>
      </c>
      <c r="H363" s="13">
        <v>0</v>
      </c>
      <c r="I363" s="13">
        <v>0</v>
      </c>
      <c r="J363" s="13">
        <v>0</v>
      </c>
      <c r="K363" s="13">
        <v>6</v>
      </c>
      <c r="L363" s="115">
        <v>6</v>
      </c>
      <c r="M363" s="115">
        <v>0</v>
      </c>
      <c r="N363" s="13"/>
      <c r="O363" s="115"/>
      <c r="P363" s="115"/>
      <c r="Q363" s="13"/>
      <c r="R363" s="13"/>
      <c r="S363" s="13"/>
      <c r="T363" s="13">
        <v>0</v>
      </c>
      <c r="U363" s="13">
        <v>0</v>
      </c>
      <c r="V363" s="13">
        <v>0</v>
      </c>
      <c r="W363" s="13">
        <v>0</v>
      </c>
      <c r="X363" s="115">
        <v>0</v>
      </c>
      <c r="Y363" s="115">
        <v>0</v>
      </c>
      <c r="Z363" s="13">
        <v>0</v>
      </c>
      <c r="AA363" s="115">
        <v>0</v>
      </c>
      <c r="AB363" s="115">
        <v>0</v>
      </c>
      <c r="AC363" s="13">
        <v>0</v>
      </c>
      <c r="AD363" s="13">
        <v>0</v>
      </c>
      <c r="AE363" s="13">
        <v>0</v>
      </c>
      <c r="AF363" s="13">
        <v>0</v>
      </c>
      <c r="AG363" s="13">
        <v>0</v>
      </c>
      <c r="AH363" s="13">
        <v>0</v>
      </c>
      <c r="AI363" s="13">
        <v>0</v>
      </c>
      <c r="AJ363" s="115">
        <v>0</v>
      </c>
      <c r="AK363" s="115">
        <v>0</v>
      </c>
    </row>
    <row r="364" spans="1:37" ht="13.5" thickBot="1" x14ac:dyDescent="0.25">
      <c r="A364" s="21" t="str">
        <f>VLOOKUP(B364,'Analyse gebruik'!P$4:P$593,1,FALSE)</f>
        <v>VI</v>
      </c>
      <c r="B364" s="1" t="s">
        <v>367</v>
      </c>
      <c r="C364" s="13">
        <v>10</v>
      </c>
      <c r="D364" s="13">
        <v>4</v>
      </c>
      <c r="E364" s="13">
        <v>6</v>
      </c>
      <c r="F364" s="13">
        <v>7</v>
      </c>
      <c r="G364" s="13">
        <v>4</v>
      </c>
      <c r="H364" s="115">
        <v>0</v>
      </c>
      <c r="I364" s="115">
        <v>0</v>
      </c>
      <c r="J364" s="115">
        <v>0</v>
      </c>
      <c r="K364" s="115"/>
      <c r="L364" s="13"/>
      <c r="M364" s="13"/>
      <c r="N364" s="115"/>
      <c r="O364" s="115"/>
      <c r="P364" s="115"/>
      <c r="Q364" s="115">
        <v>4</v>
      </c>
      <c r="R364" s="115">
        <v>1</v>
      </c>
      <c r="S364" s="115">
        <v>3</v>
      </c>
      <c r="T364" s="115">
        <v>0</v>
      </c>
      <c r="U364" s="115">
        <v>0</v>
      </c>
      <c r="V364" s="115">
        <v>0</v>
      </c>
      <c r="W364" s="115">
        <v>1</v>
      </c>
      <c r="X364" s="115">
        <v>0</v>
      </c>
      <c r="Y364" s="115">
        <v>1</v>
      </c>
      <c r="Z364" s="115">
        <v>2</v>
      </c>
      <c r="AA364" s="115">
        <v>2</v>
      </c>
      <c r="AB364" s="115">
        <v>0</v>
      </c>
      <c r="AC364" s="115">
        <v>3</v>
      </c>
      <c r="AD364" s="13">
        <v>1</v>
      </c>
      <c r="AE364" s="13">
        <v>2</v>
      </c>
      <c r="AF364" s="115">
        <v>0</v>
      </c>
      <c r="AG364" s="115">
        <v>0</v>
      </c>
      <c r="AH364" s="115">
        <v>0</v>
      </c>
      <c r="AI364" s="115"/>
      <c r="AJ364" s="115"/>
      <c r="AK364" s="115"/>
    </row>
    <row r="365" spans="1:37" ht="13.5" thickBot="1" x14ac:dyDescent="0.25">
      <c r="A365" s="21" t="str">
        <f>VLOOKUP(B365,'Analyse gebruik'!P$4:P$593,1,FALSE)</f>
        <v>VIA</v>
      </c>
      <c r="B365" s="1" t="s">
        <v>369</v>
      </c>
      <c r="C365" s="13">
        <v>27</v>
      </c>
      <c r="D365" s="13">
        <v>9</v>
      </c>
      <c r="E365" s="13">
        <v>18</v>
      </c>
      <c r="F365" s="13">
        <v>8</v>
      </c>
      <c r="G365" s="13">
        <v>7</v>
      </c>
      <c r="H365" s="115">
        <v>0</v>
      </c>
      <c r="I365" s="115">
        <v>0</v>
      </c>
      <c r="J365" s="115">
        <v>0</v>
      </c>
      <c r="K365" s="115"/>
      <c r="L365" s="115"/>
      <c r="M365" s="115"/>
      <c r="N365" s="115"/>
      <c r="O365" s="115"/>
      <c r="P365" s="115"/>
      <c r="Q365" s="115">
        <v>4</v>
      </c>
      <c r="R365" s="115">
        <v>2</v>
      </c>
      <c r="S365" s="115">
        <v>2</v>
      </c>
      <c r="T365" s="115">
        <v>1</v>
      </c>
      <c r="U365" s="115">
        <v>0</v>
      </c>
      <c r="V365" s="115">
        <v>1</v>
      </c>
      <c r="W365" s="115">
        <v>12</v>
      </c>
      <c r="X365" s="115">
        <v>0</v>
      </c>
      <c r="Y365" s="115">
        <v>12</v>
      </c>
      <c r="Z365" s="115">
        <v>2</v>
      </c>
      <c r="AA365" s="115">
        <v>2</v>
      </c>
      <c r="AB365" s="115">
        <v>0</v>
      </c>
      <c r="AC365" s="115">
        <v>4</v>
      </c>
      <c r="AD365" s="13">
        <v>1</v>
      </c>
      <c r="AE365" s="13">
        <v>3</v>
      </c>
      <c r="AF365" s="115">
        <v>2</v>
      </c>
      <c r="AG365" s="13">
        <v>2</v>
      </c>
      <c r="AH365" s="13">
        <v>0</v>
      </c>
      <c r="AI365" s="115">
        <v>2</v>
      </c>
      <c r="AJ365" s="115">
        <v>2</v>
      </c>
      <c r="AK365" s="115">
        <v>0</v>
      </c>
    </row>
    <row r="366" spans="1:37" ht="13.5" thickBot="1" x14ac:dyDescent="0.25">
      <c r="A366" s="21" t="str">
        <f>VLOOKUP(B366,'Analyse gebruik'!P$4:P$593,1,FALSE)</f>
        <v>VK</v>
      </c>
      <c r="B366" s="1" t="s">
        <v>143</v>
      </c>
      <c r="C366" s="13">
        <v>173</v>
      </c>
      <c r="D366" s="13">
        <v>125</v>
      </c>
      <c r="E366" s="13">
        <v>48</v>
      </c>
      <c r="F366" s="13">
        <v>9</v>
      </c>
      <c r="G366" s="13">
        <v>9</v>
      </c>
      <c r="H366" s="115">
        <v>12</v>
      </c>
      <c r="I366" s="115">
        <v>0</v>
      </c>
      <c r="J366" s="115">
        <v>12</v>
      </c>
      <c r="K366" s="115">
        <v>12</v>
      </c>
      <c r="L366" s="115">
        <v>10</v>
      </c>
      <c r="M366" s="115">
        <v>2</v>
      </c>
      <c r="N366" s="115">
        <v>15</v>
      </c>
      <c r="O366" s="115">
        <v>15</v>
      </c>
      <c r="P366" s="115">
        <v>0</v>
      </c>
      <c r="Q366" s="115"/>
      <c r="R366" s="115"/>
      <c r="S366" s="115"/>
      <c r="T366" s="115">
        <v>19</v>
      </c>
      <c r="U366" s="115">
        <v>0</v>
      </c>
      <c r="V366" s="115">
        <v>19</v>
      </c>
      <c r="W366" s="115">
        <v>26</v>
      </c>
      <c r="X366" s="115">
        <v>26</v>
      </c>
      <c r="Y366" s="115">
        <v>0</v>
      </c>
      <c r="Z366" s="115">
        <v>16</v>
      </c>
      <c r="AA366" s="115">
        <v>15</v>
      </c>
      <c r="AB366" s="115">
        <v>1</v>
      </c>
      <c r="AC366" s="115">
        <v>26</v>
      </c>
      <c r="AD366" s="13">
        <v>17</v>
      </c>
      <c r="AE366" s="13">
        <v>9</v>
      </c>
      <c r="AF366" s="115">
        <v>26</v>
      </c>
      <c r="AG366" s="13">
        <v>25</v>
      </c>
      <c r="AH366" s="13">
        <v>1</v>
      </c>
      <c r="AI366" s="115">
        <v>21</v>
      </c>
      <c r="AJ366" s="115">
        <v>17</v>
      </c>
      <c r="AK366" s="115">
        <v>4</v>
      </c>
    </row>
    <row r="367" spans="1:37" ht="13.5" thickBot="1" x14ac:dyDescent="0.25">
      <c r="A367" s="21" t="str">
        <f>VLOOKUP(B367,'Analyse gebruik'!P$4:P$593,1,FALSE)</f>
        <v>VK-GS</v>
      </c>
      <c r="B367" s="1" t="s">
        <v>147</v>
      </c>
      <c r="C367" s="13">
        <v>106</v>
      </c>
      <c r="D367" s="13">
        <v>41</v>
      </c>
      <c r="E367" s="13">
        <v>65</v>
      </c>
      <c r="F367" s="13">
        <v>6</v>
      </c>
      <c r="G367" s="13">
        <v>6</v>
      </c>
      <c r="H367" s="115">
        <v>23</v>
      </c>
      <c r="I367" s="115">
        <v>13</v>
      </c>
      <c r="J367" s="115">
        <v>10</v>
      </c>
      <c r="K367" s="115"/>
      <c r="L367" s="115"/>
      <c r="M367" s="115"/>
      <c r="N367" s="115"/>
      <c r="O367" s="115"/>
      <c r="P367" s="115"/>
      <c r="Q367" s="115">
        <v>12</v>
      </c>
      <c r="R367" s="115">
        <v>3</v>
      </c>
      <c r="S367" s="115">
        <v>9</v>
      </c>
      <c r="T367" s="115">
        <v>41</v>
      </c>
      <c r="U367" s="115">
        <v>19</v>
      </c>
      <c r="V367" s="115">
        <v>22</v>
      </c>
      <c r="W367" s="115"/>
      <c r="X367" s="115"/>
      <c r="Y367" s="115"/>
      <c r="Z367" s="115">
        <v>1</v>
      </c>
      <c r="AA367" s="115">
        <v>0</v>
      </c>
      <c r="AB367" s="115">
        <v>1</v>
      </c>
      <c r="AC367" s="115">
        <v>28</v>
      </c>
      <c r="AD367" s="115">
        <v>6</v>
      </c>
      <c r="AE367" s="115">
        <v>22</v>
      </c>
      <c r="AF367" s="115">
        <v>1</v>
      </c>
      <c r="AG367" s="13">
        <v>0</v>
      </c>
      <c r="AH367" s="13">
        <v>1</v>
      </c>
      <c r="AI367" s="115"/>
      <c r="AJ367" s="115"/>
      <c r="AK367" s="115"/>
    </row>
    <row r="368" spans="1:37" ht="13.5" thickBot="1" x14ac:dyDescent="0.25">
      <c r="A368" s="21" t="str">
        <f>VLOOKUP(B368,'Analyse gebruik'!P$4:P$593,1,FALSE)</f>
        <v>VKL-DRG</v>
      </c>
      <c r="B368" s="1" t="s">
        <v>1930</v>
      </c>
      <c r="C368" s="13">
        <v>7</v>
      </c>
      <c r="D368" s="13">
        <v>7</v>
      </c>
      <c r="E368" s="13">
        <v>0</v>
      </c>
      <c r="F368" s="13">
        <v>6</v>
      </c>
      <c r="G368" s="13">
        <v>3</v>
      </c>
      <c r="H368" s="115">
        <v>0</v>
      </c>
      <c r="I368" s="115">
        <v>0</v>
      </c>
      <c r="J368" s="115">
        <v>0</v>
      </c>
      <c r="K368" s="115"/>
      <c r="L368" s="115"/>
      <c r="M368" s="115"/>
      <c r="N368" s="115">
        <v>1</v>
      </c>
      <c r="O368" s="115">
        <v>1</v>
      </c>
      <c r="P368" s="115">
        <v>0</v>
      </c>
      <c r="Q368" s="115"/>
      <c r="R368" s="115"/>
      <c r="S368" s="115"/>
      <c r="T368" s="115">
        <v>0</v>
      </c>
      <c r="U368" s="115">
        <v>0</v>
      </c>
      <c r="V368" s="115">
        <v>0</v>
      </c>
      <c r="W368" s="115"/>
      <c r="X368" s="115"/>
      <c r="Y368" s="115"/>
      <c r="Z368" s="115">
        <v>0</v>
      </c>
      <c r="AA368" s="115">
        <v>0</v>
      </c>
      <c r="AB368" s="115">
        <v>0</v>
      </c>
      <c r="AC368" s="115">
        <v>2</v>
      </c>
      <c r="AD368" s="115">
        <v>2</v>
      </c>
      <c r="AE368" s="115">
        <v>0</v>
      </c>
      <c r="AF368" s="115">
        <v>4</v>
      </c>
      <c r="AG368" s="13">
        <v>4</v>
      </c>
      <c r="AH368" s="13">
        <v>0</v>
      </c>
      <c r="AI368" s="115"/>
      <c r="AJ368" s="115"/>
      <c r="AK368" s="115"/>
    </row>
    <row r="369" spans="1:37" ht="13.5" thickBot="1" x14ac:dyDescent="0.25">
      <c r="A369" s="21" t="str">
        <f>VLOOKUP(B369,'Analyse gebruik'!P$4:P$593,1,FALSE)</f>
        <v>VKL-NB</v>
      </c>
      <c r="B369" s="1" t="s">
        <v>149</v>
      </c>
      <c r="C369" s="13">
        <v>5</v>
      </c>
      <c r="D369" s="13">
        <v>5</v>
      </c>
      <c r="E369" s="13">
        <v>0</v>
      </c>
      <c r="F369" s="13">
        <v>6</v>
      </c>
      <c r="G369" s="13">
        <v>2</v>
      </c>
      <c r="H369" s="115">
        <v>0</v>
      </c>
      <c r="I369" s="115">
        <v>0</v>
      </c>
      <c r="J369" s="115">
        <v>0</v>
      </c>
      <c r="K369" s="115"/>
      <c r="L369" s="115"/>
      <c r="M369" s="115"/>
      <c r="N369" s="115"/>
      <c r="O369" s="115"/>
      <c r="P369" s="115"/>
      <c r="Q369" s="115">
        <v>1</v>
      </c>
      <c r="R369" s="13">
        <v>1</v>
      </c>
      <c r="S369" s="13">
        <v>0</v>
      </c>
      <c r="T369" s="115">
        <v>0</v>
      </c>
      <c r="U369" s="115">
        <v>0</v>
      </c>
      <c r="V369" s="115">
        <v>0</v>
      </c>
      <c r="W369" s="115"/>
      <c r="X369" s="115"/>
      <c r="Y369" s="115"/>
      <c r="Z369" s="115">
        <v>0</v>
      </c>
      <c r="AA369" s="115">
        <v>0</v>
      </c>
      <c r="AB369" s="115">
        <v>0</v>
      </c>
      <c r="AC369" s="115">
        <v>4</v>
      </c>
      <c r="AD369" s="13">
        <v>4</v>
      </c>
      <c r="AE369" s="13">
        <v>0</v>
      </c>
      <c r="AF369" s="115">
        <v>0</v>
      </c>
      <c r="AG369" s="115">
        <v>0</v>
      </c>
      <c r="AH369" s="115">
        <v>0</v>
      </c>
      <c r="AI369" s="115"/>
      <c r="AJ369" s="115"/>
      <c r="AK369" s="115"/>
    </row>
    <row r="370" spans="1:37" ht="13.5" thickBot="1" x14ac:dyDescent="0.25">
      <c r="A370" s="21" t="str">
        <f>VLOOKUP(B370,'Analyse gebruik'!P$4:P$593,1,FALSE)</f>
        <v>VKT</v>
      </c>
      <c r="B370" s="1" t="s">
        <v>146</v>
      </c>
      <c r="C370" s="13">
        <v>1</v>
      </c>
      <c r="D370" s="13">
        <v>0</v>
      </c>
      <c r="E370" s="13">
        <v>1</v>
      </c>
      <c r="F370" s="13">
        <v>6</v>
      </c>
      <c r="G370" s="13">
        <v>1</v>
      </c>
      <c r="H370" s="13">
        <v>0</v>
      </c>
      <c r="I370" s="13">
        <v>0</v>
      </c>
      <c r="J370" s="13">
        <v>0</v>
      </c>
      <c r="K370" s="13">
        <v>1</v>
      </c>
      <c r="L370" s="115">
        <v>0</v>
      </c>
      <c r="M370" s="115">
        <v>1</v>
      </c>
      <c r="N370" s="13"/>
      <c r="O370" s="115"/>
      <c r="P370" s="115"/>
      <c r="Q370" s="13"/>
      <c r="R370" s="13"/>
      <c r="S370" s="13"/>
      <c r="T370" s="13">
        <v>0</v>
      </c>
      <c r="U370" s="13">
        <v>0</v>
      </c>
      <c r="V370" s="13">
        <v>0</v>
      </c>
      <c r="W370" s="13"/>
      <c r="X370" s="13"/>
      <c r="Y370" s="13"/>
      <c r="Z370" s="13">
        <v>0</v>
      </c>
      <c r="AA370" s="115">
        <v>0</v>
      </c>
      <c r="AB370" s="115">
        <v>0</v>
      </c>
      <c r="AC370" s="13">
        <v>0</v>
      </c>
      <c r="AD370" s="13">
        <v>0</v>
      </c>
      <c r="AE370" s="13">
        <v>0</v>
      </c>
      <c r="AF370" s="13">
        <v>0</v>
      </c>
      <c r="AG370" s="115">
        <v>0</v>
      </c>
      <c r="AH370" s="115">
        <v>0</v>
      </c>
      <c r="AI370" s="13"/>
      <c r="AJ370" s="13"/>
      <c r="AK370" s="13"/>
    </row>
    <row r="371" spans="1:37" ht="13.5" thickBot="1" x14ac:dyDescent="0.25">
      <c r="A371" s="21" t="str">
        <f>VLOOKUP(B371,'Analyse gebruik'!P$4:P$593,1,FALSE)</f>
        <v>VK-TDV</v>
      </c>
      <c r="B371" s="1" t="s">
        <v>1673</v>
      </c>
      <c r="C371" s="13">
        <v>18</v>
      </c>
      <c r="D371" s="13">
        <v>13</v>
      </c>
      <c r="E371" s="13">
        <v>5</v>
      </c>
      <c r="F371" s="13">
        <v>10</v>
      </c>
      <c r="G371" s="13">
        <v>9</v>
      </c>
      <c r="H371" s="115">
        <v>2</v>
      </c>
      <c r="I371" s="115">
        <v>2</v>
      </c>
      <c r="J371" s="115">
        <v>0</v>
      </c>
      <c r="K371" s="115">
        <v>1</v>
      </c>
      <c r="L371" s="115">
        <v>1</v>
      </c>
      <c r="M371" s="115">
        <v>0</v>
      </c>
      <c r="N371" s="115">
        <v>1</v>
      </c>
      <c r="O371" s="115">
        <v>1</v>
      </c>
      <c r="P371" s="115">
        <v>0</v>
      </c>
      <c r="Q371" s="115">
        <v>4</v>
      </c>
      <c r="R371" s="115">
        <v>1</v>
      </c>
      <c r="S371" s="115">
        <v>3</v>
      </c>
      <c r="T371" s="115">
        <v>2</v>
      </c>
      <c r="U371" s="13">
        <v>2</v>
      </c>
      <c r="V371" s="13">
        <v>0</v>
      </c>
      <c r="W371" s="115">
        <v>3</v>
      </c>
      <c r="X371" s="13">
        <v>3</v>
      </c>
      <c r="Y371" s="13">
        <v>0</v>
      </c>
      <c r="Z371" s="115">
        <v>0</v>
      </c>
      <c r="AA371" s="115">
        <v>0</v>
      </c>
      <c r="AB371" s="115">
        <v>0</v>
      </c>
      <c r="AC371" s="115">
        <v>3</v>
      </c>
      <c r="AD371" s="13">
        <v>1</v>
      </c>
      <c r="AE371" s="13">
        <v>2</v>
      </c>
      <c r="AF371" s="115">
        <v>1</v>
      </c>
      <c r="AG371" s="115">
        <v>1</v>
      </c>
      <c r="AH371" s="115">
        <v>0</v>
      </c>
      <c r="AI371" s="115">
        <v>1</v>
      </c>
      <c r="AJ371" s="13">
        <v>1</v>
      </c>
      <c r="AK371" s="13">
        <v>0</v>
      </c>
    </row>
    <row r="372" spans="1:37" ht="13.5" thickBot="1" x14ac:dyDescent="0.25">
      <c r="A372" s="21" t="str">
        <f>VLOOKUP(B372,'Analyse gebruik'!P$4:P$593,1,FALSE)</f>
        <v>VKT-NB</v>
      </c>
      <c r="B372" s="1" t="s">
        <v>148</v>
      </c>
      <c r="C372" s="13">
        <v>35</v>
      </c>
      <c r="D372" s="13">
        <v>31</v>
      </c>
      <c r="E372" s="13">
        <v>4</v>
      </c>
      <c r="F372" s="13">
        <v>8</v>
      </c>
      <c r="G372" s="13">
        <v>7</v>
      </c>
      <c r="H372" s="13">
        <v>3</v>
      </c>
      <c r="I372" s="13">
        <v>3</v>
      </c>
      <c r="J372" s="13">
        <v>0</v>
      </c>
      <c r="K372" s="13">
        <v>6</v>
      </c>
      <c r="L372" s="115">
        <v>5</v>
      </c>
      <c r="M372" s="115">
        <v>1</v>
      </c>
      <c r="N372" s="13"/>
      <c r="O372" s="115"/>
      <c r="P372" s="115"/>
      <c r="Q372" s="13">
        <v>1</v>
      </c>
      <c r="R372" s="13">
        <v>0</v>
      </c>
      <c r="S372" s="13">
        <v>1</v>
      </c>
      <c r="T372" s="13">
        <v>12</v>
      </c>
      <c r="U372" s="13">
        <v>12</v>
      </c>
      <c r="V372" s="13">
        <v>0</v>
      </c>
      <c r="W372" s="13"/>
      <c r="X372" s="13"/>
      <c r="Y372" s="13"/>
      <c r="Z372" s="13">
        <v>0</v>
      </c>
      <c r="AA372" s="115">
        <v>0</v>
      </c>
      <c r="AB372" s="115">
        <v>0</v>
      </c>
      <c r="AC372" s="13">
        <v>3</v>
      </c>
      <c r="AD372" s="13">
        <v>2</v>
      </c>
      <c r="AE372" s="13">
        <v>1</v>
      </c>
      <c r="AF372" s="13">
        <v>4</v>
      </c>
      <c r="AG372" s="115">
        <v>3</v>
      </c>
      <c r="AH372" s="115">
        <v>1</v>
      </c>
      <c r="AI372" s="13">
        <v>6</v>
      </c>
      <c r="AJ372" s="13">
        <v>6</v>
      </c>
      <c r="AK372" s="13">
        <v>0</v>
      </c>
    </row>
    <row r="373" spans="1:37" ht="13.5" thickBot="1" x14ac:dyDescent="0.25">
      <c r="A373" s="21" t="str">
        <f>VLOOKUP(B373,'Analyse gebruik'!P$4:P$593,1,FALSE)</f>
        <v>VL-B</v>
      </c>
      <c r="B373" s="1" t="s">
        <v>33</v>
      </c>
      <c r="C373" s="13">
        <v>64</v>
      </c>
      <c r="D373" s="13">
        <v>27</v>
      </c>
      <c r="E373" s="13">
        <v>37</v>
      </c>
      <c r="F373" s="13">
        <v>10</v>
      </c>
      <c r="G373" s="13">
        <v>9</v>
      </c>
      <c r="H373" s="115">
        <v>4</v>
      </c>
      <c r="I373" s="115">
        <v>1</v>
      </c>
      <c r="J373" s="115">
        <v>3</v>
      </c>
      <c r="K373" s="115">
        <v>9</v>
      </c>
      <c r="L373" s="115">
        <v>2</v>
      </c>
      <c r="M373" s="115">
        <v>7</v>
      </c>
      <c r="N373" s="115">
        <v>3</v>
      </c>
      <c r="O373" s="115">
        <v>3</v>
      </c>
      <c r="P373" s="115">
        <v>0</v>
      </c>
      <c r="Q373" s="115">
        <v>6</v>
      </c>
      <c r="R373" s="115">
        <v>3</v>
      </c>
      <c r="S373" s="115">
        <v>3</v>
      </c>
      <c r="T373" s="115">
        <v>16</v>
      </c>
      <c r="U373" s="115">
        <v>4</v>
      </c>
      <c r="V373" s="115">
        <v>12</v>
      </c>
      <c r="W373" s="115">
        <v>3</v>
      </c>
      <c r="X373" s="115">
        <v>3</v>
      </c>
      <c r="Y373" s="115">
        <v>0</v>
      </c>
      <c r="Z373" s="115">
        <v>0</v>
      </c>
      <c r="AA373" s="115">
        <v>0</v>
      </c>
      <c r="AB373" s="115">
        <v>0</v>
      </c>
      <c r="AC373" s="115">
        <v>7</v>
      </c>
      <c r="AD373" s="13">
        <v>7</v>
      </c>
      <c r="AE373" s="13">
        <v>0</v>
      </c>
      <c r="AF373" s="115">
        <v>14</v>
      </c>
      <c r="AG373" s="115">
        <v>2</v>
      </c>
      <c r="AH373" s="115">
        <v>12</v>
      </c>
      <c r="AI373" s="115">
        <v>2</v>
      </c>
      <c r="AJ373" s="115">
        <v>2</v>
      </c>
      <c r="AK373" s="115">
        <v>0</v>
      </c>
    </row>
    <row r="374" spans="1:37" ht="13.5" thickBot="1" x14ac:dyDescent="0.25">
      <c r="A374" s="21" t="str">
        <f>VLOOKUP(B374,'Analyse gebruik'!P$4:P$593,1,FALSE)</f>
        <v>VNA</v>
      </c>
      <c r="B374" s="1" t="s">
        <v>1113</v>
      </c>
      <c r="C374" s="13">
        <v>1</v>
      </c>
      <c r="D374" s="13">
        <v>1</v>
      </c>
      <c r="E374" s="13">
        <v>0</v>
      </c>
      <c r="F374" s="13">
        <v>6</v>
      </c>
      <c r="G374" s="13">
        <v>1</v>
      </c>
      <c r="H374" s="13">
        <v>0</v>
      </c>
      <c r="I374" s="13">
        <v>0</v>
      </c>
      <c r="J374" s="13">
        <v>0</v>
      </c>
      <c r="K374" s="13"/>
      <c r="L374" s="115"/>
      <c r="M374" s="115"/>
      <c r="N374" s="13"/>
      <c r="O374" s="115"/>
      <c r="P374" s="115"/>
      <c r="Q374" s="13"/>
      <c r="R374" s="13"/>
      <c r="S374" s="13"/>
      <c r="T374" s="13">
        <v>0</v>
      </c>
      <c r="U374" s="13">
        <v>0</v>
      </c>
      <c r="V374" s="13">
        <v>0</v>
      </c>
      <c r="W374" s="13"/>
      <c r="X374" s="115"/>
      <c r="Y374" s="115"/>
      <c r="Z374" s="13">
        <v>0</v>
      </c>
      <c r="AA374" s="115">
        <v>0</v>
      </c>
      <c r="AB374" s="115">
        <v>0</v>
      </c>
      <c r="AC374" s="13">
        <v>0</v>
      </c>
      <c r="AD374" s="13">
        <v>0</v>
      </c>
      <c r="AE374" s="13">
        <v>0</v>
      </c>
      <c r="AF374" s="13">
        <v>0</v>
      </c>
      <c r="AG374" s="115">
        <v>0</v>
      </c>
      <c r="AH374" s="115">
        <v>0</v>
      </c>
      <c r="AI374" s="13">
        <v>1</v>
      </c>
      <c r="AJ374" s="13">
        <v>1</v>
      </c>
      <c r="AK374" s="13">
        <v>0</v>
      </c>
    </row>
    <row r="375" spans="1:37" ht="13.5" thickBot="1" x14ac:dyDescent="0.25">
      <c r="A375" s="21" t="str">
        <f>VLOOKUP(B375,'Analyse gebruik'!P$4:P$593,1,FALSE)</f>
        <v>VZ</v>
      </c>
      <c r="B375" s="1" t="s">
        <v>331</v>
      </c>
      <c r="C375" s="13">
        <v>28</v>
      </c>
      <c r="D375" s="13">
        <v>15</v>
      </c>
      <c r="E375" s="13">
        <v>13</v>
      </c>
      <c r="F375" s="13">
        <v>9</v>
      </c>
      <c r="G375" s="13">
        <v>8</v>
      </c>
      <c r="H375" s="115">
        <v>2</v>
      </c>
      <c r="I375" s="115">
        <v>2</v>
      </c>
      <c r="J375" s="115">
        <v>0</v>
      </c>
      <c r="K375" s="115"/>
      <c r="L375" s="115"/>
      <c r="M375" s="115"/>
      <c r="N375" s="115">
        <v>1</v>
      </c>
      <c r="O375" s="115">
        <v>0</v>
      </c>
      <c r="P375" s="115">
        <v>1</v>
      </c>
      <c r="Q375" s="115">
        <v>5</v>
      </c>
      <c r="R375" s="13">
        <v>4</v>
      </c>
      <c r="S375" s="13">
        <v>1</v>
      </c>
      <c r="T375" s="115">
        <v>3</v>
      </c>
      <c r="U375" s="13">
        <v>2</v>
      </c>
      <c r="V375" s="13">
        <v>1</v>
      </c>
      <c r="W375" s="115">
        <v>4</v>
      </c>
      <c r="X375" s="13">
        <v>4</v>
      </c>
      <c r="Y375" s="13">
        <v>0</v>
      </c>
      <c r="Z375" s="115">
        <v>0</v>
      </c>
      <c r="AA375" s="115">
        <v>0</v>
      </c>
      <c r="AB375" s="115">
        <v>0</v>
      </c>
      <c r="AC375" s="115">
        <v>7</v>
      </c>
      <c r="AD375" s="13">
        <v>2</v>
      </c>
      <c r="AE375" s="13">
        <v>5</v>
      </c>
      <c r="AF375" s="115">
        <v>1</v>
      </c>
      <c r="AG375" s="115">
        <v>1</v>
      </c>
      <c r="AH375" s="115">
        <v>0</v>
      </c>
      <c r="AI375" s="115">
        <v>5</v>
      </c>
      <c r="AJ375" s="13">
        <v>0</v>
      </c>
      <c r="AK375" s="13">
        <v>5</v>
      </c>
    </row>
    <row r="376" spans="1:37" ht="13.5" thickBot="1" x14ac:dyDescent="0.25">
      <c r="A376" s="21" t="str">
        <f>VLOOKUP(B376,'Analyse gebruik'!P$4:P$593,1,FALSE)</f>
        <v>VZA</v>
      </c>
      <c r="B376" s="1" t="s">
        <v>332</v>
      </c>
      <c r="C376" s="13">
        <v>5</v>
      </c>
      <c r="D376" s="13">
        <v>3</v>
      </c>
      <c r="E376" s="13">
        <v>2</v>
      </c>
      <c r="F376" s="13">
        <v>7</v>
      </c>
      <c r="G376" s="13">
        <v>2</v>
      </c>
      <c r="H376" s="13">
        <v>0</v>
      </c>
      <c r="I376" s="13">
        <v>0</v>
      </c>
      <c r="J376" s="13">
        <v>0</v>
      </c>
      <c r="K376" s="13"/>
      <c r="L376" s="115"/>
      <c r="M376" s="115"/>
      <c r="N376" s="13"/>
      <c r="O376" s="115"/>
      <c r="P376" s="115"/>
      <c r="Q376" s="13"/>
      <c r="R376" s="115"/>
      <c r="S376" s="115"/>
      <c r="T376" s="13">
        <v>0</v>
      </c>
      <c r="U376" s="13">
        <v>0</v>
      </c>
      <c r="V376" s="13">
        <v>0</v>
      </c>
      <c r="W376" s="13">
        <v>3</v>
      </c>
      <c r="X376" s="13">
        <v>1</v>
      </c>
      <c r="Y376" s="13">
        <v>2</v>
      </c>
      <c r="Z376" s="13">
        <v>0</v>
      </c>
      <c r="AA376" s="115">
        <v>0</v>
      </c>
      <c r="AB376" s="115">
        <v>0</v>
      </c>
      <c r="AC376" s="13">
        <v>0</v>
      </c>
      <c r="AD376" s="13">
        <v>0</v>
      </c>
      <c r="AE376" s="13">
        <v>0</v>
      </c>
      <c r="AF376" s="13">
        <v>0</v>
      </c>
      <c r="AG376" s="115">
        <v>0</v>
      </c>
      <c r="AH376" s="115">
        <v>0</v>
      </c>
      <c r="AI376" s="13">
        <v>2</v>
      </c>
      <c r="AJ376" s="13">
        <v>2</v>
      </c>
      <c r="AK376" s="13">
        <v>0</v>
      </c>
    </row>
    <row r="377" spans="1:37" ht="13.5" thickBot="1" x14ac:dyDescent="0.25">
      <c r="A377" s="21" t="str">
        <f>VLOOKUP(B377,'Analyse gebruik'!P$4:P$593,1,FALSE)</f>
        <v>VZA-WC</v>
      </c>
      <c r="B377" s="1" t="s">
        <v>336</v>
      </c>
      <c r="C377" s="13">
        <v>4</v>
      </c>
      <c r="D377" s="13">
        <v>4</v>
      </c>
      <c r="E377" s="13">
        <v>0</v>
      </c>
      <c r="F377" s="13">
        <v>6</v>
      </c>
      <c r="G377" s="13">
        <v>2</v>
      </c>
      <c r="H377" s="115">
        <v>0</v>
      </c>
      <c r="I377" s="115">
        <v>0</v>
      </c>
      <c r="J377" s="115">
        <v>0</v>
      </c>
      <c r="K377" s="115"/>
      <c r="L377" s="115"/>
      <c r="M377" s="115"/>
      <c r="N377" s="115"/>
      <c r="O377" s="115"/>
      <c r="P377" s="115"/>
      <c r="Q377" s="115"/>
      <c r="R377" s="115"/>
      <c r="S377" s="115"/>
      <c r="T377" s="115">
        <v>0</v>
      </c>
      <c r="U377" s="13">
        <v>0</v>
      </c>
      <c r="V377" s="13">
        <v>0</v>
      </c>
      <c r="W377" s="115">
        <v>0</v>
      </c>
      <c r="X377" s="115">
        <v>0</v>
      </c>
      <c r="Y377" s="115">
        <v>0</v>
      </c>
      <c r="Z377" s="115">
        <v>0</v>
      </c>
      <c r="AA377" s="115">
        <v>0</v>
      </c>
      <c r="AB377" s="115">
        <v>0</v>
      </c>
      <c r="AC377" s="115">
        <v>1</v>
      </c>
      <c r="AD377" s="13">
        <v>1</v>
      </c>
      <c r="AE377" s="13">
        <v>0</v>
      </c>
      <c r="AF377" s="115">
        <v>3</v>
      </c>
      <c r="AG377" s="115">
        <v>3</v>
      </c>
      <c r="AH377" s="115">
        <v>0</v>
      </c>
      <c r="AI377" s="115"/>
      <c r="AJ377" s="115"/>
      <c r="AK377" s="115"/>
    </row>
    <row r="378" spans="1:37" ht="13.5" thickBot="1" x14ac:dyDescent="0.25">
      <c r="A378" s="21" t="str">
        <f>VLOOKUP(B378,'Analyse gebruik'!P$4:P$593,1,FALSE)</f>
        <v>VZH</v>
      </c>
      <c r="B378" s="1" t="s">
        <v>333</v>
      </c>
      <c r="C378" s="13">
        <v>28</v>
      </c>
      <c r="D378" s="13">
        <v>23</v>
      </c>
      <c r="E378" s="13">
        <v>5</v>
      </c>
      <c r="F378" s="13">
        <v>10</v>
      </c>
      <c r="G378" s="13">
        <v>9</v>
      </c>
      <c r="H378" s="13">
        <v>3</v>
      </c>
      <c r="I378" s="13">
        <v>2</v>
      </c>
      <c r="J378" s="13">
        <v>1</v>
      </c>
      <c r="K378" s="13">
        <v>1</v>
      </c>
      <c r="L378" s="115">
        <v>1</v>
      </c>
      <c r="M378" s="115">
        <v>0</v>
      </c>
      <c r="N378" s="13">
        <v>2</v>
      </c>
      <c r="O378" s="115">
        <v>0</v>
      </c>
      <c r="P378" s="115">
        <v>2</v>
      </c>
      <c r="Q378" s="13">
        <v>2</v>
      </c>
      <c r="R378" s="13">
        <v>1</v>
      </c>
      <c r="S378" s="13">
        <v>1</v>
      </c>
      <c r="T378" s="13">
        <v>6</v>
      </c>
      <c r="U378" s="13">
        <v>5</v>
      </c>
      <c r="V378" s="13">
        <v>1</v>
      </c>
      <c r="W378" s="13">
        <v>2</v>
      </c>
      <c r="X378" s="13">
        <v>2</v>
      </c>
      <c r="Y378" s="13">
        <v>0</v>
      </c>
      <c r="Z378" s="13">
        <v>0</v>
      </c>
      <c r="AA378" s="115">
        <v>0</v>
      </c>
      <c r="AB378" s="115">
        <v>0</v>
      </c>
      <c r="AC378" s="13">
        <v>6</v>
      </c>
      <c r="AD378" s="13">
        <v>6</v>
      </c>
      <c r="AE378" s="13">
        <v>0</v>
      </c>
      <c r="AF378" s="13">
        <v>3</v>
      </c>
      <c r="AG378" s="115">
        <v>3</v>
      </c>
      <c r="AH378" s="115">
        <v>0</v>
      </c>
      <c r="AI378" s="13">
        <v>3</v>
      </c>
      <c r="AJ378" s="13">
        <v>3</v>
      </c>
      <c r="AK378" s="13">
        <v>0</v>
      </c>
    </row>
    <row r="379" spans="1:37" ht="13.5" thickBot="1" x14ac:dyDescent="0.25">
      <c r="A379" s="21" t="str">
        <f>VLOOKUP(B379,'Analyse gebruik'!P$4:P$593,1,FALSE)</f>
        <v>VZH-KA</v>
      </c>
      <c r="B379" s="1" t="s">
        <v>335</v>
      </c>
      <c r="C379" s="13">
        <v>12</v>
      </c>
      <c r="D379" s="13">
        <v>9</v>
      </c>
      <c r="E379" s="13">
        <v>3</v>
      </c>
      <c r="F379" s="13">
        <v>9</v>
      </c>
      <c r="G379" s="13">
        <v>7</v>
      </c>
      <c r="H379" s="115">
        <v>2</v>
      </c>
      <c r="I379" s="115">
        <v>2</v>
      </c>
      <c r="J379" s="115">
        <v>0</v>
      </c>
      <c r="K379" s="115">
        <v>1</v>
      </c>
      <c r="L379" s="115">
        <v>1</v>
      </c>
      <c r="M379" s="115">
        <v>0</v>
      </c>
      <c r="N379" s="115">
        <v>2</v>
      </c>
      <c r="O379" s="115">
        <v>2</v>
      </c>
      <c r="P379" s="115">
        <v>0</v>
      </c>
      <c r="Q379" s="115">
        <v>2</v>
      </c>
      <c r="R379" s="115">
        <v>1</v>
      </c>
      <c r="S379" s="115">
        <v>1</v>
      </c>
      <c r="T379" s="115">
        <v>3</v>
      </c>
      <c r="U379" s="115">
        <v>3</v>
      </c>
      <c r="V379" s="115">
        <v>0</v>
      </c>
      <c r="W379" s="115">
        <v>1</v>
      </c>
      <c r="X379" s="115">
        <v>0</v>
      </c>
      <c r="Y379" s="115">
        <v>1</v>
      </c>
      <c r="Z379" s="115">
        <v>0</v>
      </c>
      <c r="AA379" s="115">
        <v>0</v>
      </c>
      <c r="AB379" s="115">
        <v>0</v>
      </c>
      <c r="AC379" s="115">
        <v>1</v>
      </c>
      <c r="AD379" s="115">
        <v>0</v>
      </c>
      <c r="AE379" s="115">
        <v>1</v>
      </c>
      <c r="AF379" s="115">
        <v>0</v>
      </c>
      <c r="AG379" s="115">
        <v>0</v>
      </c>
      <c r="AH379" s="115">
        <v>0</v>
      </c>
      <c r="AI379" s="115"/>
      <c r="AJ379" s="13"/>
      <c r="AK379" s="13"/>
    </row>
    <row r="380" spans="1:37" ht="13.5" thickBot="1" x14ac:dyDescent="0.25">
      <c r="A380" s="21" t="str">
        <f>VLOOKUP(B380,'Analyse gebruik'!P$4:P$593,1,FALSE)</f>
        <v>VZH-WC</v>
      </c>
      <c r="B380" s="1" t="s">
        <v>337</v>
      </c>
      <c r="C380" s="13">
        <v>9</v>
      </c>
      <c r="D380" s="13">
        <v>4</v>
      </c>
      <c r="E380" s="13">
        <v>5</v>
      </c>
      <c r="F380" s="13">
        <v>7</v>
      </c>
      <c r="G380" s="13">
        <v>5</v>
      </c>
      <c r="H380" s="115">
        <v>1</v>
      </c>
      <c r="I380" s="115">
        <v>1</v>
      </c>
      <c r="J380" s="115">
        <v>0</v>
      </c>
      <c r="K380" s="115"/>
      <c r="L380" s="115"/>
      <c r="M380" s="115"/>
      <c r="N380" s="115"/>
      <c r="O380" s="115"/>
      <c r="P380" s="115"/>
      <c r="Q380" s="115">
        <v>2</v>
      </c>
      <c r="R380" s="115">
        <v>2</v>
      </c>
      <c r="S380" s="115">
        <v>0</v>
      </c>
      <c r="T380" s="115">
        <v>1</v>
      </c>
      <c r="U380" s="115">
        <v>1</v>
      </c>
      <c r="V380" s="115">
        <v>0</v>
      </c>
      <c r="W380" s="115">
        <v>1</v>
      </c>
      <c r="X380" s="13">
        <v>0</v>
      </c>
      <c r="Y380" s="13">
        <v>1</v>
      </c>
      <c r="Z380" s="115">
        <v>0</v>
      </c>
      <c r="AA380" s="115">
        <v>0</v>
      </c>
      <c r="AB380" s="115">
        <v>0</v>
      </c>
      <c r="AC380" s="115">
        <v>4</v>
      </c>
      <c r="AD380" s="115">
        <v>0</v>
      </c>
      <c r="AE380" s="115">
        <v>4</v>
      </c>
      <c r="AF380" s="115">
        <v>0</v>
      </c>
      <c r="AG380" s="115">
        <v>0</v>
      </c>
      <c r="AH380" s="115">
        <v>0</v>
      </c>
      <c r="AI380" s="115"/>
      <c r="AJ380" s="115"/>
      <c r="AK380" s="115"/>
    </row>
    <row r="381" spans="1:37" ht="13.5" thickBot="1" x14ac:dyDescent="0.25">
      <c r="A381" s="21" t="str">
        <f>VLOOKUP(B381,'Analyse gebruik'!P$4:P$593,1,FALSE)</f>
        <v>VZ-KA</v>
      </c>
      <c r="B381" s="1" t="s">
        <v>334</v>
      </c>
      <c r="C381" s="13">
        <v>7</v>
      </c>
      <c r="D381" s="13">
        <v>3</v>
      </c>
      <c r="E381" s="13">
        <v>4</v>
      </c>
      <c r="F381" s="13">
        <v>7</v>
      </c>
      <c r="G381" s="13">
        <v>4</v>
      </c>
      <c r="H381" s="13">
        <v>0</v>
      </c>
      <c r="I381" s="13">
        <v>0</v>
      </c>
      <c r="J381" s="13">
        <v>0</v>
      </c>
      <c r="K381" s="13"/>
      <c r="L381" s="13"/>
      <c r="M381" s="13"/>
      <c r="N381" s="13"/>
      <c r="O381" s="13"/>
      <c r="P381" s="13"/>
      <c r="Q381" s="13">
        <v>1</v>
      </c>
      <c r="R381" s="13">
        <v>0</v>
      </c>
      <c r="S381" s="13">
        <v>1</v>
      </c>
      <c r="T381" s="13">
        <v>0</v>
      </c>
      <c r="U381" s="13">
        <v>0</v>
      </c>
      <c r="V381" s="13">
        <v>0</v>
      </c>
      <c r="W381" s="13">
        <v>1</v>
      </c>
      <c r="X381" s="13">
        <v>1</v>
      </c>
      <c r="Y381" s="13">
        <v>0</v>
      </c>
      <c r="Z381" s="13">
        <v>2</v>
      </c>
      <c r="AA381" s="13">
        <v>2</v>
      </c>
      <c r="AB381" s="13">
        <v>0</v>
      </c>
      <c r="AC381" s="13">
        <v>3</v>
      </c>
      <c r="AD381" s="13">
        <v>0</v>
      </c>
      <c r="AE381" s="13">
        <v>3</v>
      </c>
      <c r="AF381" s="13">
        <v>0</v>
      </c>
      <c r="AG381" s="13">
        <v>0</v>
      </c>
      <c r="AH381" s="13">
        <v>0</v>
      </c>
      <c r="AI381" s="13"/>
      <c r="AJ381" s="13"/>
      <c r="AK381" s="13"/>
    </row>
    <row r="382" spans="1:37" ht="13.5" thickBot="1" x14ac:dyDescent="0.25">
      <c r="A382" s="21" t="str">
        <f>VLOOKUP(B382,'Analyse gebruik'!P$4:P$593,1,FALSE)</f>
        <v>WBH</v>
      </c>
      <c r="B382" s="1" t="s">
        <v>264</v>
      </c>
      <c r="C382" s="13">
        <v>10</v>
      </c>
      <c r="D382" s="13">
        <v>10</v>
      </c>
      <c r="E382" s="13">
        <v>0</v>
      </c>
      <c r="F382" s="13">
        <v>8</v>
      </c>
      <c r="G382" s="13">
        <v>5</v>
      </c>
      <c r="H382" s="115">
        <v>0</v>
      </c>
      <c r="I382" s="115">
        <v>0</v>
      </c>
      <c r="J382" s="115">
        <v>0</v>
      </c>
      <c r="K382" s="115"/>
      <c r="L382" s="13"/>
      <c r="M382" s="13"/>
      <c r="N382" s="115"/>
      <c r="O382" s="115"/>
      <c r="P382" s="115"/>
      <c r="Q382" s="115">
        <v>2</v>
      </c>
      <c r="R382" s="115">
        <v>2</v>
      </c>
      <c r="S382" s="115">
        <v>0</v>
      </c>
      <c r="T382" s="115">
        <v>0</v>
      </c>
      <c r="U382" s="115">
        <v>0</v>
      </c>
      <c r="V382" s="115">
        <v>0</v>
      </c>
      <c r="W382" s="115">
        <v>2</v>
      </c>
      <c r="X382" s="115">
        <v>2</v>
      </c>
      <c r="Y382" s="115">
        <v>0</v>
      </c>
      <c r="Z382" s="115">
        <v>0</v>
      </c>
      <c r="AA382" s="115">
        <v>0</v>
      </c>
      <c r="AB382" s="115">
        <v>0</v>
      </c>
      <c r="AC382" s="115">
        <v>3</v>
      </c>
      <c r="AD382" s="115">
        <v>3</v>
      </c>
      <c r="AE382" s="115">
        <v>0</v>
      </c>
      <c r="AF382" s="115">
        <v>1</v>
      </c>
      <c r="AG382" s="115">
        <v>1</v>
      </c>
      <c r="AH382" s="115">
        <v>0</v>
      </c>
      <c r="AI382" s="115">
        <v>2</v>
      </c>
      <c r="AJ382" s="115">
        <v>2</v>
      </c>
      <c r="AK382" s="115">
        <v>0</v>
      </c>
    </row>
    <row r="383" spans="1:37" ht="13.5" thickBot="1" x14ac:dyDescent="0.25">
      <c r="A383" s="21" t="str">
        <f>VLOOKUP(B383,'Analyse gebruik'!P$4:P$593,1,FALSE)</f>
        <v>WBH-DF</v>
      </c>
      <c r="B383" s="1" t="s">
        <v>379</v>
      </c>
      <c r="C383" s="13">
        <v>0</v>
      </c>
      <c r="D383" s="13">
        <v>0</v>
      </c>
      <c r="E383" s="13">
        <v>0</v>
      </c>
      <c r="F383" s="13">
        <v>5</v>
      </c>
      <c r="G383" s="13">
        <v>0</v>
      </c>
      <c r="H383" s="115">
        <v>0</v>
      </c>
      <c r="I383" s="115">
        <v>0</v>
      </c>
      <c r="J383" s="115">
        <v>0</v>
      </c>
      <c r="K383" s="115"/>
      <c r="L383" s="13"/>
      <c r="M383" s="13"/>
      <c r="N383" s="115"/>
      <c r="O383" s="115"/>
      <c r="P383" s="115"/>
      <c r="Q383" s="115"/>
      <c r="R383" s="115"/>
      <c r="S383" s="115"/>
      <c r="T383" s="115">
        <v>0</v>
      </c>
      <c r="U383" s="115">
        <v>0</v>
      </c>
      <c r="V383" s="115">
        <v>0</v>
      </c>
      <c r="W383" s="115"/>
      <c r="X383" s="115"/>
      <c r="Y383" s="115"/>
      <c r="Z383" s="115">
        <v>0</v>
      </c>
      <c r="AA383" s="115">
        <v>0</v>
      </c>
      <c r="AB383" s="115">
        <v>0</v>
      </c>
      <c r="AC383" s="115">
        <v>0</v>
      </c>
      <c r="AD383" s="115">
        <v>0</v>
      </c>
      <c r="AE383" s="115">
        <v>0</v>
      </c>
      <c r="AF383" s="115">
        <v>0</v>
      </c>
      <c r="AG383" s="115">
        <v>0</v>
      </c>
      <c r="AH383" s="115">
        <v>0</v>
      </c>
      <c r="AI383" s="115"/>
      <c r="AJ383" s="115"/>
      <c r="AK383" s="115"/>
    </row>
    <row r="384" spans="1:37" ht="13.5" thickBot="1" x14ac:dyDescent="0.25">
      <c r="A384" s="21" t="str">
        <f>VLOOKUP(B384,'Analyse gebruik'!P$4:P$593,1,FALSE)</f>
        <v>WKA-TPB</v>
      </c>
      <c r="B384" s="1" t="s">
        <v>719</v>
      </c>
      <c r="C384" s="13">
        <v>8</v>
      </c>
      <c r="D384" s="13">
        <v>8</v>
      </c>
      <c r="E384" s="13">
        <v>0</v>
      </c>
      <c r="F384" s="13">
        <v>6</v>
      </c>
      <c r="G384" s="13">
        <v>3</v>
      </c>
      <c r="H384" s="115">
        <v>2</v>
      </c>
      <c r="I384" s="115">
        <v>2</v>
      </c>
      <c r="J384" s="115">
        <v>0</v>
      </c>
      <c r="K384" s="115"/>
      <c r="L384" s="115"/>
      <c r="M384" s="115"/>
      <c r="N384" s="115"/>
      <c r="O384" s="115"/>
      <c r="P384" s="115"/>
      <c r="Q384" s="115"/>
      <c r="R384" s="115"/>
      <c r="S384" s="115"/>
      <c r="T384" s="115">
        <v>2</v>
      </c>
      <c r="U384" s="115">
        <v>2</v>
      </c>
      <c r="V384" s="115">
        <v>0</v>
      </c>
      <c r="W384" s="115"/>
      <c r="X384" s="115"/>
      <c r="Y384" s="115"/>
      <c r="Z384" s="115">
        <v>0</v>
      </c>
      <c r="AA384" s="13">
        <v>0</v>
      </c>
      <c r="AB384" s="13">
        <v>0</v>
      </c>
      <c r="AC384" s="115">
        <v>0</v>
      </c>
      <c r="AD384" s="115">
        <v>0</v>
      </c>
      <c r="AE384" s="115">
        <v>0</v>
      </c>
      <c r="AF384" s="115">
        <v>0</v>
      </c>
      <c r="AG384" s="115">
        <v>0</v>
      </c>
      <c r="AH384" s="115">
        <v>0</v>
      </c>
      <c r="AI384" s="115">
        <v>4</v>
      </c>
      <c r="AJ384" s="13">
        <v>4</v>
      </c>
      <c r="AK384" s="13">
        <v>0</v>
      </c>
    </row>
    <row r="385" spans="1:37" ht="13.5" thickBot="1" x14ac:dyDescent="0.25">
      <c r="A385" s="21" t="str">
        <f>VLOOKUP(B385,'Analyse gebruik'!P$4:P$593,1,FALSE)</f>
        <v>WKH-TPB</v>
      </c>
      <c r="B385" s="1" t="s">
        <v>720</v>
      </c>
      <c r="C385" s="13">
        <v>6</v>
      </c>
      <c r="D385" s="13">
        <v>6</v>
      </c>
      <c r="E385" s="13">
        <v>0</v>
      </c>
      <c r="F385" s="13">
        <v>5</v>
      </c>
      <c r="G385" s="13">
        <v>3</v>
      </c>
      <c r="H385" s="115">
        <v>2</v>
      </c>
      <c r="I385" s="115">
        <v>2</v>
      </c>
      <c r="J385" s="115">
        <v>0</v>
      </c>
      <c r="K385" s="115"/>
      <c r="L385" s="115"/>
      <c r="M385" s="115"/>
      <c r="N385" s="115"/>
      <c r="O385" s="115"/>
      <c r="P385" s="115"/>
      <c r="Q385" s="115"/>
      <c r="R385" s="115"/>
      <c r="S385" s="115"/>
      <c r="T385" s="115">
        <v>2</v>
      </c>
      <c r="U385" s="115">
        <v>2</v>
      </c>
      <c r="V385" s="115">
        <v>0</v>
      </c>
      <c r="W385" s="115"/>
      <c r="X385" s="115"/>
      <c r="Y385" s="115"/>
      <c r="Z385" s="115">
        <v>0</v>
      </c>
      <c r="AA385" s="115">
        <v>0</v>
      </c>
      <c r="AB385" s="115">
        <v>0</v>
      </c>
      <c r="AC385" s="115">
        <v>0</v>
      </c>
      <c r="AD385" s="13">
        <v>0</v>
      </c>
      <c r="AE385" s="13">
        <v>0</v>
      </c>
      <c r="AF385" s="115">
        <v>2</v>
      </c>
      <c r="AG385" s="115">
        <v>2</v>
      </c>
      <c r="AH385" s="115">
        <v>0</v>
      </c>
      <c r="AI385" s="115"/>
      <c r="AJ385" s="115"/>
      <c r="AK385" s="115"/>
    </row>
    <row r="386" spans="1:37" ht="13.5" thickBot="1" x14ac:dyDescent="0.25">
      <c r="A386" s="21" t="str">
        <f>VLOOKUP(B386,'Analyse gebruik'!P$4:P$593,1,FALSE)</f>
        <v>WO</v>
      </c>
      <c r="B386" s="1" t="s">
        <v>221</v>
      </c>
      <c r="C386" s="13">
        <v>136</v>
      </c>
      <c r="D386" s="13">
        <v>132</v>
      </c>
      <c r="E386" s="13">
        <v>4</v>
      </c>
      <c r="F386" s="13">
        <v>10</v>
      </c>
      <c r="G386" s="13">
        <v>10</v>
      </c>
      <c r="H386" s="115">
        <v>17</v>
      </c>
      <c r="I386" s="115">
        <v>17</v>
      </c>
      <c r="J386" s="115">
        <v>0</v>
      </c>
      <c r="K386" s="115">
        <v>16</v>
      </c>
      <c r="L386" s="115">
        <v>16</v>
      </c>
      <c r="M386" s="115">
        <v>0</v>
      </c>
      <c r="N386" s="115">
        <v>5</v>
      </c>
      <c r="O386" s="115">
        <v>5</v>
      </c>
      <c r="P386" s="115">
        <v>0</v>
      </c>
      <c r="Q386" s="115">
        <v>23</v>
      </c>
      <c r="R386" s="115">
        <v>23</v>
      </c>
      <c r="S386" s="115">
        <v>0</v>
      </c>
      <c r="T386" s="115">
        <v>20</v>
      </c>
      <c r="U386" s="115">
        <v>20</v>
      </c>
      <c r="V386" s="115">
        <v>0</v>
      </c>
      <c r="W386" s="115">
        <v>8</v>
      </c>
      <c r="X386" s="13">
        <v>8</v>
      </c>
      <c r="Y386" s="13">
        <v>0</v>
      </c>
      <c r="Z386" s="115">
        <v>6</v>
      </c>
      <c r="AA386" s="115">
        <v>5</v>
      </c>
      <c r="AB386" s="115">
        <v>1</v>
      </c>
      <c r="AC386" s="115">
        <v>17</v>
      </c>
      <c r="AD386" s="115">
        <v>16</v>
      </c>
      <c r="AE386" s="115">
        <v>1</v>
      </c>
      <c r="AF386" s="115">
        <v>15</v>
      </c>
      <c r="AG386" s="115">
        <v>14</v>
      </c>
      <c r="AH386" s="115">
        <v>1</v>
      </c>
      <c r="AI386" s="115">
        <v>9</v>
      </c>
      <c r="AJ386" s="115">
        <v>8</v>
      </c>
      <c r="AK386" s="115">
        <v>1</v>
      </c>
    </row>
    <row r="387" spans="1:37" ht="13.5" thickBot="1" x14ac:dyDescent="0.25">
      <c r="A387" s="21" t="str">
        <f>VLOOKUP(B387,'Analyse gebruik'!P$4:P$593,1,FALSE)</f>
        <v>WOA</v>
      </c>
      <c r="B387" s="1" t="s">
        <v>223</v>
      </c>
      <c r="C387" s="13">
        <v>1</v>
      </c>
      <c r="D387" s="13">
        <v>1</v>
      </c>
      <c r="E387" s="13">
        <v>0</v>
      </c>
      <c r="F387" s="13">
        <v>6</v>
      </c>
      <c r="G387" s="13">
        <v>1</v>
      </c>
      <c r="H387" s="115">
        <v>0</v>
      </c>
      <c r="I387" s="115">
        <v>0</v>
      </c>
      <c r="J387" s="115">
        <v>0</v>
      </c>
      <c r="K387" s="115"/>
      <c r="L387" s="115"/>
      <c r="M387" s="115"/>
      <c r="N387" s="115">
        <v>1</v>
      </c>
      <c r="O387" s="115">
        <v>1</v>
      </c>
      <c r="P387" s="115">
        <v>0</v>
      </c>
      <c r="Q387" s="115"/>
      <c r="R387" s="115"/>
      <c r="S387" s="115"/>
      <c r="T387" s="115">
        <v>0</v>
      </c>
      <c r="U387" s="115">
        <v>0</v>
      </c>
      <c r="V387" s="115">
        <v>0</v>
      </c>
      <c r="W387" s="115"/>
      <c r="X387" s="13"/>
      <c r="Y387" s="13"/>
      <c r="Z387" s="115">
        <v>0</v>
      </c>
      <c r="AA387" s="115">
        <v>0</v>
      </c>
      <c r="AB387" s="115">
        <v>0</v>
      </c>
      <c r="AC387" s="115">
        <v>0</v>
      </c>
      <c r="AD387" s="115">
        <v>0</v>
      </c>
      <c r="AE387" s="115">
        <v>0</v>
      </c>
      <c r="AF387" s="115">
        <v>0</v>
      </c>
      <c r="AG387" s="115">
        <v>0</v>
      </c>
      <c r="AH387" s="115">
        <v>0</v>
      </c>
      <c r="AI387" s="115"/>
      <c r="AJ387" s="115"/>
      <c r="AK387" s="115"/>
    </row>
    <row r="388" spans="1:37" ht="13.5" thickBot="1" x14ac:dyDescent="0.25">
      <c r="A388" s="21" t="str">
        <f>VLOOKUP(B388,'Analyse gebruik'!P$4:P$593,1,FALSE)</f>
        <v>WO-NA</v>
      </c>
      <c r="B388" s="1" t="s">
        <v>994</v>
      </c>
      <c r="C388" s="13">
        <v>7</v>
      </c>
      <c r="D388" s="13">
        <v>0</v>
      </c>
      <c r="E388" s="13">
        <v>7</v>
      </c>
      <c r="F388" s="13">
        <v>5</v>
      </c>
      <c r="G388" s="13">
        <v>2</v>
      </c>
      <c r="H388" s="115">
        <v>0</v>
      </c>
      <c r="I388" s="115">
        <v>0</v>
      </c>
      <c r="J388" s="115">
        <v>0</v>
      </c>
      <c r="K388" s="115"/>
      <c r="L388" s="115"/>
      <c r="M388" s="115"/>
      <c r="N388" s="115"/>
      <c r="O388" s="115"/>
      <c r="P388" s="115"/>
      <c r="Q388" s="115"/>
      <c r="R388" s="115"/>
      <c r="S388" s="115"/>
      <c r="T388" s="115">
        <v>0</v>
      </c>
      <c r="U388" s="115">
        <v>0</v>
      </c>
      <c r="V388" s="115">
        <v>0</v>
      </c>
      <c r="W388" s="115"/>
      <c r="X388" s="13"/>
      <c r="Y388" s="13"/>
      <c r="Z388" s="115">
        <v>1</v>
      </c>
      <c r="AA388" s="115">
        <v>0</v>
      </c>
      <c r="AB388" s="115">
        <v>1</v>
      </c>
      <c r="AC388" s="115">
        <v>6</v>
      </c>
      <c r="AD388" s="115">
        <v>0</v>
      </c>
      <c r="AE388" s="115">
        <v>6</v>
      </c>
      <c r="AF388" s="115">
        <v>0</v>
      </c>
      <c r="AG388" s="115">
        <v>0</v>
      </c>
      <c r="AH388" s="115">
        <v>0</v>
      </c>
      <c r="AI388" s="115"/>
      <c r="AJ388" s="115"/>
      <c r="AK388" s="115"/>
    </row>
    <row r="389" spans="1:37" ht="13.5" thickBot="1" x14ac:dyDescent="0.25">
      <c r="A389" s="21" t="str">
        <f>VLOOKUP(B389,'Analyse gebruik'!P$4:P$593,1,FALSE)</f>
        <v>WO-NO</v>
      </c>
      <c r="B389" s="1" t="s">
        <v>284</v>
      </c>
      <c r="C389" s="13">
        <v>134</v>
      </c>
      <c r="D389" s="13">
        <v>0</v>
      </c>
      <c r="E389" s="13">
        <v>134</v>
      </c>
      <c r="F389" s="13">
        <v>10</v>
      </c>
      <c r="G389" s="13">
        <v>10</v>
      </c>
      <c r="H389" s="115">
        <v>17</v>
      </c>
      <c r="I389" s="115">
        <v>0</v>
      </c>
      <c r="J389" s="115">
        <v>17</v>
      </c>
      <c r="K389" s="115">
        <v>16</v>
      </c>
      <c r="L389" s="115">
        <v>0</v>
      </c>
      <c r="M389" s="115">
        <v>16</v>
      </c>
      <c r="N389" s="115">
        <v>5</v>
      </c>
      <c r="O389" s="115">
        <v>0</v>
      </c>
      <c r="P389" s="115">
        <v>5</v>
      </c>
      <c r="Q389" s="115">
        <v>23</v>
      </c>
      <c r="R389" s="115">
        <v>0</v>
      </c>
      <c r="S389" s="115">
        <v>23</v>
      </c>
      <c r="T389" s="115">
        <v>19</v>
      </c>
      <c r="U389" s="115">
        <v>0</v>
      </c>
      <c r="V389" s="115">
        <v>19</v>
      </c>
      <c r="W389" s="115">
        <v>8</v>
      </c>
      <c r="X389" s="115">
        <v>0</v>
      </c>
      <c r="Y389" s="115">
        <v>8</v>
      </c>
      <c r="Z389" s="115">
        <v>6</v>
      </c>
      <c r="AA389" s="115">
        <v>0</v>
      </c>
      <c r="AB389" s="115">
        <v>6</v>
      </c>
      <c r="AC389" s="115">
        <v>16</v>
      </c>
      <c r="AD389" s="115">
        <v>0</v>
      </c>
      <c r="AE389" s="115">
        <v>16</v>
      </c>
      <c r="AF389" s="115">
        <v>15</v>
      </c>
      <c r="AG389" s="13">
        <v>0</v>
      </c>
      <c r="AH389" s="13">
        <v>15</v>
      </c>
      <c r="AI389" s="115">
        <v>9</v>
      </c>
      <c r="AJ389" s="115">
        <v>0</v>
      </c>
      <c r="AK389" s="115">
        <v>9</v>
      </c>
    </row>
    <row r="390" spans="1:37" ht="13.5" thickBot="1" x14ac:dyDescent="0.25">
      <c r="A390" s="21" t="str">
        <f>VLOOKUP(B390,'Analyse gebruik'!P$4:P$593,1,FALSE)</f>
        <v>WOV</v>
      </c>
      <c r="B390" s="1" t="s">
        <v>224</v>
      </c>
      <c r="C390" s="13">
        <v>98</v>
      </c>
      <c r="D390" s="13">
        <v>9</v>
      </c>
      <c r="E390" s="13">
        <v>89</v>
      </c>
      <c r="F390" s="13">
        <v>10</v>
      </c>
      <c r="G390" s="13">
        <v>9</v>
      </c>
      <c r="H390" s="115">
        <v>8</v>
      </c>
      <c r="I390" s="115">
        <v>0</v>
      </c>
      <c r="J390" s="115">
        <v>8</v>
      </c>
      <c r="K390" s="115">
        <v>18</v>
      </c>
      <c r="L390" s="13">
        <v>0</v>
      </c>
      <c r="M390" s="13">
        <v>18</v>
      </c>
      <c r="N390" s="115">
        <v>10</v>
      </c>
      <c r="O390" s="115">
        <v>0</v>
      </c>
      <c r="P390" s="115">
        <v>10</v>
      </c>
      <c r="Q390" s="115">
        <v>10</v>
      </c>
      <c r="R390" s="115">
        <v>2</v>
      </c>
      <c r="S390" s="115">
        <v>8</v>
      </c>
      <c r="T390" s="115">
        <v>14</v>
      </c>
      <c r="U390" s="115">
        <v>0</v>
      </c>
      <c r="V390" s="115">
        <v>14</v>
      </c>
      <c r="W390" s="115">
        <v>0</v>
      </c>
      <c r="X390" s="115">
        <v>0</v>
      </c>
      <c r="Y390" s="115">
        <v>0</v>
      </c>
      <c r="Z390" s="115">
        <v>7</v>
      </c>
      <c r="AA390" s="115">
        <v>0</v>
      </c>
      <c r="AB390" s="115">
        <v>7</v>
      </c>
      <c r="AC390" s="115">
        <v>14</v>
      </c>
      <c r="AD390" s="115">
        <v>7</v>
      </c>
      <c r="AE390" s="115">
        <v>7</v>
      </c>
      <c r="AF390" s="115">
        <v>12</v>
      </c>
      <c r="AG390" s="115">
        <v>0</v>
      </c>
      <c r="AH390" s="115">
        <v>12</v>
      </c>
      <c r="AI390" s="115">
        <v>5</v>
      </c>
      <c r="AJ390" s="115">
        <v>0</v>
      </c>
      <c r="AK390" s="115">
        <v>5</v>
      </c>
    </row>
    <row r="391" spans="1:37" ht="13.5" thickBot="1" x14ac:dyDescent="0.25">
      <c r="A391" s="21" t="str">
        <f>VLOOKUP(B391,'Analyse gebruik'!P$4:P$593,1,FALSE)</f>
        <v>WOV-G</v>
      </c>
      <c r="B391" s="1" t="s">
        <v>227</v>
      </c>
      <c r="C391" s="13">
        <v>21</v>
      </c>
      <c r="D391" s="13">
        <v>2</v>
      </c>
      <c r="E391" s="13">
        <v>19</v>
      </c>
      <c r="F391" s="13">
        <v>7</v>
      </c>
      <c r="G391" s="13">
        <v>4</v>
      </c>
      <c r="H391" s="13">
        <v>0</v>
      </c>
      <c r="I391" s="13">
        <v>0</v>
      </c>
      <c r="J391" s="13">
        <v>0</v>
      </c>
      <c r="K391" s="13"/>
      <c r="L391" s="115"/>
      <c r="M391" s="115"/>
      <c r="N391" s="13">
        <v>0</v>
      </c>
      <c r="O391" s="115">
        <v>0</v>
      </c>
      <c r="P391" s="115">
        <v>0</v>
      </c>
      <c r="Q391" s="13"/>
      <c r="R391" s="13"/>
      <c r="S391" s="13"/>
      <c r="T391" s="13">
        <v>1</v>
      </c>
      <c r="U391" s="13">
        <v>0</v>
      </c>
      <c r="V391" s="13">
        <v>1</v>
      </c>
      <c r="W391" s="13"/>
      <c r="X391" s="115"/>
      <c r="Y391" s="115"/>
      <c r="Z391" s="13">
        <v>7</v>
      </c>
      <c r="AA391" s="115">
        <v>0</v>
      </c>
      <c r="AB391" s="115">
        <v>7</v>
      </c>
      <c r="AC391" s="13">
        <v>0</v>
      </c>
      <c r="AD391" s="13">
        <v>0</v>
      </c>
      <c r="AE391" s="13">
        <v>0</v>
      </c>
      <c r="AF391" s="13">
        <v>9</v>
      </c>
      <c r="AG391" s="13">
        <v>2</v>
      </c>
      <c r="AH391" s="13">
        <v>7</v>
      </c>
      <c r="AI391" s="13">
        <v>4</v>
      </c>
      <c r="AJ391" s="115">
        <v>0</v>
      </c>
      <c r="AK391" s="115">
        <v>4</v>
      </c>
    </row>
    <row r="392" spans="1:37" ht="13.5" thickBot="1" x14ac:dyDescent="0.25">
      <c r="A392" s="21" t="str">
        <f>VLOOKUP(B392,'Analyse gebruik'!P$4:P$593,1,FALSE)</f>
        <v>WOV-K</v>
      </c>
      <c r="B392" s="1" t="s">
        <v>225</v>
      </c>
      <c r="C392" s="13">
        <v>34</v>
      </c>
      <c r="D392" s="13">
        <v>11</v>
      </c>
      <c r="E392" s="13">
        <v>23</v>
      </c>
      <c r="F392" s="13">
        <v>8</v>
      </c>
      <c r="G392" s="13">
        <v>7</v>
      </c>
      <c r="H392" s="115">
        <v>4</v>
      </c>
      <c r="I392" s="115">
        <v>2</v>
      </c>
      <c r="J392" s="115">
        <v>2</v>
      </c>
      <c r="K392" s="115">
        <v>5</v>
      </c>
      <c r="L392" s="115">
        <v>5</v>
      </c>
      <c r="M392" s="115">
        <v>0</v>
      </c>
      <c r="N392" s="115">
        <v>7</v>
      </c>
      <c r="O392" s="115">
        <v>0</v>
      </c>
      <c r="P392" s="115">
        <v>7</v>
      </c>
      <c r="Q392" s="115">
        <v>1</v>
      </c>
      <c r="R392" s="115">
        <v>0</v>
      </c>
      <c r="S392" s="115">
        <v>1</v>
      </c>
      <c r="T392" s="115">
        <v>7</v>
      </c>
      <c r="U392" s="115">
        <v>2</v>
      </c>
      <c r="V392" s="115">
        <v>5</v>
      </c>
      <c r="W392" s="115"/>
      <c r="X392" s="115"/>
      <c r="Y392" s="115"/>
      <c r="Z392" s="115">
        <v>6</v>
      </c>
      <c r="AA392" s="115">
        <v>1</v>
      </c>
      <c r="AB392" s="115">
        <v>5</v>
      </c>
      <c r="AC392" s="115">
        <v>4</v>
      </c>
      <c r="AD392" s="13">
        <v>1</v>
      </c>
      <c r="AE392" s="13">
        <v>3</v>
      </c>
      <c r="AF392" s="115">
        <v>0</v>
      </c>
      <c r="AG392" s="13">
        <v>0</v>
      </c>
      <c r="AH392" s="13">
        <v>0</v>
      </c>
      <c r="AI392" s="115"/>
      <c r="AJ392" s="115"/>
      <c r="AK392" s="115"/>
    </row>
    <row r="393" spans="1:37" ht="13.5" thickBot="1" x14ac:dyDescent="0.25">
      <c r="A393" s="21" t="str">
        <f>VLOOKUP(B393,'Analyse gebruik'!P$4:P$593,1,FALSE)</f>
        <v>WOV-M</v>
      </c>
      <c r="B393" s="1" t="s">
        <v>226</v>
      </c>
      <c r="C393" s="13">
        <v>64</v>
      </c>
      <c r="D393" s="13">
        <v>57</v>
      </c>
      <c r="E393" s="13">
        <v>7</v>
      </c>
      <c r="F393" s="13">
        <v>9</v>
      </c>
      <c r="G393" s="13">
        <v>9</v>
      </c>
      <c r="H393" s="115">
        <v>5</v>
      </c>
      <c r="I393" s="115">
        <v>3</v>
      </c>
      <c r="J393" s="115">
        <v>2</v>
      </c>
      <c r="K393" s="115">
        <v>13</v>
      </c>
      <c r="L393" s="13">
        <v>13</v>
      </c>
      <c r="M393" s="13">
        <v>0</v>
      </c>
      <c r="N393" s="115">
        <v>11</v>
      </c>
      <c r="O393" s="115">
        <v>10</v>
      </c>
      <c r="P393" s="115">
        <v>1</v>
      </c>
      <c r="Q393" s="115">
        <v>2</v>
      </c>
      <c r="R393" s="115">
        <v>0</v>
      </c>
      <c r="S393" s="115">
        <v>2</v>
      </c>
      <c r="T393" s="115">
        <v>10</v>
      </c>
      <c r="U393" s="115">
        <v>9</v>
      </c>
      <c r="V393" s="115">
        <v>1</v>
      </c>
      <c r="W393" s="115"/>
      <c r="X393" s="115"/>
      <c r="Y393" s="115"/>
      <c r="Z393" s="115">
        <v>7</v>
      </c>
      <c r="AA393" s="115">
        <v>7</v>
      </c>
      <c r="AB393" s="115">
        <v>0</v>
      </c>
      <c r="AC393" s="115">
        <v>3</v>
      </c>
      <c r="AD393" s="115">
        <v>3</v>
      </c>
      <c r="AE393" s="115">
        <v>0</v>
      </c>
      <c r="AF393" s="115">
        <v>8</v>
      </c>
      <c r="AG393" s="115">
        <v>7</v>
      </c>
      <c r="AH393" s="115">
        <v>1</v>
      </c>
      <c r="AI393" s="115">
        <v>5</v>
      </c>
      <c r="AJ393" s="115">
        <v>5</v>
      </c>
      <c r="AK393" s="115">
        <v>0</v>
      </c>
    </row>
    <row r="394" spans="1:37" ht="13.5" thickBot="1" x14ac:dyDescent="0.25">
      <c r="A394" s="21" t="str">
        <f>VLOOKUP(B394,'Analyse gebruik'!P$4:P$593,1,FALSE)</f>
        <v>WOV-NA</v>
      </c>
      <c r="B394" s="1" t="s">
        <v>996</v>
      </c>
      <c r="C394" s="13">
        <v>8</v>
      </c>
      <c r="D394" s="13">
        <v>0</v>
      </c>
      <c r="E394" s="13">
        <v>8</v>
      </c>
      <c r="F394" s="13">
        <v>5</v>
      </c>
      <c r="G394" s="13">
        <v>1</v>
      </c>
      <c r="H394" s="13">
        <v>0</v>
      </c>
      <c r="I394" s="13">
        <v>0</v>
      </c>
      <c r="J394" s="13">
        <v>0</v>
      </c>
      <c r="K394" s="13"/>
      <c r="L394" s="13"/>
      <c r="M394" s="13"/>
      <c r="N394" s="13"/>
      <c r="O394" s="115"/>
      <c r="P394" s="115"/>
      <c r="Q394" s="13"/>
      <c r="R394" s="13"/>
      <c r="S394" s="13"/>
      <c r="T394" s="13">
        <v>0</v>
      </c>
      <c r="U394" s="13">
        <v>0</v>
      </c>
      <c r="V394" s="13">
        <v>0</v>
      </c>
      <c r="W394" s="13"/>
      <c r="X394" s="115"/>
      <c r="Y394" s="115"/>
      <c r="Z394" s="13">
        <v>0</v>
      </c>
      <c r="AA394" s="115">
        <v>0</v>
      </c>
      <c r="AB394" s="115">
        <v>0</v>
      </c>
      <c r="AC394" s="13">
        <v>8</v>
      </c>
      <c r="AD394" s="13">
        <v>0</v>
      </c>
      <c r="AE394" s="13">
        <v>8</v>
      </c>
      <c r="AF394" s="13">
        <v>0</v>
      </c>
      <c r="AG394" s="115">
        <v>0</v>
      </c>
      <c r="AH394" s="115">
        <v>0</v>
      </c>
      <c r="AI394" s="13"/>
      <c r="AJ394" s="115"/>
      <c r="AK394" s="115"/>
    </row>
    <row r="395" spans="1:37" ht="13.5" thickBot="1" x14ac:dyDescent="0.25">
      <c r="A395" s="21" t="str">
        <f>VLOOKUP(B395,'Analyse gebruik'!P$4:P$593,1,FALSE)</f>
        <v>WOV-NO</v>
      </c>
      <c r="B395" s="1" t="s">
        <v>285</v>
      </c>
      <c r="C395" s="13">
        <v>66</v>
      </c>
      <c r="D395" s="13">
        <v>0</v>
      </c>
      <c r="E395" s="13">
        <v>66</v>
      </c>
      <c r="F395" s="13">
        <v>8</v>
      </c>
      <c r="G395" s="13">
        <v>8</v>
      </c>
      <c r="H395" s="115">
        <v>8</v>
      </c>
      <c r="I395" s="115">
        <v>0</v>
      </c>
      <c r="J395" s="115">
        <v>8</v>
      </c>
      <c r="K395" s="115">
        <v>17</v>
      </c>
      <c r="L395" s="13">
        <v>0</v>
      </c>
      <c r="M395" s="13">
        <v>17</v>
      </c>
      <c r="N395" s="115"/>
      <c r="O395" s="115"/>
      <c r="P395" s="115"/>
      <c r="Q395" s="115">
        <v>10</v>
      </c>
      <c r="R395" s="115">
        <v>0</v>
      </c>
      <c r="S395" s="115">
        <v>10</v>
      </c>
      <c r="T395" s="115">
        <v>8</v>
      </c>
      <c r="U395" s="115">
        <v>0</v>
      </c>
      <c r="V395" s="115">
        <v>8</v>
      </c>
      <c r="W395" s="115"/>
      <c r="X395" s="115"/>
      <c r="Y395" s="115"/>
      <c r="Z395" s="115">
        <v>1</v>
      </c>
      <c r="AA395" s="115">
        <v>0</v>
      </c>
      <c r="AB395" s="115">
        <v>1</v>
      </c>
      <c r="AC395" s="115">
        <v>13</v>
      </c>
      <c r="AD395" s="115">
        <v>0</v>
      </c>
      <c r="AE395" s="115">
        <v>13</v>
      </c>
      <c r="AF395" s="115">
        <v>5</v>
      </c>
      <c r="AG395" s="115">
        <v>0</v>
      </c>
      <c r="AH395" s="115">
        <v>5</v>
      </c>
      <c r="AI395" s="115">
        <v>4</v>
      </c>
      <c r="AJ395" s="13">
        <v>0</v>
      </c>
      <c r="AK395" s="13">
        <v>4</v>
      </c>
    </row>
    <row r="396" spans="1:37" ht="13.5" thickBot="1" x14ac:dyDescent="0.25">
      <c r="A396" s="21" t="str">
        <f>VLOOKUP(B396,'Analyse gebruik'!P$4:P$593,1,FALSE)</f>
        <v>WT</v>
      </c>
      <c r="B396" s="1" t="s">
        <v>267</v>
      </c>
      <c r="C396" s="13">
        <v>262</v>
      </c>
      <c r="D396" s="13">
        <v>6</v>
      </c>
      <c r="E396" s="13">
        <v>256</v>
      </c>
      <c r="F396" s="13">
        <v>10</v>
      </c>
      <c r="G396" s="13">
        <v>10</v>
      </c>
      <c r="H396" s="115">
        <v>10</v>
      </c>
      <c r="I396" s="115">
        <v>0</v>
      </c>
      <c r="J396" s="115">
        <v>10</v>
      </c>
      <c r="K396" s="115">
        <v>14</v>
      </c>
      <c r="L396" s="115">
        <v>0</v>
      </c>
      <c r="M396" s="115">
        <v>14</v>
      </c>
      <c r="N396" s="115">
        <v>17</v>
      </c>
      <c r="O396" s="115">
        <v>0</v>
      </c>
      <c r="P396" s="115">
        <v>17</v>
      </c>
      <c r="Q396" s="115">
        <v>21</v>
      </c>
      <c r="R396" s="115">
        <v>1</v>
      </c>
      <c r="S396" s="115">
        <v>20</v>
      </c>
      <c r="T396" s="115">
        <v>13</v>
      </c>
      <c r="U396" s="115">
        <v>0</v>
      </c>
      <c r="V396" s="115">
        <v>13</v>
      </c>
      <c r="W396" s="115">
        <v>46</v>
      </c>
      <c r="X396" s="13">
        <v>1</v>
      </c>
      <c r="Y396" s="13">
        <v>45</v>
      </c>
      <c r="Z396" s="115">
        <v>32</v>
      </c>
      <c r="AA396" s="115">
        <v>1</v>
      </c>
      <c r="AB396" s="115">
        <v>31</v>
      </c>
      <c r="AC396" s="115">
        <v>69</v>
      </c>
      <c r="AD396" s="115">
        <v>0</v>
      </c>
      <c r="AE396" s="115">
        <v>69</v>
      </c>
      <c r="AF396" s="115">
        <v>10</v>
      </c>
      <c r="AG396" s="13">
        <v>1</v>
      </c>
      <c r="AH396" s="13">
        <v>9</v>
      </c>
      <c r="AI396" s="115">
        <v>30</v>
      </c>
      <c r="AJ396" s="115">
        <v>2</v>
      </c>
      <c r="AK396" s="115">
        <v>28</v>
      </c>
    </row>
    <row r="397" spans="1:37" ht="13.5" thickBot="1" x14ac:dyDescent="0.25">
      <c r="A397" s="21" t="str">
        <f>VLOOKUP(B397,'Analyse gebruik'!P$4:P$593,1,FALSE)</f>
        <v>WTA-G</v>
      </c>
      <c r="B397" s="1" t="s">
        <v>1156</v>
      </c>
      <c r="C397" s="13">
        <v>2</v>
      </c>
      <c r="D397" s="13">
        <v>2</v>
      </c>
      <c r="E397" s="13">
        <v>0</v>
      </c>
      <c r="F397" s="13">
        <v>6</v>
      </c>
      <c r="G397" s="13">
        <v>1</v>
      </c>
      <c r="H397" s="115">
        <v>0</v>
      </c>
      <c r="I397" s="115">
        <v>0</v>
      </c>
      <c r="J397" s="115">
        <v>0</v>
      </c>
      <c r="K397" s="115"/>
      <c r="L397" s="115"/>
      <c r="M397" s="115"/>
      <c r="N397" s="115"/>
      <c r="O397" s="115"/>
      <c r="P397" s="115"/>
      <c r="Q397" s="115"/>
      <c r="R397" s="115"/>
      <c r="S397" s="115"/>
      <c r="T397" s="115">
        <v>0</v>
      </c>
      <c r="U397" s="115">
        <v>0</v>
      </c>
      <c r="V397" s="115">
        <v>0</v>
      </c>
      <c r="W397" s="115"/>
      <c r="X397" s="13"/>
      <c r="Y397" s="13"/>
      <c r="Z397" s="115">
        <v>0</v>
      </c>
      <c r="AA397" s="115">
        <v>0</v>
      </c>
      <c r="AB397" s="115">
        <v>0</v>
      </c>
      <c r="AC397" s="115">
        <v>0</v>
      </c>
      <c r="AD397" s="115">
        <v>0</v>
      </c>
      <c r="AE397" s="115">
        <v>0</v>
      </c>
      <c r="AF397" s="115">
        <v>0</v>
      </c>
      <c r="AG397" s="115">
        <v>0</v>
      </c>
      <c r="AH397" s="115">
        <v>0</v>
      </c>
      <c r="AI397" s="115">
        <v>2</v>
      </c>
      <c r="AJ397" s="115">
        <v>2</v>
      </c>
      <c r="AK397" s="115">
        <v>0</v>
      </c>
    </row>
    <row r="398" spans="1:37" ht="13.5" thickBot="1" x14ac:dyDescent="0.25">
      <c r="A398" s="21" t="str">
        <f>VLOOKUP(B398,'Analyse gebruik'!P$4:P$593,1,FALSE)</f>
        <v>WT-G</v>
      </c>
      <c r="B398" s="1" t="s">
        <v>269</v>
      </c>
      <c r="C398" s="13">
        <v>180</v>
      </c>
      <c r="D398" s="13">
        <v>141</v>
      </c>
      <c r="E398" s="13">
        <v>39</v>
      </c>
      <c r="F398" s="13">
        <v>9</v>
      </c>
      <c r="G398" s="13">
        <v>9</v>
      </c>
      <c r="H398" s="115">
        <v>10</v>
      </c>
      <c r="I398" s="115">
        <v>8</v>
      </c>
      <c r="J398" s="115">
        <v>2</v>
      </c>
      <c r="K398" s="115"/>
      <c r="L398" s="115"/>
      <c r="M398" s="115"/>
      <c r="N398" s="115">
        <v>12</v>
      </c>
      <c r="O398" s="115">
        <v>2</v>
      </c>
      <c r="P398" s="115">
        <v>10</v>
      </c>
      <c r="Q398" s="115">
        <v>13</v>
      </c>
      <c r="R398" s="115">
        <v>12</v>
      </c>
      <c r="S398" s="115">
        <v>1</v>
      </c>
      <c r="T398" s="115">
        <v>13</v>
      </c>
      <c r="U398" s="115">
        <v>10</v>
      </c>
      <c r="V398" s="115">
        <v>3</v>
      </c>
      <c r="W398" s="115">
        <v>33</v>
      </c>
      <c r="X398" s="13">
        <v>30</v>
      </c>
      <c r="Y398" s="13">
        <v>3</v>
      </c>
      <c r="Z398" s="115">
        <v>19</v>
      </c>
      <c r="AA398" s="115">
        <v>11</v>
      </c>
      <c r="AB398" s="115">
        <v>8</v>
      </c>
      <c r="AC398" s="115">
        <v>63</v>
      </c>
      <c r="AD398" s="115">
        <v>54</v>
      </c>
      <c r="AE398" s="115">
        <v>9</v>
      </c>
      <c r="AF398" s="115">
        <v>3</v>
      </c>
      <c r="AG398" s="115">
        <v>2</v>
      </c>
      <c r="AH398" s="115">
        <v>1</v>
      </c>
      <c r="AI398" s="115">
        <v>14</v>
      </c>
      <c r="AJ398" s="115">
        <v>12</v>
      </c>
      <c r="AK398" s="115">
        <v>2</v>
      </c>
    </row>
    <row r="399" spans="1:37" ht="13.5" thickBot="1" x14ac:dyDescent="0.25">
      <c r="A399" s="21" t="str">
        <f>VLOOKUP(B399,'Analyse gebruik'!P$4:P$593,1,FALSE)</f>
        <v>WTH</v>
      </c>
      <c r="B399" s="1" t="s">
        <v>270</v>
      </c>
      <c r="C399" s="13">
        <v>58</v>
      </c>
      <c r="D399" s="13">
        <v>20</v>
      </c>
      <c r="E399" s="13">
        <v>38</v>
      </c>
      <c r="F399" s="13">
        <v>10</v>
      </c>
      <c r="G399" s="13">
        <v>10</v>
      </c>
      <c r="H399" s="115">
        <v>1</v>
      </c>
      <c r="I399" s="115">
        <v>0</v>
      </c>
      <c r="J399" s="115">
        <v>1</v>
      </c>
      <c r="K399" s="115">
        <v>3</v>
      </c>
      <c r="L399" s="115">
        <v>3</v>
      </c>
      <c r="M399" s="115">
        <v>0</v>
      </c>
      <c r="N399" s="115">
        <v>10</v>
      </c>
      <c r="O399" s="115">
        <v>0</v>
      </c>
      <c r="P399" s="115">
        <v>10</v>
      </c>
      <c r="Q399" s="115">
        <v>3</v>
      </c>
      <c r="R399" s="115">
        <v>0</v>
      </c>
      <c r="S399" s="115">
        <v>3</v>
      </c>
      <c r="T399" s="115">
        <v>1</v>
      </c>
      <c r="U399" s="115">
        <v>0</v>
      </c>
      <c r="V399" s="115">
        <v>1</v>
      </c>
      <c r="W399" s="115">
        <v>6</v>
      </c>
      <c r="X399" s="115">
        <v>5</v>
      </c>
      <c r="Y399" s="115">
        <v>1</v>
      </c>
      <c r="Z399" s="115">
        <v>20</v>
      </c>
      <c r="AA399" s="115">
        <v>5</v>
      </c>
      <c r="AB399" s="115">
        <v>15</v>
      </c>
      <c r="AC399" s="115">
        <v>4</v>
      </c>
      <c r="AD399" s="115">
        <v>1</v>
      </c>
      <c r="AE399" s="115">
        <v>3</v>
      </c>
      <c r="AF399" s="115">
        <v>1</v>
      </c>
      <c r="AG399" s="13">
        <v>0</v>
      </c>
      <c r="AH399" s="13">
        <v>1</v>
      </c>
      <c r="AI399" s="115">
        <v>9</v>
      </c>
      <c r="AJ399" s="115">
        <v>6</v>
      </c>
      <c r="AK399" s="115">
        <v>3</v>
      </c>
    </row>
    <row r="400" spans="1:37" ht="13.5" thickBot="1" x14ac:dyDescent="0.25">
      <c r="A400" s="21" t="str">
        <f>VLOOKUP(B400,'Analyse gebruik'!P$4:P$593,1,FALSE)</f>
        <v>WTH-G</v>
      </c>
      <c r="B400" s="1" t="s">
        <v>272</v>
      </c>
      <c r="C400" s="13">
        <v>36</v>
      </c>
      <c r="D400" s="13">
        <v>34</v>
      </c>
      <c r="E400" s="13">
        <v>2</v>
      </c>
      <c r="F400" s="13">
        <v>8</v>
      </c>
      <c r="G400" s="13">
        <v>6</v>
      </c>
      <c r="H400" s="115">
        <v>0</v>
      </c>
      <c r="I400" s="115">
        <v>0</v>
      </c>
      <c r="J400" s="115">
        <v>0</v>
      </c>
      <c r="K400" s="115"/>
      <c r="L400" s="115"/>
      <c r="M400" s="115"/>
      <c r="N400" s="115">
        <v>13</v>
      </c>
      <c r="O400" s="115">
        <v>13</v>
      </c>
      <c r="P400" s="115">
        <v>0</v>
      </c>
      <c r="Q400" s="115">
        <v>1</v>
      </c>
      <c r="R400" s="115">
        <v>1</v>
      </c>
      <c r="S400" s="115">
        <v>0</v>
      </c>
      <c r="T400" s="115">
        <v>0</v>
      </c>
      <c r="U400" s="13">
        <v>0</v>
      </c>
      <c r="V400" s="13">
        <v>0</v>
      </c>
      <c r="W400" s="115"/>
      <c r="X400" s="115"/>
      <c r="Y400" s="115"/>
      <c r="Z400" s="115">
        <v>15</v>
      </c>
      <c r="AA400" s="115">
        <v>13</v>
      </c>
      <c r="AB400" s="115">
        <v>2</v>
      </c>
      <c r="AC400" s="115">
        <v>3</v>
      </c>
      <c r="AD400" s="13">
        <v>3</v>
      </c>
      <c r="AE400" s="13">
        <v>0</v>
      </c>
      <c r="AF400" s="115">
        <v>1</v>
      </c>
      <c r="AG400" s="115">
        <v>1</v>
      </c>
      <c r="AH400" s="115">
        <v>0</v>
      </c>
      <c r="AI400" s="115">
        <v>3</v>
      </c>
      <c r="AJ400" s="115">
        <v>3</v>
      </c>
      <c r="AK400" s="115">
        <v>0</v>
      </c>
    </row>
    <row r="401" spans="1:37" ht="13.5" thickBot="1" x14ac:dyDescent="0.25">
      <c r="A401" s="21" t="str">
        <f>VLOOKUP(B401,'Analyse gebruik'!P$4:P$593,1,FALSE)</f>
        <v>WT-NA</v>
      </c>
      <c r="B401" s="1" t="s">
        <v>990</v>
      </c>
      <c r="C401" s="13">
        <v>49</v>
      </c>
      <c r="D401" s="13">
        <v>0</v>
      </c>
      <c r="E401" s="13">
        <v>49</v>
      </c>
      <c r="F401" s="13">
        <v>5</v>
      </c>
      <c r="G401" s="13">
        <v>2</v>
      </c>
      <c r="H401" s="115">
        <v>0</v>
      </c>
      <c r="I401" s="115">
        <v>0</v>
      </c>
      <c r="J401" s="115">
        <v>0</v>
      </c>
      <c r="K401" s="115"/>
      <c r="L401" s="13"/>
      <c r="M401" s="13"/>
      <c r="N401" s="115"/>
      <c r="O401" s="115"/>
      <c r="P401" s="115"/>
      <c r="Q401" s="115"/>
      <c r="R401" s="115"/>
      <c r="S401" s="115"/>
      <c r="T401" s="115">
        <v>0</v>
      </c>
      <c r="U401" s="115">
        <v>0</v>
      </c>
      <c r="V401" s="115">
        <v>0</v>
      </c>
      <c r="W401" s="115"/>
      <c r="X401" s="115"/>
      <c r="Y401" s="115"/>
      <c r="Z401" s="115">
        <v>3</v>
      </c>
      <c r="AA401" s="115">
        <v>0</v>
      </c>
      <c r="AB401" s="115">
        <v>3</v>
      </c>
      <c r="AC401" s="115">
        <v>46</v>
      </c>
      <c r="AD401" s="115">
        <v>0</v>
      </c>
      <c r="AE401" s="115">
        <v>46</v>
      </c>
      <c r="AF401" s="115">
        <v>0</v>
      </c>
      <c r="AG401" s="115">
        <v>0</v>
      </c>
      <c r="AH401" s="115">
        <v>0</v>
      </c>
      <c r="AI401" s="115"/>
      <c r="AJ401" s="115"/>
      <c r="AK401" s="115"/>
    </row>
    <row r="402" spans="1:37" ht="13.5" thickBot="1" x14ac:dyDescent="0.25">
      <c r="A402" s="21" t="str">
        <f>VLOOKUP(B402,'Analyse gebruik'!P$4:P$593,1,FALSE)</f>
        <v>WT-NB</v>
      </c>
      <c r="B402" s="1" t="s">
        <v>1088</v>
      </c>
      <c r="C402" s="13">
        <v>4</v>
      </c>
      <c r="D402" s="13">
        <v>0</v>
      </c>
      <c r="E402" s="13">
        <v>4</v>
      </c>
      <c r="F402" s="13">
        <v>7</v>
      </c>
      <c r="G402" s="13">
        <v>3</v>
      </c>
      <c r="H402" s="115">
        <v>0</v>
      </c>
      <c r="I402" s="115">
        <v>0</v>
      </c>
      <c r="J402" s="115">
        <v>0</v>
      </c>
      <c r="K402" s="115"/>
      <c r="L402" s="115"/>
      <c r="M402" s="115"/>
      <c r="N402" s="115"/>
      <c r="O402" s="115"/>
      <c r="P402" s="115"/>
      <c r="Q402" s="115">
        <v>2</v>
      </c>
      <c r="R402" s="13">
        <v>0</v>
      </c>
      <c r="S402" s="13">
        <v>2</v>
      </c>
      <c r="T402" s="115">
        <v>0</v>
      </c>
      <c r="U402" s="13">
        <v>0</v>
      </c>
      <c r="V402" s="13">
        <v>0</v>
      </c>
      <c r="W402" s="115">
        <v>1</v>
      </c>
      <c r="X402" s="115">
        <v>0</v>
      </c>
      <c r="Y402" s="115">
        <v>1</v>
      </c>
      <c r="Z402" s="115">
        <v>0</v>
      </c>
      <c r="AA402" s="115">
        <v>0</v>
      </c>
      <c r="AB402" s="115">
        <v>0</v>
      </c>
      <c r="AC402" s="115">
        <v>1</v>
      </c>
      <c r="AD402" s="13">
        <v>0</v>
      </c>
      <c r="AE402" s="13">
        <v>1</v>
      </c>
      <c r="AF402" s="115">
        <v>0</v>
      </c>
      <c r="AG402" s="13">
        <v>0</v>
      </c>
      <c r="AH402" s="13">
        <v>0</v>
      </c>
      <c r="AI402" s="115"/>
      <c r="AJ402" s="13"/>
      <c r="AK402" s="13"/>
    </row>
    <row r="403" spans="1:37" ht="13.5" thickBot="1" x14ac:dyDescent="0.25">
      <c r="A403" s="21" t="str">
        <f>VLOOKUP(B403,'Analyse gebruik'!P$4:P$593,1,FALSE)</f>
        <v>WTT</v>
      </c>
      <c r="B403" s="1" t="s">
        <v>776</v>
      </c>
      <c r="C403" s="13">
        <v>8</v>
      </c>
      <c r="D403" s="13">
        <v>1</v>
      </c>
      <c r="E403" s="13">
        <v>7</v>
      </c>
      <c r="F403" s="13">
        <v>7</v>
      </c>
      <c r="G403" s="13">
        <v>4</v>
      </c>
      <c r="H403" s="115">
        <v>0</v>
      </c>
      <c r="I403" s="115">
        <v>0</v>
      </c>
      <c r="J403" s="115">
        <v>0</v>
      </c>
      <c r="K403" s="115"/>
      <c r="L403" s="115"/>
      <c r="M403" s="115"/>
      <c r="N403" s="115"/>
      <c r="O403" s="115"/>
      <c r="P403" s="115"/>
      <c r="Q403" s="115">
        <v>1</v>
      </c>
      <c r="R403" s="13">
        <v>0</v>
      </c>
      <c r="S403" s="13">
        <v>1</v>
      </c>
      <c r="T403" s="115">
        <v>0</v>
      </c>
      <c r="U403" s="115">
        <v>0</v>
      </c>
      <c r="V403" s="115">
        <v>0</v>
      </c>
      <c r="W403" s="115">
        <v>5</v>
      </c>
      <c r="X403" s="115">
        <v>1</v>
      </c>
      <c r="Y403" s="115">
        <v>4</v>
      </c>
      <c r="Z403" s="115">
        <v>1</v>
      </c>
      <c r="AA403" s="115">
        <v>0</v>
      </c>
      <c r="AB403" s="115">
        <v>1</v>
      </c>
      <c r="AC403" s="115">
        <v>1</v>
      </c>
      <c r="AD403" s="13">
        <v>0</v>
      </c>
      <c r="AE403" s="13">
        <v>1</v>
      </c>
      <c r="AF403" s="115">
        <v>0</v>
      </c>
      <c r="AG403" s="115">
        <v>0</v>
      </c>
      <c r="AH403" s="115">
        <v>0</v>
      </c>
      <c r="AI403" s="115"/>
      <c r="AJ403" s="115"/>
      <c r="AK403" s="115"/>
    </row>
    <row r="404" spans="1:37" ht="13.5" thickBot="1" x14ac:dyDescent="0.25">
      <c r="A404" s="21" t="e">
        <f>VLOOKUP(B404,'Analyse gebruik'!P$4:P$593,1,FALSE)</f>
        <v>#N/A</v>
      </c>
      <c r="B404" s="1"/>
      <c r="C404" s="13"/>
      <c r="D404" s="13"/>
      <c r="E404" s="13"/>
      <c r="F404" s="13"/>
      <c r="G404" s="13"/>
      <c r="H404" s="115"/>
      <c r="I404" s="115"/>
      <c r="J404" s="115"/>
      <c r="K404" s="115"/>
      <c r="L404" s="13"/>
      <c r="M404" s="13"/>
      <c r="N404" s="115"/>
      <c r="O404" s="13"/>
      <c r="P404" s="13"/>
      <c r="Q404" s="115"/>
      <c r="R404" s="115"/>
      <c r="S404" s="115"/>
      <c r="T404" s="115"/>
      <c r="U404" s="115"/>
      <c r="V404" s="115"/>
      <c r="W404" s="115"/>
      <c r="X404" s="115"/>
      <c r="Y404" s="115"/>
      <c r="Z404" s="115"/>
      <c r="AA404" s="13"/>
      <c r="AB404" s="13"/>
      <c r="AC404" s="115"/>
      <c r="AD404" s="115"/>
      <c r="AE404" s="115"/>
      <c r="AF404" s="115"/>
      <c r="AG404" s="13"/>
      <c r="AH404" s="13"/>
      <c r="AI404" s="115"/>
      <c r="AJ404" s="13"/>
      <c r="AK404" s="13"/>
    </row>
    <row r="405" spans="1:37" ht="13.5" thickBot="1" x14ac:dyDescent="0.25">
      <c r="A405" s="21" t="e">
        <f>VLOOKUP(B405,'Analyse gebruik'!P$4:P$593,1,FALSE)</f>
        <v>#N/A</v>
      </c>
      <c r="B405" s="1"/>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row>
    <row r="406" spans="1:37" ht="13.5" thickBot="1" x14ac:dyDescent="0.25">
      <c r="A406" s="21" t="e">
        <f>VLOOKUP(B406,'Analyse gebruik'!P$4:P$593,1,FALSE)</f>
        <v>#N/A</v>
      </c>
      <c r="B406" s="1"/>
      <c r="C406" s="13"/>
      <c r="D406" s="13"/>
      <c r="E406" s="13"/>
      <c r="F406" s="13"/>
      <c r="G406" s="13"/>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3"/>
      <c r="AE406" s="13"/>
      <c r="AF406" s="115"/>
      <c r="AG406" s="115"/>
      <c r="AH406" s="115"/>
      <c r="AI406" s="115"/>
      <c r="AJ406" s="115"/>
      <c r="AK406" s="115"/>
    </row>
    <row r="407" spans="1:37" ht="13.5" thickBot="1" x14ac:dyDescent="0.25">
      <c r="A407" s="21" t="e">
        <f>VLOOKUP(B407,'Analyse gebruik'!P$4:P$593,1,FALSE)</f>
        <v>#N/A</v>
      </c>
      <c r="B407" s="1"/>
      <c r="C407" s="13"/>
      <c r="D407" s="13"/>
      <c r="E407" s="13"/>
      <c r="F407" s="13"/>
      <c r="G407" s="13"/>
      <c r="H407" s="115"/>
      <c r="I407" s="115"/>
      <c r="J407" s="115"/>
      <c r="K407" s="115"/>
      <c r="L407" s="13"/>
      <c r="M407" s="13"/>
      <c r="N407" s="115"/>
      <c r="O407" s="115"/>
      <c r="P407" s="115"/>
      <c r="Q407" s="115"/>
      <c r="R407" s="13"/>
      <c r="S407" s="13"/>
      <c r="T407" s="115"/>
      <c r="U407" s="115"/>
      <c r="V407" s="115"/>
      <c r="W407" s="115"/>
      <c r="X407" s="13"/>
      <c r="Y407" s="13"/>
      <c r="Z407" s="115"/>
      <c r="AA407" s="115"/>
      <c r="AB407" s="115"/>
      <c r="AC407" s="115"/>
      <c r="AD407" s="13"/>
      <c r="AE407" s="13"/>
      <c r="AF407" s="115"/>
      <c r="AG407" s="13"/>
      <c r="AH407" s="13"/>
      <c r="AI407" s="115"/>
      <c r="AJ407" s="115"/>
      <c r="AK407" s="115"/>
    </row>
    <row r="408" spans="1:37" ht="13.5" thickBot="1" x14ac:dyDescent="0.25">
      <c r="A408" s="21" t="e">
        <f>VLOOKUP(B408,'Analyse gebruik'!P$4:P$593,1,FALSE)</f>
        <v>#N/A</v>
      </c>
      <c r="B408" s="1"/>
      <c r="C408" s="13"/>
      <c r="D408" s="13"/>
      <c r="E408" s="13"/>
      <c r="F408" s="13"/>
      <c r="G408" s="13"/>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3"/>
      <c r="AE408" s="13"/>
      <c r="AF408" s="115"/>
      <c r="AG408" s="13"/>
      <c r="AH408" s="13"/>
      <c r="AI408" s="115"/>
      <c r="AJ408" s="115"/>
      <c r="AK408" s="115"/>
    </row>
    <row r="409" spans="1:37" ht="13.5" thickBot="1" x14ac:dyDescent="0.25">
      <c r="A409" s="21" t="e">
        <f>VLOOKUP(B409,'Analyse gebruik'!P$4:P$593,1,FALSE)</f>
        <v>#N/A</v>
      </c>
      <c r="B409" s="1"/>
      <c r="C409" s="13"/>
      <c r="D409" s="13"/>
      <c r="E409" s="13"/>
      <c r="F409" s="13"/>
      <c r="G409" s="13"/>
      <c r="H409" s="115"/>
      <c r="I409" s="115"/>
      <c r="J409" s="115"/>
      <c r="K409" s="115"/>
      <c r="L409" s="115"/>
      <c r="M409" s="115"/>
      <c r="N409" s="115"/>
      <c r="O409" s="115"/>
      <c r="P409" s="115"/>
      <c r="Q409" s="115"/>
      <c r="R409" s="115"/>
      <c r="S409" s="115"/>
      <c r="T409" s="115"/>
      <c r="U409" s="115"/>
      <c r="V409" s="115"/>
      <c r="W409" s="115"/>
      <c r="X409" s="115"/>
      <c r="Y409" s="115"/>
      <c r="Z409" s="115"/>
      <c r="AA409" s="13"/>
      <c r="AB409" s="13"/>
      <c r="AC409" s="115"/>
      <c r="AD409" s="115"/>
      <c r="AE409" s="115"/>
      <c r="AF409" s="115"/>
      <c r="AG409" s="115"/>
      <c r="AH409" s="115"/>
      <c r="AI409" s="115"/>
      <c r="AJ409" s="115"/>
      <c r="AK409" s="115"/>
    </row>
    <row r="410" spans="1:37" ht="13.5" thickBot="1" x14ac:dyDescent="0.25">
      <c r="A410" s="21" t="e">
        <f>VLOOKUP(B410,'Analyse gebruik'!P$4:P$593,1,FALSE)</f>
        <v>#N/A</v>
      </c>
      <c r="B410" s="1"/>
      <c r="C410" s="13"/>
      <c r="D410" s="13"/>
      <c r="E410" s="13"/>
      <c r="F410" s="13"/>
      <c r="G410" s="13"/>
      <c r="H410" s="115"/>
      <c r="I410" s="115"/>
      <c r="J410" s="115"/>
      <c r="K410" s="115"/>
      <c r="L410" s="115"/>
      <c r="M410" s="115"/>
      <c r="N410" s="115"/>
      <c r="O410" s="13"/>
      <c r="P410" s="13"/>
      <c r="Q410" s="115"/>
      <c r="R410" s="115"/>
      <c r="S410" s="115"/>
      <c r="T410" s="115"/>
      <c r="U410" s="115"/>
      <c r="V410" s="115"/>
      <c r="W410" s="115"/>
      <c r="X410" s="115"/>
      <c r="Y410" s="115"/>
      <c r="Z410" s="115"/>
      <c r="AA410" s="115"/>
      <c r="AB410" s="115"/>
      <c r="AC410" s="115"/>
      <c r="AD410" s="115"/>
      <c r="AE410" s="115"/>
      <c r="AF410" s="115"/>
      <c r="AG410" s="115"/>
      <c r="AH410" s="115"/>
      <c r="AI410" s="115"/>
      <c r="AJ410" s="115"/>
      <c r="AK410" s="115"/>
    </row>
    <row r="411" spans="1:37" ht="13.5" thickBot="1" x14ac:dyDescent="0.25">
      <c r="A411" s="21" t="e">
        <f>VLOOKUP(B411,'Analyse gebruik'!P$4:P$593,1,FALSE)</f>
        <v>#N/A</v>
      </c>
      <c r="B411" s="1"/>
      <c r="C411" s="13"/>
      <c r="D411" s="13"/>
      <c r="E411" s="13"/>
      <c r="F411" s="13"/>
      <c r="G411" s="13"/>
      <c r="H411" s="13"/>
      <c r="I411" s="13"/>
      <c r="J411" s="13"/>
      <c r="K411" s="13"/>
      <c r="L411" s="13"/>
      <c r="M411" s="13"/>
      <c r="N411" s="13"/>
      <c r="O411" s="115"/>
      <c r="P411" s="115"/>
      <c r="Q411" s="13"/>
      <c r="R411" s="115"/>
      <c r="S411" s="115"/>
      <c r="T411" s="13"/>
      <c r="U411" s="13"/>
      <c r="V411" s="13"/>
      <c r="W411" s="13"/>
      <c r="X411" s="13"/>
      <c r="Y411" s="13"/>
      <c r="Z411" s="13"/>
      <c r="AA411" s="115"/>
      <c r="AB411" s="115"/>
      <c r="AC411" s="13"/>
      <c r="AD411" s="13"/>
      <c r="AE411" s="13"/>
      <c r="AF411" s="13"/>
      <c r="AG411" s="115"/>
      <c r="AH411" s="115"/>
      <c r="AI411" s="13"/>
      <c r="AJ411" s="13"/>
      <c r="AK411" s="13"/>
    </row>
    <row r="412" spans="1:37" ht="13.5" thickBot="1" x14ac:dyDescent="0.25">
      <c r="A412" s="21" t="e">
        <f>VLOOKUP(B412,'Analyse gebruik'!P$4:P$593,1,FALSE)</f>
        <v>#N/A</v>
      </c>
      <c r="B412" s="1"/>
      <c r="C412" s="13"/>
      <c r="D412" s="13"/>
      <c r="E412" s="13"/>
      <c r="F412" s="13"/>
      <c r="G412" s="13"/>
      <c r="H412" s="13"/>
      <c r="I412" s="13"/>
      <c r="J412" s="13"/>
      <c r="K412" s="13"/>
      <c r="L412" s="115"/>
      <c r="M412" s="115"/>
      <c r="N412" s="13"/>
      <c r="O412" s="13"/>
      <c r="P412" s="13"/>
      <c r="Q412" s="13"/>
      <c r="R412" s="13"/>
      <c r="S412" s="13"/>
      <c r="T412" s="13"/>
      <c r="U412" s="13"/>
      <c r="V412" s="13"/>
      <c r="W412" s="13"/>
      <c r="X412" s="115"/>
      <c r="Y412" s="115"/>
      <c r="Z412" s="13"/>
      <c r="AA412" s="13"/>
      <c r="AB412" s="13"/>
      <c r="AC412" s="13"/>
      <c r="AD412" s="13"/>
      <c r="AE412" s="13"/>
      <c r="AF412" s="13"/>
      <c r="AG412" s="115"/>
      <c r="AH412" s="115"/>
      <c r="AI412" s="13"/>
      <c r="AJ412" s="13"/>
      <c r="AK412" s="13"/>
    </row>
    <row r="413" spans="1:37" ht="13.5" thickBot="1" x14ac:dyDescent="0.25">
      <c r="A413" s="21" t="e">
        <f>VLOOKUP(B413,'Analyse gebruik'!P$4:P$593,1,FALSE)</f>
        <v>#N/A</v>
      </c>
      <c r="B413" s="1"/>
      <c r="C413" s="13"/>
      <c r="D413" s="13"/>
      <c r="E413" s="13"/>
      <c r="F413" s="13"/>
      <c r="G413" s="13"/>
      <c r="H413" s="115"/>
      <c r="I413" s="115"/>
      <c r="J413" s="115"/>
      <c r="K413" s="115"/>
      <c r="L413" s="115"/>
      <c r="M413" s="115"/>
      <c r="N413" s="115"/>
      <c r="O413" s="115"/>
      <c r="P413" s="115"/>
      <c r="Q413" s="115"/>
      <c r="R413" s="115"/>
      <c r="S413" s="115"/>
      <c r="T413" s="115"/>
      <c r="U413" s="115"/>
      <c r="V413" s="115"/>
      <c r="W413" s="115"/>
      <c r="X413" s="115"/>
      <c r="Y413" s="115"/>
      <c r="Z413" s="115"/>
      <c r="AA413" s="13"/>
      <c r="AB413" s="13"/>
      <c r="AC413" s="115"/>
      <c r="AD413" s="13"/>
      <c r="AE413" s="13"/>
      <c r="AF413" s="115"/>
      <c r="AG413" s="115"/>
      <c r="AH413" s="115"/>
      <c r="AI413" s="115"/>
      <c r="AJ413" s="115"/>
      <c r="AK413" s="115"/>
    </row>
    <row r="414" spans="1:37" ht="13.5" thickBot="1" x14ac:dyDescent="0.25">
      <c r="A414" s="21" t="e">
        <f>VLOOKUP(B414,'Analyse gebruik'!P$4:P$593,1,FALSE)</f>
        <v>#N/A</v>
      </c>
      <c r="B414" s="1"/>
      <c r="C414" s="13"/>
      <c r="D414" s="13"/>
      <c r="E414" s="13"/>
      <c r="F414" s="13"/>
      <c r="G414" s="13"/>
      <c r="H414" s="13"/>
      <c r="I414" s="13"/>
      <c r="J414" s="13"/>
      <c r="K414" s="13"/>
      <c r="L414" s="115"/>
      <c r="M414" s="115"/>
      <c r="N414" s="13"/>
      <c r="O414" s="115"/>
      <c r="P414" s="115"/>
      <c r="Q414" s="13"/>
      <c r="R414" s="115"/>
      <c r="S414" s="115"/>
      <c r="T414" s="13"/>
      <c r="U414" s="13"/>
      <c r="V414" s="13"/>
      <c r="W414" s="13"/>
      <c r="X414" s="115"/>
      <c r="Y414" s="115"/>
      <c r="Z414" s="13"/>
      <c r="AA414" s="115"/>
      <c r="AB414" s="115"/>
      <c r="AC414" s="13"/>
      <c r="AD414" s="13"/>
      <c r="AE414" s="13"/>
      <c r="AF414" s="13"/>
      <c r="AG414" s="115"/>
      <c r="AH414" s="115"/>
      <c r="AI414" s="13"/>
      <c r="AJ414" s="115"/>
      <c r="AK414" s="115"/>
    </row>
    <row r="415" spans="1:37" ht="13.5" thickBot="1" x14ac:dyDescent="0.25">
      <c r="A415" s="21" t="e">
        <f>VLOOKUP(B415,'Analyse gebruik'!P$4:P$593,1,FALSE)</f>
        <v>#N/A</v>
      </c>
      <c r="B415" s="1"/>
      <c r="C415" s="13"/>
      <c r="D415" s="13"/>
      <c r="E415" s="13"/>
      <c r="F415" s="13"/>
      <c r="G415" s="13"/>
      <c r="H415" s="115"/>
      <c r="I415" s="115"/>
      <c r="J415" s="115"/>
      <c r="K415" s="115"/>
      <c r="L415" s="13"/>
      <c r="M415" s="13"/>
      <c r="N415" s="115"/>
      <c r="O415" s="115"/>
      <c r="P415" s="115"/>
      <c r="Q415" s="115"/>
      <c r="R415" s="115"/>
      <c r="S415" s="115"/>
      <c r="T415" s="115"/>
      <c r="U415" s="115"/>
      <c r="V415" s="115"/>
      <c r="W415" s="115"/>
      <c r="X415" s="115"/>
      <c r="Y415" s="115"/>
      <c r="Z415" s="115"/>
      <c r="AA415" s="115"/>
      <c r="AB415" s="115"/>
      <c r="AC415" s="115"/>
      <c r="AD415" s="115"/>
      <c r="AE415" s="115"/>
      <c r="AF415" s="115"/>
      <c r="AG415" s="115"/>
      <c r="AH415" s="115"/>
      <c r="AI415" s="115"/>
      <c r="AJ415" s="115"/>
      <c r="AK415" s="115"/>
    </row>
    <row r="416" spans="1:37" ht="13.5" thickBot="1" x14ac:dyDescent="0.25">
      <c r="A416" s="21" t="e">
        <f>VLOOKUP(B416,'Analyse gebruik'!P$4:P$593,1,FALSE)</f>
        <v>#N/A</v>
      </c>
      <c r="B416" s="1"/>
      <c r="C416" s="13"/>
      <c r="D416" s="13"/>
      <c r="E416" s="13"/>
      <c r="F416" s="13"/>
      <c r="G416" s="13"/>
      <c r="H416" s="115"/>
      <c r="I416" s="115"/>
      <c r="J416" s="115"/>
      <c r="K416" s="115"/>
      <c r="L416" s="13"/>
      <c r="M416" s="13"/>
      <c r="N416" s="115"/>
      <c r="O416" s="115"/>
      <c r="P416" s="115"/>
      <c r="Q416" s="115"/>
      <c r="R416" s="115"/>
      <c r="S416" s="115"/>
      <c r="T416" s="115"/>
      <c r="U416" s="115"/>
      <c r="V416" s="115"/>
      <c r="W416" s="115"/>
      <c r="X416" s="115"/>
      <c r="Y416" s="115"/>
      <c r="Z416" s="115"/>
      <c r="AA416" s="115"/>
      <c r="AB416" s="115"/>
      <c r="AC416" s="115"/>
      <c r="AD416" s="115"/>
      <c r="AE416" s="115"/>
      <c r="AF416" s="115"/>
      <c r="AG416" s="115"/>
      <c r="AH416" s="115"/>
      <c r="AI416" s="115"/>
      <c r="AJ416" s="115"/>
      <c r="AK416" s="115"/>
    </row>
    <row r="417" spans="1:37" ht="13.5" thickBot="1" x14ac:dyDescent="0.25">
      <c r="A417" s="21" t="e">
        <f>VLOOKUP(B417,'Analyse gebruik'!P$4:P$593,1,FALSE)</f>
        <v>#N/A</v>
      </c>
      <c r="B417" s="1"/>
      <c r="C417" s="13"/>
      <c r="D417" s="13"/>
      <c r="E417" s="13"/>
      <c r="F417" s="13"/>
      <c r="G417" s="13"/>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3"/>
      <c r="AE417" s="13"/>
      <c r="AF417" s="115"/>
      <c r="AG417" s="13"/>
      <c r="AH417" s="13"/>
      <c r="AI417" s="115"/>
      <c r="AJ417" s="115"/>
      <c r="AK417" s="115"/>
    </row>
    <row r="418" spans="1:37" ht="13.5" thickBot="1" x14ac:dyDescent="0.25">
      <c r="A418" s="21" t="e">
        <f>VLOOKUP(B418,'Analyse gebruik'!P$4:P$593,1,FALSE)</f>
        <v>#N/A</v>
      </c>
      <c r="B418" s="1"/>
      <c r="C418" s="13"/>
      <c r="D418" s="13"/>
      <c r="E418" s="13"/>
      <c r="F418" s="13"/>
      <c r="G418" s="13"/>
      <c r="H418" s="115"/>
      <c r="I418" s="115"/>
      <c r="J418" s="115"/>
      <c r="K418" s="115"/>
      <c r="L418" s="115"/>
      <c r="M418" s="115"/>
      <c r="N418" s="115"/>
      <c r="O418" s="115"/>
      <c r="P418" s="115"/>
      <c r="Q418" s="115"/>
      <c r="R418" s="13"/>
      <c r="S418" s="13"/>
      <c r="T418" s="115"/>
      <c r="U418" s="115"/>
      <c r="V418" s="115"/>
      <c r="W418" s="115"/>
      <c r="X418" s="115"/>
      <c r="Y418" s="115"/>
      <c r="Z418" s="115"/>
      <c r="AA418" s="115"/>
      <c r="AB418" s="115"/>
      <c r="AC418" s="115"/>
      <c r="AD418" s="13"/>
      <c r="AE418" s="13"/>
      <c r="AF418" s="115"/>
      <c r="AG418" s="115"/>
      <c r="AH418" s="115"/>
      <c r="AI418" s="115"/>
      <c r="AJ418" s="115"/>
      <c r="AK418" s="115"/>
    </row>
    <row r="419" spans="1:37" ht="13.5" thickBot="1" x14ac:dyDescent="0.25">
      <c r="A419" s="21" t="e">
        <f>VLOOKUP(B419,'Analyse gebruik'!P$4:P$593,1,FALSE)</f>
        <v>#N/A</v>
      </c>
      <c r="B419" s="1"/>
      <c r="C419" s="13"/>
      <c r="D419" s="13"/>
      <c r="E419" s="13"/>
      <c r="F419" s="13"/>
      <c r="G419" s="13"/>
      <c r="H419" s="115"/>
      <c r="I419" s="115"/>
      <c r="J419" s="115"/>
      <c r="K419" s="115"/>
      <c r="L419" s="115"/>
      <c r="M419" s="115"/>
      <c r="N419" s="115"/>
      <c r="O419" s="13"/>
      <c r="P419" s="13"/>
      <c r="Q419" s="115"/>
      <c r="R419" s="115"/>
      <c r="S419" s="115"/>
      <c r="T419" s="115"/>
      <c r="U419" s="115"/>
      <c r="V419" s="115"/>
      <c r="W419" s="115"/>
      <c r="X419" s="115"/>
      <c r="Y419" s="115"/>
      <c r="Z419" s="115"/>
      <c r="AA419" s="13"/>
      <c r="AB419" s="13"/>
      <c r="AC419" s="115"/>
      <c r="AD419" s="115"/>
      <c r="AE419" s="115"/>
      <c r="AF419" s="115"/>
      <c r="AG419" s="115"/>
      <c r="AH419" s="115"/>
      <c r="AI419" s="115"/>
      <c r="AJ419" s="115"/>
      <c r="AK419" s="115"/>
    </row>
    <row r="420" spans="1:37" ht="13.5" thickBot="1" x14ac:dyDescent="0.25">
      <c r="A420" s="21" t="e">
        <f>VLOOKUP(B420,'Analyse gebruik'!P$4:P$593,1,FALSE)</f>
        <v>#N/A</v>
      </c>
      <c r="B420" s="1"/>
      <c r="C420" s="13"/>
      <c r="D420" s="13"/>
      <c r="E420" s="13"/>
      <c r="F420" s="13"/>
      <c r="G420" s="13"/>
      <c r="H420" s="115"/>
      <c r="I420" s="115"/>
      <c r="J420" s="115"/>
      <c r="K420" s="115"/>
      <c r="L420" s="115"/>
      <c r="M420" s="115"/>
      <c r="N420" s="115"/>
      <c r="O420" s="115"/>
      <c r="P420" s="115"/>
      <c r="Q420" s="115"/>
      <c r="R420" s="13"/>
      <c r="S420" s="13"/>
      <c r="T420" s="115"/>
      <c r="U420" s="13"/>
      <c r="V420" s="13"/>
      <c r="W420" s="115"/>
      <c r="X420" s="115"/>
      <c r="Y420" s="115"/>
      <c r="Z420" s="115"/>
      <c r="AA420" s="115"/>
      <c r="AB420" s="115"/>
      <c r="AC420" s="115"/>
      <c r="AD420" s="13"/>
      <c r="AE420" s="13"/>
      <c r="AF420" s="115"/>
      <c r="AG420" s="115"/>
      <c r="AH420" s="115"/>
      <c r="AI420" s="115"/>
      <c r="AJ420" s="115"/>
      <c r="AK420" s="115"/>
    </row>
    <row r="421" spans="1:37" ht="13.5" thickBot="1" x14ac:dyDescent="0.25">
      <c r="A421" s="21" t="e">
        <f>VLOOKUP(B421,'Analyse gebruik'!P$4:P$593,1,FALSE)</f>
        <v>#N/A</v>
      </c>
      <c r="B421" s="1"/>
      <c r="C421" s="13"/>
      <c r="D421" s="13"/>
      <c r="E421" s="13"/>
      <c r="F421" s="13"/>
      <c r="G421" s="13"/>
      <c r="H421" s="115"/>
      <c r="I421" s="115"/>
      <c r="J421" s="115"/>
      <c r="K421" s="115"/>
      <c r="L421" s="13"/>
      <c r="M421" s="13"/>
      <c r="N421" s="115"/>
      <c r="O421" s="115"/>
      <c r="P421" s="115"/>
      <c r="Q421" s="115"/>
      <c r="R421" s="115"/>
      <c r="S421" s="115"/>
      <c r="T421" s="115"/>
      <c r="U421" s="115"/>
      <c r="V421" s="115"/>
      <c r="W421" s="115"/>
      <c r="X421" s="115"/>
      <c r="Y421" s="115"/>
      <c r="Z421" s="115"/>
      <c r="AA421" s="115"/>
      <c r="AB421" s="115"/>
      <c r="AC421" s="115"/>
      <c r="AD421" s="13"/>
      <c r="AE421" s="13"/>
      <c r="AF421" s="115"/>
      <c r="AG421" s="115"/>
      <c r="AH421" s="115"/>
      <c r="AI421" s="115"/>
      <c r="AJ421" s="115"/>
      <c r="AK421" s="115"/>
    </row>
    <row r="422" spans="1:37" ht="13.5" thickBot="1" x14ac:dyDescent="0.25">
      <c r="A422" s="21" t="e">
        <f>VLOOKUP(B422,'Analyse gebruik'!P$4:P$593,1,FALSE)</f>
        <v>#N/A</v>
      </c>
      <c r="B422" s="1"/>
      <c r="C422" s="13"/>
      <c r="D422" s="13"/>
      <c r="E422" s="13"/>
      <c r="F422" s="13"/>
      <c r="G422" s="13"/>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3"/>
      <c r="AH422" s="13"/>
      <c r="AI422" s="115"/>
      <c r="AJ422" s="115"/>
      <c r="AK422" s="115"/>
    </row>
    <row r="423" spans="1:37" ht="13.5" thickBot="1" x14ac:dyDescent="0.25">
      <c r="A423" s="21" t="e">
        <f>VLOOKUP(B423,'Analyse gebruik'!P$4:P$593,1,FALSE)</f>
        <v>#N/A</v>
      </c>
      <c r="B423" s="1"/>
      <c r="C423" s="13"/>
      <c r="D423" s="13"/>
      <c r="E423" s="13"/>
      <c r="F423" s="13"/>
      <c r="G423" s="13"/>
      <c r="H423" s="13"/>
      <c r="I423" s="13"/>
      <c r="J423" s="13"/>
      <c r="K423" s="13"/>
      <c r="L423" s="115"/>
      <c r="M423" s="115"/>
      <c r="N423" s="13"/>
      <c r="O423" s="115"/>
      <c r="P423" s="115"/>
      <c r="Q423" s="13"/>
      <c r="R423" s="115"/>
      <c r="S423" s="115"/>
      <c r="T423" s="13"/>
      <c r="U423" s="13"/>
      <c r="V423" s="13"/>
      <c r="W423" s="13"/>
      <c r="X423" s="115"/>
      <c r="Y423" s="115"/>
      <c r="Z423" s="13"/>
      <c r="AA423" s="115"/>
      <c r="AB423" s="115"/>
      <c r="AC423" s="13"/>
      <c r="AD423" s="13"/>
      <c r="AE423" s="13"/>
      <c r="AF423" s="13"/>
      <c r="AG423" s="115"/>
      <c r="AH423" s="115"/>
      <c r="AI423" s="13"/>
      <c r="AJ423" s="115"/>
      <c r="AK423" s="115"/>
    </row>
    <row r="424" spans="1:37" ht="13.5" thickBot="1" x14ac:dyDescent="0.25">
      <c r="A424" s="21" t="e">
        <f>VLOOKUP(B424,'Analyse gebruik'!P$4:P$593,1,FALSE)</f>
        <v>#N/A</v>
      </c>
      <c r="B424" s="1"/>
      <c r="C424" s="13"/>
      <c r="D424" s="13"/>
      <c r="E424" s="13"/>
      <c r="F424" s="13"/>
      <c r="G424" s="13"/>
      <c r="H424" s="115"/>
      <c r="I424" s="115"/>
      <c r="J424" s="115"/>
      <c r="K424" s="115"/>
      <c r="L424" s="13"/>
      <c r="M424" s="13"/>
      <c r="N424" s="115"/>
      <c r="O424" s="13"/>
      <c r="P424" s="13"/>
      <c r="Q424" s="115"/>
      <c r="R424" s="13"/>
      <c r="S424" s="13"/>
      <c r="T424" s="115"/>
      <c r="U424" s="13"/>
      <c r="V424" s="13"/>
      <c r="W424" s="115"/>
      <c r="X424" s="13"/>
      <c r="Y424" s="13"/>
      <c r="Z424" s="115"/>
      <c r="AA424" s="13"/>
      <c r="AB424" s="13"/>
      <c r="AC424" s="115"/>
      <c r="AD424" s="13"/>
      <c r="AE424" s="13"/>
      <c r="AF424" s="115"/>
      <c r="AG424" s="13"/>
      <c r="AH424" s="13"/>
      <c r="AI424" s="115"/>
      <c r="AJ424" s="13"/>
      <c r="AK424" s="13"/>
    </row>
    <row r="425" spans="1:37" ht="13.5" thickBot="1" x14ac:dyDescent="0.25">
      <c r="A425" s="21" t="e">
        <f>VLOOKUP(B425,'Analyse gebruik'!P$4:P$593,1,FALSE)</f>
        <v>#N/A</v>
      </c>
      <c r="B425" s="1"/>
      <c r="C425" s="13"/>
      <c r="D425" s="13"/>
      <c r="E425" s="13"/>
      <c r="F425" s="13"/>
      <c r="G425" s="13"/>
      <c r="H425" s="115"/>
      <c r="I425" s="115"/>
      <c r="J425" s="115"/>
      <c r="K425" s="115"/>
      <c r="L425" s="115"/>
      <c r="M425" s="115"/>
      <c r="N425" s="115"/>
      <c r="O425" s="115"/>
      <c r="P425" s="115"/>
      <c r="Q425" s="115"/>
      <c r="R425" s="115"/>
      <c r="S425" s="115"/>
      <c r="T425" s="115"/>
      <c r="U425" s="13"/>
      <c r="V425" s="13"/>
      <c r="W425" s="115"/>
      <c r="X425" s="115"/>
      <c r="Y425" s="115"/>
      <c r="Z425" s="115"/>
      <c r="AA425" s="115"/>
      <c r="AB425" s="115"/>
      <c r="AC425" s="115"/>
      <c r="AD425" s="13"/>
      <c r="AE425" s="13"/>
      <c r="AF425" s="115"/>
      <c r="AG425" s="115"/>
      <c r="AH425" s="115"/>
      <c r="AI425" s="115"/>
      <c r="AJ425" s="13"/>
      <c r="AK425" s="13"/>
    </row>
    <row r="426" spans="1:37" ht="13.5" thickBot="1" x14ac:dyDescent="0.25">
      <c r="A426" s="21" t="e">
        <f>VLOOKUP(B426,'Analyse gebruik'!P$4:P$593,1,FALSE)</f>
        <v>#N/A</v>
      </c>
      <c r="B426" s="1"/>
      <c r="C426" s="13"/>
      <c r="D426" s="13"/>
      <c r="E426" s="13"/>
      <c r="F426" s="13"/>
      <c r="G426" s="13"/>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c r="AH426" s="115"/>
      <c r="AI426" s="115"/>
      <c r="AJ426" s="13"/>
      <c r="AK426" s="13"/>
    </row>
    <row r="427" spans="1:37" ht="13.5" thickBot="1" x14ac:dyDescent="0.25">
      <c r="A427" s="21" t="e">
        <f>VLOOKUP(B427,'Analyse gebruik'!P$4:P$593,1,FALSE)</f>
        <v>#N/A</v>
      </c>
      <c r="B427" s="1"/>
      <c r="C427" s="13"/>
      <c r="D427" s="13"/>
      <c r="E427" s="13"/>
      <c r="F427" s="13"/>
      <c r="G427" s="13"/>
      <c r="H427" s="115"/>
      <c r="I427" s="115"/>
      <c r="J427" s="115"/>
      <c r="K427" s="115"/>
      <c r="L427" s="115"/>
      <c r="M427" s="115"/>
      <c r="N427" s="115"/>
      <c r="O427" s="115"/>
      <c r="P427" s="115"/>
      <c r="Q427" s="115"/>
      <c r="R427" s="115"/>
      <c r="S427" s="115"/>
      <c r="T427" s="115"/>
      <c r="U427" s="115"/>
      <c r="V427" s="115"/>
      <c r="W427" s="115"/>
      <c r="X427" s="115"/>
      <c r="Y427" s="115"/>
      <c r="Z427" s="115"/>
      <c r="AA427" s="115"/>
      <c r="AB427" s="115"/>
      <c r="AC427" s="115"/>
      <c r="AD427" s="115"/>
      <c r="AE427" s="115"/>
      <c r="AF427" s="115"/>
      <c r="AG427" s="115"/>
      <c r="AH427" s="115"/>
      <c r="AI427" s="115"/>
      <c r="AJ427" s="13"/>
      <c r="AK427" s="13"/>
    </row>
    <row r="428" spans="1:37" ht="13.5" thickBot="1" x14ac:dyDescent="0.25">
      <c r="A428" s="21" t="e">
        <f>VLOOKUP(B428,'Analyse gebruik'!P$4:P$593,1,FALSE)</f>
        <v>#N/A</v>
      </c>
      <c r="B428" s="1"/>
      <c r="C428" s="13"/>
      <c r="D428" s="13"/>
      <c r="E428" s="13"/>
      <c r="F428" s="13"/>
      <c r="G428" s="13"/>
      <c r="H428" s="115"/>
      <c r="I428" s="115"/>
      <c r="J428" s="115"/>
      <c r="K428" s="115"/>
      <c r="L428" s="115"/>
      <c r="M428" s="115"/>
      <c r="N428" s="115"/>
      <c r="O428" s="115"/>
      <c r="P428" s="115"/>
      <c r="Q428" s="115"/>
      <c r="R428" s="115"/>
      <c r="S428" s="115"/>
      <c r="T428" s="115"/>
      <c r="U428" s="13"/>
      <c r="V428" s="13"/>
      <c r="W428" s="115"/>
      <c r="X428" s="115"/>
      <c r="Y428" s="115"/>
      <c r="Z428" s="115"/>
      <c r="AA428" s="115"/>
      <c r="AB428" s="115"/>
      <c r="AC428" s="115"/>
      <c r="AD428" s="13"/>
      <c r="AE428" s="13"/>
      <c r="AF428" s="115"/>
      <c r="AG428" s="115"/>
      <c r="AH428" s="115"/>
      <c r="AI428" s="115"/>
      <c r="AJ428" s="13"/>
      <c r="AK428" s="13"/>
    </row>
    <row r="429" spans="1:37" ht="13.5" thickBot="1" x14ac:dyDescent="0.25">
      <c r="A429" s="21" t="e">
        <f>VLOOKUP(B429,'Analyse gebruik'!P$4:P$593,1,FALSE)</f>
        <v>#N/A</v>
      </c>
      <c r="B429" s="1"/>
      <c r="C429" s="13"/>
      <c r="D429" s="13"/>
      <c r="E429" s="13"/>
      <c r="F429" s="13"/>
      <c r="G429" s="13"/>
      <c r="H429" s="115"/>
      <c r="I429" s="115"/>
      <c r="J429" s="115"/>
      <c r="K429" s="115"/>
      <c r="L429" s="115"/>
      <c r="M429" s="115"/>
      <c r="N429" s="115"/>
      <c r="O429" s="115"/>
      <c r="P429" s="115"/>
      <c r="Q429" s="115"/>
      <c r="R429" s="115"/>
      <c r="S429" s="115"/>
      <c r="T429" s="115"/>
      <c r="U429" s="13"/>
      <c r="V429" s="13"/>
      <c r="W429" s="115"/>
      <c r="X429" s="115"/>
      <c r="Y429" s="115"/>
      <c r="Z429" s="115"/>
      <c r="AA429" s="115"/>
      <c r="AB429" s="115"/>
      <c r="AC429" s="115"/>
      <c r="AD429" s="13"/>
      <c r="AE429" s="13"/>
      <c r="AF429" s="115"/>
      <c r="AG429" s="13"/>
      <c r="AH429" s="13"/>
      <c r="AI429" s="115"/>
      <c r="AJ429" s="13"/>
      <c r="AK429" s="13"/>
    </row>
    <row r="430" spans="1:37" ht="13.5" thickBot="1" x14ac:dyDescent="0.25">
      <c r="A430" s="21" t="e">
        <f>VLOOKUP(B430,'Analyse gebruik'!P$4:P$593,1,FALSE)</f>
        <v>#N/A</v>
      </c>
      <c r="B430" s="1"/>
      <c r="C430" s="13"/>
      <c r="D430" s="13"/>
      <c r="E430" s="13"/>
      <c r="F430" s="13"/>
      <c r="G430" s="13"/>
      <c r="H430" s="115"/>
      <c r="I430" s="115"/>
      <c r="J430" s="115"/>
      <c r="K430" s="115"/>
      <c r="L430" s="115"/>
      <c r="M430" s="115"/>
      <c r="N430" s="115"/>
      <c r="O430" s="115"/>
      <c r="P430" s="115"/>
      <c r="Q430" s="115"/>
      <c r="R430" s="115"/>
      <c r="S430" s="115"/>
      <c r="T430" s="115"/>
      <c r="U430" s="115"/>
      <c r="V430" s="115"/>
      <c r="W430" s="115"/>
      <c r="X430" s="115"/>
      <c r="Y430" s="115"/>
      <c r="Z430" s="115"/>
      <c r="AA430" s="115"/>
      <c r="AB430" s="115"/>
      <c r="AC430" s="115"/>
      <c r="AD430" s="115"/>
      <c r="AE430" s="115"/>
      <c r="AF430" s="115"/>
      <c r="AG430" s="115"/>
      <c r="AH430" s="115"/>
      <c r="AI430" s="115"/>
      <c r="AJ430" s="13"/>
      <c r="AK430" s="13"/>
    </row>
    <row r="431" spans="1:37" ht="13.5" thickBot="1" x14ac:dyDescent="0.25">
      <c r="A431" s="21" t="e">
        <f>VLOOKUP(B431,'Analyse gebruik'!P$4:P$593,1,FALSE)</f>
        <v>#N/A</v>
      </c>
      <c r="B431" s="1"/>
      <c r="C431" s="13"/>
      <c r="D431" s="13"/>
      <c r="E431" s="13"/>
      <c r="F431" s="13"/>
      <c r="G431" s="13"/>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c r="AH431" s="115"/>
      <c r="AI431" s="115"/>
      <c r="AJ431" s="13"/>
      <c r="AK431" s="13"/>
    </row>
    <row r="432" spans="1:37" ht="13.5" thickBot="1" x14ac:dyDescent="0.25">
      <c r="A432" s="21" t="e">
        <f>VLOOKUP(B432,'Analyse gebruik'!P$4:P$593,1,FALSE)</f>
        <v>#N/A</v>
      </c>
      <c r="B432" s="1"/>
      <c r="C432" s="13"/>
      <c r="D432" s="13"/>
      <c r="E432" s="13"/>
      <c r="F432" s="13"/>
      <c r="G432" s="13"/>
      <c r="H432" s="13"/>
      <c r="I432" s="13"/>
      <c r="J432" s="13"/>
      <c r="K432" s="13"/>
      <c r="L432" s="115"/>
      <c r="M432" s="115"/>
      <c r="N432" s="13"/>
      <c r="O432" s="115"/>
      <c r="P432" s="115"/>
      <c r="Q432" s="13"/>
      <c r="R432" s="115"/>
      <c r="S432" s="115"/>
      <c r="T432" s="13"/>
      <c r="U432" s="13"/>
      <c r="V432" s="13"/>
      <c r="W432" s="13"/>
      <c r="X432" s="115"/>
      <c r="Y432" s="115"/>
      <c r="Z432" s="13"/>
      <c r="AA432" s="13"/>
      <c r="AB432" s="13"/>
      <c r="AC432" s="13"/>
      <c r="AD432" s="13"/>
      <c r="AE432" s="13"/>
      <c r="AF432" s="13"/>
      <c r="AG432" s="115"/>
      <c r="AH432" s="115"/>
      <c r="AI432" s="13"/>
      <c r="AJ432" s="13"/>
      <c r="AK432" s="13"/>
    </row>
    <row r="433" spans="1:37" ht="13.5" thickBot="1" x14ac:dyDescent="0.25">
      <c r="A433" s="21" t="e">
        <f>VLOOKUP(B433,'Analyse gebruik'!P$4:P$593,1,FALSE)</f>
        <v>#N/A</v>
      </c>
      <c r="B433" s="1"/>
      <c r="C433" s="13"/>
      <c r="D433" s="13"/>
      <c r="E433" s="13"/>
      <c r="F433" s="13"/>
      <c r="G433" s="13"/>
      <c r="H433" s="115"/>
      <c r="I433" s="115"/>
      <c r="J433" s="115"/>
      <c r="K433" s="115"/>
      <c r="L433" s="115"/>
      <c r="M433" s="115"/>
      <c r="N433" s="115"/>
      <c r="O433" s="115"/>
      <c r="P433" s="115"/>
      <c r="Q433" s="115"/>
      <c r="R433" s="115"/>
      <c r="S433" s="115"/>
      <c r="T433" s="115"/>
      <c r="U433" s="115"/>
      <c r="V433" s="115"/>
      <c r="W433" s="115"/>
      <c r="X433" s="13"/>
      <c r="Y433" s="13"/>
      <c r="Z433" s="115"/>
      <c r="AA433" s="115"/>
      <c r="AB433" s="115"/>
      <c r="AC433" s="115"/>
      <c r="AD433" s="115"/>
      <c r="AE433" s="115"/>
      <c r="AF433" s="115"/>
      <c r="AG433" s="115"/>
      <c r="AH433" s="115"/>
      <c r="AI433" s="115"/>
      <c r="AJ433" s="115"/>
      <c r="AK433" s="115"/>
    </row>
    <row r="434" spans="1:37" ht="13.5" thickBot="1" x14ac:dyDescent="0.25">
      <c r="A434" s="21" t="e">
        <f>VLOOKUP(B434,'Analyse gebruik'!P$4:P$593,1,FALSE)</f>
        <v>#N/A</v>
      </c>
      <c r="B434" s="1"/>
      <c r="C434" s="13"/>
      <c r="D434" s="13"/>
      <c r="E434" s="13"/>
      <c r="F434" s="13"/>
      <c r="G434" s="13"/>
      <c r="H434" s="115"/>
      <c r="I434" s="115"/>
      <c r="J434" s="115"/>
      <c r="K434" s="115"/>
      <c r="L434" s="115"/>
      <c r="M434" s="115"/>
      <c r="N434" s="115"/>
      <c r="O434" s="115"/>
      <c r="P434" s="115"/>
      <c r="Q434" s="115"/>
      <c r="R434" s="115"/>
      <c r="S434" s="115"/>
      <c r="T434" s="115"/>
      <c r="U434" s="115"/>
      <c r="V434" s="115"/>
      <c r="W434" s="115"/>
      <c r="X434" s="13"/>
      <c r="Y434" s="13"/>
      <c r="Z434" s="115"/>
      <c r="AA434" s="13"/>
      <c r="AB434" s="13"/>
      <c r="AC434" s="115"/>
      <c r="AD434" s="13"/>
      <c r="AE434" s="13"/>
      <c r="AF434" s="115"/>
      <c r="AG434" s="13"/>
      <c r="AH434" s="13"/>
      <c r="AI434" s="115"/>
      <c r="AJ434" s="13"/>
      <c r="AK434" s="13"/>
    </row>
    <row r="435" spans="1:37" ht="13.5" thickBot="1" x14ac:dyDescent="0.25">
      <c r="A435" s="21" t="e">
        <f>VLOOKUP(B435,'Analyse gebruik'!P$4:P$593,1,FALSE)</f>
        <v>#N/A</v>
      </c>
      <c r="B435" s="1"/>
      <c r="C435" s="13"/>
      <c r="D435" s="13"/>
      <c r="E435" s="13"/>
      <c r="F435" s="13"/>
      <c r="G435" s="13"/>
      <c r="H435" s="13"/>
      <c r="I435" s="13"/>
      <c r="J435" s="13"/>
      <c r="K435" s="13"/>
      <c r="L435" s="115"/>
      <c r="M435" s="115"/>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row>
    <row r="436" spans="1:37" ht="13.5" thickBot="1" x14ac:dyDescent="0.25">
      <c r="A436" s="21" t="e">
        <f>VLOOKUP(B436,'Analyse gebruik'!P$4:P$593,1,FALSE)</f>
        <v>#N/A</v>
      </c>
      <c r="B436" s="1"/>
      <c r="C436" s="13"/>
      <c r="D436" s="13"/>
      <c r="E436" s="13"/>
      <c r="F436" s="13"/>
      <c r="G436" s="13"/>
      <c r="H436" s="115"/>
      <c r="I436" s="115"/>
      <c r="J436" s="115"/>
      <c r="K436" s="115"/>
      <c r="L436" s="115"/>
      <c r="M436" s="115"/>
      <c r="N436" s="115"/>
      <c r="O436" s="13"/>
      <c r="P436" s="13"/>
      <c r="Q436" s="115"/>
      <c r="R436" s="115"/>
      <c r="S436" s="115"/>
      <c r="T436" s="115"/>
      <c r="U436" s="115"/>
      <c r="V436" s="115"/>
      <c r="W436" s="115"/>
      <c r="X436" s="115"/>
      <c r="Y436" s="115"/>
      <c r="Z436" s="115"/>
      <c r="AA436" s="13"/>
      <c r="AB436" s="13"/>
      <c r="AC436" s="115"/>
      <c r="AD436" s="13"/>
      <c r="AE436" s="13"/>
      <c r="AF436" s="115"/>
      <c r="AG436" s="115"/>
      <c r="AH436" s="115"/>
      <c r="AI436" s="115"/>
      <c r="AJ436" s="115"/>
      <c r="AK436" s="115"/>
    </row>
    <row r="437" spans="1:37" ht="13.5" thickBot="1" x14ac:dyDescent="0.25">
      <c r="A437" s="21" t="e">
        <f>VLOOKUP(B437,'Analyse gebruik'!P$4:P$593,1,FALSE)</f>
        <v>#N/A</v>
      </c>
      <c r="B437" s="1"/>
      <c r="C437" s="13"/>
      <c r="D437" s="13"/>
      <c r="E437" s="13"/>
      <c r="F437" s="13"/>
      <c r="G437" s="13"/>
      <c r="H437" s="115"/>
      <c r="I437" s="115"/>
      <c r="J437" s="115"/>
      <c r="K437" s="115"/>
      <c r="L437" s="115"/>
      <c r="M437" s="115"/>
      <c r="N437" s="115"/>
      <c r="O437" s="115"/>
      <c r="P437" s="115"/>
      <c r="Q437" s="115"/>
      <c r="R437" s="115"/>
      <c r="S437" s="115"/>
      <c r="T437" s="115"/>
      <c r="U437" s="13"/>
      <c r="V437" s="13"/>
      <c r="W437" s="115"/>
      <c r="X437" s="13"/>
      <c r="Y437" s="13"/>
      <c r="Z437" s="115"/>
      <c r="AA437" s="115"/>
      <c r="AB437" s="115"/>
      <c r="AC437" s="115"/>
      <c r="AD437" s="13"/>
      <c r="AE437" s="13"/>
      <c r="AF437" s="115"/>
      <c r="AG437" s="115"/>
      <c r="AH437" s="115"/>
      <c r="AI437" s="115"/>
      <c r="AJ437" s="115"/>
      <c r="AK437" s="115"/>
    </row>
    <row r="438" spans="1:37" ht="13.5" thickBot="1" x14ac:dyDescent="0.25">
      <c r="A438" s="21" t="e">
        <f>VLOOKUP(B438,'Analyse gebruik'!P$4:P$593,1,FALSE)</f>
        <v>#N/A</v>
      </c>
      <c r="B438" s="1"/>
      <c r="C438" s="13"/>
      <c r="D438" s="13"/>
      <c r="E438" s="13"/>
      <c r="F438" s="13"/>
      <c r="G438" s="13"/>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c r="AH438" s="115"/>
      <c r="AI438" s="115"/>
      <c r="AJ438" s="115"/>
      <c r="AK438" s="115"/>
    </row>
    <row r="439" spans="1:37" ht="13.5" thickBot="1" x14ac:dyDescent="0.25">
      <c r="A439" s="21" t="e">
        <f>VLOOKUP(B439,'Analyse gebruik'!P$4:P$593,1,FALSE)</f>
        <v>#N/A</v>
      </c>
      <c r="B439" s="1"/>
      <c r="C439" s="13"/>
      <c r="D439" s="13"/>
      <c r="E439" s="13"/>
      <c r="F439" s="13"/>
      <c r="G439" s="13"/>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3"/>
      <c r="AH439" s="13"/>
      <c r="AI439" s="115"/>
      <c r="AJ439" s="115"/>
      <c r="AK439" s="115"/>
    </row>
    <row r="440" spans="1:37" ht="13.5" thickBot="1" x14ac:dyDescent="0.25">
      <c r="A440" s="21" t="e">
        <f>VLOOKUP(B440,'Analyse gebruik'!P$4:P$593,1,FALSE)</f>
        <v>#N/A</v>
      </c>
      <c r="B440" s="1"/>
      <c r="C440" s="13"/>
      <c r="D440" s="13"/>
      <c r="E440" s="13"/>
      <c r="F440" s="13"/>
      <c r="G440" s="13"/>
      <c r="H440" s="115"/>
      <c r="I440" s="115"/>
      <c r="J440" s="115"/>
      <c r="K440" s="115"/>
      <c r="L440" s="115"/>
      <c r="M440" s="115"/>
      <c r="N440" s="115"/>
      <c r="O440" s="13"/>
      <c r="P440" s="13"/>
      <c r="Q440" s="115"/>
      <c r="R440" s="115"/>
      <c r="S440" s="115"/>
      <c r="T440" s="115"/>
      <c r="U440" s="115"/>
      <c r="V440" s="115"/>
      <c r="W440" s="115"/>
      <c r="X440" s="115"/>
      <c r="Y440" s="115"/>
      <c r="Z440" s="115"/>
      <c r="AA440" s="115"/>
      <c r="AB440" s="115"/>
      <c r="AC440" s="115"/>
      <c r="AD440" s="115"/>
      <c r="AE440" s="115"/>
      <c r="AF440" s="115"/>
      <c r="AG440" s="115"/>
      <c r="AH440" s="115"/>
      <c r="AI440" s="115"/>
      <c r="AJ440" s="115"/>
      <c r="AK440" s="115"/>
    </row>
    <row r="441" spans="1:37" ht="13.5" thickBot="1" x14ac:dyDescent="0.25">
      <c r="A441" s="21" t="e">
        <f>VLOOKUP(B441,'Analyse gebruik'!P$4:P$593,1,FALSE)</f>
        <v>#N/A</v>
      </c>
      <c r="B441" s="1"/>
      <c r="C441" s="13"/>
      <c r="D441" s="13"/>
      <c r="E441" s="13"/>
      <c r="F441" s="13"/>
      <c r="G441" s="13"/>
      <c r="H441" s="115"/>
      <c r="I441" s="115"/>
      <c r="J441" s="115"/>
      <c r="K441" s="115"/>
      <c r="L441" s="115"/>
      <c r="M441" s="115"/>
      <c r="N441" s="115"/>
      <c r="O441" s="13"/>
      <c r="P441" s="13"/>
      <c r="Q441" s="115"/>
      <c r="R441" s="115"/>
      <c r="S441" s="115"/>
      <c r="T441" s="115"/>
      <c r="U441" s="115"/>
      <c r="V441" s="115"/>
      <c r="W441" s="115"/>
      <c r="X441" s="115"/>
      <c r="Y441" s="115"/>
      <c r="Z441" s="115"/>
      <c r="AA441" s="115"/>
      <c r="AB441" s="115"/>
      <c r="AC441" s="115"/>
      <c r="AD441" s="13"/>
      <c r="AE441" s="13"/>
      <c r="AF441" s="115"/>
      <c r="AG441" s="115"/>
      <c r="AH441" s="115"/>
      <c r="AI441" s="115"/>
      <c r="AJ441" s="115"/>
      <c r="AK441" s="115"/>
    </row>
    <row r="442" spans="1:37" ht="13.5" thickBot="1" x14ac:dyDescent="0.25">
      <c r="A442" s="21" t="e">
        <f>VLOOKUP(B442,'Analyse gebruik'!P$4:P$593,1,FALSE)</f>
        <v>#N/A</v>
      </c>
      <c r="B442" s="1"/>
      <c r="C442" s="13"/>
      <c r="D442" s="13"/>
      <c r="E442" s="13"/>
      <c r="F442" s="13"/>
      <c r="G442" s="13"/>
      <c r="H442" s="115"/>
      <c r="I442" s="115"/>
      <c r="J442" s="115"/>
      <c r="K442" s="115"/>
      <c r="L442" s="115"/>
      <c r="M442" s="115"/>
      <c r="N442" s="115"/>
      <c r="O442" s="115"/>
      <c r="P442" s="115"/>
      <c r="Q442" s="115"/>
      <c r="R442" s="115"/>
      <c r="S442" s="115"/>
      <c r="T442" s="115"/>
      <c r="U442" s="115"/>
      <c r="V442" s="115"/>
      <c r="W442" s="115"/>
      <c r="X442" s="115"/>
      <c r="Y442" s="115"/>
      <c r="Z442" s="115"/>
      <c r="AA442" s="115"/>
      <c r="AB442" s="115"/>
      <c r="AC442" s="115"/>
      <c r="AD442" s="13"/>
      <c r="AE442" s="13"/>
      <c r="AF442" s="115"/>
      <c r="AG442" s="115"/>
      <c r="AH442" s="115"/>
      <c r="AI442" s="115"/>
      <c r="AJ442" s="115"/>
      <c r="AK442" s="115"/>
    </row>
    <row r="443" spans="1:37" ht="13.5" thickBot="1" x14ac:dyDescent="0.25">
      <c r="A443" s="21" t="e">
        <f>VLOOKUP(B443,'Analyse gebruik'!P$4:P$593,1,FALSE)</f>
        <v>#N/A</v>
      </c>
      <c r="B443" s="1"/>
      <c r="C443" s="13"/>
      <c r="D443" s="13"/>
      <c r="E443" s="13"/>
      <c r="F443" s="13"/>
      <c r="G443" s="13"/>
      <c r="H443" s="115"/>
      <c r="I443" s="115"/>
      <c r="J443" s="115"/>
      <c r="K443" s="115"/>
      <c r="L443" s="115"/>
      <c r="M443" s="115"/>
      <c r="N443" s="115"/>
      <c r="O443" s="115"/>
      <c r="P443" s="115"/>
      <c r="Q443" s="115"/>
      <c r="R443" s="115"/>
      <c r="S443" s="115"/>
      <c r="T443" s="115"/>
      <c r="U443" s="115"/>
      <c r="V443" s="115"/>
      <c r="W443" s="115"/>
      <c r="X443" s="115"/>
      <c r="Y443" s="115"/>
      <c r="Z443" s="115"/>
      <c r="AA443" s="115"/>
      <c r="AB443" s="115"/>
      <c r="AC443" s="115"/>
      <c r="AD443" s="13"/>
      <c r="AE443" s="13"/>
      <c r="AF443" s="115"/>
      <c r="AG443" s="13"/>
      <c r="AH443" s="13"/>
      <c r="AI443" s="115"/>
      <c r="AJ443" s="115"/>
      <c r="AK443" s="115"/>
    </row>
    <row r="444" spans="1:37" ht="13.5" thickBot="1" x14ac:dyDescent="0.25">
      <c r="A444" s="21" t="e">
        <f>VLOOKUP(B444,'Analyse gebruik'!P$4:P$593,1,FALSE)</f>
        <v>#N/A</v>
      </c>
      <c r="B444" s="1"/>
      <c r="C444" s="13"/>
      <c r="D444" s="13"/>
      <c r="E444" s="13"/>
      <c r="F444" s="13"/>
      <c r="G444" s="13"/>
      <c r="H444" s="115"/>
      <c r="I444" s="115"/>
      <c r="J444" s="115"/>
      <c r="K444" s="115"/>
      <c r="L444" s="115"/>
      <c r="M444" s="115"/>
      <c r="N444" s="115"/>
      <c r="O444" s="13"/>
      <c r="P444" s="13"/>
      <c r="Q444" s="115"/>
      <c r="R444" s="115"/>
      <c r="S444" s="115"/>
      <c r="T444" s="115"/>
      <c r="U444" s="115"/>
      <c r="V444" s="115"/>
      <c r="W444" s="115"/>
      <c r="X444" s="115"/>
      <c r="Y444" s="115"/>
      <c r="Z444" s="115"/>
      <c r="AA444" s="115"/>
      <c r="AB444" s="115"/>
      <c r="AC444" s="115"/>
      <c r="AD444" s="13"/>
      <c r="AE444" s="13"/>
      <c r="AF444" s="115"/>
      <c r="AG444" s="13"/>
      <c r="AH444" s="13"/>
      <c r="AI444" s="115"/>
      <c r="AJ444" s="13"/>
      <c r="AK444" s="13"/>
    </row>
    <row r="445" spans="1:37" ht="13.5" thickBot="1" x14ac:dyDescent="0.25">
      <c r="A445" s="21" t="e">
        <f>VLOOKUP(B445,'Analyse gebruik'!P$4:P$593,1,FALSE)</f>
        <v>#N/A</v>
      </c>
      <c r="B445" s="1"/>
      <c r="C445" s="13"/>
      <c r="D445" s="13"/>
      <c r="E445" s="13"/>
      <c r="F445" s="13"/>
      <c r="G445" s="13"/>
      <c r="H445" s="115"/>
      <c r="I445" s="115"/>
      <c r="J445" s="115"/>
      <c r="K445" s="115"/>
      <c r="L445" s="115"/>
      <c r="M445" s="115"/>
      <c r="N445" s="115"/>
      <c r="O445" s="13"/>
      <c r="P445" s="13"/>
      <c r="Q445" s="115"/>
      <c r="R445" s="115"/>
      <c r="S445" s="115"/>
      <c r="T445" s="115"/>
      <c r="U445" s="115"/>
      <c r="V445" s="115"/>
      <c r="W445" s="115"/>
      <c r="X445" s="13"/>
      <c r="Y445" s="13"/>
      <c r="Z445" s="115"/>
      <c r="AA445" s="13"/>
      <c r="AB445" s="13"/>
      <c r="AC445" s="115"/>
      <c r="AD445" s="115"/>
      <c r="AE445" s="115"/>
      <c r="AF445" s="115"/>
      <c r="AG445" s="115"/>
      <c r="AH445" s="115"/>
      <c r="AI445" s="115"/>
      <c r="AJ445" s="115"/>
      <c r="AK445" s="115"/>
    </row>
    <row r="446" spans="1:37" ht="13.5" thickBot="1" x14ac:dyDescent="0.25">
      <c r="A446" s="21" t="e">
        <f>VLOOKUP(B446,'Analyse gebruik'!P$4:P$593,1,FALSE)</f>
        <v>#N/A</v>
      </c>
      <c r="B446" s="1"/>
      <c r="C446" s="13"/>
      <c r="D446" s="13"/>
      <c r="E446" s="13"/>
      <c r="F446" s="13"/>
      <c r="G446" s="13"/>
      <c r="H446" s="115"/>
      <c r="I446" s="115"/>
      <c r="J446" s="115"/>
      <c r="K446" s="115"/>
      <c r="L446" s="115"/>
      <c r="M446" s="115"/>
      <c r="N446" s="115"/>
      <c r="O446" s="115"/>
      <c r="P446" s="115"/>
      <c r="Q446" s="115"/>
      <c r="R446" s="115"/>
      <c r="S446" s="115"/>
      <c r="T446" s="115"/>
      <c r="U446" s="115"/>
      <c r="V446" s="115"/>
      <c r="W446" s="115"/>
      <c r="X446" s="115"/>
      <c r="Y446" s="115"/>
      <c r="Z446" s="115"/>
      <c r="AA446" s="115"/>
      <c r="AB446" s="115"/>
      <c r="AC446" s="115"/>
      <c r="AD446" s="13"/>
      <c r="AE446" s="13"/>
      <c r="AF446" s="115"/>
      <c r="AG446" s="115"/>
      <c r="AH446" s="115"/>
      <c r="AI446" s="115"/>
      <c r="AJ446" s="115"/>
      <c r="AK446" s="115"/>
    </row>
    <row r="447" spans="1:37" ht="13.5" thickBot="1" x14ac:dyDescent="0.25">
      <c r="A447" s="21" t="e">
        <f>VLOOKUP(B447,'Analyse gebruik'!P$4:P$593,1,FALSE)</f>
        <v>#N/A</v>
      </c>
      <c r="B447" s="1"/>
      <c r="C447" s="13"/>
      <c r="D447" s="13"/>
      <c r="E447" s="13"/>
      <c r="F447" s="13"/>
      <c r="G447" s="13"/>
      <c r="H447" s="115"/>
      <c r="I447" s="115"/>
      <c r="J447" s="115"/>
      <c r="K447" s="115"/>
      <c r="L447" s="115"/>
      <c r="M447" s="115"/>
      <c r="N447" s="115"/>
      <c r="O447" s="115"/>
      <c r="P447" s="115"/>
      <c r="Q447" s="115"/>
      <c r="R447" s="115"/>
      <c r="S447" s="115"/>
      <c r="T447" s="115"/>
      <c r="U447" s="115"/>
      <c r="V447" s="115"/>
      <c r="W447" s="115"/>
      <c r="X447" s="13"/>
      <c r="Y447" s="13"/>
      <c r="Z447" s="115"/>
      <c r="AA447" s="115"/>
      <c r="AB447" s="115"/>
      <c r="AC447" s="115"/>
      <c r="AD447" s="115"/>
      <c r="AE447" s="115"/>
      <c r="AF447" s="115"/>
      <c r="AG447" s="13"/>
      <c r="AH447" s="13"/>
      <c r="AI447" s="115"/>
      <c r="AJ447" s="115"/>
      <c r="AK447" s="115"/>
    </row>
    <row r="448" spans="1:37" ht="13.5" thickBot="1" x14ac:dyDescent="0.25">
      <c r="A448" s="21" t="e">
        <f>VLOOKUP(B448,'Analyse gebruik'!P$4:P$593,1,FALSE)</f>
        <v>#N/A</v>
      </c>
      <c r="B448" s="1"/>
      <c r="C448" s="13"/>
      <c r="D448" s="13"/>
      <c r="E448" s="13"/>
      <c r="F448" s="13"/>
      <c r="G448" s="13"/>
      <c r="H448" s="115"/>
      <c r="I448" s="115"/>
      <c r="J448" s="115"/>
      <c r="K448" s="115"/>
      <c r="L448" s="115"/>
      <c r="M448" s="115"/>
      <c r="N448" s="115"/>
      <c r="O448" s="115"/>
      <c r="P448" s="115"/>
      <c r="Q448" s="115"/>
      <c r="R448" s="115"/>
      <c r="S448" s="115"/>
      <c r="T448" s="115"/>
      <c r="U448" s="13"/>
      <c r="V448" s="13"/>
      <c r="W448" s="115"/>
      <c r="X448" s="115"/>
      <c r="Y448" s="115"/>
      <c r="Z448" s="115"/>
      <c r="AA448" s="115"/>
      <c r="AB448" s="115"/>
      <c r="AC448" s="115"/>
      <c r="AD448" s="13"/>
      <c r="AE448" s="13"/>
      <c r="AF448" s="115"/>
      <c r="AG448" s="115"/>
      <c r="AH448" s="115"/>
      <c r="AI448" s="115"/>
      <c r="AJ448" s="115"/>
      <c r="AK448" s="115"/>
    </row>
    <row r="449" spans="1:37" ht="13.5" thickBot="1" x14ac:dyDescent="0.25">
      <c r="A449" s="21" t="e">
        <f>VLOOKUP(B449,'Analyse gebruik'!P$4:P$593,1,FALSE)</f>
        <v>#N/A</v>
      </c>
      <c r="B449" s="1"/>
      <c r="C449" s="13"/>
      <c r="D449" s="13"/>
      <c r="E449" s="13"/>
      <c r="F449" s="13"/>
      <c r="G449" s="13"/>
      <c r="H449" s="115"/>
      <c r="I449" s="115"/>
      <c r="J449" s="115"/>
      <c r="K449" s="115"/>
      <c r="L449" s="115"/>
      <c r="M449" s="115"/>
      <c r="N449" s="115"/>
      <c r="O449" s="115"/>
      <c r="P449" s="115"/>
      <c r="Q449" s="115"/>
      <c r="R449" s="115"/>
      <c r="S449" s="115"/>
      <c r="T449" s="115"/>
      <c r="U449" s="115"/>
      <c r="V449" s="115"/>
      <c r="W449" s="115"/>
      <c r="X449" s="13"/>
      <c r="Y449" s="13"/>
      <c r="Z449" s="115"/>
      <c r="AA449" s="115"/>
      <c r="AB449" s="115"/>
      <c r="AC449" s="115"/>
      <c r="AD449" s="13"/>
      <c r="AE449" s="13"/>
      <c r="AF449" s="115"/>
      <c r="AG449" s="115"/>
      <c r="AH449" s="115"/>
      <c r="AI449" s="115"/>
      <c r="AJ449" s="115"/>
      <c r="AK449" s="115"/>
    </row>
    <row r="450" spans="1:37" ht="13.5" thickBot="1" x14ac:dyDescent="0.25">
      <c r="A450" s="21" t="e">
        <f>VLOOKUP(B450,'Analyse gebruik'!P$4:P$593,1,FALSE)</f>
        <v>#N/A</v>
      </c>
      <c r="B450" s="1"/>
      <c r="C450" s="13"/>
      <c r="D450" s="13"/>
      <c r="E450" s="13"/>
      <c r="F450" s="13"/>
      <c r="G450" s="13"/>
      <c r="H450" s="115"/>
      <c r="I450" s="115"/>
      <c r="J450" s="115"/>
      <c r="K450" s="115"/>
      <c r="L450" s="115"/>
      <c r="M450" s="115"/>
      <c r="N450" s="115"/>
      <c r="O450" s="115"/>
      <c r="P450" s="115"/>
      <c r="Q450" s="115"/>
      <c r="R450" s="13"/>
      <c r="S450" s="13"/>
      <c r="T450" s="115"/>
      <c r="U450" s="115"/>
      <c r="V450" s="115"/>
      <c r="W450" s="115"/>
      <c r="X450" s="115"/>
      <c r="Y450" s="115"/>
      <c r="Z450" s="115"/>
      <c r="AA450" s="115"/>
      <c r="AB450" s="115"/>
      <c r="AC450" s="115"/>
      <c r="AD450" s="13"/>
      <c r="AE450" s="13"/>
      <c r="AF450" s="115"/>
      <c r="AG450" s="13"/>
      <c r="AH450" s="13"/>
      <c r="AI450" s="115"/>
      <c r="AJ450" s="115"/>
      <c r="AK450" s="115"/>
    </row>
    <row r="451" spans="1:37" ht="13.5" thickBot="1" x14ac:dyDescent="0.25">
      <c r="A451" s="21" t="e">
        <f>VLOOKUP(B451,'Analyse gebruik'!P$4:P$593,1,FALSE)</f>
        <v>#N/A</v>
      </c>
      <c r="B451" s="1"/>
      <c r="C451" s="13"/>
      <c r="D451" s="13"/>
      <c r="E451" s="13"/>
      <c r="F451" s="13"/>
      <c r="G451" s="13"/>
      <c r="H451" s="115"/>
      <c r="I451" s="115"/>
      <c r="J451" s="115"/>
      <c r="K451" s="115"/>
      <c r="L451" s="115"/>
      <c r="M451" s="115"/>
      <c r="N451" s="115"/>
      <c r="O451" s="115"/>
      <c r="P451" s="115"/>
      <c r="Q451" s="115"/>
      <c r="R451" s="115"/>
      <c r="S451" s="115"/>
      <c r="T451" s="115"/>
      <c r="U451" s="115"/>
      <c r="V451" s="115"/>
      <c r="W451" s="115"/>
      <c r="X451" s="115"/>
      <c r="Y451" s="115"/>
      <c r="Z451" s="115"/>
      <c r="AA451" s="115"/>
      <c r="AB451" s="115"/>
      <c r="AC451" s="115"/>
      <c r="AD451" s="13"/>
      <c r="AE451" s="13"/>
      <c r="AF451" s="115"/>
      <c r="AG451" s="115"/>
      <c r="AH451" s="115"/>
      <c r="AI451" s="115"/>
      <c r="AJ451" s="13"/>
      <c r="AK451" s="13"/>
    </row>
    <row r="452" spans="1:37" ht="13.5" thickBot="1" x14ac:dyDescent="0.25">
      <c r="A452" s="21" t="e">
        <f>VLOOKUP(B452,'Analyse gebruik'!P$4:P$593,1,FALSE)</f>
        <v>#N/A</v>
      </c>
      <c r="B452" s="1"/>
      <c r="C452" s="13"/>
      <c r="D452" s="13"/>
      <c r="E452" s="13"/>
      <c r="F452" s="13"/>
      <c r="G452" s="13"/>
      <c r="H452" s="115"/>
      <c r="I452" s="115"/>
      <c r="J452" s="115"/>
      <c r="K452" s="115"/>
      <c r="L452" s="115"/>
      <c r="M452" s="115"/>
      <c r="N452" s="115"/>
      <c r="O452" s="115"/>
      <c r="P452" s="115"/>
      <c r="Q452" s="115"/>
      <c r="R452" s="115"/>
      <c r="S452" s="115"/>
      <c r="T452" s="115"/>
      <c r="U452" s="115"/>
      <c r="V452" s="115"/>
      <c r="W452" s="115"/>
      <c r="X452" s="115"/>
      <c r="Y452" s="115"/>
      <c r="Z452" s="115"/>
      <c r="AA452" s="115"/>
      <c r="AB452" s="115"/>
      <c r="AC452" s="115"/>
      <c r="AD452" s="115"/>
      <c r="AE452" s="115"/>
      <c r="AF452" s="115"/>
      <c r="AG452" s="115"/>
      <c r="AH452" s="115"/>
      <c r="AI452" s="115"/>
      <c r="AJ452" s="13"/>
      <c r="AK452" s="13"/>
    </row>
    <row r="453" spans="1:37" ht="13.5" thickBot="1" x14ac:dyDescent="0.25">
      <c r="A453" s="21" t="e">
        <f>VLOOKUP(B453,'Analyse gebruik'!P$4:P$593,1,FALSE)</f>
        <v>#N/A</v>
      </c>
      <c r="B453" s="1"/>
      <c r="C453" s="13"/>
      <c r="D453" s="13"/>
      <c r="E453" s="13"/>
      <c r="F453" s="13"/>
      <c r="G453" s="13"/>
      <c r="H453" s="115"/>
      <c r="I453" s="115"/>
      <c r="J453" s="115"/>
      <c r="K453" s="115"/>
      <c r="L453" s="115"/>
      <c r="M453" s="115"/>
      <c r="N453" s="115"/>
      <c r="O453" s="115"/>
      <c r="P453" s="115"/>
      <c r="Q453" s="115"/>
      <c r="R453" s="115"/>
      <c r="S453" s="115"/>
      <c r="T453" s="115"/>
      <c r="U453" s="115"/>
      <c r="V453" s="115"/>
      <c r="W453" s="115"/>
      <c r="X453" s="13"/>
      <c r="Y453" s="13"/>
      <c r="Z453" s="115"/>
      <c r="AA453" s="115"/>
      <c r="AB453" s="115"/>
      <c r="AC453" s="115"/>
      <c r="AD453" s="13"/>
      <c r="AE453" s="13"/>
      <c r="AF453" s="115"/>
      <c r="AG453" s="13"/>
      <c r="AH453" s="13"/>
      <c r="AI453" s="115"/>
      <c r="AJ453" s="115"/>
      <c r="AK453" s="115"/>
    </row>
    <row r="454" spans="1:37" ht="13.5" thickBot="1" x14ac:dyDescent="0.25">
      <c r="A454" s="21" t="e">
        <f>VLOOKUP(B454,'Analyse gebruik'!P$4:P$593,1,FALSE)</f>
        <v>#N/A</v>
      </c>
      <c r="B454" s="1"/>
      <c r="C454" s="13"/>
      <c r="D454" s="13"/>
      <c r="E454" s="13"/>
      <c r="F454" s="13"/>
      <c r="G454" s="13"/>
      <c r="H454" s="115"/>
      <c r="I454" s="115"/>
      <c r="J454" s="115"/>
      <c r="K454" s="115"/>
      <c r="L454" s="13"/>
      <c r="M454" s="13"/>
      <c r="N454" s="115"/>
      <c r="O454" s="115"/>
      <c r="P454" s="115"/>
      <c r="Q454" s="115"/>
      <c r="R454" s="115"/>
      <c r="S454" s="115"/>
      <c r="T454" s="115"/>
      <c r="U454" s="115"/>
      <c r="V454" s="115"/>
      <c r="W454" s="115"/>
      <c r="X454" s="13"/>
      <c r="Y454" s="13"/>
      <c r="Z454" s="115"/>
      <c r="AA454" s="115"/>
      <c r="AB454" s="115"/>
      <c r="AC454" s="115"/>
      <c r="AD454" s="13"/>
      <c r="AE454" s="13"/>
      <c r="AF454" s="115"/>
      <c r="AG454" s="115"/>
      <c r="AH454" s="115"/>
      <c r="AI454" s="115"/>
      <c r="AJ454" s="13"/>
      <c r="AK454" s="13"/>
    </row>
    <row r="455" spans="1:37" ht="13.5" thickBot="1" x14ac:dyDescent="0.25">
      <c r="A455" s="21" t="e">
        <f>VLOOKUP(B455,'Analyse gebruik'!P$4:P$593,1,FALSE)</f>
        <v>#N/A</v>
      </c>
      <c r="B455" s="1"/>
      <c r="C455" s="13"/>
      <c r="D455" s="13"/>
      <c r="E455" s="13"/>
      <c r="F455" s="13"/>
      <c r="G455" s="13"/>
      <c r="H455" s="115"/>
      <c r="I455" s="115"/>
      <c r="J455" s="115"/>
      <c r="K455" s="115"/>
      <c r="L455" s="13"/>
      <c r="M455" s="13"/>
      <c r="N455" s="115"/>
      <c r="O455" s="115"/>
      <c r="P455" s="115"/>
      <c r="Q455" s="115"/>
      <c r="R455" s="115"/>
      <c r="S455" s="115"/>
      <c r="T455" s="115"/>
      <c r="U455" s="115"/>
      <c r="V455" s="115"/>
      <c r="W455" s="115"/>
      <c r="X455" s="13"/>
      <c r="Y455" s="13"/>
      <c r="Z455" s="115"/>
      <c r="AA455" s="115"/>
      <c r="AB455" s="115"/>
      <c r="AC455" s="115"/>
      <c r="AD455" s="13"/>
      <c r="AE455" s="13"/>
      <c r="AF455" s="115"/>
      <c r="AG455" s="115"/>
      <c r="AH455" s="115"/>
      <c r="AI455" s="115"/>
      <c r="AJ455" s="13"/>
      <c r="AK455" s="13"/>
    </row>
    <row r="456" spans="1:37" ht="13.5" thickBot="1" x14ac:dyDescent="0.25">
      <c r="A456" s="21" t="e">
        <f>VLOOKUP(B456,'Analyse gebruik'!P$4:P$593,1,FALSE)</f>
        <v>#N/A</v>
      </c>
      <c r="B456" s="1"/>
      <c r="C456" s="13"/>
      <c r="D456" s="13"/>
      <c r="E456" s="13"/>
      <c r="F456" s="13"/>
      <c r="G456" s="13"/>
      <c r="H456" s="115"/>
      <c r="I456" s="115"/>
      <c r="J456" s="115"/>
      <c r="K456" s="115"/>
      <c r="L456" s="115"/>
      <c r="M456" s="115"/>
      <c r="N456" s="115"/>
      <c r="O456" s="115"/>
      <c r="P456" s="115"/>
      <c r="Q456" s="115"/>
      <c r="R456" s="115"/>
      <c r="S456" s="115"/>
      <c r="T456" s="115"/>
      <c r="U456" s="115"/>
      <c r="V456" s="115"/>
      <c r="W456" s="115"/>
      <c r="X456" s="13"/>
      <c r="Y456" s="13"/>
      <c r="Z456" s="115"/>
      <c r="AA456" s="115"/>
      <c r="AB456" s="115"/>
      <c r="AC456" s="115"/>
      <c r="AD456" s="13"/>
      <c r="AE456" s="13"/>
      <c r="AF456" s="115"/>
      <c r="AG456" s="115"/>
      <c r="AH456" s="115"/>
      <c r="AI456" s="115"/>
      <c r="AJ456" s="13"/>
      <c r="AK456" s="13"/>
    </row>
    <row r="457" spans="1:37" ht="13.5" thickBot="1" x14ac:dyDescent="0.25">
      <c r="A457" s="21" t="e">
        <f>VLOOKUP(B457,'Analyse gebruik'!P$4:P$593,1,FALSE)</f>
        <v>#N/A</v>
      </c>
      <c r="B457" s="1"/>
      <c r="C457" s="13"/>
      <c r="D457" s="13"/>
      <c r="E457" s="13"/>
      <c r="F457" s="13"/>
      <c r="G457" s="13"/>
      <c r="H457" s="13"/>
      <c r="I457" s="13"/>
      <c r="J457" s="13"/>
      <c r="K457" s="13"/>
      <c r="L457" s="115"/>
      <c r="M457" s="115"/>
      <c r="N457" s="13"/>
      <c r="O457" s="115"/>
      <c r="P457" s="115"/>
      <c r="Q457" s="13"/>
      <c r="R457" s="13"/>
      <c r="S457" s="13"/>
      <c r="T457" s="13"/>
      <c r="U457" s="13"/>
      <c r="V457" s="13"/>
      <c r="W457" s="13"/>
      <c r="X457" s="115"/>
      <c r="Y457" s="115"/>
      <c r="Z457" s="13"/>
      <c r="AA457" s="115"/>
      <c r="AB457" s="115"/>
      <c r="AC457" s="13"/>
      <c r="AD457" s="13"/>
      <c r="AE457" s="13"/>
      <c r="AF457" s="13"/>
      <c r="AG457" s="115"/>
      <c r="AH457" s="115"/>
      <c r="AI457" s="13"/>
      <c r="AJ457" s="115"/>
      <c r="AK457" s="115"/>
    </row>
    <row r="458" spans="1:37" ht="13.5" thickBot="1" x14ac:dyDescent="0.25">
      <c r="A458" s="21" t="e">
        <f>VLOOKUP(B458,'Analyse gebruik'!P$4:P$593,1,FALSE)</f>
        <v>#N/A</v>
      </c>
      <c r="B458" s="1"/>
      <c r="C458" s="13"/>
      <c r="D458" s="13"/>
      <c r="E458" s="13"/>
      <c r="F458" s="13"/>
      <c r="G458" s="13"/>
      <c r="H458" s="115"/>
      <c r="I458" s="115"/>
      <c r="J458" s="115"/>
      <c r="K458" s="115"/>
      <c r="L458" s="115"/>
      <c r="M458" s="115"/>
      <c r="N458" s="115"/>
      <c r="O458" s="13"/>
      <c r="P458" s="13"/>
      <c r="Q458" s="115"/>
      <c r="R458" s="115"/>
      <c r="S458" s="115"/>
      <c r="T458" s="115"/>
      <c r="U458" s="115"/>
      <c r="V458" s="115"/>
      <c r="W458" s="115"/>
      <c r="X458" s="115"/>
      <c r="Y458" s="115"/>
      <c r="Z458" s="115"/>
      <c r="AA458" s="115"/>
      <c r="AB458" s="115"/>
      <c r="AC458" s="115"/>
      <c r="AD458" s="115"/>
      <c r="AE458" s="115"/>
      <c r="AF458" s="115"/>
      <c r="AG458" s="13"/>
      <c r="AH458" s="13"/>
      <c r="AI458" s="115"/>
      <c r="AJ458" s="13"/>
      <c r="AK458" s="13"/>
    </row>
    <row r="459" spans="1:37" ht="13.5" thickBot="1" x14ac:dyDescent="0.25">
      <c r="A459" s="21" t="e">
        <f>VLOOKUP(B459,'Analyse gebruik'!P$4:P$593,1,FALSE)</f>
        <v>#N/A</v>
      </c>
      <c r="B459" s="1"/>
      <c r="C459" s="13"/>
      <c r="D459" s="13"/>
      <c r="E459" s="13"/>
      <c r="F459" s="13"/>
      <c r="G459" s="13"/>
      <c r="H459" s="115"/>
      <c r="I459" s="115"/>
      <c r="J459" s="115"/>
      <c r="K459" s="115"/>
      <c r="L459" s="13"/>
      <c r="M459" s="13"/>
      <c r="N459" s="115"/>
      <c r="O459" s="115"/>
      <c r="P459" s="115"/>
      <c r="Q459" s="115"/>
      <c r="R459" s="115"/>
      <c r="S459" s="115"/>
      <c r="T459" s="115"/>
      <c r="U459" s="115"/>
      <c r="V459" s="115"/>
      <c r="W459" s="115"/>
      <c r="X459" s="115"/>
      <c r="Y459" s="115"/>
      <c r="Z459" s="115"/>
      <c r="AA459" s="115"/>
      <c r="AB459" s="115"/>
      <c r="AC459" s="115"/>
      <c r="AD459" s="115"/>
      <c r="AE459" s="115"/>
      <c r="AF459" s="115"/>
      <c r="AG459" s="115"/>
      <c r="AH459" s="115"/>
      <c r="AI459" s="115"/>
      <c r="AJ459" s="115"/>
      <c r="AK459" s="115"/>
    </row>
    <row r="460" spans="1:37" ht="13.5" thickBot="1" x14ac:dyDescent="0.25">
      <c r="A460" s="21" t="e">
        <f>VLOOKUP(B460,'Analyse gebruik'!P$4:P$593,1,FALSE)</f>
        <v>#N/A</v>
      </c>
      <c r="B460" s="1"/>
      <c r="C460" s="13"/>
      <c r="D460" s="13"/>
      <c r="E460" s="13"/>
      <c r="F460" s="13"/>
      <c r="G460" s="13"/>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c r="AH460" s="115"/>
      <c r="AI460" s="115"/>
      <c r="AJ460" s="13"/>
      <c r="AK460" s="13"/>
    </row>
    <row r="461" spans="1:37" ht="13.5" thickBot="1" x14ac:dyDescent="0.25">
      <c r="A461" s="21" t="e">
        <f>VLOOKUP(B461,'Analyse gebruik'!P$4:P$593,1,FALSE)</f>
        <v>#N/A</v>
      </c>
      <c r="B461" s="1"/>
      <c r="C461" s="13"/>
      <c r="D461" s="13"/>
      <c r="E461" s="13"/>
      <c r="F461" s="13"/>
      <c r="G461" s="13"/>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c r="AH461" s="115"/>
      <c r="AI461" s="115"/>
      <c r="AJ461" s="13"/>
      <c r="AK461" s="13"/>
    </row>
    <row r="462" spans="1:37" ht="13.5" thickBot="1" x14ac:dyDescent="0.25">
      <c r="A462" s="21" t="e">
        <f>VLOOKUP(B462,'Analyse gebruik'!P$4:P$593,1,FALSE)</f>
        <v>#N/A</v>
      </c>
      <c r="B462" s="1"/>
      <c r="C462" s="13"/>
      <c r="D462" s="13"/>
      <c r="E462" s="13"/>
      <c r="F462" s="13"/>
      <c r="G462" s="13"/>
      <c r="H462" s="115"/>
      <c r="I462" s="115"/>
      <c r="J462" s="115"/>
      <c r="K462" s="115"/>
      <c r="L462" s="115"/>
      <c r="M462" s="115"/>
      <c r="N462" s="115"/>
      <c r="O462" s="115"/>
      <c r="P462" s="115"/>
      <c r="Q462" s="115"/>
      <c r="R462" s="115"/>
      <c r="S462" s="115"/>
      <c r="T462" s="115"/>
      <c r="U462" s="115"/>
      <c r="V462" s="115"/>
      <c r="W462" s="115"/>
      <c r="X462" s="115"/>
      <c r="Y462" s="115"/>
      <c r="Z462" s="115"/>
      <c r="AA462" s="115"/>
      <c r="AB462" s="115"/>
      <c r="AC462" s="115"/>
      <c r="AD462" s="115"/>
      <c r="AE462" s="115"/>
      <c r="AF462" s="115"/>
      <c r="AG462" s="13"/>
      <c r="AH462" s="13"/>
      <c r="AI462" s="115"/>
      <c r="AJ462" s="115"/>
      <c r="AK462" s="115"/>
    </row>
    <row r="463" spans="1:37" ht="13.5" thickBot="1" x14ac:dyDescent="0.25">
      <c r="A463" s="21" t="e">
        <f>VLOOKUP(B463,'Analyse gebruik'!P$4:P$593,1,FALSE)</f>
        <v>#N/A</v>
      </c>
      <c r="B463" s="1"/>
      <c r="C463" s="13"/>
      <c r="D463" s="13"/>
      <c r="E463" s="13"/>
      <c r="F463" s="13"/>
      <c r="G463" s="13"/>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c r="AH463" s="115"/>
      <c r="AI463" s="115"/>
      <c r="AJ463" s="13"/>
      <c r="AK463" s="13"/>
    </row>
    <row r="464" spans="1:37" ht="13.5" thickBot="1" x14ac:dyDescent="0.25">
      <c r="A464" s="21" t="e">
        <f>VLOOKUP(B464,'Analyse gebruik'!P$4:P$593,1,FALSE)</f>
        <v>#N/A</v>
      </c>
      <c r="B464" s="1"/>
      <c r="C464" s="13"/>
      <c r="D464" s="13"/>
      <c r="E464" s="13"/>
      <c r="F464" s="13"/>
      <c r="G464" s="13"/>
      <c r="H464" s="13"/>
      <c r="I464" s="13"/>
      <c r="J464" s="13"/>
      <c r="K464" s="13"/>
      <c r="L464" s="115"/>
      <c r="M464" s="115"/>
      <c r="N464" s="13"/>
      <c r="O464" s="115"/>
      <c r="P464" s="115"/>
      <c r="Q464" s="13"/>
      <c r="R464" s="115"/>
      <c r="S464" s="115"/>
      <c r="T464" s="13"/>
      <c r="U464" s="13"/>
      <c r="V464" s="13"/>
      <c r="W464" s="13"/>
      <c r="X464" s="13"/>
      <c r="Y464" s="13"/>
      <c r="Z464" s="13"/>
      <c r="AA464" s="115"/>
      <c r="AB464" s="115"/>
      <c r="AC464" s="13"/>
      <c r="AD464" s="115"/>
      <c r="AE464" s="115"/>
      <c r="AF464" s="13"/>
      <c r="AG464" s="115"/>
      <c r="AH464" s="115"/>
      <c r="AI464" s="13"/>
      <c r="AJ464" s="13"/>
      <c r="AK464" s="13"/>
    </row>
    <row r="465" spans="1:37" ht="13.5" thickBot="1" x14ac:dyDescent="0.25">
      <c r="A465" s="21" t="e">
        <f>VLOOKUP(B465,'Analyse gebruik'!P$4:P$593,1,FALSE)</f>
        <v>#N/A</v>
      </c>
      <c r="B465" s="1"/>
      <c r="C465" s="13"/>
      <c r="D465" s="13"/>
      <c r="E465" s="13"/>
      <c r="F465" s="13"/>
      <c r="G465" s="13"/>
      <c r="H465" s="115"/>
      <c r="I465" s="115"/>
      <c r="J465" s="115"/>
      <c r="K465" s="115"/>
      <c r="L465" s="115"/>
      <c r="M465" s="115"/>
      <c r="N465" s="115"/>
      <c r="O465" s="115"/>
      <c r="P465" s="115"/>
      <c r="Q465" s="115"/>
      <c r="R465" s="115"/>
      <c r="S465" s="115"/>
      <c r="T465" s="115"/>
      <c r="U465" s="115"/>
      <c r="V465" s="115"/>
      <c r="W465" s="115"/>
      <c r="X465" s="13"/>
      <c r="Y465" s="13"/>
      <c r="Z465" s="115"/>
      <c r="AA465" s="115"/>
      <c r="AB465" s="115"/>
      <c r="AC465" s="115"/>
      <c r="AD465" s="115"/>
      <c r="AE465" s="115"/>
      <c r="AF465" s="115"/>
      <c r="AG465" s="115"/>
      <c r="AH465" s="115"/>
      <c r="AI465" s="115"/>
      <c r="AJ465" s="115"/>
      <c r="AK465" s="115"/>
    </row>
    <row r="466" spans="1:37" ht="13.5" thickBot="1" x14ac:dyDescent="0.25">
      <c r="A466" s="21" t="e">
        <f>VLOOKUP(B466,'Analyse gebruik'!P$4:P$593,1,FALSE)</f>
        <v>#N/A</v>
      </c>
      <c r="B466" s="1"/>
      <c r="C466" s="13"/>
      <c r="D466" s="13"/>
      <c r="E466" s="13"/>
      <c r="F466" s="13"/>
      <c r="G466" s="13"/>
      <c r="H466" s="115"/>
      <c r="I466" s="115"/>
      <c r="J466" s="115"/>
      <c r="K466" s="115"/>
      <c r="L466" s="115"/>
      <c r="M466" s="115"/>
      <c r="N466" s="115"/>
      <c r="O466" s="115"/>
      <c r="P466" s="115"/>
      <c r="Q466" s="115"/>
      <c r="R466" s="115"/>
      <c r="S466" s="115"/>
      <c r="T466" s="115"/>
      <c r="U466" s="115"/>
      <c r="V466" s="115"/>
      <c r="W466" s="115"/>
      <c r="X466" s="115"/>
      <c r="Y466" s="115"/>
      <c r="Z466" s="115"/>
      <c r="AA466" s="115"/>
      <c r="AB466" s="115"/>
      <c r="AC466" s="115"/>
      <c r="AD466" s="13"/>
      <c r="AE466" s="13"/>
      <c r="AF466" s="115"/>
      <c r="AG466" s="115"/>
      <c r="AH466" s="115"/>
      <c r="AI466" s="115"/>
      <c r="AJ466" s="115"/>
      <c r="AK466" s="115"/>
    </row>
    <row r="467" spans="1:37" ht="13.5" thickBot="1" x14ac:dyDescent="0.25">
      <c r="A467" s="21" t="e">
        <f>VLOOKUP(B467,'Analyse gebruik'!P$4:P$593,1,FALSE)</f>
        <v>#N/A</v>
      </c>
      <c r="B467" s="1"/>
      <c r="C467" s="13"/>
      <c r="D467" s="13"/>
      <c r="E467" s="13"/>
      <c r="F467" s="13"/>
      <c r="G467" s="13"/>
      <c r="H467" s="115"/>
      <c r="I467" s="115"/>
      <c r="J467" s="115"/>
      <c r="K467" s="115"/>
      <c r="L467" s="115"/>
      <c r="M467" s="115"/>
      <c r="N467" s="115"/>
      <c r="O467" s="115"/>
      <c r="P467" s="115"/>
      <c r="Q467" s="115"/>
      <c r="R467" s="115"/>
      <c r="S467" s="115"/>
      <c r="T467" s="115"/>
      <c r="U467" s="115"/>
      <c r="V467" s="115"/>
      <c r="W467" s="115"/>
      <c r="X467" s="115"/>
      <c r="Y467" s="115"/>
      <c r="Z467" s="115"/>
      <c r="AA467" s="115"/>
      <c r="AB467" s="115"/>
      <c r="AC467" s="115"/>
      <c r="AD467" s="13"/>
      <c r="AE467" s="13"/>
      <c r="AF467" s="115"/>
      <c r="AG467" s="115"/>
      <c r="AH467" s="115"/>
      <c r="AI467" s="115"/>
      <c r="AJ467" s="115"/>
      <c r="AK467" s="115"/>
    </row>
    <row r="468" spans="1:37" ht="13.5" thickBot="1" x14ac:dyDescent="0.25">
      <c r="A468" s="21" t="e">
        <f>VLOOKUP(B468,'Analyse gebruik'!P$4:P$593,1,FALSE)</f>
        <v>#N/A</v>
      </c>
      <c r="B468" s="1"/>
      <c r="C468" s="13"/>
      <c r="D468" s="13"/>
      <c r="E468" s="13"/>
      <c r="F468" s="13"/>
      <c r="G468" s="13"/>
      <c r="H468" s="115"/>
      <c r="I468" s="115"/>
      <c r="J468" s="115"/>
      <c r="K468" s="115"/>
      <c r="L468" s="13"/>
      <c r="M468" s="13"/>
      <c r="N468" s="115"/>
      <c r="O468" s="13"/>
      <c r="P468" s="13"/>
      <c r="Q468" s="115"/>
      <c r="R468" s="115"/>
      <c r="S468" s="115"/>
      <c r="T468" s="115"/>
      <c r="U468" s="13"/>
      <c r="V468" s="13"/>
      <c r="W468" s="115"/>
      <c r="X468" s="115"/>
      <c r="Y468" s="115"/>
      <c r="Z468" s="115"/>
      <c r="AA468" s="13"/>
      <c r="AB468" s="13"/>
      <c r="AC468" s="115"/>
      <c r="AD468" s="13"/>
      <c r="AE468" s="13"/>
      <c r="AF468" s="115"/>
      <c r="AG468" s="115"/>
      <c r="AH468" s="115"/>
      <c r="AI468" s="115"/>
      <c r="AJ468" s="115"/>
      <c r="AK468" s="115"/>
    </row>
    <row r="469" spans="1:37" ht="13.5" thickBot="1" x14ac:dyDescent="0.25">
      <c r="A469" s="21" t="e">
        <f>VLOOKUP(B469,'Analyse gebruik'!P$4:P$593,1,FALSE)</f>
        <v>#N/A</v>
      </c>
      <c r="B469" s="1"/>
      <c r="C469" s="13"/>
      <c r="D469" s="13"/>
      <c r="E469" s="13"/>
      <c r="F469" s="13"/>
      <c r="G469" s="13"/>
      <c r="H469" s="115"/>
      <c r="I469" s="115"/>
      <c r="J469" s="115"/>
      <c r="K469" s="115"/>
      <c r="L469" s="115"/>
      <c r="M469" s="115"/>
      <c r="N469" s="115"/>
      <c r="O469" s="115"/>
      <c r="P469" s="115"/>
      <c r="Q469" s="115"/>
      <c r="R469" s="115"/>
      <c r="S469" s="115"/>
      <c r="T469" s="115"/>
      <c r="U469" s="115"/>
      <c r="V469" s="115"/>
      <c r="W469" s="115"/>
      <c r="X469" s="115"/>
      <c r="Y469" s="115"/>
      <c r="Z469" s="115"/>
      <c r="AA469" s="115"/>
      <c r="AB469" s="115"/>
      <c r="AC469" s="115"/>
      <c r="AD469" s="115"/>
      <c r="AE469" s="115"/>
      <c r="AF469" s="115"/>
      <c r="AG469" s="115"/>
      <c r="AH469" s="115"/>
      <c r="AI469" s="115"/>
      <c r="AJ469" s="13"/>
      <c r="AK469" s="13"/>
    </row>
    <row r="470" spans="1:37" ht="13.5" thickBot="1" x14ac:dyDescent="0.25">
      <c r="A470" s="21" t="e">
        <f>VLOOKUP(B470,'Analyse gebruik'!P$4:P$593,1,FALSE)</f>
        <v>#N/A</v>
      </c>
      <c r="B470" s="1"/>
      <c r="C470" s="13"/>
      <c r="D470" s="13"/>
      <c r="E470" s="13"/>
      <c r="F470" s="13"/>
      <c r="G470" s="13"/>
      <c r="H470" s="115"/>
      <c r="I470" s="115"/>
      <c r="J470" s="115"/>
      <c r="K470" s="115"/>
      <c r="L470" s="115"/>
      <c r="M470" s="115"/>
      <c r="N470" s="115"/>
      <c r="O470" s="115"/>
      <c r="P470" s="115"/>
      <c r="Q470" s="115"/>
      <c r="R470" s="13"/>
      <c r="S470" s="13"/>
      <c r="T470" s="115"/>
      <c r="U470" s="115"/>
      <c r="V470" s="115"/>
      <c r="W470" s="115"/>
      <c r="X470" s="115"/>
      <c r="Y470" s="115"/>
      <c r="Z470" s="115"/>
      <c r="AA470" s="115"/>
      <c r="AB470" s="115"/>
      <c r="AC470" s="115"/>
      <c r="AD470" s="13"/>
      <c r="AE470" s="13"/>
      <c r="AF470" s="115"/>
      <c r="AG470" s="115"/>
      <c r="AH470" s="115"/>
      <c r="AI470" s="115"/>
      <c r="AJ470" s="115"/>
      <c r="AK470" s="115"/>
    </row>
    <row r="471" spans="1:37" ht="13.5" thickBot="1" x14ac:dyDescent="0.25">
      <c r="A471" s="21" t="e">
        <f>VLOOKUP(B471,'Analyse gebruik'!P$4:P$593,1,FALSE)</f>
        <v>#N/A</v>
      </c>
      <c r="B471" s="1"/>
      <c r="C471" s="13"/>
      <c r="D471" s="13"/>
      <c r="E471" s="13"/>
      <c r="F471" s="13"/>
      <c r="G471" s="13"/>
      <c r="H471" s="115"/>
      <c r="I471" s="115"/>
      <c r="J471" s="115"/>
      <c r="K471" s="115"/>
      <c r="L471" s="115"/>
      <c r="M471" s="115"/>
      <c r="N471" s="115"/>
      <c r="O471" s="115"/>
      <c r="P471" s="115"/>
      <c r="Q471" s="115"/>
      <c r="R471" s="115"/>
      <c r="S471" s="115"/>
      <c r="T471" s="115"/>
      <c r="U471" s="115"/>
      <c r="V471" s="115"/>
      <c r="W471" s="115"/>
      <c r="X471" s="115"/>
      <c r="Y471" s="115"/>
      <c r="Z471" s="115"/>
      <c r="AA471" s="115"/>
      <c r="AB471" s="115"/>
      <c r="AC471" s="115"/>
      <c r="AD471" s="115"/>
      <c r="AE471" s="115"/>
      <c r="AF471" s="115"/>
      <c r="AG471" s="115"/>
      <c r="AH471" s="115"/>
      <c r="AI471" s="115"/>
      <c r="AJ471" s="13"/>
      <c r="AK471" s="13"/>
    </row>
    <row r="472" spans="1:37" ht="13.5" thickBot="1" x14ac:dyDescent="0.25">
      <c r="A472" s="21" t="e">
        <f>VLOOKUP(B472,'Analyse gebruik'!P$4:P$593,1,FALSE)</f>
        <v>#N/A</v>
      </c>
      <c r="B472" s="1"/>
      <c r="C472" s="13"/>
      <c r="D472" s="13"/>
      <c r="E472" s="13"/>
      <c r="F472" s="13"/>
      <c r="G472" s="13"/>
      <c r="H472" s="115"/>
      <c r="I472" s="115"/>
      <c r="J472" s="115"/>
      <c r="K472" s="115"/>
      <c r="L472" s="115"/>
      <c r="M472" s="115"/>
      <c r="N472" s="115"/>
      <c r="O472" s="115"/>
      <c r="P472" s="115"/>
      <c r="Q472" s="115"/>
      <c r="R472" s="115"/>
      <c r="S472" s="115"/>
      <c r="T472" s="115"/>
      <c r="U472" s="115"/>
      <c r="V472" s="115"/>
      <c r="W472" s="115"/>
      <c r="X472" s="115"/>
      <c r="Y472" s="115"/>
      <c r="Z472" s="115"/>
      <c r="AA472" s="115"/>
      <c r="AB472" s="115"/>
      <c r="AC472" s="115"/>
      <c r="AD472" s="115"/>
      <c r="AE472" s="115"/>
      <c r="AF472" s="115"/>
      <c r="AG472" s="115"/>
      <c r="AH472" s="115"/>
      <c r="AI472" s="115"/>
      <c r="AJ472" s="13"/>
      <c r="AK472" s="13"/>
    </row>
    <row r="473" spans="1:37" ht="13.5" thickBot="1" x14ac:dyDescent="0.25">
      <c r="A473" s="21" t="e">
        <f>VLOOKUP(B473,'Analyse gebruik'!P$4:P$593,1,FALSE)</f>
        <v>#N/A</v>
      </c>
      <c r="B473" s="1"/>
      <c r="C473" s="13"/>
      <c r="D473" s="13"/>
      <c r="E473" s="13"/>
      <c r="F473" s="13"/>
      <c r="G473" s="13"/>
      <c r="H473" s="115"/>
      <c r="I473" s="115"/>
      <c r="J473" s="115"/>
      <c r="K473" s="115"/>
      <c r="L473" s="115"/>
      <c r="M473" s="115"/>
      <c r="N473" s="115"/>
      <c r="O473" s="13"/>
      <c r="P473" s="13"/>
      <c r="Q473" s="115"/>
      <c r="R473" s="115"/>
      <c r="S473" s="115"/>
      <c r="T473" s="115"/>
      <c r="U473" s="115"/>
      <c r="V473" s="115"/>
      <c r="W473" s="115"/>
      <c r="X473" s="115"/>
      <c r="Y473" s="115"/>
      <c r="Z473" s="115"/>
      <c r="AA473" s="115"/>
      <c r="AB473" s="115"/>
      <c r="AC473" s="115"/>
      <c r="AD473" s="115"/>
      <c r="AE473" s="115"/>
      <c r="AF473" s="115"/>
      <c r="AG473" s="115"/>
      <c r="AH473" s="115"/>
      <c r="AI473" s="115"/>
      <c r="AJ473" s="115"/>
      <c r="AK473" s="115"/>
    </row>
    <row r="474" spans="1:37" ht="13.5" thickBot="1" x14ac:dyDescent="0.25">
      <c r="A474" s="21" t="e">
        <f>VLOOKUP(B474,'Analyse gebruik'!P$4:P$593,1,FALSE)</f>
        <v>#N/A</v>
      </c>
      <c r="B474" s="1"/>
      <c r="C474" s="13"/>
      <c r="D474" s="13"/>
      <c r="E474" s="13"/>
      <c r="F474" s="13"/>
      <c r="G474" s="13"/>
      <c r="H474" s="115"/>
      <c r="I474" s="115"/>
      <c r="J474" s="115"/>
      <c r="K474" s="115"/>
      <c r="L474" s="115"/>
      <c r="M474" s="115"/>
      <c r="N474" s="115"/>
      <c r="O474" s="115"/>
      <c r="P474" s="115"/>
      <c r="Q474" s="115"/>
      <c r="R474" s="13"/>
      <c r="S474" s="13"/>
      <c r="T474" s="115"/>
      <c r="U474" s="115"/>
      <c r="V474" s="115"/>
      <c r="W474" s="115"/>
      <c r="X474" s="115"/>
      <c r="Y474" s="115"/>
      <c r="Z474" s="115"/>
      <c r="AA474" s="115"/>
      <c r="AB474" s="115"/>
      <c r="AC474" s="115"/>
      <c r="AD474" s="13"/>
      <c r="AE474" s="13"/>
      <c r="AF474" s="115"/>
      <c r="AG474" s="115"/>
      <c r="AH474" s="115"/>
      <c r="AI474" s="115"/>
      <c r="AJ474" s="115"/>
      <c r="AK474" s="115"/>
    </row>
    <row r="475" spans="1:37" ht="13.5" thickBot="1" x14ac:dyDescent="0.25">
      <c r="A475" s="21" t="e">
        <f>VLOOKUP(B475,'Analyse gebruik'!P$4:P$593,1,FALSE)</f>
        <v>#N/A</v>
      </c>
      <c r="B475" s="1"/>
      <c r="C475" s="13"/>
      <c r="D475" s="13"/>
      <c r="E475" s="13"/>
      <c r="F475" s="13"/>
      <c r="G475" s="13"/>
      <c r="H475" s="13"/>
      <c r="I475" s="13"/>
      <c r="J475" s="13"/>
      <c r="K475" s="13"/>
      <c r="L475" s="115"/>
      <c r="M475" s="115"/>
      <c r="N475" s="13"/>
      <c r="O475" s="115"/>
      <c r="P475" s="115"/>
      <c r="Q475" s="13"/>
      <c r="R475" s="115"/>
      <c r="S475" s="115"/>
      <c r="T475" s="13"/>
      <c r="U475" s="13"/>
      <c r="V475" s="13"/>
      <c r="W475" s="13"/>
      <c r="X475" s="13"/>
      <c r="Y475" s="13"/>
      <c r="Z475" s="13"/>
      <c r="AA475" s="115"/>
      <c r="AB475" s="115"/>
      <c r="AC475" s="13"/>
      <c r="AD475" s="13"/>
      <c r="AE475" s="13"/>
      <c r="AF475" s="13"/>
      <c r="AG475" s="115"/>
      <c r="AH475" s="115"/>
      <c r="AI475" s="13"/>
      <c r="AJ475" s="115"/>
      <c r="AK475" s="115"/>
    </row>
    <row r="476" spans="1:37" ht="13.5" thickBot="1" x14ac:dyDescent="0.25">
      <c r="A476" s="21" t="e">
        <f>VLOOKUP(B476,'Analyse gebruik'!P$4:P$593,1,FALSE)</f>
        <v>#N/A</v>
      </c>
      <c r="B476" s="1"/>
      <c r="C476" s="13"/>
      <c r="D476" s="13"/>
      <c r="E476" s="13"/>
      <c r="F476" s="13"/>
      <c r="G476" s="13"/>
      <c r="H476" s="115"/>
      <c r="I476" s="115"/>
      <c r="J476" s="115"/>
      <c r="K476" s="115"/>
      <c r="L476" s="115"/>
      <c r="M476" s="115"/>
      <c r="N476" s="115"/>
      <c r="O476" s="115"/>
      <c r="P476" s="115"/>
      <c r="Q476" s="115"/>
      <c r="R476" s="115"/>
      <c r="S476" s="115"/>
      <c r="T476" s="115"/>
      <c r="U476" s="115"/>
      <c r="V476" s="115"/>
      <c r="W476" s="115"/>
      <c r="X476" s="115"/>
      <c r="Y476" s="115"/>
      <c r="Z476" s="115"/>
      <c r="AA476" s="115"/>
      <c r="AB476" s="115"/>
      <c r="AC476" s="115"/>
      <c r="AD476" s="13"/>
      <c r="AE476" s="13"/>
      <c r="AF476" s="115"/>
      <c r="AG476" s="115"/>
      <c r="AH476" s="115"/>
      <c r="AI476" s="115"/>
      <c r="AJ476" s="115"/>
      <c r="AK476" s="115"/>
    </row>
    <row r="477" spans="1:37" ht="13.5" thickBot="1" x14ac:dyDescent="0.25">
      <c r="A477" s="21" t="e">
        <f>VLOOKUP(B477,'Analyse gebruik'!P$4:P$593,1,FALSE)</f>
        <v>#N/A</v>
      </c>
      <c r="B477" s="1"/>
      <c r="C477" s="13"/>
      <c r="D477" s="13"/>
      <c r="E477" s="13"/>
      <c r="F477" s="13"/>
      <c r="G477" s="13"/>
      <c r="H477" s="115"/>
      <c r="I477" s="115"/>
      <c r="J477" s="115"/>
      <c r="K477" s="115"/>
      <c r="L477" s="115"/>
      <c r="M477" s="115"/>
      <c r="N477" s="115"/>
      <c r="O477" s="13"/>
      <c r="P477" s="13"/>
      <c r="Q477" s="115"/>
      <c r="R477" s="115"/>
      <c r="S477" s="115"/>
      <c r="T477" s="115"/>
      <c r="U477" s="115"/>
      <c r="V477" s="115"/>
      <c r="W477" s="115"/>
      <c r="X477" s="115"/>
      <c r="Y477" s="115"/>
      <c r="Z477" s="115"/>
      <c r="AA477" s="13"/>
      <c r="AB477" s="13"/>
      <c r="AC477" s="115"/>
      <c r="AD477" s="115"/>
      <c r="AE477" s="115"/>
      <c r="AF477" s="115"/>
      <c r="AG477" s="13"/>
      <c r="AH477" s="13"/>
      <c r="AI477" s="115"/>
      <c r="AJ477" s="13"/>
      <c r="AK477" s="13"/>
    </row>
    <row r="478" spans="1:37" ht="13.5" thickBot="1" x14ac:dyDescent="0.25">
      <c r="A478" s="21" t="e">
        <f>VLOOKUP(B478,'Analyse gebruik'!P$4:P$593,1,FALSE)</f>
        <v>#N/A</v>
      </c>
      <c r="B478" s="1"/>
      <c r="C478" s="13"/>
      <c r="D478" s="13"/>
      <c r="E478" s="13"/>
      <c r="F478" s="13"/>
      <c r="G478" s="13"/>
      <c r="H478" s="115"/>
      <c r="I478" s="115"/>
      <c r="J478" s="115"/>
      <c r="K478" s="115"/>
      <c r="L478" s="115"/>
      <c r="M478" s="115"/>
      <c r="N478" s="115"/>
      <c r="O478" s="13"/>
      <c r="P478" s="13"/>
      <c r="Q478" s="115"/>
      <c r="R478" s="115"/>
      <c r="S478" s="115"/>
      <c r="T478" s="115"/>
      <c r="U478" s="115"/>
      <c r="V478" s="115"/>
      <c r="W478" s="115"/>
      <c r="X478" s="115"/>
      <c r="Y478" s="115"/>
      <c r="Z478" s="115"/>
      <c r="AA478" s="115"/>
      <c r="AB478" s="115"/>
      <c r="AC478" s="115"/>
      <c r="AD478" s="115"/>
      <c r="AE478" s="115"/>
      <c r="AF478" s="115"/>
      <c r="AG478" s="115"/>
      <c r="AH478" s="115"/>
      <c r="AI478" s="115"/>
      <c r="AJ478" s="115"/>
      <c r="AK478" s="115"/>
    </row>
    <row r="479" spans="1:37" ht="13.5" thickBot="1" x14ac:dyDescent="0.25">
      <c r="A479" s="21" t="e">
        <f>VLOOKUP(B479,'Analyse gebruik'!P$4:P$593,1,FALSE)</f>
        <v>#N/A</v>
      </c>
      <c r="B479" s="1"/>
      <c r="C479" s="13"/>
      <c r="D479" s="13"/>
      <c r="E479" s="13"/>
      <c r="F479" s="13"/>
      <c r="G479" s="13"/>
      <c r="H479" s="115"/>
      <c r="I479" s="115"/>
      <c r="J479" s="115"/>
      <c r="K479" s="115"/>
      <c r="L479" s="115"/>
      <c r="M479" s="115"/>
      <c r="N479" s="115"/>
      <c r="O479" s="115"/>
      <c r="P479" s="115"/>
      <c r="Q479" s="115"/>
      <c r="R479" s="115"/>
      <c r="S479" s="115"/>
      <c r="T479" s="115"/>
      <c r="U479" s="115"/>
      <c r="V479" s="115"/>
      <c r="W479" s="115"/>
      <c r="X479" s="115"/>
      <c r="Y479" s="115"/>
      <c r="Z479" s="115"/>
      <c r="AA479" s="115"/>
      <c r="AB479" s="115"/>
      <c r="AC479" s="115"/>
      <c r="AD479" s="115"/>
      <c r="AE479" s="115"/>
      <c r="AF479" s="115"/>
      <c r="AG479" s="13"/>
      <c r="AH479" s="13"/>
      <c r="AI479" s="115"/>
      <c r="AJ479" s="115"/>
      <c r="AK479" s="115"/>
    </row>
    <row r="480" spans="1:37" ht="13.5" thickBot="1" x14ac:dyDescent="0.25">
      <c r="A480" s="21" t="e">
        <f>VLOOKUP(B480,'Analyse gebruik'!P$4:P$593,1,FALSE)</f>
        <v>#N/A</v>
      </c>
      <c r="B480" s="1"/>
      <c r="C480" s="13"/>
      <c r="D480" s="13"/>
      <c r="E480" s="13"/>
      <c r="F480" s="13"/>
      <c r="G480" s="13"/>
      <c r="H480" s="115"/>
      <c r="I480" s="115"/>
      <c r="J480" s="115"/>
      <c r="K480" s="115"/>
      <c r="L480" s="13"/>
      <c r="M480" s="13"/>
      <c r="N480" s="115"/>
      <c r="O480" s="13"/>
      <c r="P480" s="13"/>
      <c r="Q480" s="115"/>
      <c r="R480" s="115"/>
      <c r="S480" s="115"/>
      <c r="T480" s="115"/>
      <c r="U480" s="115"/>
      <c r="V480" s="115"/>
      <c r="W480" s="115"/>
      <c r="X480" s="13"/>
      <c r="Y480" s="13"/>
      <c r="Z480" s="115"/>
      <c r="AA480" s="13"/>
      <c r="AB480" s="13"/>
      <c r="AC480" s="115"/>
      <c r="AD480" s="115"/>
      <c r="AE480" s="115"/>
      <c r="AF480" s="115"/>
      <c r="AG480" s="13"/>
      <c r="AH480" s="13"/>
      <c r="AI480" s="115"/>
      <c r="AJ480" s="13"/>
      <c r="AK480" s="13"/>
    </row>
    <row r="481" spans="1:37" ht="13.5" thickBot="1" x14ac:dyDescent="0.25">
      <c r="A481" s="21" t="e">
        <f>VLOOKUP(B481,'Analyse gebruik'!P$4:P$593,1,FALSE)</f>
        <v>#N/A</v>
      </c>
      <c r="B481" s="1"/>
      <c r="C481" s="13"/>
      <c r="D481" s="13"/>
      <c r="E481" s="13"/>
      <c r="F481" s="13"/>
      <c r="G481" s="13"/>
      <c r="H481" s="115"/>
      <c r="I481" s="115"/>
      <c r="J481" s="115"/>
      <c r="K481" s="115"/>
      <c r="L481" s="115"/>
      <c r="M481" s="115"/>
      <c r="N481" s="115"/>
      <c r="O481" s="115"/>
      <c r="P481" s="115"/>
      <c r="Q481" s="115"/>
      <c r="R481" s="115"/>
      <c r="S481" s="115"/>
      <c r="T481" s="115"/>
      <c r="U481" s="115"/>
      <c r="V481" s="115"/>
      <c r="W481" s="115"/>
      <c r="X481" s="13"/>
      <c r="Y481" s="13"/>
      <c r="Z481" s="115"/>
      <c r="AA481" s="115"/>
      <c r="AB481" s="115"/>
      <c r="AC481" s="115"/>
      <c r="AD481" s="115"/>
      <c r="AE481" s="115"/>
      <c r="AF481" s="115"/>
      <c r="AG481" s="115"/>
      <c r="AH481" s="115"/>
      <c r="AI481" s="115"/>
      <c r="AJ481" s="115"/>
      <c r="AK481" s="115"/>
    </row>
    <row r="482" spans="1:37" ht="13.5" thickBot="1" x14ac:dyDescent="0.25">
      <c r="A482" s="21" t="e">
        <f>VLOOKUP(B482,'Analyse gebruik'!P$4:P$593,1,FALSE)</f>
        <v>#N/A</v>
      </c>
      <c r="B482" s="1"/>
      <c r="C482" s="13"/>
      <c r="D482" s="13"/>
      <c r="E482" s="13"/>
      <c r="F482" s="13"/>
      <c r="G482" s="13"/>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c r="AH482" s="115"/>
      <c r="AI482" s="115"/>
      <c r="AJ482" s="13"/>
      <c r="AK482" s="13"/>
    </row>
    <row r="483" spans="1:37" ht="13.5" thickBot="1" x14ac:dyDescent="0.25">
      <c r="A483" s="21" t="e">
        <f>VLOOKUP(B483,'Analyse gebruik'!P$4:P$593,1,FALSE)</f>
        <v>#N/A</v>
      </c>
      <c r="B483" s="1"/>
      <c r="C483" s="13"/>
      <c r="D483" s="13"/>
      <c r="E483" s="13"/>
      <c r="F483" s="13"/>
      <c r="G483" s="13"/>
      <c r="H483" s="115"/>
      <c r="I483" s="115"/>
      <c r="J483" s="115"/>
      <c r="K483" s="115"/>
      <c r="L483" s="115"/>
      <c r="M483" s="115"/>
      <c r="N483" s="115"/>
      <c r="O483" s="115"/>
      <c r="P483" s="115"/>
      <c r="Q483" s="115"/>
      <c r="R483" s="115"/>
      <c r="S483" s="115"/>
      <c r="T483" s="115"/>
      <c r="U483" s="115"/>
      <c r="V483" s="115"/>
      <c r="W483" s="115"/>
      <c r="X483" s="13"/>
      <c r="Y483" s="13"/>
      <c r="Z483" s="115"/>
      <c r="AA483" s="115"/>
      <c r="AB483" s="115"/>
      <c r="AC483" s="115"/>
      <c r="AD483" s="13"/>
      <c r="AE483" s="13"/>
      <c r="AF483" s="115"/>
      <c r="AG483" s="13"/>
      <c r="AH483" s="13"/>
      <c r="AI483" s="115"/>
      <c r="AJ483" s="13"/>
      <c r="AK483" s="13"/>
    </row>
    <row r="484" spans="1:37" ht="13.5" thickBot="1" x14ac:dyDescent="0.25">
      <c r="A484" s="21" t="e">
        <f>VLOOKUP(B484,'Analyse gebruik'!P$4:P$593,1,FALSE)</f>
        <v>#N/A</v>
      </c>
      <c r="B484" s="1"/>
      <c r="C484" s="13"/>
      <c r="D484" s="13"/>
      <c r="E484" s="13"/>
      <c r="F484" s="13"/>
      <c r="G484" s="13"/>
      <c r="H484" s="115"/>
      <c r="I484" s="115"/>
      <c r="J484" s="115"/>
      <c r="K484" s="115"/>
      <c r="L484" s="115"/>
      <c r="M484" s="115"/>
      <c r="N484" s="115"/>
      <c r="O484" s="115"/>
      <c r="P484" s="115"/>
      <c r="Q484" s="115"/>
      <c r="R484" s="115"/>
      <c r="S484" s="115"/>
      <c r="T484" s="115"/>
      <c r="U484" s="115"/>
      <c r="V484" s="115"/>
      <c r="W484" s="115"/>
      <c r="X484" s="115"/>
      <c r="Y484" s="115"/>
      <c r="Z484" s="115"/>
      <c r="AA484" s="115"/>
      <c r="AB484" s="115"/>
      <c r="AC484" s="115"/>
      <c r="AD484" s="115"/>
      <c r="AE484" s="115"/>
      <c r="AF484" s="115"/>
      <c r="AG484" s="13"/>
      <c r="AH484" s="13"/>
      <c r="AI484" s="115"/>
      <c r="AJ484" s="115"/>
      <c r="AK484" s="115"/>
    </row>
    <row r="485" spans="1:37" ht="13.5" thickBot="1" x14ac:dyDescent="0.25">
      <c r="A485" s="21" t="e">
        <f>VLOOKUP(B485,'Analyse gebruik'!P$4:P$593,1,FALSE)</f>
        <v>#N/A</v>
      </c>
      <c r="B485" s="1"/>
      <c r="C485" s="13"/>
      <c r="D485" s="13"/>
      <c r="E485" s="13"/>
      <c r="F485" s="13"/>
      <c r="G485" s="13"/>
      <c r="H485" s="13"/>
      <c r="I485" s="13"/>
      <c r="J485" s="13"/>
      <c r="K485" s="13"/>
      <c r="L485" s="115"/>
      <c r="M485" s="115"/>
      <c r="N485" s="13"/>
      <c r="O485" s="115"/>
      <c r="P485" s="115"/>
      <c r="Q485" s="13"/>
      <c r="R485" s="13"/>
      <c r="S485" s="13"/>
      <c r="T485" s="13"/>
      <c r="U485" s="13"/>
      <c r="V485" s="13"/>
      <c r="W485" s="13"/>
      <c r="X485" s="13"/>
      <c r="Y485" s="13"/>
      <c r="Z485" s="13"/>
      <c r="AA485" s="13"/>
      <c r="AB485" s="13"/>
      <c r="AC485" s="13"/>
      <c r="AD485" s="13"/>
      <c r="AE485" s="13"/>
      <c r="AF485" s="13"/>
      <c r="AG485" s="13"/>
      <c r="AH485" s="13"/>
      <c r="AI485" s="13"/>
      <c r="AJ485" s="13"/>
      <c r="AK485" s="13"/>
    </row>
    <row r="486" spans="1:37" ht="13.5" thickBot="1" x14ac:dyDescent="0.25">
      <c r="A486" s="21" t="e">
        <f>VLOOKUP(B486,'Analyse gebruik'!P$4:P$593,1,FALSE)</f>
        <v>#N/A</v>
      </c>
      <c r="B486" s="1"/>
      <c r="C486" s="13"/>
      <c r="D486" s="13"/>
      <c r="E486" s="13"/>
      <c r="F486" s="13"/>
      <c r="G486" s="13"/>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3"/>
      <c r="AE486" s="13"/>
      <c r="AF486" s="115"/>
      <c r="AG486" s="13"/>
      <c r="AH486" s="13"/>
      <c r="AI486" s="115"/>
      <c r="AJ486" s="115"/>
      <c r="AK486" s="115"/>
    </row>
    <row r="487" spans="1:37" ht="13.5" thickBot="1" x14ac:dyDescent="0.25">
      <c r="A487" s="21" t="e">
        <f>VLOOKUP(B487,'Analyse gebruik'!P$4:P$593,1,FALSE)</f>
        <v>#N/A</v>
      </c>
      <c r="B487" s="1"/>
      <c r="C487" s="13"/>
      <c r="D487" s="13"/>
      <c r="E487" s="13"/>
      <c r="F487" s="13"/>
      <c r="G487" s="13"/>
      <c r="H487" s="13"/>
      <c r="I487" s="13"/>
      <c r="J487" s="13"/>
      <c r="K487" s="13"/>
      <c r="L487" s="115"/>
      <c r="M487" s="115"/>
      <c r="N487" s="13"/>
      <c r="O487" s="115"/>
      <c r="P487" s="115"/>
      <c r="Q487" s="13"/>
      <c r="R487" s="13"/>
      <c r="S487" s="13"/>
      <c r="T487" s="13"/>
      <c r="U487" s="13"/>
      <c r="V487" s="13"/>
      <c r="W487" s="13"/>
      <c r="X487" s="115"/>
      <c r="Y487" s="115"/>
      <c r="Z487" s="13"/>
      <c r="AA487" s="115"/>
      <c r="AB487" s="115"/>
      <c r="AC487" s="13"/>
      <c r="AD487" s="13"/>
      <c r="AE487" s="13"/>
      <c r="AF487" s="13"/>
      <c r="AG487" s="115"/>
      <c r="AH487" s="115"/>
      <c r="AI487" s="13"/>
      <c r="AJ487" s="115"/>
      <c r="AK487" s="115"/>
    </row>
    <row r="488" spans="1:37" ht="13.5" thickBot="1" x14ac:dyDescent="0.25">
      <c r="A488" s="21" t="e">
        <f>VLOOKUP(B488,'Analyse gebruik'!P$4:P$593,1,FALSE)</f>
        <v>#N/A</v>
      </c>
      <c r="B488" s="1"/>
      <c r="C488" s="13"/>
      <c r="D488" s="13"/>
      <c r="E488" s="13"/>
      <c r="F488" s="13"/>
      <c r="G488" s="13"/>
      <c r="H488" s="13"/>
      <c r="I488" s="13"/>
      <c r="J488" s="13"/>
      <c r="K488" s="13"/>
      <c r="L488" s="115"/>
      <c r="M488" s="115"/>
      <c r="N488" s="13"/>
      <c r="O488" s="115"/>
      <c r="P488" s="115"/>
      <c r="Q488" s="13"/>
      <c r="R488" s="13"/>
      <c r="S488" s="13"/>
      <c r="T488" s="13"/>
      <c r="U488" s="13"/>
      <c r="V488" s="13"/>
      <c r="W488" s="13"/>
      <c r="X488" s="115"/>
      <c r="Y488" s="115"/>
      <c r="Z488" s="13"/>
      <c r="AA488" s="115"/>
      <c r="AB488" s="115"/>
      <c r="AC488" s="13"/>
      <c r="AD488" s="13"/>
      <c r="AE488" s="13"/>
      <c r="AF488" s="13"/>
      <c r="AG488" s="115"/>
      <c r="AH488" s="115"/>
      <c r="AI488" s="13"/>
      <c r="AJ488" s="115"/>
      <c r="AK488" s="115"/>
    </row>
    <row r="489" spans="1:37" ht="13.5" thickBot="1" x14ac:dyDescent="0.25">
      <c r="A489" s="21" t="e">
        <f>VLOOKUP(B489,'Analyse gebruik'!P$4:P$593,1,FALSE)</f>
        <v>#N/A</v>
      </c>
      <c r="B489" s="1"/>
      <c r="C489" s="13"/>
      <c r="D489" s="13"/>
      <c r="E489" s="13"/>
      <c r="F489" s="13"/>
      <c r="G489" s="13"/>
      <c r="H489" s="115"/>
      <c r="I489" s="115"/>
      <c r="J489" s="115"/>
      <c r="K489" s="115"/>
      <c r="L489" s="115"/>
      <c r="M489" s="115"/>
      <c r="N489" s="115"/>
      <c r="O489" s="115"/>
      <c r="P489" s="115"/>
      <c r="Q489" s="115"/>
      <c r="R489" s="115"/>
      <c r="S489" s="115"/>
      <c r="T489" s="115"/>
      <c r="U489" s="13"/>
      <c r="V489" s="13"/>
      <c r="W489" s="115"/>
      <c r="X489" s="13"/>
      <c r="Y489" s="13"/>
      <c r="Z489" s="115"/>
      <c r="AA489" s="115"/>
      <c r="AB489" s="115"/>
      <c r="AC489" s="115"/>
      <c r="AD489" s="13"/>
      <c r="AE489" s="13"/>
      <c r="AF489" s="115"/>
      <c r="AG489" s="115"/>
      <c r="AH489" s="115"/>
      <c r="AI489" s="115"/>
      <c r="AJ489" s="115"/>
      <c r="AK489" s="115"/>
    </row>
    <row r="490" spans="1:37" ht="13.5" thickBot="1" x14ac:dyDescent="0.25">
      <c r="A490" s="21" t="e">
        <f>VLOOKUP(B490,'Analyse gebruik'!P$4:P$593,1,FALSE)</f>
        <v>#N/A</v>
      </c>
      <c r="B490" s="1"/>
      <c r="C490" s="13"/>
      <c r="D490" s="13"/>
      <c r="E490" s="13"/>
      <c r="F490" s="13"/>
      <c r="G490" s="13"/>
      <c r="H490" s="115"/>
      <c r="I490" s="115"/>
      <c r="J490" s="115"/>
      <c r="K490" s="115"/>
      <c r="L490" s="115"/>
      <c r="M490" s="115"/>
      <c r="N490" s="115"/>
      <c r="O490" s="115"/>
      <c r="P490" s="115"/>
      <c r="Q490" s="115"/>
      <c r="R490" s="115"/>
      <c r="S490" s="115"/>
      <c r="T490" s="115"/>
      <c r="U490" s="115"/>
      <c r="V490" s="115"/>
      <c r="W490" s="115"/>
      <c r="X490" s="115"/>
      <c r="Y490" s="115"/>
      <c r="Z490" s="115"/>
      <c r="AA490" s="115"/>
      <c r="AB490" s="115"/>
      <c r="AC490" s="115"/>
      <c r="AD490" s="115"/>
      <c r="AE490" s="115"/>
      <c r="AF490" s="115"/>
      <c r="AG490" s="13"/>
      <c r="AH490" s="13"/>
      <c r="AI490" s="115"/>
      <c r="AJ490" s="115"/>
      <c r="AK490" s="115"/>
    </row>
    <row r="491" spans="1:37" ht="13.5" thickBot="1" x14ac:dyDescent="0.25">
      <c r="A491" s="21" t="e">
        <f>VLOOKUP(B491,'Analyse gebruik'!P$4:P$593,1,FALSE)</f>
        <v>#N/A</v>
      </c>
      <c r="B491" s="1"/>
      <c r="C491" s="13"/>
      <c r="D491" s="13"/>
      <c r="E491" s="13"/>
      <c r="F491" s="13"/>
      <c r="G491" s="13"/>
      <c r="H491" s="115"/>
      <c r="I491" s="115"/>
      <c r="J491" s="115"/>
      <c r="K491" s="115"/>
      <c r="L491" s="13"/>
      <c r="M491" s="13"/>
      <c r="N491" s="115"/>
      <c r="O491" s="115"/>
      <c r="P491" s="115"/>
      <c r="Q491" s="115"/>
      <c r="R491" s="115"/>
      <c r="S491" s="115"/>
      <c r="T491" s="115"/>
      <c r="U491" s="115"/>
      <c r="V491" s="115"/>
      <c r="W491" s="115"/>
      <c r="X491" s="115"/>
      <c r="Y491" s="115"/>
      <c r="Z491" s="115"/>
      <c r="AA491" s="115"/>
      <c r="AB491" s="115"/>
      <c r="AC491" s="115"/>
      <c r="AD491" s="115"/>
      <c r="AE491" s="115"/>
      <c r="AF491" s="115"/>
      <c r="AG491" s="115"/>
      <c r="AH491" s="115"/>
      <c r="AI491" s="115"/>
      <c r="AJ491" s="115"/>
      <c r="AK491" s="115"/>
    </row>
    <row r="492" spans="1:37" ht="13.5" thickBot="1" x14ac:dyDescent="0.25">
      <c r="A492" s="21" t="e">
        <f>VLOOKUP(B492,'Analyse gebruik'!P$4:P$593,1,FALSE)</f>
        <v>#N/A</v>
      </c>
      <c r="B492" s="1"/>
      <c r="C492" s="13"/>
      <c r="D492" s="13"/>
      <c r="E492" s="13"/>
      <c r="F492" s="13"/>
      <c r="G492" s="13"/>
      <c r="H492" s="115"/>
      <c r="I492" s="115"/>
      <c r="J492" s="115"/>
      <c r="K492" s="115"/>
      <c r="L492" s="115"/>
      <c r="M492" s="115"/>
      <c r="N492" s="115"/>
      <c r="O492" s="115"/>
      <c r="P492" s="115"/>
      <c r="Q492" s="115"/>
      <c r="R492" s="13"/>
      <c r="S492" s="13"/>
      <c r="T492" s="115"/>
      <c r="U492" s="115"/>
      <c r="V492" s="115"/>
      <c r="W492" s="115"/>
      <c r="X492" s="115"/>
      <c r="Y492" s="115"/>
      <c r="Z492" s="115"/>
      <c r="AA492" s="115"/>
      <c r="AB492" s="115"/>
      <c r="AC492" s="115"/>
      <c r="AD492" s="13"/>
      <c r="AE492" s="13"/>
      <c r="AF492" s="115"/>
      <c r="AG492" s="115"/>
      <c r="AH492" s="115"/>
      <c r="AI492" s="115"/>
      <c r="AJ492" s="115"/>
      <c r="AK492" s="115"/>
    </row>
    <row r="493" spans="1:37" ht="13.5" thickBot="1" x14ac:dyDescent="0.25">
      <c r="A493" s="21" t="e">
        <f>VLOOKUP(B493,'Analyse gebruik'!P$4:P$593,1,FALSE)</f>
        <v>#N/A</v>
      </c>
      <c r="B493" s="1"/>
      <c r="C493" s="13"/>
      <c r="D493" s="13"/>
      <c r="E493" s="13"/>
      <c r="F493" s="13"/>
      <c r="G493" s="13"/>
      <c r="H493" s="115"/>
      <c r="I493" s="115"/>
      <c r="J493" s="115"/>
      <c r="K493" s="115"/>
      <c r="L493" s="115"/>
      <c r="M493" s="115"/>
      <c r="N493" s="115"/>
      <c r="O493" s="115"/>
      <c r="P493" s="115"/>
      <c r="Q493" s="115"/>
      <c r="R493" s="115"/>
      <c r="S493" s="115"/>
      <c r="T493" s="115"/>
      <c r="U493" s="115"/>
      <c r="V493" s="115"/>
      <c r="W493" s="115"/>
      <c r="X493" s="115"/>
      <c r="Y493" s="115"/>
      <c r="Z493" s="115"/>
      <c r="AA493" s="115"/>
      <c r="AB493" s="115"/>
      <c r="AC493" s="115"/>
      <c r="AD493" s="13"/>
      <c r="AE493" s="13"/>
      <c r="AF493" s="115"/>
      <c r="AG493" s="115"/>
      <c r="AH493" s="115"/>
      <c r="AI493" s="115"/>
      <c r="AJ493" s="115"/>
      <c r="AK493" s="115"/>
    </row>
    <row r="494" spans="1:37" ht="13.5" thickBot="1" x14ac:dyDescent="0.25">
      <c r="A494" s="21" t="e">
        <f>VLOOKUP(B494,'Analyse gebruik'!P$4:P$593,1,FALSE)</f>
        <v>#N/A</v>
      </c>
      <c r="B494" s="1"/>
      <c r="C494" s="13"/>
      <c r="D494" s="13"/>
      <c r="E494" s="13"/>
      <c r="F494" s="13"/>
      <c r="G494" s="13"/>
      <c r="H494" s="115"/>
      <c r="I494" s="115"/>
      <c r="J494" s="115"/>
      <c r="K494" s="115"/>
      <c r="L494" s="115"/>
      <c r="M494" s="115"/>
      <c r="N494" s="115"/>
      <c r="O494" s="115"/>
      <c r="P494" s="115"/>
      <c r="Q494" s="115"/>
      <c r="R494" s="115"/>
      <c r="S494" s="115"/>
      <c r="T494" s="115"/>
      <c r="U494" s="115"/>
      <c r="V494" s="115"/>
      <c r="W494" s="115"/>
      <c r="X494" s="115"/>
      <c r="Y494" s="115"/>
      <c r="Z494" s="115"/>
      <c r="AA494" s="115"/>
      <c r="AB494" s="115"/>
      <c r="AC494" s="115"/>
      <c r="AD494" s="13"/>
      <c r="AE494" s="13"/>
      <c r="AF494" s="115"/>
      <c r="AG494" s="115"/>
      <c r="AH494" s="115"/>
      <c r="AI494" s="115"/>
      <c r="AJ494" s="13"/>
      <c r="AK494" s="13"/>
    </row>
    <row r="495" spans="1:37" ht="13.5" thickBot="1" x14ac:dyDescent="0.25">
      <c r="A495" s="21" t="e">
        <f>VLOOKUP(B495,'Analyse gebruik'!P$4:P$593,1,FALSE)</f>
        <v>#N/A</v>
      </c>
      <c r="B495" s="1"/>
      <c r="C495" s="13"/>
      <c r="D495" s="13"/>
      <c r="E495" s="13"/>
      <c r="F495" s="13"/>
      <c r="G495" s="13"/>
      <c r="H495" s="115"/>
      <c r="I495" s="115"/>
      <c r="J495" s="115"/>
      <c r="K495" s="115"/>
      <c r="L495" s="115"/>
      <c r="M495" s="115"/>
      <c r="N495" s="115"/>
      <c r="O495" s="115"/>
      <c r="P495" s="115"/>
      <c r="Q495" s="115"/>
      <c r="R495" s="115"/>
      <c r="S495" s="115"/>
      <c r="T495" s="115"/>
      <c r="U495" s="115"/>
      <c r="V495" s="115"/>
      <c r="W495" s="115"/>
      <c r="X495" s="115"/>
      <c r="Y495" s="115"/>
      <c r="Z495" s="115"/>
      <c r="AA495" s="115"/>
      <c r="AB495" s="115"/>
      <c r="AC495" s="115"/>
      <c r="AD495" s="13"/>
      <c r="AE495" s="13"/>
      <c r="AF495" s="115"/>
      <c r="AG495" s="115"/>
      <c r="AH495" s="115"/>
      <c r="AI495" s="115"/>
      <c r="AJ495" s="115"/>
      <c r="AK495" s="115"/>
    </row>
    <row r="496" spans="1:37" ht="13.5" thickBot="1" x14ac:dyDescent="0.25">
      <c r="A496" s="21" t="e">
        <f>VLOOKUP(B496,'Analyse gebruik'!P$4:P$593,1,FALSE)</f>
        <v>#N/A</v>
      </c>
      <c r="B496" s="1"/>
      <c r="C496" s="13"/>
      <c r="D496" s="13"/>
      <c r="E496" s="13"/>
      <c r="F496" s="13"/>
      <c r="G496" s="13"/>
      <c r="H496" s="115"/>
      <c r="I496" s="115"/>
      <c r="J496" s="115"/>
      <c r="K496" s="115"/>
      <c r="L496" s="115"/>
      <c r="M496" s="115"/>
      <c r="N496" s="115"/>
      <c r="O496" s="115"/>
      <c r="P496" s="115"/>
      <c r="Q496" s="115"/>
      <c r="R496" s="115"/>
      <c r="S496" s="115"/>
      <c r="T496" s="115"/>
      <c r="U496" s="115"/>
      <c r="V496" s="115"/>
      <c r="W496" s="115"/>
      <c r="X496" s="115"/>
      <c r="Y496" s="115"/>
      <c r="Z496" s="115"/>
      <c r="AA496" s="115"/>
      <c r="AB496" s="115"/>
      <c r="AC496" s="115"/>
      <c r="AD496" s="115"/>
      <c r="AE496" s="115"/>
      <c r="AF496" s="115"/>
      <c r="AG496" s="13"/>
      <c r="AH496" s="13"/>
      <c r="AI496" s="115"/>
      <c r="AJ496" s="115"/>
      <c r="AK496" s="115"/>
    </row>
    <row r="497" spans="1:37" ht="13.5" thickBot="1" x14ac:dyDescent="0.25">
      <c r="A497" s="21" t="e">
        <f>VLOOKUP(B497,'Analyse gebruik'!P$4:P$593,1,FALSE)</f>
        <v>#N/A</v>
      </c>
      <c r="B497" s="1"/>
      <c r="C497" s="13"/>
      <c r="D497" s="13"/>
      <c r="E497" s="13"/>
      <c r="F497" s="13"/>
      <c r="G497" s="13"/>
      <c r="H497" s="13"/>
      <c r="I497" s="13"/>
      <c r="J497" s="13"/>
      <c r="K497" s="13"/>
      <c r="L497" s="115"/>
      <c r="M497" s="115"/>
      <c r="N497" s="13"/>
      <c r="O497" s="115"/>
      <c r="P497" s="115"/>
      <c r="Q497" s="13"/>
      <c r="R497" s="115"/>
      <c r="S497" s="115"/>
      <c r="T497" s="13"/>
      <c r="U497" s="13"/>
      <c r="V497" s="13"/>
      <c r="W497" s="13"/>
      <c r="X497" s="115"/>
      <c r="Y497" s="115"/>
      <c r="Z497" s="13"/>
      <c r="AA497" s="115"/>
      <c r="AB497" s="115"/>
      <c r="AC497" s="13"/>
      <c r="AD497" s="13"/>
      <c r="AE497" s="13"/>
      <c r="AF497" s="13"/>
      <c r="AG497" s="115"/>
      <c r="AH497" s="115"/>
      <c r="AI497" s="13"/>
      <c r="AJ497" s="115"/>
      <c r="AK497" s="115"/>
    </row>
    <row r="498" spans="1:37" ht="13.5" thickBot="1" x14ac:dyDescent="0.25">
      <c r="A498" s="21" t="e">
        <f>VLOOKUP(B498,'Analyse gebruik'!P$4:P$593,1,FALSE)</f>
        <v>#N/A</v>
      </c>
      <c r="B498" s="1"/>
      <c r="C498" s="13"/>
      <c r="D498" s="13"/>
      <c r="E498" s="13"/>
      <c r="F498" s="13"/>
      <c r="G498" s="13"/>
      <c r="H498" s="115"/>
      <c r="I498" s="115"/>
      <c r="J498" s="115"/>
      <c r="K498" s="115"/>
      <c r="L498" s="115"/>
      <c r="M498" s="115"/>
      <c r="N498" s="115"/>
      <c r="O498" s="115"/>
      <c r="P498" s="115"/>
      <c r="Q498" s="115"/>
      <c r="R498" s="115"/>
      <c r="S498" s="115"/>
      <c r="T498" s="115"/>
      <c r="U498" s="115"/>
      <c r="V498" s="115"/>
      <c r="W498" s="115"/>
      <c r="X498" s="13"/>
      <c r="Y498" s="13"/>
      <c r="Z498" s="115"/>
      <c r="AA498" s="115"/>
      <c r="AB498" s="115"/>
      <c r="AC498" s="115"/>
      <c r="AD498" s="115"/>
      <c r="AE498" s="115"/>
      <c r="AF498" s="115"/>
      <c r="AG498" s="115"/>
      <c r="AH498" s="115"/>
      <c r="AI498" s="115"/>
      <c r="AJ498" s="115"/>
      <c r="AK498" s="115"/>
    </row>
    <row r="499" spans="1:37" ht="13.5" thickBot="1" x14ac:dyDescent="0.25">
      <c r="A499" s="21" t="e">
        <f>VLOOKUP(B499,'Analyse gebruik'!P$4:P$593,1,FALSE)</f>
        <v>#N/A</v>
      </c>
      <c r="B499" s="1"/>
      <c r="C499" s="13"/>
      <c r="D499" s="13"/>
      <c r="E499" s="13"/>
      <c r="F499" s="13"/>
      <c r="G499" s="13"/>
      <c r="H499" s="115"/>
      <c r="I499" s="115"/>
      <c r="J499" s="115"/>
      <c r="K499" s="115"/>
      <c r="L499" s="115"/>
      <c r="M499" s="115"/>
      <c r="N499" s="115"/>
      <c r="O499" s="115"/>
      <c r="P499" s="115"/>
      <c r="Q499" s="115"/>
      <c r="R499" s="115"/>
      <c r="S499" s="115"/>
      <c r="T499" s="115"/>
      <c r="U499" s="115"/>
      <c r="V499" s="115"/>
      <c r="W499" s="115"/>
      <c r="X499" s="115"/>
      <c r="Y499" s="115"/>
      <c r="Z499" s="115"/>
      <c r="AA499" s="13"/>
      <c r="AB499" s="13"/>
      <c r="AC499" s="115"/>
      <c r="AD499" s="115"/>
      <c r="AE499" s="115"/>
      <c r="AF499" s="115"/>
      <c r="AG499" s="115"/>
      <c r="AH499" s="115"/>
      <c r="AI499" s="115"/>
      <c r="AJ499" s="115"/>
      <c r="AK499" s="115"/>
    </row>
    <row r="500" spans="1:37" ht="13.5" thickBot="1" x14ac:dyDescent="0.25">
      <c r="A500" s="21" t="e">
        <f>VLOOKUP(B500,'Analyse gebruik'!P$4:P$593,1,FALSE)</f>
        <v>#N/A</v>
      </c>
      <c r="B500" s="1"/>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row>
    <row r="501" spans="1:37" ht="13.5" thickBot="1" x14ac:dyDescent="0.25">
      <c r="A501" s="21" t="e">
        <f>VLOOKUP(B501,'Analyse gebruik'!P$4:P$593,1,FALSE)</f>
        <v>#N/A</v>
      </c>
      <c r="B501" s="1"/>
      <c r="C501" s="13"/>
      <c r="D501" s="13"/>
      <c r="E501" s="13"/>
      <c r="F501" s="13"/>
      <c r="G501" s="13"/>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3"/>
      <c r="AK501" s="13"/>
    </row>
    <row r="502" spans="1:37" ht="13.5" thickBot="1" x14ac:dyDescent="0.25">
      <c r="A502" s="21" t="e">
        <f>VLOOKUP(B502,'Analyse gebruik'!P$4:P$593,1,FALSE)</f>
        <v>#N/A</v>
      </c>
      <c r="B502" s="1"/>
      <c r="C502" s="13"/>
      <c r="D502" s="13"/>
      <c r="E502" s="13"/>
      <c r="F502" s="13"/>
      <c r="G502" s="13"/>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3"/>
      <c r="AK502" s="13"/>
    </row>
    <row r="503" spans="1:37" ht="13.5" thickBot="1" x14ac:dyDescent="0.25">
      <c r="A503" s="21" t="e">
        <f>VLOOKUP(B503,'Analyse gebruik'!P$4:P$593,1,FALSE)</f>
        <v>#N/A</v>
      </c>
      <c r="B503" s="1"/>
      <c r="C503" s="13"/>
      <c r="D503" s="13"/>
      <c r="E503" s="13"/>
      <c r="F503" s="13"/>
      <c r="G503" s="13"/>
      <c r="H503" s="115"/>
      <c r="I503" s="115"/>
      <c r="J503" s="115"/>
      <c r="K503" s="115"/>
      <c r="L503" s="115"/>
      <c r="M503" s="115"/>
      <c r="N503" s="115"/>
      <c r="O503" s="115"/>
      <c r="P503" s="115"/>
      <c r="Q503" s="115"/>
      <c r="R503" s="115"/>
      <c r="S503" s="115"/>
      <c r="T503" s="115"/>
      <c r="U503" s="115"/>
      <c r="V503" s="115"/>
      <c r="W503" s="115"/>
      <c r="X503" s="115"/>
      <c r="Y503" s="115"/>
      <c r="Z503" s="115"/>
      <c r="AA503" s="115"/>
      <c r="AB503" s="115"/>
      <c r="AC503" s="115"/>
      <c r="AD503" s="115"/>
      <c r="AE503" s="115"/>
      <c r="AF503" s="115"/>
      <c r="AG503" s="115"/>
      <c r="AH503" s="115"/>
      <c r="AI503" s="115"/>
      <c r="AJ503" s="13"/>
      <c r="AK503" s="13"/>
    </row>
    <row r="504" spans="1:37" ht="13.5" thickBot="1" x14ac:dyDescent="0.25">
      <c r="A504" s="21" t="e">
        <f>VLOOKUP(B504,'Analyse gebruik'!P$4:P$593,1,FALSE)</f>
        <v>#N/A</v>
      </c>
      <c r="B504" s="1"/>
      <c r="C504" s="13"/>
      <c r="D504" s="13"/>
      <c r="E504" s="13"/>
      <c r="F504" s="13"/>
      <c r="G504" s="13"/>
      <c r="H504" s="13"/>
      <c r="I504" s="13"/>
      <c r="J504" s="13"/>
      <c r="K504" s="13"/>
      <c r="L504" s="115"/>
      <c r="M504" s="115"/>
      <c r="N504" s="13"/>
      <c r="O504" s="13"/>
      <c r="P504" s="13"/>
      <c r="Q504" s="13"/>
      <c r="R504" s="115"/>
      <c r="S504" s="115"/>
      <c r="T504" s="13"/>
      <c r="U504" s="13"/>
      <c r="V504" s="13"/>
      <c r="W504" s="13"/>
      <c r="X504" s="115"/>
      <c r="Y504" s="115"/>
      <c r="Z504" s="13"/>
      <c r="AA504" s="13"/>
      <c r="AB504" s="13"/>
      <c r="AC504" s="13"/>
      <c r="AD504" s="13"/>
      <c r="AE504" s="13"/>
      <c r="AF504" s="13"/>
      <c r="AG504" s="115"/>
      <c r="AH504" s="115"/>
      <c r="AI504" s="13"/>
      <c r="AJ504" s="13"/>
      <c r="AK504" s="13"/>
    </row>
    <row r="505" spans="1:37" ht="13.5" thickBot="1" x14ac:dyDescent="0.25">
      <c r="A505" s="21" t="e">
        <f>VLOOKUP(B505,'Analyse gebruik'!P$4:P$593,1,FALSE)</f>
        <v>#N/A</v>
      </c>
      <c r="B505" s="1"/>
      <c r="C505" s="13"/>
      <c r="D505" s="13"/>
      <c r="E505" s="13"/>
      <c r="F505" s="13"/>
      <c r="G505" s="13"/>
      <c r="H505" s="115"/>
      <c r="I505" s="115"/>
      <c r="J505" s="115"/>
      <c r="K505" s="115"/>
      <c r="L505" s="13"/>
      <c r="M505" s="13"/>
      <c r="N505" s="115"/>
      <c r="O505" s="115"/>
      <c r="P505" s="115"/>
      <c r="Q505" s="115"/>
      <c r="R505" s="115"/>
      <c r="S505" s="115"/>
      <c r="T505" s="115"/>
      <c r="U505" s="115"/>
      <c r="V505" s="115"/>
      <c r="W505" s="115"/>
      <c r="X505" s="115"/>
      <c r="Y505" s="115"/>
      <c r="Z505" s="115"/>
      <c r="AA505" s="13"/>
      <c r="AB505" s="13"/>
      <c r="AC505" s="115"/>
      <c r="AD505" s="13"/>
      <c r="AE505" s="13"/>
      <c r="AF505" s="115"/>
      <c r="AG505" s="13"/>
      <c r="AH505" s="13"/>
      <c r="AI505" s="115"/>
      <c r="AJ505" s="13"/>
      <c r="AK505" s="13"/>
    </row>
    <row r="506" spans="1:37" ht="13.5" thickBot="1" x14ac:dyDescent="0.25">
      <c r="A506" s="21" t="e">
        <f>VLOOKUP(B506,'Analyse gebruik'!P$4:P$593,1,FALSE)</f>
        <v>#N/A</v>
      </c>
      <c r="B506" s="1"/>
      <c r="C506" s="13"/>
      <c r="D506" s="13"/>
      <c r="E506" s="13"/>
      <c r="F506" s="13"/>
      <c r="G506" s="13"/>
      <c r="H506" s="115"/>
      <c r="I506" s="115"/>
      <c r="J506" s="115"/>
      <c r="K506" s="115"/>
      <c r="L506" s="115"/>
      <c r="M506" s="115"/>
      <c r="N506" s="115"/>
      <c r="O506" s="13"/>
      <c r="P506" s="13"/>
      <c r="Q506" s="115"/>
      <c r="R506" s="115"/>
      <c r="S506" s="115"/>
      <c r="T506" s="115"/>
      <c r="U506" s="13"/>
      <c r="V506" s="13"/>
      <c r="W506" s="115"/>
      <c r="X506" s="115"/>
      <c r="Y506" s="115"/>
      <c r="Z506" s="115"/>
      <c r="AA506" s="13"/>
      <c r="AB506" s="13"/>
      <c r="AC506" s="115"/>
      <c r="AD506" s="13"/>
      <c r="AE506" s="13"/>
      <c r="AF506" s="115"/>
      <c r="AG506" s="115"/>
      <c r="AH506" s="115"/>
      <c r="AI506" s="115"/>
      <c r="AJ506" s="13"/>
      <c r="AK506" s="13"/>
    </row>
    <row r="507" spans="1:37" ht="13.5" thickBot="1" x14ac:dyDescent="0.25">
      <c r="A507" s="21" t="e">
        <f>VLOOKUP(B507,'Analyse gebruik'!P$4:P$593,1,FALSE)</f>
        <v>#N/A</v>
      </c>
      <c r="B507" s="1"/>
      <c r="C507" s="13"/>
      <c r="D507" s="13"/>
      <c r="E507" s="13"/>
      <c r="F507" s="13"/>
      <c r="G507" s="13"/>
      <c r="H507" s="115"/>
      <c r="I507" s="115"/>
      <c r="J507" s="115"/>
      <c r="K507" s="115"/>
      <c r="L507" s="13"/>
      <c r="M507" s="13"/>
      <c r="N507" s="115"/>
      <c r="O507" s="115"/>
      <c r="P507" s="115"/>
      <c r="Q507" s="115"/>
      <c r="R507" s="115"/>
      <c r="S507" s="115"/>
      <c r="T507" s="115"/>
      <c r="U507" s="115"/>
      <c r="V507" s="115"/>
      <c r="W507" s="115"/>
      <c r="X507" s="115"/>
      <c r="Y507" s="115"/>
      <c r="Z507" s="115"/>
      <c r="AA507" s="115"/>
      <c r="AB507" s="115"/>
      <c r="AC507" s="115"/>
      <c r="AD507" s="115"/>
      <c r="AE507" s="115"/>
      <c r="AF507" s="115"/>
      <c r="AG507" s="115"/>
      <c r="AH507" s="115"/>
      <c r="AI507" s="115"/>
      <c r="AJ507" s="115"/>
      <c r="AK507" s="115"/>
    </row>
    <row r="508" spans="1:37" ht="13.5" thickBot="1" x14ac:dyDescent="0.25">
      <c r="A508" s="21" t="e">
        <f>VLOOKUP(B508,'Analyse gebruik'!P$4:P$593,1,FALSE)</f>
        <v>#N/A</v>
      </c>
      <c r="B508" s="1"/>
      <c r="C508" s="13"/>
      <c r="D508" s="13"/>
      <c r="E508" s="13"/>
      <c r="F508" s="13"/>
      <c r="G508" s="13"/>
      <c r="H508" s="13"/>
      <c r="I508" s="13"/>
      <c r="J508" s="13"/>
      <c r="K508" s="13"/>
      <c r="L508" s="13"/>
      <c r="M508" s="13"/>
      <c r="N508" s="13"/>
      <c r="O508" s="115"/>
      <c r="P508" s="115"/>
      <c r="Q508" s="13"/>
      <c r="R508" s="13"/>
      <c r="S508" s="13"/>
      <c r="T508" s="13"/>
      <c r="U508" s="13"/>
      <c r="V508" s="13"/>
      <c r="W508" s="13"/>
      <c r="X508" s="13"/>
      <c r="Y508" s="13"/>
      <c r="Z508" s="13"/>
      <c r="AA508" s="13"/>
      <c r="AB508" s="13"/>
      <c r="AC508" s="13"/>
      <c r="AD508" s="13"/>
      <c r="AE508" s="13"/>
      <c r="AF508" s="13"/>
      <c r="AG508" s="13"/>
      <c r="AH508" s="13"/>
      <c r="AI508" s="13"/>
      <c r="AJ508" s="13"/>
      <c r="AK508" s="13"/>
    </row>
    <row r="509" spans="1:37" ht="13.5" thickBot="1" x14ac:dyDescent="0.25">
      <c r="A509" s="21" t="e">
        <f>VLOOKUP(B509,'Analyse gebruik'!P$4:P$593,1,FALSE)</f>
        <v>#N/A</v>
      </c>
      <c r="B509" s="1"/>
      <c r="C509" s="13"/>
      <c r="D509" s="13"/>
      <c r="E509" s="13"/>
      <c r="F509" s="13"/>
      <c r="G509" s="13"/>
      <c r="H509" s="115"/>
      <c r="I509" s="115"/>
      <c r="J509" s="115"/>
      <c r="K509" s="115"/>
      <c r="L509" s="115"/>
      <c r="M509" s="115"/>
      <c r="N509" s="115"/>
      <c r="O509" s="13"/>
      <c r="P509" s="13"/>
      <c r="Q509" s="115"/>
      <c r="R509" s="13"/>
      <c r="S509" s="13"/>
      <c r="T509" s="115"/>
      <c r="U509" s="13"/>
      <c r="V509" s="13"/>
      <c r="W509" s="115"/>
      <c r="X509" s="115"/>
      <c r="Y509" s="115"/>
      <c r="Z509" s="115"/>
      <c r="AA509" s="13"/>
      <c r="AB509" s="13"/>
      <c r="AC509" s="115"/>
      <c r="AD509" s="13"/>
      <c r="AE509" s="13"/>
      <c r="AF509" s="115"/>
      <c r="AG509" s="13"/>
      <c r="AH509" s="13"/>
      <c r="AI509" s="115"/>
      <c r="AJ509" s="13"/>
      <c r="AK509" s="13"/>
    </row>
    <row r="510" spans="1:37" ht="13.5" thickBot="1" x14ac:dyDescent="0.25">
      <c r="A510" s="21" t="e">
        <f>VLOOKUP(B510,'Analyse gebruik'!P$4:P$593,1,FALSE)</f>
        <v>#N/A</v>
      </c>
      <c r="B510" s="1"/>
      <c r="C510" s="13"/>
      <c r="D510" s="13"/>
      <c r="E510" s="13"/>
      <c r="F510" s="13"/>
      <c r="G510" s="13"/>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3"/>
      <c r="AE510" s="13"/>
      <c r="AF510" s="115"/>
      <c r="AG510" s="115"/>
      <c r="AH510" s="115"/>
      <c r="AI510" s="115"/>
      <c r="AJ510" s="13"/>
      <c r="AK510" s="13"/>
    </row>
    <row r="511" spans="1:37" ht="13.5" thickBot="1" x14ac:dyDescent="0.25">
      <c r="A511" s="21" t="e">
        <f>VLOOKUP(B511,'Analyse gebruik'!P$4:P$593,1,FALSE)</f>
        <v>#N/A</v>
      </c>
      <c r="B511" s="1"/>
      <c r="C511" s="13"/>
      <c r="D511" s="13"/>
      <c r="E511" s="13"/>
      <c r="F511" s="13"/>
      <c r="G511" s="13"/>
      <c r="H511" s="115"/>
      <c r="I511" s="115"/>
      <c r="J511" s="115"/>
      <c r="K511" s="115"/>
      <c r="L511" s="115"/>
      <c r="M511" s="115"/>
      <c r="N511" s="115"/>
      <c r="O511" s="115"/>
      <c r="P511" s="115"/>
      <c r="Q511" s="115"/>
      <c r="R511" s="115"/>
      <c r="S511" s="115"/>
      <c r="T511" s="115"/>
      <c r="U511" s="115"/>
      <c r="V511" s="115"/>
      <c r="W511" s="115"/>
      <c r="X511" s="115"/>
      <c r="Y511" s="115"/>
      <c r="Z511" s="115"/>
      <c r="AA511" s="115"/>
      <c r="AB511" s="115"/>
      <c r="AC511" s="115"/>
      <c r="AD511" s="115"/>
      <c r="AE511" s="115"/>
      <c r="AF511" s="115"/>
      <c r="AG511" s="13"/>
      <c r="AH511" s="13"/>
      <c r="AI511" s="115"/>
      <c r="AJ511" s="115"/>
      <c r="AK511" s="115"/>
    </row>
    <row r="512" spans="1:37" ht="13.5" thickBot="1" x14ac:dyDescent="0.25">
      <c r="A512" s="21" t="e">
        <f>VLOOKUP(B512,'Analyse gebruik'!P$4:P$593,1,FALSE)</f>
        <v>#N/A</v>
      </c>
      <c r="B512" s="1"/>
      <c r="C512" s="13"/>
      <c r="D512" s="13"/>
      <c r="E512" s="13"/>
      <c r="F512" s="13"/>
      <c r="G512" s="13"/>
      <c r="H512" s="115"/>
      <c r="I512" s="115"/>
      <c r="J512" s="115"/>
      <c r="K512" s="115"/>
      <c r="L512" s="13"/>
      <c r="M512" s="13"/>
      <c r="N512" s="115"/>
      <c r="O512" s="115"/>
      <c r="P512" s="115"/>
      <c r="Q512" s="115"/>
      <c r="R512" s="115"/>
      <c r="S512" s="115"/>
      <c r="T512" s="115"/>
      <c r="U512" s="115"/>
      <c r="V512" s="115"/>
      <c r="W512" s="115"/>
      <c r="X512" s="115"/>
      <c r="Y512" s="115"/>
      <c r="Z512" s="115"/>
      <c r="AA512" s="13"/>
      <c r="AB512" s="13"/>
      <c r="AC512" s="115"/>
      <c r="AD512" s="115"/>
      <c r="AE512" s="115"/>
      <c r="AF512" s="115"/>
      <c r="AG512" s="13"/>
      <c r="AH512" s="13"/>
      <c r="AI512" s="115"/>
      <c r="AJ512" s="115"/>
      <c r="AK512" s="115"/>
    </row>
    <row r="513" spans="1:37" ht="13.5" thickBot="1" x14ac:dyDescent="0.25">
      <c r="A513" s="21" t="e">
        <f>VLOOKUP(B513,'Analyse gebruik'!P$4:P$593,1,FALSE)</f>
        <v>#N/A</v>
      </c>
      <c r="B513" s="1"/>
      <c r="C513" s="13"/>
      <c r="D513" s="13"/>
      <c r="E513" s="13"/>
      <c r="F513" s="13"/>
      <c r="G513" s="13"/>
      <c r="H513" s="13"/>
      <c r="I513" s="13"/>
      <c r="J513" s="13"/>
      <c r="K513" s="13"/>
      <c r="L513" s="115"/>
      <c r="M513" s="115"/>
      <c r="N513" s="13"/>
      <c r="O513" s="115"/>
      <c r="P513" s="115"/>
      <c r="Q513" s="13"/>
      <c r="R513" s="115"/>
      <c r="S513" s="115"/>
      <c r="T513" s="13"/>
      <c r="U513" s="13"/>
      <c r="V513" s="13"/>
      <c r="W513" s="13"/>
      <c r="X513" s="13"/>
      <c r="Y513" s="13"/>
      <c r="Z513" s="13"/>
      <c r="AA513" s="115"/>
      <c r="AB513" s="115"/>
      <c r="AC513" s="13"/>
      <c r="AD513" s="13"/>
      <c r="AE513" s="13"/>
      <c r="AF513" s="13"/>
      <c r="AG513" s="13"/>
      <c r="AH513" s="13"/>
      <c r="AI513" s="13"/>
      <c r="AJ513" s="13"/>
      <c r="AK513" s="13"/>
    </row>
    <row r="514" spans="1:37" ht="13.5" thickBot="1" x14ac:dyDescent="0.25">
      <c r="A514" s="21" t="e">
        <f>VLOOKUP(B514,'Analyse gebruik'!P$4:P$593,1,FALSE)</f>
        <v>#N/A</v>
      </c>
      <c r="B514" s="1"/>
      <c r="C514" s="13"/>
      <c r="D514" s="13"/>
      <c r="E514" s="13"/>
      <c r="F514" s="13"/>
      <c r="G514" s="13"/>
      <c r="H514" s="115"/>
      <c r="I514" s="115"/>
      <c r="J514" s="115"/>
      <c r="K514" s="115"/>
      <c r="L514" s="115"/>
      <c r="M514" s="115"/>
      <c r="N514" s="115"/>
      <c r="O514" s="115"/>
      <c r="P514" s="115"/>
      <c r="Q514" s="115"/>
      <c r="R514" s="115"/>
      <c r="S514" s="115"/>
      <c r="T514" s="115"/>
      <c r="U514" s="115"/>
      <c r="V514" s="115"/>
      <c r="W514" s="115"/>
      <c r="X514" s="115"/>
      <c r="Y514" s="115"/>
      <c r="Z514" s="115"/>
      <c r="AA514" s="115"/>
      <c r="AB514" s="115"/>
      <c r="AC514" s="115"/>
      <c r="AD514" s="115"/>
      <c r="AE514" s="115"/>
      <c r="AF514" s="115"/>
      <c r="AG514" s="115"/>
      <c r="AH514" s="115"/>
      <c r="AI514" s="115"/>
      <c r="AJ514" s="13"/>
      <c r="AK514" s="13"/>
    </row>
    <row r="515" spans="1:37" ht="13.5" thickBot="1" x14ac:dyDescent="0.25">
      <c r="A515" s="21" t="e">
        <f>VLOOKUP(B515,'Analyse gebruik'!P$4:P$593,1,FALSE)</f>
        <v>#N/A</v>
      </c>
      <c r="B515" s="1"/>
      <c r="C515" s="13"/>
      <c r="D515" s="13"/>
      <c r="E515" s="13"/>
      <c r="F515" s="13"/>
      <c r="G515" s="13"/>
      <c r="H515" s="115"/>
      <c r="I515" s="115"/>
      <c r="J515" s="115"/>
      <c r="K515" s="115"/>
      <c r="L515" s="13"/>
      <c r="M515" s="13"/>
      <c r="N515" s="115"/>
      <c r="O515" s="115"/>
      <c r="P515" s="115"/>
      <c r="Q515" s="115"/>
      <c r="R515" s="115"/>
      <c r="S515" s="115"/>
      <c r="T515" s="115"/>
      <c r="U515" s="115"/>
      <c r="V515" s="115"/>
      <c r="W515" s="115"/>
      <c r="X515" s="115"/>
      <c r="Y515" s="115"/>
      <c r="Z515" s="115"/>
      <c r="AA515" s="13"/>
      <c r="AB515" s="13"/>
      <c r="AC515" s="115"/>
      <c r="AD515" s="115"/>
      <c r="AE515" s="115"/>
      <c r="AF515" s="115"/>
      <c r="AG515" s="115"/>
      <c r="AH515" s="115"/>
      <c r="AI515" s="115"/>
      <c r="AJ515" s="115"/>
      <c r="AK515" s="115"/>
    </row>
    <row r="516" spans="1:37" ht="13.5" thickBot="1" x14ac:dyDescent="0.25">
      <c r="A516" s="21" t="e">
        <f>VLOOKUP(B516,'Analyse gebruik'!P$4:P$593,1,FALSE)</f>
        <v>#N/A</v>
      </c>
      <c r="B516" s="1"/>
      <c r="C516" s="13"/>
      <c r="D516" s="13"/>
      <c r="E516" s="13"/>
      <c r="F516" s="13"/>
      <c r="G516" s="13"/>
      <c r="H516" s="115"/>
      <c r="I516" s="115"/>
      <c r="J516" s="115"/>
      <c r="K516" s="115"/>
      <c r="L516" s="115"/>
      <c r="M516" s="115"/>
      <c r="N516" s="115"/>
      <c r="O516" s="115"/>
      <c r="P516" s="115"/>
      <c r="Q516" s="115"/>
      <c r="R516" s="115"/>
      <c r="S516" s="115"/>
      <c r="T516" s="115"/>
      <c r="U516" s="115"/>
      <c r="V516" s="115"/>
      <c r="W516" s="115"/>
      <c r="X516" s="115"/>
      <c r="Y516" s="115"/>
      <c r="Z516" s="115"/>
      <c r="AA516" s="115"/>
      <c r="AB516" s="115"/>
      <c r="AC516" s="115"/>
      <c r="AD516" s="13"/>
      <c r="AE516" s="13"/>
      <c r="AF516" s="115"/>
      <c r="AG516" s="13"/>
      <c r="AH516" s="13"/>
      <c r="AI516" s="115"/>
      <c r="AJ516" s="13"/>
      <c r="AK516" s="13"/>
    </row>
    <row r="517" spans="1:37" ht="13.5" thickBot="1" x14ac:dyDescent="0.25">
      <c r="A517" s="21" t="e">
        <f>VLOOKUP(B517,'Analyse gebruik'!P$4:P$593,1,FALSE)</f>
        <v>#N/A</v>
      </c>
      <c r="B517" s="1"/>
      <c r="C517" s="13"/>
      <c r="D517" s="13"/>
      <c r="E517" s="13"/>
      <c r="F517" s="13"/>
      <c r="G517" s="13"/>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3"/>
      <c r="AE517" s="13"/>
      <c r="AF517" s="115"/>
      <c r="AG517" s="13"/>
      <c r="AH517" s="13"/>
      <c r="AI517" s="115"/>
      <c r="AJ517" s="115"/>
      <c r="AK517" s="115"/>
    </row>
    <row r="518" spans="1:37" ht="13.5" thickBot="1" x14ac:dyDescent="0.25">
      <c r="A518" s="21" t="e">
        <f>VLOOKUP(B518,'Analyse gebruik'!P$4:P$593,1,FALSE)</f>
        <v>#N/A</v>
      </c>
      <c r="B518" s="1"/>
      <c r="C518" s="13"/>
      <c r="D518" s="13"/>
      <c r="E518" s="13"/>
      <c r="F518" s="13"/>
      <c r="G518" s="13"/>
      <c r="H518" s="115"/>
      <c r="I518" s="115"/>
      <c r="J518" s="115"/>
      <c r="K518" s="115"/>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G518" s="13"/>
      <c r="AH518" s="13"/>
      <c r="AI518" s="115"/>
      <c r="AJ518" s="115"/>
      <c r="AK518" s="115"/>
    </row>
    <row r="519" spans="1:37" ht="13.5" thickBot="1" x14ac:dyDescent="0.25">
      <c r="A519" s="21" t="e">
        <f>VLOOKUP(B519,'Analyse gebruik'!P$4:P$593,1,FALSE)</f>
        <v>#N/A</v>
      </c>
      <c r="B519" s="1"/>
      <c r="C519" s="13"/>
      <c r="D519" s="13"/>
      <c r="E519" s="13"/>
      <c r="F519" s="13"/>
      <c r="G519" s="13"/>
      <c r="H519" s="115"/>
      <c r="I519" s="115"/>
      <c r="J519" s="115"/>
      <c r="K519" s="115"/>
      <c r="L519" s="115"/>
      <c r="M519" s="115"/>
      <c r="N519" s="115"/>
      <c r="O519" s="115"/>
      <c r="P519" s="115"/>
      <c r="Q519" s="115"/>
      <c r="R519" s="115"/>
      <c r="S519" s="115"/>
      <c r="T519" s="115"/>
      <c r="U519" s="115"/>
      <c r="V519" s="115"/>
      <c r="W519" s="115"/>
      <c r="X519" s="115"/>
      <c r="Y519" s="115"/>
      <c r="Z519" s="115"/>
      <c r="AA519" s="115"/>
      <c r="AB519" s="115"/>
      <c r="AC519" s="115"/>
      <c r="AD519" s="115"/>
      <c r="AE519" s="115"/>
      <c r="AF519" s="115"/>
      <c r="AG519" s="115"/>
      <c r="AH519" s="115"/>
      <c r="AI519" s="115"/>
      <c r="AJ519" s="13"/>
      <c r="AK519" s="13"/>
    </row>
    <row r="520" spans="1:37" ht="13.5" thickBot="1" x14ac:dyDescent="0.25">
      <c r="A520" s="21" t="e">
        <f>VLOOKUP(B520,'Analyse gebruik'!P$4:P$593,1,FALSE)</f>
        <v>#N/A</v>
      </c>
      <c r="B520" s="1"/>
      <c r="C520" s="13"/>
      <c r="D520" s="13"/>
      <c r="E520" s="13"/>
      <c r="F520" s="13"/>
      <c r="G520" s="13"/>
      <c r="H520" s="115"/>
      <c r="I520" s="115"/>
      <c r="J520" s="115"/>
      <c r="K520" s="115"/>
      <c r="L520" s="115"/>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3"/>
      <c r="AK520" s="13"/>
    </row>
    <row r="521" spans="1:37" ht="13.5" thickBot="1" x14ac:dyDescent="0.25">
      <c r="A521" s="21" t="e">
        <f>VLOOKUP(B521,'Analyse gebruik'!P$4:P$593,1,FALSE)</f>
        <v>#N/A</v>
      </c>
      <c r="B521" s="1"/>
      <c r="C521" s="13"/>
      <c r="D521" s="13"/>
      <c r="E521" s="13"/>
      <c r="F521" s="13"/>
      <c r="G521" s="13"/>
      <c r="H521" s="115"/>
      <c r="I521" s="115"/>
      <c r="J521" s="115"/>
      <c r="K521" s="115"/>
      <c r="L521" s="115"/>
      <c r="M521" s="115"/>
      <c r="N521" s="115"/>
      <c r="O521" s="115"/>
      <c r="P521" s="115"/>
      <c r="Q521" s="115"/>
      <c r="R521" s="115"/>
      <c r="S521" s="115"/>
      <c r="T521" s="115"/>
      <c r="U521" s="115"/>
      <c r="V521" s="115"/>
      <c r="W521" s="115"/>
      <c r="X521" s="115"/>
      <c r="Y521" s="115"/>
      <c r="Z521" s="115"/>
      <c r="AA521" s="115"/>
      <c r="AB521" s="115"/>
      <c r="AC521" s="115"/>
      <c r="AD521" s="115"/>
      <c r="AE521" s="115"/>
      <c r="AF521" s="115"/>
      <c r="AG521" s="115"/>
      <c r="AH521" s="115"/>
      <c r="AI521" s="115"/>
      <c r="AJ521" s="115"/>
      <c r="AK521" s="115"/>
    </row>
    <row r="522" spans="1:37" ht="13.5" thickBot="1" x14ac:dyDescent="0.25">
      <c r="A522" s="21" t="e">
        <f>VLOOKUP(B522,'Analyse gebruik'!P$4:P$593,1,FALSE)</f>
        <v>#N/A</v>
      </c>
      <c r="B522" s="1"/>
      <c r="C522" s="13"/>
      <c r="D522" s="13"/>
      <c r="E522" s="13"/>
      <c r="F522" s="13"/>
      <c r="G522" s="13"/>
      <c r="H522" s="115"/>
      <c r="I522" s="115"/>
      <c r="J522" s="115"/>
      <c r="K522" s="115"/>
      <c r="L522" s="115"/>
      <c r="M522" s="115"/>
      <c r="N522" s="115"/>
      <c r="O522" s="115"/>
      <c r="P522" s="115"/>
      <c r="Q522" s="115"/>
      <c r="R522" s="115"/>
      <c r="S522" s="115"/>
      <c r="T522" s="115"/>
      <c r="U522" s="115"/>
      <c r="V522" s="115"/>
      <c r="W522" s="115"/>
      <c r="X522" s="115"/>
      <c r="Y522" s="115"/>
      <c r="Z522" s="115"/>
      <c r="AA522" s="115"/>
      <c r="AB522" s="115"/>
      <c r="AC522" s="115"/>
      <c r="AD522" s="115"/>
      <c r="AE522" s="115"/>
      <c r="AF522" s="115"/>
      <c r="AG522" s="115"/>
      <c r="AH522" s="115"/>
      <c r="AI522" s="115"/>
      <c r="AJ522" s="13"/>
      <c r="AK522" s="13"/>
    </row>
    <row r="523" spans="1:37" ht="13.5" thickBot="1" x14ac:dyDescent="0.25">
      <c r="A523" s="21" t="e">
        <f>VLOOKUP(B523,'Analyse gebruik'!P$4:P$593,1,FALSE)</f>
        <v>#N/A</v>
      </c>
      <c r="B523" s="1"/>
      <c r="C523" s="13"/>
      <c r="D523" s="13"/>
      <c r="E523" s="13"/>
      <c r="F523" s="13"/>
      <c r="G523" s="13"/>
      <c r="H523" s="115"/>
      <c r="I523" s="115"/>
      <c r="J523" s="115"/>
      <c r="K523" s="115"/>
      <c r="L523" s="115"/>
      <c r="M523" s="115"/>
      <c r="N523" s="115"/>
      <c r="O523" s="115"/>
      <c r="P523" s="115"/>
      <c r="Q523" s="115"/>
      <c r="R523" s="115"/>
      <c r="S523" s="115"/>
      <c r="T523" s="115"/>
      <c r="U523" s="115"/>
      <c r="V523" s="115"/>
      <c r="W523" s="115"/>
      <c r="X523" s="115"/>
      <c r="Y523" s="115"/>
      <c r="Z523" s="115"/>
      <c r="AA523" s="115"/>
      <c r="AB523" s="115"/>
      <c r="AC523" s="115"/>
      <c r="AD523" s="13"/>
      <c r="AE523" s="13"/>
      <c r="AF523" s="115"/>
      <c r="AG523" s="115"/>
      <c r="AH523" s="115"/>
      <c r="AI523" s="115"/>
      <c r="AJ523" s="115"/>
      <c r="AK523" s="115"/>
    </row>
    <row r="524" spans="1:37" ht="13.5" thickBot="1" x14ac:dyDescent="0.25">
      <c r="A524" s="21" t="e">
        <f>VLOOKUP(B524,'Analyse gebruik'!P$4:P$593,1,FALSE)</f>
        <v>#N/A</v>
      </c>
      <c r="B524" s="1"/>
      <c r="C524" s="13"/>
      <c r="D524" s="13"/>
      <c r="E524" s="13"/>
      <c r="F524" s="13"/>
      <c r="G524" s="13"/>
      <c r="H524" s="115"/>
      <c r="I524" s="115"/>
      <c r="J524" s="115"/>
      <c r="K524" s="115"/>
      <c r="L524" s="13"/>
      <c r="M524" s="13"/>
      <c r="N524" s="115"/>
      <c r="O524" s="115"/>
      <c r="P524" s="115"/>
      <c r="Q524" s="115"/>
      <c r="R524" s="115"/>
      <c r="S524" s="115"/>
      <c r="T524" s="115"/>
      <c r="U524" s="115"/>
      <c r="V524" s="115"/>
      <c r="W524" s="115"/>
      <c r="X524" s="115"/>
      <c r="Y524" s="115"/>
      <c r="Z524" s="115"/>
      <c r="AA524" s="13"/>
      <c r="AB524" s="13"/>
      <c r="AC524" s="115"/>
      <c r="AD524" s="13"/>
      <c r="AE524" s="13"/>
      <c r="AF524" s="115"/>
      <c r="AG524" s="13"/>
      <c r="AH524" s="13"/>
      <c r="AI524" s="115"/>
      <c r="AJ524" s="13"/>
      <c r="AK524" s="13"/>
    </row>
    <row r="525" spans="1:37" ht="13.5" thickBot="1" x14ac:dyDescent="0.25">
      <c r="A525" s="21" t="e">
        <f>VLOOKUP(B525,'Analyse gebruik'!P$4:P$593,1,FALSE)</f>
        <v>#N/A</v>
      </c>
      <c r="B525" s="1"/>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row>
    <row r="526" spans="1:37" ht="13.5" thickBot="1" x14ac:dyDescent="0.25">
      <c r="A526" s="21" t="e">
        <f>VLOOKUP(B526,'Analyse gebruik'!P$4:P$593,1,FALSE)</f>
        <v>#N/A</v>
      </c>
      <c r="B526" s="1"/>
      <c r="C526" s="13"/>
      <c r="D526" s="13"/>
      <c r="E526" s="13"/>
      <c r="F526" s="13"/>
      <c r="G526" s="13"/>
      <c r="H526" s="115"/>
      <c r="I526" s="115"/>
      <c r="J526" s="115"/>
      <c r="K526" s="115"/>
      <c r="L526" s="115"/>
      <c r="M526" s="115"/>
      <c r="N526" s="115"/>
      <c r="O526" s="13"/>
      <c r="P526" s="13"/>
      <c r="Q526" s="115"/>
      <c r="R526" s="13"/>
      <c r="S526" s="13"/>
      <c r="T526" s="115"/>
      <c r="U526" s="13"/>
      <c r="V526" s="13"/>
      <c r="W526" s="115"/>
      <c r="X526" s="13"/>
      <c r="Y526" s="13"/>
      <c r="Z526" s="115"/>
      <c r="AA526" s="13"/>
      <c r="AB526" s="13"/>
      <c r="AC526" s="115"/>
      <c r="AD526" s="13"/>
      <c r="AE526" s="13"/>
      <c r="AF526" s="115"/>
      <c r="AG526" s="13"/>
      <c r="AH526" s="13"/>
      <c r="AI526" s="115"/>
      <c r="AJ526" s="13"/>
      <c r="AK526" s="13"/>
    </row>
    <row r="527" spans="1:37" ht="13.5" thickBot="1" x14ac:dyDescent="0.25">
      <c r="A527" s="21" t="e">
        <f>VLOOKUP(B527,'Analyse gebruik'!P$4:P$593,1,FALSE)</f>
        <v>#N/A</v>
      </c>
      <c r="B527" s="1"/>
      <c r="C527" s="13"/>
      <c r="D527" s="13"/>
      <c r="E527" s="13"/>
      <c r="F527" s="13"/>
      <c r="G527" s="13"/>
      <c r="H527" s="13"/>
      <c r="I527" s="13"/>
      <c r="J527" s="13"/>
      <c r="K527" s="13"/>
      <c r="L527" s="115"/>
      <c r="M527" s="115"/>
      <c r="N527" s="13"/>
      <c r="O527" s="115"/>
      <c r="P527" s="115"/>
      <c r="Q527" s="13"/>
      <c r="R527" s="115"/>
      <c r="S527" s="115"/>
      <c r="T527" s="13"/>
      <c r="U527" s="13"/>
      <c r="V527" s="13"/>
      <c r="W527" s="13"/>
      <c r="X527" s="115"/>
      <c r="Y527" s="115"/>
      <c r="Z527" s="13"/>
      <c r="AA527" s="115"/>
      <c r="AB527" s="115"/>
      <c r="AC527" s="13"/>
      <c r="AD527" s="13"/>
      <c r="AE527" s="13"/>
      <c r="AF527" s="13"/>
      <c r="AG527" s="13"/>
      <c r="AH527" s="13"/>
      <c r="AI527" s="13"/>
      <c r="AJ527" s="13"/>
      <c r="AK527" s="13"/>
    </row>
    <row r="528" spans="1:37" ht="13.5" thickBot="1" x14ac:dyDescent="0.25">
      <c r="A528" s="21" t="e">
        <f>VLOOKUP(B528,'Analyse gebruik'!P$4:P$593,1,FALSE)</f>
        <v>#N/A</v>
      </c>
      <c r="B528" s="1"/>
      <c r="C528" s="13"/>
      <c r="D528" s="13"/>
      <c r="E528" s="13"/>
      <c r="F528" s="13"/>
      <c r="G528" s="13"/>
      <c r="H528" s="13"/>
      <c r="I528" s="13"/>
      <c r="J528" s="13"/>
      <c r="K528" s="13"/>
      <c r="L528" s="115"/>
      <c r="M528" s="115"/>
      <c r="N528" s="13"/>
      <c r="O528" s="115"/>
      <c r="P528" s="115"/>
      <c r="Q528" s="13"/>
      <c r="R528" s="115"/>
      <c r="S528" s="115"/>
      <c r="T528" s="13"/>
      <c r="U528" s="13"/>
      <c r="V528" s="13"/>
      <c r="W528" s="13"/>
      <c r="X528" s="115"/>
      <c r="Y528" s="115"/>
      <c r="Z528" s="13"/>
      <c r="AA528" s="115"/>
      <c r="AB528" s="115"/>
      <c r="AC528" s="13"/>
      <c r="AD528" s="13"/>
      <c r="AE528" s="13"/>
      <c r="AF528" s="13"/>
      <c r="AG528" s="115"/>
      <c r="AH528" s="115"/>
      <c r="AI528" s="13"/>
      <c r="AJ528" s="115"/>
      <c r="AK528" s="115"/>
    </row>
    <row r="529" spans="1:37" ht="13.5" thickBot="1" x14ac:dyDescent="0.25">
      <c r="A529" s="21" t="e">
        <f>VLOOKUP(B529,'Analyse gebruik'!P$4:P$593,1,FALSE)</f>
        <v>#N/A</v>
      </c>
      <c r="B529" s="1"/>
      <c r="C529" s="13"/>
      <c r="D529" s="13"/>
      <c r="E529" s="13"/>
      <c r="F529" s="13"/>
      <c r="G529" s="13"/>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3"/>
      <c r="AH529" s="13"/>
      <c r="AI529" s="115"/>
      <c r="AJ529" s="13"/>
      <c r="AK529" s="13"/>
    </row>
    <row r="530" spans="1:37" ht="13.5" thickBot="1" x14ac:dyDescent="0.25">
      <c r="A530" s="21" t="e">
        <f>VLOOKUP(B530,'Analyse gebruik'!P$4:P$593,1,FALSE)</f>
        <v>#N/A</v>
      </c>
      <c r="B530" s="1"/>
      <c r="C530" s="13"/>
      <c r="D530" s="13"/>
      <c r="E530" s="13"/>
      <c r="F530" s="13"/>
      <c r="G530" s="13"/>
      <c r="H530" s="13"/>
      <c r="I530" s="13"/>
      <c r="J530" s="13"/>
      <c r="K530" s="13"/>
      <c r="L530" s="115"/>
      <c r="M530" s="115"/>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15"/>
      <c r="AK530" s="115"/>
    </row>
    <row r="531" spans="1:37" ht="13.5" thickBot="1" x14ac:dyDescent="0.25">
      <c r="A531" s="21" t="e">
        <f>VLOOKUP(B531,'Analyse gebruik'!P$4:P$593,1,FALSE)</f>
        <v>#N/A</v>
      </c>
      <c r="B531" s="1"/>
      <c r="C531" s="13"/>
      <c r="D531" s="13"/>
      <c r="E531" s="13"/>
      <c r="F531" s="13"/>
      <c r="G531" s="13"/>
      <c r="H531" s="115"/>
      <c r="I531" s="115"/>
      <c r="J531" s="115"/>
      <c r="K531" s="115"/>
      <c r="L531" s="115"/>
      <c r="M531" s="115"/>
      <c r="N531" s="115"/>
      <c r="O531" s="115"/>
      <c r="P531" s="115"/>
      <c r="Q531" s="115"/>
      <c r="R531" s="115"/>
      <c r="S531" s="115"/>
      <c r="T531" s="115"/>
      <c r="U531" s="115"/>
      <c r="V531" s="115"/>
      <c r="W531" s="115"/>
      <c r="X531" s="115"/>
      <c r="Y531" s="115"/>
      <c r="Z531" s="115"/>
      <c r="AA531" s="13"/>
      <c r="AB531" s="13"/>
      <c r="AC531" s="115"/>
      <c r="AD531" s="13"/>
      <c r="AE531" s="13"/>
      <c r="AF531" s="115"/>
      <c r="AG531" s="115"/>
      <c r="AH531" s="115"/>
      <c r="AI531" s="115"/>
      <c r="AJ531" s="115"/>
      <c r="AK531" s="115"/>
    </row>
    <row r="532" spans="1:37" ht="13.5" thickBot="1" x14ac:dyDescent="0.25">
      <c r="A532" s="21" t="e">
        <f>VLOOKUP(B532,'Analyse gebruik'!P$4:P$593,1,FALSE)</f>
        <v>#N/A</v>
      </c>
      <c r="B532" s="1"/>
      <c r="C532" s="13"/>
      <c r="D532" s="13"/>
      <c r="E532" s="13"/>
      <c r="F532" s="13"/>
      <c r="G532" s="13"/>
      <c r="H532" s="115"/>
      <c r="I532" s="115"/>
      <c r="J532" s="115"/>
      <c r="K532" s="115"/>
      <c r="L532" s="115"/>
      <c r="M532" s="115"/>
      <c r="N532" s="115"/>
      <c r="O532" s="13"/>
      <c r="P532" s="13"/>
      <c r="Q532" s="115"/>
      <c r="R532" s="115"/>
      <c r="S532" s="115"/>
      <c r="T532" s="115"/>
      <c r="U532" s="115"/>
      <c r="V532" s="115"/>
      <c r="W532" s="115"/>
      <c r="X532" s="115"/>
      <c r="Y532" s="115"/>
      <c r="Z532" s="115"/>
      <c r="AA532" s="13"/>
      <c r="AB532" s="13"/>
      <c r="AC532" s="115"/>
      <c r="AD532" s="13"/>
      <c r="AE532" s="13"/>
      <c r="AF532" s="115"/>
      <c r="AG532" s="115"/>
      <c r="AH532" s="115"/>
      <c r="AI532" s="115"/>
      <c r="AJ532" s="13"/>
      <c r="AK532" s="13"/>
    </row>
    <row r="533" spans="1:37" ht="13.5" thickBot="1" x14ac:dyDescent="0.25">
      <c r="A533" s="21" t="e">
        <f>VLOOKUP(B533,'Analyse gebruik'!P$4:P$593,1,FALSE)</f>
        <v>#N/A</v>
      </c>
      <c r="B533" s="1"/>
      <c r="C533" s="13"/>
      <c r="D533" s="13"/>
      <c r="E533" s="13"/>
      <c r="F533" s="13"/>
      <c r="G533" s="13"/>
      <c r="H533" s="115"/>
      <c r="I533" s="115"/>
      <c r="J533" s="115"/>
      <c r="K533" s="115"/>
      <c r="L533" s="115"/>
      <c r="M533" s="115"/>
      <c r="N533" s="115"/>
      <c r="O533" s="13"/>
      <c r="P533" s="13"/>
      <c r="Q533" s="115"/>
      <c r="R533" s="115"/>
      <c r="S533" s="115"/>
      <c r="T533" s="115"/>
      <c r="U533" s="13"/>
      <c r="V533" s="13"/>
      <c r="W533" s="115"/>
      <c r="X533" s="13"/>
      <c r="Y533" s="13"/>
      <c r="Z533" s="115"/>
      <c r="AA533" s="13"/>
      <c r="AB533" s="13"/>
      <c r="AC533" s="115"/>
      <c r="AD533" s="13"/>
      <c r="AE533" s="13"/>
      <c r="AF533" s="115"/>
      <c r="AG533" s="13"/>
      <c r="AH533" s="13"/>
      <c r="AI533" s="115"/>
      <c r="AJ533" s="13"/>
      <c r="AK533" s="13"/>
    </row>
    <row r="534" spans="1:37" ht="13.5" thickBot="1" x14ac:dyDescent="0.25">
      <c r="A534" s="21" t="e">
        <f>VLOOKUP(B534,'Analyse gebruik'!P$4:P$593,1,FALSE)</f>
        <v>#N/A</v>
      </c>
      <c r="B534" s="1"/>
      <c r="C534" s="13"/>
      <c r="D534" s="13"/>
      <c r="E534" s="13"/>
      <c r="F534" s="13"/>
      <c r="G534" s="13"/>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3"/>
      <c r="AE534" s="13"/>
      <c r="AF534" s="115"/>
      <c r="AG534" s="115"/>
      <c r="AH534" s="115"/>
      <c r="AI534" s="115"/>
      <c r="AJ534" s="115"/>
      <c r="AK534" s="115"/>
    </row>
    <row r="535" spans="1:37" ht="13.5" thickBot="1" x14ac:dyDescent="0.25">
      <c r="A535" s="21" t="e">
        <f>VLOOKUP(B535,'Analyse gebruik'!P$4:P$593,1,FALSE)</f>
        <v>#N/A</v>
      </c>
      <c r="B535" s="1"/>
      <c r="C535" s="13"/>
      <c r="D535" s="13"/>
      <c r="E535" s="13"/>
      <c r="F535" s="13"/>
      <c r="G535" s="13"/>
      <c r="H535" s="115"/>
      <c r="I535" s="115"/>
      <c r="J535" s="115"/>
      <c r="K535" s="115"/>
      <c r="L535" s="115"/>
      <c r="M535" s="115"/>
      <c r="N535" s="115"/>
      <c r="O535" s="115"/>
      <c r="P535" s="115"/>
      <c r="Q535" s="115"/>
      <c r="R535" s="115"/>
      <c r="S535" s="115"/>
      <c r="T535" s="115"/>
      <c r="U535" s="115"/>
      <c r="V535" s="115"/>
      <c r="W535" s="115"/>
      <c r="X535" s="13"/>
      <c r="Y535" s="13"/>
      <c r="Z535" s="115"/>
      <c r="AA535" s="13"/>
      <c r="AB535" s="13"/>
      <c r="AC535" s="115"/>
      <c r="AD535" s="13"/>
      <c r="AE535" s="13"/>
      <c r="AF535" s="115"/>
      <c r="AG535" s="115"/>
      <c r="AH535" s="115"/>
      <c r="AI535" s="115"/>
      <c r="AJ535" s="13"/>
      <c r="AK535" s="13"/>
    </row>
    <row r="536" spans="1:37" ht="13.5" thickBot="1" x14ac:dyDescent="0.25">
      <c r="A536" s="21" t="e">
        <f>VLOOKUP(B536,'Analyse gebruik'!P$4:P$593,1,FALSE)</f>
        <v>#N/A</v>
      </c>
      <c r="B536" s="1"/>
      <c r="C536" s="13"/>
      <c r="D536" s="13"/>
      <c r="E536" s="13"/>
      <c r="F536" s="13"/>
      <c r="G536" s="13"/>
      <c r="H536" s="13"/>
      <c r="I536" s="13"/>
      <c r="J536" s="13"/>
      <c r="K536" s="13"/>
      <c r="L536" s="115"/>
      <c r="M536" s="115"/>
      <c r="N536" s="13"/>
      <c r="O536" s="115"/>
      <c r="P536" s="115"/>
      <c r="Q536" s="13"/>
      <c r="R536" s="13"/>
      <c r="S536" s="13"/>
      <c r="T536" s="13"/>
      <c r="U536" s="13"/>
      <c r="V536" s="13"/>
      <c r="W536" s="13"/>
      <c r="X536" s="115"/>
      <c r="Y536" s="115"/>
      <c r="Z536" s="13"/>
      <c r="AA536" s="115"/>
      <c r="AB536" s="115"/>
      <c r="AC536" s="13"/>
      <c r="AD536" s="13"/>
      <c r="AE536" s="13"/>
      <c r="AF536" s="13"/>
      <c r="AG536" s="115"/>
      <c r="AH536" s="115"/>
      <c r="AI536" s="13"/>
      <c r="AJ536" s="115"/>
      <c r="AK536" s="115"/>
    </row>
    <row r="537" spans="1:37" ht="13.5" thickBot="1" x14ac:dyDescent="0.25">
      <c r="A537" s="21" t="e">
        <f>VLOOKUP(B537,'Analyse gebruik'!P$4:P$593,1,FALSE)</f>
        <v>#N/A</v>
      </c>
      <c r="B537" s="1"/>
      <c r="C537" s="13"/>
      <c r="D537" s="13"/>
      <c r="E537" s="13"/>
      <c r="F537" s="13"/>
      <c r="G537" s="13"/>
      <c r="H537" s="115"/>
      <c r="I537" s="115"/>
      <c r="J537" s="115"/>
      <c r="K537" s="115"/>
      <c r="L537" s="115"/>
      <c r="M537" s="115"/>
      <c r="N537" s="115"/>
      <c r="O537" s="115"/>
      <c r="P537" s="115"/>
      <c r="Q537" s="115"/>
      <c r="R537" s="115"/>
      <c r="S537" s="115"/>
      <c r="T537" s="115"/>
      <c r="U537" s="115"/>
      <c r="V537" s="115"/>
      <c r="W537" s="115"/>
      <c r="X537" s="13"/>
      <c r="Y537" s="13"/>
      <c r="Z537" s="115"/>
      <c r="AA537" s="115"/>
      <c r="AB537" s="115"/>
      <c r="AC537" s="115"/>
      <c r="AD537" s="115"/>
      <c r="AE537" s="115"/>
      <c r="AF537" s="115"/>
      <c r="AG537" s="115"/>
      <c r="AH537" s="115"/>
      <c r="AI537" s="115"/>
      <c r="AJ537" s="115"/>
      <c r="AK537" s="115"/>
    </row>
    <row r="538" spans="1:37" ht="13.5" thickBot="1" x14ac:dyDescent="0.25">
      <c r="A538" s="21" t="e">
        <f>VLOOKUP(B538,'Analyse gebruik'!P$4:P$593,1,FALSE)</f>
        <v>#N/A</v>
      </c>
      <c r="B538" s="1"/>
      <c r="C538" s="13"/>
      <c r="D538" s="13"/>
      <c r="E538" s="13"/>
      <c r="F538" s="13"/>
      <c r="G538" s="13"/>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3"/>
      <c r="AE538" s="13"/>
      <c r="AF538" s="115"/>
      <c r="AG538" s="13"/>
      <c r="AH538" s="13"/>
      <c r="AI538" s="115"/>
      <c r="AJ538" s="115"/>
      <c r="AK538" s="115"/>
    </row>
    <row r="539" spans="1:37" ht="13.5" thickBot="1" x14ac:dyDescent="0.25">
      <c r="A539" s="21" t="e">
        <f>VLOOKUP(B539,'Analyse gebruik'!P$4:P$593,1,FALSE)</f>
        <v>#N/A</v>
      </c>
      <c r="B539" s="1"/>
      <c r="C539" s="13"/>
      <c r="D539" s="13"/>
      <c r="E539" s="13"/>
      <c r="F539" s="13"/>
      <c r="G539" s="13"/>
      <c r="H539" s="13"/>
      <c r="I539" s="13"/>
      <c r="J539" s="13"/>
      <c r="K539" s="13"/>
      <c r="L539" s="115"/>
      <c r="M539" s="115"/>
      <c r="N539" s="13"/>
      <c r="O539" s="115"/>
      <c r="P539" s="115"/>
      <c r="Q539" s="13"/>
      <c r="R539" s="115"/>
      <c r="S539" s="115"/>
      <c r="T539" s="13"/>
      <c r="U539" s="13"/>
      <c r="V539" s="13"/>
      <c r="W539" s="13"/>
      <c r="X539" s="115"/>
      <c r="Y539" s="115"/>
      <c r="Z539" s="13"/>
      <c r="AA539" s="115"/>
      <c r="AB539" s="115"/>
      <c r="AC539" s="13"/>
      <c r="AD539" s="13"/>
      <c r="AE539" s="13"/>
      <c r="AF539" s="13"/>
      <c r="AG539" s="115"/>
      <c r="AH539" s="115"/>
      <c r="AI539" s="13"/>
      <c r="AJ539" s="13"/>
      <c r="AK539" s="13"/>
    </row>
    <row r="540" spans="1:37" ht="13.5" thickBot="1" x14ac:dyDescent="0.25">
      <c r="A540" s="21" t="e">
        <f>VLOOKUP(B540,'Analyse gebruik'!P$4:P$593,1,FALSE)</f>
        <v>#N/A</v>
      </c>
      <c r="B540" s="1"/>
      <c r="C540" s="13"/>
      <c r="D540" s="13"/>
      <c r="E540" s="13"/>
      <c r="F540" s="13"/>
      <c r="G540" s="13"/>
      <c r="H540" s="13"/>
      <c r="I540" s="13"/>
      <c r="J540" s="13"/>
      <c r="K540" s="13"/>
      <c r="L540" s="13"/>
      <c r="M540" s="13"/>
      <c r="N540" s="13"/>
      <c r="O540" s="13"/>
      <c r="P540" s="13"/>
      <c r="Q540" s="13"/>
      <c r="R540" s="115"/>
      <c r="S540" s="115"/>
      <c r="T540" s="13"/>
      <c r="U540" s="13"/>
      <c r="V540" s="13"/>
      <c r="W540" s="13"/>
      <c r="X540" s="13"/>
      <c r="Y540" s="13"/>
      <c r="Z540" s="13"/>
      <c r="AA540" s="13"/>
      <c r="AB540" s="13"/>
      <c r="AC540" s="13"/>
      <c r="AD540" s="13"/>
      <c r="AE540" s="13"/>
      <c r="AF540" s="13"/>
      <c r="AG540" s="13"/>
      <c r="AH540" s="13"/>
      <c r="AI540" s="13"/>
      <c r="AJ540" s="13"/>
      <c r="AK540" s="13"/>
    </row>
    <row r="541" spans="1:37" ht="13.5" thickBot="1" x14ac:dyDescent="0.25">
      <c r="A541" s="21" t="e">
        <f>VLOOKUP(B541,'Analyse gebruik'!P$4:P$593,1,FALSE)</f>
        <v>#N/A</v>
      </c>
      <c r="B541" s="1"/>
      <c r="C541" s="13"/>
      <c r="D541" s="13"/>
      <c r="E541" s="13"/>
      <c r="F541" s="13"/>
      <c r="G541" s="13"/>
      <c r="H541" s="115"/>
      <c r="I541" s="115"/>
      <c r="J541" s="115"/>
      <c r="K541" s="115"/>
      <c r="L541" s="115"/>
      <c r="M541" s="115"/>
      <c r="N541" s="115"/>
      <c r="O541" s="115"/>
      <c r="P541" s="115"/>
      <c r="Q541" s="115"/>
      <c r="R541" s="115"/>
      <c r="S541" s="115"/>
      <c r="T541" s="115"/>
      <c r="U541" s="115"/>
      <c r="V541" s="115"/>
      <c r="W541" s="115"/>
      <c r="X541" s="115"/>
      <c r="Y541" s="115"/>
      <c r="Z541" s="115"/>
      <c r="AA541" s="13"/>
      <c r="AB541" s="13"/>
      <c r="AC541" s="115"/>
      <c r="AD541" s="13"/>
      <c r="AE541" s="13"/>
      <c r="AF541" s="115"/>
      <c r="AG541" s="115"/>
      <c r="AH541" s="115"/>
      <c r="AI541" s="115"/>
      <c r="AJ541" s="115"/>
      <c r="AK541" s="115"/>
    </row>
    <row r="542" spans="1:37" ht="13.5" thickBot="1" x14ac:dyDescent="0.25">
      <c r="A542" s="21" t="e">
        <f>VLOOKUP(B542,'Analyse gebruik'!P$4:P$593,1,FALSE)</f>
        <v>#N/A</v>
      </c>
      <c r="B542" s="1"/>
      <c r="C542" s="13"/>
      <c r="D542" s="13"/>
      <c r="E542" s="13"/>
      <c r="F542" s="13"/>
      <c r="G542" s="13"/>
      <c r="H542" s="115"/>
      <c r="I542" s="115"/>
      <c r="J542" s="115"/>
      <c r="K542" s="115"/>
      <c r="L542" s="115"/>
      <c r="M542" s="115"/>
      <c r="N542" s="115"/>
      <c r="O542" s="115"/>
      <c r="P542" s="115"/>
      <c r="Q542" s="115"/>
      <c r="R542" s="115"/>
      <c r="S542" s="115"/>
      <c r="T542" s="115"/>
      <c r="U542" s="115"/>
      <c r="V542" s="115"/>
      <c r="W542" s="115"/>
      <c r="X542" s="115"/>
      <c r="Y542" s="115"/>
      <c r="Z542" s="115"/>
      <c r="AA542" s="13"/>
      <c r="AB542" s="13"/>
      <c r="AC542" s="115"/>
      <c r="AD542" s="13"/>
      <c r="AE542" s="13"/>
      <c r="AF542" s="115"/>
      <c r="AG542" s="115"/>
      <c r="AH542" s="115"/>
      <c r="AI542" s="115"/>
      <c r="AJ542" s="115"/>
      <c r="AK542" s="115"/>
    </row>
    <row r="543" spans="1:37" ht="13.5" thickBot="1" x14ac:dyDescent="0.25">
      <c r="A543" s="21" t="e">
        <f>VLOOKUP(B543,'Analyse gebruik'!P$4:P$593,1,FALSE)</f>
        <v>#N/A</v>
      </c>
      <c r="B543" s="1"/>
      <c r="C543" s="13"/>
      <c r="D543" s="13"/>
      <c r="E543" s="13"/>
      <c r="F543" s="13"/>
      <c r="G543" s="13"/>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3"/>
      <c r="AE543" s="13"/>
      <c r="AF543" s="115"/>
      <c r="AG543" s="115"/>
      <c r="AH543" s="115"/>
      <c r="AI543" s="115"/>
      <c r="AJ543" s="115"/>
      <c r="AK543" s="115"/>
    </row>
    <row r="544" spans="1:37" ht="13.5" thickBot="1" x14ac:dyDescent="0.25">
      <c r="A544" s="21" t="e">
        <f>VLOOKUP(B544,'Analyse gebruik'!P$4:P$593,1,FALSE)</f>
        <v>#N/A</v>
      </c>
      <c r="B544" s="1"/>
      <c r="C544" s="13"/>
      <c r="D544" s="13"/>
      <c r="E544" s="13"/>
      <c r="F544" s="13"/>
      <c r="G544" s="13"/>
      <c r="H544" s="115"/>
      <c r="I544" s="115"/>
      <c r="J544" s="115"/>
      <c r="K544" s="115"/>
      <c r="L544" s="115"/>
      <c r="M544" s="115"/>
      <c r="N544" s="115"/>
      <c r="O544" s="115"/>
      <c r="P544" s="115"/>
      <c r="Q544" s="115"/>
      <c r="R544" s="13"/>
      <c r="S544" s="13"/>
      <c r="T544" s="115"/>
      <c r="U544" s="13"/>
      <c r="V544" s="13"/>
      <c r="W544" s="115"/>
      <c r="X544" s="13"/>
      <c r="Y544" s="13"/>
      <c r="Z544" s="115"/>
      <c r="AA544" s="13"/>
      <c r="AB544" s="13"/>
      <c r="AC544" s="115"/>
      <c r="AD544" s="13"/>
      <c r="AE544" s="13"/>
      <c r="AF544" s="115"/>
      <c r="AG544" s="13"/>
      <c r="AH544" s="13"/>
      <c r="AI544" s="115"/>
      <c r="AJ544" s="13"/>
      <c r="AK544" s="13"/>
    </row>
    <row r="545" spans="1:37" ht="13.5" thickBot="1" x14ac:dyDescent="0.25">
      <c r="A545" s="21" t="e">
        <f>VLOOKUP(B545,'Analyse gebruik'!P$4:P$593,1,FALSE)</f>
        <v>#N/A</v>
      </c>
      <c r="B545" s="1"/>
      <c r="C545" s="13"/>
      <c r="D545" s="13"/>
      <c r="E545" s="13"/>
      <c r="F545" s="13"/>
      <c r="G545" s="13"/>
      <c r="H545" s="115"/>
      <c r="I545" s="115"/>
      <c r="J545" s="115"/>
      <c r="K545" s="115"/>
      <c r="L545" s="13"/>
      <c r="M545" s="13"/>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row>
    <row r="546" spans="1:37" ht="13.5" thickBot="1" x14ac:dyDescent="0.25">
      <c r="A546" s="21" t="e">
        <f>VLOOKUP(B546,'Analyse gebruik'!P$4:P$593,1,FALSE)</f>
        <v>#N/A</v>
      </c>
      <c r="B546" s="1"/>
      <c r="C546" s="13"/>
      <c r="D546" s="13"/>
      <c r="E546" s="13"/>
      <c r="F546" s="13"/>
      <c r="G546" s="13"/>
      <c r="H546" s="115"/>
      <c r="I546" s="115"/>
      <c r="J546" s="115"/>
      <c r="K546" s="115"/>
      <c r="L546" s="115"/>
      <c r="M546" s="115"/>
      <c r="N546" s="115"/>
      <c r="O546" s="115"/>
      <c r="P546" s="115"/>
      <c r="Q546" s="115"/>
      <c r="R546" s="13"/>
      <c r="S546" s="13"/>
      <c r="T546" s="115"/>
      <c r="U546" s="115"/>
      <c r="V546" s="115"/>
      <c r="W546" s="115"/>
      <c r="X546" s="13"/>
      <c r="Y546" s="13"/>
      <c r="Z546" s="115"/>
      <c r="AA546" s="13"/>
      <c r="AB546" s="13"/>
      <c r="AC546" s="115"/>
      <c r="AD546" s="13"/>
      <c r="AE546" s="13"/>
      <c r="AF546" s="115"/>
      <c r="AG546" s="13"/>
      <c r="AH546" s="13"/>
      <c r="AI546" s="115"/>
      <c r="AJ546" s="13"/>
      <c r="AK546" s="13"/>
    </row>
    <row r="547" spans="1:37" ht="13.5" thickBot="1" x14ac:dyDescent="0.25">
      <c r="A547" s="21" t="e">
        <f>VLOOKUP(B547,'Analyse gebruik'!P$4:P$593,1,FALSE)</f>
        <v>#N/A</v>
      </c>
      <c r="B547" s="1"/>
      <c r="C547" s="13"/>
      <c r="D547" s="13"/>
      <c r="E547" s="13"/>
      <c r="F547" s="13"/>
      <c r="G547" s="13"/>
      <c r="H547" s="115"/>
      <c r="I547" s="115"/>
      <c r="J547" s="115"/>
      <c r="K547" s="115"/>
      <c r="L547" s="115"/>
      <c r="M547" s="115"/>
      <c r="N547" s="115"/>
      <c r="O547" s="115"/>
      <c r="P547" s="115"/>
      <c r="Q547" s="115"/>
      <c r="R547" s="115"/>
      <c r="S547" s="115"/>
      <c r="T547" s="115"/>
      <c r="U547" s="115"/>
      <c r="V547" s="115"/>
      <c r="W547" s="115"/>
      <c r="X547" s="115"/>
      <c r="Y547" s="115"/>
      <c r="Z547" s="115"/>
      <c r="AA547" s="13"/>
      <c r="AB547" s="13"/>
      <c r="AC547" s="115"/>
      <c r="AD547" s="13"/>
      <c r="AE547" s="13"/>
      <c r="AF547" s="115"/>
      <c r="AG547" s="115"/>
      <c r="AH547" s="115"/>
      <c r="AI547" s="115"/>
      <c r="AJ547" s="115"/>
      <c r="AK547" s="115"/>
    </row>
    <row r="548" spans="1:37" ht="13.5" thickBot="1" x14ac:dyDescent="0.25">
      <c r="A548" s="21" t="e">
        <f>VLOOKUP(B548,'Analyse gebruik'!P$4:P$593,1,FALSE)</f>
        <v>#N/A</v>
      </c>
      <c r="B548" s="1"/>
      <c r="C548" s="13"/>
      <c r="D548" s="13"/>
      <c r="E548" s="13"/>
      <c r="F548" s="13"/>
      <c r="G548" s="13"/>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3"/>
      <c r="AH548" s="13"/>
      <c r="AI548" s="115"/>
      <c r="AJ548" s="13"/>
      <c r="AK548" s="13"/>
    </row>
    <row r="549" spans="1:37" ht="13.5" thickBot="1" x14ac:dyDescent="0.25">
      <c r="A549" s="21" t="e">
        <f>VLOOKUP(B549,'Analyse gebruik'!P$4:P$593,1,FALSE)</f>
        <v>#N/A</v>
      </c>
      <c r="B549" s="1"/>
      <c r="C549" s="13"/>
      <c r="D549" s="13"/>
      <c r="E549" s="13"/>
      <c r="F549" s="13"/>
      <c r="G549" s="13"/>
      <c r="H549" s="115"/>
      <c r="I549" s="115"/>
      <c r="J549" s="115"/>
      <c r="K549" s="115"/>
      <c r="L549" s="115"/>
      <c r="M549" s="115"/>
      <c r="N549" s="115"/>
      <c r="O549" s="115"/>
      <c r="P549" s="115"/>
      <c r="Q549" s="115"/>
      <c r="R549" s="115"/>
      <c r="S549" s="115"/>
      <c r="T549" s="115"/>
      <c r="U549" s="13"/>
      <c r="V549" s="13"/>
      <c r="W549" s="115"/>
      <c r="X549" s="13"/>
      <c r="Y549" s="13"/>
      <c r="Z549" s="115"/>
      <c r="AA549" s="13"/>
      <c r="AB549" s="13"/>
      <c r="AC549" s="115"/>
      <c r="AD549" s="13"/>
      <c r="AE549" s="13"/>
      <c r="AF549" s="115"/>
      <c r="AG549" s="115"/>
      <c r="AH549" s="115"/>
      <c r="AI549" s="115"/>
      <c r="AJ549" s="13"/>
      <c r="AK549" s="13"/>
    </row>
    <row r="550" spans="1:37" ht="13.5" thickBot="1" x14ac:dyDescent="0.25">
      <c r="A550" s="21" t="e">
        <f>VLOOKUP(B550,'Analyse gebruik'!P$4:P$593,1,FALSE)</f>
        <v>#N/A</v>
      </c>
      <c r="B550" s="1"/>
      <c r="C550" s="13"/>
      <c r="D550" s="13"/>
      <c r="E550" s="13"/>
      <c r="F550" s="13"/>
      <c r="G550" s="13"/>
      <c r="H550" s="115"/>
      <c r="I550" s="115"/>
      <c r="J550" s="115"/>
      <c r="K550" s="115"/>
      <c r="L550" s="115"/>
      <c r="M550" s="115"/>
      <c r="N550" s="115"/>
      <c r="O550" s="115"/>
      <c r="P550" s="115"/>
      <c r="Q550" s="115"/>
      <c r="R550" s="115"/>
      <c r="S550" s="115"/>
      <c r="T550" s="115"/>
      <c r="U550" s="115"/>
      <c r="V550" s="115"/>
      <c r="W550" s="115"/>
      <c r="X550" s="115"/>
      <c r="Y550" s="115"/>
      <c r="Z550" s="115"/>
      <c r="AA550" s="13"/>
      <c r="AB550" s="13"/>
      <c r="AC550" s="115"/>
      <c r="AD550" s="115"/>
      <c r="AE550" s="115"/>
      <c r="AF550" s="115"/>
      <c r="AG550" s="115"/>
      <c r="AH550" s="115"/>
      <c r="AI550" s="115"/>
      <c r="AJ550" s="13"/>
      <c r="AK550" s="13"/>
    </row>
    <row r="551" spans="1:37" ht="13.5" thickBot="1" x14ac:dyDescent="0.25">
      <c r="A551" s="21" t="e">
        <f>VLOOKUP(B551,'Analyse gebruik'!P$4:P$593,1,FALSE)</f>
        <v>#N/A</v>
      </c>
      <c r="B551" s="1"/>
      <c r="C551" s="13"/>
      <c r="D551" s="13"/>
      <c r="E551" s="13"/>
      <c r="F551" s="13"/>
      <c r="G551" s="13"/>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3"/>
      <c r="AE551" s="13"/>
      <c r="AF551" s="115"/>
      <c r="AG551" s="13"/>
      <c r="AH551" s="13"/>
      <c r="AI551" s="115"/>
      <c r="AJ551" s="115"/>
      <c r="AK551" s="115"/>
    </row>
    <row r="552" spans="1:37" ht="13.5" thickBot="1" x14ac:dyDescent="0.25">
      <c r="A552" s="21" t="e">
        <f>VLOOKUP(B552,'Analyse gebruik'!P$4:P$593,1,FALSE)</f>
        <v>#N/A</v>
      </c>
      <c r="B552" s="1"/>
      <c r="C552" s="13"/>
      <c r="D552" s="13"/>
      <c r="E552" s="13"/>
      <c r="F552" s="13"/>
      <c r="G552" s="13"/>
      <c r="H552" s="115"/>
      <c r="I552" s="115"/>
      <c r="J552" s="115"/>
      <c r="K552" s="115"/>
      <c r="L552" s="115"/>
      <c r="M552" s="115"/>
      <c r="N552" s="115"/>
      <c r="O552" s="115"/>
      <c r="P552" s="115"/>
      <c r="Q552" s="115"/>
      <c r="R552" s="115"/>
      <c r="S552" s="115"/>
      <c r="T552" s="115"/>
      <c r="U552" s="13"/>
      <c r="V552" s="13"/>
      <c r="W552" s="115"/>
      <c r="X552" s="115"/>
      <c r="Y552" s="115"/>
      <c r="Z552" s="115"/>
      <c r="AA552" s="115"/>
      <c r="AB552" s="115"/>
      <c r="AC552" s="115"/>
      <c r="AD552" s="13"/>
      <c r="AE552" s="13"/>
      <c r="AF552" s="115"/>
      <c r="AG552" s="115"/>
      <c r="AH552" s="115"/>
      <c r="AI552" s="115"/>
      <c r="AJ552" s="115"/>
      <c r="AK552" s="115"/>
    </row>
    <row r="553" spans="1:37" ht="13.5" thickBot="1" x14ac:dyDescent="0.25">
      <c r="A553" s="21" t="e">
        <f>VLOOKUP(B553,'Analyse gebruik'!P$4:P$593,1,FALSE)</f>
        <v>#N/A</v>
      </c>
      <c r="B553" s="1"/>
      <c r="C553" s="13"/>
      <c r="D553" s="13"/>
      <c r="E553" s="13"/>
      <c r="F553" s="13"/>
      <c r="G553" s="13"/>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3"/>
      <c r="AE553" s="13"/>
      <c r="AF553" s="115"/>
      <c r="AG553" s="115"/>
      <c r="AH553" s="115"/>
      <c r="AI553" s="115"/>
      <c r="AJ553" s="115"/>
      <c r="AK553" s="115"/>
    </row>
    <row r="554" spans="1:37" ht="13.5" thickBot="1" x14ac:dyDescent="0.25">
      <c r="A554" s="21" t="e">
        <f>VLOOKUP(B554,'Analyse gebruik'!P$4:P$593,1,FALSE)</f>
        <v>#N/A</v>
      </c>
      <c r="B554" s="1"/>
      <c r="C554" s="13"/>
      <c r="D554" s="13"/>
      <c r="E554" s="13"/>
      <c r="F554" s="13"/>
      <c r="G554" s="13"/>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3"/>
      <c r="AK554" s="13"/>
    </row>
    <row r="555" spans="1:37" ht="13.5" thickBot="1" x14ac:dyDescent="0.25">
      <c r="A555" s="21" t="e">
        <f>VLOOKUP(B555,'Analyse gebruik'!P$4:P$593,1,FALSE)</f>
        <v>#N/A</v>
      </c>
      <c r="B555" s="1"/>
      <c r="C555" s="13"/>
      <c r="D555" s="13"/>
      <c r="E555" s="13"/>
      <c r="F555" s="13"/>
      <c r="G555" s="13"/>
      <c r="H555" s="115"/>
      <c r="I555" s="115"/>
      <c r="J555" s="115"/>
      <c r="K555" s="115"/>
      <c r="L555" s="115"/>
      <c r="M555" s="115"/>
      <c r="N555" s="115"/>
      <c r="O555" s="115"/>
      <c r="P555" s="115"/>
      <c r="Q555" s="115"/>
      <c r="R555" s="115"/>
      <c r="S555" s="115"/>
      <c r="T555" s="115"/>
      <c r="U555" s="115"/>
      <c r="V555" s="115"/>
      <c r="W555" s="115"/>
      <c r="X555" s="13"/>
      <c r="Y555" s="13"/>
      <c r="Z555" s="115"/>
      <c r="AA555" s="115"/>
      <c r="AB555" s="115"/>
      <c r="AC555" s="115"/>
      <c r="AD555" s="13"/>
      <c r="AE555" s="13"/>
      <c r="AF555" s="115"/>
      <c r="AG555" s="115"/>
      <c r="AH555" s="115"/>
      <c r="AI555" s="115"/>
      <c r="AJ555" s="115"/>
      <c r="AK555" s="115"/>
    </row>
    <row r="556" spans="1:37" ht="13.5" thickBot="1" x14ac:dyDescent="0.25">
      <c r="A556" s="21" t="e">
        <f>VLOOKUP(B556,'Analyse gebruik'!P$4:P$593,1,FALSE)</f>
        <v>#N/A</v>
      </c>
      <c r="B556" s="1"/>
      <c r="C556" s="13"/>
      <c r="D556" s="13"/>
      <c r="E556" s="13"/>
      <c r="F556" s="13"/>
      <c r="G556" s="13"/>
      <c r="H556" s="115"/>
      <c r="I556" s="115"/>
      <c r="J556" s="115"/>
      <c r="K556" s="115"/>
      <c r="L556" s="115"/>
      <c r="M556" s="115"/>
      <c r="N556" s="115"/>
      <c r="O556" s="115"/>
      <c r="P556" s="115"/>
      <c r="Q556" s="115"/>
      <c r="R556" s="13"/>
      <c r="S556" s="13"/>
      <c r="T556" s="115"/>
      <c r="U556" s="115"/>
      <c r="V556" s="115"/>
      <c r="W556" s="115"/>
      <c r="X556" s="115"/>
      <c r="Y556" s="115"/>
      <c r="Z556" s="115"/>
      <c r="AA556" s="13"/>
      <c r="AB556" s="13"/>
      <c r="AC556" s="115"/>
      <c r="AD556" s="13"/>
      <c r="AE556" s="13"/>
      <c r="AF556" s="115"/>
      <c r="AG556" s="115"/>
      <c r="AH556" s="115"/>
      <c r="AI556" s="115"/>
      <c r="AJ556" s="115"/>
      <c r="AK556" s="115"/>
    </row>
    <row r="557" spans="1:37" ht="13.5" thickBot="1" x14ac:dyDescent="0.25">
      <c r="A557" s="21" t="e">
        <f>VLOOKUP(B557,'Analyse gebruik'!P$4:P$593,1,FALSE)</f>
        <v>#N/A</v>
      </c>
      <c r="B557" s="1"/>
      <c r="C557" s="13"/>
      <c r="D557" s="13"/>
      <c r="E557" s="13"/>
      <c r="F557" s="13"/>
      <c r="G557" s="13"/>
      <c r="H557" s="115"/>
      <c r="I557" s="115"/>
      <c r="J557" s="115"/>
      <c r="K557" s="115"/>
      <c r="L557" s="115"/>
      <c r="M557" s="115"/>
      <c r="N557" s="115"/>
      <c r="O557" s="115"/>
      <c r="P557" s="115"/>
      <c r="Q557" s="115"/>
      <c r="R557" s="115"/>
      <c r="S557" s="115"/>
      <c r="T557" s="115"/>
      <c r="U557" s="115"/>
      <c r="V557" s="115"/>
      <c r="W557" s="115"/>
      <c r="X557" s="13"/>
      <c r="Y557" s="13"/>
      <c r="Z557" s="115"/>
      <c r="AA557" s="13"/>
      <c r="AB557" s="13"/>
      <c r="AC557" s="115"/>
      <c r="AD557" s="13"/>
      <c r="AE557" s="13"/>
      <c r="AF557" s="115"/>
      <c r="AG557" s="13"/>
      <c r="AH557" s="13"/>
      <c r="AI557" s="115"/>
      <c r="AJ557" s="13"/>
      <c r="AK557" s="13"/>
    </row>
    <row r="558" spans="1:37" ht="13.5" thickBot="1" x14ac:dyDescent="0.25">
      <c r="A558" s="21" t="e">
        <f>VLOOKUP(B558,'Analyse gebruik'!P$4:P$593,1,FALSE)</f>
        <v>#N/A</v>
      </c>
      <c r="B558" s="1"/>
      <c r="C558" s="13"/>
      <c r="D558" s="13"/>
      <c r="E558" s="13"/>
      <c r="F558" s="13"/>
      <c r="G558" s="13"/>
      <c r="H558" s="115"/>
      <c r="I558" s="115"/>
      <c r="J558" s="115"/>
      <c r="K558" s="115"/>
      <c r="L558" s="115"/>
      <c r="M558" s="115"/>
      <c r="N558" s="115"/>
      <c r="O558" s="115"/>
      <c r="P558" s="115"/>
      <c r="Q558" s="115"/>
      <c r="R558" s="115"/>
      <c r="S558" s="115"/>
      <c r="T558" s="115"/>
      <c r="U558" s="13"/>
      <c r="V558" s="13"/>
      <c r="W558" s="115"/>
      <c r="X558" s="13"/>
      <c r="Y558" s="13"/>
      <c r="Z558" s="115"/>
      <c r="AA558" s="13"/>
      <c r="AB558" s="13"/>
      <c r="AC558" s="115"/>
      <c r="AD558" s="13"/>
      <c r="AE558" s="13"/>
      <c r="AF558" s="115"/>
      <c r="AG558" s="115"/>
      <c r="AH558" s="115"/>
      <c r="AI558" s="115"/>
      <c r="AJ558" s="115"/>
      <c r="AK558" s="115"/>
    </row>
    <row r="559" spans="1:37" ht="13.5" thickBot="1" x14ac:dyDescent="0.25">
      <c r="A559" s="21" t="e">
        <f>VLOOKUP(B559,'Analyse gebruik'!P$4:P$593,1,FALSE)</f>
        <v>#N/A</v>
      </c>
      <c r="B559" s="1"/>
      <c r="C559" s="13"/>
      <c r="D559" s="13"/>
      <c r="E559" s="13"/>
      <c r="F559" s="13"/>
      <c r="G559" s="13"/>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3"/>
      <c r="AE559" s="13"/>
      <c r="AF559" s="115"/>
      <c r="AG559" s="115"/>
      <c r="AH559" s="115"/>
      <c r="AI559" s="115"/>
      <c r="AJ559" s="115"/>
      <c r="AK559" s="115"/>
    </row>
    <row r="560" spans="1:37" ht="13.5" thickBot="1" x14ac:dyDescent="0.25">
      <c r="A560" s="21" t="e">
        <f>VLOOKUP(B560,'Analyse gebruik'!P$4:P$593,1,FALSE)</f>
        <v>#N/A</v>
      </c>
      <c r="B560" s="1"/>
      <c r="C560" s="13"/>
      <c r="D560" s="13"/>
      <c r="E560" s="13"/>
      <c r="F560" s="13"/>
      <c r="G560" s="13"/>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3"/>
      <c r="AH560" s="13"/>
      <c r="AI560" s="115"/>
      <c r="AJ560" s="115"/>
      <c r="AK560" s="115"/>
    </row>
    <row r="561" spans="1:37" ht="13.5" thickBot="1" x14ac:dyDescent="0.25">
      <c r="A561" s="21" t="e">
        <f>VLOOKUP(B561,'Analyse gebruik'!P$4:P$593,1,FALSE)</f>
        <v>#N/A</v>
      </c>
      <c r="B561" s="1"/>
      <c r="C561" s="13"/>
      <c r="D561" s="13"/>
      <c r="E561" s="13"/>
      <c r="F561" s="13"/>
      <c r="G561" s="13"/>
      <c r="H561" s="115"/>
      <c r="I561" s="115"/>
      <c r="J561" s="115"/>
      <c r="K561" s="115"/>
      <c r="L561" s="115"/>
      <c r="M561" s="115"/>
      <c r="N561" s="115"/>
      <c r="O561" s="115"/>
      <c r="P561" s="115"/>
      <c r="Q561" s="115"/>
      <c r="R561" s="115"/>
      <c r="S561" s="115"/>
      <c r="T561" s="115"/>
      <c r="U561" s="13"/>
      <c r="V561" s="13"/>
      <c r="W561" s="115"/>
      <c r="X561" s="115"/>
      <c r="Y561" s="115"/>
      <c r="Z561" s="115"/>
      <c r="AA561" s="115"/>
      <c r="AB561" s="115"/>
      <c r="AC561" s="115"/>
      <c r="AD561" s="13"/>
      <c r="AE561" s="13"/>
      <c r="AF561" s="115"/>
      <c r="AG561" s="115"/>
      <c r="AH561" s="115"/>
      <c r="AI561" s="115"/>
      <c r="AJ561" s="115"/>
      <c r="AK561" s="115"/>
    </row>
    <row r="562" spans="1:37" ht="13.5" thickBot="1" x14ac:dyDescent="0.25">
      <c r="A562" s="21" t="e">
        <f>VLOOKUP(B562,'Analyse gebruik'!P$4:P$593,1,FALSE)</f>
        <v>#N/A</v>
      </c>
      <c r="B562" s="1"/>
      <c r="C562" s="13"/>
      <c r="D562" s="13"/>
      <c r="E562" s="13"/>
      <c r="F562" s="13"/>
      <c r="G562" s="13"/>
      <c r="H562" s="115"/>
      <c r="I562" s="115"/>
      <c r="J562" s="115"/>
      <c r="K562" s="115"/>
      <c r="L562" s="115"/>
      <c r="M562" s="115"/>
      <c r="N562" s="115"/>
      <c r="O562" s="115"/>
      <c r="P562" s="115"/>
      <c r="Q562" s="115"/>
      <c r="R562" s="13"/>
      <c r="S562" s="13"/>
      <c r="T562" s="115"/>
      <c r="U562" s="115"/>
      <c r="V562" s="115"/>
      <c r="W562" s="115"/>
      <c r="X562" s="115"/>
      <c r="Y562" s="115"/>
      <c r="Z562" s="115"/>
      <c r="AA562" s="115"/>
      <c r="AB562" s="115"/>
      <c r="AC562" s="115"/>
      <c r="AD562" s="13"/>
      <c r="AE562" s="13"/>
      <c r="AF562" s="115"/>
      <c r="AG562" s="13"/>
      <c r="AH562" s="13"/>
      <c r="AI562" s="115"/>
      <c r="AJ562" s="13"/>
      <c r="AK562" s="13"/>
    </row>
    <row r="563" spans="1:37" ht="13.5" thickBot="1" x14ac:dyDescent="0.25">
      <c r="A563" s="21" t="e">
        <f>VLOOKUP(B563,'Analyse gebruik'!P$4:P$593,1,FALSE)</f>
        <v>#N/A</v>
      </c>
      <c r="B563" s="1"/>
      <c r="C563" s="13"/>
      <c r="D563" s="13"/>
      <c r="E563" s="13"/>
      <c r="F563" s="13"/>
      <c r="G563" s="13"/>
      <c r="H563" s="13"/>
      <c r="I563" s="13"/>
      <c r="J563" s="13"/>
      <c r="K563" s="13"/>
      <c r="L563" s="13"/>
      <c r="M563" s="13"/>
      <c r="N563" s="13"/>
      <c r="O563" s="115"/>
      <c r="P563" s="115"/>
      <c r="Q563" s="13"/>
      <c r="R563" s="13"/>
      <c r="S563" s="13"/>
      <c r="T563" s="13"/>
      <c r="U563" s="13"/>
      <c r="V563" s="13"/>
      <c r="W563" s="13"/>
      <c r="X563" s="13"/>
      <c r="Y563" s="13"/>
      <c r="Z563" s="13"/>
      <c r="AA563" s="115"/>
      <c r="AB563" s="115"/>
      <c r="AC563" s="13"/>
      <c r="AD563" s="13"/>
      <c r="AE563" s="13"/>
      <c r="AF563" s="13"/>
      <c r="AG563" s="13"/>
      <c r="AH563" s="13"/>
      <c r="AI563" s="13"/>
      <c r="AJ563" s="13"/>
      <c r="AK563" s="13"/>
    </row>
    <row r="564" spans="1:37" ht="13.5" thickBot="1" x14ac:dyDescent="0.25">
      <c r="A564" s="21" t="e">
        <f>VLOOKUP(B564,'Analyse gebruik'!P$4:P$593,1,FALSE)</f>
        <v>#N/A</v>
      </c>
      <c r="B564" s="1"/>
      <c r="C564" s="13"/>
      <c r="D564" s="13"/>
      <c r="E564" s="13"/>
      <c r="F564" s="13"/>
      <c r="G564" s="13"/>
      <c r="H564" s="13"/>
      <c r="I564" s="13"/>
      <c r="J564" s="13"/>
      <c r="K564" s="13"/>
      <c r="L564" s="115"/>
      <c r="M564" s="115"/>
      <c r="N564" s="13"/>
      <c r="O564" s="115"/>
      <c r="P564" s="115"/>
      <c r="Q564" s="13"/>
      <c r="R564" s="13"/>
      <c r="S564" s="13"/>
      <c r="T564" s="13"/>
      <c r="U564" s="13"/>
      <c r="V564" s="13"/>
      <c r="W564" s="13"/>
      <c r="X564" s="115"/>
      <c r="Y564" s="115"/>
      <c r="Z564" s="13"/>
      <c r="AA564" s="115"/>
      <c r="AB564" s="115"/>
      <c r="AC564" s="13"/>
      <c r="AD564" s="13"/>
      <c r="AE564" s="13"/>
      <c r="AF564" s="13"/>
      <c r="AG564" s="115"/>
      <c r="AH564" s="115"/>
      <c r="AI564" s="13"/>
      <c r="AJ564" s="115"/>
      <c r="AK564" s="115"/>
    </row>
    <row r="565" spans="1:37" ht="13.5" thickBot="1" x14ac:dyDescent="0.25">
      <c r="A565" s="21" t="e">
        <f>VLOOKUP(B565,'Analyse gebruik'!P$4:P$593,1,FALSE)</f>
        <v>#N/A</v>
      </c>
      <c r="B565" s="1"/>
      <c r="C565" s="13"/>
      <c r="D565" s="13"/>
      <c r="E565" s="13"/>
      <c r="F565" s="13"/>
      <c r="G565" s="13"/>
      <c r="H565" s="115"/>
      <c r="I565" s="115"/>
      <c r="J565" s="115"/>
      <c r="K565" s="115"/>
      <c r="L565" s="115"/>
      <c r="M565" s="115"/>
      <c r="N565" s="115"/>
      <c r="O565" s="13"/>
      <c r="P565" s="13"/>
      <c r="Q565" s="115"/>
      <c r="R565" s="115"/>
      <c r="S565" s="115"/>
      <c r="T565" s="115"/>
      <c r="U565" s="115"/>
      <c r="V565" s="115"/>
      <c r="W565" s="115"/>
      <c r="X565" s="115"/>
      <c r="Y565" s="115"/>
      <c r="Z565" s="115"/>
      <c r="AA565" s="115"/>
      <c r="AB565" s="115"/>
      <c r="AC565" s="115"/>
      <c r="AD565" s="115"/>
      <c r="AE565" s="115"/>
      <c r="AF565" s="115"/>
      <c r="AG565" s="13"/>
      <c r="AH565" s="13"/>
      <c r="AI565" s="115"/>
      <c r="AJ565" s="13"/>
      <c r="AK565" s="13"/>
    </row>
    <row r="566" spans="1:37" ht="13.5" thickBot="1" x14ac:dyDescent="0.25">
      <c r="A566" s="21" t="e">
        <f>VLOOKUP(B566,'Analyse gebruik'!P$4:P$593,1,FALSE)</f>
        <v>#N/A</v>
      </c>
      <c r="B566" s="1"/>
      <c r="C566" s="13"/>
      <c r="D566" s="13"/>
      <c r="E566" s="13"/>
      <c r="F566" s="13"/>
      <c r="G566" s="13"/>
      <c r="H566" s="115"/>
      <c r="I566" s="115"/>
      <c r="J566" s="115"/>
      <c r="K566" s="115"/>
      <c r="L566" s="115"/>
      <c r="M566" s="115"/>
      <c r="N566" s="115"/>
      <c r="O566" s="115"/>
      <c r="P566" s="115"/>
      <c r="Q566" s="115"/>
      <c r="R566" s="13"/>
      <c r="S566" s="13"/>
      <c r="T566" s="115"/>
      <c r="U566" s="115"/>
      <c r="V566" s="115"/>
      <c r="W566" s="115"/>
      <c r="X566" s="115"/>
      <c r="Y566" s="115"/>
      <c r="Z566" s="115"/>
      <c r="AA566" s="115"/>
      <c r="AB566" s="115"/>
      <c r="AC566" s="115"/>
      <c r="AD566" s="13"/>
      <c r="AE566" s="13"/>
      <c r="AF566" s="115"/>
      <c r="AG566" s="115"/>
      <c r="AH566" s="115"/>
      <c r="AI566" s="115"/>
      <c r="AJ566" s="115"/>
      <c r="AK566" s="115"/>
    </row>
    <row r="567" spans="1:37" ht="13.5" thickBot="1" x14ac:dyDescent="0.25">
      <c r="A567" s="21" t="e">
        <f>VLOOKUP(B567,'Analyse gebruik'!P$4:P$593,1,FALSE)</f>
        <v>#N/A</v>
      </c>
      <c r="B567" s="1"/>
      <c r="C567" s="13"/>
      <c r="D567" s="13"/>
      <c r="E567" s="13"/>
      <c r="F567" s="13"/>
      <c r="G567" s="13"/>
      <c r="H567" s="115"/>
      <c r="I567" s="115"/>
      <c r="J567" s="115"/>
      <c r="K567" s="115"/>
      <c r="L567" s="115"/>
      <c r="M567" s="115"/>
      <c r="N567" s="115"/>
      <c r="O567" s="115"/>
      <c r="P567" s="115"/>
      <c r="Q567" s="115"/>
      <c r="R567" s="115"/>
      <c r="S567" s="115"/>
      <c r="T567" s="115"/>
      <c r="U567" s="13"/>
      <c r="V567" s="13"/>
      <c r="W567" s="115"/>
      <c r="X567" s="115"/>
      <c r="Y567" s="115"/>
      <c r="Z567" s="115"/>
      <c r="AA567" s="115"/>
      <c r="AB567" s="115"/>
      <c r="AC567" s="115"/>
      <c r="AD567" s="13"/>
      <c r="AE567" s="13"/>
      <c r="AF567" s="115"/>
      <c r="AG567" s="115"/>
      <c r="AH567" s="115"/>
      <c r="AI567" s="115"/>
      <c r="AJ567" s="13"/>
      <c r="AK567" s="13"/>
    </row>
    <row r="568" spans="1:37" ht="13.5" thickBot="1" x14ac:dyDescent="0.25">
      <c r="A568" s="21" t="e">
        <f>VLOOKUP(B568,'Analyse gebruik'!P$4:P$593,1,FALSE)</f>
        <v>#N/A</v>
      </c>
      <c r="B568" s="1"/>
      <c r="C568" s="13"/>
      <c r="D568" s="13"/>
      <c r="E568" s="13"/>
      <c r="F568" s="13"/>
      <c r="G568" s="13"/>
      <c r="H568" s="13"/>
      <c r="I568" s="13"/>
      <c r="J568" s="13"/>
      <c r="K568" s="13"/>
      <c r="L568" s="115"/>
      <c r="M568" s="115"/>
      <c r="N568" s="13"/>
      <c r="O568" s="115"/>
      <c r="P568" s="115"/>
      <c r="Q568" s="13"/>
      <c r="R568" s="13"/>
      <c r="S568" s="13"/>
      <c r="T568" s="13"/>
      <c r="U568" s="13"/>
      <c r="V568" s="13"/>
      <c r="W568" s="13"/>
      <c r="X568" s="13"/>
      <c r="Y568" s="13"/>
      <c r="Z568" s="13"/>
      <c r="AA568" s="115"/>
      <c r="AB568" s="115"/>
      <c r="AC568" s="13"/>
      <c r="AD568" s="13"/>
      <c r="AE568" s="13"/>
      <c r="AF568" s="13"/>
      <c r="AG568" s="115"/>
      <c r="AH568" s="115"/>
      <c r="AI568" s="13"/>
      <c r="AJ568" s="115"/>
      <c r="AK568" s="115"/>
    </row>
    <row r="569" spans="1:37" ht="13.5" thickBot="1" x14ac:dyDescent="0.25">
      <c r="A569" s="21" t="e">
        <f>VLOOKUP(B569,'Analyse gebruik'!P$4:P$593,1,FALSE)</f>
        <v>#N/A</v>
      </c>
      <c r="B569" s="1"/>
      <c r="C569" s="13"/>
      <c r="D569" s="13"/>
      <c r="E569" s="13"/>
      <c r="F569" s="13"/>
      <c r="G569" s="13"/>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c r="AH569" s="115"/>
      <c r="AI569" s="115"/>
      <c r="AJ569" s="13"/>
      <c r="AK569" s="13"/>
    </row>
    <row r="570" spans="1:37" ht="13.5" thickBot="1" x14ac:dyDescent="0.25">
      <c r="A570" s="21" t="e">
        <f>VLOOKUP(B570,'Analyse gebruik'!P$4:P$593,1,FALSE)</f>
        <v>#N/A</v>
      </c>
      <c r="B570" s="1"/>
      <c r="C570" s="13"/>
      <c r="D570" s="13"/>
      <c r="E570" s="13"/>
      <c r="F570" s="13"/>
      <c r="G570" s="13"/>
      <c r="H570" s="13"/>
      <c r="I570" s="13"/>
      <c r="J570" s="13"/>
      <c r="K570" s="13"/>
      <c r="L570" s="13"/>
      <c r="M570" s="13"/>
      <c r="N570" s="13"/>
      <c r="O570" s="13"/>
      <c r="P570" s="13"/>
      <c r="Q570" s="13"/>
      <c r="R570" s="115"/>
      <c r="S570" s="115"/>
      <c r="T570" s="13"/>
      <c r="U570" s="13"/>
      <c r="V570" s="13"/>
      <c r="W570" s="13"/>
      <c r="X570" s="115"/>
      <c r="Y570" s="115"/>
      <c r="Z570" s="13"/>
      <c r="AA570" s="13"/>
      <c r="AB570" s="13"/>
      <c r="AC570" s="13"/>
      <c r="AD570" s="13"/>
      <c r="AE570" s="13"/>
      <c r="AF570" s="13"/>
      <c r="AG570" s="13"/>
      <c r="AH570" s="13"/>
      <c r="AI570" s="13"/>
      <c r="AJ570" s="115"/>
      <c r="AK570" s="115"/>
    </row>
    <row r="571" spans="1:37" ht="13.5" thickBot="1" x14ac:dyDescent="0.25">
      <c r="A571" s="21" t="e">
        <f>VLOOKUP(B571,'Analyse gebruik'!P$4:P$593,1,FALSE)</f>
        <v>#N/A</v>
      </c>
      <c r="B571" s="1"/>
      <c r="C571" s="13"/>
      <c r="D571" s="13"/>
      <c r="E571" s="13"/>
      <c r="F571" s="13"/>
      <c r="G571" s="13"/>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c r="AJ571" s="13"/>
      <c r="AK571" s="13"/>
    </row>
    <row r="572" spans="1:37" ht="13.5" thickBot="1" x14ac:dyDescent="0.25">
      <c r="A572" s="21" t="e">
        <f>VLOOKUP(B572,'Analyse gebruik'!P$4:P$593,1,FALSE)</f>
        <v>#N/A</v>
      </c>
      <c r="B572" s="1"/>
      <c r="C572" s="13"/>
      <c r="D572" s="13"/>
      <c r="E572" s="13"/>
      <c r="F572" s="13"/>
      <c r="G572" s="13"/>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3"/>
      <c r="AE572" s="13"/>
      <c r="AF572" s="115"/>
      <c r="AG572" s="115"/>
      <c r="AH572" s="115"/>
      <c r="AI572" s="115"/>
      <c r="AJ572" s="13"/>
      <c r="AK572" s="13"/>
    </row>
    <row r="573" spans="1:37" ht="13.5" thickBot="1" x14ac:dyDescent="0.25">
      <c r="A573" s="21" t="e">
        <f>VLOOKUP(B573,'Analyse gebruik'!P$4:P$593,1,FALSE)</f>
        <v>#N/A</v>
      </c>
      <c r="B573" s="1"/>
      <c r="C573" s="13"/>
      <c r="D573" s="13"/>
      <c r="E573" s="13"/>
      <c r="F573" s="13"/>
      <c r="G573" s="13"/>
      <c r="H573" s="115"/>
      <c r="I573" s="115"/>
      <c r="J573" s="115"/>
      <c r="K573" s="115"/>
      <c r="L573" s="115"/>
      <c r="M573" s="115"/>
      <c r="N573" s="115"/>
      <c r="O573" s="115"/>
      <c r="P573" s="115"/>
      <c r="Q573" s="115"/>
      <c r="R573" s="115"/>
      <c r="S573" s="115"/>
      <c r="T573" s="115"/>
      <c r="U573" s="115"/>
      <c r="V573" s="115"/>
      <c r="W573" s="115"/>
      <c r="X573" s="13"/>
      <c r="Y573" s="13"/>
      <c r="Z573" s="115"/>
      <c r="AA573" s="115"/>
      <c r="AB573" s="115"/>
      <c r="AC573" s="115"/>
      <c r="AD573" s="115"/>
      <c r="AE573" s="115"/>
      <c r="AF573" s="115"/>
      <c r="AG573" s="115"/>
      <c r="AH573" s="115"/>
      <c r="AI573" s="115"/>
      <c r="AJ573" s="115"/>
      <c r="AK573" s="115"/>
    </row>
    <row r="574" spans="1:37" ht="13.5" thickBot="1" x14ac:dyDescent="0.25">
      <c r="A574" s="21" t="e">
        <f>VLOOKUP(B574,'Analyse gebruik'!P$4:P$593,1,FALSE)</f>
        <v>#N/A</v>
      </c>
      <c r="B574" s="1"/>
      <c r="C574" s="13"/>
      <c r="D574" s="13"/>
      <c r="E574" s="13"/>
      <c r="F574" s="13"/>
      <c r="G574" s="13"/>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3"/>
      <c r="AE574" s="13"/>
      <c r="AF574" s="115"/>
      <c r="AG574" s="13"/>
      <c r="AH574" s="13"/>
      <c r="AI574" s="115"/>
      <c r="AJ574" s="115"/>
      <c r="AK574" s="115"/>
    </row>
    <row r="575" spans="1:37" ht="13.5" thickBot="1" x14ac:dyDescent="0.25">
      <c r="A575" s="21" t="e">
        <f>VLOOKUP(B575,'Analyse gebruik'!P$4:P$593,1,FALSE)</f>
        <v>#N/A</v>
      </c>
      <c r="B575" s="1"/>
      <c r="C575" s="13"/>
      <c r="D575" s="13"/>
      <c r="E575" s="13"/>
      <c r="F575" s="13"/>
      <c r="G575" s="13"/>
      <c r="H575" s="115"/>
      <c r="I575" s="115"/>
      <c r="J575" s="115"/>
      <c r="K575" s="115"/>
      <c r="L575" s="13"/>
      <c r="M575" s="13"/>
      <c r="N575" s="115"/>
      <c r="O575" s="115"/>
      <c r="P575" s="115"/>
      <c r="Q575" s="115"/>
      <c r="R575" s="115"/>
      <c r="S575" s="115"/>
      <c r="T575" s="115"/>
      <c r="U575" s="115"/>
      <c r="V575" s="115"/>
      <c r="W575" s="115"/>
      <c r="X575" s="115"/>
      <c r="Y575" s="115"/>
      <c r="Z575" s="115"/>
      <c r="AA575" s="115"/>
      <c r="AB575" s="115"/>
      <c r="AC575" s="115"/>
      <c r="AD575" s="115"/>
      <c r="AE575" s="115"/>
      <c r="AF575" s="115"/>
      <c r="AG575" s="115"/>
      <c r="AH575" s="115"/>
      <c r="AI575" s="115"/>
      <c r="AJ575" s="115"/>
      <c r="AK575" s="115"/>
    </row>
    <row r="576" spans="1:37" ht="13.5" thickBot="1" x14ac:dyDescent="0.25">
      <c r="A576" s="21" t="e">
        <f>VLOOKUP(B576,'Analyse gebruik'!P$4:P$593,1,FALSE)</f>
        <v>#N/A</v>
      </c>
      <c r="B576" s="1"/>
      <c r="C576" s="13"/>
      <c r="D576" s="13"/>
      <c r="E576" s="13"/>
      <c r="F576" s="13"/>
      <c r="G576" s="13"/>
      <c r="H576" s="115"/>
      <c r="I576" s="115"/>
      <c r="J576" s="115"/>
      <c r="K576" s="115"/>
      <c r="L576" s="115"/>
      <c r="M576" s="115"/>
      <c r="N576" s="115"/>
      <c r="O576" s="115"/>
      <c r="P576" s="115"/>
      <c r="Q576" s="115"/>
      <c r="R576" s="115"/>
      <c r="S576" s="115"/>
      <c r="T576" s="115"/>
      <c r="U576" s="115"/>
      <c r="V576" s="115"/>
      <c r="W576" s="115"/>
      <c r="X576" s="115"/>
      <c r="Y576" s="115"/>
      <c r="Z576" s="115"/>
      <c r="AA576" s="13"/>
      <c r="AB576" s="13"/>
      <c r="AC576" s="115"/>
      <c r="AD576" s="115"/>
      <c r="AE576" s="115"/>
      <c r="AF576" s="115"/>
      <c r="AG576" s="13"/>
      <c r="AH576" s="13"/>
      <c r="AI576" s="115"/>
      <c r="AJ576" s="115"/>
      <c r="AK576" s="115"/>
    </row>
    <row r="577" spans="1:37" ht="13.5" thickBot="1" x14ac:dyDescent="0.25">
      <c r="A577" s="21" t="e">
        <f>VLOOKUP(B577,'Analyse gebruik'!P$4:P$593,1,FALSE)</f>
        <v>#N/A</v>
      </c>
      <c r="B577" s="1"/>
      <c r="C577" s="13"/>
      <c r="D577" s="13"/>
      <c r="E577" s="13"/>
      <c r="F577" s="13"/>
      <c r="G577" s="13"/>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c r="AH577" s="115"/>
      <c r="AI577" s="115"/>
      <c r="AJ577" s="13"/>
      <c r="AK577" s="13"/>
    </row>
    <row r="578" spans="1:37" ht="13.5" thickBot="1" x14ac:dyDescent="0.25">
      <c r="A578" s="21" t="e">
        <f>VLOOKUP(B578,'Analyse gebruik'!P$4:P$593,1,FALSE)</f>
        <v>#N/A</v>
      </c>
      <c r="B578" s="1"/>
      <c r="C578" s="13"/>
      <c r="D578" s="13"/>
      <c r="E578" s="13"/>
      <c r="F578" s="13"/>
      <c r="G578" s="13"/>
      <c r="H578" s="13"/>
      <c r="I578" s="13"/>
      <c r="J578" s="13"/>
      <c r="K578" s="13"/>
      <c r="L578" s="115"/>
      <c r="M578" s="115"/>
      <c r="N578" s="13"/>
      <c r="O578" s="115"/>
      <c r="P578" s="115"/>
      <c r="Q578" s="13"/>
      <c r="R578" s="115"/>
      <c r="S578" s="115"/>
      <c r="T578" s="13"/>
      <c r="U578" s="13"/>
      <c r="V578" s="13"/>
      <c r="W578" s="13"/>
      <c r="X578" s="115"/>
      <c r="Y578" s="115"/>
      <c r="Z578" s="13"/>
      <c r="AA578" s="115"/>
      <c r="AB578" s="115"/>
      <c r="AC578" s="13"/>
      <c r="AD578" s="13"/>
      <c r="AE578" s="13"/>
      <c r="AF578" s="13"/>
      <c r="AG578" s="115"/>
      <c r="AH578" s="115"/>
      <c r="AI578" s="13"/>
      <c r="AJ578" s="115"/>
      <c r="AK578" s="115"/>
    </row>
    <row r="579" spans="1:37" ht="13.5" thickBot="1" x14ac:dyDescent="0.25">
      <c r="A579" s="21" t="e">
        <f>VLOOKUP(B579,'Analyse gebruik'!P$4:P$593,1,FALSE)</f>
        <v>#N/A</v>
      </c>
      <c r="B579" s="1"/>
      <c r="C579" s="13"/>
      <c r="D579" s="13"/>
      <c r="E579" s="13"/>
      <c r="F579" s="13"/>
      <c r="G579" s="13"/>
      <c r="H579" s="13"/>
      <c r="I579" s="13"/>
      <c r="J579" s="13"/>
      <c r="K579" s="13"/>
      <c r="L579" s="115"/>
      <c r="M579" s="115"/>
      <c r="N579" s="13"/>
      <c r="O579" s="115"/>
      <c r="P579" s="115"/>
      <c r="Q579" s="13"/>
      <c r="R579" s="115"/>
      <c r="S579" s="115"/>
      <c r="T579" s="13"/>
      <c r="U579" s="13"/>
      <c r="V579" s="13"/>
      <c r="W579" s="13"/>
      <c r="X579" s="115"/>
      <c r="Y579" s="115"/>
      <c r="Z579" s="13"/>
      <c r="AA579" s="115"/>
      <c r="AB579" s="115"/>
      <c r="AC579" s="13"/>
      <c r="AD579" s="13"/>
      <c r="AE579" s="13"/>
      <c r="AF579" s="13"/>
      <c r="AG579" s="115"/>
      <c r="AH579" s="115"/>
      <c r="AI579" s="13"/>
      <c r="AJ579" s="115"/>
      <c r="AK579" s="115"/>
    </row>
    <row r="580" spans="1:37" ht="13.5" thickBot="1" x14ac:dyDescent="0.25">
      <c r="A580" s="21" t="e">
        <f>VLOOKUP(B580,'Analyse gebruik'!P$4:P$593,1,FALSE)</f>
        <v>#N/A</v>
      </c>
      <c r="B580" s="1"/>
      <c r="C580" s="13"/>
      <c r="D580" s="13"/>
      <c r="E580" s="13"/>
      <c r="F580" s="13"/>
      <c r="G580" s="13"/>
      <c r="H580" s="115"/>
      <c r="I580" s="115"/>
      <c r="J580" s="115"/>
      <c r="K580" s="115"/>
      <c r="L580" s="115"/>
      <c r="M580" s="115"/>
      <c r="N580" s="115"/>
      <c r="O580" s="115"/>
      <c r="P580" s="115"/>
      <c r="Q580" s="115"/>
      <c r="R580" s="13"/>
      <c r="S580" s="13"/>
      <c r="T580" s="115"/>
      <c r="U580" s="115"/>
      <c r="V580" s="115"/>
      <c r="W580" s="115"/>
      <c r="X580" s="115"/>
      <c r="Y580" s="115"/>
      <c r="Z580" s="115"/>
      <c r="AA580" s="115"/>
      <c r="AB580" s="115"/>
      <c r="AC580" s="115"/>
      <c r="AD580" s="115"/>
      <c r="AE580" s="115"/>
      <c r="AF580" s="115"/>
      <c r="AG580" s="115"/>
      <c r="AH580" s="115"/>
      <c r="AI580" s="115"/>
      <c r="AJ580" s="115"/>
      <c r="AK580" s="115"/>
    </row>
    <row r="581" spans="1:37" ht="13.5" thickBot="1" x14ac:dyDescent="0.25">
      <c r="A581" s="21" t="e">
        <f>VLOOKUP(B581,'Analyse gebruik'!P$4:P$593,1,FALSE)</f>
        <v>#N/A</v>
      </c>
      <c r="B581" s="1"/>
      <c r="C581" s="13"/>
      <c r="D581" s="13"/>
      <c r="E581" s="13"/>
      <c r="F581" s="13"/>
      <c r="G581" s="13"/>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c r="AH581" s="115"/>
      <c r="AI581" s="115"/>
      <c r="AJ581" s="115"/>
      <c r="AK581" s="115"/>
    </row>
    <row r="582" spans="1:37" ht="13.5" thickBot="1" x14ac:dyDescent="0.25">
      <c r="A582" s="21" t="e">
        <f>VLOOKUP(B582,'Analyse gebruik'!P$4:P$593,1,FALSE)</f>
        <v>#N/A</v>
      </c>
      <c r="B582" s="1"/>
      <c r="C582" s="13"/>
      <c r="D582" s="13"/>
      <c r="E582" s="13"/>
      <c r="F582" s="13"/>
      <c r="G582" s="13"/>
      <c r="H582" s="115"/>
      <c r="I582" s="115"/>
      <c r="J582" s="115"/>
      <c r="K582" s="115"/>
      <c r="L582" s="13"/>
      <c r="M582" s="13"/>
      <c r="N582" s="115"/>
      <c r="O582" s="115"/>
      <c r="P582" s="115"/>
      <c r="Q582" s="115"/>
      <c r="R582" s="115"/>
      <c r="S582" s="115"/>
      <c r="T582" s="115"/>
      <c r="U582" s="115"/>
      <c r="V582" s="115"/>
      <c r="W582" s="115"/>
      <c r="X582" s="13"/>
      <c r="Y582" s="13"/>
      <c r="Z582" s="115"/>
      <c r="AA582" s="13"/>
      <c r="AB582" s="13"/>
      <c r="AC582" s="115"/>
      <c r="AD582" s="115"/>
      <c r="AE582" s="115"/>
      <c r="AF582" s="115"/>
      <c r="AG582" s="115"/>
      <c r="AH582" s="115"/>
      <c r="AI582" s="115"/>
      <c r="AJ582" s="13"/>
      <c r="AK582" s="13"/>
    </row>
    <row r="583" spans="1:37" ht="13.5" thickBot="1" x14ac:dyDescent="0.25">
      <c r="A583" s="21" t="e">
        <f>VLOOKUP(B583,'Analyse gebruik'!P$4:P$593,1,FALSE)</f>
        <v>#N/A</v>
      </c>
      <c r="B583" s="1"/>
      <c r="C583" s="13"/>
      <c r="D583" s="13"/>
      <c r="E583" s="13"/>
      <c r="F583" s="13"/>
      <c r="G583" s="13"/>
      <c r="H583" s="115"/>
      <c r="I583" s="115"/>
      <c r="J583" s="115"/>
      <c r="K583" s="115"/>
      <c r="L583" s="115"/>
      <c r="M583" s="115"/>
      <c r="N583" s="115"/>
      <c r="O583" s="115"/>
      <c r="P583" s="115"/>
      <c r="Q583" s="115"/>
      <c r="R583" s="13"/>
      <c r="S583" s="13"/>
      <c r="T583" s="115"/>
      <c r="U583" s="13"/>
      <c r="V583" s="13"/>
      <c r="W583" s="115"/>
      <c r="X583" s="13"/>
      <c r="Y583" s="13"/>
      <c r="Z583" s="115"/>
      <c r="AA583" s="115"/>
      <c r="AB583" s="115"/>
      <c r="AC583" s="115"/>
      <c r="AD583" s="13"/>
      <c r="AE583" s="13"/>
      <c r="AF583" s="115"/>
      <c r="AG583" s="13"/>
      <c r="AH583" s="13"/>
      <c r="AI583" s="115"/>
      <c r="AJ583" s="115"/>
      <c r="AK583" s="115"/>
    </row>
    <row r="584" spans="1:37" ht="13.5" thickBot="1" x14ac:dyDescent="0.25">
      <c r="A584" s="21" t="e">
        <f>VLOOKUP(B584,'Analyse gebruik'!P$4:P$593,1,FALSE)</f>
        <v>#N/A</v>
      </c>
      <c r="B584" s="1"/>
      <c r="C584" s="13"/>
      <c r="D584" s="13"/>
      <c r="E584" s="13"/>
      <c r="F584" s="13"/>
      <c r="G584" s="13"/>
      <c r="H584" s="115"/>
      <c r="I584" s="115"/>
      <c r="J584" s="115"/>
      <c r="K584" s="115"/>
      <c r="L584" s="115"/>
      <c r="M584" s="115"/>
      <c r="N584" s="115"/>
      <c r="O584" s="115"/>
      <c r="P584" s="115"/>
      <c r="Q584" s="115"/>
      <c r="R584" s="115"/>
      <c r="S584" s="115"/>
      <c r="T584" s="115"/>
      <c r="U584" s="115"/>
      <c r="V584" s="115"/>
      <c r="W584" s="115"/>
      <c r="X584" s="13"/>
      <c r="Y584" s="13"/>
      <c r="Z584" s="115"/>
      <c r="AA584" s="115"/>
      <c r="AB584" s="115"/>
      <c r="AC584" s="115"/>
      <c r="AD584" s="115"/>
      <c r="AE584" s="115"/>
      <c r="AF584" s="115"/>
      <c r="AG584" s="13"/>
      <c r="AH584" s="13"/>
      <c r="AI584" s="115"/>
      <c r="AJ584" s="13"/>
      <c r="AK584" s="13"/>
    </row>
    <row r="585" spans="1:37" ht="13.5" thickBot="1" x14ac:dyDescent="0.25">
      <c r="A585" s="21" t="e">
        <f>VLOOKUP(B585,'Analyse gebruik'!P$4:P$593,1,FALSE)</f>
        <v>#N/A</v>
      </c>
      <c r="B585" s="1"/>
      <c r="C585" s="13"/>
      <c r="D585" s="13"/>
      <c r="E585" s="13"/>
      <c r="F585" s="13"/>
      <c r="G585" s="13"/>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3"/>
      <c r="AE585" s="13"/>
      <c r="AF585" s="115"/>
      <c r="AG585" s="115"/>
      <c r="AH585" s="115"/>
      <c r="AI585" s="115"/>
      <c r="AJ585" s="13"/>
      <c r="AK585" s="13"/>
    </row>
    <row r="586" spans="1:37" ht="13.5" thickBot="1" x14ac:dyDescent="0.25">
      <c r="A586" s="21" t="e">
        <f>VLOOKUP(B586,'Analyse gebruik'!P$4:P$593,1,FALSE)</f>
        <v>#N/A</v>
      </c>
      <c r="B586" s="1"/>
      <c r="C586" s="13"/>
      <c r="D586" s="13"/>
      <c r="E586" s="13"/>
      <c r="F586" s="13"/>
      <c r="G586" s="13"/>
      <c r="H586" s="115"/>
      <c r="I586" s="115"/>
      <c r="J586" s="115"/>
      <c r="K586" s="115"/>
      <c r="L586" s="13"/>
      <c r="M586" s="13"/>
      <c r="N586" s="115"/>
      <c r="O586" s="13"/>
      <c r="P586" s="13"/>
      <c r="Q586" s="115"/>
      <c r="R586" s="115"/>
      <c r="S586" s="115"/>
      <c r="T586" s="115"/>
      <c r="U586" s="115"/>
      <c r="V586" s="115"/>
      <c r="W586" s="115"/>
      <c r="X586" s="115"/>
      <c r="Y586" s="115"/>
      <c r="Z586" s="115"/>
      <c r="AA586" s="115"/>
      <c r="AB586" s="115"/>
      <c r="AC586" s="115"/>
      <c r="AD586" s="115"/>
      <c r="AE586" s="115"/>
      <c r="AF586" s="115"/>
      <c r="AG586" s="115"/>
      <c r="AH586" s="115"/>
      <c r="AI586" s="115"/>
      <c r="AJ586" s="115"/>
      <c r="AK586" s="115"/>
    </row>
    <row r="587" spans="1:37" ht="13.5" thickBot="1" x14ac:dyDescent="0.25">
      <c r="A587" s="21" t="e">
        <f>VLOOKUP(B587,'Analyse gebruik'!P$4:P$593,1,FALSE)</f>
        <v>#N/A</v>
      </c>
      <c r="B587" s="1"/>
      <c r="C587" s="13"/>
      <c r="D587" s="13"/>
      <c r="E587" s="13"/>
      <c r="F587" s="13"/>
      <c r="G587" s="13"/>
      <c r="H587" s="115"/>
      <c r="I587" s="115"/>
      <c r="J587" s="115"/>
      <c r="K587" s="115"/>
      <c r="L587" s="115"/>
      <c r="M587" s="115"/>
      <c r="N587" s="115"/>
      <c r="O587" s="115"/>
      <c r="P587" s="115"/>
      <c r="Q587" s="115"/>
      <c r="R587" s="115"/>
      <c r="S587" s="115"/>
      <c r="T587" s="115"/>
      <c r="U587" s="115"/>
      <c r="V587" s="115"/>
      <c r="W587" s="115"/>
      <c r="X587" s="13"/>
      <c r="Y587" s="13"/>
      <c r="Z587" s="115"/>
      <c r="AA587" s="115"/>
      <c r="AB587" s="115"/>
      <c r="AC587" s="115"/>
      <c r="AD587" s="13"/>
      <c r="AE587" s="13"/>
      <c r="AF587" s="115"/>
      <c r="AG587" s="13"/>
      <c r="AH587" s="13"/>
      <c r="AI587" s="115"/>
      <c r="AJ587" s="115"/>
      <c r="AK587" s="115"/>
    </row>
    <row r="588" spans="1:37" ht="13.5" thickBot="1" x14ac:dyDescent="0.25">
      <c r="A588" s="21" t="e">
        <f>VLOOKUP(B588,'Analyse gebruik'!P$4:P$593,1,FALSE)</f>
        <v>#N/A</v>
      </c>
      <c r="B588" s="1"/>
      <c r="C588" s="13"/>
      <c r="D588" s="13"/>
      <c r="E588" s="13"/>
      <c r="F588" s="13"/>
      <c r="G588" s="13"/>
      <c r="H588" s="115"/>
      <c r="I588" s="115"/>
      <c r="J588" s="115"/>
      <c r="K588" s="115"/>
      <c r="L588" s="13"/>
      <c r="M588" s="13"/>
      <c r="N588" s="115"/>
      <c r="O588" s="13"/>
      <c r="P588" s="13"/>
      <c r="Q588" s="115"/>
      <c r="R588" s="13"/>
      <c r="S588" s="13"/>
      <c r="T588" s="115"/>
      <c r="U588" s="13"/>
      <c r="V588" s="13"/>
      <c r="W588" s="115"/>
      <c r="X588" s="13"/>
      <c r="Y588" s="13"/>
      <c r="Z588" s="115"/>
      <c r="AA588" s="115"/>
      <c r="AB588" s="115"/>
      <c r="AC588" s="115"/>
      <c r="AD588" s="13"/>
      <c r="AE588" s="13"/>
      <c r="AF588" s="115"/>
      <c r="AG588" s="13"/>
      <c r="AH588" s="13"/>
      <c r="AI588" s="115"/>
      <c r="AJ588" s="13"/>
      <c r="AK588" s="13"/>
    </row>
    <row r="589" spans="1:37" ht="13.5" thickBot="1" x14ac:dyDescent="0.25">
      <c r="A589" s="21" t="e">
        <f>VLOOKUP(B589,'Analyse gebruik'!P$4:P$593,1,FALSE)</f>
        <v>#N/A</v>
      </c>
      <c r="B589" s="1"/>
      <c r="C589" s="13"/>
      <c r="D589" s="13"/>
      <c r="E589" s="13"/>
      <c r="F589" s="13"/>
      <c r="G589" s="13"/>
      <c r="H589" s="13"/>
      <c r="I589" s="13"/>
      <c r="J589" s="13"/>
      <c r="K589" s="13"/>
      <c r="L589" s="13"/>
      <c r="M589" s="13"/>
      <c r="N589" s="13"/>
      <c r="O589" s="115"/>
      <c r="P589" s="115"/>
      <c r="Q589" s="13"/>
      <c r="R589" s="13"/>
      <c r="S589" s="13"/>
      <c r="T589" s="13"/>
      <c r="U589" s="13"/>
      <c r="V589" s="13"/>
      <c r="W589" s="13"/>
      <c r="X589" s="13"/>
      <c r="Y589" s="13"/>
      <c r="Z589" s="13"/>
      <c r="AA589" s="115"/>
      <c r="AB589" s="115"/>
      <c r="AC589" s="13"/>
      <c r="AD589" s="13"/>
      <c r="AE589" s="13"/>
      <c r="AF589" s="13"/>
      <c r="AG589" s="115"/>
      <c r="AH589" s="115"/>
      <c r="AI589" s="13"/>
      <c r="AJ589" s="115"/>
      <c r="AK589" s="115"/>
    </row>
    <row r="590" spans="1:37" ht="13.5" thickBot="1" x14ac:dyDescent="0.25">
      <c r="A590" s="21" t="e">
        <f>VLOOKUP(B590,'Analyse gebruik'!P$4:P$593,1,FALSE)</f>
        <v>#N/A</v>
      </c>
      <c r="B590" s="1"/>
      <c r="C590" s="13"/>
      <c r="D590" s="13"/>
      <c r="E590" s="13"/>
      <c r="F590" s="13"/>
      <c r="G590" s="13"/>
      <c r="H590" s="115"/>
      <c r="I590" s="115"/>
      <c r="J590" s="115"/>
      <c r="K590" s="115"/>
      <c r="L590" s="115"/>
      <c r="M590" s="115"/>
      <c r="N590" s="115"/>
      <c r="O590" s="115"/>
      <c r="P590" s="115"/>
      <c r="Q590" s="115"/>
      <c r="R590" s="115"/>
      <c r="S590" s="115"/>
      <c r="T590" s="115"/>
      <c r="U590" s="13"/>
      <c r="V590" s="13"/>
      <c r="W590" s="115"/>
      <c r="X590" s="115"/>
      <c r="Y590" s="115"/>
      <c r="Z590" s="115"/>
      <c r="AA590" s="115"/>
      <c r="AB590" s="115"/>
      <c r="AC590" s="115"/>
      <c r="AD590" s="13"/>
      <c r="AE590" s="13"/>
      <c r="AF590" s="115"/>
      <c r="AG590" s="115"/>
      <c r="AH590" s="115"/>
      <c r="AI590" s="115"/>
      <c r="AJ590" s="115"/>
      <c r="AK590" s="115"/>
    </row>
    <row r="591" spans="1:37" ht="13.5" thickBot="1" x14ac:dyDescent="0.25">
      <c r="A591" s="21" t="e">
        <f>VLOOKUP(B591,'Analyse gebruik'!P$4:P$593,1,FALSE)</f>
        <v>#N/A</v>
      </c>
      <c r="B591" s="1"/>
      <c r="C591" s="13"/>
      <c r="D591" s="13"/>
      <c r="E591" s="13"/>
      <c r="F591" s="13"/>
      <c r="G591" s="13"/>
      <c r="H591" s="115"/>
      <c r="I591" s="115"/>
      <c r="J591" s="115"/>
      <c r="K591" s="115"/>
      <c r="L591" s="115"/>
      <c r="M591" s="115"/>
      <c r="N591" s="115"/>
      <c r="O591" s="115"/>
      <c r="P591" s="115"/>
      <c r="Q591" s="115"/>
      <c r="R591" s="115"/>
      <c r="S591" s="115"/>
      <c r="T591" s="115"/>
      <c r="U591" s="115"/>
      <c r="V591" s="115"/>
      <c r="W591" s="115"/>
      <c r="X591" s="13"/>
      <c r="Y591" s="13"/>
      <c r="Z591" s="115"/>
      <c r="AA591" s="115"/>
      <c r="AB591" s="115"/>
      <c r="AC591" s="115"/>
      <c r="AD591" s="115"/>
      <c r="AE591" s="115"/>
      <c r="AF591" s="115"/>
      <c r="AG591" s="115"/>
      <c r="AH591" s="115"/>
      <c r="AI591" s="115"/>
      <c r="AJ591" s="115"/>
      <c r="AK591" s="115"/>
    </row>
    <row r="592" spans="1:37" ht="13.5" thickBot="1" x14ac:dyDescent="0.25">
      <c r="A592" s="21" t="e">
        <f>VLOOKUP(B592,'Analyse gebruik'!P$4:P$593,1,FALSE)</f>
        <v>#N/A</v>
      </c>
      <c r="B592" s="1"/>
      <c r="C592" s="13"/>
      <c r="D592" s="13"/>
      <c r="E592" s="13"/>
      <c r="F592" s="13"/>
      <c r="G592" s="13"/>
      <c r="H592" s="13"/>
      <c r="I592" s="13"/>
      <c r="J592" s="13"/>
      <c r="K592" s="13"/>
      <c r="L592" s="115"/>
      <c r="M592" s="115"/>
      <c r="N592" s="13"/>
      <c r="O592" s="115"/>
      <c r="P592" s="115"/>
      <c r="Q592" s="13"/>
      <c r="R592" s="115"/>
      <c r="S592" s="115"/>
      <c r="T592" s="13"/>
      <c r="U592" s="115"/>
      <c r="V592" s="115"/>
      <c r="W592" s="13"/>
      <c r="X592" s="115"/>
      <c r="Y592" s="115"/>
      <c r="Z592" s="13"/>
      <c r="AA592" s="115"/>
      <c r="AB592" s="115"/>
      <c r="AC592" s="13"/>
      <c r="AD592" s="13"/>
      <c r="AE592" s="13"/>
      <c r="AF592" s="13"/>
      <c r="AG592" s="115"/>
      <c r="AH592" s="115"/>
      <c r="AI592" s="13"/>
      <c r="AJ592" s="115"/>
      <c r="AK592" s="115"/>
    </row>
    <row r="593" spans="1:37" ht="13.5" thickBot="1" x14ac:dyDescent="0.25">
      <c r="A593" s="21" t="e">
        <f>VLOOKUP(B593,'Analyse gebruik'!P$4:P$593,1,FALSE)</f>
        <v>#N/A</v>
      </c>
      <c r="B593" s="1"/>
      <c r="C593" s="13"/>
      <c r="D593" s="13"/>
      <c r="E593" s="13"/>
      <c r="F593" s="13"/>
      <c r="G593" s="13"/>
      <c r="H593" s="13"/>
      <c r="I593" s="13"/>
      <c r="J593" s="13"/>
      <c r="K593" s="13"/>
      <c r="L593" s="115"/>
      <c r="M593" s="115"/>
      <c r="N593" s="13"/>
      <c r="O593" s="115"/>
      <c r="P593" s="115"/>
      <c r="Q593" s="13"/>
      <c r="R593" s="13"/>
      <c r="S593" s="13"/>
      <c r="T593" s="13"/>
      <c r="U593" s="13"/>
      <c r="V593" s="13"/>
      <c r="W593" s="13"/>
      <c r="X593" s="13"/>
      <c r="Y593" s="13"/>
      <c r="Z593" s="13"/>
      <c r="AA593" s="115"/>
      <c r="AB593" s="115"/>
      <c r="AC593" s="13"/>
      <c r="AD593" s="13"/>
      <c r="AE593" s="13"/>
      <c r="AF593" s="13"/>
      <c r="AG593" s="115"/>
      <c r="AH593" s="115"/>
      <c r="AI593" s="13"/>
      <c r="AJ593" s="115"/>
      <c r="AK593" s="115"/>
    </row>
    <row r="594" spans="1:37" ht="13.5" thickBot="1" x14ac:dyDescent="0.25">
      <c r="A594" s="21" t="e">
        <f>VLOOKUP(B594,'Analyse gebruik'!P$4:P$593,1,FALSE)</f>
        <v>#N/A</v>
      </c>
      <c r="B594" s="1"/>
      <c r="C594" s="13"/>
      <c r="D594" s="13"/>
      <c r="E594" s="13"/>
      <c r="F594" s="13"/>
      <c r="G594" s="13"/>
      <c r="H594" s="115"/>
      <c r="I594" s="115"/>
      <c r="J594" s="115"/>
      <c r="K594" s="115"/>
      <c r="L594" s="115"/>
      <c r="M594" s="115"/>
      <c r="N594" s="115"/>
      <c r="O594" s="115"/>
      <c r="P594" s="115"/>
      <c r="Q594" s="115"/>
      <c r="R594" s="115"/>
      <c r="S594" s="115"/>
      <c r="T594" s="115"/>
      <c r="U594" s="115"/>
      <c r="V594" s="115"/>
      <c r="W594" s="115"/>
      <c r="X594" s="115"/>
      <c r="Y594" s="115"/>
      <c r="Z594" s="115"/>
      <c r="AA594" s="13"/>
      <c r="AB594" s="13"/>
      <c r="AC594" s="115"/>
      <c r="AD594" s="13"/>
      <c r="AE594" s="13"/>
      <c r="AF594" s="115"/>
      <c r="AG594" s="115"/>
      <c r="AH594" s="115"/>
      <c r="AI594" s="115"/>
      <c r="AJ594" s="115"/>
      <c r="AK594" s="115"/>
    </row>
    <row r="595" spans="1:37" ht="13.5" thickBot="1" x14ac:dyDescent="0.25">
      <c r="A595" s="21" t="e">
        <f>VLOOKUP(B595,'Analyse gebruik'!P$4:P$593,1,FALSE)</f>
        <v>#N/A</v>
      </c>
      <c r="B595" s="1"/>
      <c r="C595" s="13"/>
      <c r="D595" s="13"/>
      <c r="E595" s="13"/>
      <c r="F595" s="13"/>
      <c r="G595" s="13"/>
      <c r="H595" s="115"/>
      <c r="I595" s="115"/>
      <c r="J595" s="115"/>
      <c r="K595" s="115"/>
      <c r="L595" s="115"/>
      <c r="M595" s="115"/>
      <c r="N595" s="115"/>
      <c r="O595" s="115"/>
      <c r="P595" s="115"/>
      <c r="Q595" s="115"/>
      <c r="R595" s="13"/>
      <c r="S595" s="13"/>
      <c r="T595" s="115"/>
      <c r="U595" s="115"/>
      <c r="V595" s="115"/>
      <c r="W595" s="115"/>
      <c r="X595" s="115"/>
      <c r="Y595" s="115"/>
      <c r="Z595" s="115"/>
      <c r="AA595" s="115"/>
      <c r="AB595" s="115"/>
      <c r="AC595" s="115"/>
      <c r="AD595" s="13"/>
      <c r="AE595" s="13"/>
      <c r="AF595" s="115"/>
      <c r="AG595" s="115"/>
      <c r="AH595" s="115"/>
      <c r="AI595" s="115"/>
      <c r="AJ595" s="13"/>
      <c r="AK595" s="13"/>
    </row>
    <row r="596" spans="1:37" ht="13.5" thickBot="1" x14ac:dyDescent="0.25">
      <c r="A596" s="21" t="e">
        <f>VLOOKUP(B596,'Analyse gebruik'!P$4:P$593,1,FALSE)</f>
        <v>#N/A</v>
      </c>
      <c r="B596" s="1"/>
      <c r="C596" s="13"/>
      <c r="D596" s="13"/>
      <c r="E596" s="13"/>
      <c r="F596" s="13"/>
      <c r="G596" s="13"/>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3"/>
      <c r="AE596" s="13"/>
      <c r="AF596" s="115"/>
      <c r="AG596" s="115"/>
      <c r="AH596" s="115"/>
      <c r="AI596" s="115"/>
      <c r="AJ596" s="115"/>
      <c r="AK596" s="115"/>
    </row>
    <row r="597" spans="1:37" ht="13.5" thickBot="1" x14ac:dyDescent="0.25">
      <c r="A597" s="21" t="e">
        <f>VLOOKUP(B597,'Analyse gebruik'!P$4:P$593,1,FALSE)</f>
        <v>#N/A</v>
      </c>
      <c r="B597" s="1"/>
      <c r="C597" s="13"/>
      <c r="D597" s="13"/>
      <c r="E597" s="13"/>
      <c r="F597" s="13"/>
      <c r="G597" s="13"/>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3"/>
      <c r="AE597" s="13"/>
      <c r="AF597" s="115"/>
      <c r="AG597" s="13"/>
      <c r="AH597" s="13"/>
      <c r="AI597" s="115"/>
      <c r="AJ597" s="115"/>
      <c r="AK597" s="115"/>
    </row>
    <row r="598" spans="1:37" ht="13.5" thickBot="1" x14ac:dyDescent="0.25">
      <c r="A598" s="21" t="e">
        <f>VLOOKUP(B598,'Analyse gebruik'!P$4:P$593,1,FALSE)</f>
        <v>#N/A</v>
      </c>
      <c r="B598" s="1"/>
      <c r="C598" s="13"/>
      <c r="D598" s="13"/>
      <c r="E598" s="13"/>
      <c r="F598" s="13"/>
      <c r="G598" s="13"/>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3"/>
      <c r="AE598" s="13"/>
      <c r="AF598" s="115"/>
      <c r="AG598" s="115"/>
      <c r="AH598" s="115"/>
      <c r="AI598" s="115"/>
      <c r="AJ598" s="13"/>
      <c r="AK598" s="13"/>
    </row>
    <row r="599" spans="1:37" ht="13.5" thickBot="1" x14ac:dyDescent="0.25">
      <c r="A599" s="21" t="e">
        <f>VLOOKUP(B599,'Analyse gebruik'!P$4:P$593,1,FALSE)</f>
        <v>#N/A</v>
      </c>
      <c r="B599" s="1"/>
      <c r="C599" s="13"/>
      <c r="D599" s="13"/>
      <c r="E599" s="13"/>
      <c r="F599" s="13"/>
      <c r="G599" s="13"/>
      <c r="H599" s="115"/>
      <c r="I599" s="115"/>
      <c r="J599" s="115"/>
      <c r="K599" s="115"/>
      <c r="L599" s="115"/>
      <c r="M599" s="115"/>
      <c r="N599" s="115"/>
      <c r="O599" s="13"/>
      <c r="P599" s="13"/>
      <c r="Q599" s="115"/>
      <c r="R599" s="115"/>
      <c r="S599" s="115"/>
      <c r="T599" s="115"/>
      <c r="U599" s="115"/>
      <c r="V599" s="115"/>
      <c r="W599" s="115"/>
      <c r="X599" s="115"/>
      <c r="Y599" s="115"/>
      <c r="Z599" s="115"/>
      <c r="AA599" s="115"/>
      <c r="AB599" s="115"/>
      <c r="AC599" s="115"/>
      <c r="AD599" s="13"/>
      <c r="AE599" s="13"/>
      <c r="AF599" s="115"/>
      <c r="AG599" s="115"/>
      <c r="AH599" s="115"/>
      <c r="AI599" s="115"/>
      <c r="AJ599" s="115"/>
      <c r="AK599" s="115"/>
    </row>
    <row r="600" spans="1:37" ht="13.5" thickBot="1" x14ac:dyDescent="0.25">
      <c r="A600" s="21" t="e">
        <f>VLOOKUP(B600,'Analyse gebruik'!P$4:P$593,1,FALSE)</f>
        <v>#N/A</v>
      </c>
      <c r="B600" s="1"/>
      <c r="C600" s="13"/>
      <c r="D600" s="13"/>
      <c r="E600" s="13"/>
      <c r="F600" s="13"/>
      <c r="G600" s="13"/>
      <c r="H600" s="115"/>
      <c r="I600" s="115"/>
      <c r="J600" s="115"/>
      <c r="K600" s="115"/>
      <c r="L600" s="115"/>
      <c r="M600" s="115"/>
      <c r="N600" s="115"/>
      <c r="O600" s="115"/>
      <c r="P600" s="115"/>
      <c r="Q600" s="115"/>
      <c r="R600" s="115"/>
      <c r="S600" s="115"/>
      <c r="T600" s="115"/>
      <c r="U600" s="115"/>
      <c r="V600" s="115"/>
      <c r="W600" s="115"/>
      <c r="X600" s="115"/>
      <c r="Y600" s="115"/>
      <c r="Z600" s="115"/>
      <c r="AA600" s="115"/>
      <c r="AB600" s="115"/>
      <c r="AC600" s="115"/>
      <c r="AD600" s="115"/>
      <c r="AE600" s="115"/>
      <c r="AF600" s="115"/>
      <c r="AG600" s="13"/>
      <c r="AH600" s="13"/>
      <c r="AI600" s="115"/>
      <c r="AJ600" s="115"/>
      <c r="AK600" s="115"/>
    </row>
    <row r="601" spans="1:37" ht="13.5" thickBot="1" x14ac:dyDescent="0.25">
      <c r="A601" s="21" t="e">
        <f>VLOOKUP(B601,'Analyse gebruik'!P$4:P$593,1,FALSE)</f>
        <v>#N/A</v>
      </c>
      <c r="B601" s="1"/>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row>
    <row r="602" spans="1:37" ht="13.5" thickBot="1" x14ac:dyDescent="0.25">
      <c r="A602" s="21" t="e">
        <f>VLOOKUP(B602,'Analyse gebruik'!P$4:P$593,1,FALSE)</f>
        <v>#N/A</v>
      </c>
      <c r="B602" s="1"/>
      <c r="C602" s="13"/>
      <c r="D602" s="13"/>
      <c r="E602" s="13"/>
      <c r="F602" s="13"/>
      <c r="G602" s="13"/>
      <c r="H602" s="115"/>
      <c r="I602" s="115"/>
      <c r="J602" s="115"/>
      <c r="K602" s="115"/>
      <c r="L602" s="115"/>
      <c r="M602" s="115"/>
      <c r="N602" s="115"/>
      <c r="O602" s="13"/>
      <c r="P602" s="13"/>
      <c r="Q602" s="115"/>
      <c r="R602" s="115"/>
      <c r="S602" s="115"/>
      <c r="T602" s="115"/>
      <c r="U602" s="115"/>
      <c r="V602" s="115"/>
      <c r="W602" s="115"/>
      <c r="X602" s="13"/>
      <c r="Y602" s="13"/>
      <c r="Z602" s="115"/>
      <c r="AA602" s="115"/>
      <c r="AB602" s="115"/>
      <c r="AC602" s="115"/>
      <c r="AD602" s="13"/>
      <c r="AE602" s="13"/>
      <c r="AF602" s="115"/>
      <c r="AG602" s="115"/>
      <c r="AH602" s="115"/>
      <c r="AI602" s="115"/>
      <c r="AJ602" s="115"/>
      <c r="AK602" s="115"/>
    </row>
    <row r="603" spans="1:37" ht="13.5" thickBot="1" x14ac:dyDescent="0.25">
      <c r="A603" s="21" t="e">
        <f>VLOOKUP(B603,'Analyse gebruik'!P$4:P$593,1,FALSE)</f>
        <v>#N/A</v>
      </c>
      <c r="B603" s="1"/>
      <c r="C603" s="13"/>
      <c r="D603" s="13"/>
      <c r="E603" s="13"/>
      <c r="F603" s="13"/>
      <c r="G603" s="13"/>
      <c r="H603" s="115"/>
      <c r="I603" s="115"/>
      <c r="J603" s="115"/>
      <c r="K603" s="115"/>
      <c r="L603" s="115"/>
      <c r="M603" s="115"/>
      <c r="N603" s="115"/>
      <c r="O603" s="115"/>
      <c r="P603" s="115"/>
      <c r="Q603" s="115"/>
      <c r="R603" s="115"/>
      <c r="S603" s="115"/>
      <c r="T603" s="115"/>
      <c r="U603" s="115"/>
      <c r="V603" s="115"/>
      <c r="W603" s="115"/>
      <c r="X603" s="115"/>
      <c r="Y603" s="115"/>
      <c r="Z603" s="115"/>
      <c r="AA603" s="115"/>
      <c r="AB603" s="115"/>
      <c r="AC603" s="115"/>
      <c r="AD603" s="13"/>
      <c r="AE603" s="13"/>
      <c r="AF603" s="115"/>
      <c r="AG603" s="115"/>
      <c r="AH603" s="115"/>
      <c r="AI603" s="115"/>
      <c r="AJ603" s="13"/>
      <c r="AK603" s="13"/>
    </row>
    <row r="604" spans="1:37" ht="13.5" thickBot="1" x14ac:dyDescent="0.25">
      <c r="A604" s="21" t="e">
        <f>VLOOKUP(B604,'Analyse gebruik'!P$4:P$593,1,FALSE)</f>
        <v>#N/A</v>
      </c>
      <c r="B604" s="1"/>
      <c r="C604" s="13"/>
      <c r="D604" s="13"/>
      <c r="E604" s="13"/>
      <c r="F604" s="13"/>
      <c r="G604" s="13"/>
      <c r="H604" s="115"/>
      <c r="I604" s="115"/>
      <c r="J604" s="115"/>
      <c r="K604" s="115"/>
      <c r="L604" s="115"/>
      <c r="M604" s="115"/>
      <c r="N604" s="115"/>
      <c r="O604" s="115"/>
      <c r="P604" s="115"/>
      <c r="Q604" s="115"/>
      <c r="R604" s="115"/>
      <c r="S604" s="115"/>
      <c r="T604" s="115"/>
      <c r="U604" s="115"/>
      <c r="V604" s="115"/>
      <c r="W604" s="115"/>
      <c r="X604" s="115"/>
      <c r="Y604" s="115"/>
      <c r="Z604" s="115"/>
      <c r="AA604" s="115"/>
      <c r="AB604" s="115"/>
      <c r="AC604" s="115"/>
      <c r="AD604" s="13"/>
      <c r="AE604" s="13"/>
      <c r="AF604" s="115"/>
      <c r="AG604" s="115"/>
      <c r="AH604" s="115"/>
      <c r="AI604" s="115"/>
      <c r="AJ604" s="115"/>
      <c r="AK604" s="115"/>
    </row>
    <row r="605" spans="1:37" ht="13.5" thickBot="1" x14ac:dyDescent="0.25">
      <c r="A605" s="21" t="e">
        <f>VLOOKUP(B605,'Analyse gebruik'!P$4:P$593,1,FALSE)</f>
        <v>#N/A</v>
      </c>
      <c r="B605" s="1"/>
      <c r="C605" s="13"/>
      <c r="D605" s="13"/>
      <c r="E605" s="13"/>
      <c r="F605" s="13"/>
      <c r="G605" s="13"/>
      <c r="H605" s="115"/>
      <c r="I605" s="115"/>
      <c r="J605" s="115"/>
      <c r="K605" s="115"/>
      <c r="L605" s="13"/>
      <c r="M605" s="13"/>
      <c r="N605" s="115"/>
      <c r="O605" s="115"/>
      <c r="P605" s="115"/>
      <c r="Q605" s="115"/>
      <c r="R605" s="115"/>
      <c r="S605" s="115"/>
      <c r="T605" s="115"/>
      <c r="U605" s="115"/>
      <c r="V605" s="115"/>
      <c r="W605" s="115"/>
      <c r="X605" s="115"/>
      <c r="Y605" s="115"/>
      <c r="Z605" s="115"/>
      <c r="AA605" s="115"/>
      <c r="AB605" s="115"/>
      <c r="AC605" s="115"/>
      <c r="AD605" s="115"/>
      <c r="AE605" s="115"/>
      <c r="AF605" s="115"/>
      <c r="AG605" s="115"/>
      <c r="AH605" s="115"/>
      <c r="AI605" s="115"/>
      <c r="AJ605" s="115"/>
      <c r="AK605" s="115"/>
    </row>
    <row r="606" spans="1:37" ht="13.5" thickBot="1" x14ac:dyDescent="0.25">
      <c r="A606" s="21" t="e">
        <f>VLOOKUP(B606,'Analyse gebruik'!P$4:P$593,1,FALSE)</f>
        <v>#N/A</v>
      </c>
      <c r="B606" s="1"/>
      <c r="C606" s="13"/>
      <c r="D606" s="13"/>
      <c r="E606" s="13"/>
      <c r="F606" s="13"/>
      <c r="G606" s="13"/>
      <c r="H606" s="115"/>
      <c r="I606" s="115"/>
      <c r="J606" s="115"/>
      <c r="K606" s="115"/>
      <c r="L606" s="13"/>
      <c r="M606" s="13"/>
      <c r="N606" s="115"/>
      <c r="O606" s="13"/>
      <c r="P606" s="13"/>
      <c r="Q606" s="115"/>
      <c r="R606" s="115"/>
      <c r="S606" s="115"/>
      <c r="T606" s="115"/>
      <c r="U606" s="115"/>
      <c r="V606" s="115"/>
      <c r="W606" s="115"/>
      <c r="X606" s="115"/>
      <c r="Y606" s="115"/>
      <c r="Z606" s="115"/>
      <c r="AA606" s="115"/>
      <c r="AB606" s="115"/>
      <c r="AC606" s="115"/>
      <c r="AD606" s="115"/>
      <c r="AE606" s="115"/>
      <c r="AF606" s="115"/>
      <c r="AG606" s="13"/>
      <c r="AH606" s="13"/>
      <c r="AI606" s="115"/>
      <c r="AJ606" s="13"/>
      <c r="AK606" s="13"/>
    </row>
    <row r="607" spans="1:37" ht="13.5" thickBot="1" x14ac:dyDescent="0.25">
      <c r="A607" s="21" t="e">
        <f>VLOOKUP(B607,'Analyse gebruik'!P$4:P$593,1,FALSE)</f>
        <v>#N/A</v>
      </c>
      <c r="B607" s="1"/>
      <c r="C607" s="13"/>
      <c r="D607" s="13"/>
      <c r="E607" s="13"/>
      <c r="F607" s="13"/>
      <c r="G607" s="13"/>
      <c r="H607" s="115"/>
      <c r="I607" s="115"/>
      <c r="J607" s="115"/>
      <c r="K607" s="115"/>
      <c r="L607" s="115"/>
      <c r="M607" s="115"/>
      <c r="N607" s="115"/>
      <c r="O607" s="115"/>
      <c r="P607" s="115"/>
      <c r="Q607" s="115"/>
      <c r="R607" s="13"/>
      <c r="S607" s="13"/>
      <c r="T607" s="115"/>
      <c r="U607" s="115"/>
      <c r="V607" s="115"/>
      <c r="W607" s="115"/>
      <c r="X607" s="115"/>
      <c r="Y607" s="115"/>
      <c r="Z607" s="115"/>
      <c r="AA607" s="115"/>
      <c r="AB607" s="115"/>
      <c r="AC607" s="115"/>
      <c r="AD607" s="13"/>
      <c r="AE607" s="13"/>
      <c r="AF607" s="115"/>
      <c r="AG607" s="115"/>
      <c r="AH607" s="115"/>
      <c r="AI607" s="115"/>
      <c r="AJ607" s="115"/>
      <c r="AK607" s="115"/>
    </row>
    <row r="608" spans="1:37" ht="13.5" thickBot="1" x14ac:dyDescent="0.25">
      <c r="A608" s="21" t="e">
        <f>VLOOKUP(B608,'Analyse gebruik'!P$4:P$593,1,FALSE)</f>
        <v>#N/A</v>
      </c>
      <c r="B608" s="1"/>
      <c r="C608" s="13"/>
      <c r="D608" s="13"/>
      <c r="E608" s="13"/>
      <c r="F608" s="13"/>
      <c r="G608" s="13"/>
      <c r="H608" s="13"/>
      <c r="I608" s="13"/>
      <c r="J608" s="13"/>
      <c r="K608" s="13"/>
      <c r="L608" s="13"/>
      <c r="M608" s="13"/>
      <c r="N608" s="13"/>
      <c r="O608" s="115"/>
      <c r="P608" s="115"/>
      <c r="Q608" s="13"/>
      <c r="R608" s="13"/>
      <c r="S608" s="13"/>
      <c r="T608" s="13"/>
      <c r="U608" s="13"/>
      <c r="V608" s="13"/>
      <c r="W608" s="13"/>
      <c r="X608" s="13"/>
      <c r="Y608" s="13"/>
      <c r="Z608" s="13"/>
      <c r="AA608" s="115"/>
      <c r="AB608" s="115"/>
      <c r="AC608" s="13"/>
      <c r="AD608" s="13"/>
      <c r="AE608" s="13"/>
      <c r="AF608" s="13"/>
      <c r="AG608" s="115"/>
      <c r="AH608" s="115"/>
      <c r="AI608" s="13"/>
      <c r="AJ608" s="115"/>
      <c r="AK608" s="115"/>
    </row>
    <row r="609" spans="1:37" ht="13.5" thickBot="1" x14ac:dyDescent="0.25">
      <c r="A609" s="21" t="e">
        <f>VLOOKUP(B609,'Analyse gebruik'!P$4:P$593,1,FALSE)</f>
        <v>#N/A</v>
      </c>
      <c r="B609" s="1"/>
      <c r="C609" s="13"/>
      <c r="D609" s="13"/>
      <c r="E609" s="13"/>
      <c r="F609" s="13"/>
      <c r="G609" s="13"/>
      <c r="H609" s="115"/>
      <c r="I609" s="115"/>
      <c r="J609" s="115"/>
      <c r="K609" s="115"/>
      <c r="L609" s="115"/>
      <c r="M609" s="115"/>
      <c r="N609" s="115"/>
      <c r="O609" s="115"/>
      <c r="P609" s="115"/>
      <c r="Q609" s="115"/>
      <c r="R609" s="115"/>
      <c r="S609" s="115"/>
      <c r="T609" s="115"/>
      <c r="U609" s="115"/>
      <c r="V609" s="115"/>
      <c r="W609" s="115"/>
      <c r="X609" s="115"/>
      <c r="Y609" s="115"/>
      <c r="Z609" s="115"/>
      <c r="AA609" s="115"/>
      <c r="AB609" s="115"/>
      <c r="AC609" s="115"/>
      <c r="AD609" s="13"/>
      <c r="AE609" s="13"/>
      <c r="AF609" s="115"/>
      <c r="AG609" s="115"/>
      <c r="AH609" s="115"/>
      <c r="AI609" s="115"/>
      <c r="AJ609" s="115"/>
      <c r="AK609" s="115"/>
    </row>
    <row r="610" spans="1:37" ht="13.5" thickBot="1" x14ac:dyDescent="0.25">
      <c r="A610" s="21" t="e">
        <f>VLOOKUP(B610,'Analyse gebruik'!P$4:P$593,1,FALSE)</f>
        <v>#N/A</v>
      </c>
      <c r="B610" s="1"/>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15"/>
      <c r="AB610" s="115"/>
      <c r="AC610" s="13"/>
      <c r="AD610" s="13"/>
      <c r="AE610" s="13"/>
      <c r="AF610" s="13"/>
      <c r="AG610" s="13"/>
      <c r="AH610" s="13"/>
      <c r="AI610" s="13"/>
      <c r="AJ610" s="13"/>
      <c r="AK610" s="13"/>
    </row>
    <row r="611" spans="1:37" ht="13.5" thickBot="1" x14ac:dyDescent="0.25">
      <c r="A611" s="21" t="e">
        <f>VLOOKUP(B611,'Analyse gebruik'!P$4:P$593,1,FALSE)</f>
        <v>#N/A</v>
      </c>
      <c r="B611" s="1"/>
      <c r="C611" s="13"/>
      <c r="D611" s="13"/>
      <c r="E611" s="13"/>
      <c r="F611" s="13"/>
      <c r="G611" s="13"/>
      <c r="H611" s="115"/>
      <c r="I611" s="115"/>
      <c r="J611" s="115"/>
      <c r="K611" s="115"/>
      <c r="L611" s="13"/>
      <c r="M611" s="13"/>
      <c r="N611" s="115"/>
      <c r="O611" s="115"/>
      <c r="P611" s="115"/>
      <c r="Q611" s="115"/>
      <c r="R611" s="13"/>
      <c r="S611" s="13"/>
      <c r="T611" s="115"/>
      <c r="U611" s="115"/>
      <c r="V611" s="115"/>
      <c r="W611" s="115"/>
      <c r="X611" s="13"/>
      <c r="Y611" s="13"/>
      <c r="Z611" s="115"/>
      <c r="AA611" s="13"/>
      <c r="AB611" s="13"/>
      <c r="AC611" s="115"/>
      <c r="AD611" s="13"/>
      <c r="AE611" s="13"/>
      <c r="AF611" s="115"/>
      <c r="AG611" s="13"/>
      <c r="AH611" s="13"/>
      <c r="AI611" s="115"/>
      <c r="AJ611" s="13"/>
      <c r="AK611" s="13"/>
    </row>
    <row r="612" spans="1:37" ht="13.5" thickBot="1" x14ac:dyDescent="0.25">
      <c r="A612" s="21" t="e">
        <f>VLOOKUP(B612,'Analyse gebruik'!P$4:P$593,1,FALSE)</f>
        <v>#N/A</v>
      </c>
      <c r="B612" s="1"/>
      <c r="C612" s="13"/>
      <c r="D612" s="13"/>
      <c r="E612" s="13"/>
      <c r="F612" s="13"/>
      <c r="G612" s="13"/>
      <c r="H612" s="115"/>
      <c r="I612" s="115"/>
      <c r="J612" s="115"/>
      <c r="K612" s="115"/>
      <c r="L612" s="115"/>
      <c r="M612" s="115"/>
      <c r="N612" s="115"/>
      <c r="O612" s="13"/>
      <c r="P612" s="13"/>
      <c r="Q612" s="115"/>
      <c r="R612" s="115"/>
      <c r="S612" s="115"/>
      <c r="T612" s="115"/>
      <c r="U612" s="115"/>
      <c r="V612" s="115"/>
      <c r="W612" s="115"/>
      <c r="X612" s="115"/>
      <c r="Y612" s="115"/>
      <c r="Z612" s="115"/>
      <c r="AA612" s="115"/>
      <c r="AB612" s="115"/>
      <c r="AC612" s="115"/>
      <c r="AD612" s="13"/>
      <c r="AE612" s="13"/>
      <c r="AF612" s="115"/>
      <c r="AG612" s="13"/>
      <c r="AH612" s="13"/>
      <c r="AI612" s="115"/>
      <c r="AJ612" s="115"/>
      <c r="AK612" s="115"/>
    </row>
    <row r="613" spans="1:37" ht="13.5" thickBot="1" x14ac:dyDescent="0.25">
      <c r="A613" s="21" t="e">
        <f>VLOOKUP(B613,'Analyse gebruik'!P$4:P$593,1,FALSE)</f>
        <v>#N/A</v>
      </c>
      <c r="B613" s="1"/>
      <c r="C613" s="13"/>
      <c r="D613" s="13"/>
      <c r="E613" s="13"/>
      <c r="F613" s="13"/>
      <c r="G613" s="13"/>
      <c r="H613" s="115"/>
      <c r="I613" s="115"/>
      <c r="J613" s="115"/>
      <c r="K613" s="115"/>
      <c r="L613" s="115"/>
      <c r="M613" s="115"/>
      <c r="N613" s="115"/>
      <c r="O613" s="115"/>
      <c r="P613" s="115"/>
      <c r="Q613" s="115"/>
      <c r="R613" s="115"/>
      <c r="S613" s="115"/>
      <c r="T613" s="115"/>
      <c r="U613" s="115"/>
      <c r="V613" s="115"/>
      <c r="W613" s="115"/>
      <c r="X613" s="115"/>
      <c r="Y613" s="115"/>
      <c r="Z613" s="115"/>
      <c r="AA613" s="115"/>
      <c r="AB613" s="115"/>
      <c r="AC613" s="115"/>
      <c r="AD613" s="13"/>
      <c r="AE613" s="13"/>
      <c r="AF613" s="115"/>
      <c r="AG613" s="115"/>
      <c r="AH613" s="115"/>
      <c r="AI613" s="115"/>
      <c r="AJ613" s="115"/>
      <c r="AK613" s="115"/>
    </row>
    <row r="614" spans="1:37" ht="13.5" thickBot="1" x14ac:dyDescent="0.25">
      <c r="A614" s="21" t="e">
        <f>VLOOKUP(B614,'Analyse gebruik'!P$4:P$593,1,FALSE)</f>
        <v>#N/A</v>
      </c>
      <c r="B614" s="1"/>
      <c r="C614" s="13"/>
      <c r="D614" s="13"/>
      <c r="E614" s="13"/>
      <c r="F614" s="13"/>
      <c r="G614" s="13"/>
      <c r="H614" s="115"/>
      <c r="I614" s="115"/>
      <c r="J614" s="115"/>
      <c r="K614" s="115"/>
      <c r="L614" s="115"/>
      <c r="M614" s="115"/>
      <c r="N614" s="115"/>
      <c r="O614" s="115"/>
      <c r="P614" s="115"/>
      <c r="Q614" s="115"/>
      <c r="R614" s="115"/>
      <c r="S614" s="115"/>
      <c r="T614" s="115"/>
      <c r="U614" s="115"/>
      <c r="V614" s="115"/>
      <c r="W614" s="115"/>
      <c r="X614" s="13"/>
      <c r="Y614" s="13"/>
      <c r="Z614" s="115"/>
      <c r="AA614" s="13"/>
      <c r="AB614" s="13"/>
      <c r="AC614" s="115"/>
      <c r="AD614" s="115"/>
      <c r="AE614" s="115"/>
      <c r="AF614" s="115"/>
      <c r="AG614" s="13"/>
      <c r="AH614" s="13"/>
      <c r="AI614" s="115"/>
      <c r="AJ614" s="115"/>
      <c r="AK614" s="115"/>
    </row>
    <row r="615" spans="1:37" ht="13.5" thickBot="1" x14ac:dyDescent="0.25">
      <c r="A615" s="21" t="e">
        <f>VLOOKUP(B615,'Analyse gebruik'!P$4:P$593,1,FALSE)</f>
        <v>#N/A</v>
      </c>
      <c r="B615" s="1"/>
      <c r="C615" s="13"/>
      <c r="D615" s="13"/>
      <c r="E615" s="13"/>
      <c r="F615" s="13"/>
      <c r="G615" s="13"/>
      <c r="H615" s="115"/>
      <c r="I615" s="115"/>
      <c r="J615" s="115"/>
      <c r="K615" s="115"/>
      <c r="L615" s="115"/>
      <c r="M615" s="115"/>
      <c r="N615" s="115"/>
      <c r="O615" s="115"/>
      <c r="P615" s="115"/>
      <c r="Q615" s="115"/>
      <c r="R615" s="115"/>
      <c r="S615" s="115"/>
      <c r="T615" s="115"/>
      <c r="U615" s="115"/>
      <c r="V615" s="115"/>
      <c r="W615" s="115"/>
      <c r="X615" s="115"/>
      <c r="Y615" s="115"/>
      <c r="Z615" s="115"/>
      <c r="AA615" s="115"/>
      <c r="AB615" s="115"/>
      <c r="AC615" s="115"/>
      <c r="AD615" s="13"/>
      <c r="AE615" s="13"/>
      <c r="AF615" s="115"/>
      <c r="AG615" s="115"/>
      <c r="AH615" s="115"/>
      <c r="AI615" s="115"/>
      <c r="AJ615" s="115"/>
      <c r="AK615" s="115"/>
    </row>
    <row r="616" spans="1:37" ht="13.5" thickBot="1" x14ac:dyDescent="0.25">
      <c r="A616" s="21" t="e">
        <f>VLOOKUP(B616,'Analyse gebruik'!P$4:P$593,1,FALSE)</f>
        <v>#N/A</v>
      </c>
      <c r="B616" s="1"/>
      <c r="C616" s="13"/>
      <c r="D616" s="13"/>
      <c r="E616" s="13"/>
      <c r="F616" s="13"/>
      <c r="G616" s="13"/>
      <c r="H616" s="115"/>
      <c r="I616" s="115"/>
      <c r="J616" s="115"/>
      <c r="K616" s="115"/>
      <c r="L616" s="115"/>
      <c r="M616" s="115"/>
      <c r="N616" s="115"/>
      <c r="O616" s="115"/>
      <c r="P616" s="115"/>
      <c r="Q616" s="115"/>
      <c r="R616" s="115"/>
      <c r="S616" s="115"/>
      <c r="T616" s="115"/>
      <c r="U616" s="115"/>
      <c r="V616" s="115"/>
      <c r="W616" s="115"/>
      <c r="X616" s="115"/>
      <c r="Y616" s="115"/>
      <c r="Z616" s="115"/>
      <c r="AA616" s="115"/>
      <c r="AB616" s="115"/>
      <c r="AC616" s="115"/>
      <c r="AD616" s="115"/>
      <c r="AE616" s="115"/>
      <c r="AF616" s="115"/>
      <c r="AG616" s="115"/>
      <c r="AH616" s="115"/>
      <c r="AI616" s="115"/>
      <c r="AJ616" s="13"/>
      <c r="AK616" s="13"/>
    </row>
    <row r="617" spans="1:37" ht="13.5" thickBot="1" x14ac:dyDescent="0.25">
      <c r="A617" s="21" t="e">
        <f>VLOOKUP(B617,'Analyse gebruik'!P$4:P$593,1,FALSE)</f>
        <v>#N/A</v>
      </c>
      <c r="B617" s="1"/>
      <c r="C617" s="13"/>
      <c r="D617" s="13"/>
      <c r="E617" s="13"/>
      <c r="F617" s="13"/>
      <c r="G617" s="13"/>
      <c r="H617" s="115"/>
      <c r="I617" s="115"/>
      <c r="J617" s="115"/>
      <c r="K617" s="115"/>
      <c r="L617" s="115"/>
      <c r="M617" s="115"/>
      <c r="N617" s="115"/>
      <c r="O617" s="13"/>
      <c r="P617" s="13"/>
      <c r="Q617" s="115"/>
      <c r="R617" s="13"/>
      <c r="S617" s="13"/>
      <c r="T617" s="115"/>
      <c r="U617" s="13"/>
      <c r="V617" s="13"/>
      <c r="W617" s="115"/>
      <c r="X617" s="115"/>
      <c r="Y617" s="115"/>
      <c r="Z617" s="115"/>
      <c r="AA617" s="115"/>
      <c r="AB617" s="115"/>
      <c r="AC617" s="115"/>
      <c r="AD617" s="13"/>
      <c r="AE617" s="13"/>
      <c r="AF617" s="115"/>
      <c r="AG617" s="13"/>
      <c r="AH617" s="13"/>
      <c r="AI617" s="115"/>
      <c r="AJ617" s="13"/>
      <c r="AK617" s="13"/>
    </row>
    <row r="618" spans="1:37" ht="13.5" thickBot="1" x14ac:dyDescent="0.25">
      <c r="A618" s="21" t="e">
        <f>VLOOKUP(B618,'Analyse gebruik'!P$4:P$593,1,FALSE)</f>
        <v>#N/A</v>
      </c>
      <c r="B618" s="1"/>
      <c r="C618" s="13"/>
      <c r="D618" s="13"/>
      <c r="E618" s="13"/>
      <c r="F618" s="13"/>
      <c r="G618" s="13"/>
      <c r="H618" s="13"/>
      <c r="I618" s="13"/>
      <c r="J618" s="13"/>
      <c r="K618" s="13"/>
      <c r="L618" s="115"/>
      <c r="M618" s="115"/>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row>
    <row r="619" spans="1:37" ht="13.5" thickBot="1" x14ac:dyDescent="0.25">
      <c r="A619" s="21" t="e">
        <f>VLOOKUP(B619,'Analyse gebruik'!P$4:P$593,1,FALSE)</f>
        <v>#N/A</v>
      </c>
      <c r="B619" s="1"/>
      <c r="C619" s="13"/>
      <c r="D619" s="13"/>
      <c r="E619" s="13"/>
      <c r="F619" s="13"/>
      <c r="G619" s="13"/>
      <c r="H619" s="115"/>
      <c r="I619" s="115"/>
      <c r="J619" s="115"/>
      <c r="K619" s="115"/>
      <c r="L619" s="115"/>
      <c r="M619" s="115"/>
      <c r="N619" s="115"/>
      <c r="O619" s="115"/>
      <c r="P619" s="115"/>
      <c r="Q619" s="115"/>
      <c r="R619" s="115"/>
      <c r="S619" s="115"/>
      <c r="T619" s="115"/>
      <c r="U619" s="115"/>
      <c r="V619" s="115"/>
      <c r="W619" s="115"/>
      <c r="X619" s="115"/>
      <c r="Y619" s="115"/>
      <c r="Z619" s="115"/>
      <c r="AA619" s="13"/>
      <c r="AB619" s="13"/>
      <c r="AC619" s="115"/>
      <c r="AD619" s="115"/>
      <c r="AE619" s="115"/>
      <c r="AF619" s="115"/>
      <c r="AG619" s="115"/>
      <c r="AH619" s="115"/>
      <c r="AI619" s="115"/>
      <c r="AJ619" s="115"/>
      <c r="AK619" s="115"/>
    </row>
    <row r="620" spans="1:37" ht="13.5" thickBot="1" x14ac:dyDescent="0.25">
      <c r="A620" s="21" t="e">
        <f>VLOOKUP(B620,'Analyse gebruik'!P$4:P$593,1,FALSE)</f>
        <v>#N/A</v>
      </c>
      <c r="B620" s="1"/>
      <c r="C620" s="13"/>
      <c r="D620" s="13"/>
      <c r="E620" s="13"/>
      <c r="F620" s="13"/>
      <c r="G620" s="13"/>
      <c r="H620" s="115"/>
      <c r="I620" s="115"/>
      <c r="J620" s="115"/>
      <c r="K620" s="115"/>
      <c r="L620" s="115"/>
      <c r="M620" s="115"/>
      <c r="N620" s="115"/>
      <c r="O620" s="115"/>
      <c r="P620" s="115"/>
      <c r="Q620" s="115"/>
      <c r="R620" s="13"/>
      <c r="S620" s="13"/>
      <c r="T620" s="115"/>
      <c r="U620" s="13"/>
      <c r="V620" s="13"/>
      <c r="W620" s="115"/>
      <c r="X620" s="115"/>
      <c r="Y620" s="115"/>
      <c r="Z620" s="115"/>
      <c r="AA620" s="115"/>
      <c r="AB620" s="115"/>
      <c r="AC620" s="115"/>
      <c r="AD620" s="13"/>
      <c r="AE620" s="13"/>
      <c r="AF620" s="115"/>
      <c r="AG620" s="13"/>
      <c r="AH620" s="13"/>
      <c r="AI620" s="115"/>
      <c r="AJ620" s="13"/>
      <c r="AK620" s="13"/>
    </row>
    <row r="621" spans="1:37" ht="13.5" thickBot="1" x14ac:dyDescent="0.25">
      <c r="A621" s="21" t="e">
        <f>VLOOKUP(B621,'Analyse gebruik'!P$4:P$593,1,FALSE)</f>
        <v>#N/A</v>
      </c>
      <c r="B621" s="1"/>
      <c r="C621" s="13"/>
      <c r="D621" s="13"/>
      <c r="E621" s="13"/>
      <c r="F621" s="13"/>
      <c r="G621" s="13"/>
      <c r="H621" s="115"/>
      <c r="I621" s="115"/>
      <c r="J621" s="115"/>
      <c r="K621" s="115"/>
      <c r="L621" s="115"/>
      <c r="M621" s="115"/>
      <c r="N621" s="115"/>
      <c r="O621" s="115"/>
      <c r="P621" s="115"/>
      <c r="Q621" s="115"/>
      <c r="R621" s="115"/>
      <c r="S621" s="115"/>
      <c r="T621" s="115"/>
      <c r="U621" s="115"/>
      <c r="V621" s="115"/>
      <c r="W621" s="115"/>
      <c r="X621" s="115"/>
      <c r="Y621" s="115"/>
      <c r="Z621" s="115"/>
      <c r="AA621" s="13"/>
      <c r="AB621" s="13"/>
      <c r="AC621" s="115"/>
      <c r="AD621" s="13"/>
      <c r="AE621" s="13"/>
      <c r="AF621" s="115"/>
      <c r="AG621" s="115"/>
      <c r="AH621" s="115"/>
      <c r="AI621" s="115"/>
      <c r="AJ621" s="115"/>
      <c r="AK621" s="115"/>
    </row>
    <row r="622" spans="1:37" ht="13.5" thickBot="1" x14ac:dyDescent="0.25">
      <c r="A622" s="21" t="e">
        <f>VLOOKUP(B622,'Analyse gebruik'!P$4:P$593,1,FALSE)</f>
        <v>#N/A</v>
      </c>
      <c r="B622" s="1"/>
      <c r="C622" s="13"/>
      <c r="D622" s="13"/>
      <c r="E622" s="13"/>
      <c r="F622" s="13"/>
      <c r="G622" s="13"/>
      <c r="H622" s="115"/>
      <c r="I622" s="115"/>
      <c r="J622" s="115"/>
      <c r="K622" s="115"/>
      <c r="L622" s="13"/>
      <c r="M622" s="13"/>
      <c r="N622" s="115"/>
      <c r="O622" s="115"/>
      <c r="P622" s="115"/>
      <c r="Q622" s="115"/>
      <c r="R622" s="115"/>
      <c r="S622" s="115"/>
      <c r="T622" s="115"/>
      <c r="U622" s="115"/>
      <c r="V622" s="115"/>
      <c r="W622" s="115"/>
      <c r="X622" s="115"/>
      <c r="Y622" s="115"/>
      <c r="Z622" s="115"/>
      <c r="AA622" s="115"/>
      <c r="AB622" s="115"/>
      <c r="AC622" s="115"/>
      <c r="AD622" s="115"/>
      <c r="AE622" s="115"/>
      <c r="AF622" s="115"/>
      <c r="AG622" s="115"/>
      <c r="AH622" s="115"/>
      <c r="AI622" s="115"/>
      <c r="AJ622" s="115"/>
      <c r="AK622" s="115"/>
    </row>
    <row r="623" spans="1:37" ht="13.5" thickBot="1" x14ac:dyDescent="0.25">
      <c r="A623" s="21" t="e">
        <f>VLOOKUP(B623,'Analyse gebruik'!P$4:P$593,1,FALSE)</f>
        <v>#N/A</v>
      </c>
      <c r="B623" s="1"/>
      <c r="C623" s="13"/>
      <c r="D623" s="13"/>
      <c r="E623" s="13"/>
      <c r="F623" s="13"/>
      <c r="G623" s="13"/>
      <c r="H623" s="115"/>
      <c r="I623" s="115"/>
      <c r="J623" s="115"/>
      <c r="K623" s="115"/>
      <c r="L623" s="115"/>
      <c r="M623" s="115"/>
      <c r="N623" s="115"/>
      <c r="O623" s="115"/>
      <c r="P623" s="115"/>
      <c r="Q623" s="115"/>
      <c r="R623" s="13"/>
      <c r="S623" s="13"/>
      <c r="T623" s="115"/>
      <c r="U623" s="115"/>
      <c r="V623" s="115"/>
      <c r="W623" s="115"/>
      <c r="X623" s="115"/>
      <c r="Y623" s="115"/>
      <c r="Z623" s="115"/>
      <c r="AA623" s="115"/>
      <c r="AB623" s="115"/>
      <c r="AC623" s="115"/>
      <c r="AD623" s="13"/>
      <c r="AE623" s="13"/>
      <c r="AF623" s="115"/>
      <c r="AG623" s="115"/>
      <c r="AH623" s="115"/>
      <c r="AI623" s="115"/>
      <c r="AJ623" s="13"/>
      <c r="AK623" s="13"/>
    </row>
    <row r="624" spans="1:37" ht="13.5" thickBot="1" x14ac:dyDescent="0.25">
      <c r="A624" s="21" t="e">
        <f>VLOOKUP(B624,'Analyse gebruik'!P$4:P$593,1,FALSE)</f>
        <v>#N/A</v>
      </c>
      <c r="B624" s="1"/>
      <c r="C624" s="13"/>
      <c r="D624" s="13"/>
      <c r="E624" s="13"/>
      <c r="F624" s="13"/>
      <c r="G624" s="13"/>
      <c r="H624" s="115"/>
      <c r="I624" s="115"/>
      <c r="J624" s="115"/>
      <c r="K624" s="115"/>
      <c r="L624" s="115"/>
      <c r="M624" s="115"/>
      <c r="N624" s="115"/>
      <c r="O624" s="115"/>
      <c r="P624" s="115"/>
      <c r="Q624" s="115"/>
      <c r="R624" s="115"/>
      <c r="S624" s="115"/>
      <c r="T624" s="115"/>
      <c r="U624" s="115"/>
      <c r="V624" s="115"/>
      <c r="W624" s="115"/>
      <c r="X624" s="115"/>
      <c r="Y624" s="115"/>
      <c r="Z624" s="115"/>
      <c r="AA624" s="115"/>
      <c r="AB624" s="115"/>
      <c r="AC624" s="115"/>
      <c r="AD624" s="115"/>
      <c r="AE624" s="115"/>
      <c r="AF624" s="115"/>
      <c r="AG624" s="115"/>
      <c r="AH624" s="115"/>
      <c r="AI624" s="115"/>
      <c r="AJ624" s="13"/>
      <c r="AK624" s="13"/>
    </row>
    <row r="625" spans="1:37" ht="13.5" thickBot="1" x14ac:dyDescent="0.25">
      <c r="A625" s="21" t="e">
        <f>VLOOKUP(B625,'Analyse gebruik'!P$4:P$593,1,FALSE)</f>
        <v>#N/A</v>
      </c>
      <c r="B625" s="1"/>
      <c r="C625" s="13"/>
      <c r="D625" s="13"/>
      <c r="E625" s="13"/>
      <c r="F625" s="13"/>
      <c r="G625" s="13"/>
      <c r="H625" s="115"/>
      <c r="I625" s="115"/>
      <c r="J625" s="115"/>
      <c r="K625" s="115"/>
      <c r="L625" s="115"/>
      <c r="M625" s="115"/>
      <c r="N625" s="115"/>
      <c r="O625" s="115"/>
      <c r="P625" s="115"/>
      <c r="Q625" s="115"/>
      <c r="R625" s="115"/>
      <c r="S625" s="115"/>
      <c r="T625" s="115"/>
      <c r="U625" s="115"/>
      <c r="V625" s="115"/>
      <c r="W625" s="115"/>
      <c r="X625" s="115"/>
      <c r="Y625" s="115"/>
      <c r="Z625" s="115"/>
      <c r="AA625" s="13"/>
      <c r="AB625" s="13"/>
      <c r="AC625" s="115"/>
      <c r="AD625" s="115"/>
      <c r="AE625" s="115"/>
      <c r="AF625" s="115"/>
      <c r="AG625" s="115"/>
      <c r="AH625" s="115"/>
      <c r="AI625" s="115"/>
      <c r="AJ625" s="115"/>
      <c r="AK625" s="115"/>
    </row>
    <row r="626" spans="1:37" ht="13.5" thickBot="1" x14ac:dyDescent="0.25">
      <c r="A626" s="21" t="e">
        <f>VLOOKUP(B626,'Analyse gebruik'!P$4:P$593,1,FALSE)</f>
        <v>#N/A</v>
      </c>
      <c r="B626" s="1"/>
      <c r="C626" s="13"/>
      <c r="D626" s="13"/>
      <c r="E626" s="13"/>
      <c r="F626" s="13"/>
      <c r="G626" s="13"/>
      <c r="H626" s="115"/>
      <c r="I626" s="115"/>
      <c r="J626" s="115"/>
      <c r="K626" s="115"/>
      <c r="L626" s="115"/>
      <c r="M626" s="115"/>
      <c r="N626" s="115"/>
      <c r="O626" s="115"/>
      <c r="P626" s="115"/>
      <c r="Q626" s="115"/>
      <c r="R626" s="115"/>
      <c r="S626" s="115"/>
      <c r="T626" s="115"/>
      <c r="U626" s="115"/>
      <c r="V626" s="115"/>
      <c r="W626" s="115"/>
      <c r="X626" s="115"/>
      <c r="Y626" s="115"/>
      <c r="Z626" s="115"/>
      <c r="AA626" s="115"/>
      <c r="AB626" s="115"/>
      <c r="AC626" s="115"/>
      <c r="AD626" s="13"/>
      <c r="AE626" s="13"/>
      <c r="AF626" s="115"/>
      <c r="AG626" s="115"/>
      <c r="AH626" s="115"/>
      <c r="AI626" s="115"/>
      <c r="AJ626" s="115"/>
      <c r="AK626" s="115"/>
    </row>
    <row r="627" spans="1:37" ht="13.5" thickBot="1" x14ac:dyDescent="0.25">
      <c r="A627" s="21" t="e">
        <f>VLOOKUP(B627,'Analyse gebruik'!P$4:P$593,1,FALSE)</f>
        <v>#N/A</v>
      </c>
      <c r="B627" s="1"/>
      <c r="C627" s="13"/>
      <c r="D627" s="13"/>
      <c r="E627" s="13"/>
      <c r="F627" s="13"/>
      <c r="G627" s="13"/>
      <c r="H627" s="115"/>
      <c r="I627" s="115"/>
      <c r="J627" s="115"/>
      <c r="K627" s="115"/>
      <c r="L627" s="115"/>
      <c r="M627" s="115"/>
      <c r="N627" s="115"/>
      <c r="O627" s="115"/>
      <c r="P627" s="115"/>
      <c r="Q627" s="115"/>
      <c r="R627" s="115"/>
      <c r="S627" s="115"/>
      <c r="T627" s="115"/>
      <c r="U627" s="115"/>
      <c r="V627" s="115"/>
      <c r="W627" s="115"/>
      <c r="X627" s="115"/>
      <c r="Y627" s="115"/>
      <c r="Z627" s="115"/>
      <c r="AA627" s="115"/>
      <c r="AB627" s="115"/>
      <c r="AC627" s="115"/>
      <c r="AD627" s="13"/>
      <c r="AE627" s="13"/>
      <c r="AF627" s="115"/>
      <c r="AG627" s="115"/>
      <c r="AH627" s="115"/>
      <c r="AI627" s="115"/>
      <c r="AJ627" s="115"/>
      <c r="AK627" s="115"/>
    </row>
    <row r="628" spans="1:37" ht="13.5" thickBot="1" x14ac:dyDescent="0.25">
      <c r="A628" s="21" t="e">
        <f>VLOOKUP(B628,'Analyse gebruik'!P$4:P$593,1,FALSE)</f>
        <v>#N/A</v>
      </c>
      <c r="B628" s="1"/>
      <c r="C628" s="13"/>
      <c r="D628" s="13"/>
      <c r="E628" s="13"/>
      <c r="F628" s="13"/>
      <c r="G628" s="13"/>
      <c r="H628" s="115"/>
      <c r="I628" s="115"/>
      <c r="J628" s="115"/>
      <c r="K628" s="115"/>
      <c r="L628" s="115"/>
      <c r="M628" s="115"/>
      <c r="N628" s="115"/>
      <c r="O628" s="115"/>
      <c r="P628" s="115"/>
      <c r="Q628" s="115"/>
      <c r="R628" s="13"/>
      <c r="S628" s="13"/>
      <c r="T628" s="115"/>
      <c r="U628" s="115"/>
      <c r="V628" s="115"/>
      <c r="W628" s="115"/>
      <c r="X628" s="115"/>
      <c r="Y628" s="115"/>
      <c r="Z628" s="115"/>
      <c r="AA628" s="115"/>
      <c r="AB628" s="115"/>
      <c r="AC628" s="115"/>
      <c r="AD628" s="13"/>
      <c r="AE628" s="13"/>
      <c r="AF628" s="115"/>
      <c r="AG628" s="115"/>
      <c r="AH628" s="115"/>
      <c r="AI628" s="115"/>
      <c r="AJ628" s="115"/>
      <c r="AK628" s="115"/>
    </row>
    <row r="629" spans="1:37" ht="13.5" thickBot="1" x14ac:dyDescent="0.25">
      <c r="A629" s="21" t="e">
        <f>VLOOKUP(B629,'Analyse gebruik'!P$4:P$593,1,FALSE)</f>
        <v>#N/A</v>
      </c>
      <c r="B629" s="1"/>
      <c r="C629" s="13"/>
      <c r="D629" s="13"/>
      <c r="E629" s="13"/>
      <c r="F629" s="13"/>
      <c r="G629" s="13"/>
      <c r="H629" s="115"/>
      <c r="I629" s="115"/>
      <c r="J629" s="115"/>
      <c r="K629" s="115"/>
      <c r="L629" s="115"/>
      <c r="M629" s="115"/>
      <c r="N629" s="115"/>
      <c r="O629" s="115"/>
      <c r="P629" s="115"/>
      <c r="Q629" s="115"/>
      <c r="R629" s="115"/>
      <c r="S629" s="115"/>
      <c r="T629" s="115"/>
      <c r="U629" s="115"/>
      <c r="V629" s="115"/>
      <c r="W629" s="115"/>
      <c r="X629" s="13"/>
      <c r="Y629" s="13"/>
      <c r="Z629" s="115"/>
      <c r="AA629" s="115"/>
      <c r="AB629" s="115"/>
      <c r="AC629" s="115"/>
      <c r="AD629" s="13"/>
      <c r="AE629" s="13"/>
      <c r="AF629" s="115"/>
      <c r="AG629" s="115"/>
      <c r="AH629" s="115"/>
      <c r="AI629" s="115"/>
      <c r="AJ629" s="115"/>
      <c r="AK629" s="115"/>
    </row>
    <row r="630" spans="1:37" ht="13.5" thickBot="1" x14ac:dyDescent="0.25">
      <c r="A630" s="21" t="e">
        <f>VLOOKUP(B630,'Analyse gebruik'!P$4:P$593,1,FALSE)</f>
        <v>#N/A</v>
      </c>
      <c r="B630" s="1"/>
      <c r="C630" s="13"/>
      <c r="D630" s="13"/>
      <c r="E630" s="13"/>
      <c r="F630" s="13"/>
      <c r="G630" s="13"/>
      <c r="H630" s="115"/>
      <c r="I630" s="115"/>
      <c r="J630" s="115"/>
      <c r="K630" s="115"/>
      <c r="L630" s="115"/>
      <c r="M630" s="115"/>
      <c r="N630" s="115"/>
      <c r="O630" s="115"/>
      <c r="P630" s="115"/>
      <c r="Q630" s="115"/>
      <c r="R630" s="115"/>
      <c r="S630" s="115"/>
      <c r="T630" s="115"/>
      <c r="U630" s="115"/>
      <c r="V630" s="115"/>
      <c r="W630" s="115"/>
      <c r="X630" s="115"/>
      <c r="Y630" s="115"/>
      <c r="Z630" s="115"/>
      <c r="AA630" s="13"/>
      <c r="AB630" s="13"/>
      <c r="AC630" s="115"/>
      <c r="AD630" s="13"/>
      <c r="AE630" s="13"/>
      <c r="AF630" s="115"/>
      <c r="AG630" s="115"/>
      <c r="AH630" s="115"/>
      <c r="AI630" s="115"/>
      <c r="AJ630" s="13"/>
      <c r="AK630" s="13"/>
    </row>
    <row r="631" spans="1:37" ht="13.5" thickBot="1" x14ac:dyDescent="0.25">
      <c r="A631" s="21" t="e">
        <f>VLOOKUP(B631,'Analyse gebruik'!P$4:P$593,1,FALSE)</f>
        <v>#N/A</v>
      </c>
      <c r="B631" s="1"/>
      <c r="C631" s="13"/>
      <c r="D631" s="13"/>
      <c r="E631" s="13"/>
      <c r="F631" s="13"/>
      <c r="G631" s="13"/>
      <c r="H631" s="115"/>
      <c r="I631" s="115"/>
      <c r="J631" s="115"/>
      <c r="K631" s="115"/>
      <c r="L631" s="115"/>
      <c r="M631" s="115"/>
      <c r="N631" s="115"/>
      <c r="O631" s="115"/>
      <c r="P631" s="115"/>
      <c r="Q631" s="115"/>
      <c r="R631" s="115"/>
      <c r="S631" s="115"/>
      <c r="T631" s="115"/>
      <c r="U631" s="115"/>
      <c r="V631" s="115"/>
      <c r="W631" s="115"/>
      <c r="X631" s="13"/>
      <c r="Y631" s="13"/>
      <c r="Z631" s="115"/>
      <c r="AA631" s="13"/>
      <c r="AB631" s="13"/>
      <c r="AC631" s="115"/>
      <c r="AD631" s="115"/>
      <c r="AE631" s="115"/>
      <c r="AF631" s="115"/>
      <c r="AG631" s="115"/>
      <c r="AH631" s="115"/>
      <c r="AI631" s="115"/>
      <c r="AJ631" s="13"/>
      <c r="AK631" s="13"/>
    </row>
    <row r="632" spans="1:37" ht="13.5" thickBot="1" x14ac:dyDescent="0.25">
      <c r="A632" s="21" t="e">
        <f>VLOOKUP(B632,'Analyse gebruik'!P$4:P$593,1,FALSE)</f>
        <v>#N/A</v>
      </c>
      <c r="B632" s="1"/>
      <c r="C632" s="13"/>
      <c r="D632" s="13"/>
      <c r="E632" s="13"/>
      <c r="F632" s="13"/>
      <c r="G632" s="13"/>
      <c r="H632" s="115"/>
      <c r="I632" s="115"/>
      <c r="J632" s="115"/>
      <c r="K632" s="115"/>
      <c r="L632" s="115"/>
      <c r="M632" s="115"/>
      <c r="N632" s="115"/>
      <c r="O632" s="115"/>
      <c r="P632" s="115"/>
      <c r="Q632" s="115"/>
      <c r="R632" s="115"/>
      <c r="S632" s="115"/>
      <c r="T632" s="115"/>
      <c r="U632" s="115"/>
      <c r="V632" s="115"/>
      <c r="W632" s="115"/>
      <c r="X632" s="115"/>
      <c r="Y632" s="115"/>
      <c r="Z632" s="115"/>
      <c r="AA632" s="13"/>
      <c r="AB632" s="13"/>
      <c r="AC632" s="115"/>
      <c r="AD632" s="115"/>
      <c r="AE632" s="115"/>
      <c r="AF632" s="115"/>
      <c r="AG632" s="115"/>
      <c r="AH632" s="115"/>
      <c r="AI632" s="115"/>
      <c r="AJ632" s="13"/>
      <c r="AK632" s="13"/>
    </row>
    <row r="633" spans="1:37" ht="13.5" thickBot="1" x14ac:dyDescent="0.25">
      <c r="A633" s="21" t="e">
        <f>VLOOKUP(B633,'Analyse gebruik'!P$4:P$593,1,FALSE)</f>
        <v>#N/A</v>
      </c>
      <c r="B633" s="1"/>
      <c r="C633" s="13"/>
      <c r="D633" s="13"/>
      <c r="E633" s="13"/>
      <c r="F633" s="13"/>
      <c r="G633" s="13"/>
      <c r="H633" s="115"/>
      <c r="I633" s="115"/>
      <c r="J633" s="115"/>
      <c r="K633" s="115"/>
      <c r="L633" s="115"/>
      <c r="M633" s="115"/>
      <c r="N633" s="115"/>
      <c r="O633" s="115"/>
      <c r="P633" s="115"/>
      <c r="Q633" s="115"/>
      <c r="R633" s="115"/>
      <c r="S633" s="115"/>
      <c r="T633" s="115"/>
      <c r="U633" s="115"/>
      <c r="V633" s="115"/>
      <c r="W633" s="115"/>
      <c r="X633" s="115"/>
      <c r="Y633" s="115"/>
      <c r="Z633" s="115"/>
      <c r="AA633" s="115"/>
      <c r="AB633" s="115"/>
      <c r="AC633" s="115"/>
      <c r="AD633" s="13"/>
      <c r="AE633" s="13"/>
      <c r="AF633" s="115"/>
      <c r="AG633" s="115"/>
      <c r="AH633" s="115"/>
      <c r="AI633" s="115"/>
      <c r="AJ633" s="115"/>
      <c r="AK633" s="115"/>
    </row>
    <row r="634" spans="1:37" ht="13.5" thickBot="1" x14ac:dyDescent="0.25">
      <c r="A634" s="21" t="e">
        <f>VLOOKUP(B634,'Analyse gebruik'!P$4:P$593,1,FALSE)</f>
        <v>#N/A</v>
      </c>
      <c r="B634" s="1"/>
      <c r="C634" s="13"/>
      <c r="D634" s="13"/>
      <c r="E634" s="13"/>
      <c r="F634" s="13"/>
      <c r="G634" s="13"/>
      <c r="H634" s="13"/>
      <c r="I634" s="13"/>
      <c r="J634" s="13"/>
      <c r="K634" s="13"/>
      <c r="L634" s="115"/>
      <c r="M634" s="115"/>
      <c r="N634" s="13"/>
      <c r="O634" s="115"/>
      <c r="P634" s="115"/>
      <c r="Q634" s="13"/>
      <c r="R634" s="13"/>
      <c r="S634" s="13"/>
      <c r="T634" s="13"/>
      <c r="U634" s="13"/>
      <c r="V634" s="13"/>
      <c r="W634" s="13"/>
      <c r="X634" s="115"/>
      <c r="Y634" s="115"/>
      <c r="Z634" s="13"/>
      <c r="AA634" s="115"/>
      <c r="AB634" s="115"/>
      <c r="AC634" s="13"/>
      <c r="AD634" s="13"/>
      <c r="AE634" s="13"/>
      <c r="AF634" s="13"/>
      <c r="AG634" s="13"/>
      <c r="AH634" s="13"/>
      <c r="AI634" s="13"/>
      <c r="AJ634" s="13"/>
      <c r="AK634" s="13"/>
    </row>
    <row r="635" spans="1:37" ht="13.5" thickBot="1" x14ac:dyDescent="0.25">
      <c r="A635" s="21" t="e">
        <f>VLOOKUP(B635,'Analyse gebruik'!P$4:P$593,1,FALSE)</f>
        <v>#N/A</v>
      </c>
      <c r="B635" s="1"/>
      <c r="C635" s="13"/>
      <c r="D635" s="13"/>
      <c r="E635" s="13"/>
      <c r="F635" s="13"/>
      <c r="G635" s="13"/>
      <c r="H635" s="115"/>
      <c r="I635" s="115"/>
      <c r="J635" s="115"/>
      <c r="K635" s="115"/>
      <c r="L635" s="115"/>
      <c r="M635" s="115"/>
      <c r="N635" s="115"/>
      <c r="O635" s="115"/>
      <c r="P635" s="115"/>
      <c r="Q635" s="115"/>
      <c r="R635" s="115"/>
      <c r="S635" s="115"/>
      <c r="T635" s="115"/>
      <c r="U635" s="115"/>
      <c r="V635" s="115"/>
      <c r="W635" s="115"/>
      <c r="X635" s="115"/>
      <c r="Y635" s="115"/>
      <c r="Z635" s="115"/>
      <c r="AA635" s="115"/>
      <c r="AB635" s="115"/>
      <c r="AC635" s="115"/>
      <c r="AD635" s="115"/>
      <c r="AE635" s="115"/>
      <c r="AF635" s="115"/>
      <c r="AG635" s="13"/>
      <c r="AH635" s="13"/>
      <c r="AI635" s="115"/>
      <c r="AJ635" s="115"/>
      <c r="AK635" s="115"/>
    </row>
    <row r="636" spans="1:37" ht="13.5" thickBot="1" x14ac:dyDescent="0.25">
      <c r="A636" s="21" t="e">
        <f>VLOOKUP(B636,'Analyse gebruik'!P$4:P$593,1,FALSE)</f>
        <v>#N/A</v>
      </c>
      <c r="B636" s="1"/>
      <c r="C636" s="13"/>
      <c r="D636" s="13"/>
      <c r="E636" s="13"/>
      <c r="F636" s="13"/>
      <c r="G636" s="13"/>
      <c r="H636" s="13"/>
      <c r="I636" s="13"/>
      <c r="J636" s="13"/>
      <c r="K636" s="13"/>
      <c r="L636" s="13"/>
      <c r="M636" s="13"/>
      <c r="N636" s="13"/>
      <c r="O636" s="13"/>
      <c r="P636" s="13"/>
      <c r="Q636" s="13"/>
      <c r="R636" s="13"/>
      <c r="S636" s="13"/>
      <c r="T636" s="13"/>
      <c r="U636" s="13"/>
      <c r="V636" s="13"/>
      <c r="W636" s="13"/>
      <c r="X636" s="115"/>
      <c r="Y636" s="115"/>
      <c r="Z636" s="13"/>
      <c r="AA636" s="13"/>
      <c r="AB636" s="13"/>
      <c r="AC636" s="13"/>
      <c r="AD636" s="13"/>
      <c r="AE636" s="13"/>
      <c r="AF636" s="13"/>
      <c r="AG636" s="115"/>
      <c r="AH636" s="115"/>
      <c r="AI636" s="13"/>
      <c r="AJ636" s="13"/>
      <c r="AK636" s="13"/>
    </row>
    <row r="637" spans="1:37" ht="13.5" thickBot="1" x14ac:dyDescent="0.25">
      <c r="A637" s="21" t="e">
        <f>VLOOKUP(B637,'Analyse gebruik'!P$4:P$593,1,FALSE)</f>
        <v>#N/A</v>
      </c>
      <c r="B637" s="1"/>
      <c r="C637" s="13"/>
      <c r="D637" s="13"/>
      <c r="E637" s="13"/>
      <c r="F637" s="13"/>
      <c r="G637" s="13"/>
      <c r="H637" s="115"/>
      <c r="I637" s="115"/>
      <c r="J637" s="115"/>
      <c r="K637" s="115"/>
      <c r="L637" s="115"/>
      <c r="M637" s="115"/>
      <c r="N637" s="115"/>
      <c r="O637" s="115"/>
      <c r="P637" s="115"/>
      <c r="Q637" s="115"/>
      <c r="R637" s="115"/>
      <c r="S637" s="115"/>
      <c r="T637" s="115"/>
      <c r="U637" s="115"/>
      <c r="V637" s="115"/>
      <c r="W637" s="115"/>
      <c r="X637" s="115"/>
      <c r="Y637" s="115"/>
      <c r="Z637" s="115"/>
      <c r="AA637" s="115"/>
      <c r="AB637" s="115"/>
      <c r="AC637" s="115"/>
      <c r="AD637" s="115"/>
      <c r="AE637" s="115"/>
      <c r="AF637" s="115"/>
      <c r="AG637" s="115"/>
      <c r="AH637" s="115"/>
      <c r="AI637" s="115"/>
      <c r="AJ637" s="13"/>
      <c r="AK637" s="13"/>
    </row>
    <row r="638" spans="1:37" ht="13.5" thickBot="1" x14ac:dyDescent="0.25">
      <c r="A638" s="21" t="e">
        <f>VLOOKUP(B638,'Analyse gebruik'!P$4:P$593,1,FALSE)</f>
        <v>#N/A</v>
      </c>
      <c r="B638" s="1"/>
      <c r="C638" s="13"/>
      <c r="D638" s="13"/>
      <c r="E638" s="13"/>
      <c r="F638" s="13"/>
      <c r="G638" s="13"/>
      <c r="H638" s="115"/>
      <c r="I638" s="115"/>
      <c r="J638" s="115"/>
      <c r="K638" s="115"/>
      <c r="L638" s="115"/>
      <c r="M638" s="115"/>
      <c r="N638" s="115"/>
      <c r="O638" s="115"/>
      <c r="P638" s="115"/>
      <c r="Q638" s="115"/>
      <c r="R638" s="115"/>
      <c r="S638" s="115"/>
      <c r="T638" s="115"/>
      <c r="U638" s="115"/>
      <c r="V638" s="115"/>
      <c r="W638" s="115"/>
      <c r="X638" s="115"/>
      <c r="Y638" s="115"/>
      <c r="Z638" s="115"/>
      <c r="AA638" s="115"/>
      <c r="AB638" s="115"/>
      <c r="AC638" s="115"/>
      <c r="AD638" s="13"/>
      <c r="AE638" s="13"/>
      <c r="AF638" s="115"/>
      <c r="AG638" s="115"/>
      <c r="AH638" s="115"/>
      <c r="AI638" s="115"/>
      <c r="AJ638" s="115"/>
      <c r="AK638" s="115"/>
    </row>
    <row r="639" spans="1:37" ht="13.5" thickBot="1" x14ac:dyDescent="0.25">
      <c r="A639" s="21" t="e">
        <f>VLOOKUP(B639,'Analyse gebruik'!P$4:P$593,1,FALSE)</f>
        <v>#N/A</v>
      </c>
      <c r="B639" s="1"/>
      <c r="C639" s="13"/>
      <c r="D639" s="13"/>
      <c r="E639" s="13"/>
      <c r="F639" s="13"/>
      <c r="G639" s="13"/>
      <c r="H639" s="115"/>
      <c r="I639" s="115"/>
      <c r="J639" s="115"/>
      <c r="K639" s="115"/>
      <c r="L639" s="13"/>
      <c r="M639" s="13"/>
      <c r="N639" s="115"/>
      <c r="O639" s="13"/>
      <c r="P639" s="13"/>
      <c r="Q639" s="115"/>
      <c r="R639" s="13"/>
      <c r="S639" s="13"/>
      <c r="T639" s="115"/>
      <c r="U639" s="115"/>
      <c r="V639" s="115"/>
      <c r="W639" s="115"/>
      <c r="X639" s="13"/>
      <c r="Y639" s="13"/>
      <c r="Z639" s="115"/>
      <c r="AA639" s="115"/>
      <c r="AB639" s="115"/>
      <c r="AC639" s="115"/>
      <c r="AD639" s="13"/>
      <c r="AE639" s="13"/>
      <c r="AF639" s="115"/>
      <c r="AG639" s="115"/>
      <c r="AH639" s="115"/>
      <c r="AI639" s="115"/>
      <c r="AJ639" s="13"/>
      <c r="AK639" s="13"/>
    </row>
    <row r="640" spans="1:37" ht="13.5" thickBot="1" x14ac:dyDescent="0.25">
      <c r="A640" s="21" t="e">
        <f>VLOOKUP(B640,'Analyse gebruik'!P$4:P$593,1,FALSE)</f>
        <v>#N/A</v>
      </c>
      <c r="B640" s="1"/>
      <c r="C640" s="13"/>
      <c r="D640" s="13"/>
      <c r="E640" s="13"/>
      <c r="F640" s="13"/>
      <c r="G640" s="13"/>
      <c r="H640" s="115"/>
      <c r="I640" s="115"/>
      <c r="J640" s="115"/>
      <c r="K640" s="115"/>
      <c r="L640" s="115"/>
      <c r="M640" s="115"/>
      <c r="N640" s="115"/>
      <c r="O640" s="115"/>
      <c r="P640" s="115"/>
      <c r="Q640" s="115"/>
      <c r="R640" s="115"/>
      <c r="S640" s="115"/>
      <c r="T640" s="115"/>
      <c r="U640" s="115"/>
      <c r="V640" s="115"/>
      <c r="W640" s="115"/>
      <c r="X640" s="115"/>
      <c r="Y640" s="115"/>
      <c r="Z640" s="115"/>
      <c r="AA640" s="115"/>
      <c r="AB640" s="115"/>
      <c r="AC640" s="115"/>
      <c r="AD640" s="13"/>
      <c r="AE640" s="13"/>
      <c r="AF640" s="115"/>
      <c r="AG640" s="115"/>
      <c r="AH640" s="115"/>
      <c r="AI640" s="115"/>
      <c r="AJ640" s="115"/>
      <c r="AK640" s="115"/>
    </row>
    <row r="641" spans="1:37" ht="13.5" thickBot="1" x14ac:dyDescent="0.25">
      <c r="A641" s="21" t="e">
        <f>VLOOKUP(B641,'Analyse gebruik'!P$4:P$593,1,FALSE)</f>
        <v>#N/A</v>
      </c>
      <c r="B641" s="1"/>
      <c r="C641" s="13"/>
      <c r="D641" s="13"/>
      <c r="E641" s="13"/>
      <c r="F641" s="13"/>
      <c r="G641" s="13"/>
      <c r="H641" s="115"/>
      <c r="I641" s="115"/>
      <c r="J641" s="115"/>
      <c r="K641" s="115"/>
      <c r="L641" s="115"/>
      <c r="M641" s="115"/>
      <c r="N641" s="115"/>
      <c r="O641" s="115"/>
      <c r="P641" s="115"/>
      <c r="Q641" s="115"/>
      <c r="R641" s="115"/>
      <c r="S641" s="115"/>
      <c r="T641" s="115"/>
      <c r="U641" s="115"/>
      <c r="V641" s="115"/>
      <c r="W641" s="115"/>
      <c r="X641" s="115"/>
      <c r="Y641" s="115"/>
      <c r="Z641" s="115"/>
      <c r="AA641" s="115"/>
      <c r="AB641" s="115"/>
      <c r="AC641" s="115"/>
      <c r="AD641" s="115"/>
      <c r="AE641" s="115"/>
      <c r="AF641" s="115"/>
      <c r="AG641" s="13"/>
      <c r="AH641" s="13"/>
      <c r="AI641" s="115"/>
      <c r="AJ641" s="115"/>
      <c r="AK641" s="115"/>
    </row>
    <row r="642" spans="1:37" ht="13.5" thickBot="1" x14ac:dyDescent="0.25">
      <c r="A642" s="21" t="e">
        <f>VLOOKUP(B642,'Analyse gebruik'!P$4:P$593,1,FALSE)</f>
        <v>#N/A</v>
      </c>
      <c r="B642" s="1"/>
      <c r="C642" s="13"/>
      <c r="D642" s="13"/>
      <c r="E642" s="13"/>
      <c r="F642" s="13"/>
      <c r="G642" s="13"/>
      <c r="H642" s="115"/>
      <c r="I642" s="115"/>
      <c r="J642" s="115"/>
      <c r="K642" s="115"/>
      <c r="L642" s="115"/>
      <c r="M642" s="115"/>
      <c r="N642" s="115"/>
      <c r="O642" s="115"/>
      <c r="P642" s="115"/>
      <c r="Q642" s="115"/>
      <c r="R642" s="13"/>
      <c r="S642" s="13"/>
      <c r="T642" s="115"/>
      <c r="U642" s="115"/>
      <c r="V642" s="115"/>
      <c r="W642" s="115"/>
      <c r="X642" s="13"/>
      <c r="Y642" s="13"/>
      <c r="Z642" s="115"/>
      <c r="AA642" s="13"/>
      <c r="AB642" s="13"/>
      <c r="AC642" s="115"/>
      <c r="AD642" s="115"/>
      <c r="AE642" s="115"/>
      <c r="AF642" s="115"/>
      <c r="AG642" s="115"/>
      <c r="AH642" s="115"/>
      <c r="AI642" s="115"/>
      <c r="AJ642" s="13"/>
      <c r="AK642" s="13"/>
    </row>
    <row r="643" spans="1:37" ht="13.5" thickBot="1" x14ac:dyDescent="0.25">
      <c r="A643" s="21" t="e">
        <f>VLOOKUP(B643,'Analyse gebruik'!P$4:P$593,1,FALSE)</f>
        <v>#N/A</v>
      </c>
      <c r="B643" s="1"/>
      <c r="C643" s="13"/>
      <c r="D643" s="13"/>
      <c r="E643" s="13"/>
      <c r="F643" s="13"/>
      <c r="G643" s="13"/>
      <c r="H643" s="115"/>
      <c r="I643" s="115"/>
      <c r="J643" s="115"/>
      <c r="K643" s="115"/>
      <c r="L643" s="115"/>
      <c r="M643" s="115"/>
      <c r="N643" s="115"/>
      <c r="O643" s="115"/>
      <c r="P643" s="115"/>
      <c r="Q643" s="115"/>
      <c r="R643" s="13"/>
      <c r="S643" s="13"/>
      <c r="T643" s="115"/>
      <c r="U643" s="115"/>
      <c r="V643" s="115"/>
      <c r="W643" s="115"/>
      <c r="X643" s="13"/>
      <c r="Y643" s="13"/>
      <c r="Z643" s="115"/>
      <c r="AA643" s="13"/>
      <c r="AB643" s="13"/>
      <c r="AC643" s="115"/>
      <c r="AD643" s="115"/>
      <c r="AE643" s="115"/>
      <c r="AF643" s="115"/>
      <c r="AG643" s="115"/>
      <c r="AH643" s="115"/>
      <c r="AI643" s="115"/>
      <c r="AJ643" s="13"/>
      <c r="AK643" s="13"/>
    </row>
    <row r="644" spans="1:37" ht="13.5" thickBot="1" x14ac:dyDescent="0.25">
      <c r="A644" s="21" t="e">
        <f>VLOOKUP(B644,'Analyse gebruik'!P$4:P$593,1,FALSE)</f>
        <v>#N/A</v>
      </c>
      <c r="B644" s="1"/>
      <c r="C644" s="13"/>
      <c r="D644" s="13"/>
      <c r="E644" s="13"/>
      <c r="F644" s="13"/>
      <c r="G644" s="13"/>
      <c r="H644" s="115"/>
      <c r="I644" s="115"/>
      <c r="J644" s="115"/>
      <c r="K644" s="115"/>
      <c r="L644" s="115"/>
      <c r="M644" s="115"/>
      <c r="N644" s="115"/>
      <c r="O644" s="115"/>
      <c r="P644" s="115"/>
      <c r="Q644" s="115"/>
      <c r="R644" s="13"/>
      <c r="S644" s="13"/>
      <c r="T644" s="115"/>
      <c r="U644" s="115"/>
      <c r="V644" s="115"/>
      <c r="W644" s="115"/>
      <c r="X644" s="13"/>
      <c r="Y644" s="13"/>
      <c r="Z644" s="115"/>
      <c r="AA644" s="13"/>
      <c r="AB644" s="13"/>
      <c r="AC644" s="115"/>
      <c r="AD644" s="115"/>
      <c r="AE644" s="115"/>
      <c r="AF644" s="115"/>
      <c r="AG644" s="115"/>
      <c r="AH644" s="115"/>
      <c r="AI644" s="115"/>
      <c r="AJ644" s="13"/>
      <c r="AK644" s="13"/>
    </row>
    <row r="645" spans="1:37" ht="13.5" thickBot="1" x14ac:dyDescent="0.25">
      <c r="A645" s="21" t="e">
        <f>VLOOKUP(B645,'Analyse gebruik'!P$4:P$593,1,FALSE)</f>
        <v>#N/A</v>
      </c>
      <c r="B645" s="1"/>
      <c r="C645" s="13"/>
      <c r="D645" s="13"/>
      <c r="E645" s="13"/>
      <c r="F645" s="13"/>
      <c r="G645" s="13"/>
      <c r="H645" s="115"/>
      <c r="I645" s="115"/>
      <c r="J645" s="115"/>
      <c r="K645" s="115"/>
      <c r="L645" s="115"/>
      <c r="M645" s="115"/>
      <c r="N645" s="115"/>
      <c r="O645" s="115"/>
      <c r="P645" s="115"/>
      <c r="Q645" s="115"/>
      <c r="R645" s="13"/>
      <c r="S645" s="13"/>
      <c r="T645" s="115"/>
      <c r="U645" s="115"/>
      <c r="V645" s="115"/>
      <c r="W645" s="115"/>
      <c r="X645" s="13"/>
      <c r="Y645" s="13"/>
      <c r="Z645" s="115"/>
      <c r="AA645" s="13"/>
      <c r="AB645" s="13"/>
      <c r="AC645" s="115"/>
      <c r="AD645" s="115"/>
      <c r="AE645" s="115"/>
      <c r="AF645" s="115"/>
      <c r="AG645" s="115"/>
      <c r="AH645" s="115"/>
      <c r="AI645" s="115"/>
      <c r="AJ645" s="13"/>
      <c r="AK645" s="13"/>
    </row>
    <row r="646" spans="1:37" ht="13.5" thickBot="1" x14ac:dyDescent="0.25">
      <c r="A646" s="21" t="e">
        <f>VLOOKUP(B646,'Analyse gebruik'!P$4:P$593,1,FALSE)</f>
        <v>#N/A</v>
      </c>
      <c r="B646" s="1"/>
      <c r="C646" s="13"/>
      <c r="D646" s="13"/>
      <c r="E646" s="13"/>
      <c r="F646" s="13"/>
      <c r="G646" s="13"/>
      <c r="H646" s="115"/>
      <c r="I646" s="115"/>
      <c r="J646" s="115"/>
      <c r="K646" s="115"/>
      <c r="L646" s="115"/>
      <c r="M646" s="115"/>
      <c r="N646" s="115"/>
      <c r="O646" s="115"/>
      <c r="P646" s="115"/>
      <c r="Q646" s="115"/>
      <c r="R646" s="13"/>
      <c r="S646" s="13"/>
      <c r="T646" s="115"/>
      <c r="U646" s="115"/>
      <c r="V646" s="115"/>
      <c r="W646" s="115"/>
      <c r="X646" s="13"/>
      <c r="Y646" s="13"/>
      <c r="Z646" s="115"/>
      <c r="AA646" s="13"/>
      <c r="AB646" s="13"/>
      <c r="AC646" s="115"/>
      <c r="AD646" s="115"/>
      <c r="AE646" s="115"/>
      <c r="AF646" s="115"/>
      <c r="AG646" s="115"/>
      <c r="AH646" s="115"/>
      <c r="AI646" s="115"/>
      <c r="AJ646" s="13"/>
      <c r="AK646" s="13"/>
    </row>
    <row r="647" spans="1:37" ht="13.5" thickBot="1" x14ac:dyDescent="0.25">
      <c r="A647" s="21" t="e">
        <f>VLOOKUP(B647,'Analyse gebruik'!P$4:P$593,1,FALSE)</f>
        <v>#N/A</v>
      </c>
      <c r="B647" s="1"/>
      <c r="C647" s="13"/>
      <c r="D647" s="13"/>
      <c r="E647" s="13"/>
      <c r="F647" s="13"/>
      <c r="G647" s="13"/>
      <c r="H647" s="115"/>
      <c r="I647" s="115"/>
      <c r="J647" s="115"/>
      <c r="K647" s="115"/>
      <c r="L647" s="115"/>
      <c r="M647" s="115"/>
      <c r="N647" s="115"/>
      <c r="O647" s="115"/>
      <c r="P647" s="115"/>
      <c r="Q647" s="115"/>
      <c r="R647" s="13"/>
      <c r="S647" s="13"/>
      <c r="T647" s="115"/>
      <c r="U647" s="115"/>
      <c r="V647" s="115"/>
      <c r="W647" s="115"/>
      <c r="X647" s="13"/>
      <c r="Y647" s="13"/>
      <c r="Z647" s="115"/>
      <c r="AA647" s="13"/>
      <c r="AB647" s="13"/>
      <c r="AC647" s="115"/>
      <c r="AD647" s="115"/>
      <c r="AE647" s="115"/>
      <c r="AF647" s="115"/>
      <c r="AG647" s="115"/>
      <c r="AH647" s="115"/>
      <c r="AI647" s="115"/>
      <c r="AJ647" s="13"/>
      <c r="AK647" s="13"/>
    </row>
    <row r="648" spans="1:37" ht="13.5" thickBot="1" x14ac:dyDescent="0.25">
      <c r="A648" s="21" t="e">
        <f>VLOOKUP(B648,'Analyse gebruik'!P$4:P$593,1,FALSE)</f>
        <v>#N/A</v>
      </c>
      <c r="B648" s="1"/>
      <c r="C648" s="13"/>
      <c r="D648" s="13"/>
      <c r="E648" s="13"/>
      <c r="F648" s="13"/>
      <c r="G648" s="13"/>
      <c r="H648" s="115"/>
      <c r="I648" s="115"/>
      <c r="J648" s="115"/>
      <c r="K648" s="115"/>
      <c r="L648" s="115"/>
      <c r="M648" s="115"/>
      <c r="N648" s="115"/>
      <c r="O648" s="115"/>
      <c r="P648" s="115"/>
      <c r="Q648" s="115"/>
      <c r="R648" s="13"/>
      <c r="S648" s="13"/>
      <c r="T648" s="115"/>
      <c r="U648" s="115"/>
      <c r="V648" s="115"/>
      <c r="W648" s="115"/>
      <c r="X648" s="115"/>
      <c r="Y648" s="115"/>
      <c r="Z648" s="115"/>
      <c r="AA648" s="115"/>
      <c r="AB648" s="115"/>
      <c r="AC648" s="115"/>
      <c r="AD648" s="115"/>
      <c r="AE648" s="115"/>
      <c r="AF648" s="115"/>
      <c r="AG648" s="115"/>
      <c r="AH648" s="115"/>
      <c r="AI648" s="115"/>
      <c r="AJ648" s="115"/>
      <c r="AK648" s="115"/>
    </row>
    <row r="649" spans="1:37" ht="13.5" thickBot="1" x14ac:dyDescent="0.25">
      <c r="A649" s="21" t="e">
        <f>VLOOKUP(B649,'Analyse gebruik'!P$4:P$593,1,FALSE)</f>
        <v>#N/A</v>
      </c>
      <c r="B649" s="1"/>
      <c r="C649" s="13"/>
      <c r="D649" s="13"/>
      <c r="E649" s="13"/>
      <c r="F649" s="13"/>
      <c r="G649" s="13"/>
      <c r="H649" s="115"/>
      <c r="I649" s="115"/>
      <c r="J649" s="115"/>
      <c r="K649" s="115"/>
      <c r="L649" s="115"/>
      <c r="M649" s="115"/>
      <c r="N649" s="115"/>
      <c r="O649" s="115"/>
      <c r="P649" s="115"/>
      <c r="Q649" s="115"/>
      <c r="R649" s="115"/>
      <c r="S649" s="115"/>
      <c r="T649" s="115"/>
      <c r="U649" s="115"/>
      <c r="V649" s="115"/>
      <c r="W649" s="115"/>
      <c r="X649" s="13"/>
      <c r="Y649" s="13"/>
      <c r="Z649" s="115"/>
      <c r="AA649" s="13"/>
      <c r="AB649" s="13"/>
      <c r="AC649" s="115"/>
      <c r="AD649" s="115"/>
      <c r="AE649" s="115"/>
      <c r="AF649" s="115"/>
      <c r="AG649" s="13"/>
      <c r="AH649" s="13"/>
      <c r="AI649" s="115"/>
      <c r="AJ649" s="115"/>
      <c r="AK649" s="115"/>
    </row>
    <row r="650" spans="1:37" ht="13.5" thickBot="1" x14ac:dyDescent="0.25">
      <c r="A650" s="21" t="e">
        <f>VLOOKUP(B650,'Analyse gebruik'!P$4:P$593,1,FALSE)</f>
        <v>#N/A</v>
      </c>
      <c r="B650" s="1"/>
      <c r="C650" s="13"/>
      <c r="D650" s="13"/>
      <c r="E650" s="13"/>
      <c r="F650" s="13"/>
      <c r="G650" s="13"/>
      <c r="H650" s="115"/>
      <c r="I650" s="115"/>
      <c r="J650" s="115"/>
      <c r="K650" s="115"/>
      <c r="L650" s="115"/>
      <c r="M650" s="115"/>
      <c r="N650" s="115"/>
      <c r="O650" s="115"/>
      <c r="P650" s="115"/>
      <c r="Q650" s="115"/>
      <c r="R650" s="115"/>
      <c r="S650" s="115"/>
      <c r="T650" s="115"/>
      <c r="U650" s="115"/>
      <c r="V650" s="115"/>
      <c r="W650" s="115"/>
      <c r="X650" s="115"/>
      <c r="Y650" s="115"/>
      <c r="Z650" s="115"/>
      <c r="AA650" s="115"/>
      <c r="AB650" s="115"/>
      <c r="AC650" s="115"/>
      <c r="AD650" s="115"/>
      <c r="AE650" s="115"/>
      <c r="AF650" s="115"/>
      <c r="AG650" s="115"/>
      <c r="AH650" s="115"/>
      <c r="AI650" s="115"/>
      <c r="AJ650" s="115"/>
      <c r="AK650" s="115"/>
    </row>
    <row r="651" spans="1:37" ht="13.5" thickBot="1" x14ac:dyDescent="0.25">
      <c r="A651" s="21" t="e">
        <f>VLOOKUP(B651,'Analyse gebruik'!P$4:P$593,1,FALSE)</f>
        <v>#N/A</v>
      </c>
      <c r="B651" s="1"/>
      <c r="C651" s="13"/>
      <c r="D651" s="13"/>
      <c r="E651" s="13"/>
      <c r="F651" s="13"/>
      <c r="G651" s="13"/>
      <c r="H651" s="115"/>
      <c r="I651" s="115"/>
      <c r="J651" s="115"/>
      <c r="K651" s="115"/>
      <c r="L651" s="115"/>
      <c r="M651" s="115"/>
      <c r="N651" s="115"/>
      <c r="O651" s="115"/>
      <c r="P651" s="115"/>
      <c r="Q651" s="115"/>
      <c r="R651" s="13"/>
      <c r="S651" s="13"/>
      <c r="T651" s="115"/>
      <c r="U651" s="115"/>
      <c r="V651" s="115"/>
      <c r="W651" s="115"/>
      <c r="X651" s="13"/>
      <c r="Y651" s="13"/>
      <c r="Z651" s="115"/>
      <c r="AA651" s="13"/>
      <c r="AB651" s="13"/>
      <c r="AC651" s="115"/>
      <c r="AD651" s="115"/>
      <c r="AE651" s="115"/>
      <c r="AF651" s="115"/>
      <c r="AG651" s="115"/>
      <c r="AH651" s="115"/>
      <c r="AI651" s="115"/>
      <c r="AJ651" s="115"/>
      <c r="AK651" s="115"/>
    </row>
    <row r="652" spans="1:37" ht="13.5" thickBot="1" x14ac:dyDescent="0.25">
      <c r="A652" s="21" t="e">
        <f>VLOOKUP(B652,'Analyse gebruik'!P$4:P$593,1,FALSE)</f>
        <v>#N/A</v>
      </c>
      <c r="B652" s="1"/>
      <c r="C652" s="13"/>
      <c r="D652" s="13"/>
      <c r="E652" s="13"/>
      <c r="F652" s="13"/>
      <c r="G652" s="13"/>
      <c r="H652" s="115"/>
      <c r="I652" s="115"/>
      <c r="J652" s="115"/>
      <c r="K652" s="115"/>
      <c r="L652" s="115"/>
      <c r="M652" s="115"/>
      <c r="N652" s="115"/>
      <c r="O652" s="115"/>
      <c r="P652" s="115"/>
      <c r="Q652" s="115"/>
      <c r="R652" s="13"/>
      <c r="S652" s="13"/>
      <c r="T652" s="115"/>
      <c r="U652" s="115"/>
      <c r="V652" s="115"/>
      <c r="W652" s="115"/>
      <c r="X652" s="13"/>
      <c r="Y652" s="13"/>
      <c r="Z652" s="115"/>
      <c r="AA652" s="13"/>
      <c r="AB652" s="13"/>
      <c r="AC652" s="115"/>
      <c r="AD652" s="115"/>
      <c r="AE652" s="115"/>
      <c r="AF652" s="115"/>
      <c r="AG652" s="115"/>
      <c r="AH652" s="115"/>
      <c r="AI652" s="115"/>
      <c r="AJ652" s="115"/>
      <c r="AK652" s="115"/>
    </row>
    <row r="653" spans="1:37" ht="13.5" thickBot="1" x14ac:dyDescent="0.25">
      <c r="A653" s="21" t="e">
        <f>VLOOKUP(B653,'Analyse gebruik'!P$4:P$593,1,FALSE)</f>
        <v>#N/A</v>
      </c>
      <c r="B653" s="1"/>
      <c r="C653" s="13"/>
      <c r="D653" s="13"/>
      <c r="E653" s="13"/>
      <c r="F653" s="13"/>
      <c r="G653" s="13"/>
      <c r="H653" s="115"/>
      <c r="I653" s="115"/>
      <c r="J653" s="115"/>
      <c r="K653" s="115"/>
      <c r="L653" s="115"/>
      <c r="M653" s="115"/>
      <c r="N653" s="115"/>
      <c r="O653" s="13"/>
      <c r="P653" s="13"/>
      <c r="Q653" s="115"/>
      <c r="R653" s="115"/>
      <c r="S653" s="115"/>
      <c r="T653" s="115"/>
      <c r="U653" s="13"/>
      <c r="V653" s="13"/>
      <c r="W653" s="115"/>
      <c r="X653" s="115"/>
      <c r="Y653" s="115"/>
      <c r="Z653" s="115"/>
      <c r="AA653" s="115"/>
      <c r="AB653" s="115"/>
      <c r="AC653" s="115"/>
      <c r="AD653" s="115"/>
      <c r="AE653" s="115"/>
      <c r="AF653" s="115"/>
      <c r="AG653" s="13"/>
      <c r="AH653" s="13"/>
      <c r="AI653" s="115"/>
      <c r="AJ653" s="13"/>
      <c r="AK653" s="13"/>
    </row>
    <row r="654" spans="1:37" ht="13.5" thickBot="1" x14ac:dyDescent="0.25">
      <c r="A654" s="21" t="e">
        <f>VLOOKUP(B654,'Analyse gebruik'!P$4:P$593,1,FALSE)</f>
        <v>#N/A</v>
      </c>
      <c r="B654" s="1"/>
      <c r="C654" s="13"/>
      <c r="D654" s="13"/>
      <c r="E654" s="13"/>
      <c r="F654" s="13"/>
      <c r="G654" s="13"/>
      <c r="H654" s="115"/>
      <c r="I654" s="115"/>
      <c r="J654" s="115"/>
      <c r="K654" s="115"/>
      <c r="L654" s="115"/>
      <c r="M654" s="115"/>
      <c r="N654" s="115"/>
      <c r="O654" s="115"/>
      <c r="P654" s="115"/>
      <c r="Q654" s="115"/>
      <c r="R654" s="115"/>
      <c r="S654" s="115"/>
      <c r="T654" s="115"/>
      <c r="U654" s="115"/>
      <c r="V654" s="115"/>
      <c r="W654" s="115"/>
      <c r="X654" s="115"/>
      <c r="Y654" s="115"/>
      <c r="Z654" s="115"/>
      <c r="AA654" s="115"/>
      <c r="AB654" s="115"/>
      <c r="AC654" s="115"/>
      <c r="AD654" s="115"/>
      <c r="AE654" s="115"/>
      <c r="AF654" s="115"/>
      <c r="AG654" s="13"/>
      <c r="AH654" s="13"/>
      <c r="AI654" s="115"/>
      <c r="AJ654" s="115"/>
      <c r="AK654" s="115"/>
    </row>
    <row r="655" spans="1:37" ht="13.5" thickBot="1" x14ac:dyDescent="0.25">
      <c r="A655" s="21" t="e">
        <f>VLOOKUP(B655,'Analyse gebruik'!P$4:P$593,1,FALSE)</f>
        <v>#N/A</v>
      </c>
      <c r="B655" s="1"/>
      <c r="C655" s="13"/>
      <c r="D655" s="13"/>
      <c r="E655" s="13"/>
      <c r="F655" s="13"/>
      <c r="G655" s="13"/>
      <c r="H655" s="115"/>
      <c r="I655" s="115"/>
      <c r="J655" s="115"/>
      <c r="K655" s="115"/>
      <c r="L655" s="13"/>
      <c r="M655" s="13"/>
      <c r="N655" s="115"/>
      <c r="O655" s="115"/>
      <c r="P655" s="115"/>
      <c r="Q655" s="115"/>
      <c r="R655" s="115"/>
      <c r="S655" s="115"/>
      <c r="T655" s="115"/>
      <c r="U655" s="115"/>
      <c r="V655" s="115"/>
      <c r="W655" s="115"/>
      <c r="X655" s="115"/>
      <c r="Y655" s="115"/>
      <c r="Z655" s="115"/>
      <c r="AA655" s="115"/>
      <c r="AB655" s="115"/>
      <c r="AC655" s="115"/>
      <c r="AD655" s="115"/>
      <c r="AE655" s="115"/>
      <c r="AF655" s="115"/>
      <c r="AG655" s="115"/>
      <c r="AH655" s="115"/>
      <c r="AI655" s="115"/>
      <c r="AJ655" s="115"/>
      <c r="AK655" s="115"/>
    </row>
    <row r="656" spans="1:37" ht="13.5" thickBot="1" x14ac:dyDescent="0.25">
      <c r="A656" s="21" t="e">
        <f>VLOOKUP(B656,'Analyse gebruik'!P$4:P$593,1,FALSE)</f>
        <v>#N/A</v>
      </c>
      <c r="B656" s="1"/>
      <c r="C656" s="13"/>
      <c r="D656" s="13"/>
      <c r="E656" s="13"/>
      <c r="F656" s="13"/>
      <c r="G656" s="13"/>
      <c r="H656" s="115"/>
      <c r="I656" s="115"/>
      <c r="J656" s="115"/>
      <c r="K656" s="115"/>
      <c r="L656" s="115"/>
      <c r="M656" s="115"/>
      <c r="N656" s="115"/>
      <c r="O656" s="115"/>
      <c r="P656" s="115"/>
      <c r="Q656" s="115"/>
      <c r="R656" s="115"/>
      <c r="S656" s="115"/>
      <c r="T656" s="115"/>
      <c r="U656" s="115"/>
      <c r="V656" s="115"/>
      <c r="W656" s="115"/>
      <c r="X656" s="115"/>
      <c r="Y656" s="115"/>
      <c r="Z656" s="115"/>
      <c r="AA656" s="115"/>
      <c r="AB656" s="115"/>
      <c r="AC656" s="115"/>
      <c r="AD656" s="115"/>
      <c r="AE656" s="115"/>
      <c r="AF656" s="115"/>
      <c r="AG656" s="13"/>
      <c r="AH656" s="13"/>
      <c r="AI656" s="115"/>
      <c r="AJ656" s="115"/>
      <c r="AK656" s="115"/>
    </row>
    <row r="657" spans="1:37" ht="13.5" thickBot="1" x14ac:dyDescent="0.25">
      <c r="A657" s="21" t="e">
        <f>VLOOKUP(B657,'Analyse gebruik'!P$4:P$593,1,FALSE)</f>
        <v>#N/A</v>
      </c>
      <c r="B657" s="1"/>
      <c r="C657" s="13"/>
      <c r="D657" s="13"/>
      <c r="E657" s="13"/>
      <c r="F657" s="13"/>
      <c r="G657" s="13"/>
      <c r="H657" s="115"/>
      <c r="I657" s="115"/>
      <c r="J657" s="115"/>
      <c r="K657" s="115"/>
      <c r="L657" s="115"/>
      <c r="M657" s="115"/>
      <c r="N657" s="115"/>
      <c r="O657" s="115"/>
      <c r="P657" s="115"/>
      <c r="Q657" s="115"/>
      <c r="R657" s="13"/>
      <c r="S657" s="13"/>
      <c r="T657" s="115"/>
      <c r="U657" s="115"/>
      <c r="V657" s="115"/>
      <c r="W657" s="115"/>
      <c r="X657" s="115"/>
      <c r="Y657" s="115"/>
      <c r="Z657" s="115"/>
      <c r="AA657" s="115"/>
      <c r="AB657" s="115"/>
      <c r="AC657" s="115"/>
      <c r="AD657" s="115"/>
      <c r="AE657" s="115"/>
      <c r="AF657" s="115"/>
      <c r="AG657" s="115"/>
      <c r="AH657" s="115"/>
      <c r="AI657" s="115"/>
      <c r="AJ657" s="115"/>
      <c r="AK657" s="115"/>
    </row>
    <row r="658" spans="1:37" ht="13.5" thickBot="1" x14ac:dyDescent="0.25">
      <c r="A658" s="21" t="e">
        <f>VLOOKUP(B658,'Analyse gebruik'!P$4:P$593,1,FALSE)</f>
        <v>#N/A</v>
      </c>
      <c r="B658" s="1"/>
      <c r="C658" s="13"/>
      <c r="D658" s="13"/>
      <c r="E658" s="13"/>
      <c r="F658" s="13"/>
      <c r="G658" s="13"/>
      <c r="H658" s="115"/>
      <c r="I658" s="115"/>
      <c r="J658" s="115"/>
      <c r="K658" s="115"/>
      <c r="L658" s="115"/>
      <c r="M658" s="115"/>
      <c r="N658" s="115"/>
      <c r="O658" s="115"/>
      <c r="P658" s="115"/>
      <c r="Q658" s="115"/>
      <c r="R658" s="115"/>
      <c r="S658" s="115"/>
      <c r="T658" s="115"/>
      <c r="U658" s="115"/>
      <c r="V658" s="115"/>
      <c r="W658" s="115"/>
      <c r="X658" s="13"/>
      <c r="Y658" s="13"/>
      <c r="Z658" s="115"/>
      <c r="AA658" s="13"/>
      <c r="AB658" s="13"/>
      <c r="AC658" s="115"/>
      <c r="AD658" s="13"/>
      <c r="AE658" s="13"/>
      <c r="AF658" s="115"/>
      <c r="AG658" s="115"/>
      <c r="AH658" s="115"/>
      <c r="AI658" s="115"/>
      <c r="AJ658" s="115"/>
      <c r="AK658" s="115"/>
    </row>
    <row r="659" spans="1:37" ht="13.5" thickBot="1" x14ac:dyDescent="0.25">
      <c r="A659" s="21" t="e">
        <f>VLOOKUP(B659,'Analyse gebruik'!P$4:P$593,1,FALSE)</f>
        <v>#N/A</v>
      </c>
      <c r="B659" s="1"/>
      <c r="C659" s="13"/>
      <c r="D659" s="13"/>
      <c r="E659" s="13"/>
      <c r="F659" s="13"/>
      <c r="G659" s="13"/>
      <c r="H659" s="115"/>
      <c r="I659" s="115"/>
      <c r="J659" s="115"/>
      <c r="K659" s="115"/>
      <c r="L659" s="115"/>
      <c r="M659" s="115"/>
      <c r="N659" s="115"/>
      <c r="O659" s="115"/>
      <c r="P659" s="115"/>
      <c r="Q659" s="115"/>
      <c r="R659" s="115"/>
      <c r="S659" s="115"/>
      <c r="T659" s="115"/>
      <c r="U659" s="115"/>
      <c r="V659" s="115"/>
      <c r="W659" s="115"/>
      <c r="X659" s="115"/>
      <c r="Y659" s="115"/>
      <c r="Z659" s="115"/>
      <c r="AA659" s="115"/>
      <c r="AB659" s="115"/>
      <c r="AC659" s="115"/>
      <c r="AD659" s="115"/>
      <c r="AE659" s="115"/>
      <c r="AF659" s="115"/>
      <c r="AG659" s="13"/>
      <c r="AH659" s="13"/>
      <c r="AI659" s="115"/>
      <c r="AJ659" s="115"/>
      <c r="AK659" s="115"/>
    </row>
    <row r="660" spans="1:37" ht="13.5" thickBot="1" x14ac:dyDescent="0.25">
      <c r="A660" s="21" t="e">
        <f>VLOOKUP(B660,'Analyse gebruik'!P$4:P$593,1,FALSE)</f>
        <v>#N/A</v>
      </c>
      <c r="B660" s="1"/>
      <c r="C660" s="13"/>
      <c r="D660" s="13"/>
      <c r="E660" s="13"/>
      <c r="F660" s="13"/>
      <c r="G660" s="13"/>
      <c r="H660" s="115"/>
      <c r="I660" s="115"/>
      <c r="J660" s="115"/>
      <c r="K660" s="115"/>
      <c r="L660" s="115"/>
      <c r="M660" s="115"/>
      <c r="N660" s="115"/>
      <c r="O660" s="115"/>
      <c r="P660" s="115"/>
      <c r="Q660" s="115"/>
      <c r="R660" s="115"/>
      <c r="S660" s="115"/>
      <c r="T660" s="115"/>
      <c r="U660" s="115"/>
      <c r="V660" s="115"/>
      <c r="W660" s="115"/>
      <c r="X660" s="115"/>
      <c r="Y660" s="115"/>
      <c r="Z660" s="115"/>
      <c r="AA660" s="115"/>
      <c r="AB660" s="115"/>
      <c r="AC660" s="115"/>
      <c r="AD660" s="115"/>
      <c r="AE660" s="115"/>
      <c r="AF660" s="115"/>
      <c r="AG660" s="115"/>
      <c r="AH660" s="115"/>
      <c r="AI660" s="115"/>
      <c r="AJ660" s="13"/>
      <c r="AK660" s="13"/>
    </row>
    <row r="661" spans="1:37" ht="13.5" thickBot="1" x14ac:dyDescent="0.25">
      <c r="A661" s="21" t="e">
        <f>VLOOKUP(B661,'Analyse gebruik'!P$4:P$593,1,FALSE)</f>
        <v>#N/A</v>
      </c>
      <c r="B661" s="1"/>
      <c r="C661" s="13"/>
      <c r="D661" s="13"/>
      <c r="E661" s="13"/>
      <c r="F661" s="13"/>
      <c r="G661" s="13"/>
      <c r="H661" s="115"/>
      <c r="I661" s="115"/>
      <c r="J661" s="115"/>
      <c r="K661" s="115"/>
      <c r="L661" s="115"/>
      <c r="M661" s="115"/>
      <c r="N661" s="115"/>
      <c r="O661" s="115"/>
      <c r="P661" s="115"/>
      <c r="Q661" s="115"/>
      <c r="R661" s="115"/>
      <c r="S661" s="115"/>
      <c r="T661" s="115"/>
      <c r="U661" s="115"/>
      <c r="V661" s="115"/>
      <c r="W661" s="115"/>
      <c r="X661" s="115"/>
      <c r="Y661" s="115"/>
      <c r="Z661" s="115"/>
      <c r="AA661" s="115"/>
      <c r="AB661" s="115"/>
      <c r="AC661" s="115"/>
      <c r="AD661" s="115"/>
      <c r="AE661" s="115"/>
      <c r="AF661" s="115"/>
      <c r="AG661" s="115"/>
      <c r="AH661" s="115"/>
      <c r="AI661" s="115"/>
      <c r="AJ661" s="115"/>
      <c r="AK661" s="115"/>
    </row>
    <row r="662" spans="1:37" ht="13.5" thickBot="1" x14ac:dyDescent="0.25">
      <c r="A662" s="21" t="e">
        <f>VLOOKUP(B662,'Analyse gebruik'!P$4:P$593,1,FALSE)</f>
        <v>#N/A</v>
      </c>
      <c r="B662" s="1"/>
      <c r="C662" s="13"/>
      <c r="D662" s="13"/>
      <c r="E662" s="13"/>
      <c r="F662" s="13"/>
      <c r="G662" s="13"/>
      <c r="H662" s="115"/>
      <c r="I662" s="115"/>
      <c r="J662" s="115"/>
      <c r="K662" s="115"/>
      <c r="L662" s="115"/>
      <c r="M662" s="115"/>
      <c r="N662" s="115"/>
      <c r="O662" s="115"/>
      <c r="P662" s="115"/>
      <c r="Q662" s="115"/>
      <c r="R662" s="115"/>
      <c r="S662" s="115"/>
      <c r="T662" s="115"/>
      <c r="U662" s="115"/>
      <c r="V662" s="115"/>
      <c r="W662" s="115"/>
      <c r="X662" s="13"/>
      <c r="Y662" s="13"/>
      <c r="Z662" s="115"/>
      <c r="AA662" s="13"/>
      <c r="AB662" s="13"/>
      <c r="AC662" s="115"/>
      <c r="AD662" s="115"/>
      <c r="AE662" s="115"/>
      <c r="AF662" s="115"/>
      <c r="AG662" s="115"/>
      <c r="AH662" s="115"/>
      <c r="AI662" s="115"/>
      <c r="AJ662" s="115"/>
      <c r="AK662" s="115"/>
    </row>
    <row r="663" spans="1:37" ht="13.5" thickBot="1" x14ac:dyDescent="0.25">
      <c r="A663" s="21" t="e">
        <f>VLOOKUP(B663,'Analyse gebruik'!P$4:P$593,1,FALSE)</f>
        <v>#N/A</v>
      </c>
      <c r="B663" s="1"/>
      <c r="C663" s="13"/>
      <c r="D663" s="13"/>
      <c r="E663" s="13"/>
      <c r="F663" s="13"/>
      <c r="G663" s="13"/>
      <c r="H663" s="115"/>
      <c r="I663" s="115"/>
      <c r="J663" s="115"/>
      <c r="K663" s="115"/>
      <c r="L663" s="115"/>
      <c r="M663" s="115"/>
      <c r="N663" s="115"/>
      <c r="O663" s="115"/>
      <c r="P663" s="115"/>
      <c r="Q663" s="115"/>
      <c r="R663" s="115"/>
      <c r="S663" s="115"/>
      <c r="T663" s="115"/>
      <c r="U663" s="115"/>
      <c r="V663" s="115"/>
      <c r="W663" s="115"/>
      <c r="X663" s="13"/>
      <c r="Y663" s="13"/>
      <c r="Z663" s="115"/>
      <c r="AA663" s="13"/>
      <c r="AB663" s="13"/>
      <c r="AC663" s="115"/>
      <c r="AD663" s="13"/>
      <c r="AE663" s="13"/>
      <c r="AF663" s="115"/>
      <c r="AG663" s="115"/>
      <c r="AH663" s="115"/>
      <c r="AI663" s="115"/>
      <c r="AJ663" s="115"/>
      <c r="AK663" s="115"/>
    </row>
    <row r="664" spans="1:37" ht="13.5" thickBot="1" x14ac:dyDescent="0.25">
      <c r="A664" s="21" t="e">
        <f>VLOOKUP(B664,'Analyse gebruik'!P$4:P$593,1,FALSE)</f>
        <v>#N/A</v>
      </c>
      <c r="B664" s="1"/>
      <c r="C664" s="13"/>
      <c r="D664" s="13"/>
      <c r="E664" s="13"/>
      <c r="F664" s="13"/>
      <c r="G664" s="13"/>
      <c r="H664" s="115"/>
      <c r="I664" s="115"/>
      <c r="J664" s="115"/>
      <c r="K664" s="115"/>
      <c r="L664" s="115"/>
      <c r="M664" s="115"/>
      <c r="N664" s="115"/>
      <c r="O664" s="115"/>
      <c r="P664" s="115"/>
      <c r="Q664" s="115"/>
      <c r="R664" s="115"/>
      <c r="S664" s="115"/>
      <c r="T664" s="115"/>
      <c r="U664" s="115"/>
      <c r="V664" s="115"/>
      <c r="W664" s="115"/>
      <c r="X664" s="13"/>
      <c r="Y664" s="13"/>
      <c r="Z664" s="115"/>
      <c r="AA664" s="13"/>
      <c r="AB664" s="13"/>
      <c r="AC664" s="115"/>
      <c r="AD664" s="13"/>
      <c r="AE664" s="13"/>
      <c r="AF664" s="115"/>
      <c r="AG664" s="115"/>
      <c r="AH664" s="115"/>
      <c r="AI664" s="115"/>
      <c r="AJ664" s="115"/>
      <c r="AK664" s="115"/>
    </row>
    <row r="665" spans="1:37" ht="13.5" thickBot="1" x14ac:dyDescent="0.25">
      <c r="A665" s="21" t="e">
        <f>VLOOKUP(B665,'Analyse gebruik'!P$4:P$593,1,FALSE)</f>
        <v>#N/A</v>
      </c>
      <c r="B665" s="1"/>
      <c r="C665" s="13"/>
      <c r="D665" s="13"/>
      <c r="E665" s="13"/>
      <c r="F665" s="13"/>
      <c r="G665" s="13"/>
      <c r="H665" s="115"/>
      <c r="I665" s="115"/>
      <c r="J665" s="115"/>
      <c r="K665" s="115"/>
      <c r="L665" s="13"/>
      <c r="M665" s="13"/>
      <c r="N665" s="115"/>
      <c r="O665" s="115"/>
      <c r="P665" s="115"/>
      <c r="Q665" s="115"/>
      <c r="R665" s="115"/>
      <c r="S665" s="115"/>
      <c r="T665" s="115"/>
      <c r="U665" s="13"/>
      <c r="V665" s="13"/>
      <c r="W665" s="115"/>
      <c r="X665" s="13"/>
      <c r="Y665" s="13"/>
      <c r="Z665" s="115"/>
      <c r="AA665" s="115"/>
      <c r="AB665" s="115"/>
      <c r="AC665" s="115"/>
      <c r="AD665" s="115"/>
      <c r="AE665" s="115"/>
      <c r="AF665" s="115"/>
      <c r="AG665" s="13"/>
      <c r="AH665" s="13"/>
      <c r="AI665" s="115"/>
      <c r="AJ665" s="13"/>
      <c r="AK665" s="13"/>
    </row>
    <row r="666" spans="1:37" ht="13.5" thickBot="1" x14ac:dyDescent="0.25">
      <c r="A666" s="21" t="e">
        <f>VLOOKUP(B666,'Analyse gebruik'!P$4:P$593,1,FALSE)</f>
        <v>#N/A</v>
      </c>
      <c r="B666" s="1"/>
      <c r="C666" s="13"/>
      <c r="D666" s="13"/>
      <c r="E666" s="13"/>
      <c r="F666" s="13"/>
      <c r="G666" s="13"/>
      <c r="H666" s="115"/>
      <c r="I666" s="115"/>
      <c r="J666" s="115"/>
      <c r="K666" s="115"/>
      <c r="L666" s="115"/>
      <c r="M666" s="115"/>
      <c r="N666" s="115"/>
      <c r="O666" s="115"/>
      <c r="P666" s="115"/>
      <c r="Q666" s="115"/>
      <c r="R666" s="115"/>
      <c r="S666" s="115"/>
      <c r="T666" s="115"/>
      <c r="U666" s="115"/>
      <c r="V666" s="115"/>
      <c r="W666" s="115"/>
      <c r="X666" s="13"/>
      <c r="Y666" s="13"/>
      <c r="Z666" s="115"/>
      <c r="AA666" s="115"/>
      <c r="AB666" s="115"/>
      <c r="AC666" s="115"/>
      <c r="AD666" s="115"/>
      <c r="AE666" s="115"/>
      <c r="AF666" s="115"/>
      <c r="AG666" s="115"/>
      <c r="AH666" s="115"/>
      <c r="AI666" s="115"/>
      <c r="AJ666" s="13"/>
      <c r="AK666" s="13"/>
    </row>
    <row r="667" spans="1:37" ht="12.75" customHeight="1" x14ac:dyDescent="0.2">
      <c r="A667" s="21" t="e">
        <f>VLOOKUP(B667,'Analyse gebruik'!P$4:P$593,1,FALSE)</f>
        <v>#N/A</v>
      </c>
      <c r="B667" s="21"/>
      <c r="C667" s="40"/>
      <c r="D667" s="40"/>
      <c r="E667" s="40"/>
      <c r="F667" s="40"/>
      <c r="G667" s="40"/>
      <c r="R667" s="40"/>
      <c r="S667" s="40"/>
      <c r="X667" s="40"/>
      <c r="Y667" s="40"/>
      <c r="AA667" s="40"/>
      <c r="AB667" s="40"/>
      <c r="AJ667" s="40"/>
      <c r="AK667" s="40"/>
    </row>
    <row r="668" spans="1:37" ht="12.75" customHeight="1" x14ac:dyDescent="0.2">
      <c r="A668" s="21" t="e">
        <f>VLOOKUP(B668,'Analyse gebruik'!P$4:P$593,1,FALSE)</f>
        <v>#N/A</v>
      </c>
      <c r="B668" s="21"/>
      <c r="C668" s="40"/>
      <c r="D668" s="40"/>
      <c r="E668" s="40"/>
      <c r="F668" s="40"/>
      <c r="G668" s="40"/>
      <c r="H668" s="40"/>
      <c r="I668" s="40"/>
      <c r="J668" s="40"/>
      <c r="K668" s="40"/>
      <c r="L668" s="40"/>
      <c r="M668" s="40"/>
      <c r="N668" s="40"/>
      <c r="Q668" s="40"/>
      <c r="R668" s="40"/>
      <c r="S668" s="40"/>
      <c r="T668" s="40"/>
      <c r="W668" s="40"/>
      <c r="Z668" s="40"/>
      <c r="AC668" s="40"/>
      <c r="AF668" s="40"/>
      <c r="AI668" s="40"/>
    </row>
    <row r="669" spans="1:37" ht="12.75" customHeight="1" x14ac:dyDescent="0.2">
      <c r="A669" s="21" t="e">
        <f>VLOOKUP(B669,'Analyse gebruik'!P$4:P$593,1,FALSE)</f>
        <v>#N/A</v>
      </c>
      <c r="B669" s="21"/>
      <c r="C669" s="40"/>
      <c r="D669" s="40"/>
      <c r="E669" s="40"/>
      <c r="F669" s="40"/>
      <c r="G669" s="40"/>
      <c r="AG669" s="40"/>
      <c r="AH669" s="40"/>
    </row>
    <row r="670" spans="1:37" ht="12.75" customHeight="1" x14ac:dyDescent="0.2">
      <c r="A670" s="21" t="e">
        <f>VLOOKUP(B670,'Analyse gebruik'!P$4:P$593,1,FALSE)</f>
        <v>#N/A</v>
      </c>
      <c r="B670" s="21"/>
      <c r="C670" s="40"/>
      <c r="D670" s="40"/>
      <c r="E670" s="40"/>
      <c r="F670" s="40"/>
      <c r="G670" s="40"/>
      <c r="H670" s="40"/>
      <c r="I670" s="40"/>
      <c r="J670" s="40"/>
      <c r="K670" s="40"/>
      <c r="N670" s="40"/>
      <c r="Q670" s="40"/>
      <c r="R670" s="40"/>
      <c r="S670" s="40"/>
      <c r="T670" s="40"/>
      <c r="W670" s="40"/>
      <c r="Z670" s="40"/>
      <c r="AC670" s="40"/>
      <c r="AF670" s="40"/>
      <c r="AI670" s="40"/>
    </row>
    <row r="671" spans="1:37" ht="12.75" customHeight="1" x14ac:dyDescent="0.2">
      <c r="A671" s="21" t="e">
        <f>VLOOKUP(B671,'Analyse gebruik'!P$4:P$593,1,FALSE)</f>
        <v>#N/A</v>
      </c>
      <c r="B671" s="21"/>
      <c r="C671" s="40"/>
      <c r="D671" s="40"/>
      <c r="E671" s="40"/>
      <c r="F671" s="40"/>
      <c r="G671" s="40"/>
      <c r="H671" s="40"/>
      <c r="I671" s="40"/>
      <c r="J671" s="40"/>
      <c r="K671" s="40"/>
      <c r="N671" s="40"/>
      <c r="Q671" s="40"/>
      <c r="T671" s="40"/>
      <c r="W671" s="40"/>
      <c r="X671" s="40"/>
      <c r="Y671" s="40"/>
      <c r="Z671" s="40"/>
      <c r="AA671" s="40"/>
      <c r="AB671" s="40"/>
      <c r="AC671" s="40"/>
      <c r="AF671" s="40"/>
      <c r="AI671" s="40"/>
    </row>
    <row r="672" spans="1:37" ht="12.75" customHeight="1" x14ac:dyDescent="0.2">
      <c r="A672" s="21" t="e">
        <f>VLOOKUP(B672,'Analyse gebruik'!P$4:P$593,1,FALSE)</f>
        <v>#N/A</v>
      </c>
      <c r="B672" s="21"/>
      <c r="C672" s="40"/>
      <c r="D672" s="40"/>
      <c r="E672" s="40"/>
      <c r="F672" s="40"/>
      <c r="G672" s="40"/>
      <c r="U672" s="40"/>
      <c r="V672" s="40"/>
      <c r="X672" s="40"/>
      <c r="Y672" s="40"/>
      <c r="AA672" s="40"/>
      <c r="AB672" s="40"/>
    </row>
    <row r="673" spans="1:34" ht="12.75" customHeight="1" x14ac:dyDescent="0.2">
      <c r="A673" s="21" t="e">
        <f>VLOOKUP(B673,'Analyse gebruik'!P$4:P$593,1,FALSE)</f>
        <v>#N/A</v>
      </c>
      <c r="B673" s="21"/>
      <c r="C673" s="40"/>
      <c r="D673" s="40"/>
      <c r="E673" s="40"/>
      <c r="F673" s="40"/>
      <c r="G673" s="40"/>
      <c r="R673" s="40"/>
      <c r="S673" s="40"/>
    </row>
    <row r="674" spans="1:34" ht="12.75" customHeight="1" x14ac:dyDescent="0.2">
      <c r="A674" s="21" t="e">
        <f>VLOOKUP(B674,'Analyse gebruik'!P$4:P$593,1,FALSE)</f>
        <v>#N/A</v>
      </c>
      <c r="B674" s="21"/>
      <c r="C674" s="40"/>
      <c r="D674" s="40"/>
      <c r="E674" s="40"/>
      <c r="F674" s="40"/>
      <c r="G674" s="40"/>
      <c r="X674" s="40"/>
      <c r="Y674" s="40"/>
      <c r="AG674" s="40"/>
      <c r="AH674" s="40"/>
    </row>
    <row r="675" spans="1:34" ht="12.75" customHeight="1" x14ac:dyDescent="0.2">
      <c r="A675" s="21" t="e">
        <f>VLOOKUP(B675,'Analyse gebruik'!P$4:P$593,1,FALSE)</f>
        <v>#N/A</v>
      </c>
      <c r="B675" s="21"/>
    </row>
    <row r="676" spans="1:34" ht="12.75" customHeight="1" x14ac:dyDescent="0.2">
      <c r="A676" s="43" t="e">
        <f>VLOOKUP(B676,'Analyse gebruik'!P$4:P$593,1,FALSE)</f>
        <v>#N/A</v>
      </c>
    </row>
    <row r="677" spans="1:34" ht="12.75" customHeight="1" x14ac:dyDescent="0.2">
      <c r="A677" s="43" t="e">
        <f>VLOOKUP(B677,'Analyse gebruik'!P$4:P$593,1,FALSE)</f>
        <v>#N/A</v>
      </c>
    </row>
    <row r="678" spans="1:34" ht="12.75" customHeight="1" x14ac:dyDescent="0.2">
      <c r="A678" s="43" t="e">
        <f>VLOOKUP(B678,'Analyse gebruik'!P$4:P$593,1,FALSE)</f>
        <v>#N/A</v>
      </c>
    </row>
    <row r="679" spans="1:34" ht="12.75" customHeight="1" x14ac:dyDescent="0.2">
      <c r="A679" s="43" t="e">
        <f>VLOOKUP(B679,'Analyse gebruik'!P$4:P$593,1,FALSE)</f>
        <v>#N/A</v>
      </c>
    </row>
    <row r="680" spans="1:34" ht="12.75" customHeight="1" x14ac:dyDescent="0.2">
      <c r="A680" s="43" t="e">
        <f>VLOOKUP(B680,'Analyse gebruik'!P$4:P$593,1,FALSE)</f>
        <v>#N/A</v>
      </c>
    </row>
    <row r="681" spans="1:34" ht="12.75" customHeight="1" x14ac:dyDescent="0.2">
      <c r="A681" s="43" t="e">
        <f>VLOOKUP(B681,'Analyse gebruik'!P$4:P$593,1,FALSE)</f>
        <v>#N/A</v>
      </c>
    </row>
    <row r="682" spans="1:34" ht="12.75" customHeight="1" x14ac:dyDescent="0.2">
      <c r="A682" s="43" t="e">
        <f>VLOOKUP(B682,'Analyse gebruik'!P$4:P$593,1,FALSE)</f>
        <v>#N/A</v>
      </c>
    </row>
    <row r="683" spans="1:34" ht="12.75" customHeight="1" x14ac:dyDescent="0.2">
      <c r="A683" s="43" t="e">
        <f>VLOOKUP(B683,'Analyse gebruik'!P$4:P$593,1,FALSE)</f>
        <v>#N/A</v>
      </c>
    </row>
    <row r="684" spans="1:34" ht="12.75" customHeight="1" x14ac:dyDescent="0.2">
      <c r="A684" s="43" t="e">
        <f>VLOOKUP(B684,'Analyse gebruik'!P$4:P$593,1,FALSE)</f>
        <v>#N/A</v>
      </c>
    </row>
    <row r="685" spans="1:34" ht="12.75" customHeight="1" x14ac:dyDescent="0.2">
      <c r="A685" s="43" t="e">
        <f>VLOOKUP(B685,'Analyse gebruik'!P$4:P$593,1,FALSE)</f>
        <v>#N/A</v>
      </c>
    </row>
    <row r="686" spans="1:34" ht="12.75" customHeight="1" x14ac:dyDescent="0.2">
      <c r="A686" s="43" t="e">
        <f>VLOOKUP(B686,'Analyse gebruik'!P$4:P$593,1,FALSE)</f>
        <v>#N/A</v>
      </c>
    </row>
    <row r="687" spans="1:34" ht="12.75" customHeight="1" x14ac:dyDescent="0.2">
      <c r="A687" s="43" t="e">
        <f>VLOOKUP(B687,'Analyse gebruik'!P$4:P$593,1,FALSE)</f>
        <v>#N/A</v>
      </c>
    </row>
    <row r="688" spans="1:34" ht="12.75" customHeight="1" x14ac:dyDescent="0.2">
      <c r="A688" s="43" t="e">
        <f>VLOOKUP(B688,'Analyse gebruik'!P$4:P$593,1,FALSE)</f>
        <v>#N/A</v>
      </c>
    </row>
  </sheetData>
  <autoFilter ref="A1:AK688" xr:uid="{5AAC887F-402D-4231-AA88-C285AC5C6753}"/>
  <sortState xmlns:xlrd2="http://schemas.microsoft.com/office/spreadsheetml/2017/richdata2" ref="A2:AK688">
    <sortCondition ref="A2:A688"/>
    <sortCondition ref="B2:B688"/>
  </sortState>
  <phoneticPr fontId="10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30900-9875-4858-B4BF-8C31ECCC3389}">
  <dimension ref="A1:Z82"/>
  <sheetViews>
    <sheetView topLeftCell="A43" workbookViewId="0">
      <selection activeCell="U27" sqref="U27"/>
    </sheetView>
  </sheetViews>
  <sheetFormatPr defaultRowHeight="12.75" x14ac:dyDescent="0.2"/>
  <cols>
    <col min="1" max="1" width="12.42578125" customWidth="1"/>
  </cols>
  <sheetData>
    <row r="1" spans="1:20" s="27" customFormat="1" ht="110.1" customHeight="1" thickBot="1" x14ac:dyDescent="0.25">
      <c r="A1" s="36"/>
      <c r="B1" s="36" t="s">
        <v>1019</v>
      </c>
      <c r="C1" s="36" t="s">
        <v>1018</v>
      </c>
      <c r="D1" s="36" t="s">
        <v>1020</v>
      </c>
      <c r="E1" s="36" t="s">
        <v>1014</v>
      </c>
      <c r="F1" s="36" t="s">
        <v>1016</v>
      </c>
      <c r="G1" s="68" t="s">
        <v>1017</v>
      </c>
      <c r="H1" s="36" t="s">
        <v>1021</v>
      </c>
      <c r="I1" s="36" t="s">
        <v>1022</v>
      </c>
      <c r="J1" s="36" t="s">
        <v>683</v>
      </c>
      <c r="K1" s="36" t="s">
        <v>682</v>
      </c>
      <c r="L1" s="36" t="s">
        <v>681</v>
      </c>
      <c r="M1" s="37"/>
    </row>
    <row r="2" spans="1:20" ht="15.75" thickBot="1" x14ac:dyDescent="0.3">
      <c r="A2" s="98"/>
      <c r="B2" s="621" t="s">
        <v>6</v>
      </c>
      <c r="C2" s="623">
        <v>392</v>
      </c>
      <c r="D2" s="623">
        <v>174</v>
      </c>
      <c r="E2" s="624">
        <v>0.44387755102040816</v>
      </c>
      <c r="F2" s="623"/>
      <c r="G2" s="624"/>
      <c r="H2" s="623"/>
      <c r="I2" s="624"/>
      <c r="J2" s="623">
        <v>461</v>
      </c>
      <c r="K2" s="623">
        <v>1405</v>
      </c>
      <c r="L2" s="623">
        <v>1866</v>
      </c>
      <c r="M2" s="26"/>
      <c r="P2" t="str" cm="1">
        <f t="array" ref="P2:T11">TRANSPOSE(P36:Y40)</f>
        <v>AD</v>
      </c>
      <c r="Q2">
        <v>0</v>
      </c>
      <c r="R2">
        <v>0</v>
      </c>
      <c r="S2">
        <v>0</v>
      </c>
      <c r="T2">
        <v>0</v>
      </c>
    </row>
    <row r="3" spans="1:20" ht="15.75" thickBot="1" x14ac:dyDescent="0.3">
      <c r="A3" s="19"/>
      <c r="B3" s="621" t="s">
        <v>7</v>
      </c>
      <c r="C3" s="623">
        <v>131</v>
      </c>
      <c r="D3" s="623">
        <v>129</v>
      </c>
      <c r="E3" s="624">
        <v>0.98473282442748089</v>
      </c>
      <c r="F3" s="623">
        <v>7</v>
      </c>
      <c r="G3" s="624">
        <v>5.4263565891472867E-2</v>
      </c>
      <c r="H3" s="623">
        <v>3</v>
      </c>
      <c r="I3" s="624">
        <v>2.3255813953488372E-2</v>
      </c>
      <c r="J3" s="623">
        <v>552</v>
      </c>
      <c r="K3" s="623">
        <v>1212</v>
      </c>
      <c r="L3" s="623">
        <v>1764</v>
      </c>
      <c r="P3" t="str">
        <v>DH</v>
      </c>
      <c r="Q3">
        <v>0</v>
      </c>
      <c r="R3">
        <v>0</v>
      </c>
      <c r="S3">
        <v>0</v>
      </c>
      <c r="T3">
        <v>0</v>
      </c>
    </row>
    <row r="4" spans="1:20" ht="15.75" thickBot="1" x14ac:dyDescent="0.3">
      <c r="A4" s="19"/>
      <c r="B4" s="621" t="s">
        <v>8</v>
      </c>
      <c r="C4" s="623">
        <v>120</v>
      </c>
      <c r="D4" s="623">
        <v>105</v>
      </c>
      <c r="E4" s="624">
        <v>0.875</v>
      </c>
      <c r="F4" s="623">
        <v>3</v>
      </c>
      <c r="G4" s="624">
        <v>2.8571428571428571E-2</v>
      </c>
      <c r="H4" s="623">
        <v>3</v>
      </c>
      <c r="I4" s="624">
        <v>2.8571428571428571E-2</v>
      </c>
      <c r="J4" s="623">
        <v>462</v>
      </c>
      <c r="K4" s="623">
        <v>1185</v>
      </c>
      <c r="L4" s="623">
        <v>1647</v>
      </c>
      <c r="M4" s="43"/>
      <c r="P4" t="str">
        <v>LB</v>
      </c>
      <c r="Q4">
        <v>0</v>
      </c>
      <c r="R4">
        <v>0</v>
      </c>
      <c r="S4">
        <v>0</v>
      </c>
      <c r="T4">
        <v>0</v>
      </c>
    </row>
    <row r="5" spans="1:20" ht="15.75" thickBot="1" x14ac:dyDescent="0.3">
      <c r="A5" s="19"/>
      <c r="B5" s="621" t="s">
        <v>16</v>
      </c>
      <c r="C5" s="623">
        <v>168</v>
      </c>
      <c r="D5" s="623">
        <v>160</v>
      </c>
      <c r="E5" s="624">
        <v>0.95238095238095233</v>
      </c>
      <c r="F5" s="623">
        <v>2</v>
      </c>
      <c r="G5" s="624">
        <v>1.2500000000000001E-2</v>
      </c>
      <c r="H5" s="623">
        <v>1</v>
      </c>
      <c r="I5" s="624">
        <v>6.2500000000000003E-3</v>
      </c>
      <c r="J5" s="623">
        <v>751</v>
      </c>
      <c r="K5" s="623">
        <v>2547</v>
      </c>
      <c r="L5" s="623">
        <v>3298</v>
      </c>
      <c r="M5" s="43"/>
      <c r="P5" t="str">
        <v>MD</v>
      </c>
      <c r="Q5">
        <v>0</v>
      </c>
      <c r="R5">
        <v>0</v>
      </c>
      <c r="S5">
        <v>0</v>
      </c>
      <c r="T5">
        <v>0</v>
      </c>
    </row>
    <row r="6" spans="1:20" ht="15.75" thickBot="1" x14ac:dyDescent="0.3">
      <c r="A6" s="19"/>
      <c r="B6" s="621" t="s">
        <v>9</v>
      </c>
      <c r="C6" s="623">
        <v>399</v>
      </c>
      <c r="D6" s="623">
        <v>214</v>
      </c>
      <c r="E6" s="624">
        <v>0.53634085213032578</v>
      </c>
      <c r="F6" s="623">
        <v>6</v>
      </c>
      <c r="G6" s="624">
        <v>2.8037383177570093E-2</v>
      </c>
      <c r="H6" s="623">
        <v>3</v>
      </c>
      <c r="I6" s="624">
        <v>1.4018691588785047E-2</v>
      </c>
      <c r="J6" s="623">
        <v>921</v>
      </c>
      <c r="K6" s="623">
        <v>2248</v>
      </c>
      <c r="L6" s="623">
        <v>3169</v>
      </c>
      <c r="M6" s="43"/>
      <c r="P6" t="str">
        <v>NH</v>
      </c>
      <c r="Q6">
        <v>0</v>
      </c>
      <c r="R6">
        <v>0</v>
      </c>
      <c r="S6">
        <v>0</v>
      </c>
      <c r="T6">
        <v>0</v>
      </c>
    </row>
    <row r="7" spans="1:20" ht="15.75" thickBot="1" x14ac:dyDescent="0.3">
      <c r="A7" s="19"/>
      <c r="B7" s="621" t="s">
        <v>10</v>
      </c>
      <c r="C7" s="623">
        <v>128</v>
      </c>
      <c r="D7" s="623">
        <v>115</v>
      </c>
      <c r="E7" s="624">
        <v>0.8984375</v>
      </c>
      <c r="F7" s="623">
        <v>4</v>
      </c>
      <c r="G7" s="624">
        <v>3.4782608695652174E-2</v>
      </c>
      <c r="H7" s="623">
        <v>1</v>
      </c>
      <c r="I7" s="624">
        <v>8.6956521739130436E-3</v>
      </c>
      <c r="J7" s="623">
        <v>724</v>
      </c>
      <c r="K7" s="623">
        <v>1040</v>
      </c>
      <c r="L7" s="623">
        <v>1764</v>
      </c>
      <c r="M7" s="26"/>
      <c r="P7" t="str">
        <v>NN</v>
      </c>
      <c r="Q7">
        <v>0</v>
      </c>
      <c r="R7">
        <v>0</v>
      </c>
      <c r="S7">
        <v>0</v>
      </c>
      <c r="T7">
        <v>0</v>
      </c>
    </row>
    <row r="8" spans="1:20" ht="15.75" thickBot="1" x14ac:dyDescent="0.3">
      <c r="A8" s="19"/>
      <c r="B8" s="621" t="s">
        <v>11</v>
      </c>
      <c r="C8" s="623">
        <v>392</v>
      </c>
      <c r="D8" s="623">
        <v>144</v>
      </c>
      <c r="E8" s="624">
        <v>0.36734693877551022</v>
      </c>
      <c r="F8" s="623">
        <v>3</v>
      </c>
      <c r="G8" s="624">
        <v>2.0833333333333332E-2</v>
      </c>
      <c r="H8" s="623">
        <v>2</v>
      </c>
      <c r="I8" s="624">
        <v>1.3888888888888888E-2</v>
      </c>
      <c r="J8" s="623">
        <v>599</v>
      </c>
      <c r="K8" s="623">
        <v>1743</v>
      </c>
      <c r="L8" s="623">
        <v>2342</v>
      </c>
      <c r="M8" s="26"/>
      <c r="P8" t="str">
        <v>OB</v>
      </c>
      <c r="Q8">
        <v>0</v>
      </c>
      <c r="R8">
        <v>0</v>
      </c>
      <c r="S8">
        <v>0</v>
      </c>
      <c r="T8">
        <v>0</v>
      </c>
    </row>
    <row r="9" spans="1:20" ht="15.75" thickBot="1" x14ac:dyDescent="0.3">
      <c r="A9" s="19"/>
      <c r="B9" s="621" t="s">
        <v>15</v>
      </c>
      <c r="C9" s="623">
        <v>378</v>
      </c>
      <c r="D9" s="623">
        <v>242</v>
      </c>
      <c r="E9" s="624">
        <v>0.64021164021164023</v>
      </c>
      <c r="F9" s="623">
        <v>17</v>
      </c>
      <c r="G9" s="624">
        <v>7.0247933884297523E-2</v>
      </c>
      <c r="H9" s="623">
        <v>4</v>
      </c>
      <c r="I9" s="624">
        <v>1.6528925619834711E-2</v>
      </c>
      <c r="J9" s="623">
        <v>1644</v>
      </c>
      <c r="K9" s="623">
        <v>4792</v>
      </c>
      <c r="L9" s="623">
        <v>6436</v>
      </c>
      <c r="M9" s="26"/>
      <c r="P9" t="str">
        <v>ON</v>
      </c>
      <c r="Q9">
        <v>0</v>
      </c>
      <c r="R9">
        <v>0</v>
      </c>
      <c r="S9">
        <v>0</v>
      </c>
      <c r="T9">
        <v>0</v>
      </c>
    </row>
    <row r="10" spans="1:20" ht="15.75" thickBot="1" x14ac:dyDescent="0.3">
      <c r="A10" s="19"/>
      <c r="B10" s="621" t="s">
        <v>12</v>
      </c>
      <c r="C10" s="623">
        <v>392</v>
      </c>
      <c r="D10" s="623">
        <v>242</v>
      </c>
      <c r="E10" s="624">
        <v>0.61734693877551017</v>
      </c>
      <c r="F10" s="623">
        <v>28</v>
      </c>
      <c r="G10" s="624">
        <v>0.11570247933884298</v>
      </c>
      <c r="H10" s="623">
        <v>9</v>
      </c>
      <c r="I10" s="624">
        <v>3.71900826446281E-2</v>
      </c>
      <c r="J10" s="623">
        <v>806</v>
      </c>
      <c r="K10" s="623">
        <v>2431</v>
      </c>
      <c r="L10" s="623">
        <v>3237</v>
      </c>
      <c r="M10" s="26"/>
      <c r="P10" t="str">
        <v>RT</v>
      </c>
      <c r="Q10">
        <v>0</v>
      </c>
      <c r="R10">
        <v>0</v>
      </c>
      <c r="S10">
        <v>0</v>
      </c>
      <c r="T10">
        <v>0</v>
      </c>
    </row>
    <row r="11" spans="1:20" ht="15.75" thickBot="1" x14ac:dyDescent="0.3">
      <c r="A11" s="19"/>
      <c r="B11" s="621" t="s">
        <v>13</v>
      </c>
      <c r="C11" s="623">
        <v>182</v>
      </c>
      <c r="D11" s="623">
        <v>175</v>
      </c>
      <c r="E11" s="624">
        <v>0.96153846153846156</v>
      </c>
      <c r="F11" s="623">
        <v>7</v>
      </c>
      <c r="G11" s="624">
        <v>0.04</v>
      </c>
      <c r="H11" s="623">
        <v>3</v>
      </c>
      <c r="I11" s="624">
        <v>1.7142857142857144E-2</v>
      </c>
      <c r="J11" s="623">
        <v>761</v>
      </c>
      <c r="K11" s="623">
        <v>2229</v>
      </c>
      <c r="L11" s="623">
        <v>2990</v>
      </c>
      <c r="M11" s="26"/>
      <c r="P11" t="str">
        <v>ZB</v>
      </c>
      <c r="Q11">
        <v>0</v>
      </c>
      <c r="R11">
        <v>0</v>
      </c>
      <c r="S11">
        <v>0</v>
      </c>
      <c r="T11">
        <v>0</v>
      </c>
    </row>
    <row r="12" spans="1:20" ht="15.75" thickBot="1" x14ac:dyDescent="0.3">
      <c r="A12" s="332"/>
      <c r="B12" s="622" t="s">
        <v>2084</v>
      </c>
      <c r="C12" s="625">
        <v>400</v>
      </c>
      <c r="D12" s="625">
        <v>383</v>
      </c>
      <c r="E12" s="626">
        <v>0.95511221945137159</v>
      </c>
      <c r="F12" s="625">
        <v>77</v>
      </c>
      <c r="G12" s="626">
        <v>0.20104438642297651</v>
      </c>
      <c r="H12" s="625">
        <v>29</v>
      </c>
      <c r="I12" s="626">
        <v>7.5718015665796348E-2</v>
      </c>
      <c r="J12" s="625">
        <v>7681</v>
      </c>
      <c r="K12" s="625">
        <v>20832</v>
      </c>
      <c r="L12" s="625">
        <v>28513</v>
      </c>
      <c r="M12" s="26"/>
    </row>
    <row r="13" spans="1:20" ht="13.5" thickBot="1" x14ac:dyDescent="0.25">
      <c r="A13" s="19"/>
      <c r="B13" s="19"/>
      <c r="C13" s="99"/>
      <c r="D13" s="99"/>
      <c r="E13" s="100"/>
      <c r="F13" s="99"/>
      <c r="G13" s="100"/>
      <c r="H13" s="99"/>
      <c r="I13" s="100"/>
      <c r="J13" s="99"/>
      <c r="K13" s="99"/>
      <c r="L13" s="99"/>
      <c r="M13" s="26"/>
    </row>
    <row r="14" spans="1:20" ht="13.5" thickBot="1" x14ac:dyDescent="0.25">
      <c r="A14" s="4" t="s">
        <v>2397</v>
      </c>
      <c r="B14" s="41" t="s">
        <v>945</v>
      </c>
      <c r="C14" s="40">
        <f>C12</f>
        <v>400</v>
      </c>
      <c r="D14" s="40">
        <f t="shared" ref="D14:L14" si="0">D12</f>
        <v>383</v>
      </c>
      <c r="E14" s="42">
        <f t="shared" si="0"/>
        <v>0.95511221945137159</v>
      </c>
      <c r="F14" s="40">
        <f t="shared" si="0"/>
        <v>77</v>
      </c>
      <c r="G14" s="42">
        <f t="shared" si="0"/>
        <v>0.20104438642297651</v>
      </c>
      <c r="H14" s="40">
        <f t="shared" si="0"/>
        <v>29</v>
      </c>
      <c r="I14" s="42">
        <f t="shared" si="0"/>
        <v>7.5718015665796348E-2</v>
      </c>
      <c r="J14" s="40">
        <f t="shared" si="0"/>
        <v>7681</v>
      </c>
      <c r="K14" s="40">
        <f t="shared" si="0"/>
        <v>20832</v>
      </c>
      <c r="L14" s="40">
        <f t="shared" si="0"/>
        <v>28513</v>
      </c>
      <c r="M14" s="26"/>
      <c r="N14" s="70">
        <f>J14/L14</f>
        <v>0.26938589415354397</v>
      </c>
    </row>
    <row r="15" spans="1:20" ht="13.5" thickBot="1" x14ac:dyDescent="0.25">
      <c r="A15" s="4" t="s">
        <v>2393</v>
      </c>
      <c r="B15" s="41" t="s">
        <v>945</v>
      </c>
      <c r="C15" s="40">
        <v>400</v>
      </c>
      <c r="D15" s="40">
        <v>383</v>
      </c>
      <c r="E15" s="42">
        <v>0.95511221945137159</v>
      </c>
      <c r="F15" s="40">
        <v>79</v>
      </c>
      <c r="G15" s="42">
        <v>0.20626631853785901</v>
      </c>
      <c r="H15" s="40">
        <v>30</v>
      </c>
      <c r="I15" s="42">
        <v>7.8328981723237601E-2</v>
      </c>
      <c r="J15" s="40">
        <v>7626</v>
      </c>
      <c r="K15" s="40">
        <v>20677</v>
      </c>
      <c r="L15" s="40">
        <v>28303</v>
      </c>
      <c r="M15" s="26"/>
      <c r="N15" s="70">
        <v>0.26944140197152244</v>
      </c>
    </row>
    <row r="16" spans="1:20" ht="13.5" thickBot="1" x14ac:dyDescent="0.25">
      <c r="A16" s="4" t="s">
        <v>2376</v>
      </c>
      <c r="B16" s="41" t="s">
        <v>945</v>
      </c>
      <c r="C16" s="40">
        <v>397</v>
      </c>
      <c r="D16" s="40">
        <v>383</v>
      </c>
      <c r="E16" s="42">
        <v>0.96231155778894473</v>
      </c>
      <c r="F16" s="40">
        <v>81</v>
      </c>
      <c r="G16" s="42">
        <v>0.21148825065274152</v>
      </c>
      <c r="H16" s="40">
        <v>29</v>
      </c>
      <c r="I16" s="42">
        <v>7.5718015665796348E-2</v>
      </c>
      <c r="J16" s="40">
        <v>7571</v>
      </c>
      <c r="K16" s="40">
        <v>20462</v>
      </c>
      <c r="L16" s="40">
        <v>28033</v>
      </c>
      <c r="M16" s="26"/>
      <c r="N16" s="70">
        <v>0.27007455498876326</v>
      </c>
    </row>
    <row r="17" spans="1:14" ht="13.5" thickBot="1" x14ac:dyDescent="0.25">
      <c r="A17" s="4" t="s">
        <v>2306</v>
      </c>
      <c r="B17" s="41" t="s">
        <v>945</v>
      </c>
      <c r="C17" s="40">
        <v>392</v>
      </c>
      <c r="D17" s="40">
        <v>378</v>
      </c>
      <c r="E17" s="42">
        <v>0.96183206106870234</v>
      </c>
      <c r="F17" s="40">
        <v>81</v>
      </c>
      <c r="G17" s="42">
        <v>0.21428571428571427</v>
      </c>
      <c r="H17" s="40">
        <v>29</v>
      </c>
      <c r="I17" s="42">
        <v>7.6719576719576715E-2</v>
      </c>
      <c r="J17" s="40">
        <v>7419</v>
      </c>
      <c r="K17" s="40">
        <v>20005</v>
      </c>
      <c r="L17" s="40">
        <v>27424</v>
      </c>
      <c r="M17" s="26"/>
      <c r="N17" s="70">
        <v>0.270529463243874</v>
      </c>
    </row>
    <row r="18" spans="1:14" ht="13.5" thickBot="1" x14ac:dyDescent="0.25">
      <c r="A18" s="4" t="s">
        <v>2276</v>
      </c>
      <c r="B18" s="41" t="s">
        <v>945</v>
      </c>
      <c r="C18" s="40">
        <v>389</v>
      </c>
      <c r="D18" s="40">
        <v>373</v>
      </c>
      <c r="E18" s="42">
        <v>0.95641025641025645</v>
      </c>
      <c r="F18" s="40">
        <v>83</v>
      </c>
      <c r="G18" s="42">
        <v>0.22252010723860591</v>
      </c>
      <c r="H18" s="40">
        <v>26</v>
      </c>
      <c r="I18" s="42">
        <v>6.9705093833780166E-2</v>
      </c>
      <c r="J18" s="40">
        <v>7864</v>
      </c>
      <c r="K18" s="40">
        <v>21180</v>
      </c>
      <c r="L18" s="40">
        <v>29044</v>
      </c>
      <c r="M18" s="26"/>
      <c r="N18" s="70">
        <f t="shared" ref="N18:N38" si="1">J18/L18</f>
        <v>0.27076160308497454</v>
      </c>
    </row>
    <row r="19" spans="1:14" ht="13.5" thickBot="1" x14ac:dyDescent="0.25">
      <c r="A19" s="4" t="s">
        <v>2262</v>
      </c>
      <c r="B19" s="41" t="s">
        <v>945</v>
      </c>
      <c r="C19" s="40">
        <v>390</v>
      </c>
      <c r="D19" s="40">
        <v>373</v>
      </c>
      <c r="E19" s="42">
        <v>0.95396419437340152</v>
      </c>
      <c r="F19" s="40">
        <v>91</v>
      </c>
      <c r="G19" s="42">
        <v>0.24396782841823056</v>
      </c>
      <c r="H19" s="40">
        <v>30</v>
      </c>
      <c r="I19" s="42">
        <v>8.0428954423592491E-2</v>
      </c>
      <c r="J19" s="40">
        <v>7545</v>
      </c>
      <c r="K19" s="40">
        <v>19794</v>
      </c>
      <c r="L19" s="40">
        <v>27339</v>
      </c>
      <c r="M19" s="26"/>
      <c r="N19" s="70">
        <f t="shared" si="1"/>
        <v>0.27597937013058266</v>
      </c>
    </row>
    <row r="20" spans="1:14" ht="13.5" thickBot="1" x14ac:dyDescent="0.25">
      <c r="A20" s="4" t="s">
        <v>2262</v>
      </c>
      <c r="B20" s="41" t="s">
        <v>945</v>
      </c>
      <c r="C20" s="40">
        <v>390</v>
      </c>
      <c r="D20" s="40">
        <v>373</v>
      </c>
      <c r="E20" s="42">
        <v>0.95396419437340152</v>
      </c>
      <c r="F20" s="40">
        <v>91</v>
      </c>
      <c r="G20" s="42">
        <v>0.24396782841823056</v>
      </c>
      <c r="H20" s="40">
        <v>30</v>
      </c>
      <c r="I20" s="42">
        <v>8.0428954423592491E-2</v>
      </c>
      <c r="J20" s="40">
        <v>7545</v>
      </c>
      <c r="K20" s="40">
        <v>19794</v>
      </c>
      <c r="L20" s="40">
        <v>27339</v>
      </c>
      <c r="M20" s="26"/>
      <c r="N20" s="70">
        <f t="shared" si="1"/>
        <v>0.27597937013058266</v>
      </c>
    </row>
    <row r="21" spans="1:14" ht="13.5" thickBot="1" x14ac:dyDescent="0.25">
      <c r="A21" s="4" t="s">
        <v>2259</v>
      </c>
      <c r="B21" s="41" t="s">
        <v>945</v>
      </c>
      <c r="C21" s="40">
        <v>391</v>
      </c>
      <c r="D21" s="40">
        <v>373</v>
      </c>
      <c r="E21" s="42">
        <v>0.95153061224489799</v>
      </c>
      <c r="F21" s="40">
        <v>90</v>
      </c>
      <c r="G21" s="42">
        <v>0.24128686327077747</v>
      </c>
      <c r="H21" s="40">
        <v>30</v>
      </c>
      <c r="I21" s="42">
        <v>8.0428954423592491E-2</v>
      </c>
      <c r="J21" s="40">
        <v>7560</v>
      </c>
      <c r="K21" s="40">
        <v>19843</v>
      </c>
      <c r="L21" s="40">
        <v>27403</v>
      </c>
      <c r="M21" s="26"/>
      <c r="N21" s="70">
        <f t="shared" si="1"/>
        <v>0.27588220267853886</v>
      </c>
    </row>
    <row r="22" spans="1:14" ht="13.5" thickBot="1" x14ac:dyDescent="0.25">
      <c r="A22" s="4" t="s">
        <v>2257</v>
      </c>
      <c r="B22" s="41" t="s">
        <v>945</v>
      </c>
      <c r="C22" s="40">
        <v>392</v>
      </c>
      <c r="D22" s="40">
        <v>372</v>
      </c>
      <c r="E22" s="42">
        <v>0.94656488549618323</v>
      </c>
      <c r="F22" s="40">
        <v>88</v>
      </c>
      <c r="G22" s="42">
        <v>0.23655913978494625</v>
      </c>
      <c r="H22" s="40">
        <v>29</v>
      </c>
      <c r="I22" s="42">
        <v>7.7956989247311828E-2</v>
      </c>
      <c r="J22" s="40">
        <v>7554</v>
      </c>
      <c r="K22" s="40">
        <v>19844</v>
      </c>
      <c r="L22" s="40">
        <v>27398</v>
      </c>
      <c r="M22" s="26"/>
      <c r="N22" s="70">
        <f t="shared" si="1"/>
        <v>0.2757135557339952</v>
      </c>
    </row>
    <row r="23" spans="1:14" ht="13.5" thickBot="1" x14ac:dyDescent="0.25">
      <c r="A23" s="4" t="s">
        <v>2253</v>
      </c>
      <c r="B23" s="41" t="s">
        <v>945</v>
      </c>
      <c r="C23" s="40">
        <v>411</v>
      </c>
      <c r="D23" s="40">
        <v>374</v>
      </c>
      <c r="E23" s="42">
        <v>0.90776699029126218</v>
      </c>
      <c r="F23" s="40">
        <v>89</v>
      </c>
      <c r="G23" s="42">
        <v>0.23796791443850268</v>
      </c>
      <c r="H23" s="40">
        <v>28</v>
      </c>
      <c r="I23" s="42">
        <v>7.4866310160427801E-2</v>
      </c>
      <c r="J23" s="40">
        <v>7549</v>
      </c>
      <c r="K23" s="40">
        <v>19781</v>
      </c>
      <c r="L23" s="40">
        <v>27330</v>
      </c>
      <c r="M23" s="26"/>
      <c r="N23" s="70">
        <f t="shared" si="1"/>
        <v>0.27621661178192464</v>
      </c>
    </row>
    <row r="24" spans="1:14" ht="13.5" thickBot="1" x14ac:dyDescent="0.25">
      <c r="A24" s="4" t="s">
        <v>2215</v>
      </c>
      <c r="B24" s="41" t="s">
        <v>945</v>
      </c>
      <c r="C24" s="40">
        <v>408</v>
      </c>
      <c r="D24" s="40">
        <v>377</v>
      </c>
      <c r="E24" s="42">
        <v>0.92176039119804398</v>
      </c>
      <c r="F24" s="40">
        <v>92</v>
      </c>
      <c r="G24" s="42">
        <v>0.24403183023872679</v>
      </c>
      <c r="H24" s="40">
        <v>31</v>
      </c>
      <c r="I24" s="42">
        <v>8.2228116710875335E-2</v>
      </c>
      <c r="J24" s="40">
        <v>7549</v>
      </c>
      <c r="K24" s="40">
        <v>19769</v>
      </c>
      <c r="L24" s="40">
        <v>27318</v>
      </c>
      <c r="M24" s="26"/>
      <c r="N24" s="70">
        <f t="shared" si="1"/>
        <v>0.27633794567684311</v>
      </c>
    </row>
    <row r="25" spans="1:14" ht="13.5" thickBot="1" x14ac:dyDescent="0.25">
      <c r="A25" s="4" t="s">
        <v>2188</v>
      </c>
      <c r="B25" s="41" t="s">
        <v>945</v>
      </c>
      <c r="C25" s="40">
        <v>407</v>
      </c>
      <c r="D25" s="40">
        <v>377</v>
      </c>
      <c r="E25" s="42">
        <v>0.9240196078431373</v>
      </c>
      <c r="F25" s="40">
        <v>92</v>
      </c>
      <c r="G25" s="42">
        <v>0.24403183023872679</v>
      </c>
      <c r="H25" s="40">
        <v>32</v>
      </c>
      <c r="I25" s="42">
        <v>8.4880636604774531E-2</v>
      </c>
      <c r="J25" s="40">
        <v>7541</v>
      </c>
      <c r="K25" s="40">
        <v>19667</v>
      </c>
      <c r="L25" s="40">
        <v>27208</v>
      </c>
      <c r="M25" s="26"/>
      <c r="N25" s="70">
        <f t="shared" si="1"/>
        <v>0.27716112907968243</v>
      </c>
    </row>
    <row r="26" spans="1:14" ht="13.5" thickBot="1" x14ac:dyDescent="0.25">
      <c r="A26" s="4" t="s">
        <v>2172</v>
      </c>
      <c r="B26" s="41" t="s">
        <v>945</v>
      </c>
      <c r="C26" s="40">
        <v>405</v>
      </c>
      <c r="D26" s="40">
        <v>376</v>
      </c>
      <c r="E26" s="42">
        <v>0.92610837438423643</v>
      </c>
      <c r="F26" s="40">
        <v>94</v>
      </c>
      <c r="G26" s="42">
        <v>0.25</v>
      </c>
      <c r="H26" s="40">
        <v>31</v>
      </c>
      <c r="I26" s="42">
        <v>8.2446808510638292E-2</v>
      </c>
      <c r="J26" s="40">
        <v>7644</v>
      </c>
      <c r="K26" s="40">
        <v>19484</v>
      </c>
      <c r="L26" s="40">
        <v>27128</v>
      </c>
      <c r="M26" s="26"/>
      <c r="N26" s="70">
        <f t="shared" si="1"/>
        <v>0.28177528752580361</v>
      </c>
    </row>
    <row r="27" spans="1:14" ht="13.5" thickBot="1" x14ac:dyDescent="0.25">
      <c r="A27" s="4" t="s">
        <v>2150</v>
      </c>
      <c r="B27" s="41" t="s">
        <v>945</v>
      </c>
      <c r="C27" s="40">
        <v>405</v>
      </c>
      <c r="D27" s="40">
        <v>378</v>
      </c>
      <c r="E27" s="42">
        <v>0.92874692874692877</v>
      </c>
      <c r="F27" s="40">
        <v>95</v>
      </c>
      <c r="G27" s="42">
        <v>0.25132275132275134</v>
      </c>
      <c r="H27" s="40">
        <v>33</v>
      </c>
      <c r="I27" s="42">
        <v>8.7301587301587297E-2</v>
      </c>
      <c r="J27" s="40">
        <v>7661</v>
      </c>
      <c r="K27" s="40">
        <v>19592</v>
      </c>
      <c r="L27" s="40">
        <v>27253</v>
      </c>
      <c r="M27" s="26"/>
      <c r="N27" s="70">
        <f t="shared" si="1"/>
        <v>0.28110666715590943</v>
      </c>
    </row>
    <row r="28" spans="1:14" ht="13.5" thickBot="1" x14ac:dyDescent="0.25">
      <c r="A28" s="4" t="s">
        <v>2149</v>
      </c>
      <c r="B28" s="41" t="s">
        <v>945</v>
      </c>
      <c r="C28" s="40">
        <v>415</v>
      </c>
      <c r="D28" s="40">
        <v>377</v>
      </c>
      <c r="E28" s="42">
        <v>0.90625</v>
      </c>
      <c r="F28" s="40">
        <v>95</v>
      </c>
      <c r="G28" s="42">
        <v>0.25198938992042441</v>
      </c>
      <c r="H28" s="40">
        <v>31</v>
      </c>
      <c r="I28" s="42">
        <v>8.2228116710875335E-2</v>
      </c>
      <c r="J28" s="40">
        <v>7670</v>
      </c>
      <c r="K28" s="40">
        <v>19507</v>
      </c>
      <c r="L28" s="40">
        <v>27177</v>
      </c>
      <c r="M28" s="26"/>
      <c r="N28" s="70">
        <f t="shared" si="1"/>
        <v>0.28222393936048867</v>
      </c>
    </row>
    <row r="29" spans="1:14" ht="13.5" thickBot="1" x14ac:dyDescent="0.25">
      <c r="A29" s="4" t="s">
        <v>2149</v>
      </c>
      <c r="B29" s="41" t="s">
        <v>945</v>
      </c>
      <c r="C29" s="40">
        <v>414</v>
      </c>
      <c r="D29" s="40">
        <v>375</v>
      </c>
      <c r="E29" s="42">
        <v>0.90361445783132532</v>
      </c>
      <c r="F29" s="40">
        <v>93</v>
      </c>
      <c r="G29" s="42">
        <v>0.248</v>
      </c>
      <c r="H29" s="40">
        <v>29</v>
      </c>
      <c r="I29" s="42">
        <v>7.7333333333333337E-2</v>
      </c>
      <c r="J29" s="40">
        <v>7662</v>
      </c>
      <c r="K29" s="40">
        <v>19518</v>
      </c>
      <c r="L29" s="40">
        <v>27180</v>
      </c>
      <c r="M29" s="26"/>
      <c r="N29" s="70">
        <f t="shared" si="1"/>
        <v>0.28189845474613684</v>
      </c>
    </row>
    <row r="30" spans="1:14" ht="13.5" thickBot="1" x14ac:dyDescent="0.25">
      <c r="A30" s="4" t="s">
        <v>2121</v>
      </c>
      <c r="B30" s="41" t="s">
        <v>945</v>
      </c>
      <c r="C30" s="40">
        <v>414</v>
      </c>
      <c r="D30" s="40">
        <v>376</v>
      </c>
      <c r="E30" s="42">
        <v>0.90602409638554215</v>
      </c>
      <c r="F30" s="40">
        <v>94</v>
      </c>
      <c r="G30" s="42">
        <v>0.25</v>
      </c>
      <c r="H30" s="40">
        <v>29</v>
      </c>
      <c r="I30" s="42">
        <v>7.7127659574468085E-2</v>
      </c>
      <c r="J30" s="40">
        <v>7651</v>
      </c>
      <c r="K30" s="40">
        <v>19467</v>
      </c>
      <c r="L30" s="40">
        <v>27118</v>
      </c>
      <c r="M30" s="26"/>
      <c r="N30" s="70">
        <f t="shared" si="1"/>
        <v>0.28213732576148681</v>
      </c>
    </row>
    <row r="31" spans="1:14" ht="13.5" thickBot="1" x14ac:dyDescent="0.25">
      <c r="A31" s="4" t="s">
        <v>2083</v>
      </c>
      <c r="B31" s="41" t="s">
        <v>945</v>
      </c>
      <c r="C31" s="40">
        <v>417</v>
      </c>
      <c r="D31" s="40">
        <v>376</v>
      </c>
      <c r="E31" s="42">
        <v>0.8995215311004785</v>
      </c>
      <c r="F31" s="40">
        <v>98</v>
      </c>
      <c r="G31" s="42">
        <v>0.26063829787234044</v>
      </c>
      <c r="H31" s="40">
        <v>31</v>
      </c>
      <c r="I31" s="42">
        <v>8.2446808510638292E-2</v>
      </c>
      <c r="J31" s="40">
        <v>7477</v>
      </c>
      <c r="K31" s="40">
        <v>18849</v>
      </c>
      <c r="L31" s="40">
        <v>26326</v>
      </c>
      <c r="M31" s="26"/>
      <c r="N31" s="70">
        <f t="shared" si="1"/>
        <v>0.28401580186887487</v>
      </c>
    </row>
    <row r="32" spans="1:14" ht="13.5" thickBot="1" x14ac:dyDescent="0.25">
      <c r="A32" s="4" t="s">
        <v>1929</v>
      </c>
      <c r="B32" s="41" t="s">
        <v>945</v>
      </c>
      <c r="C32" s="40">
        <v>419</v>
      </c>
      <c r="D32" s="40">
        <v>377</v>
      </c>
      <c r="E32" s="42">
        <v>0.89761904761904765</v>
      </c>
      <c r="F32" s="40">
        <v>98</v>
      </c>
      <c r="G32" s="32">
        <v>0.259946949602122</v>
      </c>
      <c r="H32" s="40">
        <v>31</v>
      </c>
      <c r="I32" s="32">
        <v>8.2228116710875335E-2</v>
      </c>
      <c r="J32" s="40">
        <v>7558</v>
      </c>
      <c r="K32" s="40">
        <v>18959</v>
      </c>
      <c r="L32" s="40">
        <v>26517</v>
      </c>
      <c r="M32" s="26"/>
      <c r="N32" s="70">
        <f t="shared" si="1"/>
        <v>0.28502470113512085</v>
      </c>
    </row>
    <row r="33" spans="1:25" ht="13.5" thickBot="1" x14ac:dyDescent="0.25">
      <c r="A33" s="4" t="s">
        <v>1925</v>
      </c>
      <c r="B33" s="41" t="s">
        <v>945</v>
      </c>
      <c r="C33" s="40">
        <v>443</v>
      </c>
      <c r="D33" s="40">
        <v>380</v>
      </c>
      <c r="E33" s="42">
        <v>0.85778781038374718</v>
      </c>
      <c r="F33" s="40">
        <v>102</v>
      </c>
      <c r="G33" s="40">
        <v>0.26842105263157895</v>
      </c>
      <c r="H33" s="40">
        <v>34</v>
      </c>
      <c r="I33" s="40">
        <v>8.9473684210526316E-2</v>
      </c>
      <c r="J33" s="40">
        <v>7575</v>
      </c>
      <c r="K33" s="40">
        <v>18617</v>
      </c>
      <c r="L33" s="40">
        <v>26192</v>
      </c>
      <c r="M33" s="26"/>
      <c r="N33" s="70">
        <f t="shared" si="1"/>
        <v>0.28921044593769091</v>
      </c>
    </row>
    <row r="34" spans="1:25" ht="13.5" thickBot="1" x14ac:dyDescent="0.25">
      <c r="A34" s="4" t="s">
        <v>1892</v>
      </c>
      <c r="B34" s="41" t="s">
        <v>945</v>
      </c>
      <c r="C34" s="40"/>
      <c r="D34" s="40"/>
      <c r="E34" s="42"/>
      <c r="F34" s="40">
        <v>102</v>
      </c>
      <c r="G34" s="40"/>
      <c r="H34" s="40">
        <v>34</v>
      </c>
      <c r="I34" s="40"/>
      <c r="J34" s="40">
        <v>7574</v>
      </c>
      <c r="K34" s="40">
        <v>18484</v>
      </c>
      <c r="L34" s="40">
        <v>26058</v>
      </c>
      <c r="M34" s="26"/>
      <c r="N34" s="70">
        <f t="shared" si="1"/>
        <v>0.29065929848798833</v>
      </c>
    </row>
    <row r="35" spans="1:25" ht="13.5" thickBot="1" x14ac:dyDescent="0.25">
      <c r="A35" s="4" t="s">
        <v>1275</v>
      </c>
      <c r="B35" s="41" t="s">
        <v>945</v>
      </c>
      <c r="C35" s="40"/>
      <c r="D35" s="40"/>
      <c r="E35" s="42"/>
      <c r="F35" s="40">
        <v>106</v>
      </c>
      <c r="G35" s="40"/>
      <c r="H35" s="40">
        <v>35</v>
      </c>
      <c r="I35" s="40"/>
      <c r="J35" s="40">
        <v>7639</v>
      </c>
      <c r="K35" s="40">
        <v>17695</v>
      </c>
      <c r="L35" s="40">
        <v>25334</v>
      </c>
      <c r="M35" s="26"/>
      <c r="N35" s="70">
        <f t="shared" si="1"/>
        <v>0.3015315386437199</v>
      </c>
    </row>
    <row r="36" spans="1:25" ht="13.5" thickBot="1" x14ac:dyDescent="0.25">
      <c r="A36" s="4" t="s">
        <v>1205</v>
      </c>
      <c r="B36" s="41" t="s">
        <v>945</v>
      </c>
      <c r="C36" s="40"/>
      <c r="D36" s="40"/>
      <c r="E36" s="42"/>
      <c r="F36" s="40">
        <v>105</v>
      </c>
      <c r="G36" s="40"/>
      <c r="H36" s="40">
        <v>37</v>
      </c>
      <c r="I36" s="40"/>
      <c r="J36" s="40">
        <v>9672</v>
      </c>
      <c r="K36" s="40">
        <v>23162</v>
      </c>
      <c r="L36" s="40">
        <v>32834</v>
      </c>
      <c r="M36" s="26"/>
      <c r="N36" s="70">
        <f t="shared" si="1"/>
        <v>0.29457269903149175</v>
      </c>
      <c r="P36" t="s">
        <v>6</v>
      </c>
      <c r="Q36" t="s">
        <v>7</v>
      </c>
      <c r="R36" t="s">
        <v>8</v>
      </c>
      <c r="S36" t="s">
        <v>16</v>
      </c>
      <c r="T36" t="s">
        <v>9</v>
      </c>
      <c r="U36" t="s">
        <v>10</v>
      </c>
      <c r="V36" t="s">
        <v>11</v>
      </c>
      <c r="W36" t="s">
        <v>15</v>
      </c>
      <c r="X36" t="s">
        <v>12</v>
      </c>
      <c r="Y36" t="s">
        <v>13</v>
      </c>
    </row>
    <row r="37" spans="1:25" ht="13.5" thickBot="1" x14ac:dyDescent="0.25">
      <c r="A37" s="4" t="s">
        <v>1164</v>
      </c>
      <c r="B37" s="41" t="s">
        <v>945</v>
      </c>
      <c r="C37" s="40"/>
      <c r="D37" s="40"/>
      <c r="E37" s="42"/>
      <c r="F37" s="40">
        <v>194</v>
      </c>
      <c r="G37" s="40"/>
      <c r="H37" s="40">
        <v>72</v>
      </c>
      <c r="I37" s="40"/>
      <c r="J37" s="40">
        <v>9675</v>
      </c>
      <c r="K37" s="40">
        <v>22962</v>
      </c>
      <c r="L37" s="40">
        <v>32637</v>
      </c>
      <c r="M37" s="26"/>
      <c r="N37" s="70">
        <f t="shared" si="1"/>
        <v>0.29644268774703558</v>
      </c>
      <c r="P37">
        <f>'Analyse gebruik'!CH3</f>
        <v>0</v>
      </c>
      <c r="Q37">
        <f>'Analyse gebruik'!CI3</f>
        <v>0</v>
      </c>
      <c r="R37">
        <f>'Analyse gebruik'!CJ3</f>
        <v>0</v>
      </c>
      <c r="S37">
        <f>'Analyse gebruik'!CK3</f>
        <v>0</v>
      </c>
      <c r="T37">
        <f>'Analyse gebruik'!CL3</f>
        <v>0</v>
      </c>
      <c r="U37">
        <f>'Analyse gebruik'!CM3</f>
        <v>0</v>
      </c>
      <c r="V37">
        <f>'Analyse gebruik'!CN3</f>
        <v>0</v>
      </c>
      <c r="W37">
        <f>'Analyse gebruik'!CO3</f>
        <v>0</v>
      </c>
      <c r="X37">
        <f>'Analyse gebruik'!CP3</f>
        <v>0</v>
      </c>
      <c r="Y37">
        <f>'Analyse gebruik'!CQ3</f>
        <v>0</v>
      </c>
    </row>
    <row r="38" spans="1:25" ht="13.5" thickBot="1" x14ac:dyDescent="0.25">
      <c r="A38" s="4" t="s">
        <v>1162</v>
      </c>
      <c r="B38" s="41" t="s">
        <v>945</v>
      </c>
      <c r="C38" s="40"/>
      <c r="D38" s="40"/>
      <c r="E38" s="42"/>
      <c r="F38" s="40">
        <v>194</v>
      </c>
      <c r="G38" s="40"/>
      <c r="H38" s="40">
        <v>72</v>
      </c>
      <c r="I38" s="40"/>
      <c r="J38" s="40">
        <v>9706</v>
      </c>
      <c r="K38" s="40">
        <v>23019</v>
      </c>
      <c r="L38" s="40">
        <v>32725</v>
      </c>
      <c r="M38" s="26"/>
      <c r="N38" s="70">
        <f t="shared" si="1"/>
        <v>0.29659281894576012</v>
      </c>
      <c r="P38">
        <f>'Analyse gebruik'!CU3</f>
        <v>0</v>
      </c>
      <c r="Q38">
        <f>'Analyse gebruik'!CV3</f>
        <v>0</v>
      </c>
      <c r="R38">
        <f>'Analyse gebruik'!CW3</f>
        <v>0</v>
      </c>
      <c r="S38">
        <f>'Analyse gebruik'!CX3</f>
        <v>0</v>
      </c>
      <c r="T38">
        <f>'Analyse gebruik'!CY3</f>
        <v>0</v>
      </c>
      <c r="U38">
        <f>'Analyse gebruik'!CZ3</f>
        <v>0</v>
      </c>
      <c r="V38">
        <f>'Analyse gebruik'!DA3</f>
        <v>0</v>
      </c>
      <c r="W38">
        <f>'Analyse gebruik'!DB3</f>
        <v>0</v>
      </c>
      <c r="X38">
        <f>'Analyse gebruik'!DC3</f>
        <v>0</v>
      </c>
      <c r="Y38">
        <f>'Analyse gebruik'!DD3</f>
        <v>0</v>
      </c>
    </row>
    <row r="39" spans="1:25" ht="13.5" thickBot="1" x14ac:dyDescent="0.25">
      <c r="A39" s="4" t="s">
        <v>1144</v>
      </c>
      <c r="B39" s="41" t="s">
        <v>945</v>
      </c>
      <c r="C39" s="40"/>
      <c r="D39" s="40"/>
      <c r="E39" s="42"/>
      <c r="F39" s="40">
        <v>232</v>
      </c>
      <c r="G39" s="40"/>
      <c r="H39" s="40">
        <v>95</v>
      </c>
      <c r="I39" s="40"/>
      <c r="J39" s="40">
        <v>9739</v>
      </c>
      <c r="K39" s="40">
        <v>21996</v>
      </c>
      <c r="L39" s="40">
        <v>31735</v>
      </c>
      <c r="M39" s="26"/>
      <c r="N39" s="70">
        <f t="shared" ref="N39:N48" si="2">J38/L38</f>
        <v>0.29659281894576012</v>
      </c>
      <c r="O39">
        <f>'Analyse gebruik'!DF3</f>
        <v>0</v>
      </c>
      <c r="P39">
        <f>'Analyse gebruik'!DG3</f>
        <v>0</v>
      </c>
      <c r="Q39">
        <f>'Analyse gebruik'!DH3</f>
        <v>0</v>
      </c>
      <c r="R39">
        <f>'Analyse gebruik'!DI3</f>
        <v>0</v>
      </c>
      <c r="S39">
        <f>'Analyse gebruik'!DJ3</f>
        <v>0</v>
      </c>
      <c r="T39">
        <f>'Analyse gebruik'!DK3</f>
        <v>0</v>
      </c>
      <c r="U39">
        <f>'Analyse gebruik'!DL3</f>
        <v>0</v>
      </c>
      <c r="V39">
        <f>'Analyse gebruik'!DM3</f>
        <v>0</v>
      </c>
      <c r="W39">
        <f>'Analyse gebruik'!DN3</f>
        <v>0</v>
      </c>
      <c r="X39">
        <f>'Analyse gebruik'!DO3</f>
        <v>0</v>
      </c>
      <c r="Y39">
        <f>'Analyse gebruik'!DP3</f>
        <v>0</v>
      </c>
    </row>
    <row r="40" spans="1:25" ht="13.5" thickBot="1" x14ac:dyDescent="0.25">
      <c r="A40" s="4" t="s">
        <v>1143</v>
      </c>
      <c r="B40" s="41" t="s">
        <v>945</v>
      </c>
      <c r="C40" s="40"/>
      <c r="D40" s="40"/>
      <c r="E40" s="42"/>
      <c r="F40" s="40">
        <v>241</v>
      </c>
      <c r="G40" s="40"/>
      <c r="H40" s="40">
        <v>99</v>
      </c>
      <c r="I40" s="40"/>
      <c r="J40" s="40">
        <v>9739</v>
      </c>
      <c r="K40" s="40">
        <v>21464</v>
      </c>
      <c r="L40" s="40">
        <v>31203</v>
      </c>
      <c r="M40" s="26"/>
      <c r="N40" s="70">
        <f t="shared" si="2"/>
        <v>0.30688514258704902</v>
      </c>
      <c r="O40">
        <f>SUM(P40:Y40)</f>
        <v>0</v>
      </c>
      <c r="P40">
        <f>'Analyse gebruik'!EE3</f>
        <v>0</v>
      </c>
      <c r="Q40">
        <f>'Analyse gebruik'!EF3</f>
        <v>0</v>
      </c>
      <c r="R40">
        <f>'Analyse gebruik'!EG3</f>
        <v>0</v>
      </c>
      <c r="S40">
        <f>'Analyse gebruik'!EH3</f>
        <v>0</v>
      </c>
      <c r="T40">
        <f>'Analyse gebruik'!EI3</f>
        <v>0</v>
      </c>
      <c r="U40">
        <f>'Analyse gebruik'!EJ3</f>
        <v>0</v>
      </c>
      <c r="V40">
        <f>'Analyse gebruik'!EK3</f>
        <v>0</v>
      </c>
      <c r="W40">
        <f>'Analyse gebruik'!EL3</f>
        <v>0</v>
      </c>
      <c r="X40">
        <f>'Analyse gebruik'!EM3</f>
        <v>0</v>
      </c>
      <c r="Y40">
        <f>'Analyse gebruik'!EN3</f>
        <v>0</v>
      </c>
    </row>
    <row r="41" spans="1:25" ht="13.5" thickBot="1" x14ac:dyDescent="0.25">
      <c r="A41" s="4" t="s">
        <v>1141</v>
      </c>
      <c r="B41" s="41" t="s">
        <v>945</v>
      </c>
      <c r="C41" s="40"/>
      <c r="D41" s="40"/>
      <c r="E41" s="42"/>
      <c r="F41" s="40">
        <v>246</v>
      </c>
      <c r="G41" s="40"/>
      <c r="H41" s="40">
        <v>99</v>
      </c>
      <c r="I41" s="40"/>
      <c r="J41" s="40">
        <v>9755</v>
      </c>
      <c r="K41" s="40">
        <v>21339</v>
      </c>
      <c r="L41" s="40">
        <v>31094</v>
      </c>
      <c r="M41" s="26"/>
      <c r="N41" s="70">
        <f t="shared" si="2"/>
        <v>0.31211742460660835</v>
      </c>
    </row>
    <row r="42" spans="1:25" ht="13.5" thickBot="1" x14ac:dyDescent="0.25">
      <c r="A42" s="4" t="s">
        <v>1135</v>
      </c>
      <c r="B42" s="41" t="s">
        <v>945</v>
      </c>
      <c r="C42" s="40"/>
      <c r="D42" s="40"/>
      <c r="E42" s="42"/>
      <c r="F42" s="40">
        <v>241</v>
      </c>
      <c r="G42" s="40"/>
      <c r="H42" s="40">
        <v>99</v>
      </c>
      <c r="I42" s="40"/>
      <c r="J42" s="40">
        <v>9816</v>
      </c>
      <c r="K42" s="40">
        <v>21264</v>
      </c>
      <c r="L42" s="40">
        <v>31080</v>
      </c>
      <c r="M42" s="26"/>
      <c r="N42" s="70">
        <f t="shared" si="2"/>
        <v>0.31372612079500867</v>
      </c>
    </row>
    <row r="43" spans="1:25" ht="13.5" thickBot="1" x14ac:dyDescent="0.25">
      <c r="A43" s="4" t="s">
        <v>1129</v>
      </c>
      <c r="B43" s="41" t="s">
        <v>945</v>
      </c>
      <c r="C43" s="40"/>
      <c r="D43" s="40"/>
      <c r="E43" s="42"/>
      <c r="F43" s="40">
        <v>263</v>
      </c>
      <c r="G43" s="40"/>
      <c r="H43" s="40">
        <v>114</v>
      </c>
      <c r="I43" s="40"/>
      <c r="J43" s="40">
        <v>9905</v>
      </c>
      <c r="K43" s="40">
        <v>20992</v>
      </c>
      <c r="L43" s="40">
        <v>30897</v>
      </c>
      <c r="M43" s="26"/>
      <c r="N43" s="70">
        <f t="shared" si="2"/>
        <v>0.31583011583011583</v>
      </c>
    </row>
    <row r="44" spans="1:25" ht="13.5" thickBot="1" x14ac:dyDescent="0.25">
      <c r="A44" s="4" t="s">
        <v>1099</v>
      </c>
      <c r="B44" s="41" t="s">
        <v>945</v>
      </c>
      <c r="C44" s="40"/>
      <c r="D44" s="40"/>
      <c r="E44" s="42"/>
      <c r="F44" s="40">
        <v>280</v>
      </c>
      <c r="G44" s="40"/>
      <c r="H44" s="40">
        <v>128</v>
      </c>
      <c r="I44" s="40"/>
      <c r="J44" s="40">
        <v>10034</v>
      </c>
      <c r="K44" s="40">
        <v>21145</v>
      </c>
      <c r="L44" s="40">
        <v>31179</v>
      </c>
      <c r="M44" s="26"/>
      <c r="N44" s="70">
        <f t="shared" si="2"/>
        <v>0.32058128620901705</v>
      </c>
    </row>
    <row r="45" spans="1:25" ht="13.5" thickBot="1" x14ac:dyDescent="0.25">
      <c r="A45" s="4" t="s">
        <v>1086</v>
      </c>
      <c r="B45" s="41" t="s">
        <v>945</v>
      </c>
      <c r="C45" s="40"/>
      <c r="D45" s="40"/>
      <c r="E45" s="42"/>
      <c r="F45" s="40">
        <v>289</v>
      </c>
      <c r="G45" s="40"/>
      <c r="H45" s="40">
        <v>131</v>
      </c>
      <c r="I45" s="40"/>
      <c r="J45" s="40">
        <v>9895</v>
      </c>
      <c r="K45" s="40">
        <v>20507</v>
      </c>
      <c r="L45" s="40">
        <v>30402</v>
      </c>
      <c r="M45" s="26"/>
      <c r="N45" s="70">
        <f t="shared" si="2"/>
        <v>0.32181917316142278</v>
      </c>
    </row>
    <row r="46" spans="1:25" ht="13.5" thickBot="1" x14ac:dyDescent="0.25">
      <c r="A46" s="4" t="s">
        <v>1035</v>
      </c>
      <c r="B46" s="41" t="s">
        <v>945</v>
      </c>
      <c r="C46" s="40"/>
      <c r="D46" s="40"/>
      <c r="E46" s="42"/>
      <c r="F46" s="40">
        <v>300</v>
      </c>
      <c r="G46" s="40"/>
      <c r="H46" s="40">
        <v>132</v>
      </c>
      <c r="I46" s="40"/>
      <c r="J46" s="40">
        <v>9859</v>
      </c>
      <c r="K46" s="40">
        <v>18132</v>
      </c>
      <c r="L46" s="40">
        <v>27991</v>
      </c>
      <c r="M46" s="26"/>
      <c r="N46" s="70">
        <f t="shared" si="2"/>
        <v>0.32547200842049867</v>
      </c>
    </row>
    <row r="47" spans="1:25" ht="13.5" thickBot="1" x14ac:dyDescent="0.25">
      <c r="A47" s="31" t="s">
        <v>950</v>
      </c>
      <c r="B47" s="41" t="s">
        <v>945</v>
      </c>
      <c r="C47" s="40"/>
      <c r="D47" s="40"/>
      <c r="E47" s="42"/>
      <c r="F47" s="40">
        <v>382</v>
      </c>
      <c r="G47" s="40"/>
      <c r="H47" s="40">
        <v>158</v>
      </c>
      <c r="I47" s="40"/>
      <c r="J47" s="40">
        <v>8640</v>
      </c>
      <c r="K47" s="40">
        <v>14441</v>
      </c>
      <c r="L47" s="40">
        <v>23081</v>
      </c>
      <c r="M47" s="26"/>
      <c r="N47" s="70">
        <f t="shared" si="2"/>
        <v>0.35222035654317457</v>
      </c>
    </row>
    <row r="48" spans="1:25" ht="13.5" thickBot="1" x14ac:dyDescent="0.25">
      <c r="A48" s="31" t="s">
        <v>950</v>
      </c>
      <c r="B48" s="41" t="s">
        <v>945</v>
      </c>
      <c r="C48" s="40"/>
      <c r="D48" s="40"/>
      <c r="E48" s="42"/>
      <c r="F48" s="40">
        <v>382</v>
      </c>
      <c r="G48" s="40"/>
      <c r="H48" s="40">
        <v>158</v>
      </c>
      <c r="I48" s="40"/>
      <c r="J48" s="40">
        <v>8640</v>
      </c>
      <c r="K48" s="40">
        <v>14441</v>
      </c>
      <c r="L48" s="40">
        <v>23081</v>
      </c>
      <c r="M48" s="26"/>
      <c r="N48" s="70">
        <f t="shared" si="2"/>
        <v>0.37433386768337595</v>
      </c>
    </row>
    <row r="49" spans="1:26" s="20" customFormat="1" ht="13.5" thickBot="1" x14ac:dyDescent="0.25">
      <c r="A49" s="31"/>
      <c r="B49" s="41"/>
      <c r="C49" s="40"/>
      <c r="D49" s="40"/>
      <c r="E49" s="42"/>
      <c r="F49" s="42"/>
      <c r="G49" s="42"/>
      <c r="H49" s="42"/>
      <c r="I49" s="42"/>
      <c r="J49" s="42"/>
      <c r="K49" s="42"/>
      <c r="L49" s="42"/>
      <c r="M49" s="26"/>
      <c r="N49" s="70">
        <f t="shared" ref="N49" si="3">J48/L48</f>
        <v>0.37433386768337595</v>
      </c>
      <c r="O49"/>
      <c r="P49"/>
      <c r="Q49"/>
      <c r="R49"/>
      <c r="S49"/>
      <c r="T49"/>
      <c r="U49"/>
      <c r="V49"/>
      <c r="W49"/>
      <c r="X49"/>
      <c r="Y49"/>
      <c r="Z49"/>
    </row>
    <row r="50" spans="1:26" ht="13.5" thickBot="1" x14ac:dyDescent="0.25">
      <c r="A50" s="4" t="s">
        <v>2397</v>
      </c>
      <c r="B50" s="41" t="s">
        <v>1023</v>
      </c>
      <c r="C50" s="101">
        <f>SUM(C3:C11)/11</f>
        <v>208.18181818181819</v>
      </c>
      <c r="D50" s="101">
        <f>SUM(D3:D11)/11</f>
        <v>138.72727272727272</v>
      </c>
      <c r="E50" s="100">
        <f>D50/$C50</f>
        <v>0.66637554585152836</v>
      </c>
      <c r="F50">
        <f>ROUND(SUM(F3:F11)/11,0)</f>
        <v>7</v>
      </c>
      <c r="G50" s="100">
        <f>F50/$C50</f>
        <v>3.3624454148471615E-2</v>
      </c>
      <c r="H50">
        <f>ROUND(SUM(H3:H11)/11,0)</f>
        <v>3</v>
      </c>
      <c r="I50" s="100">
        <f>H50/$C50</f>
        <v>1.4410480349344978E-2</v>
      </c>
      <c r="J50">
        <f>ROUND(SUM(J3:J11)/11,0)</f>
        <v>656</v>
      </c>
      <c r="K50">
        <f>ROUND(SUM(K3:K11)/11,0)</f>
        <v>1766</v>
      </c>
      <c r="L50">
        <f>ROUND(SUM(L3:L11)/11,0)</f>
        <v>2422</v>
      </c>
      <c r="M50" s="26"/>
      <c r="N50" s="42"/>
    </row>
    <row r="51" spans="1:26" ht="13.5" thickBot="1" x14ac:dyDescent="0.25">
      <c r="A51" s="4" t="s">
        <v>2393</v>
      </c>
      <c r="B51" s="41" t="s">
        <v>1023</v>
      </c>
      <c r="C51" s="101">
        <v>207.54545454545453</v>
      </c>
      <c r="D51" s="101">
        <v>137.63636363636363</v>
      </c>
      <c r="E51" s="100">
        <v>0.66316250547525191</v>
      </c>
      <c r="F51">
        <v>7</v>
      </c>
      <c r="G51" s="100">
        <v>3.37275514673675E-2</v>
      </c>
      <c r="H51">
        <v>3</v>
      </c>
      <c r="I51" s="100">
        <v>1.4454664914586073E-2</v>
      </c>
      <c r="J51">
        <v>656</v>
      </c>
      <c r="K51">
        <v>1760</v>
      </c>
      <c r="L51">
        <v>2416</v>
      </c>
      <c r="M51" s="26"/>
      <c r="N51" s="32"/>
    </row>
    <row r="52" spans="1:26" ht="13.5" thickBot="1" x14ac:dyDescent="0.25">
      <c r="A52" s="4" t="s">
        <v>2376</v>
      </c>
      <c r="B52" s="41" t="s">
        <v>1023</v>
      </c>
      <c r="C52" s="101">
        <v>205.90909090909091</v>
      </c>
      <c r="D52" s="101">
        <v>136.63636363636363</v>
      </c>
      <c r="E52" s="100">
        <v>0.66357615894039734</v>
      </c>
      <c r="F52">
        <v>7</v>
      </c>
      <c r="G52" s="100">
        <v>3.399558498896247E-2</v>
      </c>
      <c r="H52">
        <v>3</v>
      </c>
      <c r="I52" s="100">
        <v>1.456953642384106E-2</v>
      </c>
      <c r="J52">
        <v>651</v>
      </c>
      <c r="K52">
        <v>1739</v>
      </c>
      <c r="L52">
        <v>2391</v>
      </c>
      <c r="M52" s="26"/>
      <c r="N52" s="32"/>
    </row>
    <row r="53" spans="1:26" ht="13.5" thickBot="1" x14ac:dyDescent="0.25">
      <c r="A53" s="4" t="s">
        <v>2306</v>
      </c>
      <c r="B53" s="41" t="s">
        <v>1023</v>
      </c>
      <c r="C53" s="101">
        <v>205.45454545454547</v>
      </c>
      <c r="D53" s="101">
        <v>134</v>
      </c>
      <c r="E53" s="100">
        <v>0.65221238938053094</v>
      </c>
      <c r="F53">
        <v>7</v>
      </c>
      <c r="G53" s="100">
        <v>3.4070796460176987E-2</v>
      </c>
      <c r="H53">
        <v>3</v>
      </c>
      <c r="I53" s="100">
        <v>1.4601769911504425E-2</v>
      </c>
      <c r="J53">
        <v>638</v>
      </c>
      <c r="K53">
        <v>1700</v>
      </c>
      <c r="L53">
        <v>2337</v>
      </c>
      <c r="M53" s="26"/>
      <c r="N53" s="32"/>
    </row>
    <row r="54" spans="1:26" ht="13.5" thickBot="1" x14ac:dyDescent="0.25">
      <c r="A54" s="4" t="s">
        <v>2276</v>
      </c>
      <c r="B54" s="41" t="s">
        <v>1023</v>
      </c>
      <c r="C54" s="101">
        <v>188.72727272727272</v>
      </c>
      <c r="D54" s="101">
        <v>142.09090909090909</v>
      </c>
      <c r="E54" s="100">
        <v>0.75289017341040465</v>
      </c>
      <c r="F54">
        <v>8</v>
      </c>
      <c r="G54" s="100">
        <v>4.2389210019267827E-2</v>
      </c>
      <c r="H54">
        <v>2</v>
      </c>
      <c r="I54" s="100">
        <v>1.0597302504816957E-2</v>
      </c>
      <c r="J54">
        <v>678</v>
      </c>
      <c r="K54">
        <v>1808</v>
      </c>
      <c r="L54">
        <v>2487</v>
      </c>
      <c r="M54" s="43"/>
    </row>
    <row r="55" spans="1:26" ht="13.5" thickBot="1" x14ac:dyDescent="0.25">
      <c r="A55" s="4" t="s">
        <v>2259</v>
      </c>
      <c r="B55" s="41" t="s">
        <v>1023</v>
      </c>
      <c r="C55" s="101">
        <v>188.18181818181819</v>
      </c>
      <c r="D55" s="101">
        <v>137.90909090909091</v>
      </c>
      <c r="E55" s="100">
        <v>0.73285024154589373</v>
      </c>
      <c r="F55">
        <v>8</v>
      </c>
      <c r="G55" s="100">
        <v>4.2512077294685986E-2</v>
      </c>
      <c r="H55">
        <v>3</v>
      </c>
      <c r="I55" s="100">
        <v>1.5942028985507246E-2</v>
      </c>
      <c r="J55">
        <v>650</v>
      </c>
      <c r="K55">
        <v>1680</v>
      </c>
      <c r="L55">
        <v>2330</v>
      </c>
      <c r="M55" s="43"/>
    </row>
    <row r="56" spans="1:26" ht="13.5" thickBot="1" x14ac:dyDescent="0.25">
      <c r="A56" s="4" t="s">
        <v>2257</v>
      </c>
      <c r="B56" s="41" t="s">
        <v>1023</v>
      </c>
      <c r="C56" s="101">
        <v>185.63636363636363</v>
      </c>
      <c r="D56" s="101">
        <v>137.90909090909091</v>
      </c>
      <c r="E56" s="100">
        <v>0.74289911851126345</v>
      </c>
      <c r="F56">
        <v>8</v>
      </c>
      <c r="G56" s="100">
        <v>4.3095004897159651E-2</v>
      </c>
      <c r="H56">
        <v>3</v>
      </c>
      <c r="I56" s="100">
        <v>1.616062683643487E-2</v>
      </c>
      <c r="J56">
        <v>651</v>
      </c>
      <c r="K56">
        <v>1685</v>
      </c>
      <c r="L56">
        <v>2336</v>
      </c>
      <c r="M56" s="43"/>
    </row>
    <row r="57" spans="1:26" ht="13.5" thickBot="1" x14ac:dyDescent="0.25">
      <c r="A57" s="4" t="s">
        <v>2172</v>
      </c>
      <c r="B57" s="41" t="s">
        <v>1023</v>
      </c>
      <c r="C57" s="101">
        <v>183.72727272727272</v>
      </c>
      <c r="D57" s="101">
        <v>138.18181818181819</v>
      </c>
      <c r="E57" s="100">
        <v>0.75210291934685802</v>
      </c>
      <c r="F57">
        <v>8</v>
      </c>
      <c r="G57" s="100">
        <v>4.3542800593765467E-2</v>
      </c>
      <c r="H57">
        <v>3</v>
      </c>
      <c r="I57" s="100">
        <v>1.6328550222662049E-2</v>
      </c>
      <c r="J57">
        <v>650</v>
      </c>
      <c r="K57">
        <v>1679</v>
      </c>
      <c r="L57">
        <v>2329</v>
      </c>
      <c r="M57" s="43"/>
    </row>
    <row r="58" spans="1:26" ht="13.5" thickBot="1" x14ac:dyDescent="0.25">
      <c r="A58" s="4" t="s">
        <v>2172</v>
      </c>
      <c r="B58" s="41" t="s">
        <v>1023</v>
      </c>
      <c r="C58" s="101">
        <v>181.81818181818181</v>
      </c>
      <c r="D58" s="101">
        <v>135.81818181818181</v>
      </c>
      <c r="E58" s="100">
        <v>0.747</v>
      </c>
      <c r="F58">
        <v>9</v>
      </c>
      <c r="G58" s="100">
        <v>4.9500000000000002E-2</v>
      </c>
      <c r="H58">
        <v>3</v>
      </c>
      <c r="I58" s="100">
        <v>1.6500000000000001E-2</v>
      </c>
      <c r="J58">
        <v>658</v>
      </c>
      <c r="K58">
        <v>1659</v>
      </c>
      <c r="L58">
        <v>2317</v>
      </c>
      <c r="M58" s="43"/>
    </row>
    <row r="59" spans="1:26" ht="13.5" thickBot="1" x14ac:dyDescent="0.25">
      <c r="A59" s="4" t="s">
        <v>2150</v>
      </c>
      <c r="B59" s="41" t="s">
        <v>1023</v>
      </c>
      <c r="C59" s="101">
        <v>182.45454545454547</v>
      </c>
      <c r="D59" s="101">
        <v>136</v>
      </c>
      <c r="E59" s="100">
        <v>0.74539113104135524</v>
      </c>
      <c r="F59">
        <v>9</v>
      </c>
      <c r="G59" s="100">
        <v>4.9327354260089683E-2</v>
      </c>
      <c r="H59">
        <v>3</v>
      </c>
      <c r="I59" s="100">
        <v>1.6442451420029893E-2</v>
      </c>
      <c r="J59">
        <v>660</v>
      </c>
      <c r="K59">
        <v>1670</v>
      </c>
      <c r="L59">
        <v>2330</v>
      </c>
      <c r="M59" s="43"/>
    </row>
    <row r="60" spans="1:26" ht="13.5" thickBot="1" x14ac:dyDescent="0.25">
      <c r="A60" s="4" t="s">
        <v>2149</v>
      </c>
      <c r="B60" s="41" t="s">
        <v>1023</v>
      </c>
      <c r="C60" s="101">
        <v>183.54545454545453</v>
      </c>
      <c r="D60" s="101">
        <v>135.18181818181819</v>
      </c>
      <c r="E60" s="100">
        <v>0.7365032194155523</v>
      </c>
      <c r="F60">
        <v>9</v>
      </c>
      <c r="G60" s="100">
        <v>4.9034175334323929E-2</v>
      </c>
      <c r="H60">
        <v>3</v>
      </c>
      <c r="I60" s="100">
        <v>1.6344725111441308E-2</v>
      </c>
      <c r="J60">
        <v>661</v>
      </c>
      <c r="K60">
        <v>1663</v>
      </c>
      <c r="L60">
        <v>2323</v>
      </c>
      <c r="M60" s="43"/>
    </row>
    <row r="61" spans="1:26" ht="13.5" thickBot="1" x14ac:dyDescent="0.25">
      <c r="A61" s="4" t="s">
        <v>2143</v>
      </c>
      <c r="B61" s="41" t="s">
        <v>1023</v>
      </c>
      <c r="C61" s="101">
        <v>183.27272727272728</v>
      </c>
      <c r="D61" s="101">
        <v>134.81818181818181</v>
      </c>
      <c r="E61" s="100">
        <v>0.73561507936507931</v>
      </c>
      <c r="F61">
        <v>8</v>
      </c>
      <c r="G61" s="100">
        <v>4.3650793650793648E-2</v>
      </c>
      <c r="H61">
        <v>3</v>
      </c>
      <c r="I61" s="100">
        <v>1.636904761904762E-2</v>
      </c>
      <c r="J61">
        <v>660</v>
      </c>
      <c r="K61">
        <v>1665</v>
      </c>
      <c r="L61">
        <v>2325</v>
      </c>
      <c r="M61" s="43"/>
    </row>
    <row r="62" spans="1:26" ht="13.5" thickBot="1" x14ac:dyDescent="0.25">
      <c r="A62" s="4" t="s">
        <v>2098</v>
      </c>
      <c r="B62" s="41" t="s">
        <v>1023</v>
      </c>
      <c r="C62" s="101">
        <v>182.72727272727272</v>
      </c>
      <c r="D62" s="101">
        <v>134.27272727272728</v>
      </c>
      <c r="E62" s="100">
        <v>0.73482587064676619</v>
      </c>
      <c r="F62">
        <v>8</v>
      </c>
      <c r="G62" s="100">
        <v>4.3781094527363187E-2</v>
      </c>
      <c r="H62">
        <v>3</v>
      </c>
      <c r="I62" s="100">
        <v>1.6417910447761194E-2</v>
      </c>
      <c r="J62">
        <v>649</v>
      </c>
      <c r="K62">
        <v>1640</v>
      </c>
      <c r="L62">
        <v>2288</v>
      </c>
      <c r="M62" s="43"/>
    </row>
    <row r="63" spans="1:26" ht="13.5" thickBot="1" x14ac:dyDescent="0.25">
      <c r="A63" s="4" t="s">
        <v>2097</v>
      </c>
      <c r="B63" s="41" t="s">
        <v>1023</v>
      </c>
      <c r="C63" s="101">
        <v>182.54545454545453</v>
      </c>
      <c r="D63" s="101">
        <v>134.09090909090909</v>
      </c>
      <c r="E63" s="100">
        <v>0.73456175298804782</v>
      </c>
      <c r="F63">
        <v>8</v>
      </c>
      <c r="G63" s="100">
        <v>4.3824701195219126E-2</v>
      </c>
      <c r="H63">
        <v>3</v>
      </c>
      <c r="I63" s="100">
        <v>1.6434262948207174E-2</v>
      </c>
      <c r="J63">
        <v>648</v>
      </c>
      <c r="K63">
        <v>1638</v>
      </c>
      <c r="L63">
        <v>2286</v>
      </c>
      <c r="M63" s="43"/>
    </row>
    <row r="64" spans="1:26" ht="13.5" thickBot="1" x14ac:dyDescent="0.25">
      <c r="A64" s="4" t="s">
        <v>1929</v>
      </c>
      <c r="B64" s="41" t="s">
        <v>1023</v>
      </c>
      <c r="C64" s="101">
        <v>211.27272727272728</v>
      </c>
      <c r="D64" s="101">
        <v>145.18181818181819</v>
      </c>
      <c r="E64" s="100">
        <v>0.68717728055077454</v>
      </c>
      <c r="F64">
        <v>9</v>
      </c>
      <c r="G64" s="100">
        <v>4.2598967297762476E-2</v>
      </c>
      <c r="H64">
        <v>3</v>
      </c>
      <c r="I64" s="100">
        <v>1.4199655765920825E-2</v>
      </c>
      <c r="J64">
        <v>687</v>
      </c>
      <c r="K64">
        <v>1724</v>
      </c>
      <c r="L64">
        <v>2411</v>
      </c>
      <c r="M64" s="43"/>
    </row>
    <row r="65" spans="1:13" ht="13.5" thickBot="1" x14ac:dyDescent="0.25">
      <c r="A65" s="4" t="s">
        <v>1925</v>
      </c>
      <c r="B65" s="41" t="s">
        <v>1023</v>
      </c>
      <c r="C65" s="101">
        <v>170.45454545454547</v>
      </c>
      <c r="D65" s="101">
        <v>141.45454545454547</v>
      </c>
      <c r="E65" s="100">
        <v>0.82986666666666664</v>
      </c>
      <c r="F65">
        <v>9</v>
      </c>
      <c r="G65" s="100">
        <v>5.2799999999999993E-2</v>
      </c>
      <c r="H65">
        <v>3</v>
      </c>
      <c r="I65" s="100">
        <v>1.7599999999999998E-2</v>
      </c>
      <c r="J65">
        <v>689</v>
      </c>
      <c r="K65">
        <v>1692</v>
      </c>
      <c r="L65">
        <v>2381</v>
      </c>
      <c r="M65" s="43"/>
    </row>
    <row r="66" spans="1:13" ht="13.5" thickBot="1" x14ac:dyDescent="0.25">
      <c r="A66" s="4" t="s">
        <v>1892</v>
      </c>
      <c r="B66" s="41" t="s">
        <v>1023</v>
      </c>
      <c r="C66" s="101">
        <v>168.36363636363637</v>
      </c>
      <c r="D66" s="101">
        <v>141.18181818181819</v>
      </c>
      <c r="E66" s="100">
        <v>0.83855291576673874</v>
      </c>
      <c r="F66" s="69">
        <v>9.454545454545455</v>
      </c>
      <c r="G66" s="100">
        <v>5.6155507559395253E-2</v>
      </c>
      <c r="H66" s="69">
        <v>4</v>
      </c>
      <c r="I66" s="100">
        <v>2.1058315334773221E-2</v>
      </c>
      <c r="J66" s="69">
        <v>689</v>
      </c>
      <c r="K66" s="69">
        <v>1680.5454545454545</v>
      </c>
      <c r="L66" s="69">
        <v>2368.3636363636365</v>
      </c>
      <c r="M66" s="43"/>
    </row>
    <row r="67" spans="1:13" x14ac:dyDescent="0.2">
      <c r="A67" s="4" t="s">
        <v>1275</v>
      </c>
      <c r="B67" s="31" t="s">
        <v>1023</v>
      </c>
      <c r="C67" s="101">
        <v>165.63636363636363</v>
      </c>
      <c r="D67" s="101">
        <v>139.36363636363637</v>
      </c>
      <c r="E67" s="32">
        <v>0.84138309549945112</v>
      </c>
      <c r="F67" s="69">
        <v>9.454545454545455</v>
      </c>
      <c r="G67" s="32">
        <v>5.7080131723380896E-2</v>
      </c>
      <c r="H67" s="69">
        <v>4</v>
      </c>
      <c r="I67" s="32">
        <v>2.1405049396267837E-2</v>
      </c>
      <c r="J67" s="69">
        <v>694.90909090909088</v>
      </c>
      <c r="K67" s="69">
        <v>1608.4545454545455</v>
      </c>
      <c r="L67" s="69">
        <v>2303.3636363636365</v>
      </c>
      <c r="M67" s="43"/>
    </row>
    <row r="68" spans="1:13" x14ac:dyDescent="0.2">
      <c r="A68" s="4" t="s">
        <v>1205</v>
      </c>
      <c r="B68" s="31" t="s">
        <v>1023</v>
      </c>
      <c r="C68" s="101">
        <v>200.30769230769232</v>
      </c>
      <c r="D68" s="101">
        <v>139.84615384615384</v>
      </c>
      <c r="E68" s="32">
        <v>0.69815668202764969</v>
      </c>
      <c r="F68">
        <v>8</v>
      </c>
      <c r="G68" s="32">
        <v>3.9938556067588324E-2</v>
      </c>
      <c r="H68">
        <v>3</v>
      </c>
      <c r="I68" s="32">
        <v>1.4976958525345621E-2</v>
      </c>
      <c r="J68">
        <v>744</v>
      </c>
      <c r="K68">
        <v>1782</v>
      </c>
      <c r="L68">
        <v>2526</v>
      </c>
      <c r="M68" s="43"/>
    </row>
    <row r="69" spans="1:13" x14ac:dyDescent="0.2">
      <c r="A69" s="4" t="s">
        <v>1164</v>
      </c>
      <c r="B69" s="31" t="s">
        <v>1023</v>
      </c>
      <c r="C69" s="101">
        <v>202.53846153846155</v>
      </c>
      <c r="D69" s="101">
        <v>141.69230769230768</v>
      </c>
      <c r="E69" s="32">
        <v>0.69958222559817684</v>
      </c>
      <c r="F69">
        <v>15</v>
      </c>
      <c r="G69" s="32">
        <v>7.4060007595898217E-2</v>
      </c>
      <c r="H69">
        <v>6</v>
      </c>
      <c r="I69" s="32">
        <v>2.9624003038359284E-2</v>
      </c>
      <c r="J69">
        <v>744</v>
      </c>
      <c r="K69">
        <v>1766</v>
      </c>
      <c r="L69">
        <v>2511</v>
      </c>
      <c r="M69" s="43"/>
    </row>
    <row r="70" spans="1:13" x14ac:dyDescent="0.2">
      <c r="A70" s="4" t="s">
        <v>1162</v>
      </c>
      <c r="B70" s="31" t="s">
        <v>1023</v>
      </c>
      <c r="C70" s="101">
        <v>201.84615384615384</v>
      </c>
      <c r="D70" s="101">
        <v>141.61538461538461</v>
      </c>
      <c r="E70" s="32">
        <v>0.70160060975609762</v>
      </c>
      <c r="F70">
        <v>15</v>
      </c>
      <c r="G70" s="32">
        <v>7.4314024390243899E-2</v>
      </c>
      <c r="H70">
        <v>6</v>
      </c>
      <c r="I70" s="32">
        <v>2.9725609756097563E-2</v>
      </c>
      <c r="J70">
        <v>747</v>
      </c>
      <c r="K70">
        <v>1771</v>
      </c>
      <c r="L70">
        <v>2517</v>
      </c>
      <c r="M70" s="43"/>
    </row>
    <row r="71" spans="1:13" x14ac:dyDescent="0.2">
      <c r="A71" s="4" t="s">
        <v>1144</v>
      </c>
      <c r="B71" s="31" t="s">
        <v>1023</v>
      </c>
      <c r="C71" s="101">
        <v>204.23076923076923</v>
      </c>
      <c r="D71" s="101">
        <v>141.53846153846155</v>
      </c>
      <c r="E71" s="32">
        <v>0.69303201506591339</v>
      </c>
      <c r="F71">
        <v>18</v>
      </c>
      <c r="G71" s="32">
        <v>8.8135593220338981E-2</v>
      </c>
      <c r="H71">
        <v>7</v>
      </c>
      <c r="I71" s="32">
        <v>3.4274952919020718E-2</v>
      </c>
      <c r="J71">
        <v>749</v>
      </c>
      <c r="K71">
        <v>1692</v>
      </c>
      <c r="L71">
        <v>2441</v>
      </c>
      <c r="M71" s="43"/>
    </row>
    <row r="72" spans="1:13" x14ac:dyDescent="0.2">
      <c r="A72" s="4" t="s">
        <v>1143</v>
      </c>
      <c r="B72" s="31" t="s">
        <v>1023</v>
      </c>
      <c r="C72" s="101">
        <v>205.15384615384616</v>
      </c>
      <c r="D72" s="101">
        <v>141.92307692307693</v>
      </c>
      <c r="E72" s="32">
        <v>0.69178852643419575</v>
      </c>
      <c r="F72">
        <v>19</v>
      </c>
      <c r="G72" s="32">
        <v>9.2613423322084734E-2</v>
      </c>
      <c r="H72">
        <v>8</v>
      </c>
      <c r="I72" s="32">
        <v>3.8995125609298839E-2</v>
      </c>
      <c r="J72">
        <v>749</v>
      </c>
      <c r="K72">
        <v>1651</v>
      </c>
      <c r="L72">
        <v>2400</v>
      </c>
      <c r="M72" s="43"/>
    </row>
    <row r="73" spans="1:13" x14ac:dyDescent="0.2">
      <c r="A73" s="4" t="s">
        <v>1141</v>
      </c>
      <c r="B73" s="31" t="s">
        <v>1023</v>
      </c>
      <c r="C73" s="101">
        <v>207.46153846153845</v>
      </c>
      <c r="D73" s="101">
        <v>142.69230769230768</v>
      </c>
      <c r="E73" s="32">
        <v>0.68780126065999259</v>
      </c>
      <c r="F73">
        <v>19</v>
      </c>
      <c r="G73" s="32">
        <v>9.1583240637745644E-2</v>
      </c>
      <c r="H73">
        <v>8</v>
      </c>
      <c r="I73" s="32">
        <v>3.85613644790508E-2</v>
      </c>
      <c r="J73">
        <v>750</v>
      </c>
      <c r="K73">
        <v>1641</v>
      </c>
      <c r="L73">
        <v>2392</v>
      </c>
      <c r="M73" s="43"/>
    </row>
    <row r="74" spans="1:13" x14ac:dyDescent="0.2">
      <c r="A74" s="4" t="s">
        <v>1135</v>
      </c>
      <c r="B74" s="31" t="s">
        <v>1023</v>
      </c>
      <c r="C74" s="101">
        <v>208.23076923076923</v>
      </c>
      <c r="D74" s="101">
        <v>143.92307692307693</v>
      </c>
      <c r="E74" s="32">
        <v>0.69117103804950131</v>
      </c>
      <c r="F74">
        <v>19</v>
      </c>
      <c r="G74" s="32">
        <v>9.1244920576283708E-2</v>
      </c>
      <c r="H74">
        <v>8</v>
      </c>
      <c r="I74" s="32">
        <v>3.8418913926856299E-2</v>
      </c>
      <c r="J74">
        <v>755</v>
      </c>
      <c r="K74">
        <v>1636</v>
      </c>
      <c r="L74">
        <v>2391</v>
      </c>
      <c r="M74" s="43"/>
    </row>
    <row r="75" spans="1:13" x14ac:dyDescent="0.2">
      <c r="A75" s="4" t="s">
        <v>1129</v>
      </c>
      <c r="B75" s="31" t="s">
        <v>1023</v>
      </c>
      <c r="C75" s="101">
        <v>211.84615384615384</v>
      </c>
      <c r="D75" s="101">
        <v>147.61538461538461</v>
      </c>
      <c r="E75" s="32">
        <v>0.69680464778503992</v>
      </c>
      <c r="F75">
        <v>20</v>
      </c>
      <c r="G75" s="32">
        <v>9.4408133623819904E-2</v>
      </c>
      <c r="H75">
        <v>9</v>
      </c>
      <c r="I75" s="32">
        <v>4.2483660130718956E-2</v>
      </c>
      <c r="J75">
        <v>762</v>
      </c>
      <c r="K75">
        <v>1615</v>
      </c>
      <c r="L75">
        <v>2377</v>
      </c>
      <c r="M75" s="43"/>
    </row>
    <row r="76" spans="1:13" x14ac:dyDescent="0.2">
      <c r="A76" s="4" t="s">
        <v>1099</v>
      </c>
      <c r="B76" s="31" t="s">
        <v>1023</v>
      </c>
      <c r="C76" s="101">
        <v>216.76923076923077</v>
      </c>
      <c r="D76" s="101">
        <v>148.38461538461539</v>
      </c>
      <c r="E76" s="32">
        <v>0.68452803406671403</v>
      </c>
      <c r="F76">
        <v>22</v>
      </c>
      <c r="G76" s="32">
        <v>0.10149041873669269</v>
      </c>
      <c r="H76">
        <v>10</v>
      </c>
      <c r="I76" s="32">
        <v>4.6132008516678494E-2</v>
      </c>
      <c r="J76">
        <v>772</v>
      </c>
      <c r="K76">
        <v>1627</v>
      </c>
      <c r="L76">
        <v>2398</v>
      </c>
      <c r="M76" s="43"/>
    </row>
    <row r="77" spans="1:13" x14ac:dyDescent="0.2">
      <c r="A77" s="4" t="s">
        <v>1035</v>
      </c>
      <c r="B77" s="31" t="s">
        <v>1023</v>
      </c>
      <c r="C77" s="101">
        <v>246</v>
      </c>
      <c r="D77" s="101">
        <v>142.23076923076923</v>
      </c>
      <c r="E77" s="32">
        <v>0.57817385866166349</v>
      </c>
      <c r="F77">
        <v>23</v>
      </c>
      <c r="G77" s="32">
        <v>9.3495934959349589E-2</v>
      </c>
      <c r="H77">
        <v>10</v>
      </c>
      <c r="I77" s="32">
        <v>4.065040650406504E-2</v>
      </c>
      <c r="J77">
        <v>758</v>
      </c>
      <c r="K77">
        <v>1395</v>
      </c>
      <c r="L77">
        <v>2153</v>
      </c>
      <c r="M77" s="43"/>
    </row>
    <row r="78" spans="1:13" ht="13.5" thickBot="1" x14ac:dyDescent="0.25">
      <c r="A78" s="31" t="s">
        <v>950</v>
      </c>
      <c r="B78" s="41" t="s">
        <v>1023</v>
      </c>
      <c r="C78" s="101">
        <v>142.84615384615384</v>
      </c>
      <c r="D78" s="101">
        <v>132.53846153846155</v>
      </c>
      <c r="E78" s="100">
        <v>0.92784060312331729</v>
      </c>
      <c r="F78">
        <v>29</v>
      </c>
      <c r="G78" s="100">
        <v>0.20301561658589123</v>
      </c>
      <c r="H78">
        <v>12</v>
      </c>
      <c r="I78" s="100">
        <v>8.4006462035541199E-2</v>
      </c>
      <c r="J78">
        <v>665</v>
      </c>
      <c r="K78">
        <v>1111</v>
      </c>
      <c r="L78">
        <v>1775</v>
      </c>
      <c r="M78" s="43"/>
    </row>
    <row r="81" spans="1:10" x14ac:dyDescent="0.2">
      <c r="A81" t="s">
        <v>1071</v>
      </c>
      <c r="D81" t="s">
        <v>1072</v>
      </c>
      <c r="G81" t="s">
        <v>1073</v>
      </c>
      <c r="J81" t="s">
        <v>1074</v>
      </c>
    </row>
    <row r="82" spans="1:10" x14ac:dyDescent="0.2">
      <c r="A82">
        <v>400</v>
      </c>
      <c r="D82">
        <v>354</v>
      </c>
      <c r="G82">
        <v>29</v>
      </c>
      <c r="J82">
        <v>17</v>
      </c>
    </row>
  </sheetData>
  <phoneticPr fontId="10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DB23-218F-4892-9FAA-304BF10AA989}">
  <dimension ref="A1:I987"/>
  <sheetViews>
    <sheetView workbookViewId="0">
      <pane ySplit="1" topLeftCell="A2" activePane="bottomLeft" state="frozen"/>
      <selection pane="bottomLeft" activeCell="E9" sqref="E9"/>
    </sheetView>
  </sheetViews>
  <sheetFormatPr defaultColWidth="8.85546875" defaultRowHeight="15" x14ac:dyDescent="0.2"/>
  <cols>
    <col min="1" max="1" width="13.42578125" style="51" customWidth="1"/>
    <col min="2" max="2" width="9" style="51" customWidth="1"/>
    <col min="3" max="3" width="5.5703125" style="51" customWidth="1"/>
    <col min="4" max="4" width="13.42578125" style="51" customWidth="1"/>
    <col min="5" max="5" width="9" style="51" customWidth="1"/>
    <col min="6" max="6" width="5.5703125" style="51" customWidth="1"/>
    <col min="7" max="7" width="6.42578125" style="51" bestFit="1" customWidth="1"/>
    <col min="8" max="8" width="22" style="51" customWidth="1"/>
    <col min="9" max="9" width="6.140625" style="53" customWidth="1"/>
    <col min="10" max="16384" width="8.85546875" style="51"/>
  </cols>
  <sheetData>
    <row r="1" spans="1:9" s="48" customFormat="1" ht="55.35" customHeight="1" x14ac:dyDescent="0.2">
      <c r="A1" s="49" t="s">
        <v>1117</v>
      </c>
      <c r="B1" s="49" t="s">
        <v>1118</v>
      </c>
      <c r="C1" s="50"/>
      <c r="E1" s="49"/>
      <c r="F1" s="50"/>
      <c r="H1" s="49"/>
      <c r="I1" s="50"/>
    </row>
    <row r="2" spans="1:9" x14ac:dyDescent="0.2">
      <c r="A2" s="52" t="s">
        <v>320</v>
      </c>
      <c r="B2" s="52">
        <v>107</v>
      </c>
      <c r="E2" s="52"/>
      <c r="H2" s="52"/>
    </row>
    <row r="3" spans="1:9" x14ac:dyDescent="0.2">
      <c r="A3" s="52" t="s">
        <v>321</v>
      </c>
      <c r="B3" s="52">
        <v>120</v>
      </c>
      <c r="E3" s="52"/>
      <c r="H3" s="52"/>
    </row>
    <row r="4" spans="1:9" x14ac:dyDescent="0.2">
      <c r="A4" s="52" t="s">
        <v>31</v>
      </c>
      <c r="B4" s="52">
        <v>162</v>
      </c>
      <c r="E4" s="52"/>
      <c r="H4" s="52"/>
    </row>
    <row r="5" spans="1:9" x14ac:dyDescent="0.2">
      <c r="A5" s="52" t="s">
        <v>23</v>
      </c>
      <c r="B5" s="52">
        <v>55</v>
      </c>
      <c r="E5" s="52"/>
      <c r="H5" s="54"/>
    </row>
    <row r="6" spans="1:9" x14ac:dyDescent="0.2">
      <c r="A6" s="52" t="s">
        <v>154</v>
      </c>
      <c r="B6" s="52">
        <v>564</v>
      </c>
      <c r="E6" s="52"/>
      <c r="H6" s="54"/>
    </row>
    <row r="7" spans="1:9" x14ac:dyDescent="0.2">
      <c r="A7" s="52" t="s">
        <v>998</v>
      </c>
      <c r="B7" s="52">
        <v>1</v>
      </c>
      <c r="E7" s="52"/>
      <c r="H7" s="52"/>
    </row>
    <row r="8" spans="1:9" x14ac:dyDescent="0.2">
      <c r="A8" s="52" t="s">
        <v>58</v>
      </c>
      <c r="B8" s="52">
        <v>14</v>
      </c>
      <c r="E8" s="52"/>
      <c r="H8" s="52"/>
    </row>
    <row r="9" spans="1:9" x14ac:dyDescent="0.2">
      <c r="A9" s="52" t="s">
        <v>132</v>
      </c>
      <c r="B9" s="52">
        <v>1</v>
      </c>
      <c r="E9" s="52"/>
      <c r="H9" s="52"/>
    </row>
    <row r="10" spans="1:9" x14ac:dyDescent="0.2">
      <c r="A10" s="52" t="s">
        <v>326</v>
      </c>
      <c r="B10" s="52">
        <v>7</v>
      </c>
      <c r="E10" s="52"/>
      <c r="H10" s="52"/>
    </row>
    <row r="11" spans="1:9" x14ac:dyDescent="0.2">
      <c r="A11" s="52" t="s">
        <v>328</v>
      </c>
      <c r="B11" s="52">
        <v>5</v>
      </c>
      <c r="E11" s="52"/>
      <c r="H11" s="52"/>
    </row>
    <row r="12" spans="1:9" x14ac:dyDescent="0.2">
      <c r="A12" s="52" t="s">
        <v>191</v>
      </c>
      <c r="B12" s="52">
        <v>24</v>
      </c>
      <c r="E12" s="52"/>
      <c r="H12" s="52"/>
    </row>
    <row r="13" spans="1:9" x14ac:dyDescent="0.2">
      <c r="A13" s="52" t="s">
        <v>192</v>
      </c>
      <c r="B13" s="52">
        <v>5</v>
      </c>
      <c r="E13" s="52"/>
      <c r="H13" s="52"/>
    </row>
    <row r="14" spans="1:9" x14ac:dyDescent="0.2">
      <c r="A14" s="52" t="s">
        <v>85</v>
      </c>
      <c r="B14" s="52">
        <v>10</v>
      </c>
      <c r="E14" s="52"/>
      <c r="H14" s="52"/>
    </row>
    <row r="15" spans="1:9" x14ac:dyDescent="0.2">
      <c r="A15" s="52" t="s">
        <v>129</v>
      </c>
      <c r="B15" s="52">
        <v>23</v>
      </c>
      <c r="E15" s="52"/>
      <c r="H15" s="52"/>
    </row>
    <row r="16" spans="1:9" x14ac:dyDescent="0.2">
      <c r="A16" s="52" t="s">
        <v>92</v>
      </c>
      <c r="B16" s="52">
        <v>4</v>
      </c>
      <c r="E16" s="52"/>
      <c r="H16" s="52"/>
    </row>
    <row r="17" spans="1:8" x14ac:dyDescent="0.2">
      <c r="A17" s="52" t="s">
        <v>86</v>
      </c>
      <c r="B17" s="52">
        <v>4</v>
      </c>
      <c r="E17" s="52"/>
      <c r="H17" s="52"/>
    </row>
    <row r="18" spans="1:8" x14ac:dyDescent="0.2">
      <c r="A18" s="52" t="s">
        <v>386</v>
      </c>
      <c r="B18" s="52">
        <v>7</v>
      </c>
      <c r="E18" s="52"/>
      <c r="H18" s="52"/>
    </row>
    <row r="19" spans="1:8" x14ac:dyDescent="0.2">
      <c r="A19" s="52" t="s">
        <v>112</v>
      </c>
      <c r="B19" s="52">
        <v>3</v>
      </c>
      <c r="E19" s="52"/>
      <c r="H19" s="52"/>
    </row>
    <row r="20" spans="1:8" x14ac:dyDescent="0.2">
      <c r="A20" s="52" t="s">
        <v>366</v>
      </c>
      <c r="B20" s="52">
        <v>5</v>
      </c>
      <c r="E20" s="52"/>
      <c r="H20" s="52"/>
    </row>
    <row r="21" spans="1:8" x14ac:dyDescent="0.2">
      <c r="A21" s="52" t="s">
        <v>346</v>
      </c>
      <c r="B21" s="52">
        <v>1</v>
      </c>
      <c r="E21" s="52"/>
      <c r="H21" s="52"/>
    </row>
    <row r="22" spans="1:8" x14ac:dyDescent="0.2">
      <c r="A22" s="52" t="s">
        <v>210</v>
      </c>
      <c r="B22" s="52">
        <v>12</v>
      </c>
      <c r="E22" s="52"/>
      <c r="H22" s="52"/>
    </row>
    <row r="23" spans="1:8" x14ac:dyDescent="0.2">
      <c r="A23" s="52" t="s">
        <v>676</v>
      </c>
      <c r="B23" s="52">
        <v>90</v>
      </c>
      <c r="E23" s="52"/>
      <c r="H23" s="52"/>
    </row>
    <row r="24" spans="1:8" x14ac:dyDescent="0.2">
      <c r="A24" s="52" t="s">
        <v>122</v>
      </c>
      <c r="B24" s="52">
        <v>1</v>
      </c>
      <c r="E24" s="52"/>
      <c r="H24" s="52"/>
    </row>
    <row r="25" spans="1:8" x14ac:dyDescent="0.2">
      <c r="A25" s="52" t="s">
        <v>446</v>
      </c>
      <c r="B25" s="52">
        <v>1</v>
      </c>
      <c r="E25" s="52"/>
      <c r="H25" s="52"/>
    </row>
    <row r="26" spans="1:8" x14ac:dyDescent="0.2">
      <c r="A26" s="52" t="s">
        <v>111</v>
      </c>
      <c r="B26" s="52">
        <v>40</v>
      </c>
      <c r="E26" s="52"/>
      <c r="H26" s="52"/>
    </row>
    <row r="27" spans="1:8" x14ac:dyDescent="0.2">
      <c r="A27" s="52" t="s">
        <v>390</v>
      </c>
      <c r="B27" s="52">
        <v>2</v>
      </c>
      <c r="E27" s="52"/>
      <c r="H27" s="52"/>
    </row>
    <row r="28" spans="1:8" x14ac:dyDescent="0.2">
      <c r="A28" s="52" t="s">
        <v>441</v>
      </c>
      <c r="B28" s="52">
        <v>2</v>
      </c>
      <c r="E28" s="52"/>
      <c r="H28" s="52"/>
    </row>
    <row r="29" spans="1:8" x14ac:dyDescent="0.2">
      <c r="A29" s="52" t="s">
        <v>119</v>
      </c>
      <c r="B29" s="52">
        <v>19</v>
      </c>
      <c r="E29" s="52"/>
      <c r="H29" s="52"/>
    </row>
    <row r="30" spans="1:8" x14ac:dyDescent="0.2">
      <c r="A30" s="52" t="s">
        <v>211</v>
      </c>
      <c r="B30" s="52">
        <v>10</v>
      </c>
      <c r="E30" s="52"/>
      <c r="H30" s="52"/>
    </row>
    <row r="31" spans="1:8" x14ac:dyDescent="0.2">
      <c r="A31" s="52" t="s">
        <v>140</v>
      </c>
      <c r="B31" s="52">
        <v>4</v>
      </c>
      <c r="E31" s="52"/>
      <c r="H31" s="52"/>
    </row>
    <row r="32" spans="1:8" x14ac:dyDescent="0.2">
      <c r="A32" s="52" t="s">
        <v>352</v>
      </c>
      <c r="B32" s="52">
        <v>1</v>
      </c>
      <c r="E32" s="52"/>
      <c r="H32" s="52"/>
    </row>
    <row r="33" spans="1:8" x14ac:dyDescent="0.2">
      <c r="A33" s="52" t="s">
        <v>428</v>
      </c>
      <c r="B33" s="52">
        <v>45</v>
      </c>
      <c r="E33" s="52"/>
      <c r="H33" s="52"/>
    </row>
    <row r="34" spans="1:8" x14ac:dyDescent="0.2">
      <c r="A34" s="52" t="s">
        <v>356</v>
      </c>
      <c r="B34" s="52">
        <v>4</v>
      </c>
      <c r="E34" s="52"/>
      <c r="H34" s="52"/>
    </row>
    <row r="35" spans="1:8" x14ac:dyDescent="0.2">
      <c r="A35" s="52" t="s">
        <v>493</v>
      </c>
      <c r="B35" s="52">
        <v>1</v>
      </c>
      <c r="E35" s="52"/>
      <c r="H35" s="52"/>
    </row>
    <row r="36" spans="1:8" x14ac:dyDescent="0.2">
      <c r="A36" s="52" t="s">
        <v>156</v>
      </c>
      <c r="B36" s="52">
        <v>2</v>
      </c>
      <c r="E36" s="52"/>
      <c r="H36" s="54"/>
    </row>
    <row r="37" spans="1:8" x14ac:dyDescent="0.2">
      <c r="A37" s="52" t="s">
        <v>157</v>
      </c>
      <c r="B37" s="52">
        <v>18</v>
      </c>
      <c r="E37" s="52"/>
      <c r="H37" s="54"/>
    </row>
    <row r="38" spans="1:8" x14ac:dyDescent="0.2">
      <c r="A38" s="52" t="s">
        <v>158</v>
      </c>
      <c r="B38" s="52">
        <v>108</v>
      </c>
      <c r="E38" s="52"/>
      <c r="H38" s="54"/>
    </row>
    <row r="39" spans="1:8" x14ac:dyDescent="0.2">
      <c r="A39" s="52" t="s">
        <v>159</v>
      </c>
      <c r="B39" s="52">
        <v>1</v>
      </c>
      <c r="E39" s="52"/>
      <c r="H39" s="54"/>
    </row>
    <row r="40" spans="1:8" x14ac:dyDescent="0.2">
      <c r="A40" s="52" t="s">
        <v>238</v>
      </c>
      <c r="B40" s="52">
        <v>10</v>
      </c>
      <c r="E40" s="52"/>
      <c r="H40" s="52"/>
    </row>
    <row r="41" spans="1:8" x14ac:dyDescent="0.2">
      <c r="A41" s="52" t="s">
        <v>240</v>
      </c>
      <c r="B41" s="52">
        <v>8</v>
      </c>
      <c r="E41" s="52"/>
      <c r="H41" s="52"/>
    </row>
    <row r="42" spans="1:8" x14ac:dyDescent="0.2">
      <c r="A42" s="52" t="s">
        <v>230</v>
      </c>
      <c r="B42" s="52">
        <v>1</v>
      </c>
      <c r="D42" s="97"/>
      <c r="E42" s="52"/>
      <c r="H42" s="52"/>
    </row>
    <row r="43" spans="1:8" x14ac:dyDescent="0.2">
      <c r="A43" s="52" t="s">
        <v>229</v>
      </c>
      <c r="B43" s="52">
        <v>268</v>
      </c>
      <c r="D43" s="97"/>
      <c r="E43" s="52"/>
      <c r="H43" s="52"/>
    </row>
    <row r="44" spans="1:8" x14ac:dyDescent="0.2">
      <c r="A44" s="52" t="s">
        <v>233</v>
      </c>
      <c r="B44" s="52">
        <v>111</v>
      </c>
      <c r="D44" s="97"/>
      <c r="E44" s="52"/>
      <c r="H44" s="52"/>
    </row>
    <row r="45" spans="1:8" x14ac:dyDescent="0.2">
      <c r="A45" s="52" t="s">
        <v>231</v>
      </c>
      <c r="B45" s="52">
        <v>92</v>
      </c>
      <c r="E45" s="52"/>
      <c r="H45" s="54"/>
    </row>
    <row r="46" spans="1:8" x14ac:dyDescent="0.2">
      <c r="A46" s="52" t="s">
        <v>232</v>
      </c>
      <c r="B46" s="52">
        <v>298</v>
      </c>
      <c r="E46" s="52"/>
      <c r="H46" s="54"/>
    </row>
    <row r="47" spans="1:8" x14ac:dyDescent="0.2">
      <c r="A47" s="52" t="s">
        <v>980</v>
      </c>
      <c r="B47" s="52">
        <v>1</v>
      </c>
      <c r="E47" s="52"/>
      <c r="H47" s="54"/>
    </row>
    <row r="48" spans="1:8" x14ac:dyDescent="0.2">
      <c r="A48" s="52" t="s">
        <v>234</v>
      </c>
      <c r="B48" s="52">
        <v>36</v>
      </c>
      <c r="E48" s="52"/>
      <c r="H48" s="52"/>
    </row>
    <row r="49" spans="1:8" x14ac:dyDescent="0.2">
      <c r="A49" s="52" t="s">
        <v>323</v>
      </c>
      <c r="B49" s="52">
        <v>3</v>
      </c>
      <c r="D49" s="97"/>
      <c r="E49" s="52"/>
      <c r="H49" s="54"/>
    </row>
    <row r="50" spans="1:8" x14ac:dyDescent="0.2">
      <c r="A50" s="52" t="s">
        <v>324</v>
      </c>
      <c r="B50" s="52">
        <v>35</v>
      </c>
      <c r="E50" s="52"/>
      <c r="H50" s="52"/>
    </row>
    <row r="51" spans="1:8" x14ac:dyDescent="0.2">
      <c r="A51" s="52" t="s">
        <v>325</v>
      </c>
      <c r="B51" s="52">
        <v>7</v>
      </c>
      <c r="E51" s="52"/>
      <c r="H51" s="52"/>
    </row>
    <row r="52" spans="1:8" x14ac:dyDescent="0.2">
      <c r="A52" s="52" t="s">
        <v>123</v>
      </c>
      <c r="B52" s="52">
        <v>10</v>
      </c>
      <c r="E52" s="52"/>
      <c r="H52" s="52"/>
    </row>
    <row r="53" spans="1:8" x14ac:dyDescent="0.2">
      <c r="A53" s="52" t="s">
        <v>351</v>
      </c>
      <c r="B53" s="52">
        <v>2</v>
      </c>
      <c r="E53" s="52"/>
      <c r="H53" s="52"/>
    </row>
    <row r="54" spans="1:8" x14ac:dyDescent="0.2">
      <c r="A54" s="52" t="s">
        <v>355</v>
      </c>
      <c r="B54" s="52">
        <v>55</v>
      </c>
      <c r="E54" s="52"/>
      <c r="H54" s="52"/>
    </row>
    <row r="55" spans="1:8" x14ac:dyDescent="0.2">
      <c r="A55" s="52" t="s">
        <v>490</v>
      </c>
      <c r="B55" s="52">
        <v>2</v>
      </c>
      <c r="E55" s="52"/>
      <c r="H55" s="52"/>
    </row>
    <row r="56" spans="1:8" x14ac:dyDescent="0.2">
      <c r="A56" s="52" t="s">
        <v>357</v>
      </c>
      <c r="B56" s="52">
        <v>2</v>
      </c>
      <c r="E56" s="52"/>
      <c r="H56" s="54"/>
    </row>
    <row r="57" spans="1:8" x14ac:dyDescent="0.2">
      <c r="A57" s="52" t="s">
        <v>349</v>
      </c>
      <c r="B57" s="52">
        <v>4</v>
      </c>
      <c r="E57" s="52"/>
      <c r="H57" s="54"/>
    </row>
    <row r="58" spans="1:8" x14ac:dyDescent="0.2">
      <c r="A58" s="56" t="s">
        <v>358</v>
      </c>
      <c r="B58" s="52">
        <v>10</v>
      </c>
      <c r="E58" s="52"/>
      <c r="H58" s="56"/>
    </row>
    <row r="59" spans="1:8" x14ac:dyDescent="0.2">
      <c r="A59" s="55" t="s">
        <v>344</v>
      </c>
      <c r="B59" s="52">
        <v>7</v>
      </c>
      <c r="E59" s="52"/>
      <c r="H59" s="55"/>
    </row>
    <row r="60" spans="1:8" x14ac:dyDescent="0.2">
      <c r="A60" s="56" t="s">
        <v>360</v>
      </c>
      <c r="B60" s="52">
        <v>4</v>
      </c>
      <c r="E60" s="52"/>
      <c r="H60" s="56"/>
    </row>
    <row r="61" spans="1:8" x14ac:dyDescent="0.2">
      <c r="A61" s="52" t="s">
        <v>353</v>
      </c>
      <c r="B61" s="52">
        <v>2</v>
      </c>
      <c r="E61" s="52"/>
      <c r="H61" s="52"/>
    </row>
    <row r="62" spans="1:8" x14ac:dyDescent="0.2">
      <c r="A62" s="55" t="s">
        <v>368</v>
      </c>
      <c r="B62" s="52">
        <v>19</v>
      </c>
      <c r="E62" s="52"/>
      <c r="H62" s="55"/>
    </row>
    <row r="63" spans="1:8" x14ac:dyDescent="0.2">
      <c r="A63" s="56" t="s">
        <v>371</v>
      </c>
      <c r="B63" s="52">
        <v>2</v>
      </c>
      <c r="E63" s="52"/>
      <c r="H63" s="56"/>
    </row>
    <row r="64" spans="1:8" x14ac:dyDescent="0.2">
      <c r="A64" s="52" t="s">
        <v>808</v>
      </c>
      <c r="B64" s="52">
        <v>2</v>
      </c>
      <c r="E64" s="52"/>
      <c r="H64" s="52"/>
    </row>
    <row r="65" spans="1:8" x14ac:dyDescent="0.2">
      <c r="A65" s="52" t="s">
        <v>273</v>
      </c>
      <c r="B65" s="52">
        <v>74</v>
      </c>
      <c r="E65" s="52"/>
      <c r="H65" s="52"/>
    </row>
    <row r="66" spans="1:8" x14ac:dyDescent="0.2">
      <c r="A66" s="52" t="s">
        <v>690</v>
      </c>
      <c r="B66" s="52">
        <v>9</v>
      </c>
      <c r="E66" s="52"/>
      <c r="H66" s="52"/>
    </row>
    <row r="67" spans="1:8" x14ac:dyDescent="0.2">
      <c r="A67" s="52" t="s">
        <v>126</v>
      </c>
      <c r="B67" s="52">
        <v>2</v>
      </c>
      <c r="E67" s="52"/>
      <c r="H67" s="52"/>
    </row>
    <row r="68" spans="1:8" x14ac:dyDescent="0.2">
      <c r="A68" s="52" t="s">
        <v>372</v>
      </c>
      <c r="B68" s="52">
        <v>2</v>
      </c>
      <c r="E68" s="52"/>
      <c r="H68" s="52"/>
    </row>
    <row r="69" spans="1:8" x14ac:dyDescent="0.2">
      <c r="A69" s="52" t="s">
        <v>825</v>
      </c>
      <c r="B69" s="52">
        <v>1</v>
      </c>
      <c r="E69" s="52"/>
      <c r="H69" s="52"/>
    </row>
    <row r="70" spans="1:8" x14ac:dyDescent="0.2">
      <c r="A70" s="52" t="s">
        <v>948</v>
      </c>
      <c r="B70" s="52">
        <v>1</v>
      </c>
      <c r="E70" s="52"/>
      <c r="H70" s="52"/>
    </row>
    <row r="71" spans="1:8" x14ac:dyDescent="0.2">
      <c r="A71" s="52" t="s">
        <v>354</v>
      </c>
      <c r="B71" s="52">
        <v>14</v>
      </c>
      <c r="E71" s="52"/>
      <c r="H71" s="52"/>
    </row>
    <row r="72" spans="1:8" x14ac:dyDescent="0.2">
      <c r="A72" s="52" t="s">
        <v>689</v>
      </c>
      <c r="B72" s="52">
        <v>1</v>
      </c>
      <c r="E72" s="52"/>
      <c r="H72" s="52"/>
    </row>
    <row r="73" spans="1:8" x14ac:dyDescent="0.2">
      <c r="A73" s="52" t="s">
        <v>1013</v>
      </c>
      <c r="B73" s="52">
        <v>8</v>
      </c>
      <c r="E73" s="52"/>
      <c r="H73" s="52"/>
    </row>
    <row r="74" spans="1:8" x14ac:dyDescent="0.2">
      <c r="A74" s="52" t="s">
        <v>73</v>
      </c>
      <c r="B74" s="52">
        <v>15</v>
      </c>
      <c r="E74" s="52"/>
      <c r="H74" s="52"/>
    </row>
    <row r="75" spans="1:8" x14ac:dyDescent="0.2">
      <c r="A75" s="52" t="s">
        <v>68</v>
      </c>
      <c r="B75" s="52">
        <v>63</v>
      </c>
      <c r="E75" s="52"/>
      <c r="H75" s="52"/>
    </row>
    <row r="76" spans="1:8" x14ac:dyDescent="0.2">
      <c r="A76" s="52" t="s">
        <v>75</v>
      </c>
      <c r="B76" s="52">
        <v>58</v>
      </c>
      <c r="E76" s="52"/>
      <c r="H76" s="52"/>
    </row>
    <row r="77" spans="1:8" x14ac:dyDescent="0.2">
      <c r="A77" s="52" t="s">
        <v>74</v>
      </c>
      <c r="B77" s="52">
        <v>2</v>
      </c>
      <c r="E77" s="52"/>
      <c r="H77" s="52"/>
    </row>
    <row r="78" spans="1:8" x14ac:dyDescent="0.2">
      <c r="A78" s="52" t="s">
        <v>70</v>
      </c>
      <c r="B78" s="52">
        <v>33</v>
      </c>
      <c r="E78" s="52"/>
      <c r="H78" s="52"/>
    </row>
    <row r="79" spans="1:8" x14ac:dyDescent="0.2">
      <c r="A79" s="52" t="s">
        <v>69</v>
      </c>
      <c r="B79" s="52">
        <v>91</v>
      </c>
      <c r="E79" s="52"/>
      <c r="H79" s="52"/>
    </row>
    <row r="80" spans="1:8" x14ac:dyDescent="0.2">
      <c r="A80" s="52" t="s">
        <v>72</v>
      </c>
      <c r="B80" s="52">
        <v>6</v>
      </c>
      <c r="E80" s="52"/>
      <c r="H80" s="52"/>
    </row>
    <row r="81" spans="1:8" x14ac:dyDescent="0.2">
      <c r="A81" s="52" t="s">
        <v>71</v>
      </c>
      <c r="B81" s="52">
        <v>247</v>
      </c>
      <c r="E81" s="52"/>
      <c r="H81" s="54"/>
    </row>
    <row r="82" spans="1:8" x14ac:dyDescent="0.2">
      <c r="A82" s="52" t="s">
        <v>183</v>
      </c>
      <c r="B82" s="52">
        <v>4</v>
      </c>
      <c r="E82" s="52"/>
      <c r="H82" s="52"/>
    </row>
    <row r="83" spans="1:8" x14ac:dyDescent="0.2">
      <c r="A83" s="52" t="s">
        <v>97</v>
      </c>
      <c r="B83" s="52">
        <v>30</v>
      </c>
      <c r="E83" s="52"/>
      <c r="H83" s="52"/>
    </row>
    <row r="84" spans="1:8" x14ac:dyDescent="0.2">
      <c r="A84" s="52" t="s">
        <v>42</v>
      </c>
      <c r="B84" s="52">
        <v>254</v>
      </c>
      <c r="E84" s="52"/>
      <c r="H84" s="52"/>
    </row>
    <row r="85" spans="1:8" x14ac:dyDescent="0.2">
      <c r="A85" s="52" t="s">
        <v>29</v>
      </c>
      <c r="B85" s="52">
        <v>24</v>
      </c>
      <c r="E85" s="52"/>
      <c r="H85" s="52"/>
    </row>
    <row r="86" spans="1:8" x14ac:dyDescent="0.2">
      <c r="A86" s="52" t="s">
        <v>487</v>
      </c>
      <c r="B86" s="52">
        <v>66</v>
      </c>
      <c r="E86" s="52"/>
      <c r="H86" s="52"/>
    </row>
    <row r="87" spans="1:8" x14ac:dyDescent="0.2">
      <c r="A87" s="52" t="s">
        <v>424</v>
      </c>
      <c r="B87" s="52">
        <v>2</v>
      </c>
      <c r="E87" s="52"/>
      <c r="H87" s="52"/>
    </row>
    <row r="88" spans="1:8" x14ac:dyDescent="0.2">
      <c r="A88" s="52" t="s">
        <v>425</v>
      </c>
      <c r="B88" s="52">
        <v>1</v>
      </c>
      <c r="E88" s="52"/>
      <c r="H88" s="52"/>
    </row>
    <row r="89" spans="1:8" x14ac:dyDescent="0.2">
      <c r="A89" s="52" t="s">
        <v>422</v>
      </c>
      <c r="B89" s="52">
        <v>4</v>
      </c>
      <c r="E89" s="52"/>
      <c r="H89" s="52"/>
    </row>
    <row r="90" spans="1:8" x14ac:dyDescent="0.2">
      <c r="A90" s="52" t="s">
        <v>164</v>
      </c>
      <c r="B90" s="52">
        <v>4</v>
      </c>
      <c r="E90" s="52"/>
      <c r="H90" s="52"/>
    </row>
    <row r="91" spans="1:8" x14ac:dyDescent="0.2">
      <c r="A91" s="52" t="s">
        <v>458</v>
      </c>
      <c r="B91" s="52">
        <v>23</v>
      </c>
      <c r="E91" s="52"/>
      <c r="H91" s="52"/>
    </row>
    <row r="92" spans="1:8" x14ac:dyDescent="0.2">
      <c r="A92" s="52" t="s">
        <v>459</v>
      </c>
      <c r="B92" s="52">
        <v>23</v>
      </c>
      <c r="E92" s="52"/>
      <c r="H92" s="54"/>
    </row>
    <row r="93" spans="1:8" x14ac:dyDescent="0.2">
      <c r="A93" s="52" t="s">
        <v>330</v>
      </c>
      <c r="B93" s="52">
        <v>15</v>
      </c>
      <c r="E93" s="52"/>
      <c r="H93" s="54"/>
    </row>
    <row r="94" spans="1:8" x14ac:dyDescent="0.2">
      <c r="A94" s="52" t="s">
        <v>374</v>
      </c>
      <c r="B94" s="52">
        <v>1</v>
      </c>
      <c r="E94" s="52"/>
      <c r="H94" s="52"/>
    </row>
    <row r="95" spans="1:8" x14ac:dyDescent="0.2">
      <c r="A95" s="52" t="s">
        <v>250</v>
      </c>
      <c r="B95" s="52">
        <v>95</v>
      </c>
      <c r="E95" s="52"/>
      <c r="H95" s="52"/>
    </row>
    <row r="96" spans="1:8" x14ac:dyDescent="0.2">
      <c r="A96" s="52" t="s">
        <v>256</v>
      </c>
      <c r="B96" s="52">
        <v>25</v>
      </c>
      <c r="E96" s="52"/>
      <c r="H96" s="52"/>
    </row>
    <row r="97" spans="1:8" x14ac:dyDescent="0.2">
      <c r="A97" s="52" t="s">
        <v>764</v>
      </c>
      <c r="B97" s="52">
        <v>16</v>
      </c>
      <c r="E97" s="52"/>
      <c r="H97" s="52"/>
    </row>
    <row r="98" spans="1:8" x14ac:dyDescent="0.2">
      <c r="A98" s="52" t="s">
        <v>257</v>
      </c>
      <c r="B98" s="52">
        <v>9</v>
      </c>
      <c r="E98" s="52"/>
      <c r="H98" s="52"/>
    </row>
    <row r="99" spans="1:8" x14ac:dyDescent="0.2">
      <c r="A99" s="52" t="s">
        <v>251</v>
      </c>
      <c r="B99" s="52">
        <v>52</v>
      </c>
      <c r="E99" s="52"/>
      <c r="H99" s="52"/>
    </row>
    <row r="100" spans="1:8" x14ac:dyDescent="0.2">
      <c r="A100" s="52" t="s">
        <v>255</v>
      </c>
      <c r="B100" s="52">
        <v>3</v>
      </c>
      <c r="E100" s="52"/>
      <c r="H100" s="52"/>
    </row>
    <row r="101" spans="1:8" x14ac:dyDescent="0.2">
      <c r="A101" s="52" t="s">
        <v>695</v>
      </c>
      <c r="B101" s="52">
        <v>12</v>
      </c>
      <c r="E101" s="52"/>
      <c r="H101" s="52"/>
    </row>
    <row r="102" spans="1:8" x14ac:dyDescent="0.2">
      <c r="A102" s="52" t="s">
        <v>254</v>
      </c>
      <c r="B102" s="52">
        <v>10</v>
      </c>
      <c r="E102" s="52"/>
      <c r="H102" s="52"/>
    </row>
    <row r="103" spans="1:8" x14ac:dyDescent="0.2">
      <c r="A103" s="52" t="s">
        <v>253</v>
      </c>
      <c r="B103" s="52">
        <v>5</v>
      </c>
      <c r="E103" s="52"/>
      <c r="H103" s="52"/>
    </row>
    <row r="104" spans="1:8" x14ac:dyDescent="0.2">
      <c r="A104" s="52" t="s">
        <v>312</v>
      </c>
      <c r="B104" s="52">
        <v>3</v>
      </c>
      <c r="E104" s="52"/>
      <c r="H104" s="52"/>
    </row>
    <row r="105" spans="1:8" x14ac:dyDescent="0.2">
      <c r="A105" s="52" t="s">
        <v>873</v>
      </c>
      <c r="B105" s="52">
        <v>88</v>
      </c>
      <c r="E105" s="52"/>
      <c r="H105" s="52"/>
    </row>
    <row r="106" spans="1:8" x14ac:dyDescent="0.2">
      <c r="A106" s="52" t="s">
        <v>252</v>
      </c>
      <c r="B106" s="52">
        <v>92</v>
      </c>
      <c r="E106" s="52"/>
      <c r="H106" s="52"/>
    </row>
    <row r="107" spans="1:8" x14ac:dyDescent="0.2">
      <c r="A107" s="52" t="s">
        <v>128</v>
      </c>
      <c r="B107" s="52">
        <v>4</v>
      </c>
      <c r="E107" s="52"/>
      <c r="H107" s="52"/>
    </row>
    <row r="108" spans="1:8" x14ac:dyDescent="0.2">
      <c r="A108" s="52" t="s">
        <v>1087</v>
      </c>
      <c r="B108" s="52">
        <v>1</v>
      </c>
      <c r="E108" s="52"/>
      <c r="H108" s="54"/>
    </row>
    <row r="109" spans="1:8" x14ac:dyDescent="0.2">
      <c r="A109" s="52" t="s">
        <v>1038</v>
      </c>
      <c r="B109" s="52">
        <v>2</v>
      </c>
      <c r="E109" s="52"/>
      <c r="H109" s="52"/>
    </row>
    <row r="110" spans="1:8" x14ac:dyDescent="0.2">
      <c r="A110" s="52" t="s">
        <v>361</v>
      </c>
      <c r="B110" s="52">
        <v>3</v>
      </c>
      <c r="E110" s="52"/>
      <c r="H110" s="54"/>
    </row>
    <row r="111" spans="1:8" x14ac:dyDescent="0.2">
      <c r="A111" s="52" t="s">
        <v>769</v>
      </c>
      <c r="B111" s="52">
        <v>1</v>
      </c>
      <c r="E111" s="52"/>
      <c r="H111" s="52"/>
    </row>
    <row r="112" spans="1:8" x14ac:dyDescent="0.2">
      <c r="A112" s="52" t="s">
        <v>688</v>
      </c>
      <c r="B112" s="52">
        <v>27</v>
      </c>
      <c r="E112" s="52"/>
      <c r="H112" s="54"/>
    </row>
    <row r="113" spans="1:8" x14ac:dyDescent="0.2">
      <c r="A113" s="52" t="s">
        <v>423</v>
      </c>
      <c r="B113" s="52">
        <v>2</v>
      </c>
      <c r="E113" s="52"/>
      <c r="H113" s="52"/>
    </row>
    <row r="114" spans="1:8" x14ac:dyDescent="0.2">
      <c r="A114" s="52" t="s">
        <v>30</v>
      </c>
      <c r="B114" s="52">
        <v>13</v>
      </c>
      <c r="E114" s="52"/>
      <c r="H114" s="52"/>
    </row>
    <row r="115" spans="1:8" x14ac:dyDescent="0.2">
      <c r="A115" s="52" t="s">
        <v>57</v>
      </c>
      <c r="B115" s="52">
        <v>53</v>
      </c>
      <c r="E115" s="52"/>
      <c r="H115" s="52"/>
    </row>
    <row r="116" spans="1:8" x14ac:dyDescent="0.2">
      <c r="A116" s="52" t="s">
        <v>153</v>
      </c>
      <c r="B116" s="52">
        <v>676</v>
      </c>
      <c r="E116" s="52"/>
      <c r="H116" s="52"/>
    </row>
    <row r="117" spans="1:8" x14ac:dyDescent="0.2">
      <c r="A117" s="52" t="s">
        <v>387</v>
      </c>
      <c r="B117" s="52">
        <v>2</v>
      </c>
      <c r="E117" s="52"/>
      <c r="H117" s="54"/>
    </row>
    <row r="118" spans="1:8" x14ac:dyDescent="0.2">
      <c r="A118" s="52" t="s">
        <v>460</v>
      </c>
      <c r="B118" s="52">
        <v>8</v>
      </c>
      <c r="E118" s="52"/>
      <c r="H118" s="54"/>
    </row>
    <row r="119" spans="1:8" x14ac:dyDescent="0.2">
      <c r="A119" s="52" t="s">
        <v>461</v>
      </c>
      <c r="B119" s="52">
        <v>2</v>
      </c>
      <c r="E119" s="52"/>
      <c r="H119" s="52"/>
    </row>
    <row r="120" spans="1:8" x14ac:dyDescent="0.2">
      <c r="A120" s="52" t="s">
        <v>184</v>
      </c>
      <c r="B120" s="52">
        <v>4</v>
      </c>
      <c r="E120" s="52"/>
      <c r="H120" s="52"/>
    </row>
    <row r="121" spans="1:8" x14ac:dyDescent="0.2">
      <c r="A121" s="52" t="s">
        <v>28</v>
      </c>
      <c r="B121" s="52">
        <v>24</v>
      </c>
      <c r="E121" s="52"/>
      <c r="H121" s="52"/>
    </row>
    <row r="122" spans="1:8" x14ac:dyDescent="0.2">
      <c r="A122" s="52" t="s">
        <v>155</v>
      </c>
      <c r="B122" s="52">
        <v>150</v>
      </c>
      <c r="E122" s="52"/>
      <c r="H122" s="54"/>
    </row>
    <row r="123" spans="1:8" x14ac:dyDescent="0.2">
      <c r="A123" s="52" t="s">
        <v>152</v>
      </c>
      <c r="B123" s="52">
        <v>1</v>
      </c>
      <c r="E123" s="52"/>
      <c r="H123" s="52"/>
    </row>
    <row r="124" spans="1:8" x14ac:dyDescent="0.2">
      <c r="A124" s="52" t="s">
        <v>413</v>
      </c>
      <c r="B124" s="52">
        <v>84</v>
      </c>
      <c r="E124" s="52"/>
      <c r="H124" s="52"/>
    </row>
    <row r="125" spans="1:8" x14ac:dyDescent="0.2">
      <c r="A125" s="52" t="s">
        <v>216</v>
      </c>
      <c r="B125" s="52">
        <v>23</v>
      </c>
      <c r="E125" s="52"/>
      <c r="H125" s="54"/>
    </row>
    <row r="126" spans="1:8" x14ac:dyDescent="0.2">
      <c r="A126" s="52" t="s">
        <v>50</v>
      </c>
      <c r="B126" s="52">
        <v>13</v>
      </c>
      <c r="E126" s="52"/>
      <c r="H126" s="52"/>
    </row>
    <row r="127" spans="1:8" x14ac:dyDescent="0.2">
      <c r="A127" s="52" t="s">
        <v>179</v>
      </c>
      <c r="B127" s="52">
        <v>22</v>
      </c>
      <c r="E127" s="52"/>
      <c r="H127" s="52"/>
    </row>
    <row r="128" spans="1:8" x14ac:dyDescent="0.2">
      <c r="A128" s="52" t="s">
        <v>151</v>
      </c>
      <c r="B128" s="52">
        <v>57</v>
      </c>
      <c r="E128" s="52"/>
      <c r="H128" s="52"/>
    </row>
    <row r="129" spans="1:8" x14ac:dyDescent="0.2">
      <c r="A129" s="52" t="s">
        <v>25</v>
      </c>
      <c r="B129" s="52">
        <v>305</v>
      </c>
      <c r="E129" s="52"/>
      <c r="H129" s="52"/>
    </row>
    <row r="130" spans="1:8" x14ac:dyDescent="0.2">
      <c r="A130" s="52" t="s">
        <v>59</v>
      </c>
      <c r="B130" s="52">
        <v>19</v>
      </c>
      <c r="E130" s="52"/>
      <c r="H130" s="52"/>
    </row>
    <row r="131" spans="1:8" x14ac:dyDescent="0.2">
      <c r="A131" s="52" t="s">
        <v>64</v>
      </c>
      <c r="B131" s="52">
        <v>5</v>
      </c>
      <c r="E131" s="52"/>
      <c r="H131" s="52"/>
    </row>
    <row r="132" spans="1:8" x14ac:dyDescent="0.2">
      <c r="A132" s="52" t="s">
        <v>56</v>
      </c>
      <c r="B132" s="52">
        <v>4</v>
      </c>
      <c r="E132" s="52"/>
      <c r="H132" s="52"/>
    </row>
    <row r="133" spans="1:8" x14ac:dyDescent="0.2">
      <c r="A133" s="52" t="s">
        <v>65</v>
      </c>
      <c r="B133" s="52">
        <v>73</v>
      </c>
      <c r="E133" s="52"/>
      <c r="H133" s="52"/>
    </row>
    <row r="134" spans="1:8" x14ac:dyDescent="0.2">
      <c r="A134" s="52" t="s">
        <v>46</v>
      </c>
      <c r="B134" s="52">
        <v>55</v>
      </c>
      <c r="E134" s="52"/>
      <c r="H134" s="52"/>
    </row>
    <row r="135" spans="1:8" x14ac:dyDescent="0.2">
      <c r="A135" s="52" t="s">
        <v>54</v>
      </c>
      <c r="B135" s="52">
        <v>17</v>
      </c>
      <c r="E135" s="52"/>
      <c r="H135" s="52"/>
    </row>
    <row r="136" spans="1:8" x14ac:dyDescent="0.2">
      <c r="A136" s="52" t="s">
        <v>44</v>
      </c>
      <c r="B136" s="52">
        <v>21</v>
      </c>
      <c r="E136" s="52"/>
      <c r="H136" s="52"/>
    </row>
    <row r="137" spans="1:8" x14ac:dyDescent="0.2">
      <c r="A137" s="52" t="s">
        <v>38</v>
      </c>
      <c r="B137" s="52">
        <v>9</v>
      </c>
      <c r="E137" s="52"/>
      <c r="H137" s="54"/>
    </row>
    <row r="138" spans="1:8" x14ac:dyDescent="0.2">
      <c r="A138" s="52" t="s">
        <v>43</v>
      </c>
      <c r="B138" s="52">
        <v>1</v>
      </c>
      <c r="E138" s="52"/>
      <c r="H138" s="54"/>
    </row>
    <row r="139" spans="1:8" x14ac:dyDescent="0.2">
      <c r="A139" s="52" t="s">
        <v>52</v>
      </c>
      <c r="B139" s="52">
        <v>23</v>
      </c>
      <c r="E139" s="52"/>
      <c r="H139" s="52"/>
    </row>
    <row r="140" spans="1:8" x14ac:dyDescent="0.2">
      <c r="A140" s="52" t="s">
        <v>22</v>
      </c>
      <c r="B140" s="52">
        <v>14</v>
      </c>
      <c r="E140" s="52"/>
      <c r="H140" s="52"/>
    </row>
    <row r="141" spans="1:8" x14ac:dyDescent="0.2">
      <c r="A141" s="52" t="s">
        <v>20</v>
      </c>
      <c r="B141" s="52">
        <v>2627</v>
      </c>
      <c r="E141" s="52"/>
      <c r="H141" s="52"/>
    </row>
    <row r="142" spans="1:8" x14ac:dyDescent="0.2">
      <c r="A142" s="52" t="s">
        <v>291</v>
      </c>
      <c r="B142" s="52">
        <v>8</v>
      </c>
      <c r="E142" s="52"/>
      <c r="H142" s="52"/>
    </row>
    <row r="143" spans="1:8" x14ac:dyDescent="0.2">
      <c r="A143" s="52" t="s">
        <v>295</v>
      </c>
      <c r="B143" s="52">
        <v>6</v>
      </c>
      <c r="E143" s="52"/>
      <c r="H143" s="52"/>
    </row>
    <row r="144" spans="1:8" x14ac:dyDescent="0.2">
      <c r="A144" s="52" t="s">
        <v>293</v>
      </c>
      <c r="B144" s="52">
        <v>4</v>
      </c>
      <c r="E144" s="52"/>
      <c r="H144" s="52"/>
    </row>
    <row r="145" spans="1:8" x14ac:dyDescent="0.2">
      <c r="A145" s="52" t="s">
        <v>297</v>
      </c>
      <c r="B145" s="52">
        <v>4</v>
      </c>
      <c r="E145" s="52"/>
      <c r="H145" s="52"/>
    </row>
    <row r="146" spans="1:8" x14ac:dyDescent="0.2">
      <c r="A146" s="52" t="s">
        <v>288</v>
      </c>
      <c r="B146" s="52">
        <v>4</v>
      </c>
      <c r="E146" s="52"/>
      <c r="H146" s="52"/>
    </row>
    <row r="147" spans="1:8" x14ac:dyDescent="0.2">
      <c r="A147" s="52" t="s">
        <v>51</v>
      </c>
      <c r="B147" s="52">
        <v>8</v>
      </c>
      <c r="E147" s="52"/>
      <c r="H147" s="52"/>
    </row>
    <row r="148" spans="1:8" x14ac:dyDescent="0.2">
      <c r="A148" s="52" t="s">
        <v>417</v>
      </c>
      <c r="B148" s="52">
        <v>17</v>
      </c>
      <c r="E148" s="52"/>
      <c r="H148" s="52"/>
    </row>
    <row r="149" spans="1:8" x14ac:dyDescent="0.2">
      <c r="A149" s="52" t="s">
        <v>462</v>
      </c>
      <c r="B149" s="52">
        <v>9</v>
      </c>
      <c r="E149" s="52"/>
      <c r="H149" s="52"/>
    </row>
    <row r="150" spans="1:8" x14ac:dyDescent="0.2">
      <c r="A150" s="52" t="s">
        <v>236</v>
      </c>
      <c r="B150" s="52">
        <v>6</v>
      </c>
      <c r="E150" s="52"/>
      <c r="H150" s="56"/>
    </row>
    <row r="151" spans="1:8" x14ac:dyDescent="0.2">
      <c r="A151" s="52" t="s">
        <v>350</v>
      </c>
      <c r="B151" s="52">
        <v>2</v>
      </c>
      <c r="E151" s="52"/>
      <c r="H151" s="56"/>
    </row>
    <row r="152" spans="1:8" x14ac:dyDescent="0.2">
      <c r="A152" s="52" t="s">
        <v>426</v>
      </c>
      <c r="B152" s="52">
        <v>8</v>
      </c>
      <c r="E152" s="52"/>
      <c r="H152" s="56"/>
    </row>
    <row r="153" spans="1:8" x14ac:dyDescent="0.2">
      <c r="A153" s="52" t="s">
        <v>409</v>
      </c>
      <c r="B153" s="52">
        <v>81</v>
      </c>
      <c r="E153" s="52"/>
      <c r="H153" s="52"/>
    </row>
    <row r="154" spans="1:8" x14ac:dyDescent="0.2">
      <c r="A154" s="52" t="s">
        <v>27</v>
      </c>
      <c r="B154" s="52">
        <v>4</v>
      </c>
      <c r="E154" s="52"/>
      <c r="H154" s="52"/>
    </row>
    <row r="155" spans="1:8" x14ac:dyDescent="0.2">
      <c r="A155" s="52" t="s">
        <v>411</v>
      </c>
      <c r="B155" s="52">
        <v>34</v>
      </c>
      <c r="E155" s="52"/>
      <c r="H155" s="56"/>
    </row>
    <row r="156" spans="1:8" x14ac:dyDescent="0.2">
      <c r="A156" s="52" t="s">
        <v>40</v>
      </c>
      <c r="B156" s="52">
        <v>78</v>
      </c>
      <c r="E156" s="52"/>
      <c r="H156" s="56"/>
    </row>
    <row r="157" spans="1:8" x14ac:dyDescent="0.2">
      <c r="A157" s="52" t="s">
        <v>214</v>
      </c>
      <c r="B157" s="52">
        <v>3</v>
      </c>
      <c r="E157" s="52"/>
      <c r="H157" s="56"/>
    </row>
    <row r="158" spans="1:8" x14ac:dyDescent="0.2">
      <c r="A158" s="52" t="s">
        <v>463</v>
      </c>
      <c r="B158" s="52">
        <v>7</v>
      </c>
      <c r="E158" s="52"/>
      <c r="H158" s="52"/>
    </row>
    <row r="159" spans="1:8" x14ac:dyDescent="0.2">
      <c r="A159" s="52" t="s">
        <v>464</v>
      </c>
      <c r="B159" s="52">
        <v>4</v>
      </c>
      <c r="E159" s="52"/>
      <c r="H159" s="52"/>
    </row>
    <row r="160" spans="1:8" x14ac:dyDescent="0.2">
      <c r="A160" s="52" t="s">
        <v>415</v>
      </c>
      <c r="B160" s="52">
        <v>13</v>
      </c>
      <c r="E160" s="52"/>
      <c r="H160" s="52"/>
    </row>
    <row r="161" spans="1:9" x14ac:dyDescent="0.2">
      <c r="A161" s="52" t="s">
        <v>465</v>
      </c>
      <c r="B161" s="52">
        <v>110</v>
      </c>
      <c r="E161" s="52"/>
      <c r="H161" s="52"/>
    </row>
    <row r="162" spans="1:9" x14ac:dyDescent="0.2">
      <c r="A162" s="52" t="s">
        <v>32</v>
      </c>
      <c r="B162" s="52">
        <v>374</v>
      </c>
      <c r="E162" s="52"/>
      <c r="H162" s="54"/>
    </row>
    <row r="163" spans="1:9" x14ac:dyDescent="0.2">
      <c r="A163" s="52" t="s">
        <v>144</v>
      </c>
      <c r="B163" s="52">
        <v>4</v>
      </c>
      <c r="E163" s="52"/>
      <c r="H163" s="60"/>
      <c r="I163" s="57"/>
    </row>
    <row r="164" spans="1:9" x14ac:dyDescent="0.2">
      <c r="A164" s="52" t="s">
        <v>219</v>
      </c>
      <c r="B164" s="52">
        <v>1</v>
      </c>
      <c r="E164" s="52"/>
      <c r="H164" s="54"/>
    </row>
    <row r="165" spans="1:9" x14ac:dyDescent="0.2">
      <c r="A165" s="52" t="s">
        <v>414</v>
      </c>
      <c r="B165" s="52">
        <v>56</v>
      </c>
      <c r="E165" s="52"/>
      <c r="H165" s="54"/>
    </row>
    <row r="166" spans="1:9" x14ac:dyDescent="0.2">
      <c r="A166" s="52" t="s">
        <v>217</v>
      </c>
      <c r="B166" s="52">
        <v>8</v>
      </c>
      <c r="E166" s="52"/>
      <c r="H166" s="60"/>
      <c r="I166" s="57"/>
    </row>
    <row r="167" spans="1:9" x14ac:dyDescent="0.2">
      <c r="A167" s="52" t="s">
        <v>486</v>
      </c>
      <c r="B167" s="52">
        <v>115</v>
      </c>
      <c r="E167" s="52"/>
      <c r="H167" s="61"/>
      <c r="I167" s="57"/>
    </row>
    <row r="168" spans="1:9" x14ac:dyDescent="0.2">
      <c r="A168" s="52" t="s">
        <v>447</v>
      </c>
      <c r="B168" s="52">
        <v>28</v>
      </c>
      <c r="E168" s="52"/>
      <c r="H168" s="54"/>
    </row>
    <row r="169" spans="1:9" x14ac:dyDescent="0.2">
      <c r="A169" s="52" t="s">
        <v>388</v>
      </c>
      <c r="B169" s="52">
        <v>2</v>
      </c>
      <c r="E169" s="52"/>
      <c r="H169" s="54"/>
    </row>
    <row r="170" spans="1:9" x14ac:dyDescent="0.2">
      <c r="A170" s="52" t="s">
        <v>442</v>
      </c>
      <c r="B170" s="52">
        <v>12</v>
      </c>
      <c r="E170" s="52"/>
      <c r="H170" s="54"/>
    </row>
    <row r="171" spans="1:9" x14ac:dyDescent="0.2">
      <c r="A171" s="52" t="s">
        <v>1054</v>
      </c>
      <c r="B171" s="52">
        <v>2</v>
      </c>
      <c r="E171" s="52"/>
      <c r="H171" s="54"/>
    </row>
    <row r="172" spans="1:9" x14ac:dyDescent="0.2">
      <c r="A172" s="52" t="s">
        <v>167</v>
      </c>
      <c r="B172" s="52">
        <v>18</v>
      </c>
      <c r="E172" s="52"/>
      <c r="H172" s="52"/>
    </row>
    <row r="173" spans="1:9" x14ac:dyDescent="0.2">
      <c r="A173" s="52" t="s">
        <v>168</v>
      </c>
      <c r="B173" s="52">
        <v>7</v>
      </c>
      <c r="E173" s="52"/>
      <c r="H173" s="52"/>
    </row>
    <row r="174" spans="1:9" x14ac:dyDescent="0.2">
      <c r="A174" s="52" t="s">
        <v>170</v>
      </c>
      <c r="B174" s="52">
        <v>23</v>
      </c>
      <c r="E174" s="52"/>
      <c r="H174" s="61"/>
      <c r="I174" s="57"/>
    </row>
    <row r="175" spans="1:9" x14ac:dyDescent="0.2">
      <c r="A175" s="55" t="s">
        <v>171</v>
      </c>
      <c r="B175" s="52">
        <v>1</v>
      </c>
      <c r="E175" s="52"/>
      <c r="H175" s="52"/>
    </row>
    <row r="176" spans="1:9" x14ac:dyDescent="0.2">
      <c r="A176" s="55" t="s">
        <v>180</v>
      </c>
      <c r="B176" s="52">
        <v>13</v>
      </c>
      <c r="E176" s="52"/>
      <c r="H176" s="54"/>
    </row>
    <row r="177" spans="1:8" x14ac:dyDescent="0.2">
      <c r="A177" s="52" t="s">
        <v>949</v>
      </c>
      <c r="B177" s="52">
        <v>1</v>
      </c>
      <c r="E177" s="52"/>
      <c r="H177" s="52"/>
    </row>
    <row r="178" spans="1:8" x14ac:dyDescent="0.2">
      <c r="A178" s="52" t="s">
        <v>279</v>
      </c>
      <c r="B178" s="52">
        <v>1</v>
      </c>
      <c r="E178" s="52"/>
      <c r="H178" s="52"/>
    </row>
    <row r="179" spans="1:8" x14ac:dyDescent="0.2">
      <c r="A179" s="52" t="s">
        <v>173</v>
      </c>
      <c r="B179" s="52">
        <v>34</v>
      </c>
      <c r="E179" s="52"/>
      <c r="H179" s="52"/>
    </row>
    <row r="180" spans="1:8" x14ac:dyDescent="0.2">
      <c r="A180" s="52" t="s">
        <v>175</v>
      </c>
      <c r="B180" s="52">
        <v>40</v>
      </c>
      <c r="E180" s="52"/>
      <c r="H180" s="52"/>
    </row>
    <row r="181" spans="1:8" x14ac:dyDescent="0.2">
      <c r="A181" s="52" t="s">
        <v>169</v>
      </c>
      <c r="B181" s="52">
        <v>2</v>
      </c>
      <c r="E181" s="52"/>
      <c r="H181" s="52"/>
    </row>
    <row r="182" spans="1:8" x14ac:dyDescent="0.2">
      <c r="A182" s="52" t="s">
        <v>166</v>
      </c>
      <c r="B182" s="52">
        <v>4</v>
      </c>
      <c r="E182" s="52"/>
      <c r="H182" s="52"/>
    </row>
    <row r="183" spans="1:8" x14ac:dyDescent="0.2">
      <c r="A183" s="52" t="s">
        <v>456</v>
      </c>
      <c r="B183" s="52">
        <v>6</v>
      </c>
      <c r="E183" s="52"/>
      <c r="H183" s="52"/>
    </row>
    <row r="184" spans="1:8" x14ac:dyDescent="0.2">
      <c r="A184" s="52" t="s">
        <v>178</v>
      </c>
      <c r="B184" s="52">
        <v>12</v>
      </c>
      <c r="E184" s="52"/>
      <c r="H184" s="52"/>
    </row>
    <row r="185" spans="1:8" x14ac:dyDescent="0.2">
      <c r="A185" s="52" t="s">
        <v>176</v>
      </c>
      <c r="B185" s="52">
        <v>34</v>
      </c>
      <c r="E185" s="52"/>
      <c r="H185" s="54"/>
    </row>
    <row r="186" spans="1:8" x14ac:dyDescent="0.2">
      <c r="A186" s="52" t="s">
        <v>246</v>
      </c>
      <c r="B186" s="52">
        <v>5</v>
      </c>
      <c r="E186" s="52"/>
      <c r="H186" s="54"/>
    </row>
    <row r="187" spans="1:8" x14ac:dyDescent="0.2">
      <c r="A187" s="52" t="s">
        <v>429</v>
      </c>
      <c r="B187" s="52">
        <v>16</v>
      </c>
      <c r="E187" s="52"/>
      <c r="H187" s="52"/>
    </row>
    <row r="188" spans="1:8" x14ac:dyDescent="0.2">
      <c r="A188" s="52" t="s">
        <v>1007</v>
      </c>
      <c r="B188" s="52">
        <v>1</v>
      </c>
      <c r="E188" s="52"/>
      <c r="H188" s="52"/>
    </row>
    <row r="189" spans="1:8" x14ac:dyDescent="0.2">
      <c r="A189" s="52" t="s">
        <v>430</v>
      </c>
      <c r="B189" s="52">
        <v>3</v>
      </c>
      <c r="E189" s="52"/>
      <c r="H189" s="52"/>
    </row>
    <row r="190" spans="1:8" x14ac:dyDescent="0.2">
      <c r="A190" s="52" t="s">
        <v>434</v>
      </c>
      <c r="B190" s="52">
        <v>5</v>
      </c>
      <c r="E190" s="52"/>
      <c r="H190" s="52"/>
    </row>
    <row r="191" spans="1:8" x14ac:dyDescent="0.2">
      <c r="A191" s="52" t="s">
        <v>137</v>
      </c>
      <c r="B191" s="52">
        <v>2</v>
      </c>
      <c r="E191" s="52"/>
      <c r="H191" s="52"/>
    </row>
    <row r="192" spans="1:8" x14ac:dyDescent="0.2">
      <c r="A192" s="52" t="s">
        <v>432</v>
      </c>
      <c r="B192" s="52">
        <v>5</v>
      </c>
      <c r="E192" s="52"/>
      <c r="H192" s="52"/>
    </row>
    <row r="193" spans="1:8" x14ac:dyDescent="0.2">
      <c r="A193" s="52" t="s">
        <v>435</v>
      </c>
      <c r="B193" s="52">
        <v>1</v>
      </c>
      <c r="E193" s="52"/>
      <c r="H193" s="52"/>
    </row>
    <row r="194" spans="1:8" x14ac:dyDescent="0.2">
      <c r="A194" s="52" t="s">
        <v>138</v>
      </c>
      <c r="B194" s="52">
        <v>2</v>
      </c>
      <c r="E194" s="52"/>
      <c r="H194" s="52"/>
    </row>
    <row r="195" spans="1:8" x14ac:dyDescent="0.2">
      <c r="A195" s="52" t="s">
        <v>476</v>
      </c>
      <c r="B195" s="52">
        <v>11</v>
      </c>
      <c r="E195" s="52"/>
      <c r="H195" s="52"/>
    </row>
    <row r="196" spans="1:8" x14ac:dyDescent="0.2">
      <c r="A196" s="52" t="s">
        <v>392</v>
      </c>
      <c r="B196" s="52">
        <v>1</v>
      </c>
      <c r="E196" s="52"/>
      <c r="H196" s="52"/>
    </row>
    <row r="197" spans="1:8" x14ac:dyDescent="0.2">
      <c r="A197" s="52" t="s">
        <v>394</v>
      </c>
      <c r="B197" s="52">
        <v>67</v>
      </c>
      <c r="E197" s="52"/>
      <c r="H197" s="52"/>
    </row>
    <row r="198" spans="1:8" x14ac:dyDescent="0.2">
      <c r="A198" s="52" t="s">
        <v>391</v>
      </c>
      <c r="B198" s="52">
        <v>1</v>
      </c>
      <c r="E198" s="52"/>
      <c r="H198" s="54"/>
    </row>
    <row r="199" spans="1:8" x14ac:dyDescent="0.2">
      <c r="A199" s="52" t="s">
        <v>93</v>
      </c>
      <c r="B199" s="52">
        <v>8</v>
      </c>
      <c r="E199" s="52"/>
      <c r="H199" s="52"/>
    </row>
    <row r="200" spans="1:8" x14ac:dyDescent="0.2">
      <c r="A200" s="52" t="s">
        <v>94</v>
      </c>
      <c r="B200" s="52">
        <v>7</v>
      </c>
      <c r="E200" s="52"/>
      <c r="H200" s="52"/>
    </row>
    <row r="201" spans="1:8" x14ac:dyDescent="0.2">
      <c r="A201" s="52" t="s">
        <v>61</v>
      </c>
      <c r="B201" s="52">
        <v>6</v>
      </c>
      <c r="E201" s="52"/>
      <c r="H201" s="54"/>
    </row>
    <row r="202" spans="1:8" x14ac:dyDescent="0.2">
      <c r="A202" s="52" t="s">
        <v>679</v>
      </c>
      <c r="B202" s="52">
        <v>119</v>
      </c>
      <c r="E202" s="52"/>
      <c r="H202" s="52"/>
    </row>
    <row r="203" spans="1:8" x14ac:dyDescent="0.2">
      <c r="A203" s="52" t="s">
        <v>134</v>
      </c>
      <c r="B203" s="52">
        <v>2</v>
      </c>
      <c r="E203" s="52"/>
      <c r="H203" s="52"/>
    </row>
    <row r="204" spans="1:8" x14ac:dyDescent="0.2">
      <c r="A204" s="52" t="s">
        <v>454</v>
      </c>
      <c r="B204" s="52">
        <v>260</v>
      </c>
      <c r="E204" s="52"/>
      <c r="H204" s="52"/>
    </row>
    <row r="205" spans="1:8" x14ac:dyDescent="0.2">
      <c r="A205" s="52" t="s">
        <v>1002</v>
      </c>
      <c r="B205" s="52">
        <v>1</v>
      </c>
      <c r="E205" s="52"/>
      <c r="H205" s="52"/>
    </row>
    <row r="206" spans="1:8" x14ac:dyDescent="0.2">
      <c r="A206" s="52" t="s">
        <v>278</v>
      </c>
      <c r="B206" s="52">
        <v>8</v>
      </c>
      <c r="E206" s="52"/>
      <c r="H206" s="52"/>
    </row>
    <row r="207" spans="1:8" x14ac:dyDescent="0.2">
      <c r="A207" s="52" t="s">
        <v>203</v>
      </c>
      <c r="B207" s="52">
        <v>976</v>
      </c>
      <c r="E207" s="52"/>
      <c r="H207" s="52"/>
    </row>
    <row r="208" spans="1:8" x14ac:dyDescent="0.2">
      <c r="A208" s="52" t="s">
        <v>384</v>
      </c>
      <c r="B208" s="52">
        <v>29</v>
      </c>
      <c r="E208" s="52"/>
      <c r="H208" s="54"/>
    </row>
    <row r="209" spans="1:8" x14ac:dyDescent="0.2">
      <c r="A209" s="52" t="s">
        <v>466</v>
      </c>
      <c r="B209" s="52">
        <v>4</v>
      </c>
      <c r="E209" s="52"/>
      <c r="H209" s="54"/>
    </row>
    <row r="210" spans="1:8" x14ac:dyDescent="0.2">
      <c r="A210" s="52" t="s">
        <v>206</v>
      </c>
      <c r="B210" s="52">
        <v>5</v>
      </c>
      <c r="E210" s="52"/>
      <c r="H210" s="52"/>
    </row>
    <row r="211" spans="1:8" x14ac:dyDescent="0.2">
      <c r="A211" s="52" t="s">
        <v>343</v>
      </c>
      <c r="B211" s="52">
        <v>14</v>
      </c>
      <c r="E211" s="52"/>
      <c r="H211" s="52"/>
    </row>
    <row r="212" spans="1:8" x14ac:dyDescent="0.2">
      <c r="A212" s="52" t="s">
        <v>396</v>
      </c>
      <c r="B212" s="52">
        <v>2</v>
      </c>
      <c r="E212" s="52"/>
      <c r="H212" s="52"/>
    </row>
    <row r="213" spans="1:8" x14ac:dyDescent="0.2">
      <c r="A213" s="52" t="s">
        <v>205</v>
      </c>
      <c r="B213" s="52">
        <v>245</v>
      </c>
      <c r="E213" s="52"/>
      <c r="H213" s="52"/>
    </row>
    <row r="214" spans="1:8" x14ac:dyDescent="0.2">
      <c r="A214" s="52" t="s">
        <v>984</v>
      </c>
      <c r="B214" s="52">
        <v>1</v>
      </c>
      <c r="E214" s="52"/>
      <c r="H214" s="52"/>
    </row>
    <row r="215" spans="1:8" x14ac:dyDescent="0.2">
      <c r="A215" s="52" t="s">
        <v>281</v>
      </c>
      <c r="B215" s="52">
        <v>9</v>
      </c>
      <c r="E215" s="52"/>
      <c r="H215" s="52"/>
    </row>
    <row r="216" spans="1:8" x14ac:dyDescent="0.2">
      <c r="A216" s="52" t="s">
        <v>302</v>
      </c>
      <c r="B216" s="52">
        <v>2</v>
      </c>
      <c r="E216" s="52"/>
      <c r="H216" s="52"/>
    </row>
    <row r="217" spans="1:8" x14ac:dyDescent="0.2">
      <c r="A217" s="52" t="s">
        <v>310</v>
      </c>
      <c r="B217" s="52">
        <v>36</v>
      </c>
      <c r="E217" s="52"/>
      <c r="H217" s="54"/>
    </row>
    <row r="218" spans="1:8" x14ac:dyDescent="0.2">
      <c r="A218" s="52" t="s">
        <v>204</v>
      </c>
      <c r="B218" s="52">
        <v>9</v>
      </c>
      <c r="E218" s="52"/>
      <c r="H218" s="52"/>
    </row>
    <row r="219" spans="1:8" x14ac:dyDescent="0.2">
      <c r="A219" s="52" t="s">
        <v>193</v>
      </c>
      <c r="B219" s="52">
        <v>37</v>
      </c>
      <c r="E219" s="52"/>
      <c r="H219" s="52"/>
    </row>
    <row r="220" spans="1:8" x14ac:dyDescent="0.2">
      <c r="A220" s="52" t="s">
        <v>47</v>
      </c>
      <c r="B220" s="52">
        <v>287</v>
      </c>
      <c r="E220" s="52"/>
      <c r="H220" s="52"/>
    </row>
    <row r="221" spans="1:8" x14ac:dyDescent="0.2">
      <c r="A221" s="52" t="s">
        <v>55</v>
      </c>
      <c r="B221" s="52">
        <v>18</v>
      </c>
      <c r="E221" s="52"/>
      <c r="H221" s="52"/>
    </row>
    <row r="222" spans="1:8" x14ac:dyDescent="0.2">
      <c r="A222" s="52" t="s">
        <v>39</v>
      </c>
      <c r="B222" s="52">
        <v>3</v>
      </c>
      <c r="E222" s="52"/>
      <c r="H222" s="52"/>
    </row>
    <row r="223" spans="1:8" x14ac:dyDescent="0.2">
      <c r="A223" s="52" t="s">
        <v>467</v>
      </c>
      <c r="B223" s="52">
        <v>19</v>
      </c>
      <c r="E223" s="52"/>
      <c r="H223" s="52"/>
    </row>
    <row r="224" spans="1:8" x14ac:dyDescent="0.2">
      <c r="A224" s="52" t="s">
        <v>399</v>
      </c>
      <c r="B224" s="52">
        <v>19</v>
      </c>
      <c r="E224" s="52"/>
      <c r="H224" s="52"/>
    </row>
    <row r="225" spans="1:8" x14ac:dyDescent="0.2">
      <c r="A225" s="52" t="s">
        <v>209</v>
      </c>
      <c r="B225" s="52">
        <v>14</v>
      </c>
      <c r="E225" s="52"/>
      <c r="H225" s="52"/>
    </row>
    <row r="226" spans="1:8" x14ac:dyDescent="0.2">
      <c r="A226" s="52" t="s">
        <v>243</v>
      </c>
      <c r="B226" s="52">
        <v>8</v>
      </c>
      <c r="E226" s="52"/>
      <c r="H226" s="52"/>
    </row>
    <row r="227" spans="1:8" x14ac:dyDescent="0.2">
      <c r="A227" s="52" t="s">
        <v>245</v>
      </c>
      <c r="B227" s="52">
        <v>4</v>
      </c>
      <c r="E227" s="52"/>
      <c r="H227" s="52"/>
    </row>
    <row r="228" spans="1:8" x14ac:dyDescent="0.2">
      <c r="A228" s="52" t="s">
        <v>244</v>
      </c>
      <c r="B228" s="52">
        <v>2</v>
      </c>
      <c r="E228" s="52"/>
      <c r="H228" s="52"/>
    </row>
    <row r="229" spans="1:8" x14ac:dyDescent="0.2">
      <c r="A229" s="52" t="s">
        <v>45</v>
      </c>
      <c r="B229" s="52">
        <v>215</v>
      </c>
      <c r="E229" s="52"/>
      <c r="H229" s="52"/>
    </row>
    <row r="230" spans="1:8" x14ac:dyDescent="0.2">
      <c r="A230" s="52" t="s">
        <v>877</v>
      </c>
      <c r="B230" s="52">
        <v>38</v>
      </c>
      <c r="E230" s="52"/>
      <c r="H230" s="52"/>
    </row>
    <row r="231" spans="1:8" x14ac:dyDescent="0.2">
      <c r="A231" s="52" t="s">
        <v>338</v>
      </c>
      <c r="B231" s="52">
        <v>3</v>
      </c>
      <c r="E231" s="52"/>
      <c r="H231" s="52"/>
    </row>
    <row r="232" spans="1:8" x14ac:dyDescent="0.2">
      <c r="A232" s="52" t="s">
        <v>340</v>
      </c>
      <c r="B232" s="52">
        <v>4</v>
      </c>
      <c r="E232" s="52"/>
      <c r="H232" s="54"/>
    </row>
    <row r="233" spans="1:8" x14ac:dyDescent="0.2">
      <c r="A233" s="52" t="s">
        <v>341</v>
      </c>
      <c r="B233" s="52">
        <v>13</v>
      </c>
      <c r="E233" s="52"/>
      <c r="H233" s="54"/>
    </row>
    <row r="234" spans="1:8" x14ac:dyDescent="0.2">
      <c r="A234" s="52" t="s">
        <v>342</v>
      </c>
      <c r="B234" s="52">
        <v>16</v>
      </c>
      <c r="E234" s="52"/>
      <c r="H234" s="52"/>
    </row>
    <row r="235" spans="1:8" x14ac:dyDescent="0.2">
      <c r="A235" s="52" t="s">
        <v>443</v>
      </c>
      <c r="B235" s="52">
        <v>73</v>
      </c>
      <c r="E235" s="52"/>
      <c r="H235" s="52"/>
    </row>
    <row r="236" spans="1:8" x14ac:dyDescent="0.2">
      <c r="A236" s="52" t="s">
        <v>440</v>
      </c>
      <c r="B236" s="52">
        <v>26</v>
      </c>
      <c r="E236" s="52"/>
      <c r="H236" s="52"/>
    </row>
    <row r="237" spans="1:8" x14ac:dyDescent="0.2">
      <c r="A237" s="52" t="s">
        <v>389</v>
      </c>
      <c r="B237" s="52">
        <v>7</v>
      </c>
      <c r="E237" s="52"/>
      <c r="H237" s="52"/>
    </row>
    <row r="238" spans="1:8" x14ac:dyDescent="0.2">
      <c r="A238" s="52" t="s">
        <v>713</v>
      </c>
      <c r="B238" s="52">
        <v>1</v>
      </c>
      <c r="E238" s="52"/>
      <c r="H238" s="52"/>
    </row>
    <row r="239" spans="1:8" x14ac:dyDescent="0.2">
      <c r="A239" s="52" t="s">
        <v>717</v>
      </c>
      <c r="B239" s="52">
        <v>1</v>
      </c>
      <c r="E239" s="52"/>
      <c r="H239" s="52"/>
    </row>
    <row r="240" spans="1:8" x14ac:dyDescent="0.2">
      <c r="A240" s="52" t="s">
        <v>710</v>
      </c>
      <c r="B240" s="52">
        <v>6</v>
      </c>
      <c r="E240" s="52"/>
      <c r="H240" s="52"/>
    </row>
    <row r="241" spans="1:8" x14ac:dyDescent="0.2">
      <c r="A241" s="52" t="s">
        <v>218</v>
      </c>
      <c r="B241" s="52">
        <v>22</v>
      </c>
      <c r="E241" s="52"/>
      <c r="H241" s="52"/>
    </row>
    <row r="242" spans="1:8" x14ac:dyDescent="0.2">
      <c r="A242" s="52" t="s">
        <v>451</v>
      </c>
      <c r="B242" s="52">
        <v>3</v>
      </c>
      <c r="E242" s="52"/>
      <c r="H242" s="52"/>
    </row>
    <row r="243" spans="1:8" x14ac:dyDescent="0.2">
      <c r="A243" s="52" t="s">
        <v>450</v>
      </c>
      <c r="B243" s="52">
        <v>4</v>
      </c>
      <c r="E243" s="52"/>
      <c r="H243" s="52"/>
    </row>
    <row r="244" spans="1:8" x14ac:dyDescent="0.2">
      <c r="A244" s="52" t="s">
        <v>202</v>
      </c>
      <c r="B244" s="52">
        <v>2</v>
      </c>
      <c r="E244" s="52"/>
      <c r="H244" s="52"/>
    </row>
    <row r="245" spans="1:8" x14ac:dyDescent="0.2">
      <c r="A245" s="52" t="s">
        <v>449</v>
      </c>
      <c r="B245" s="52">
        <v>1</v>
      </c>
      <c r="E245" s="52"/>
      <c r="H245" s="52"/>
    </row>
    <row r="246" spans="1:8" x14ac:dyDescent="0.2">
      <c r="A246" s="52" t="s">
        <v>185</v>
      </c>
      <c r="B246" s="52">
        <v>1</v>
      </c>
      <c r="E246" s="52"/>
      <c r="H246" s="52"/>
    </row>
    <row r="247" spans="1:8" x14ac:dyDescent="0.2">
      <c r="A247" s="52" t="s">
        <v>241</v>
      </c>
      <c r="B247" s="52">
        <v>49</v>
      </c>
      <c r="E247" s="52"/>
      <c r="H247" s="52"/>
    </row>
    <row r="248" spans="1:8" x14ac:dyDescent="0.2">
      <c r="A248" s="52" t="s">
        <v>678</v>
      </c>
      <c r="B248" s="52">
        <v>43</v>
      </c>
      <c r="E248" s="52"/>
      <c r="H248" s="52"/>
    </row>
    <row r="249" spans="1:8" x14ac:dyDescent="0.2">
      <c r="A249" s="52" t="s">
        <v>242</v>
      </c>
      <c r="B249" s="52">
        <v>4</v>
      </c>
      <c r="E249" s="52"/>
      <c r="H249" s="52"/>
    </row>
    <row r="250" spans="1:8" x14ac:dyDescent="0.2">
      <c r="A250" s="52" t="s">
        <v>62</v>
      </c>
      <c r="B250" s="52">
        <v>1</v>
      </c>
      <c r="E250" s="52"/>
      <c r="H250" s="52"/>
    </row>
    <row r="251" spans="1:8" x14ac:dyDescent="0.2">
      <c r="A251" s="52" t="s">
        <v>91</v>
      </c>
      <c r="B251" s="52">
        <v>27</v>
      </c>
      <c r="E251" s="52"/>
      <c r="H251" s="52"/>
    </row>
    <row r="252" spans="1:8" x14ac:dyDescent="0.2">
      <c r="A252" s="52" t="s">
        <v>90</v>
      </c>
      <c r="B252" s="52">
        <v>78</v>
      </c>
      <c r="E252" s="52"/>
      <c r="H252" s="52"/>
    </row>
    <row r="253" spans="1:8" x14ac:dyDescent="0.2">
      <c r="A253" s="52" t="s">
        <v>484</v>
      </c>
      <c r="B253" s="52">
        <v>2</v>
      </c>
      <c r="E253" s="52"/>
      <c r="H253" s="52"/>
    </row>
    <row r="254" spans="1:8" x14ac:dyDescent="0.2">
      <c r="A254" s="52" t="s">
        <v>49</v>
      </c>
      <c r="B254" s="52">
        <v>15</v>
      </c>
      <c r="E254" s="52"/>
      <c r="H254" s="52"/>
    </row>
    <row r="255" spans="1:8" x14ac:dyDescent="0.2">
      <c r="A255" s="52" t="s">
        <v>113</v>
      </c>
      <c r="B255" s="52">
        <v>2</v>
      </c>
      <c r="E255" s="52"/>
      <c r="H255" s="54"/>
    </row>
    <row r="256" spans="1:8" x14ac:dyDescent="0.2">
      <c r="A256" s="52" t="s">
        <v>161</v>
      </c>
      <c r="B256" s="52">
        <v>11</v>
      </c>
      <c r="E256" s="52"/>
      <c r="H256" s="54"/>
    </row>
    <row r="257" spans="1:8" x14ac:dyDescent="0.2">
      <c r="A257" s="52" t="s">
        <v>235</v>
      </c>
      <c r="B257" s="52">
        <v>6</v>
      </c>
      <c r="E257" s="52"/>
      <c r="H257" s="52"/>
    </row>
    <row r="258" spans="1:8" x14ac:dyDescent="0.2">
      <c r="A258" s="52" t="s">
        <v>322</v>
      </c>
      <c r="B258" s="52">
        <v>1</v>
      </c>
      <c r="E258" s="52"/>
      <c r="H258" s="52"/>
    </row>
    <row r="259" spans="1:8" x14ac:dyDescent="0.2">
      <c r="A259" s="52" t="s">
        <v>479</v>
      </c>
      <c r="B259" s="55">
        <v>1</v>
      </c>
      <c r="E259" s="55"/>
      <c r="H259" s="52"/>
    </row>
    <row r="260" spans="1:8" x14ac:dyDescent="0.2">
      <c r="A260" s="52" t="s">
        <v>163</v>
      </c>
      <c r="B260" s="52">
        <v>6</v>
      </c>
      <c r="E260" s="52"/>
      <c r="H260" s="52"/>
    </row>
    <row r="261" spans="1:8" x14ac:dyDescent="0.2">
      <c r="A261" s="52" t="s">
        <v>182</v>
      </c>
      <c r="B261" s="52">
        <v>6</v>
      </c>
      <c r="E261" s="52"/>
      <c r="H261" s="52"/>
    </row>
    <row r="262" spans="1:8" x14ac:dyDescent="0.2">
      <c r="A262" s="52" t="s">
        <v>480</v>
      </c>
      <c r="B262" s="52">
        <v>2</v>
      </c>
      <c r="E262" s="52"/>
      <c r="H262" s="52"/>
    </row>
    <row r="263" spans="1:8" x14ac:dyDescent="0.2">
      <c r="A263" s="52" t="s">
        <v>247</v>
      </c>
      <c r="B263" s="52">
        <v>126</v>
      </c>
      <c r="E263" s="52"/>
      <c r="H263" s="54"/>
    </row>
    <row r="264" spans="1:8" x14ac:dyDescent="0.2">
      <c r="A264" s="52" t="s">
        <v>878</v>
      </c>
      <c r="B264" s="52">
        <v>6</v>
      </c>
      <c r="E264" s="52"/>
      <c r="H264" s="52"/>
    </row>
    <row r="265" spans="1:8" x14ac:dyDescent="0.2">
      <c r="A265" s="52" t="s">
        <v>879</v>
      </c>
      <c r="B265" s="55">
        <v>4</v>
      </c>
      <c r="E265" s="55"/>
      <c r="H265" s="52"/>
    </row>
    <row r="266" spans="1:8" x14ac:dyDescent="0.2">
      <c r="A266" s="52" t="s">
        <v>139</v>
      </c>
      <c r="B266" s="52">
        <v>1</v>
      </c>
      <c r="E266" s="52"/>
      <c r="H266" s="54"/>
    </row>
    <row r="267" spans="1:8" x14ac:dyDescent="0.2">
      <c r="A267" s="52" t="s">
        <v>208</v>
      </c>
      <c r="B267" s="55">
        <v>54</v>
      </c>
      <c r="E267" s="55"/>
      <c r="H267" s="54"/>
    </row>
    <row r="268" spans="1:8" x14ac:dyDescent="0.2">
      <c r="A268" s="52" t="s">
        <v>481</v>
      </c>
      <c r="B268" s="52">
        <v>28</v>
      </c>
      <c r="E268" s="52"/>
      <c r="H268" s="52"/>
    </row>
    <row r="269" spans="1:8" x14ac:dyDescent="0.2">
      <c r="A269" s="52" t="s">
        <v>339</v>
      </c>
      <c r="B269" s="52">
        <v>4</v>
      </c>
      <c r="E269" s="52"/>
      <c r="H269" s="52"/>
    </row>
    <row r="270" spans="1:8" x14ac:dyDescent="0.2">
      <c r="A270" s="52" t="s">
        <v>165</v>
      </c>
      <c r="B270" s="52">
        <v>3</v>
      </c>
      <c r="E270" s="52"/>
      <c r="H270" s="52"/>
    </row>
    <row r="271" spans="1:8" x14ac:dyDescent="0.2">
      <c r="A271" s="52" t="s">
        <v>213</v>
      </c>
      <c r="B271" s="52">
        <v>5</v>
      </c>
      <c r="E271" s="52"/>
      <c r="H271" s="52"/>
    </row>
    <row r="272" spans="1:8" x14ac:dyDescent="0.2">
      <c r="A272" s="52" t="s">
        <v>188</v>
      </c>
      <c r="B272" s="52">
        <v>4</v>
      </c>
      <c r="E272" s="52"/>
      <c r="H272" s="52"/>
    </row>
    <row r="273" spans="1:8" x14ac:dyDescent="0.2">
      <c r="A273" s="52" t="s">
        <v>306</v>
      </c>
      <c r="B273" s="52">
        <v>1</v>
      </c>
      <c r="E273" s="52"/>
      <c r="H273" s="52"/>
    </row>
    <row r="274" spans="1:8" x14ac:dyDescent="0.2">
      <c r="A274" s="52" t="s">
        <v>311</v>
      </c>
      <c r="B274" s="52">
        <v>1</v>
      </c>
      <c r="E274" s="52"/>
      <c r="H274" s="52"/>
    </row>
    <row r="275" spans="1:8" x14ac:dyDescent="0.2">
      <c r="A275" s="52" t="s">
        <v>319</v>
      </c>
      <c r="B275" s="52">
        <v>2</v>
      </c>
      <c r="E275" s="52"/>
      <c r="H275" s="52"/>
    </row>
    <row r="276" spans="1:8" x14ac:dyDescent="0.2">
      <c r="A276" s="52" t="s">
        <v>687</v>
      </c>
      <c r="B276" s="52">
        <v>20</v>
      </c>
      <c r="E276" s="52"/>
      <c r="H276" s="52"/>
    </row>
    <row r="277" spans="1:8" x14ac:dyDescent="0.2">
      <c r="A277" s="52" t="s">
        <v>105</v>
      </c>
      <c r="B277" s="52">
        <v>39</v>
      </c>
      <c r="E277" s="52"/>
      <c r="H277" s="52"/>
    </row>
    <row r="278" spans="1:8" x14ac:dyDescent="0.2">
      <c r="A278" s="52" t="s">
        <v>118</v>
      </c>
      <c r="B278" s="52">
        <v>2</v>
      </c>
      <c r="E278" s="52"/>
      <c r="H278" s="52"/>
    </row>
    <row r="279" spans="1:8" x14ac:dyDescent="0.2">
      <c r="A279" s="52" t="s">
        <v>212</v>
      </c>
      <c r="B279" s="52">
        <v>1</v>
      </c>
      <c r="E279" s="52"/>
      <c r="H279" s="52"/>
    </row>
    <row r="280" spans="1:8" x14ac:dyDescent="0.2">
      <c r="A280" s="52" t="s">
        <v>141</v>
      </c>
      <c r="B280" s="52">
        <v>2</v>
      </c>
      <c r="E280" s="52"/>
      <c r="H280" s="52"/>
    </row>
    <row r="281" spans="1:8" x14ac:dyDescent="0.2">
      <c r="A281" s="52" t="s">
        <v>711</v>
      </c>
      <c r="B281" s="52">
        <v>1</v>
      </c>
      <c r="E281" s="52"/>
      <c r="H281" s="52"/>
    </row>
    <row r="282" spans="1:8" x14ac:dyDescent="0.2">
      <c r="A282" s="52" t="s">
        <v>109</v>
      </c>
      <c r="B282" s="52">
        <v>1</v>
      </c>
      <c r="E282" s="52"/>
      <c r="H282" s="54"/>
    </row>
    <row r="283" spans="1:8" x14ac:dyDescent="0.2">
      <c r="A283" s="52" t="s">
        <v>135</v>
      </c>
      <c r="B283" s="52">
        <v>2</v>
      </c>
      <c r="E283" s="52"/>
      <c r="H283" s="54"/>
    </row>
    <row r="284" spans="1:8" x14ac:dyDescent="0.2">
      <c r="A284" s="52" t="s">
        <v>370</v>
      </c>
      <c r="B284" s="52">
        <v>1</v>
      </c>
      <c r="E284" s="52"/>
      <c r="H284" s="52"/>
    </row>
    <row r="285" spans="1:8" x14ac:dyDescent="0.2">
      <c r="A285" s="52" t="s">
        <v>329</v>
      </c>
      <c r="B285" s="52">
        <v>9</v>
      </c>
      <c r="E285" s="52"/>
      <c r="H285" s="54"/>
    </row>
    <row r="286" spans="1:8" x14ac:dyDescent="0.2">
      <c r="A286" s="52" t="s">
        <v>248</v>
      </c>
      <c r="B286" s="52">
        <v>22</v>
      </c>
      <c r="E286" s="52"/>
      <c r="H286" s="52"/>
    </row>
    <row r="287" spans="1:8" x14ac:dyDescent="0.2">
      <c r="A287" s="52" t="s">
        <v>249</v>
      </c>
      <c r="B287" s="52">
        <v>9</v>
      </c>
      <c r="E287" s="52"/>
      <c r="H287" s="52"/>
    </row>
    <row r="288" spans="1:8" x14ac:dyDescent="0.2">
      <c r="A288" s="52" t="s">
        <v>222</v>
      </c>
      <c r="B288" s="52">
        <v>26</v>
      </c>
      <c r="E288" s="52"/>
      <c r="H288" s="52"/>
    </row>
    <row r="289" spans="1:8" x14ac:dyDescent="0.2">
      <c r="A289" s="52" t="s">
        <v>228</v>
      </c>
      <c r="B289" s="52">
        <v>1</v>
      </c>
      <c r="E289" s="52"/>
      <c r="H289" s="52"/>
    </row>
    <row r="290" spans="1:8" x14ac:dyDescent="0.2">
      <c r="A290" s="52" t="s">
        <v>220</v>
      </c>
      <c r="B290" s="52">
        <v>276</v>
      </c>
      <c r="E290" s="52"/>
      <c r="H290" s="52"/>
    </row>
    <row r="291" spans="1:8" x14ac:dyDescent="0.2">
      <c r="A291" s="52" t="s">
        <v>992</v>
      </c>
      <c r="B291" s="52">
        <v>1</v>
      </c>
      <c r="E291" s="52"/>
      <c r="H291" s="52"/>
    </row>
    <row r="292" spans="1:8" x14ac:dyDescent="0.2">
      <c r="A292" s="52" t="s">
        <v>186</v>
      </c>
      <c r="B292" s="52">
        <v>4</v>
      </c>
      <c r="E292" s="52"/>
      <c r="H292" s="52"/>
    </row>
    <row r="293" spans="1:8" x14ac:dyDescent="0.2">
      <c r="A293" s="52" t="s">
        <v>21</v>
      </c>
      <c r="B293" s="52">
        <v>2</v>
      </c>
      <c r="E293" s="52"/>
      <c r="H293" s="54"/>
    </row>
    <row r="294" spans="1:8" x14ac:dyDescent="0.2">
      <c r="A294" s="52" t="s">
        <v>18</v>
      </c>
      <c r="B294" s="52">
        <v>3914</v>
      </c>
      <c r="E294" s="52"/>
      <c r="H294" s="52"/>
    </row>
    <row r="295" spans="1:8" x14ac:dyDescent="0.2">
      <c r="A295" s="52" t="s">
        <v>381</v>
      </c>
      <c r="B295" s="52">
        <v>10</v>
      </c>
      <c r="E295" s="52"/>
      <c r="H295" s="52"/>
    </row>
    <row r="296" spans="1:8" x14ac:dyDescent="0.2">
      <c r="A296" s="52" t="s">
        <v>48</v>
      </c>
      <c r="B296" s="52">
        <v>21</v>
      </c>
      <c r="E296" s="52"/>
      <c r="H296" s="52"/>
    </row>
    <row r="297" spans="1:8" x14ac:dyDescent="0.2">
      <c r="A297" s="52" t="s">
        <v>468</v>
      </c>
      <c r="B297" s="52">
        <v>4</v>
      </c>
      <c r="E297" s="52"/>
      <c r="H297" s="54"/>
    </row>
    <row r="298" spans="1:8" x14ac:dyDescent="0.2">
      <c r="A298" s="52" t="s">
        <v>1000</v>
      </c>
      <c r="B298" s="52">
        <v>4</v>
      </c>
      <c r="E298" s="52"/>
      <c r="H298" s="52"/>
    </row>
    <row r="299" spans="1:8" x14ac:dyDescent="0.2">
      <c r="A299" s="52" t="s">
        <v>277</v>
      </c>
      <c r="B299" s="52">
        <v>23</v>
      </c>
      <c r="E299" s="52"/>
      <c r="H299" s="52"/>
    </row>
    <row r="300" spans="1:8" x14ac:dyDescent="0.2">
      <c r="A300" s="52" t="s">
        <v>196</v>
      </c>
      <c r="B300" s="52">
        <v>5</v>
      </c>
      <c r="E300" s="52"/>
      <c r="H300" s="52"/>
    </row>
    <row r="301" spans="1:8" x14ac:dyDescent="0.2">
      <c r="A301" s="52" t="s">
        <v>397</v>
      </c>
      <c r="B301" s="52">
        <v>47</v>
      </c>
      <c r="E301" s="52"/>
      <c r="H301" s="54"/>
    </row>
    <row r="302" spans="1:8" x14ac:dyDescent="0.2">
      <c r="A302" s="52" t="s">
        <v>215</v>
      </c>
      <c r="B302" s="52">
        <v>5</v>
      </c>
      <c r="E302" s="52"/>
      <c r="H302" s="52"/>
    </row>
    <row r="303" spans="1:8" x14ac:dyDescent="0.2">
      <c r="A303" s="52" t="s">
        <v>110</v>
      </c>
      <c r="B303" s="52">
        <v>17</v>
      </c>
      <c r="E303" s="52"/>
      <c r="H303" s="54"/>
    </row>
    <row r="304" spans="1:8" x14ac:dyDescent="0.2">
      <c r="A304" s="52" t="s">
        <v>489</v>
      </c>
      <c r="B304" s="52">
        <v>1542</v>
      </c>
      <c r="E304" s="52"/>
      <c r="H304" s="52"/>
    </row>
    <row r="305" spans="1:8" x14ac:dyDescent="0.2">
      <c r="A305" s="52" t="s">
        <v>298</v>
      </c>
      <c r="B305" s="52">
        <v>14</v>
      </c>
      <c r="E305" s="52"/>
      <c r="H305" s="52"/>
    </row>
    <row r="306" spans="1:8" x14ac:dyDescent="0.2">
      <c r="A306" s="52" t="s">
        <v>299</v>
      </c>
      <c r="B306" s="52">
        <v>14</v>
      </c>
      <c r="E306" s="52"/>
      <c r="H306" s="54"/>
    </row>
    <row r="307" spans="1:8" x14ac:dyDescent="0.2">
      <c r="A307" s="52" t="s">
        <v>289</v>
      </c>
      <c r="B307" s="52">
        <v>90</v>
      </c>
      <c r="E307" s="52"/>
      <c r="H307" s="52"/>
    </row>
    <row r="308" spans="1:8" x14ac:dyDescent="0.2">
      <c r="A308" s="52" t="s">
        <v>290</v>
      </c>
      <c r="B308" s="52">
        <v>9</v>
      </c>
      <c r="E308" s="52"/>
      <c r="H308" s="52"/>
    </row>
    <row r="309" spans="1:8" x14ac:dyDescent="0.2">
      <c r="A309" s="52" t="s">
        <v>287</v>
      </c>
      <c r="B309" s="52">
        <v>152</v>
      </c>
      <c r="E309" s="52"/>
      <c r="H309" s="52"/>
    </row>
    <row r="310" spans="1:8" x14ac:dyDescent="0.2">
      <c r="A310" s="52" t="s">
        <v>294</v>
      </c>
      <c r="B310" s="52">
        <v>115</v>
      </c>
      <c r="E310" s="52"/>
      <c r="H310" s="52"/>
    </row>
    <row r="311" spans="1:8" x14ac:dyDescent="0.2">
      <c r="A311" s="52" t="s">
        <v>296</v>
      </c>
      <c r="B311" s="52">
        <v>18</v>
      </c>
      <c r="E311" s="52"/>
      <c r="H311" s="52"/>
    </row>
    <row r="312" spans="1:8" x14ac:dyDescent="0.2">
      <c r="A312" s="52" t="s">
        <v>121</v>
      </c>
      <c r="B312" s="52">
        <v>22</v>
      </c>
      <c r="E312" s="52"/>
      <c r="H312" s="52"/>
    </row>
    <row r="313" spans="1:8" x14ac:dyDescent="0.2">
      <c r="A313" s="52" t="s">
        <v>292</v>
      </c>
      <c r="B313" s="52">
        <v>29</v>
      </c>
      <c r="E313" s="52"/>
      <c r="H313" s="52"/>
    </row>
    <row r="314" spans="1:8" x14ac:dyDescent="0.2">
      <c r="A314" s="52" t="s">
        <v>420</v>
      </c>
      <c r="B314" s="52">
        <v>7</v>
      </c>
      <c r="E314" s="52"/>
      <c r="H314" s="52"/>
    </row>
    <row r="315" spans="1:8" x14ac:dyDescent="0.2">
      <c r="A315" s="52" t="s">
        <v>364</v>
      </c>
      <c r="B315" s="52">
        <v>2</v>
      </c>
      <c r="E315" s="52"/>
      <c r="H315" s="52"/>
    </row>
    <row r="316" spans="1:8" x14ac:dyDescent="0.2">
      <c r="A316" s="52" t="s">
        <v>365</v>
      </c>
      <c r="B316" s="52">
        <v>1</v>
      </c>
      <c r="E316" s="52"/>
      <c r="H316" s="52"/>
    </row>
    <row r="317" spans="1:8" x14ac:dyDescent="0.2">
      <c r="A317" s="52" t="s">
        <v>457</v>
      </c>
      <c r="B317" s="52">
        <v>2</v>
      </c>
      <c r="E317" s="52"/>
      <c r="H317" s="52"/>
    </row>
    <row r="318" spans="1:8" x14ac:dyDescent="0.2">
      <c r="A318" s="52" t="s">
        <v>1112</v>
      </c>
      <c r="B318" s="52">
        <v>1</v>
      </c>
      <c r="E318" s="52"/>
      <c r="H318" s="52"/>
    </row>
    <row r="319" spans="1:8" x14ac:dyDescent="0.2">
      <c r="A319" s="52" t="s">
        <v>145</v>
      </c>
      <c r="B319" s="52">
        <v>2</v>
      </c>
      <c r="E319" s="52"/>
      <c r="H319" s="52"/>
    </row>
    <row r="320" spans="1:8" x14ac:dyDescent="0.2">
      <c r="A320" s="52" t="s">
        <v>483</v>
      </c>
      <c r="B320" s="52">
        <v>24</v>
      </c>
      <c r="E320" s="52"/>
      <c r="H320" s="52"/>
    </row>
    <row r="321" spans="1:8" x14ac:dyDescent="0.2">
      <c r="A321" s="52" t="s">
        <v>403</v>
      </c>
      <c r="B321" s="52">
        <v>89</v>
      </c>
      <c r="E321" s="52"/>
      <c r="H321" s="52"/>
    </row>
    <row r="322" spans="1:8" x14ac:dyDescent="0.2">
      <c r="A322" s="52" t="s">
        <v>404</v>
      </c>
      <c r="B322" s="52">
        <v>2</v>
      </c>
      <c r="E322" s="52"/>
      <c r="H322" s="52"/>
    </row>
    <row r="323" spans="1:8" x14ac:dyDescent="0.2">
      <c r="A323" s="52" t="s">
        <v>407</v>
      </c>
      <c r="B323" s="52">
        <v>2</v>
      </c>
      <c r="E323" s="52"/>
      <c r="H323" s="54"/>
    </row>
    <row r="324" spans="1:8" x14ac:dyDescent="0.2">
      <c r="A324" s="52" t="s">
        <v>197</v>
      </c>
      <c r="B324" s="52">
        <v>9</v>
      </c>
      <c r="E324" s="52"/>
      <c r="H324" s="52"/>
    </row>
    <row r="325" spans="1:8" x14ac:dyDescent="0.2">
      <c r="A325" s="52" t="s">
        <v>114</v>
      </c>
      <c r="B325" s="52">
        <v>10</v>
      </c>
      <c r="E325" s="52"/>
      <c r="H325" s="52"/>
    </row>
    <row r="326" spans="1:8" x14ac:dyDescent="0.2">
      <c r="A326" s="52" t="s">
        <v>115</v>
      </c>
      <c r="B326" s="52">
        <v>11</v>
      </c>
      <c r="E326" s="52"/>
      <c r="H326" s="52"/>
    </row>
    <row r="327" spans="1:8" x14ac:dyDescent="0.2">
      <c r="A327" s="52" t="s">
        <v>348</v>
      </c>
      <c r="B327" s="52">
        <v>4</v>
      </c>
      <c r="E327" s="52"/>
      <c r="H327" s="52"/>
    </row>
    <row r="328" spans="1:8" x14ac:dyDescent="0.2">
      <c r="A328" s="52" t="s">
        <v>402</v>
      </c>
      <c r="B328" s="52">
        <v>10</v>
      </c>
      <c r="E328" s="52"/>
      <c r="H328" s="52"/>
    </row>
    <row r="329" spans="1:8" x14ac:dyDescent="0.2">
      <c r="A329" s="52" t="s">
        <v>400</v>
      </c>
      <c r="B329" s="52">
        <v>13</v>
      </c>
      <c r="E329" s="52"/>
      <c r="H329" s="52"/>
    </row>
    <row r="330" spans="1:8" x14ac:dyDescent="0.2">
      <c r="A330" s="52" t="s">
        <v>401</v>
      </c>
      <c r="B330" s="52">
        <v>2</v>
      </c>
      <c r="E330" s="52"/>
      <c r="H330" s="52"/>
    </row>
    <row r="331" spans="1:8" x14ac:dyDescent="0.2">
      <c r="A331" s="52" t="s">
        <v>398</v>
      </c>
      <c r="B331" s="52">
        <v>179</v>
      </c>
      <c r="E331" s="52"/>
      <c r="H331" s="52"/>
    </row>
    <row r="332" spans="1:8" x14ac:dyDescent="0.2">
      <c r="A332" s="52" t="s">
        <v>53</v>
      </c>
      <c r="B332" s="52">
        <v>11</v>
      </c>
      <c r="E332" s="52"/>
      <c r="H332" s="52"/>
    </row>
    <row r="333" spans="1:8" x14ac:dyDescent="0.2">
      <c r="A333" s="52" t="s">
        <v>189</v>
      </c>
      <c r="B333" s="52">
        <v>1519</v>
      </c>
      <c r="E333" s="52"/>
      <c r="H333" s="52"/>
    </row>
    <row r="334" spans="1:8" x14ac:dyDescent="0.2">
      <c r="A334" s="52" t="s">
        <v>190</v>
      </c>
      <c r="B334" s="52">
        <v>29</v>
      </c>
      <c r="E334" s="52"/>
      <c r="H334" s="54"/>
    </row>
    <row r="335" spans="1:8" x14ac:dyDescent="0.2">
      <c r="A335" s="52" t="s">
        <v>172</v>
      </c>
      <c r="B335" s="52">
        <v>1</v>
      </c>
      <c r="E335" s="52"/>
      <c r="H335" s="54"/>
    </row>
    <row r="336" spans="1:8" x14ac:dyDescent="0.2">
      <c r="A336" s="52" t="s">
        <v>988</v>
      </c>
      <c r="B336" s="52">
        <v>1</v>
      </c>
      <c r="E336" s="52"/>
      <c r="H336" s="52"/>
    </row>
    <row r="337" spans="1:8" x14ac:dyDescent="0.2">
      <c r="A337" s="52" t="s">
        <v>282</v>
      </c>
      <c r="B337" s="52">
        <v>17</v>
      </c>
      <c r="E337" s="52"/>
      <c r="H337" s="52"/>
    </row>
    <row r="338" spans="1:8" x14ac:dyDescent="0.2">
      <c r="A338" s="52" t="s">
        <v>345</v>
      </c>
      <c r="B338" s="52">
        <v>15</v>
      </c>
      <c r="E338" s="52"/>
      <c r="H338" s="52"/>
    </row>
    <row r="339" spans="1:8" x14ac:dyDescent="0.2">
      <c r="A339" s="52" t="s">
        <v>347</v>
      </c>
      <c r="B339" s="52">
        <v>2</v>
      </c>
      <c r="E339" s="52"/>
      <c r="H339" s="52"/>
    </row>
    <row r="340" spans="1:8" x14ac:dyDescent="0.2">
      <c r="A340" s="52" t="s">
        <v>98</v>
      </c>
      <c r="B340" s="52">
        <v>572</v>
      </c>
      <c r="E340" s="52"/>
      <c r="H340" s="54"/>
    </row>
    <row r="341" spans="1:8" x14ac:dyDescent="0.2">
      <c r="A341" s="52" t="s">
        <v>106</v>
      </c>
      <c r="B341" s="52">
        <v>58</v>
      </c>
      <c r="E341" s="52"/>
      <c r="H341" s="54"/>
    </row>
    <row r="342" spans="1:8" x14ac:dyDescent="0.2">
      <c r="A342" s="52" t="s">
        <v>383</v>
      </c>
      <c r="B342" s="52">
        <v>5</v>
      </c>
      <c r="E342" s="52"/>
      <c r="H342" s="52"/>
    </row>
    <row r="343" spans="1:8" x14ac:dyDescent="0.2">
      <c r="A343" s="52" t="s">
        <v>99</v>
      </c>
      <c r="B343" s="52">
        <v>4</v>
      </c>
      <c r="E343" s="52"/>
      <c r="H343" s="52"/>
    </row>
    <row r="344" spans="1:8" x14ac:dyDescent="0.2">
      <c r="A344" s="52" t="s">
        <v>102</v>
      </c>
      <c r="B344" s="52">
        <v>74</v>
      </c>
      <c r="E344" s="52"/>
      <c r="H344" s="52"/>
    </row>
    <row r="345" spans="1:8" x14ac:dyDescent="0.2">
      <c r="A345" s="52" t="s">
        <v>103</v>
      </c>
      <c r="B345" s="52">
        <v>69</v>
      </c>
      <c r="E345" s="52"/>
      <c r="H345" s="52"/>
    </row>
    <row r="346" spans="1:8" x14ac:dyDescent="0.2">
      <c r="A346" s="52" t="s">
        <v>314</v>
      </c>
      <c r="B346" s="52">
        <v>3</v>
      </c>
      <c r="E346" s="52"/>
      <c r="H346" s="52"/>
    </row>
    <row r="347" spans="1:8" x14ac:dyDescent="0.2">
      <c r="A347" s="52" t="s">
        <v>1052</v>
      </c>
      <c r="B347" s="52">
        <v>6</v>
      </c>
      <c r="E347" s="52"/>
      <c r="H347" s="52"/>
    </row>
    <row r="348" spans="1:8" x14ac:dyDescent="0.2">
      <c r="A348" s="52" t="s">
        <v>100</v>
      </c>
      <c r="B348" s="52">
        <v>5</v>
      </c>
      <c r="E348" s="52"/>
      <c r="H348" s="52"/>
    </row>
    <row r="349" spans="1:8" x14ac:dyDescent="0.2">
      <c r="A349" s="52" t="s">
        <v>199</v>
      </c>
      <c r="B349" s="52">
        <v>4</v>
      </c>
      <c r="E349" s="52"/>
      <c r="H349" s="52"/>
    </row>
    <row r="350" spans="1:8" x14ac:dyDescent="0.2">
      <c r="A350" s="52" t="s">
        <v>200</v>
      </c>
      <c r="B350" s="52">
        <v>4</v>
      </c>
      <c r="E350" s="52"/>
      <c r="H350" s="52"/>
    </row>
    <row r="351" spans="1:8" x14ac:dyDescent="0.2">
      <c r="A351" s="52" t="s">
        <v>201</v>
      </c>
      <c r="B351" s="52">
        <v>6</v>
      </c>
      <c r="E351" s="52"/>
      <c r="H351" s="52"/>
    </row>
    <row r="352" spans="1:8" x14ac:dyDescent="0.2">
      <c r="A352" s="52" t="s">
        <v>80</v>
      </c>
      <c r="B352" s="52">
        <v>121</v>
      </c>
      <c r="E352" s="52"/>
      <c r="H352" s="52"/>
    </row>
    <row r="353" spans="1:8" x14ac:dyDescent="0.2">
      <c r="A353" s="52" t="s">
        <v>79</v>
      </c>
      <c r="B353" s="52">
        <v>468</v>
      </c>
      <c r="E353" s="52"/>
      <c r="H353" s="54"/>
    </row>
    <row r="354" spans="1:8" x14ac:dyDescent="0.2">
      <c r="A354" s="52" t="s">
        <v>81</v>
      </c>
      <c r="B354" s="52">
        <v>2</v>
      </c>
      <c r="E354" s="52"/>
      <c r="H354" s="54"/>
    </row>
    <row r="355" spans="1:8" x14ac:dyDescent="0.2">
      <c r="A355" s="52" t="s">
        <v>469</v>
      </c>
      <c r="B355" s="52">
        <v>3</v>
      </c>
      <c r="E355" s="52"/>
      <c r="H355" s="54"/>
    </row>
    <row r="356" spans="1:8" x14ac:dyDescent="0.2">
      <c r="A356" s="52" t="s">
        <v>470</v>
      </c>
      <c r="B356" s="52">
        <v>3</v>
      </c>
      <c r="E356" s="52"/>
      <c r="H356" s="54"/>
    </row>
    <row r="357" spans="1:8" x14ac:dyDescent="0.2">
      <c r="A357" s="52" t="s">
        <v>471</v>
      </c>
      <c r="B357" s="52">
        <v>6</v>
      </c>
      <c r="E357" s="52"/>
      <c r="H357" s="52"/>
    </row>
    <row r="358" spans="1:8" x14ac:dyDescent="0.2">
      <c r="A358" s="52" t="s">
        <v>84</v>
      </c>
      <c r="B358" s="52">
        <v>5</v>
      </c>
      <c r="E358" s="52"/>
      <c r="H358" s="52"/>
    </row>
    <row r="359" spans="1:8" x14ac:dyDescent="0.2">
      <c r="A359" s="52" t="s">
        <v>771</v>
      </c>
      <c r="B359" s="52">
        <v>1</v>
      </c>
      <c r="E359" s="52"/>
      <c r="H359" s="52"/>
    </row>
    <row r="360" spans="1:8" x14ac:dyDescent="0.2">
      <c r="A360" s="52" t="s">
        <v>260</v>
      </c>
      <c r="B360" s="52">
        <v>29</v>
      </c>
      <c r="E360" s="52"/>
      <c r="H360" s="52"/>
    </row>
    <row r="361" spans="1:8" x14ac:dyDescent="0.2">
      <c r="A361" s="52" t="s">
        <v>142</v>
      </c>
      <c r="B361" s="52">
        <v>1</v>
      </c>
      <c r="E361" s="52"/>
      <c r="H361" s="52"/>
    </row>
    <row r="362" spans="1:8" x14ac:dyDescent="0.2">
      <c r="A362" s="52" t="s">
        <v>262</v>
      </c>
      <c r="B362" s="52">
        <v>5</v>
      </c>
      <c r="E362" s="52"/>
      <c r="H362" s="52"/>
    </row>
    <row r="363" spans="1:8" x14ac:dyDescent="0.2">
      <c r="A363" s="52" t="s">
        <v>261</v>
      </c>
      <c r="B363" s="52">
        <v>4</v>
      </c>
      <c r="E363" s="52"/>
      <c r="H363" s="52"/>
    </row>
    <row r="364" spans="1:8" x14ac:dyDescent="0.2">
      <c r="A364" s="52" t="s">
        <v>706</v>
      </c>
      <c r="B364" s="52">
        <v>3</v>
      </c>
      <c r="E364" s="52"/>
      <c r="H364" s="52"/>
    </row>
    <row r="365" spans="1:8" x14ac:dyDescent="0.2">
      <c r="A365" s="52" t="s">
        <v>765</v>
      </c>
      <c r="B365" s="52">
        <v>7</v>
      </c>
      <c r="E365" s="52"/>
      <c r="H365" s="52"/>
    </row>
    <row r="366" spans="1:8" x14ac:dyDescent="0.2">
      <c r="A366" s="52" t="s">
        <v>715</v>
      </c>
      <c r="B366" s="52">
        <v>54</v>
      </c>
      <c r="E366" s="52"/>
      <c r="H366" s="52"/>
    </row>
    <row r="367" spans="1:8" x14ac:dyDescent="0.2">
      <c r="A367" s="52" t="s">
        <v>313</v>
      </c>
      <c r="B367" s="52">
        <v>3</v>
      </c>
      <c r="E367" s="52"/>
      <c r="H367" s="52"/>
    </row>
    <row r="368" spans="1:8" x14ac:dyDescent="0.2">
      <c r="A368" s="52" t="s">
        <v>855</v>
      </c>
      <c r="B368" s="52">
        <v>1</v>
      </c>
      <c r="E368" s="52"/>
      <c r="H368" s="52"/>
    </row>
    <row r="369" spans="1:8" x14ac:dyDescent="0.2">
      <c r="A369" s="52" t="s">
        <v>259</v>
      </c>
      <c r="B369" s="52">
        <v>45</v>
      </c>
      <c r="E369" s="52"/>
      <c r="H369" s="52"/>
    </row>
    <row r="370" spans="1:8" x14ac:dyDescent="0.2">
      <c r="A370" s="52" t="s">
        <v>263</v>
      </c>
      <c r="B370" s="52">
        <v>3</v>
      </c>
      <c r="E370" s="52"/>
      <c r="H370" s="52"/>
    </row>
    <row r="371" spans="1:8" x14ac:dyDescent="0.2">
      <c r="A371" s="52" t="s">
        <v>359</v>
      </c>
      <c r="B371" s="52">
        <v>8</v>
      </c>
      <c r="E371" s="52"/>
      <c r="H371" s="52"/>
    </row>
    <row r="372" spans="1:8" x14ac:dyDescent="0.2">
      <c r="A372" s="52" t="s">
        <v>857</v>
      </c>
      <c r="B372" s="52">
        <v>3</v>
      </c>
      <c r="E372" s="52"/>
      <c r="H372" s="54"/>
    </row>
    <row r="373" spans="1:8" x14ac:dyDescent="0.2">
      <c r="A373" s="52" t="s">
        <v>198</v>
      </c>
      <c r="B373" s="52">
        <v>5</v>
      </c>
      <c r="E373" s="52"/>
      <c r="H373" s="52"/>
    </row>
    <row r="374" spans="1:8" x14ac:dyDescent="0.2">
      <c r="A374" s="52" t="s">
        <v>107</v>
      </c>
      <c r="B374" s="52">
        <v>4</v>
      </c>
      <c r="E374" s="52"/>
      <c r="H374" s="54"/>
    </row>
    <row r="375" spans="1:8" x14ac:dyDescent="0.2">
      <c r="A375" s="52" t="s">
        <v>108</v>
      </c>
      <c r="B375" s="52">
        <v>51</v>
      </c>
      <c r="E375" s="52"/>
      <c r="H375" s="54"/>
    </row>
    <row r="376" spans="1:8" x14ac:dyDescent="0.2">
      <c r="A376" s="52" t="s">
        <v>315</v>
      </c>
      <c r="B376" s="52">
        <v>3</v>
      </c>
      <c r="E376" s="52"/>
      <c r="H376" s="54"/>
    </row>
    <row r="377" spans="1:8" x14ac:dyDescent="0.2">
      <c r="A377" s="52" t="s">
        <v>410</v>
      </c>
      <c r="B377" s="52">
        <v>81</v>
      </c>
      <c r="E377" s="52"/>
      <c r="H377" s="54"/>
    </row>
    <row r="378" spans="1:8" x14ac:dyDescent="0.2">
      <c r="A378" s="52" t="s">
        <v>26</v>
      </c>
      <c r="B378" s="52">
        <v>392</v>
      </c>
      <c r="E378" s="52"/>
      <c r="H378" s="54"/>
    </row>
    <row r="379" spans="1:8" x14ac:dyDescent="0.2">
      <c r="A379" s="52" t="s">
        <v>412</v>
      </c>
      <c r="B379" s="52">
        <v>9</v>
      </c>
      <c r="E379" s="52"/>
      <c r="H379" s="52"/>
    </row>
    <row r="380" spans="1:8" x14ac:dyDescent="0.2">
      <c r="A380" s="52" t="s">
        <v>453</v>
      </c>
      <c r="B380" s="52">
        <v>14</v>
      </c>
      <c r="E380" s="52"/>
      <c r="H380" s="52"/>
    </row>
    <row r="381" spans="1:8" x14ac:dyDescent="0.2">
      <c r="A381" s="52" t="s">
        <v>239</v>
      </c>
      <c r="B381" s="52">
        <v>7</v>
      </c>
      <c r="E381" s="52"/>
      <c r="H381" s="52"/>
    </row>
    <row r="382" spans="1:8" x14ac:dyDescent="0.2">
      <c r="A382" s="52" t="s">
        <v>133</v>
      </c>
      <c r="B382" s="52">
        <v>1</v>
      </c>
      <c r="E382" s="52"/>
      <c r="H382" s="52"/>
    </row>
    <row r="383" spans="1:8" x14ac:dyDescent="0.2">
      <c r="A383" s="52" t="s">
        <v>41</v>
      </c>
      <c r="B383" s="52">
        <v>27</v>
      </c>
      <c r="E383" s="52"/>
      <c r="H383" s="52"/>
    </row>
    <row r="384" spans="1:8" x14ac:dyDescent="0.2">
      <c r="A384" s="52" t="s">
        <v>76</v>
      </c>
      <c r="B384" s="52">
        <v>13062</v>
      </c>
      <c r="E384" s="52"/>
      <c r="H384" s="52"/>
    </row>
    <row r="385" spans="1:8" x14ac:dyDescent="0.2">
      <c r="A385" s="52" t="s">
        <v>78</v>
      </c>
      <c r="B385" s="52">
        <v>5</v>
      </c>
      <c r="E385" s="52"/>
      <c r="H385" s="52"/>
    </row>
    <row r="386" spans="1:8" x14ac:dyDescent="0.2">
      <c r="A386" s="52" t="s">
        <v>77</v>
      </c>
      <c r="B386" s="52">
        <v>60</v>
      </c>
      <c r="E386" s="52"/>
      <c r="H386" s="54"/>
    </row>
    <row r="387" spans="1:8" x14ac:dyDescent="0.2">
      <c r="A387" s="52" t="s">
        <v>194</v>
      </c>
      <c r="B387" s="52">
        <v>3</v>
      </c>
      <c r="E387" s="52"/>
      <c r="H387" s="54"/>
    </row>
    <row r="388" spans="1:8" x14ac:dyDescent="0.2">
      <c r="A388" s="52" t="s">
        <v>382</v>
      </c>
      <c r="B388" s="52">
        <v>103</v>
      </c>
      <c r="E388" s="52"/>
      <c r="H388" s="54"/>
    </row>
    <row r="389" spans="1:8" x14ac:dyDescent="0.2">
      <c r="A389" s="52" t="s">
        <v>160</v>
      </c>
      <c r="B389" s="52">
        <v>55</v>
      </c>
      <c r="E389" s="52"/>
      <c r="H389" s="54"/>
    </row>
    <row r="390" spans="1:8" x14ac:dyDescent="0.2">
      <c r="A390" s="52" t="s">
        <v>472</v>
      </c>
      <c r="B390" s="52">
        <v>3</v>
      </c>
      <c r="E390" s="52"/>
      <c r="H390" s="52"/>
    </row>
    <row r="391" spans="1:8" x14ac:dyDescent="0.2">
      <c r="A391" s="52" t="s">
        <v>376</v>
      </c>
      <c r="B391" s="52">
        <v>38</v>
      </c>
      <c r="E391" s="52"/>
      <c r="H391" s="52"/>
    </row>
    <row r="392" spans="1:8" x14ac:dyDescent="0.2">
      <c r="A392" s="52" t="s">
        <v>362</v>
      </c>
      <c r="B392" s="52">
        <v>35</v>
      </c>
      <c r="E392" s="52"/>
      <c r="H392" s="52"/>
    </row>
    <row r="393" spans="1:8" x14ac:dyDescent="0.2">
      <c r="A393" s="52" t="s">
        <v>162</v>
      </c>
      <c r="B393" s="52">
        <v>16</v>
      </c>
      <c r="E393" s="52"/>
      <c r="H393" s="52"/>
    </row>
    <row r="394" spans="1:8" x14ac:dyDescent="0.2">
      <c r="A394" s="52" t="s">
        <v>473</v>
      </c>
      <c r="B394" s="52">
        <v>10</v>
      </c>
      <c r="E394" s="52"/>
      <c r="H394" s="52"/>
    </row>
    <row r="395" spans="1:8" x14ac:dyDescent="0.2">
      <c r="A395" s="52" t="s">
        <v>130</v>
      </c>
      <c r="B395" s="52">
        <v>41</v>
      </c>
      <c r="E395" s="52"/>
      <c r="H395" s="52"/>
    </row>
    <row r="396" spans="1:8" x14ac:dyDescent="0.2">
      <c r="A396" s="52" t="s">
        <v>131</v>
      </c>
      <c r="B396" s="52">
        <v>2</v>
      </c>
      <c r="E396" s="52"/>
      <c r="H396" s="52"/>
    </row>
    <row r="397" spans="1:8" x14ac:dyDescent="0.2">
      <c r="A397" s="52" t="s">
        <v>444</v>
      </c>
      <c r="B397" s="52">
        <v>1</v>
      </c>
      <c r="E397" s="52"/>
      <c r="H397" s="52"/>
    </row>
    <row r="398" spans="1:8" x14ac:dyDescent="0.2">
      <c r="A398" s="52" t="s">
        <v>237</v>
      </c>
      <c r="B398" s="52">
        <v>4</v>
      </c>
      <c r="E398" s="52"/>
      <c r="H398" s="52"/>
    </row>
    <row r="399" spans="1:8" x14ac:dyDescent="0.2">
      <c r="A399" s="52" t="s">
        <v>275</v>
      </c>
      <c r="B399" s="52">
        <v>2</v>
      </c>
      <c r="E399" s="52"/>
      <c r="H399" s="52"/>
    </row>
    <row r="400" spans="1:8" x14ac:dyDescent="0.2">
      <c r="A400" s="52" t="s">
        <v>986</v>
      </c>
      <c r="B400" s="52">
        <v>4</v>
      </c>
      <c r="E400" s="52"/>
      <c r="H400" s="54"/>
    </row>
    <row r="401" spans="1:8" x14ac:dyDescent="0.2">
      <c r="A401" s="52" t="s">
        <v>88</v>
      </c>
      <c r="B401" s="52">
        <v>13</v>
      </c>
      <c r="E401" s="52"/>
      <c r="H401" s="52"/>
    </row>
    <row r="402" spans="1:8" x14ac:dyDescent="0.2">
      <c r="A402" s="52" t="s">
        <v>280</v>
      </c>
      <c r="B402" s="52">
        <v>57</v>
      </c>
      <c r="E402" s="52"/>
      <c r="H402" s="52"/>
    </row>
    <row r="403" spans="1:8" x14ac:dyDescent="0.2">
      <c r="A403" s="52" t="s">
        <v>494</v>
      </c>
      <c r="B403" s="52">
        <v>8</v>
      </c>
      <c r="E403" s="52"/>
      <c r="H403" s="52"/>
    </row>
    <row r="404" spans="1:8" x14ac:dyDescent="0.2">
      <c r="A404" s="52" t="s">
        <v>82</v>
      </c>
      <c r="B404" s="52">
        <v>877</v>
      </c>
      <c r="E404" s="52"/>
      <c r="H404" s="52"/>
    </row>
    <row r="405" spans="1:8" x14ac:dyDescent="0.2">
      <c r="A405" s="52" t="s">
        <v>452</v>
      </c>
      <c r="B405" s="52">
        <v>1</v>
      </c>
      <c r="E405" s="52"/>
      <c r="H405" s="52"/>
    </row>
    <row r="406" spans="1:8" x14ac:dyDescent="0.2">
      <c r="A406" s="52" t="s">
        <v>276</v>
      </c>
      <c r="B406" s="52">
        <v>12</v>
      </c>
      <c r="E406" s="52"/>
      <c r="H406" s="54"/>
    </row>
    <row r="407" spans="1:8" x14ac:dyDescent="0.2">
      <c r="A407" s="52" t="s">
        <v>300</v>
      </c>
      <c r="B407" s="52">
        <v>17</v>
      </c>
      <c r="E407" s="52"/>
      <c r="H407" s="52"/>
    </row>
    <row r="408" spans="1:8" x14ac:dyDescent="0.2">
      <c r="A408" s="52" t="s">
        <v>301</v>
      </c>
      <c r="B408" s="52">
        <v>124</v>
      </c>
      <c r="E408" s="52"/>
      <c r="H408" s="52"/>
    </row>
    <row r="409" spans="1:8" x14ac:dyDescent="0.2">
      <c r="A409" s="52" t="s">
        <v>303</v>
      </c>
      <c r="B409" s="52">
        <v>4</v>
      </c>
      <c r="E409" s="52"/>
      <c r="H409" s="52"/>
    </row>
    <row r="410" spans="1:8" x14ac:dyDescent="0.2">
      <c r="A410" s="52" t="s">
        <v>305</v>
      </c>
      <c r="B410" s="52">
        <v>1</v>
      </c>
      <c r="E410" s="52"/>
      <c r="H410" s="54"/>
    </row>
    <row r="411" spans="1:8" x14ac:dyDescent="0.2">
      <c r="A411" s="52" t="s">
        <v>307</v>
      </c>
      <c r="B411" s="52">
        <v>19</v>
      </c>
      <c r="E411" s="52"/>
      <c r="H411" s="52"/>
    </row>
    <row r="412" spans="1:8" x14ac:dyDescent="0.2">
      <c r="A412" s="52" t="s">
        <v>309</v>
      </c>
      <c r="B412" s="52">
        <v>28</v>
      </c>
      <c r="E412" s="52"/>
      <c r="H412" s="52"/>
    </row>
    <row r="413" spans="1:8" x14ac:dyDescent="0.2">
      <c r="A413" s="52" t="s">
        <v>316</v>
      </c>
      <c r="B413" s="52">
        <v>22</v>
      </c>
      <c r="E413" s="52"/>
      <c r="H413" s="52"/>
    </row>
    <row r="414" spans="1:8" x14ac:dyDescent="0.2">
      <c r="A414" s="56" t="s">
        <v>318</v>
      </c>
      <c r="B414" s="52">
        <v>5</v>
      </c>
      <c r="E414" s="52"/>
      <c r="H414" s="56"/>
    </row>
    <row r="415" spans="1:8" x14ac:dyDescent="0.2">
      <c r="A415" s="52" t="s">
        <v>117</v>
      </c>
      <c r="B415" s="52">
        <v>19</v>
      </c>
      <c r="E415" s="52"/>
      <c r="H415" s="52"/>
    </row>
    <row r="416" spans="1:8" x14ac:dyDescent="0.2">
      <c r="A416" s="52" t="s">
        <v>83</v>
      </c>
      <c r="B416" s="52">
        <v>4</v>
      </c>
      <c r="E416" s="52"/>
      <c r="H416" s="52"/>
    </row>
    <row r="417" spans="1:8" x14ac:dyDescent="0.2">
      <c r="A417" s="52" t="s">
        <v>87</v>
      </c>
      <c r="B417" s="52">
        <v>194</v>
      </c>
      <c r="E417" s="52"/>
      <c r="H417" s="52"/>
    </row>
    <row r="418" spans="1:8" x14ac:dyDescent="0.2">
      <c r="A418" s="52" t="s">
        <v>377</v>
      </c>
      <c r="B418" s="52">
        <v>2</v>
      </c>
      <c r="E418" s="52"/>
      <c r="H418" s="52"/>
    </row>
    <row r="419" spans="1:8" x14ac:dyDescent="0.2">
      <c r="A419" s="52" t="s">
        <v>89</v>
      </c>
      <c r="B419" s="52">
        <v>181</v>
      </c>
      <c r="E419" s="52"/>
      <c r="H419" s="52"/>
    </row>
    <row r="420" spans="1:8" x14ac:dyDescent="0.2">
      <c r="A420" s="52" t="s">
        <v>474</v>
      </c>
      <c r="B420" s="52">
        <v>1</v>
      </c>
      <c r="E420" s="52"/>
      <c r="H420" s="52"/>
    </row>
    <row r="421" spans="1:8" x14ac:dyDescent="0.2">
      <c r="A421" s="52" t="s">
        <v>136</v>
      </c>
      <c r="B421" s="52">
        <v>1</v>
      </c>
      <c r="E421" s="52"/>
      <c r="H421" s="52"/>
    </row>
    <row r="422" spans="1:8" x14ac:dyDescent="0.2">
      <c r="A422" s="52" t="s">
        <v>308</v>
      </c>
      <c r="B422" s="52">
        <v>23</v>
      </c>
      <c r="E422" s="52"/>
      <c r="H422" s="52"/>
    </row>
    <row r="423" spans="1:8" x14ac:dyDescent="0.2">
      <c r="A423" s="52" t="s">
        <v>66</v>
      </c>
      <c r="B423" s="52">
        <v>52</v>
      </c>
      <c r="E423" s="52"/>
      <c r="H423" s="52"/>
    </row>
    <row r="424" spans="1:8" x14ac:dyDescent="0.2">
      <c r="A424" s="52" t="s">
        <v>67</v>
      </c>
      <c r="B424" s="52">
        <v>59</v>
      </c>
      <c r="E424" s="52"/>
      <c r="H424" s="52"/>
    </row>
    <row r="425" spans="1:8" x14ac:dyDescent="0.2">
      <c r="A425" s="52" t="s">
        <v>120</v>
      </c>
      <c r="B425" s="52">
        <v>1</v>
      </c>
      <c r="E425" s="52"/>
      <c r="H425" s="52"/>
    </row>
    <row r="426" spans="1:8" x14ac:dyDescent="0.2">
      <c r="A426" s="52" t="s">
        <v>416</v>
      </c>
      <c r="B426" s="52">
        <v>10</v>
      </c>
      <c r="E426" s="52"/>
      <c r="H426" s="52"/>
    </row>
    <row r="427" spans="1:8" x14ac:dyDescent="0.2">
      <c r="A427" s="52" t="s">
        <v>37</v>
      </c>
      <c r="B427" s="52">
        <v>4</v>
      </c>
      <c r="E427" s="52"/>
      <c r="H427" s="52"/>
    </row>
    <row r="428" spans="1:8" x14ac:dyDescent="0.2">
      <c r="A428" s="52" t="s">
        <v>367</v>
      </c>
      <c r="B428" s="52">
        <v>4</v>
      </c>
      <c r="E428" s="52"/>
      <c r="H428" s="52"/>
    </row>
    <row r="429" spans="1:8" x14ac:dyDescent="0.2">
      <c r="A429" s="52" t="s">
        <v>369</v>
      </c>
      <c r="B429" s="52">
        <v>14</v>
      </c>
      <c r="E429" s="52"/>
      <c r="H429" s="52"/>
    </row>
    <row r="430" spans="1:8" x14ac:dyDescent="0.2">
      <c r="A430" s="52" t="s">
        <v>143</v>
      </c>
      <c r="B430" s="52">
        <v>157</v>
      </c>
      <c r="E430" s="52"/>
      <c r="H430" s="52"/>
    </row>
    <row r="431" spans="1:8" x14ac:dyDescent="0.2">
      <c r="A431" s="52" t="s">
        <v>147</v>
      </c>
      <c r="B431" s="52">
        <v>27</v>
      </c>
      <c r="E431" s="52"/>
      <c r="H431" s="52"/>
    </row>
    <row r="432" spans="1:8" x14ac:dyDescent="0.2">
      <c r="A432" s="52" t="s">
        <v>150</v>
      </c>
      <c r="B432" s="52">
        <v>7</v>
      </c>
      <c r="E432" s="52"/>
      <c r="H432" s="54"/>
    </row>
    <row r="433" spans="1:8" x14ac:dyDescent="0.2">
      <c r="A433" s="52" t="s">
        <v>146</v>
      </c>
      <c r="B433" s="52">
        <v>2</v>
      </c>
      <c r="E433" s="52"/>
      <c r="H433" s="52"/>
    </row>
    <row r="434" spans="1:8" x14ac:dyDescent="0.2">
      <c r="A434" s="52" t="s">
        <v>148</v>
      </c>
      <c r="B434" s="52">
        <v>57</v>
      </c>
      <c r="E434" s="52"/>
      <c r="H434" s="52"/>
    </row>
    <row r="435" spans="1:8" x14ac:dyDescent="0.2">
      <c r="A435" s="52" t="s">
        <v>33</v>
      </c>
      <c r="B435" s="52">
        <v>451</v>
      </c>
      <c r="E435" s="52"/>
      <c r="H435" s="52"/>
    </row>
    <row r="436" spans="1:8" x14ac:dyDescent="0.2">
      <c r="A436" s="52" t="s">
        <v>1113</v>
      </c>
      <c r="B436" s="52">
        <v>1</v>
      </c>
      <c r="E436" s="52"/>
      <c r="H436" s="52"/>
    </row>
    <row r="437" spans="1:8" x14ac:dyDescent="0.2">
      <c r="A437" s="52" t="s">
        <v>35</v>
      </c>
      <c r="B437" s="52">
        <v>3</v>
      </c>
      <c r="E437" s="52"/>
      <c r="H437" s="52"/>
    </row>
    <row r="438" spans="1:8" x14ac:dyDescent="0.2">
      <c r="A438" s="52" t="s">
        <v>406</v>
      </c>
      <c r="B438" s="52">
        <v>4</v>
      </c>
      <c r="E438" s="52"/>
      <c r="H438" s="52"/>
    </row>
    <row r="439" spans="1:8" x14ac:dyDescent="0.2">
      <c r="A439" s="52" t="s">
        <v>274</v>
      </c>
      <c r="B439" s="52">
        <v>8</v>
      </c>
      <c r="E439" s="52"/>
      <c r="H439" s="52"/>
    </row>
    <row r="440" spans="1:8" x14ac:dyDescent="0.2">
      <c r="A440" s="52" t="s">
        <v>436</v>
      </c>
      <c r="B440" s="52">
        <v>2</v>
      </c>
      <c r="E440" s="52"/>
      <c r="H440" s="54"/>
    </row>
    <row r="441" spans="1:8" x14ac:dyDescent="0.2">
      <c r="A441" s="52" t="s">
        <v>438</v>
      </c>
      <c r="B441" s="52">
        <v>2</v>
      </c>
      <c r="E441" s="52"/>
      <c r="H441" s="52"/>
    </row>
    <row r="442" spans="1:8" x14ac:dyDescent="0.2">
      <c r="A442" s="52" t="s">
        <v>439</v>
      </c>
      <c r="B442" s="52">
        <v>2</v>
      </c>
      <c r="E442" s="52"/>
      <c r="H442" s="52"/>
    </row>
    <row r="443" spans="1:8" x14ac:dyDescent="0.2">
      <c r="A443" s="52" t="s">
        <v>437</v>
      </c>
      <c r="B443" s="52">
        <v>38</v>
      </c>
      <c r="E443" s="52"/>
      <c r="H443" s="52"/>
    </row>
    <row r="444" spans="1:8" x14ac:dyDescent="0.2">
      <c r="A444" s="52" t="s">
        <v>331</v>
      </c>
      <c r="B444" s="52">
        <v>38</v>
      </c>
      <c r="E444" s="52"/>
      <c r="H444" s="52"/>
    </row>
    <row r="445" spans="1:8" x14ac:dyDescent="0.2">
      <c r="A445" s="52" t="s">
        <v>332</v>
      </c>
      <c r="B445" s="52">
        <v>1</v>
      </c>
      <c r="E445" s="52"/>
      <c r="H445" s="52"/>
    </row>
    <row r="446" spans="1:8" x14ac:dyDescent="0.2">
      <c r="A446" s="52" t="s">
        <v>327</v>
      </c>
      <c r="B446" s="52">
        <v>12</v>
      </c>
      <c r="E446" s="52"/>
      <c r="H446" s="52"/>
    </row>
    <row r="447" spans="1:8" x14ac:dyDescent="0.2">
      <c r="A447" s="52" t="s">
        <v>336</v>
      </c>
      <c r="B447" s="52">
        <v>2</v>
      </c>
      <c r="E447" s="52"/>
      <c r="H447" s="52"/>
    </row>
    <row r="448" spans="1:8" x14ac:dyDescent="0.2">
      <c r="A448" s="52" t="s">
        <v>333</v>
      </c>
      <c r="B448" s="52">
        <v>44</v>
      </c>
      <c r="E448" s="52"/>
      <c r="H448" s="52"/>
    </row>
    <row r="449" spans="1:8" x14ac:dyDescent="0.2">
      <c r="A449" s="52" t="s">
        <v>335</v>
      </c>
      <c r="B449" s="52">
        <v>23</v>
      </c>
      <c r="E449" s="52"/>
      <c r="H449" s="52"/>
    </row>
    <row r="450" spans="1:8" x14ac:dyDescent="0.2">
      <c r="A450" s="52" t="s">
        <v>810</v>
      </c>
      <c r="B450" s="52">
        <v>1</v>
      </c>
      <c r="E450" s="52"/>
      <c r="H450" s="54"/>
    </row>
    <row r="451" spans="1:8" x14ac:dyDescent="0.2">
      <c r="A451" s="52" t="s">
        <v>337</v>
      </c>
      <c r="B451" s="52">
        <v>7</v>
      </c>
      <c r="E451" s="52"/>
      <c r="H451" s="52"/>
    </row>
    <row r="452" spans="1:8" x14ac:dyDescent="0.2">
      <c r="A452" s="52" t="s">
        <v>334</v>
      </c>
      <c r="B452" s="52">
        <v>18</v>
      </c>
      <c r="E452" s="52"/>
      <c r="H452" s="52"/>
    </row>
    <row r="453" spans="1:8" x14ac:dyDescent="0.2">
      <c r="A453" s="52" t="s">
        <v>264</v>
      </c>
      <c r="B453" s="52">
        <v>15</v>
      </c>
      <c r="E453" s="52"/>
      <c r="H453" s="52"/>
    </row>
    <row r="454" spans="1:8" x14ac:dyDescent="0.2">
      <c r="A454" s="52" t="s">
        <v>266</v>
      </c>
      <c r="B454" s="52">
        <v>10</v>
      </c>
      <c r="E454" s="52"/>
      <c r="H454" s="52"/>
    </row>
    <row r="455" spans="1:8" x14ac:dyDescent="0.2">
      <c r="A455" s="52" t="s">
        <v>265</v>
      </c>
      <c r="B455" s="52">
        <v>5</v>
      </c>
      <c r="E455" s="52"/>
      <c r="H455" s="54"/>
    </row>
    <row r="456" spans="1:8" x14ac:dyDescent="0.2">
      <c r="A456" s="52" t="s">
        <v>221</v>
      </c>
      <c r="B456" s="52">
        <v>704</v>
      </c>
      <c r="E456" s="52"/>
      <c r="H456" s="52"/>
    </row>
    <row r="457" spans="1:8" x14ac:dyDescent="0.2">
      <c r="A457" s="52" t="s">
        <v>886</v>
      </c>
      <c r="B457" s="52">
        <v>1</v>
      </c>
      <c r="E457" s="52"/>
      <c r="H457" s="52"/>
    </row>
    <row r="458" spans="1:8" x14ac:dyDescent="0.2">
      <c r="A458" s="52" t="s">
        <v>223</v>
      </c>
      <c r="B458" s="52">
        <v>1</v>
      </c>
      <c r="E458" s="52"/>
      <c r="H458" s="52"/>
    </row>
    <row r="459" spans="1:8" x14ac:dyDescent="0.2">
      <c r="A459" s="52" t="s">
        <v>994</v>
      </c>
      <c r="B459" s="52">
        <v>1</v>
      </c>
      <c r="E459" s="52"/>
      <c r="H459" s="54"/>
    </row>
    <row r="460" spans="1:8" x14ac:dyDescent="0.2">
      <c r="A460" s="52" t="s">
        <v>283</v>
      </c>
      <c r="B460" s="52">
        <v>7</v>
      </c>
      <c r="E460" s="52"/>
      <c r="H460" s="52"/>
    </row>
    <row r="461" spans="1:8" x14ac:dyDescent="0.2">
      <c r="A461" s="52" t="s">
        <v>284</v>
      </c>
      <c r="B461" s="52">
        <v>15</v>
      </c>
      <c r="E461" s="52"/>
      <c r="H461" s="52"/>
    </row>
    <row r="462" spans="1:8" x14ac:dyDescent="0.2">
      <c r="A462" s="52" t="s">
        <v>224</v>
      </c>
      <c r="B462" s="52">
        <v>93</v>
      </c>
      <c r="E462" s="52"/>
      <c r="H462" s="52"/>
    </row>
    <row r="463" spans="1:8" x14ac:dyDescent="0.2">
      <c r="A463" s="52" t="s">
        <v>227</v>
      </c>
      <c r="B463" s="52">
        <v>15</v>
      </c>
      <c r="E463" s="52"/>
      <c r="H463" s="52"/>
    </row>
    <row r="464" spans="1:8" x14ac:dyDescent="0.2">
      <c r="A464" s="52" t="s">
        <v>225</v>
      </c>
      <c r="B464" s="52">
        <v>4</v>
      </c>
      <c r="E464" s="52"/>
      <c r="H464" s="52"/>
    </row>
    <row r="465" spans="1:8" x14ac:dyDescent="0.2">
      <c r="A465" s="52" t="s">
        <v>226</v>
      </c>
      <c r="B465" s="52">
        <v>9</v>
      </c>
      <c r="E465" s="52"/>
      <c r="H465" s="52"/>
    </row>
    <row r="466" spans="1:8" x14ac:dyDescent="0.2">
      <c r="A466" s="52" t="s">
        <v>996</v>
      </c>
      <c r="B466" s="52">
        <v>1</v>
      </c>
      <c r="E466" s="52"/>
      <c r="H466" s="52"/>
    </row>
    <row r="467" spans="1:8" x14ac:dyDescent="0.2">
      <c r="A467" s="52" t="s">
        <v>285</v>
      </c>
      <c r="B467" s="52">
        <v>3</v>
      </c>
      <c r="E467" s="52"/>
      <c r="H467" s="52"/>
    </row>
    <row r="468" spans="1:8" x14ac:dyDescent="0.2">
      <c r="A468" s="52" t="s">
        <v>125</v>
      </c>
      <c r="B468" s="52">
        <v>1</v>
      </c>
      <c r="E468" s="52"/>
      <c r="H468" s="52"/>
    </row>
    <row r="469" spans="1:8" x14ac:dyDescent="0.2">
      <c r="A469" s="52" t="s">
        <v>127</v>
      </c>
      <c r="B469" s="52">
        <v>1</v>
      </c>
      <c r="E469" s="52"/>
      <c r="H469" s="52"/>
    </row>
    <row r="470" spans="1:8" x14ac:dyDescent="0.2">
      <c r="A470" s="52" t="s">
        <v>267</v>
      </c>
      <c r="B470" s="52">
        <v>76</v>
      </c>
      <c r="E470" s="52"/>
      <c r="H470" s="56"/>
    </row>
    <row r="471" spans="1:8" x14ac:dyDescent="0.2">
      <c r="A471" s="52" t="s">
        <v>378</v>
      </c>
      <c r="B471" s="52">
        <v>4</v>
      </c>
      <c r="E471" s="52"/>
      <c r="H471" s="56"/>
    </row>
    <row r="472" spans="1:8" x14ac:dyDescent="0.2">
      <c r="A472" s="52" t="s">
        <v>269</v>
      </c>
      <c r="B472" s="52">
        <v>417</v>
      </c>
      <c r="E472" s="52"/>
      <c r="H472" s="52"/>
    </row>
    <row r="473" spans="1:8" x14ac:dyDescent="0.2">
      <c r="A473" s="52" t="s">
        <v>270</v>
      </c>
      <c r="B473" s="52">
        <v>188</v>
      </c>
      <c r="E473" s="52"/>
      <c r="H473" s="52"/>
    </row>
    <row r="474" spans="1:8" x14ac:dyDescent="0.2">
      <c r="A474" s="52" t="s">
        <v>272</v>
      </c>
      <c r="B474" s="52">
        <v>128</v>
      </c>
      <c r="E474" s="52"/>
      <c r="H474" s="52"/>
    </row>
    <row r="475" spans="1:8" x14ac:dyDescent="0.2">
      <c r="A475" s="52" t="s">
        <v>271</v>
      </c>
      <c r="B475" s="52">
        <v>1</v>
      </c>
      <c r="E475" s="52"/>
      <c r="H475" s="52"/>
    </row>
    <row r="476" spans="1:8" x14ac:dyDescent="0.2">
      <c r="A476" s="52" t="s">
        <v>95</v>
      </c>
      <c r="B476" s="52">
        <v>10</v>
      </c>
      <c r="E476" s="52"/>
      <c r="H476" s="52"/>
    </row>
    <row r="477" spans="1:8" x14ac:dyDescent="0.2">
      <c r="A477" s="52" t="s">
        <v>475</v>
      </c>
      <c r="B477" s="52">
        <v>1</v>
      </c>
      <c r="E477" s="52"/>
      <c r="H477" s="52"/>
    </row>
    <row r="478" spans="1:8" x14ac:dyDescent="0.2">
      <c r="A478" s="52" t="s">
        <v>268</v>
      </c>
      <c r="B478" s="52">
        <v>3</v>
      </c>
      <c r="E478" s="52"/>
      <c r="H478" s="52"/>
    </row>
    <row r="479" spans="1:8" x14ac:dyDescent="0.2">
      <c r="A479" s="52" t="s">
        <v>990</v>
      </c>
      <c r="B479" s="52">
        <v>1</v>
      </c>
      <c r="E479" s="52"/>
      <c r="H479" s="52"/>
    </row>
    <row r="480" spans="1:8" x14ac:dyDescent="0.2">
      <c r="A480" s="52" t="s">
        <v>258</v>
      </c>
      <c r="B480" s="52">
        <v>15</v>
      </c>
      <c r="E480" s="52"/>
      <c r="H480" s="52"/>
    </row>
    <row r="481" spans="1:8" x14ac:dyDescent="0.2">
      <c r="A481" s="52" t="s">
        <v>776</v>
      </c>
      <c r="B481" s="52">
        <v>1</v>
      </c>
      <c r="E481" s="52"/>
      <c r="H481" s="54"/>
    </row>
    <row r="482" spans="1:8" x14ac:dyDescent="0.2">
      <c r="A482" s="52"/>
      <c r="B482" s="52"/>
      <c r="E482" s="52"/>
      <c r="H482" s="52"/>
    </row>
    <row r="483" spans="1:8" x14ac:dyDescent="0.2">
      <c r="A483" s="52"/>
      <c r="B483" s="52"/>
      <c r="D483" s="58"/>
      <c r="E483" s="52"/>
      <c r="H483" s="55"/>
    </row>
    <row r="484" spans="1:8" x14ac:dyDescent="0.2">
      <c r="A484" s="52"/>
      <c r="B484" s="52"/>
      <c r="D484" s="58"/>
      <c r="E484" s="52"/>
      <c r="H484" s="55"/>
    </row>
    <row r="485" spans="1:8" x14ac:dyDescent="0.2">
      <c r="A485" s="52"/>
      <c r="B485" s="52"/>
      <c r="E485" s="52"/>
      <c r="H485" s="54"/>
    </row>
    <row r="486" spans="1:8" x14ac:dyDescent="0.2">
      <c r="A486" s="52"/>
      <c r="B486" s="52"/>
      <c r="E486" s="52"/>
      <c r="H486" s="52"/>
    </row>
    <row r="487" spans="1:8" x14ac:dyDescent="0.2">
      <c r="A487" s="52"/>
      <c r="B487" s="52"/>
      <c r="E487" s="52"/>
      <c r="H487" s="52"/>
    </row>
    <row r="488" spans="1:8" x14ac:dyDescent="0.2">
      <c r="A488" s="52"/>
      <c r="B488" s="52"/>
      <c r="E488" s="52"/>
      <c r="H488" s="52"/>
    </row>
    <row r="489" spans="1:8" x14ac:dyDescent="0.2">
      <c r="A489" s="52"/>
      <c r="B489" s="52"/>
      <c r="E489" s="52"/>
      <c r="H489" s="52"/>
    </row>
    <row r="490" spans="1:8" x14ac:dyDescent="0.2">
      <c r="A490" s="52"/>
      <c r="B490" s="52"/>
      <c r="E490" s="52"/>
      <c r="H490" s="54"/>
    </row>
    <row r="491" spans="1:8" x14ac:dyDescent="0.2">
      <c r="A491" s="52"/>
      <c r="B491" s="52"/>
      <c r="E491" s="52"/>
      <c r="H491" s="52"/>
    </row>
    <row r="492" spans="1:8" x14ac:dyDescent="0.2">
      <c r="A492" s="52"/>
      <c r="B492" s="52"/>
      <c r="E492" s="52"/>
      <c r="H492" s="52"/>
    </row>
    <row r="493" spans="1:8" x14ac:dyDescent="0.2">
      <c r="A493" s="52"/>
      <c r="B493" s="52"/>
      <c r="E493" s="52"/>
      <c r="H493" s="52"/>
    </row>
    <row r="494" spans="1:8" x14ac:dyDescent="0.2">
      <c r="A494" s="52"/>
      <c r="B494" s="52"/>
      <c r="E494" s="52"/>
      <c r="H494" s="52"/>
    </row>
    <row r="495" spans="1:8" x14ac:dyDescent="0.2">
      <c r="A495" s="52"/>
      <c r="B495" s="52"/>
      <c r="E495" s="52"/>
      <c r="H495" s="52"/>
    </row>
    <row r="496" spans="1:8" x14ac:dyDescent="0.2">
      <c r="A496" s="52"/>
      <c r="B496" s="52"/>
      <c r="E496" s="52"/>
      <c r="H496" s="52"/>
    </row>
    <row r="497" spans="1:8" x14ac:dyDescent="0.2">
      <c r="A497" s="52"/>
      <c r="B497" s="52"/>
      <c r="E497" s="52"/>
      <c r="H497" s="52"/>
    </row>
    <row r="498" spans="1:8" x14ac:dyDescent="0.2">
      <c r="A498" s="52"/>
      <c r="B498" s="52"/>
      <c r="E498" s="52"/>
      <c r="H498" s="52"/>
    </row>
    <row r="499" spans="1:8" x14ac:dyDescent="0.2">
      <c r="A499" s="52"/>
      <c r="B499" s="52"/>
      <c r="E499" s="52"/>
      <c r="H499" s="52"/>
    </row>
    <row r="500" spans="1:8" x14ac:dyDescent="0.2">
      <c r="A500" s="52"/>
      <c r="B500" s="52"/>
      <c r="E500" s="52"/>
      <c r="H500" s="52"/>
    </row>
    <row r="501" spans="1:8" x14ac:dyDescent="0.2">
      <c r="A501" s="52"/>
      <c r="B501" s="52"/>
      <c r="E501" s="52"/>
      <c r="H501" s="52"/>
    </row>
    <row r="502" spans="1:8" x14ac:dyDescent="0.2">
      <c r="A502" s="52"/>
      <c r="B502" s="52"/>
      <c r="E502" s="52"/>
      <c r="H502" s="52"/>
    </row>
    <row r="503" spans="1:8" x14ac:dyDescent="0.2">
      <c r="A503" s="52"/>
      <c r="B503" s="52"/>
      <c r="E503" s="52"/>
      <c r="H503" s="52"/>
    </row>
    <row r="504" spans="1:8" x14ac:dyDescent="0.2">
      <c r="A504" s="52"/>
      <c r="B504" s="52"/>
      <c r="E504" s="52"/>
      <c r="H504" s="52"/>
    </row>
    <row r="505" spans="1:8" x14ac:dyDescent="0.2">
      <c r="A505" s="52"/>
      <c r="B505" s="52"/>
      <c r="E505" s="52"/>
      <c r="H505" s="52"/>
    </row>
    <row r="506" spans="1:8" x14ac:dyDescent="0.2">
      <c r="A506" s="52"/>
      <c r="B506" s="52"/>
      <c r="E506" s="52"/>
      <c r="H506" s="52"/>
    </row>
    <row r="507" spans="1:8" x14ac:dyDescent="0.2">
      <c r="A507" s="52"/>
      <c r="B507" s="52"/>
      <c r="E507" s="52"/>
      <c r="H507" s="52"/>
    </row>
    <row r="508" spans="1:8" x14ac:dyDescent="0.2">
      <c r="A508" s="52"/>
      <c r="B508" s="52"/>
      <c r="E508" s="52"/>
      <c r="H508" s="52"/>
    </row>
    <row r="509" spans="1:8" x14ac:dyDescent="0.2">
      <c r="A509" s="52"/>
      <c r="B509" s="52"/>
      <c r="E509" s="52"/>
      <c r="H509" s="52"/>
    </row>
    <row r="510" spans="1:8" x14ac:dyDescent="0.2">
      <c r="A510" s="52"/>
      <c r="B510" s="52"/>
      <c r="E510" s="52"/>
      <c r="H510" s="52"/>
    </row>
    <row r="511" spans="1:8" x14ac:dyDescent="0.2">
      <c r="A511" s="52"/>
      <c r="B511" s="52"/>
      <c r="E511" s="52"/>
      <c r="H511" s="52"/>
    </row>
    <row r="512" spans="1:8" x14ac:dyDescent="0.2">
      <c r="A512" s="52"/>
      <c r="B512" s="52"/>
      <c r="E512" s="52"/>
      <c r="H512" s="54"/>
    </row>
    <row r="513" spans="1:8" x14ac:dyDescent="0.2">
      <c r="A513" s="52"/>
      <c r="B513" s="52"/>
      <c r="E513" s="52"/>
      <c r="H513" s="52"/>
    </row>
    <row r="514" spans="1:8" x14ac:dyDescent="0.2">
      <c r="A514" s="52"/>
      <c r="B514" s="52"/>
      <c r="E514" s="52"/>
      <c r="H514" s="52"/>
    </row>
    <row r="515" spans="1:8" x14ac:dyDescent="0.2">
      <c r="A515" s="52"/>
      <c r="B515" s="52"/>
      <c r="E515" s="52"/>
      <c r="H515" s="52"/>
    </row>
    <row r="516" spans="1:8" x14ac:dyDescent="0.2">
      <c r="A516" s="52"/>
      <c r="B516" s="52"/>
      <c r="E516" s="52"/>
      <c r="H516" s="52"/>
    </row>
    <row r="517" spans="1:8" x14ac:dyDescent="0.2">
      <c r="A517" s="52"/>
      <c r="B517" s="52"/>
      <c r="E517" s="52"/>
      <c r="H517" s="52"/>
    </row>
    <row r="518" spans="1:8" x14ac:dyDescent="0.2">
      <c r="A518" s="52"/>
      <c r="B518" s="52"/>
      <c r="E518" s="52"/>
      <c r="H518" s="52"/>
    </row>
    <row r="519" spans="1:8" x14ac:dyDescent="0.2">
      <c r="A519" s="52"/>
      <c r="B519" s="52"/>
      <c r="E519" s="52"/>
      <c r="H519" s="52"/>
    </row>
    <row r="520" spans="1:8" x14ac:dyDescent="0.2">
      <c r="A520" s="52"/>
      <c r="B520" s="52"/>
      <c r="E520" s="52"/>
      <c r="H520" s="52"/>
    </row>
    <row r="521" spans="1:8" x14ac:dyDescent="0.2">
      <c r="A521" s="52"/>
      <c r="B521" s="52"/>
      <c r="E521" s="52"/>
      <c r="H521" s="52"/>
    </row>
    <row r="522" spans="1:8" x14ac:dyDescent="0.2">
      <c r="A522" s="52"/>
      <c r="B522" s="52"/>
      <c r="E522" s="52"/>
      <c r="H522" s="52"/>
    </row>
    <row r="523" spans="1:8" x14ac:dyDescent="0.2">
      <c r="A523" s="52"/>
      <c r="B523" s="52"/>
      <c r="E523" s="52"/>
      <c r="H523" s="52"/>
    </row>
    <row r="524" spans="1:8" x14ac:dyDescent="0.2">
      <c r="A524" s="52"/>
      <c r="B524" s="52"/>
      <c r="E524" s="52"/>
      <c r="H524" s="52"/>
    </row>
    <row r="525" spans="1:8" x14ac:dyDescent="0.2">
      <c r="A525" s="52"/>
      <c r="B525" s="52"/>
      <c r="E525" s="52"/>
      <c r="H525" s="52"/>
    </row>
    <row r="526" spans="1:8" x14ac:dyDescent="0.2">
      <c r="A526" s="52"/>
      <c r="B526" s="52"/>
      <c r="E526" s="52"/>
      <c r="H526" s="52"/>
    </row>
    <row r="527" spans="1:8" x14ac:dyDescent="0.2">
      <c r="A527" s="52"/>
      <c r="B527" s="52"/>
      <c r="E527" s="52"/>
      <c r="H527" s="52"/>
    </row>
    <row r="528" spans="1:8" x14ac:dyDescent="0.2">
      <c r="A528" s="52"/>
      <c r="B528" s="52"/>
      <c r="E528" s="52"/>
      <c r="H528" s="52"/>
    </row>
    <row r="529" spans="1:8" x14ac:dyDescent="0.2">
      <c r="A529" s="52"/>
      <c r="B529" s="52"/>
      <c r="E529" s="52"/>
      <c r="H529" s="54"/>
    </row>
    <row r="530" spans="1:8" x14ac:dyDescent="0.2">
      <c r="A530" s="52"/>
      <c r="B530" s="52"/>
      <c r="E530" s="52"/>
      <c r="H530" s="54"/>
    </row>
    <row r="531" spans="1:8" x14ac:dyDescent="0.2">
      <c r="A531" s="52"/>
      <c r="B531" s="52"/>
      <c r="E531" s="52"/>
      <c r="H531" s="52"/>
    </row>
    <row r="532" spans="1:8" x14ac:dyDescent="0.2">
      <c r="A532" s="52"/>
      <c r="B532" s="52"/>
      <c r="E532" s="52"/>
      <c r="H532" s="54"/>
    </row>
    <row r="533" spans="1:8" x14ac:dyDescent="0.2">
      <c r="A533" s="52"/>
      <c r="B533" s="52"/>
      <c r="E533" s="52"/>
      <c r="H533" s="54"/>
    </row>
    <row r="534" spans="1:8" x14ac:dyDescent="0.2">
      <c r="A534" s="52"/>
      <c r="B534" s="52"/>
      <c r="E534" s="52"/>
      <c r="H534" s="54"/>
    </row>
    <row r="535" spans="1:8" x14ac:dyDescent="0.2">
      <c r="A535" s="52"/>
      <c r="B535" s="52"/>
      <c r="E535" s="52"/>
      <c r="H535" s="54"/>
    </row>
    <row r="536" spans="1:8" x14ac:dyDescent="0.2">
      <c r="A536" s="52"/>
      <c r="B536" s="52"/>
      <c r="E536" s="52"/>
      <c r="H536" s="54"/>
    </row>
    <row r="537" spans="1:8" x14ac:dyDescent="0.2">
      <c r="A537" s="52"/>
      <c r="B537" s="52"/>
      <c r="E537" s="52"/>
      <c r="H537" s="54"/>
    </row>
    <row r="538" spans="1:8" x14ac:dyDescent="0.2">
      <c r="A538" s="52"/>
      <c r="B538" s="52"/>
      <c r="E538" s="52"/>
      <c r="H538" s="54"/>
    </row>
    <row r="539" spans="1:8" x14ac:dyDescent="0.2">
      <c r="A539" s="52"/>
      <c r="B539" s="52"/>
      <c r="E539" s="52"/>
      <c r="H539" s="54"/>
    </row>
    <row r="540" spans="1:8" x14ac:dyDescent="0.2">
      <c r="A540" s="52"/>
      <c r="B540" s="52"/>
      <c r="E540" s="52"/>
      <c r="H540" s="52"/>
    </row>
    <row r="541" spans="1:8" x14ac:dyDescent="0.2">
      <c r="A541" s="52"/>
      <c r="B541" s="52"/>
      <c r="E541" s="52"/>
      <c r="H541" s="54"/>
    </row>
    <row r="542" spans="1:8" x14ac:dyDescent="0.2">
      <c r="A542" s="52"/>
      <c r="B542" s="52"/>
      <c r="E542" s="52"/>
      <c r="H542" s="52"/>
    </row>
    <row r="543" spans="1:8" x14ac:dyDescent="0.2">
      <c r="A543" s="52"/>
      <c r="B543" s="52"/>
      <c r="E543" s="52"/>
      <c r="H543" s="52"/>
    </row>
    <row r="544" spans="1:8" x14ac:dyDescent="0.2">
      <c r="A544" s="52"/>
      <c r="B544" s="52"/>
      <c r="E544" s="52"/>
      <c r="H544" s="52"/>
    </row>
    <row r="545" spans="1:8" x14ac:dyDescent="0.2">
      <c r="A545" s="52"/>
      <c r="B545" s="52"/>
      <c r="E545" s="52"/>
      <c r="H545" s="52"/>
    </row>
    <row r="546" spans="1:8" x14ac:dyDescent="0.2">
      <c r="A546" s="52"/>
      <c r="B546" s="52"/>
      <c r="E546" s="52"/>
      <c r="H546" s="52"/>
    </row>
    <row r="547" spans="1:8" x14ac:dyDescent="0.2">
      <c r="A547" s="52"/>
      <c r="B547" s="52"/>
      <c r="E547" s="52"/>
      <c r="H547" s="52"/>
    </row>
    <row r="548" spans="1:8" x14ac:dyDescent="0.2">
      <c r="A548" s="52"/>
      <c r="B548" s="52"/>
      <c r="E548" s="52"/>
      <c r="H548" s="52"/>
    </row>
    <row r="549" spans="1:8" x14ac:dyDescent="0.2">
      <c r="A549" s="52"/>
      <c r="B549" s="52"/>
      <c r="E549" s="52"/>
      <c r="H549" s="52"/>
    </row>
    <row r="550" spans="1:8" x14ac:dyDescent="0.2">
      <c r="A550" s="52"/>
      <c r="B550" s="52"/>
      <c r="E550" s="52"/>
      <c r="H550" s="52"/>
    </row>
    <row r="551" spans="1:8" x14ac:dyDescent="0.2">
      <c r="A551" s="52"/>
      <c r="B551" s="52"/>
      <c r="E551" s="52"/>
      <c r="H551" s="52"/>
    </row>
    <row r="552" spans="1:8" x14ac:dyDescent="0.2">
      <c r="A552" s="52"/>
      <c r="B552" s="52"/>
      <c r="E552" s="52"/>
      <c r="H552" s="54"/>
    </row>
    <row r="553" spans="1:8" x14ac:dyDescent="0.2">
      <c r="A553" s="52"/>
      <c r="B553" s="52"/>
      <c r="E553" s="52"/>
      <c r="H553" s="52"/>
    </row>
    <row r="554" spans="1:8" x14ac:dyDescent="0.2">
      <c r="A554" s="52"/>
      <c r="B554" s="52"/>
      <c r="E554" s="52"/>
      <c r="H554" s="52"/>
    </row>
    <row r="555" spans="1:8" x14ac:dyDescent="0.2">
      <c r="A555" s="52"/>
      <c r="B555" s="52"/>
      <c r="E555" s="52"/>
      <c r="H555" s="52"/>
    </row>
    <row r="556" spans="1:8" x14ac:dyDescent="0.2">
      <c r="A556" s="52"/>
      <c r="B556" s="52"/>
      <c r="E556" s="52"/>
      <c r="H556" s="52"/>
    </row>
    <row r="557" spans="1:8" x14ac:dyDescent="0.2">
      <c r="A557" s="52"/>
      <c r="B557" s="52"/>
      <c r="E557" s="52"/>
      <c r="H557" s="52"/>
    </row>
    <row r="558" spans="1:8" x14ac:dyDescent="0.2">
      <c r="A558" s="52"/>
      <c r="B558" s="52"/>
      <c r="E558" s="52"/>
      <c r="H558" s="52"/>
    </row>
    <row r="559" spans="1:8" x14ac:dyDescent="0.2">
      <c r="A559" s="52"/>
      <c r="B559" s="52"/>
      <c r="E559" s="52"/>
      <c r="H559" s="52"/>
    </row>
    <row r="560" spans="1:8" x14ac:dyDescent="0.2">
      <c r="A560" s="52"/>
      <c r="B560" s="52"/>
      <c r="E560" s="52"/>
      <c r="H560" s="52"/>
    </row>
    <row r="561" spans="1:8" x14ac:dyDescent="0.2">
      <c r="A561" s="52"/>
      <c r="B561" s="52"/>
      <c r="E561" s="52"/>
      <c r="H561" s="52"/>
    </row>
    <row r="562" spans="1:8" x14ac:dyDescent="0.2">
      <c r="A562" s="52"/>
      <c r="B562" s="52"/>
      <c r="E562" s="52"/>
      <c r="H562" s="54"/>
    </row>
    <row r="563" spans="1:8" x14ac:dyDescent="0.2">
      <c r="A563" s="52"/>
      <c r="B563" s="52"/>
      <c r="E563" s="52"/>
      <c r="H563" s="52"/>
    </row>
    <row r="564" spans="1:8" x14ac:dyDescent="0.2">
      <c r="A564" s="52"/>
      <c r="B564" s="52"/>
      <c r="E564" s="52"/>
      <c r="H564" s="54"/>
    </row>
    <row r="565" spans="1:8" x14ac:dyDescent="0.2">
      <c r="A565" s="52"/>
      <c r="B565" s="52"/>
      <c r="E565" s="52"/>
      <c r="H565" s="52"/>
    </row>
    <row r="566" spans="1:8" x14ac:dyDescent="0.2">
      <c r="A566" s="52"/>
      <c r="B566" s="52"/>
      <c r="E566" s="52"/>
      <c r="H566" s="52"/>
    </row>
    <row r="567" spans="1:8" x14ac:dyDescent="0.2">
      <c r="A567" s="52"/>
      <c r="B567" s="52"/>
      <c r="E567" s="52"/>
      <c r="H567" s="54"/>
    </row>
    <row r="568" spans="1:8" x14ac:dyDescent="0.2">
      <c r="A568" s="52"/>
      <c r="B568" s="52"/>
      <c r="E568" s="52"/>
      <c r="H568" s="54"/>
    </row>
    <row r="569" spans="1:8" x14ac:dyDescent="0.2">
      <c r="A569" s="52"/>
      <c r="B569" s="52"/>
      <c r="E569" s="52"/>
      <c r="H569" s="52"/>
    </row>
    <row r="570" spans="1:8" x14ac:dyDescent="0.2">
      <c r="A570" s="52"/>
      <c r="B570" s="52"/>
      <c r="E570" s="52"/>
      <c r="H570" s="52"/>
    </row>
    <row r="571" spans="1:8" x14ac:dyDescent="0.2">
      <c r="A571" s="52"/>
      <c r="B571" s="52"/>
      <c r="E571" s="52"/>
      <c r="H571" s="54"/>
    </row>
    <row r="572" spans="1:8" x14ac:dyDescent="0.2">
      <c r="A572" s="52"/>
      <c r="B572" s="52"/>
      <c r="E572" s="52"/>
      <c r="H572" s="52"/>
    </row>
    <row r="573" spans="1:8" x14ac:dyDescent="0.2">
      <c r="A573" s="52"/>
      <c r="B573" s="52"/>
      <c r="E573" s="52"/>
      <c r="H573" s="52"/>
    </row>
    <row r="574" spans="1:8" x14ac:dyDescent="0.2">
      <c r="A574" s="52"/>
      <c r="B574" s="52"/>
      <c r="E574" s="52"/>
      <c r="H574" s="52"/>
    </row>
    <row r="575" spans="1:8" x14ac:dyDescent="0.2">
      <c r="A575" s="52"/>
      <c r="B575" s="52"/>
      <c r="E575" s="52"/>
      <c r="H575" s="52"/>
    </row>
    <row r="576" spans="1:8" x14ac:dyDescent="0.2">
      <c r="A576" s="52"/>
      <c r="B576" s="52"/>
      <c r="E576" s="52"/>
      <c r="H576" s="52"/>
    </row>
    <row r="577" spans="1:8" x14ac:dyDescent="0.2">
      <c r="A577" s="52"/>
      <c r="B577" s="52"/>
      <c r="E577" s="52"/>
      <c r="H577" s="52"/>
    </row>
    <row r="578" spans="1:8" x14ac:dyDescent="0.2">
      <c r="A578" s="52"/>
      <c r="B578" s="52"/>
      <c r="E578" s="52"/>
      <c r="H578" s="54"/>
    </row>
    <row r="579" spans="1:8" x14ac:dyDescent="0.2">
      <c r="A579" s="52"/>
      <c r="B579" s="52"/>
      <c r="E579" s="52"/>
      <c r="H579" s="52"/>
    </row>
    <row r="580" spans="1:8" x14ac:dyDescent="0.2">
      <c r="A580" s="52"/>
      <c r="B580" s="52"/>
      <c r="E580" s="52"/>
      <c r="H580" s="54"/>
    </row>
    <row r="581" spans="1:8" x14ac:dyDescent="0.2">
      <c r="A581" s="52"/>
      <c r="B581" s="52"/>
      <c r="E581" s="52"/>
      <c r="H581" s="54"/>
    </row>
    <row r="582" spans="1:8" x14ac:dyDescent="0.2">
      <c r="A582" s="52"/>
      <c r="B582" s="52"/>
      <c r="E582" s="52"/>
      <c r="H582" s="54"/>
    </row>
    <row r="583" spans="1:8" x14ac:dyDescent="0.2">
      <c r="A583" s="52"/>
      <c r="B583" s="52"/>
      <c r="E583" s="52"/>
      <c r="H583" s="54"/>
    </row>
    <row r="584" spans="1:8" x14ac:dyDescent="0.2">
      <c r="A584" s="52"/>
      <c r="B584" s="52"/>
      <c r="E584" s="52"/>
      <c r="H584" s="52"/>
    </row>
    <row r="585" spans="1:8" x14ac:dyDescent="0.2">
      <c r="A585" s="52"/>
      <c r="B585" s="52"/>
      <c r="E585" s="52"/>
      <c r="H585" s="52"/>
    </row>
    <row r="586" spans="1:8" x14ac:dyDescent="0.2">
      <c r="A586" s="52"/>
      <c r="B586" s="52"/>
      <c r="E586" s="52"/>
      <c r="H586" s="52"/>
    </row>
    <row r="587" spans="1:8" x14ac:dyDescent="0.2">
      <c r="A587" s="52"/>
      <c r="B587" s="52"/>
      <c r="E587" s="52"/>
      <c r="H587" s="52"/>
    </row>
    <row r="588" spans="1:8" x14ac:dyDescent="0.2">
      <c r="A588" s="52"/>
      <c r="B588" s="52"/>
      <c r="E588" s="52"/>
      <c r="H588" s="52"/>
    </row>
    <row r="589" spans="1:8" x14ac:dyDescent="0.2">
      <c r="A589" s="52"/>
      <c r="B589" s="52"/>
      <c r="E589" s="52"/>
      <c r="H589" s="54"/>
    </row>
    <row r="590" spans="1:8" x14ac:dyDescent="0.2">
      <c r="A590" s="52"/>
      <c r="B590" s="52"/>
      <c r="E590" s="52"/>
      <c r="H590" s="52"/>
    </row>
    <row r="591" spans="1:8" x14ac:dyDescent="0.2">
      <c r="A591" s="52"/>
      <c r="B591" s="52"/>
      <c r="E591" s="52"/>
      <c r="H591" s="52"/>
    </row>
    <row r="592" spans="1:8" x14ac:dyDescent="0.2">
      <c r="A592" s="52"/>
      <c r="B592" s="52"/>
      <c r="E592" s="52"/>
      <c r="H592" s="52"/>
    </row>
    <row r="593" spans="1:8" x14ac:dyDescent="0.2">
      <c r="A593" s="52"/>
      <c r="B593" s="52"/>
      <c r="E593" s="52"/>
      <c r="H593" s="54"/>
    </row>
    <row r="594" spans="1:8" x14ac:dyDescent="0.2">
      <c r="A594" s="52"/>
      <c r="B594" s="52"/>
      <c r="E594" s="52"/>
      <c r="H594" s="54"/>
    </row>
    <row r="595" spans="1:8" x14ac:dyDescent="0.2">
      <c r="A595" s="52"/>
      <c r="B595" s="52"/>
      <c r="E595" s="52"/>
      <c r="H595" s="52"/>
    </row>
    <row r="596" spans="1:8" x14ac:dyDescent="0.2">
      <c r="A596" s="52"/>
      <c r="B596" s="52"/>
      <c r="E596" s="52"/>
      <c r="H596" s="52"/>
    </row>
    <row r="597" spans="1:8" x14ac:dyDescent="0.2">
      <c r="A597" s="52"/>
      <c r="B597" s="52"/>
      <c r="E597" s="52"/>
      <c r="H597" s="52"/>
    </row>
    <row r="598" spans="1:8" x14ac:dyDescent="0.2">
      <c r="A598" s="52"/>
      <c r="B598" s="52"/>
      <c r="E598" s="52"/>
      <c r="H598" s="52"/>
    </row>
    <row r="599" spans="1:8" x14ac:dyDescent="0.2">
      <c r="A599" s="52"/>
      <c r="B599" s="52"/>
      <c r="E599" s="52"/>
      <c r="H599" s="54"/>
    </row>
    <row r="600" spans="1:8" x14ac:dyDescent="0.2">
      <c r="A600" s="52"/>
      <c r="B600" s="52"/>
      <c r="E600" s="52"/>
      <c r="H600" s="52"/>
    </row>
    <row r="601" spans="1:8" x14ac:dyDescent="0.2">
      <c r="A601" s="52"/>
      <c r="B601" s="52"/>
      <c r="E601" s="52"/>
      <c r="H601" s="52"/>
    </row>
    <row r="602" spans="1:8" x14ac:dyDescent="0.2">
      <c r="A602" s="52"/>
      <c r="B602" s="52"/>
      <c r="E602" s="52"/>
      <c r="H602" s="52"/>
    </row>
    <row r="603" spans="1:8" x14ac:dyDescent="0.2">
      <c r="A603" s="52"/>
      <c r="B603" s="52"/>
      <c r="E603" s="52"/>
      <c r="H603" s="54"/>
    </row>
    <row r="604" spans="1:8" x14ac:dyDescent="0.2">
      <c r="A604" s="52"/>
      <c r="B604" s="52"/>
      <c r="E604" s="52"/>
      <c r="H604" s="54"/>
    </row>
    <row r="605" spans="1:8" x14ac:dyDescent="0.2">
      <c r="A605" s="52"/>
      <c r="B605" s="52"/>
      <c r="E605" s="52"/>
      <c r="H605" s="54"/>
    </row>
    <row r="606" spans="1:8" x14ac:dyDescent="0.2">
      <c r="A606" s="52"/>
      <c r="B606" s="52"/>
      <c r="E606" s="52"/>
      <c r="H606" s="54"/>
    </row>
    <row r="607" spans="1:8" x14ac:dyDescent="0.2">
      <c r="A607" s="52"/>
      <c r="B607" s="52"/>
      <c r="E607" s="52"/>
      <c r="H607" s="52"/>
    </row>
    <row r="608" spans="1:8" x14ac:dyDescent="0.2">
      <c r="A608" s="52"/>
      <c r="B608" s="52"/>
      <c r="E608" s="52"/>
      <c r="H608" s="52"/>
    </row>
    <row r="609" spans="1:8" x14ac:dyDescent="0.2">
      <c r="A609" s="52"/>
      <c r="B609" s="52"/>
      <c r="E609" s="52"/>
      <c r="H609" s="52"/>
    </row>
    <row r="610" spans="1:8" x14ac:dyDescent="0.2">
      <c r="A610" s="52"/>
      <c r="B610" s="52"/>
      <c r="E610" s="52"/>
      <c r="H610" s="52"/>
    </row>
    <row r="611" spans="1:8" x14ac:dyDescent="0.2">
      <c r="A611" s="52"/>
      <c r="B611" s="52"/>
      <c r="E611" s="52"/>
      <c r="H611" s="52"/>
    </row>
    <row r="612" spans="1:8" x14ac:dyDescent="0.2">
      <c r="A612" s="52"/>
      <c r="B612" s="52"/>
      <c r="E612" s="52"/>
      <c r="H612" s="52"/>
    </row>
    <row r="613" spans="1:8" x14ac:dyDescent="0.2">
      <c r="A613" s="52"/>
      <c r="B613" s="52"/>
      <c r="E613" s="52"/>
      <c r="H613" s="52"/>
    </row>
    <row r="614" spans="1:8" x14ac:dyDescent="0.2">
      <c r="A614" s="52"/>
      <c r="B614" s="52"/>
      <c r="E614" s="52"/>
      <c r="H614" s="52"/>
    </row>
    <row r="615" spans="1:8" x14ac:dyDescent="0.2">
      <c r="A615" s="52"/>
      <c r="B615" s="52"/>
      <c r="E615" s="52"/>
      <c r="H615" s="54"/>
    </row>
    <row r="616" spans="1:8" x14ac:dyDescent="0.2">
      <c r="A616" s="52"/>
      <c r="B616" s="52"/>
      <c r="E616" s="52"/>
      <c r="H616" s="52"/>
    </row>
    <row r="617" spans="1:8" x14ac:dyDescent="0.2">
      <c r="A617" s="52"/>
      <c r="B617" s="52"/>
      <c r="E617" s="52"/>
      <c r="H617" s="52"/>
    </row>
    <row r="618" spans="1:8" x14ac:dyDescent="0.2">
      <c r="A618" s="52"/>
      <c r="B618" s="52"/>
      <c r="E618" s="52"/>
      <c r="H618" s="52"/>
    </row>
    <row r="619" spans="1:8" x14ac:dyDescent="0.2">
      <c r="A619" s="52"/>
      <c r="B619" s="52"/>
      <c r="E619" s="52"/>
      <c r="H619" s="52"/>
    </row>
    <row r="620" spans="1:8" x14ac:dyDescent="0.2">
      <c r="A620" s="52"/>
      <c r="B620" s="52"/>
      <c r="E620" s="52"/>
      <c r="H620" s="52"/>
    </row>
    <row r="621" spans="1:8" x14ac:dyDescent="0.2">
      <c r="A621" s="52"/>
      <c r="B621" s="52"/>
      <c r="E621" s="52"/>
      <c r="H621" s="52"/>
    </row>
    <row r="622" spans="1:8" x14ac:dyDescent="0.2">
      <c r="A622" s="52"/>
      <c r="B622" s="52"/>
      <c r="E622" s="52"/>
      <c r="H622" s="52"/>
    </row>
    <row r="623" spans="1:8" x14ac:dyDescent="0.2">
      <c r="A623" s="52"/>
      <c r="B623" s="52"/>
      <c r="E623" s="52"/>
      <c r="H623" s="52"/>
    </row>
    <row r="624" spans="1:8" x14ac:dyDescent="0.2">
      <c r="A624" s="52"/>
      <c r="B624" s="52"/>
      <c r="E624" s="52"/>
      <c r="H624" s="52"/>
    </row>
    <row r="625" spans="1:8" x14ac:dyDescent="0.2">
      <c r="A625" s="52"/>
      <c r="B625" s="52"/>
      <c r="E625" s="52"/>
      <c r="H625" s="54"/>
    </row>
    <row r="626" spans="1:8" x14ac:dyDescent="0.2">
      <c r="A626" s="52"/>
      <c r="B626" s="52"/>
      <c r="E626" s="52"/>
      <c r="H626" s="54"/>
    </row>
    <row r="627" spans="1:8" x14ac:dyDescent="0.2">
      <c r="A627" s="52"/>
      <c r="B627" s="52"/>
      <c r="E627" s="52"/>
      <c r="H627" s="52"/>
    </row>
    <row r="628" spans="1:8" x14ac:dyDescent="0.2">
      <c r="A628" s="52"/>
      <c r="B628" s="52"/>
      <c r="E628" s="52"/>
      <c r="H628" s="52"/>
    </row>
    <row r="629" spans="1:8" x14ac:dyDescent="0.2">
      <c r="A629" s="52"/>
      <c r="B629" s="52"/>
      <c r="E629" s="52"/>
      <c r="H629" s="52"/>
    </row>
    <row r="630" spans="1:8" x14ac:dyDescent="0.2">
      <c r="A630" s="52"/>
      <c r="B630" s="52"/>
      <c r="E630" s="52"/>
      <c r="H630" s="52"/>
    </row>
    <row r="631" spans="1:8" x14ac:dyDescent="0.2">
      <c r="A631" s="52"/>
      <c r="B631" s="52"/>
      <c r="E631" s="52"/>
      <c r="H631" s="52"/>
    </row>
    <row r="632" spans="1:8" x14ac:dyDescent="0.2">
      <c r="A632" s="52"/>
      <c r="B632" s="52"/>
      <c r="E632" s="52"/>
      <c r="H632" s="52"/>
    </row>
    <row r="633" spans="1:8" x14ac:dyDescent="0.2">
      <c r="A633" s="52"/>
      <c r="B633" s="52"/>
      <c r="E633" s="52"/>
      <c r="H633" s="52"/>
    </row>
    <row r="634" spans="1:8" x14ac:dyDescent="0.2">
      <c r="A634" s="52"/>
      <c r="B634" s="52"/>
      <c r="E634" s="52"/>
      <c r="H634" s="52"/>
    </row>
    <row r="635" spans="1:8" x14ac:dyDescent="0.2">
      <c r="A635" s="52"/>
      <c r="B635" s="52"/>
      <c r="E635" s="52"/>
      <c r="H635" s="52"/>
    </row>
    <row r="636" spans="1:8" x14ac:dyDescent="0.2">
      <c r="A636" s="52"/>
      <c r="B636" s="52"/>
      <c r="E636" s="52"/>
      <c r="H636" s="52"/>
    </row>
    <row r="637" spans="1:8" x14ac:dyDescent="0.2">
      <c r="A637" s="52"/>
      <c r="B637" s="52"/>
      <c r="E637" s="52"/>
      <c r="H637" s="52"/>
    </row>
    <row r="638" spans="1:8" x14ac:dyDescent="0.2">
      <c r="A638" s="52"/>
      <c r="B638" s="52"/>
      <c r="E638" s="52"/>
      <c r="H638" s="52"/>
    </row>
    <row r="639" spans="1:8" x14ac:dyDescent="0.2">
      <c r="A639" s="52"/>
      <c r="B639" s="52"/>
      <c r="E639" s="52"/>
      <c r="H639" s="52"/>
    </row>
    <row r="640" spans="1:8" x14ac:dyDescent="0.2">
      <c r="A640" s="52"/>
      <c r="B640" s="52"/>
      <c r="E640" s="52"/>
      <c r="H640" s="52"/>
    </row>
    <row r="641" spans="1:8" x14ac:dyDescent="0.2">
      <c r="A641" s="52"/>
      <c r="B641" s="52"/>
      <c r="E641" s="52"/>
      <c r="H641" s="52"/>
    </row>
    <row r="642" spans="1:8" x14ac:dyDescent="0.2">
      <c r="A642" s="52"/>
      <c r="B642" s="52"/>
      <c r="E642" s="52"/>
      <c r="H642" s="52"/>
    </row>
    <row r="643" spans="1:8" x14ac:dyDescent="0.2">
      <c r="A643" s="52"/>
      <c r="B643" s="52"/>
      <c r="E643" s="52"/>
      <c r="H643" s="52"/>
    </row>
    <row r="644" spans="1:8" x14ac:dyDescent="0.2">
      <c r="A644" s="52"/>
      <c r="B644" s="52"/>
      <c r="E644" s="52"/>
      <c r="H644" s="52"/>
    </row>
    <row r="645" spans="1:8" x14ac:dyDescent="0.2">
      <c r="A645" s="52"/>
      <c r="B645" s="52"/>
      <c r="E645" s="52"/>
      <c r="H645" s="52"/>
    </row>
    <row r="646" spans="1:8" x14ac:dyDescent="0.2">
      <c r="A646" s="52"/>
      <c r="B646" s="52"/>
      <c r="E646" s="52"/>
      <c r="H646" s="52"/>
    </row>
    <row r="647" spans="1:8" x14ac:dyDescent="0.2">
      <c r="A647" s="52"/>
      <c r="B647" s="52"/>
      <c r="E647" s="52"/>
      <c r="H647" s="52"/>
    </row>
    <row r="648" spans="1:8" x14ac:dyDescent="0.2">
      <c r="A648" s="52"/>
      <c r="B648" s="52"/>
      <c r="E648" s="52"/>
      <c r="H648" s="52"/>
    </row>
    <row r="649" spans="1:8" x14ac:dyDescent="0.2">
      <c r="A649" s="52"/>
      <c r="B649" s="52"/>
      <c r="E649" s="52"/>
      <c r="H649" s="52"/>
    </row>
    <row r="650" spans="1:8" x14ac:dyDescent="0.2">
      <c r="A650" s="52"/>
      <c r="B650" s="52"/>
      <c r="E650" s="52"/>
      <c r="H650" s="54"/>
    </row>
    <row r="651" spans="1:8" x14ac:dyDescent="0.2">
      <c r="A651" s="52"/>
      <c r="B651" s="52"/>
      <c r="E651" s="52"/>
      <c r="H651" s="52"/>
    </row>
    <row r="652" spans="1:8" x14ac:dyDescent="0.2">
      <c r="A652" s="52"/>
      <c r="B652" s="52"/>
      <c r="E652" s="52"/>
      <c r="H652" s="52"/>
    </row>
    <row r="653" spans="1:8" x14ac:dyDescent="0.2">
      <c r="A653" s="52"/>
      <c r="B653" s="52"/>
      <c r="E653" s="52"/>
      <c r="H653" s="54"/>
    </row>
    <row r="654" spans="1:8" x14ac:dyDescent="0.2">
      <c r="A654" s="52"/>
      <c r="B654" s="52"/>
      <c r="E654" s="52"/>
      <c r="H654" s="54"/>
    </row>
    <row r="655" spans="1:8" x14ac:dyDescent="0.2">
      <c r="A655" s="52"/>
      <c r="B655" s="52"/>
      <c r="E655" s="52"/>
      <c r="H655" s="54"/>
    </row>
    <row r="656" spans="1:8" x14ac:dyDescent="0.2">
      <c r="A656" s="52"/>
      <c r="B656" s="52"/>
      <c r="E656" s="52"/>
      <c r="H656" s="52"/>
    </row>
    <row r="657" spans="1:8" x14ac:dyDescent="0.2">
      <c r="A657" s="52"/>
      <c r="B657" s="52"/>
      <c r="E657" s="52"/>
      <c r="H657" s="54"/>
    </row>
    <row r="658" spans="1:8" x14ac:dyDescent="0.2">
      <c r="A658" s="52"/>
      <c r="B658" s="52"/>
      <c r="E658" s="52"/>
      <c r="H658" s="54"/>
    </row>
    <row r="659" spans="1:8" x14ac:dyDescent="0.2">
      <c r="A659" s="52"/>
      <c r="B659" s="52"/>
      <c r="E659" s="52"/>
      <c r="H659" s="54"/>
    </row>
    <row r="660" spans="1:8" x14ac:dyDescent="0.2">
      <c r="A660" s="52"/>
      <c r="B660" s="52"/>
      <c r="E660" s="52"/>
      <c r="H660" s="52"/>
    </row>
    <row r="661" spans="1:8" x14ac:dyDescent="0.2">
      <c r="A661" s="52"/>
      <c r="B661" s="52"/>
      <c r="E661" s="52"/>
      <c r="H661" s="52"/>
    </row>
    <row r="662" spans="1:8" x14ac:dyDescent="0.2">
      <c r="A662" s="52"/>
      <c r="B662" s="52"/>
      <c r="E662" s="52"/>
      <c r="H662" s="52"/>
    </row>
    <row r="663" spans="1:8" x14ac:dyDescent="0.2">
      <c r="A663" s="52"/>
      <c r="B663" s="52"/>
      <c r="E663" s="52"/>
      <c r="H663" s="52"/>
    </row>
    <row r="664" spans="1:8" x14ac:dyDescent="0.2">
      <c r="A664" s="52"/>
      <c r="B664" s="52"/>
      <c r="E664" s="52"/>
      <c r="H664" s="52"/>
    </row>
    <row r="665" spans="1:8" x14ac:dyDescent="0.2">
      <c r="A665" s="52"/>
      <c r="B665" s="52"/>
      <c r="E665" s="52"/>
      <c r="H665" s="52"/>
    </row>
    <row r="666" spans="1:8" x14ac:dyDescent="0.2">
      <c r="A666" s="52"/>
      <c r="B666" s="52"/>
      <c r="E666" s="52"/>
      <c r="H666" s="54"/>
    </row>
    <row r="667" spans="1:8" x14ac:dyDescent="0.2">
      <c r="A667" s="52"/>
      <c r="B667" s="52"/>
      <c r="E667" s="52"/>
      <c r="H667" s="52"/>
    </row>
    <row r="668" spans="1:8" x14ac:dyDescent="0.2">
      <c r="A668" s="52"/>
      <c r="B668" s="52"/>
      <c r="E668" s="52"/>
      <c r="H668" s="54"/>
    </row>
    <row r="669" spans="1:8" x14ac:dyDescent="0.2">
      <c r="A669" s="52"/>
      <c r="B669" s="52"/>
      <c r="E669" s="52"/>
      <c r="H669" s="54"/>
    </row>
    <row r="670" spans="1:8" x14ac:dyDescent="0.2">
      <c r="A670" s="52"/>
      <c r="B670" s="52"/>
      <c r="E670" s="52"/>
      <c r="H670" s="54"/>
    </row>
    <row r="671" spans="1:8" x14ac:dyDescent="0.2">
      <c r="A671" s="52"/>
      <c r="B671" s="52"/>
      <c r="E671" s="52"/>
      <c r="H671" s="52"/>
    </row>
    <row r="672" spans="1:8" x14ac:dyDescent="0.2">
      <c r="A672" s="52"/>
      <c r="B672" s="52"/>
      <c r="E672" s="52"/>
      <c r="H672" s="52"/>
    </row>
    <row r="673" spans="1:8" x14ac:dyDescent="0.2">
      <c r="A673" s="52"/>
      <c r="B673" s="52"/>
      <c r="E673" s="52"/>
      <c r="H673" s="52"/>
    </row>
    <row r="674" spans="1:8" x14ac:dyDescent="0.2">
      <c r="A674" s="52"/>
      <c r="B674" s="52"/>
      <c r="E674" s="52"/>
      <c r="H674" s="52"/>
    </row>
    <row r="675" spans="1:8" x14ac:dyDescent="0.2">
      <c r="A675" s="52"/>
      <c r="B675" s="52"/>
      <c r="E675" s="52"/>
      <c r="H675" s="52"/>
    </row>
    <row r="676" spans="1:8" x14ac:dyDescent="0.2">
      <c r="A676" s="52"/>
      <c r="B676" s="52"/>
      <c r="E676" s="52"/>
      <c r="H676" s="52"/>
    </row>
    <row r="677" spans="1:8" x14ac:dyDescent="0.2">
      <c r="A677" s="52"/>
      <c r="B677" s="52"/>
      <c r="E677" s="52"/>
      <c r="H677" s="52"/>
    </row>
    <row r="678" spans="1:8" x14ac:dyDescent="0.2">
      <c r="A678" s="52"/>
      <c r="B678" s="52"/>
      <c r="E678" s="52"/>
      <c r="H678" s="52"/>
    </row>
    <row r="679" spans="1:8" x14ac:dyDescent="0.2">
      <c r="A679" s="52"/>
      <c r="B679" s="52"/>
      <c r="E679" s="52"/>
      <c r="H679" s="52"/>
    </row>
    <row r="680" spans="1:8" x14ac:dyDescent="0.2">
      <c r="A680" s="52"/>
      <c r="B680" s="52"/>
      <c r="E680" s="52"/>
      <c r="H680" s="52"/>
    </row>
    <row r="681" spans="1:8" x14ac:dyDescent="0.2">
      <c r="A681" s="52"/>
      <c r="B681" s="52"/>
      <c r="E681" s="52"/>
      <c r="H681" s="54"/>
    </row>
    <row r="682" spans="1:8" x14ac:dyDescent="0.2">
      <c r="A682" s="52"/>
      <c r="B682" s="52"/>
      <c r="E682" s="52"/>
      <c r="H682" s="54"/>
    </row>
    <row r="683" spans="1:8" x14ac:dyDescent="0.2">
      <c r="A683" s="52"/>
      <c r="B683" s="52"/>
      <c r="E683" s="52"/>
      <c r="H683" s="52"/>
    </row>
    <row r="684" spans="1:8" x14ac:dyDescent="0.2">
      <c r="A684" s="52"/>
      <c r="B684" s="52"/>
      <c r="E684" s="52"/>
      <c r="H684" s="52"/>
    </row>
    <row r="685" spans="1:8" x14ac:dyDescent="0.2">
      <c r="A685" s="52"/>
      <c r="B685" s="52"/>
      <c r="E685" s="52"/>
      <c r="H685" s="52"/>
    </row>
    <row r="686" spans="1:8" x14ac:dyDescent="0.2">
      <c r="A686" s="52"/>
      <c r="B686" s="52"/>
      <c r="E686" s="52"/>
      <c r="H686" s="52"/>
    </row>
    <row r="687" spans="1:8" x14ac:dyDescent="0.2">
      <c r="A687" s="52"/>
      <c r="B687" s="52"/>
      <c r="E687" s="52"/>
      <c r="H687" s="52"/>
    </row>
    <row r="688" spans="1:8" x14ac:dyDescent="0.2">
      <c r="A688" s="52"/>
      <c r="B688" s="52"/>
      <c r="E688" s="52"/>
      <c r="H688" s="52"/>
    </row>
    <row r="689" spans="1:8" x14ac:dyDescent="0.2">
      <c r="A689" s="52"/>
      <c r="B689" s="52"/>
      <c r="E689" s="52"/>
      <c r="H689" s="52"/>
    </row>
    <row r="690" spans="1:8" x14ac:dyDescent="0.2">
      <c r="A690" s="52"/>
      <c r="B690" s="52"/>
      <c r="E690" s="52"/>
      <c r="H690" s="54"/>
    </row>
    <row r="691" spans="1:8" x14ac:dyDescent="0.2">
      <c r="A691" s="52"/>
      <c r="B691" s="52"/>
      <c r="E691" s="52"/>
      <c r="H691" s="54"/>
    </row>
    <row r="692" spans="1:8" x14ac:dyDescent="0.2">
      <c r="A692" s="52"/>
      <c r="B692" s="52"/>
      <c r="E692" s="52"/>
      <c r="H692" s="52"/>
    </row>
    <row r="693" spans="1:8" x14ac:dyDescent="0.2">
      <c r="A693" s="52"/>
      <c r="B693" s="52"/>
      <c r="E693" s="52"/>
      <c r="H693" s="52"/>
    </row>
    <row r="694" spans="1:8" x14ac:dyDescent="0.2">
      <c r="A694" s="52"/>
      <c r="B694" s="52"/>
      <c r="E694" s="52"/>
      <c r="H694" s="52"/>
    </row>
    <row r="695" spans="1:8" x14ac:dyDescent="0.2">
      <c r="A695" s="52"/>
      <c r="B695" s="52"/>
      <c r="E695" s="52"/>
      <c r="H695" s="54"/>
    </row>
    <row r="696" spans="1:8" x14ac:dyDescent="0.2">
      <c r="A696" s="52"/>
      <c r="B696" s="52"/>
      <c r="E696" s="52"/>
      <c r="H696" s="54"/>
    </row>
    <row r="697" spans="1:8" x14ac:dyDescent="0.2">
      <c r="A697" s="52"/>
      <c r="B697" s="52"/>
      <c r="E697" s="52"/>
      <c r="H697" s="54"/>
    </row>
    <row r="698" spans="1:8" x14ac:dyDescent="0.2">
      <c r="A698" s="52"/>
      <c r="B698" s="52"/>
      <c r="E698" s="52"/>
      <c r="H698" s="52"/>
    </row>
    <row r="699" spans="1:8" x14ac:dyDescent="0.2">
      <c r="A699" s="52"/>
      <c r="B699" s="52"/>
      <c r="E699" s="52"/>
      <c r="H699" s="54"/>
    </row>
    <row r="700" spans="1:8" x14ac:dyDescent="0.2">
      <c r="A700" s="52"/>
      <c r="B700" s="52"/>
      <c r="E700" s="52"/>
      <c r="H700" s="52"/>
    </row>
    <row r="701" spans="1:8" x14ac:dyDescent="0.2">
      <c r="A701" s="52"/>
      <c r="B701" s="52"/>
      <c r="E701" s="52"/>
      <c r="H701" s="52"/>
    </row>
    <row r="702" spans="1:8" x14ac:dyDescent="0.2">
      <c r="A702" s="52"/>
      <c r="B702" s="52"/>
      <c r="E702" s="52"/>
      <c r="H702" s="52"/>
    </row>
    <row r="703" spans="1:8" x14ac:dyDescent="0.2">
      <c r="A703" s="52"/>
      <c r="B703" s="52"/>
      <c r="E703" s="52"/>
      <c r="H703" s="52"/>
    </row>
    <row r="704" spans="1:8" x14ac:dyDescent="0.2">
      <c r="A704" s="52"/>
      <c r="B704" s="52"/>
      <c r="E704" s="52"/>
      <c r="H704" s="52"/>
    </row>
    <row r="705" spans="1:8" x14ac:dyDescent="0.2">
      <c r="A705" s="52"/>
      <c r="B705" s="52"/>
      <c r="E705" s="52"/>
      <c r="H705" s="52"/>
    </row>
    <row r="706" spans="1:8" x14ac:dyDescent="0.2">
      <c r="A706" s="52"/>
      <c r="B706" s="52"/>
      <c r="E706" s="52"/>
      <c r="H706" s="52"/>
    </row>
    <row r="707" spans="1:8" x14ac:dyDescent="0.2">
      <c r="A707" s="52"/>
      <c r="B707" s="52"/>
      <c r="D707" s="62"/>
      <c r="E707" s="52"/>
      <c r="H707" s="52"/>
    </row>
    <row r="708" spans="1:8" x14ac:dyDescent="0.2">
      <c r="A708" s="52"/>
      <c r="B708" s="52"/>
      <c r="D708" s="62"/>
      <c r="E708" s="52"/>
      <c r="H708" s="52"/>
    </row>
    <row r="709" spans="1:8" x14ac:dyDescent="0.2">
      <c r="A709" s="52"/>
      <c r="B709" s="52"/>
      <c r="D709" s="62"/>
      <c r="E709" s="52"/>
      <c r="H709" s="52"/>
    </row>
    <row r="710" spans="1:8" x14ac:dyDescent="0.2">
      <c r="A710" s="52"/>
      <c r="B710" s="52"/>
      <c r="D710" s="62"/>
      <c r="E710" s="52"/>
      <c r="H710" s="52"/>
    </row>
    <row r="711" spans="1:8" x14ac:dyDescent="0.2">
      <c r="A711" s="52"/>
      <c r="B711" s="52"/>
      <c r="E711" s="52"/>
      <c r="H711" s="52"/>
    </row>
    <row r="712" spans="1:8" x14ac:dyDescent="0.2">
      <c r="A712" s="52"/>
      <c r="B712" s="52"/>
      <c r="E712" s="52"/>
      <c r="H712" s="52"/>
    </row>
    <row r="713" spans="1:8" x14ac:dyDescent="0.2">
      <c r="A713" s="52"/>
      <c r="B713" s="52"/>
      <c r="E713" s="52"/>
      <c r="H713" s="52"/>
    </row>
    <row r="714" spans="1:8" x14ac:dyDescent="0.2">
      <c r="A714" s="52"/>
      <c r="B714" s="52"/>
      <c r="E714" s="52"/>
      <c r="H714" s="52"/>
    </row>
    <row r="715" spans="1:8" x14ac:dyDescent="0.2">
      <c r="A715" s="52"/>
      <c r="B715" s="52"/>
      <c r="E715" s="52"/>
      <c r="H715" s="52"/>
    </row>
    <row r="716" spans="1:8" x14ac:dyDescent="0.2">
      <c r="A716" s="52"/>
      <c r="B716" s="52"/>
      <c r="E716" s="52"/>
      <c r="H716" s="52"/>
    </row>
    <row r="717" spans="1:8" x14ac:dyDescent="0.2">
      <c r="A717" s="52"/>
      <c r="B717" s="52"/>
      <c r="E717" s="52"/>
      <c r="H717" s="52"/>
    </row>
    <row r="718" spans="1:8" x14ac:dyDescent="0.2">
      <c r="A718" s="52"/>
      <c r="B718" s="52"/>
      <c r="E718" s="52"/>
      <c r="H718" s="52"/>
    </row>
    <row r="719" spans="1:8" x14ac:dyDescent="0.2">
      <c r="A719" s="52"/>
      <c r="B719" s="52"/>
      <c r="E719" s="52"/>
      <c r="H719" s="52"/>
    </row>
    <row r="720" spans="1:8" x14ac:dyDescent="0.2">
      <c r="A720" s="52"/>
      <c r="B720" s="52"/>
      <c r="E720" s="52"/>
      <c r="H720" s="52"/>
    </row>
    <row r="721" spans="1:8" x14ac:dyDescent="0.2">
      <c r="A721" s="52"/>
      <c r="B721" s="52"/>
      <c r="E721" s="52"/>
      <c r="H721" s="54"/>
    </row>
    <row r="722" spans="1:8" x14ac:dyDescent="0.2">
      <c r="A722" s="52"/>
      <c r="B722" s="52"/>
      <c r="E722" s="52"/>
      <c r="H722" s="54"/>
    </row>
    <row r="723" spans="1:8" x14ac:dyDescent="0.2">
      <c r="A723" s="61"/>
      <c r="B723" s="52"/>
      <c r="D723" s="62"/>
      <c r="E723" s="52"/>
      <c r="H723" s="52"/>
    </row>
    <row r="724" spans="1:8" x14ac:dyDescent="0.2">
      <c r="A724" s="61"/>
      <c r="B724" s="52"/>
      <c r="D724" s="62"/>
      <c r="E724" s="52"/>
      <c r="H724" s="52"/>
    </row>
    <row r="725" spans="1:8" x14ac:dyDescent="0.2">
      <c r="A725" s="52"/>
      <c r="B725" s="52"/>
      <c r="E725" s="52"/>
      <c r="H725" s="54"/>
    </row>
    <row r="726" spans="1:8" x14ac:dyDescent="0.2">
      <c r="A726" s="52"/>
      <c r="B726" s="52"/>
      <c r="E726" s="52"/>
      <c r="H726" s="52"/>
    </row>
    <row r="727" spans="1:8" x14ac:dyDescent="0.2">
      <c r="A727" s="52"/>
      <c r="B727" s="52"/>
      <c r="E727" s="52"/>
      <c r="H727" s="52"/>
    </row>
    <row r="728" spans="1:8" x14ac:dyDescent="0.2">
      <c r="A728" s="52"/>
      <c r="B728" s="52"/>
      <c r="E728" s="52"/>
      <c r="H728" s="52"/>
    </row>
    <row r="729" spans="1:8" x14ac:dyDescent="0.2">
      <c r="A729" s="52"/>
      <c r="B729" s="52"/>
      <c r="E729" s="52"/>
      <c r="H729" s="52"/>
    </row>
    <row r="730" spans="1:8" x14ac:dyDescent="0.2">
      <c r="A730" s="52"/>
      <c r="B730" s="52"/>
      <c r="E730" s="52"/>
      <c r="H730" s="52"/>
    </row>
    <row r="731" spans="1:8" x14ac:dyDescent="0.2">
      <c r="A731" s="52"/>
      <c r="B731" s="52"/>
      <c r="E731" s="52"/>
      <c r="H731" s="52"/>
    </row>
    <row r="732" spans="1:8" x14ac:dyDescent="0.2">
      <c r="A732" s="52"/>
      <c r="B732" s="52"/>
      <c r="E732" s="52"/>
      <c r="H732" s="52"/>
    </row>
    <row r="733" spans="1:8" x14ac:dyDescent="0.2">
      <c r="A733" s="52"/>
      <c r="B733" s="52"/>
      <c r="E733" s="52"/>
      <c r="H733" s="52"/>
    </row>
    <row r="734" spans="1:8" x14ac:dyDescent="0.2">
      <c r="A734" s="52"/>
      <c r="B734" s="52"/>
      <c r="E734" s="52"/>
      <c r="H734" s="52"/>
    </row>
    <row r="735" spans="1:8" x14ac:dyDescent="0.2">
      <c r="A735" s="52"/>
      <c r="B735" s="52"/>
      <c r="E735" s="52"/>
      <c r="H735" s="52"/>
    </row>
    <row r="736" spans="1:8" x14ac:dyDescent="0.2">
      <c r="A736" s="52"/>
      <c r="B736" s="52"/>
      <c r="E736" s="52"/>
      <c r="H736" s="52"/>
    </row>
    <row r="737" spans="1:8" x14ac:dyDescent="0.2">
      <c r="A737" s="52"/>
      <c r="B737" s="52"/>
      <c r="E737" s="52"/>
      <c r="H737" s="52"/>
    </row>
    <row r="738" spans="1:8" x14ac:dyDescent="0.2">
      <c r="A738" s="52"/>
      <c r="B738" s="52"/>
      <c r="E738" s="52"/>
      <c r="H738" s="52"/>
    </row>
    <row r="739" spans="1:8" x14ac:dyDescent="0.2">
      <c r="A739" s="52"/>
      <c r="B739" s="52"/>
      <c r="E739" s="52"/>
      <c r="H739" s="54"/>
    </row>
    <row r="740" spans="1:8" x14ac:dyDescent="0.2">
      <c r="A740" s="52"/>
      <c r="B740" s="52"/>
      <c r="E740" s="52"/>
      <c r="H740" s="54"/>
    </row>
    <row r="741" spans="1:8" x14ac:dyDescent="0.2">
      <c r="A741" s="52"/>
      <c r="B741" s="52"/>
      <c r="E741" s="52"/>
      <c r="H741" s="54"/>
    </row>
    <row r="742" spans="1:8" x14ac:dyDescent="0.2">
      <c r="A742" s="52"/>
      <c r="B742" s="52"/>
      <c r="E742" s="52"/>
      <c r="H742" s="54"/>
    </row>
    <row r="743" spans="1:8" x14ac:dyDescent="0.2">
      <c r="A743" s="52"/>
      <c r="B743" s="52"/>
      <c r="E743" s="52"/>
      <c r="H743" s="54"/>
    </row>
    <row r="744" spans="1:8" x14ac:dyDescent="0.2">
      <c r="A744" s="52"/>
      <c r="B744" s="52"/>
      <c r="E744" s="52"/>
      <c r="H744" s="52"/>
    </row>
    <row r="745" spans="1:8" x14ac:dyDescent="0.2">
      <c r="A745" s="52"/>
      <c r="B745" s="52"/>
      <c r="E745" s="52"/>
      <c r="H745" s="52"/>
    </row>
    <row r="746" spans="1:8" x14ac:dyDescent="0.2">
      <c r="A746" s="52"/>
      <c r="B746" s="52"/>
      <c r="E746" s="52"/>
      <c r="H746" s="52"/>
    </row>
    <row r="747" spans="1:8" x14ac:dyDescent="0.2">
      <c r="A747" s="52"/>
      <c r="B747" s="52"/>
      <c r="E747" s="52"/>
      <c r="H747" s="52"/>
    </row>
    <row r="748" spans="1:8" x14ac:dyDescent="0.2">
      <c r="A748" s="52"/>
      <c r="B748" s="52"/>
      <c r="E748" s="52"/>
      <c r="H748" s="52"/>
    </row>
    <row r="749" spans="1:8" x14ac:dyDescent="0.2">
      <c r="A749" s="52"/>
      <c r="B749" s="52"/>
      <c r="E749" s="52"/>
      <c r="H749" s="52"/>
    </row>
    <row r="750" spans="1:8" x14ac:dyDescent="0.2">
      <c r="A750" s="52"/>
      <c r="B750" s="52"/>
      <c r="E750" s="52"/>
      <c r="H750" s="54"/>
    </row>
    <row r="751" spans="1:8" x14ac:dyDescent="0.2">
      <c r="A751" s="52"/>
      <c r="B751" s="52"/>
      <c r="E751" s="52"/>
      <c r="H751" s="52"/>
    </row>
    <row r="752" spans="1:8" x14ac:dyDescent="0.2">
      <c r="A752" s="52"/>
      <c r="B752" s="52"/>
      <c r="E752" s="52"/>
      <c r="H752" s="52"/>
    </row>
    <row r="753" spans="1:8" x14ac:dyDescent="0.2">
      <c r="A753" s="52"/>
      <c r="B753" s="52"/>
      <c r="E753" s="52"/>
      <c r="H753" s="52"/>
    </row>
    <row r="754" spans="1:8" x14ac:dyDescent="0.2">
      <c r="A754" s="52"/>
      <c r="B754" s="52"/>
      <c r="E754" s="52"/>
      <c r="H754" s="52"/>
    </row>
    <row r="755" spans="1:8" x14ac:dyDescent="0.2">
      <c r="A755" s="52"/>
      <c r="B755" s="52"/>
      <c r="E755" s="52"/>
      <c r="H755" s="52"/>
    </row>
    <row r="756" spans="1:8" x14ac:dyDescent="0.2">
      <c r="A756" s="52"/>
      <c r="B756" s="52"/>
      <c r="E756" s="52"/>
      <c r="H756" s="52"/>
    </row>
    <row r="757" spans="1:8" x14ac:dyDescent="0.2">
      <c r="A757" s="52"/>
      <c r="B757" s="52"/>
      <c r="E757" s="52"/>
      <c r="H757" s="52"/>
    </row>
    <row r="758" spans="1:8" x14ac:dyDescent="0.2">
      <c r="A758" s="52"/>
      <c r="B758" s="52"/>
      <c r="E758" s="52"/>
      <c r="H758" s="52"/>
    </row>
    <row r="759" spans="1:8" x14ac:dyDescent="0.2">
      <c r="A759" s="52"/>
      <c r="B759" s="52"/>
      <c r="E759" s="52"/>
      <c r="H759" s="52"/>
    </row>
    <row r="760" spans="1:8" x14ac:dyDescent="0.2">
      <c r="A760" s="52"/>
      <c r="B760" s="52"/>
      <c r="E760" s="52"/>
      <c r="H760" s="52"/>
    </row>
    <row r="761" spans="1:8" x14ac:dyDescent="0.2">
      <c r="A761" s="52"/>
      <c r="B761" s="52"/>
      <c r="E761" s="52"/>
      <c r="H761" s="52"/>
    </row>
    <row r="762" spans="1:8" x14ac:dyDescent="0.2">
      <c r="A762" s="52"/>
      <c r="B762" s="52"/>
      <c r="E762" s="52"/>
      <c r="H762" s="52"/>
    </row>
    <row r="763" spans="1:8" x14ac:dyDescent="0.2">
      <c r="A763" s="52"/>
      <c r="B763" s="52"/>
      <c r="E763" s="52"/>
      <c r="H763" s="52"/>
    </row>
    <row r="764" spans="1:8" x14ac:dyDescent="0.2">
      <c r="A764" s="52"/>
      <c r="B764" s="52"/>
      <c r="E764" s="52"/>
      <c r="H764" s="52"/>
    </row>
    <row r="765" spans="1:8" x14ac:dyDescent="0.2">
      <c r="A765" s="52"/>
      <c r="B765" s="52"/>
      <c r="E765" s="52"/>
      <c r="H765" s="52"/>
    </row>
    <row r="766" spans="1:8" x14ac:dyDescent="0.2">
      <c r="A766" s="52"/>
      <c r="B766" s="52"/>
      <c r="E766" s="52"/>
      <c r="H766" s="52"/>
    </row>
    <row r="767" spans="1:8" x14ac:dyDescent="0.2">
      <c r="A767" s="52"/>
      <c r="B767" s="52"/>
      <c r="E767" s="52"/>
      <c r="H767" s="52"/>
    </row>
    <row r="768" spans="1:8" x14ac:dyDescent="0.2">
      <c r="A768" s="52"/>
      <c r="B768" s="52"/>
      <c r="E768" s="52"/>
      <c r="H768" s="52"/>
    </row>
    <row r="769" spans="1:8" x14ac:dyDescent="0.2">
      <c r="A769" s="52"/>
      <c r="B769" s="52"/>
      <c r="E769" s="52"/>
      <c r="H769" s="52"/>
    </row>
    <row r="770" spans="1:8" x14ac:dyDescent="0.2">
      <c r="A770" s="52"/>
      <c r="B770" s="52"/>
      <c r="E770" s="52"/>
      <c r="H770" s="52"/>
    </row>
    <row r="771" spans="1:8" x14ac:dyDescent="0.2">
      <c r="A771" s="52"/>
      <c r="B771" s="52"/>
      <c r="E771" s="52"/>
      <c r="H771" s="54"/>
    </row>
    <row r="772" spans="1:8" x14ac:dyDescent="0.2">
      <c r="A772" s="52"/>
      <c r="B772" s="52"/>
      <c r="E772" s="52"/>
      <c r="H772" s="52"/>
    </row>
    <row r="773" spans="1:8" x14ac:dyDescent="0.2">
      <c r="A773" s="52"/>
      <c r="B773" s="52"/>
      <c r="E773" s="52"/>
      <c r="H773" s="52"/>
    </row>
    <row r="774" spans="1:8" x14ac:dyDescent="0.2">
      <c r="A774" s="52"/>
      <c r="B774" s="52"/>
      <c r="E774" s="52"/>
      <c r="H774" s="54"/>
    </row>
    <row r="775" spans="1:8" x14ac:dyDescent="0.2">
      <c r="A775" s="52"/>
      <c r="B775" s="52"/>
      <c r="E775" s="52"/>
      <c r="H775" s="54"/>
    </row>
    <row r="776" spans="1:8" x14ac:dyDescent="0.2">
      <c r="A776" s="52"/>
      <c r="B776" s="52"/>
      <c r="E776" s="52"/>
      <c r="H776" s="54"/>
    </row>
    <row r="777" spans="1:8" x14ac:dyDescent="0.2">
      <c r="A777" s="52"/>
      <c r="B777" s="52"/>
      <c r="E777" s="52"/>
      <c r="H777" s="52"/>
    </row>
    <row r="778" spans="1:8" x14ac:dyDescent="0.2">
      <c r="A778" s="52"/>
      <c r="B778" s="52"/>
      <c r="E778" s="52"/>
      <c r="H778" s="60"/>
    </row>
    <row r="779" spans="1:8" x14ac:dyDescent="0.2">
      <c r="A779" s="52"/>
      <c r="B779" s="52"/>
      <c r="E779" s="52"/>
      <c r="H779" s="54"/>
    </row>
    <row r="780" spans="1:8" x14ac:dyDescent="0.2">
      <c r="A780" s="52"/>
      <c r="B780" s="52"/>
      <c r="E780" s="52"/>
      <c r="H780" s="52"/>
    </row>
    <row r="781" spans="1:8" x14ac:dyDescent="0.2">
      <c r="A781" s="52"/>
      <c r="B781" s="52"/>
      <c r="E781" s="52"/>
      <c r="H781" s="52"/>
    </row>
    <row r="782" spans="1:8" x14ac:dyDescent="0.2">
      <c r="A782" s="52"/>
      <c r="B782" s="52"/>
      <c r="E782" s="52"/>
      <c r="H782" s="52"/>
    </row>
    <row r="783" spans="1:8" x14ac:dyDescent="0.2">
      <c r="A783" s="52"/>
      <c r="B783" s="52"/>
      <c r="E783" s="52"/>
      <c r="H783" s="52"/>
    </row>
    <row r="784" spans="1:8" x14ac:dyDescent="0.2">
      <c r="A784" s="52"/>
      <c r="B784" s="52"/>
      <c r="E784" s="52"/>
      <c r="H784" s="54"/>
    </row>
    <row r="785" spans="1:8" x14ac:dyDescent="0.2">
      <c r="A785" s="52"/>
      <c r="B785" s="52"/>
      <c r="E785" s="52"/>
      <c r="H785" s="54"/>
    </row>
    <row r="786" spans="1:8" x14ac:dyDescent="0.2">
      <c r="A786" s="52"/>
      <c r="B786" s="52"/>
      <c r="E786" s="52"/>
      <c r="H786" s="54"/>
    </row>
    <row r="787" spans="1:8" x14ac:dyDescent="0.2">
      <c r="A787" s="52"/>
      <c r="B787" s="52"/>
      <c r="E787" s="52"/>
      <c r="H787" s="54"/>
    </row>
    <row r="788" spans="1:8" x14ac:dyDescent="0.2">
      <c r="A788" s="52"/>
      <c r="B788" s="52"/>
      <c r="E788" s="52"/>
      <c r="H788" s="60"/>
    </row>
    <row r="789" spans="1:8" x14ac:dyDescent="0.2">
      <c r="A789" s="52"/>
      <c r="B789" s="52"/>
      <c r="E789" s="52"/>
      <c r="H789" s="52"/>
    </row>
    <row r="790" spans="1:8" x14ac:dyDescent="0.2">
      <c r="A790" s="52"/>
      <c r="B790" s="52"/>
      <c r="E790" s="52"/>
      <c r="H790" s="52"/>
    </row>
    <row r="791" spans="1:8" x14ac:dyDescent="0.2">
      <c r="A791" s="52"/>
      <c r="B791" s="52"/>
      <c r="E791" s="52"/>
      <c r="H791" s="52"/>
    </row>
    <row r="792" spans="1:8" x14ac:dyDescent="0.2">
      <c r="A792" s="52"/>
      <c r="B792" s="52"/>
      <c r="E792" s="52"/>
      <c r="H792" s="52"/>
    </row>
    <row r="793" spans="1:8" x14ac:dyDescent="0.2">
      <c r="A793" s="52"/>
      <c r="B793" s="52"/>
      <c r="E793" s="52"/>
      <c r="H793" s="52"/>
    </row>
    <row r="794" spans="1:8" x14ac:dyDescent="0.2">
      <c r="A794" s="52"/>
      <c r="B794" s="52"/>
      <c r="E794" s="52"/>
      <c r="H794" s="52"/>
    </row>
    <row r="795" spans="1:8" x14ac:dyDescent="0.2">
      <c r="A795" s="52"/>
      <c r="B795" s="52"/>
      <c r="E795" s="52"/>
      <c r="H795" s="52"/>
    </row>
    <row r="796" spans="1:8" x14ac:dyDescent="0.2">
      <c r="A796" s="52"/>
      <c r="B796" s="52"/>
      <c r="E796" s="52"/>
      <c r="H796" s="52"/>
    </row>
    <row r="797" spans="1:8" x14ac:dyDescent="0.2">
      <c r="A797" s="52"/>
      <c r="B797" s="52"/>
      <c r="E797" s="52"/>
      <c r="H797" s="52"/>
    </row>
    <row r="798" spans="1:8" x14ac:dyDescent="0.2">
      <c r="A798" s="52"/>
      <c r="B798" s="52"/>
      <c r="E798" s="52"/>
      <c r="H798" s="52"/>
    </row>
    <row r="799" spans="1:8" x14ac:dyDescent="0.2">
      <c r="A799" s="52"/>
      <c r="B799" s="52"/>
      <c r="E799" s="52"/>
      <c r="H799" s="52"/>
    </row>
    <row r="800" spans="1:8" x14ac:dyDescent="0.2">
      <c r="A800" s="52"/>
      <c r="B800" s="52"/>
      <c r="E800" s="52"/>
      <c r="H800" s="52"/>
    </row>
    <row r="801" spans="1:8" x14ac:dyDescent="0.2">
      <c r="A801" s="55"/>
      <c r="B801" s="52"/>
      <c r="E801" s="52"/>
      <c r="H801" s="59"/>
    </row>
    <row r="802" spans="1:8" x14ac:dyDescent="0.2">
      <c r="A802" s="52"/>
      <c r="B802" s="52"/>
      <c r="E802" s="52"/>
      <c r="H802" s="54"/>
    </row>
    <row r="803" spans="1:8" x14ac:dyDescent="0.2">
      <c r="A803" s="55"/>
      <c r="B803" s="52"/>
      <c r="E803" s="52"/>
      <c r="H803" s="59"/>
    </row>
    <row r="804" spans="1:8" x14ac:dyDescent="0.2">
      <c r="A804" s="52"/>
      <c r="B804" s="52"/>
      <c r="E804" s="52"/>
      <c r="H804" s="52"/>
    </row>
    <row r="805" spans="1:8" x14ac:dyDescent="0.2">
      <c r="A805" s="52"/>
      <c r="B805" s="52"/>
      <c r="E805" s="52"/>
      <c r="H805" s="54"/>
    </row>
    <row r="806" spans="1:8" x14ac:dyDescent="0.2">
      <c r="A806" s="52"/>
      <c r="B806" s="52"/>
      <c r="E806" s="52"/>
      <c r="H806" s="52"/>
    </row>
    <row r="807" spans="1:8" x14ac:dyDescent="0.2">
      <c r="A807" s="52"/>
      <c r="B807" s="52"/>
      <c r="E807" s="52"/>
      <c r="H807" s="52"/>
    </row>
    <row r="808" spans="1:8" x14ac:dyDescent="0.2">
      <c r="A808" s="52"/>
      <c r="B808" s="52"/>
      <c r="E808" s="52"/>
      <c r="H808" s="52"/>
    </row>
    <row r="809" spans="1:8" x14ac:dyDescent="0.2">
      <c r="A809" s="52"/>
      <c r="B809" s="52"/>
      <c r="E809" s="52"/>
      <c r="H809" s="52"/>
    </row>
    <row r="810" spans="1:8" x14ac:dyDescent="0.2">
      <c r="A810" s="52"/>
      <c r="B810" s="52"/>
      <c r="E810" s="52"/>
      <c r="H810" s="52"/>
    </row>
    <row r="811" spans="1:8" x14ac:dyDescent="0.2">
      <c r="A811" s="52"/>
      <c r="B811" s="52"/>
      <c r="E811" s="52"/>
      <c r="H811" s="52"/>
    </row>
    <row r="812" spans="1:8" x14ac:dyDescent="0.2">
      <c r="A812" s="52"/>
      <c r="B812" s="52"/>
      <c r="E812" s="52"/>
      <c r="H812" s="52"/>
    </row>
    <row r="813" spans="1:8" x14ac:dyDescent="0.2">
      <c r="A813" s="52"/>
      <c r="B813" s="52"/>
      <c r="E813" s="52"/>
      <c r="H813" s="52"/>
    </row>
    <row r="814" spans="1:8" x14ac:dyDescent="0.2">
      <c r="A814" s="52"/>
      <c r="B814" s="52"/>
      <c r="E814" s="52"/>
      <c r="H814" s="54"/>
    </row>
    <row r="815" spans="1:8" x14ac:dyDescent="0.2">
      <c r="A815" s="52"/>
      <c r="B815" s="52"/>
      <c r="E815" s="52"/>
      <c r="H815" s="52"/>
    </row>
    <row r="816" spans="1:8" x14ac:dyDescent="0.2">
      <c r="A816" s="52"/>
      <c r="B816" s="52"/>
      <c r="E816" s="52"/>
      <c r="H816" s="52"/>
    </row>
    <row r="817" spans="1:8" x14ac:dyDescent="0.2">
      <c r="A817" s="52"/>
      <c r="B817" s="52"/>
      <c r="E817" s="52"/>
      <c r="H817" s="52"/>
    </row>
    <row r="818" spans="1:8" x14ac:dyDescent="0.2">
      <c r="A818" s="52"/>
      <c r="B818" s="52"/>
      <c r="E818" s="52"/>
      <c r="H818" s="52"/>
    </row>
    <row r="819" spans="1:8" x14ac:dyDescent="0.2">
      <c r="A819" s="52"/>
      <c r="B819" s="52"/>
      <c r="E819" s="52"/>
      <c r="H819" s="52"/>
    </row>
    <row r="820" spans="1:8" x14ac:dyDescent="0.2">
      <c r="A820" s="52"/>
      <c r="B820" s="52"/>
      <c r="E820" s="52"/>
      <c r="H820" s="52"/>
    </row>
    <row r="821" spans="1:8" x14ac:dyDescent="0.2">
      <c r="A821" s="52"/>
      <c r="B821" s="52"/>
      <c r="E821" s="52"/>
      <c r="H821" s="54"/>
    </row>
    <row r="822" spans="1:8" x14ac:dyDescent="0.2">
      <c r="A822" s="55"/>
      <c r="B822" s="52"/>
      <c r="E822" s="52"/>
      <c r="H822" s="55"/>
    </row>
    <row r="823" spans="1:8" x14ac:dyDescent="0.2">
      <c r="A823" s="55"/>
      <c r="B823" s="52"/>
      <c r="E823" s="52"/>
      <c r="H823" s="55"/>
    </row>
    <row r="824" spans="1:8" x14ac:dyDescent="0.2">
      <c r="A824" s="52"/>
      <c r="B824" s="52"/>
      <c r="E824" s="52"/>
      <c r="H824" s="52"/>
    </row>
    <row r="825" spans="1:8" x14ac:dyDescent="0.2">
      <c r="A825" s="52"/>
      <c r="B825" s="52"/>
      <c r="E825" s="52"/>
      <c r="H825" s="54"/>
    </row>
    <row r="826" spans="1:8" x14ac:dyDescent="0.2">
      <c r="A826" s="52"/>
      <c r="B826" s="52"/>
      <c r="E826" s="52"/>
      <c r="H826" s="52"/>
    </row>
    <row r="827" spans="1:8" x14ac:dyDescent="0.2">
      <c r="A827" s="52"/>
      <c r="B827" s="52"/>
      <c r="E827" s="52"/>
      <c r="H827" s="52"/>
    </row>
    <row r="828" spans="1:8" x14ac:dyDescent="0.2">
      <c r="A828" s="52"/>
      <c r="B828" s="52"/>
      <c r="E828" s="52"/>
      <c r="H828" s="52"/>
    </row>
    <row r="829" spans="1:8" x14ac:dyDescent="0.2">
      <c r="A829" s="55"/>
      <c r="B829" s="52"/>
      <c r="E829" s="52"/>
      <c r="H829" s="59"/>
    </row>
    <row r="830" spans="1:8" x14ac:dyDescent="0.2">
      <c r="A830" s="52"/>
      <c r="B830" s="52"/>
      <c r="E830" s="52"/>
      <c r="H830" s="52"/>
    </row>
    <row r="831" spans="1:8" x14ac:dyDescent="0.2">
      <c r="A831" s="52"/>
      <c r="B831" s="52"/>
      <c r="E831" s="52"/>
      <c r="H831" s="52"/>
    </row>
    <row r="832" spans="1:8" x14ac:dyDescent="0.2">
      <c r="A832" s="52"/>
      <c r="B832" s="52"/>
      <c r="E832" s="52"/>
      <c r="H832" s="52"/>
    </row>
    <row r="833" spans="1:8" x14ac:dyDescent="0.2">
      <c r="A833" s="52"/>
      <c r="B833" s="52"/>
      <c r="E833" s="52"/>
      <c r="H833" s="52"/>
    </row>
    <row r="834" spans="1:8" x14ac:dyDescent="0.2">
      <c r="A834" s="52"/>
      <c r="B834" s="52"/>
      <c r="E834" s="52"/>
      <c r="H834" s="52"/>
    </row>
    <row r="835" spans="1:8" x14ac:dyDescent="0.2">
      <c r="A835" s="52"/>
      <c r="B835" s="52"/>
      <c r="E835" s="52"/>
      <c r="H835" s="52"/>
    </row>
    <row r="836" spans="1:8" x14ac:dyDescent="0.2">
      <c r="A836" s="52"/>
      <c r="B836" s="52"/>
      <c r="E836" s="52"/>
      <c r="H836" s="52"/>
    </row>
    <row r="837" spans="1:8" x14ac:dyDescent="0.2">
      <c r="A837" s="52"/>
      <c r="B837" s="52"/>
      <c r="E837" s="52"/>
      <c r="H837" s="52"/>
    </row>
    <row r="838" spans="1:8" x14ac:dyDescent="0.2">
      <c r="A838" s="52"/>
      <c r="B838" s="52"/>
      <c r="E838" s="52"/>
      <c r="H838" s="52"/>
    </row>
    <row r="839" spans="1:8" x14ac:dyDescent="0.2">
      <c r="A839" s="52"/>
      <c r="B839" s="52"/>
      <c r="E839" s="52"/>
      <c r="H839" s="54"/>
    </row>
    <row r="840" spans="1:8" x14ac:dyDescent="0.2">
      <c r="A840" s="52"/>
      <c r="B840" s="52"/>
      <c r="E840" s="52"/>
      <c r="H840" s="54"/>
    </row>
    <row r="841" spans="1:8" x14ac:dyDescent="0.2">
      <c r="A841" s="52"/>
      <c r="B841" s="52"/>
      <c r="E841" s="52"/>
      <c r="H841" s="52"/>
    </row>
    <row r="842" spans="1:8" x14ac:dyDescent="0.2">
      <c r="A842" s="52"/>
      <c r="B842" s="52"/>
      <c r="E842" s="52"/>
      <c r="H842" s="52"/>
    </row>
    <row r="843" spans="1:8" x14ac:dyDescent="0.2">
      <c r="A843" s="52"/>
      <c r="B843" s="52"/>
      <c r="E843" s="52"/>
      <c r="H843" s="52"/>
    </row>
    <row r="844" spans="1:8" x14ac:dyDescent="0.2">
      <c r="A844" s="52"/>
      <c r="B844" s="52"/>
      <c r="E844" s="52"/>
      <c r="H844" s="54"/>
    </row>
    <row r="845" spans="1:8" x14ac:dyDescent="0.2">
      <c r="A845" s="52"/>
      <c r="B845" s="52"/>
      <c r="E845" s="52"/>
      <c r="H845" s="54"/>
    </row>
    <row r="846" spans="1:8" x14ac:dyDescent="0.2">
      <c r="A846" s="52"/>
      <c r="B846" s="52"/>
      <c r="E846" s="52"/>
      <c r="H846" s="54"/>
    </row>
    <row r="847" spans="1:8" x14ac:dyDescent="0.2">
      <c r="A847" s="52"/>
      <c r="B847" s="52"/>
      <c r="E847" s="52"/>
      <c r="H847" s="54"/>
    </row>
    <row r="848" spans="1:8" x14ac:dyDescent="0.2">
      <c r="A848" s="52"/>
      <c r="B848" s="52"/>
      <c r="E848" s="52"/>
      <c r="H848" s="52"/>
    </row>
    <row r="849" spans="1:8" x14ac:dyDescent="0.2">
      <c r="A849" s="52"/>
      <c r="B849" s="52"/>
      <c r="E849" s="52"/>
      <c r="H849" s="52"/>
    </row>
    <row r="850" spans="1:8" x14ac:dyDescent="0.2">
      <c r="A850" s="52"/>
      <c r="B850" s="52"/>
      <c r="E850" s="52"/>
      <c r="H850" s="52"/>
    </row>
    <row r="851" spans="1:8" x14ac:dyDescent="0.2">
      <c r="A851" s="52"/>
      <c r="B851" s="52"/>
      <c r="E851" s="52"/>
      <c r="H851" s="52"/>
    </row>
    <row r="852" spans="1:8" x14ac:dyDescent="0.2">
      <c r="A852" s="52"/>
      <c r="B852" s="52"/>
      <c r="E852" s="52"/>
      <c r="H852" s="52"/>
    </row>
    <row r="853" spans="1:8" x14ac:dyDescent="0.2">
      <c r="A853" s="52"/>
      <c r="B853" s="52"/>
      <c r="E853" s="52"/>
      <c r="H853" s="54"/>
    </row>
    <row r="854" spans="1:8" x14ac:dyDescent="0.2">
      <c r="A854" s="52"/>
      <c r="B854" s="52"/>
      <c r="E854" s="52"/>
      <c r="H854" s="52"/>
    </row>
    <row r="855" spans="1:8" x14ac:dyDescent="0.2">
      <c r="A855" s="52"/>
      <c r="B855" s="52"/>
      <c r="E855" s="52"/>
      <c r="H855" s="52"/>
    </row>
    <row r="856" spans="1:8" x14ac:dyDescent="0.2">
      <c r="A856" s="52"/>
      <c r="B856" s="52"/>
      <c r="E856" s="52"/>
      <c r="H856" s="52"/>
    </row>
    <row r="857" spans="1:8" x14ac:dyDescent="0.2">
      <c r="A857" s="52"/>
      <c r="B857" s="52"/>
      <c r="E857" s="52"/>
      <c r="H857" s="54"/>
    </row>
    <row r="858" spans="1:8" x14ac:dyDescent="0.2">
      <c r="A858" s="52"/>
      <c r="B858" s="52"/>
      <c r="E858" s="52"/>
      <c r="H858" s="52"/>
    </row>
    <row r="859" spans="1:8" x14ac:dyDescent="0.2">
      <c r="A859" s="52"/>
      <c r="B859" s="52"/>
      <c r="E859" s="52"/>
      <c r="H859" s="52"/>
    </row>
    <row r="860" spans="1:8" x14ac:dyDescent="0.2">
      <c r="A860" s="52"/>
      <c r="B860" s="52"/>
      <c r="E860" s="52"/>
      <c r="H860" s="52"/>
    </row>
    <row r="861" spans="1:8" x14ac:dyDescent="0.2">
      <c r="A861" s="52"/>
      <c r="B861" s="52"/>
      <c r="E861" s="52"/>
      <c r="H861" s="52"/>
    </row>
    <row r="862" spans="1:8" x14ac:dyDescent="0.2">
      <c r="A862" s="52"/>
      <c r="B862" s="52"/>
      <c r="E862" s="52"/>
      <c r="H862" s="54"/>
    </row>
    <row r="863" spans="1:8" x14ac:dyDescent="0.2">
      <c r="A863" s="52"/>
      <c r="B863" s="52"/>
      <c r="E863" s="52"/>
      <c r="H863" s="54"/>
    </row>
    <row r="864" spans="1:8" x14ac:dyDescent="0.2">
      <c r="A864" s="52"/>
      <c r="B864" s="52"/>
      <c r="E864" s="52"/>
      <c r="H864" s="54"/>
    </row>
    <row r="865" spans="1:8" x14ac:dyDescent="0.2">
      <c r="A865" s="52"/>
      <c r="B865" s="52"/>
      <c r="E865" s="52"/>
      <c r="H865" s="52"/>
    </row>
    <row r="866" spans="1:8" x14ac:dyDescent="0.2">
      <c r="A866" s="52"/>
      <c r="B866" s="52"/>
      <c r="E866" s="52"/>
      <c r="H866" s="52"/>
    </row>
    <row r="867" spans="1:8" x14ac:dyDescent="0.2">
      <c r="A867" s="52"/>
      <c r="B867" s="52"/>
      <c r="E867" s="52"/>
      <c r="H867" s="52"/>
    </row>
    <row r="868" spans="1:8" x14ac:dyDescent="0.2">
      <c r="A868" s="52"/>
      <c r="B868" s="52"/>
      <c r="E868" s="52"/>
      <c r="H868" s="54"/>
    </row>
    <row r="869" spans="1:8" x14ac:dyDescent="0.2">
      <c r="A869" s="52"/>
      <c r="B869" s="52"/>
      <c r="E869" s="52"/>
      <c r="H869" s="52"/>
    </row>
    <row r="870" spans="1:8" x14ac:dyDescent="0.2">
      <c r="A870" s="52"/>
      <c r="B870" s="52"/>
      <c r="E870" s="52"/>
      <c r="H870" s="52"/>
    </row>
    <row r="871" spans="1:8" x14ac:dyDescent="0.2">
      <c r="A871" s="52"/>
      <c r="B871" s="52"/>
      <c r="E871" s="52"/>
      <c r="H871" s="52"/>
    </row>
    <row r="872" spans="1:8" x14ac:dyDescent="0.2">
      <c r="A872" s="52"/>
      <c r="B872" s="52"/>
      <c r="E872" s="52"/>
      <c r="H872" s="52"/>
    </row>
    <row r="873" spans="1:8" x14ac:dyDescent="0.2">
      <c r="A873" s="52"/>
      <c r="B873" s="52"/>
      <c r="E873" s="52"/>
      <c r="H873" s="54"/>
    </row>
    <row r="874" spans="1:8" x14ac:dyDescent="0.2">
      <c r="A874" s="52"/>
      <c r="B874" s="52"/>
      <c r="E874" s="52"/>
      <c r="H874" s="52"/>
    </row>
    <row r="875" spans="1:8" x14ac:dyDescent="0.2">
      <c r="A875" s="52"/>
      <c r="B875" s="52"/>
      <c r="E875" s="52"/>
      <c r="H875" s="52"/>
    </row>
    <row r="876" spans="1:8" x14ac:dyDescent="0.2">
      <c r="A876" s="52"/>
      <c r="B876" s="52"/>
      <c r="E876" s="52"/>
      <c r="H876" s="52"/>
    </row>
    <row r="877" spans="1:8" x14ac:dyDescent="0.2">
      <c r="A877" s="52"/>
      <c r="B877" s="52"/>
      <c r="E877" s="52"/>
      <c r="H877" s="52"/>
    </row>
    <row r="878" spans="1:8" x14ac:dyDescent="0.2">
      <c r="A878" s="52"/>
      <c r="B878" s="52"/>
      <c r="E878" s="52"/>
      <c r="H878" s="52"/>
    </row>
    <row r="879" spans="1:8" x14ac:dyDescent="0.2">
      <c r="A879" s="52"/>
      <c r="B879" s="52"/>
      <c r="E879" s="52"/>
      <c r="H879" s="52"/>
    </row>
    <row r="880" spans="1:8" x14ac:dyDescent="0.2">
      <c r="A880" s="52"/>
      <c r="B880" s="52"/>
      <c r="E880" s="52"/>
      <c r="H880" s="52"/>
    </row>
    <row r="881" spans="1:8" x14ac:dyDescent="0.2">
      <c r="A881" s="52"/>
      <c r="B881" s="52"/>
      <c r="E881" s="52"/>
      <c r="H881" s="52"/>
    </row>
    <row r="882" spans="1:8" x14ac:dyDescent="0.2">
      <c r="A882" s="52"/>
      <c r="B882" s="52"/>
      <c r="E882" s="52"/>
      <c r="H882" s="54"/>
    </row>
    <row r="883" spans="1:8" x14ac:dyDescent="0.2">
      <c r="A883" s="52"/>
      <c r="B883" s="52"/>
      <c r="E883" s="52"/>
      <c r="H883" s="52"/>
    </row>
    <row r="884" spans="1:8" x14ac:dyDescent="0.2">
      <c r="A884" s="52"/>
      <c r="B884" s="52"/>
      <c r="E884" s="52"/>
      <c r="H884" s="52"/>
    </row>
    <row r="885" spans="1:8" x14ac:dyDescent="0.2">
      <c r="A885" s="52"/>
      <c r="B885" s="52"/>
      <c r="E885" s="52"/>
      <c r="H885" s="52"/>
    </row>
    <row r="886" spans="1:8" x14ac:dyDescent="0.2">
      <c r="A886" s="52"/>
      <c r="B886" s="52"/>
      <c r="E886" s="52"/>
      <c r="H886" s="52"/>
    </row>
    <row r="887" spans="1:8" x14ac:dyDescent="0.2">
      <c r="A887" s="52"/>
      <c r="B887" s="52"/>
      <c r="E887" s="52"/>
      <c r="H887" s="52"/>
    </row>
    <row r="888" spans="1:8" x14ac:dyDescent="0.2">
      <c r="A888" s="52"/>
      <c r="B888" s="52"/>
      <c r="E888" s="52"/>
      <c r="H888" s="54"/>
    </row>
    <row r="889" spans="1:8" x14ac:dyDescent="0.2">
      <c r="A889" s="52"/>
      <c r="B889" s="52"/>
      <c r="E889" s="52"/>
      <c r="H889" s="52"/>
    </row>
    <row r="890" spans="1:8" x14ac:dyDescent="0.2">
      <c r="A890" s="52"/>
      <c r="B890" s="52"/>
      <c r="E890" s="52"/>
      <c r="H890" s="52"/>
    </row>
    <row r="891" spans="1:8" x14ac:dyDescent="0.2">
      <c r="A891" s="52"/>
      <c r="B891" s="52"/>
      <c r="E891" s="52"/>
      <c r="H891" s="52"/>
    </row>
    <row r="892" spans="1:8" x14ac:dyDescent="0.2">
      <c r="A892" s="52"/>
      <c r="B892" s="52"/>
      <c r="E892" s="52"/>
      <c r="H892" s="54"/>
    </row>
    <row r="893" spans="1:8" x14ac:dyDescent="0.2">
      <c r="A893" s="52"/>
      <c r="B893" s="52"/>
      <c r="E893" s="52"/>
      <c r="H893" s="52"/>
    </row>
    <row r="894" spans="1:8" x14ac:dyDescent="0.2">
      <c r="A894" s="52"/>
      <c r="B894" s="52"/>
      <c r="E894" s="52"/>
      <c r="H894" s="52"/>
    </row>
    <row r="895" spans="1:8" x14ac:dyDescent="0.2">
      <c r="A895" s="52"/>
      <c r="B895" s="52"/>
      <c r="E895" s="52"/>
      <c r="H895" s="52"/>
    </row>
    <row r="896" spans="1:8" x14ac:dyDescent="0.2">
      <c r="A896" s="52"/>
      <c r="B896" s="52"/>
      <c r="E896" s="52"/>
      <c r="H896" s="52"/>
    </row>
    <row r="897" spans="1:8" x14ac:dyDescent="0.2">
      <c r="A897" s="52"/>
      <c r="B897" s="52"/>
      <c r="E897" s="52"/>
      <c r="H897" s="52"/>
    </row>
    <row r="898" spans="1:8" x14ac:dyDescent="0.2">
      <c r="A898" s="52"/>
      <c r="B898" s="52"/>
      <c r="E898" s="52"/>
      <c r="H898" s="52"/>
    </row>
    <row r="899" spans="1:8" x14ac:dyDescent="0.2">
      <c r="A899" s="52"/>
      <c r="B899" s="52"/>
      <c r="E899" s="52"/>
      <c r="H899" s="52"/>
    </row>
    <row r="900" spans="1:8" x14ac:dyDescent="0.2">
      <c r="A900" s="52"/>
      <c r="B900" s="52"/>
      <c r="E900" s="52"/>
      <c r="H900" s="52"/>
    </row>
    <row r="901" spans="1:8" x14ac:dyDescent="0.2">
      <c r="A901" s="52"/>
      <c r="B901" s="52"/>
      <c r="E901" s="52"/>
      <c r="H901" s="54"/>
    </row>
    <row r="902" spans="1:8" x14ac:dyDescent="0.2">
      <c r="A902" s="52"/>
      <c r="B902" s="52"/>
      <c r="E902" s="52"/>
      <c r="H902" s="52"/>
    </row>
    <row r="903" spans="1:8" x14ac:dyDescent="0.2">
      <c r="A903" s="52"/>
      <c r="B903" s="52"/>
      <c r="E903" s="52"/>
      <c r="H903" s="52"/>
    </row>
    <row r="904" spans="1:8" x14ac:dyDescent="0.2">
      <c r="A904" s="52"/>
      <c r="B904" s="52"/>
      <c r="E904" s="52"/>
      <c r="H904" s="54"/>
    </row>
    <row r="905" spans="1:8" x14ac:dyDescent="0.2">
      <c r="A905" s="52"/>
      <c r="B905" s="52"/>
      <c r="E905" s="52"/>
      <c r="H905" s="52"/>
    </row>
    <row r="906" spans="1:8" x14ac:dyDescent="0.2">
      <c r="A906" s="52"/>
      <c r="B906" s="52"/>
      <c r="E906" s="52"/>
      <c r="H906" s="52"/>
    </row>
    <row r="907" spans="1:8" x14ac:dyDescent="0.2">
      <c r="A907" s="52"/>
      <c r="B907" s="52"/>
      <c r="E907" s="52"/>
      <c r="H907" s="52"/>
    </row>
    <row r="908" spans="1:8" x14ac:dyDescent="0.2">
      <c r="A908" s="52"/>
      <c r="B908" s="52"/>
      <c r="E908" s="52"/>
      <c r="H908" s="52"/>
    </row>
    <row r="909" spans="1:8" x14ac:dyDescent="0.2">
      <c r="A909" s="52"/>
      <c r="B909" s="52"/>
      <c r="E909" s="52"/>
      <c r="H909" s="52"/>
    </row>
    <row r="910" spans="1:8" x14ac:dyDescent="0.2">
      <c r="A910" s="52"/>
      <c r="B910" s="52"/>
      <c r="E910" s="52"/>
      <c r="H910" s="54"/>
    </row>
    <row r="911" spans="1:8" x14ac:dyDescent="0.2">
      <c r="A911" s="52"/>
      <c r="B911" s="52"/>
      <c r="E911" s="52"/>
      <c r="H911" s="52"/>
    </row>
    <row r="912" spans="1:8" x14ac:dyDescent="0.2">
      <c r="A912" s="52"/>
      <c r="B912" s="52"/>
      <c r="E912" s="52"/>
      <c r="H912" s="52"/>
    </row>
    <row r="913" spans="1:8" x14ac:dyDescent="0.2">
      <c r="A913" s="52"/>
      <c r="B913" s="52"/>
      <c r="E913" s="52"/>
      <c r="H913" s="52"/>
    </row>
    <row r="914" spans="1:8" x14ac:dyDescent="0.2">
      <c r="A914" s="52"/>
      <c r="B914" s="52"/>
      <c r="E914" s="52"/>
      <c r="H914" s="52"/>
    </row>
    <row r="915" spans="1:8" x14ac:dyDescent="0.2">
      <c r="A915" s="52"/>
      <c r="B915" s="52"/>
      <c r="E915" s="52"/>
      <c r="H915" s="52"/>
    </row>
    <row r="916" spans="1:8" x14ac:dyDescent="0.2">
      <c r="A916" s="52"/>
      <c r="B916" s="52"/>
      <c r="E916" s="52"/>
      <c r="H916" s="52"/>
    </row>
    <row r="917" spans="1:8" x14ac:dyDescent="0.2">
      <c r="A917" s="52"/>
      <c r="B917" s="52"/>
      <c r="E917" s="52"/>
      <c r="H917" s="52"/>
    </row>
    <row r="918" spans="1:8" x14ac:dyDescent="0.2">
      <c r="A918" s="52"/>
      <c r="B918" s="52"/>
      <c r="E918" s="52"/>
      <c r="H918" s="54"/>
    </row>
    <row r="919" spans="1:8" x14ac:dyDescent="0.2">
      <c r="A919" s="52"/>
      <c r="B919" s="52"/>
      <c r="E919" s="52"/>
      <c r="H919" s="52"/>
    </row>
    <row r="920" spans="1:8" x14ac:dyDescent="0.2">
      <c r="A920" s="52"/>
      <c r="B920" s="52"/>
      <c r="E920" s="52"/>
      <c r="H920" s="54"/>
    </row>
    <row r="921" spans="1:8" x14ac:dyDescent="0.2">
      <c r="A921" s="52"/>
      <c r="B921" s="52"/>
      <c r="E921" s="52"/>
      <c r="H921" s="52"/>
    </row>
    <row r="922" spans="1:8" x14ac:dyDescent="0.2">
      <c r="A922" s="52"/>
      <c r="B922" s="52"/>
      <c r="E922" s="52"/>
      <c r="H922" s="54"/>
    </row>
    <row r="923" spans="1:8" x14ac:dyDescent="0.2">
      <c r="A923" s="52"/>
      <c r="B923" s="52"/>
      <c r="E923" s="52"/>
      <c r="H923" s="52"/>
    </row>
    <row r="924" spans="1:8" x14ac:dyDescent="0.2">
      <c r="A924" s="52"/>
      <c r="B924" s="52"/>
      <c r="E924" s="52"/>
      <c r="H924" s="52"/>
    </row>
    <row r="925" spans="1:8" x14ac:dyDescent="0.2">
      <c r="A925" s="52"/>
      <c r="B925" s="52"/>
      <c r="E925" s="52"/>
      <c r="H925" s="52"/>
    </row>
    <row r="926" spans="1:8" x14ac:dyDescent="0.2">
      <c r="A926" s="52"/>
      <c r="B926" s="52"/>
      <c r="E926" s="52"/>
      <c r="H926" s="52"/>
    </row>
    <row r="927" spans="1:8" x14ac:dyDescent="0.2">
      <c r="A927" s="52"/>
      <c r="B927" s="52"/>
      <c r="E927" s="52"/>
      <c r="H927" s="52"/>
    </row>
    <row r="928" spans="1:8" x14ac:dyDescent="0.2">
      <c r="A928" s="52"/>
      <c r="B928" s="52"/>
      <c r="E928" s="52"/>
      <c r="H928" s="52"/>
    </row>
    <row r="929" spans="1:8" x14ac:dyDescent="0.2">
      <c r="A929" s="52"/>
      <c r="B929" s="52"/>
      <c r="E929" s="52"/>
      <c r="H929" s="52"/>
    </row>
    <row r="930" spans="1:8" x14ac:dyDescent="0.2">
      <c r="A930" s="52"/>
      <c r="B930" s="52"/>
      <c r="E930" s="52"/>
      <c r="H930" s="52"/>
    </row>
    <row r="931" spans="1:8" x14ac:dyDescent="0.2">
      <c r="A931" s="52"/>
      <c r="B931" s="52"/>
      <c r="E931" s="52"/>
      <c r="H931" s="52"/>
    </row>
    <row r="932" spans="1:8" x14ac:dyDescent="0.2">
      <c r="A932" s="52"/>
      <c r="B932" s="52"/>
      <c r="E932" s="52"/>
      <c r="H932" s="52"/>
    </row>
    <row r="933" spans="1:8" x14ac:dyDescent="0.2">
      <c r="A933" s="52"/>
      <c r="B933" s="52"/>
      <c r="E933" s="52"/>
      <c r="H933" s="52"/>
    </row>
    <row r="934" spans="1:8" x14ac:dyDescent="0.2">
      <c r="A934" s="52"/>
      <c r="B934" s="52"/>
      <c r="E934" s="52"/>
      <c r="H934" s="52"/>
    </row>
    <row r="935" spans="1:8" x14ac:dyDescent="0.2">
      <c r="A935" s="52"/>
      <c r="B935" s="52"/>
      <c r="E935" s="52"/>
      <c r="H935" s="52"/>
    </row>
    <row r="936" spans="1:8" x14ac:dyDescent="0.2">
      <c r="A936" s="52"/>
      <c r="B936" s="52"/>
      <c r="E936" s="52"/>
      <c r="H936" s="52"/>
    </row>
    <row r="937" spans="1:8" x14ac:dyDescent="0.2">
      <c r="A937" s="52"/>
      <c r="B937" s="52"/>
      <c r="E937" s="52"/>
      <c r="H937" s="54"/>
    </row>
    <row r="938" spans="1:8" x14ac:dyDescent="0.2">
      <c r="A938" s="52"/>
      <c r="B938" s="52"/>
      <c r="E938" s="52"/>
      <c r="H938" s="52"/>
    </row>
    <row r="939" spans="1:8" x14ac:dyDescent="0.2">
      <c r="A939" s="52"/>
      <c r="B939" s="52"/>
      <c r="E939" s="52"/>
      <c r="H939" s="54"/>
    </row>
    <row r="940" spans="1:8" x14ac:dyDescent="0.2">
      <c r="A940" s="52"/>
      <c r="B940" s="52"/>
      <c r="E940" s="52"/>
      <c r="H940" s="52"/>
    </row>
    <row r="941" spans="1:8" x14ac:dyDescent="0.2">
      <c r="A941" s="52"/>
      <c r="B941" s="52"/>
      <c r="E941" s="52"/>
      <c r="H941" s="54"/>
    </row>
    <row r="942" spans="1:8" x14ac:dyDescent="0.2">
      <c r="A942" s="52"/>
      <c r="B942" s="52"/>
      <c r="E942" s="52"/>
      <c r="H942" s="52"/>
    </row>
    <row r="943" spans="1:8" x14ac:dyDescent="0.2">
      <c r="A943" s="52"/>
      <c r="B943" s="52"/>
      <c r="E943" s="52"/>
      <c r="H943" s="52"/>
    </row>
    <row r="944" spans="1:8" x14ac:dyDescent="0.2">
      <c r="A944" s="52"/>
      <c r="B944" s="52"/>
      <c r="E944" s="52"/>
      <c r="H944" s="52"/>
    </row>
    <row r="945" spans="1:8" x14ac:dyDescent="0.2">
      <c r="A945" s="52"/>
      <c r="B945" s="52"/>
      <c r="E945" s="52"/>
      <c r="H945" s="52"/>
    </row>
    <row r="946" spans="1:8" x14ac:dyDescent="0.2">
      <c r="A946" s="52"/>
      <c r="B946" s="52"/>
      <c r="E946" s="52"/>
      <c r="H946" s="54"/>
    </row>
    <row r="947" spans="1:8" x14ac:dyDescent="0.2">
      <c r="A947" s="52"/>
      <c r="B947" s="52"/>
      <c r="E947" s="52"/>
      <c r="H947" s="52"/>
    </row>
    <row r="948" spans="1:8" x14ac:dyDescent="0.2">
      <c r="A948" s="52"/>
      <c r="B948" s="52"/>
      <c r="E948" s="52"/>
      <c r="H948" s="52"/>
    </row>
    <row r="949" spans="1:8" x14ac:dyDescent="0.2">
      <c r="A949" s="52"/>
      <c r="B949" s="52"/>
      <c r="E949" s="52"/>
      <c r="H949" s="52"/>
    </row>
    <row r="950" spans="1:8" x14ac:dyDescent="0.2">
      <c r="A950" s="52"/>
      <c r="B950" s="52"/>
      <c r="E950" s="52"/>
      <c r="H950" s="52"/>
    </row>
    <row r="951" spans="1:8" x14ac:dyDescent="0.2">
      <c r="A951" s="52"/>
      <c r="B951" s="52"/>
      <c r="E951" s="52"/>
      <c r="H951" s="54"/>
    </row>
    <row r="952" spans="1:8" x14ac:dyDescent="0.2">
      <c r="A952" s="52"/>
      <c r="B952" s="52"/>
      <c r="E952" s="52"/>
      <c r="H952" s="54"/>
    </row>
    <row r="953" spans="1:8" x14ac:dyDescent="0.2">
      <c r="A953" s="52"/>
      <c r="B953" s="52"/>
      <c r="E953" s="52"/>
      <c r="H953" s="54"/>
    </row>
    <row r="954" spans="1:8" x14ac:dyDescent="0.2">
      <c r="A954" s="52"/>
      <c r="B954" s="52"/>
      <c r="E954" s="52"/>
      <c r="H954" s="54"/>
    </row>
    <row r="955" spans="1:8" x14ac:dyDescent="0.2">
      <c r="A955" s="52"/>
      <c r="B955" s="52"/>
      <c r="E955" s="52"/>
      <c r="H955" s="52"/>
    </row>
    <row r="956" spans="1:8" x14ac:dyDescent="0.2">
      <c r="A956" s="52"/>
      <c r="B956" s="52"/>
      <c r="E956" s="52"/>
      <c r="H956" s="52"/>
    </row>
    <row r="957" spans="1:8" x14ac:dyDescent="0.2">
      <c r="A957" s="52"/>
      <c r="B957" s="52"/>
      <c r="E957" s="52"/>
      <c r="H957" s="52"/>
    </row>
    <row r="958" spans="1:8" x14ac:dyDescent="0.2">
      <c r="A958" s="52"/>
      <c r="B958" s="52"/>
      <c r="E958" s="52"/>
      <c r="H958" s="52"/>
    </row>
    <row r="959" spans="1:8" x14ac:dyDescent="0.2">
      <c r="A959" s="52"/>
      <c r="B959" s="52"/>
      <c r="E959" s="52"/>
      <c r="H959" s="52"/>
    </row>
    <row r="960" spans="1:8" x14ac:dyDescent="0.2">
      <c r="A960" s="52"/>
      <c r="B960" s="52"/>
      <c r="E960" s="52"/>
      <c r="H960" s="52"/>
    </row>
    <row r="961" spans="1:8" x14ac:dyDescent="0.2">
      <c r="A961" s="52"/>
      <c r="B961" s="52"/>
      <c r="E961" s="52"/>
      <c r="H961" s="52"/>
    </row>
    <row r="962" spans="1:8" x14ac:dyDescent="0.2">
      <c r="A962" s="52"/>
      <c r="B962" s="52"/>
      <c r="E962" s="52"/>
      <c r="H962" s="52"/>
    </row>
    <row r="963" spans="1:8" x14ac:dyDescent="0.2">
      <c r="A963" s="52"/>
      <c r="B963" s="52"/>
      <c r="E963" s="52"/>
      <c r="H963" s="54"/>
    </row>
    <row r="964" spans="1:8" x14ac:dyDescent="0.2">
      <c r="A964" s="52"/>
      <c r="B964" s="52"/>
      <c r="E964" s="52"/>
      <c r="H964" s="52"/>
    </row>
    <row r="965" spans="1:8" x14ac:dyDescent="0.2">
      <c r="A965" s="52"/>
      <c r="B965" s="52"/>
      <c r="E965" s="52"/>
      <c r="H965" s="54"/>
    </row>
    <row r="966" spans="1:8" x14ac:dyDescent="0.2">
      <c r="A966" s="52"/>
      <c r="B966" s="52"/>
      <c r="E966" s="52"/>
      <c r="H966" s="54"/>
    </row>
    <row r="967" spans="1:8" x14ac:dyDescent="0.2">
      <c r="A967" s="52"/>
      <c r="B967" s="52"/>
      <c r="E967" s="52"/>
      <c r="H967" s="52"/>
    </row>
    <row r="968" spans="1:8" x14ac:dyDescent="0.2">
      <c r="A968" s="52"/>
      <c r="B968" s="52"/>
      <c r="E968" s="52"/>
      <c r="H968" s="52"/>
    </row>
    <row r="969" spans="1:8" x14ac:dyDescent="0.2">
      <c r="A969" s="52"/>
      <c r="B969" s="52"/>
      <c r="E969" s="52"/>
      <c r="H969" s="52"/>
    </row>
    <row r="970" spans="1:8" x14ac:dyDescent="0.2">
      <c r="A970" s="52"/>
      <c r="B970" s="52"/>
      <c r="E970" s="52"/>
      <c r="H970" s="52"/>
    </row>
    <row r="971" spans="1:8" x14ac:dyDescent="0.2">
      <c r="A971" s="52"/>
      <c r="B971" s="52"/>
      <c r="E971" s="52"/>
      <c r="H971" s="52"/>
    </row>
    <row r="972" spans="1:8" x14ac:dyDescent="0.2">
      <c r="A972" s="52"/>
      <c r="B972" s="52"/>
      <c r="E972" s="52"/>
      <c r="H972" s="52"/>
    </row>
    <row r="973" spans="1:8" x14ac:dyDescent="0.2">
      <c r="A973" s="52"/>
      <c r="B973" s="52"/>
      <c r="E973" s="52"/>
      <c r="H973" s="52"/>
    </row>
    <row r="974" spans="1:8" x14ac:dyDescent="0.2">
      <c r="A974" s="52"/>
      <c r="B974" s="52"/>
      <c r="E974" s="52"/>
      <c r="H974" s="54"/>
    </row>
    <row r="975" spans="1:8" x14ac:dyDescent="0.2">
      <c r="A975" s="52"/>
      <c r="B975" s="52"/>
      <c r="E975" s="52"/>
      <c r="H975" s="52"/>
    </row>
    <row r="976" spans="1:8" x14ac:dyDescent="0.2">
      <c r="A976" s="52"/>
      <c r="B976" s="52"/>
      <c r="E976" s="52"/>
      <c r="H976" s="52"/>
    </row>
    <row r="977" spans="1:8" x14ac:dyDescent="0.2">
      <c r="A977" s="52"/>
      <c r="B977" s="52"/>
      <c r="E977" s="52"/>
      <c r="H977" s="52"/>
    </row>
    <row r="978" spans="1:8" x14ac:dyDescent="0.2">
      <c r="A978" s="52"/>
      <c r="B978" s="52"/>
      <c r="E978" s="52"/>
      <c r="H978" s="54"/>
    </row>
    <row r="979" spans="1:8" x14ac:dyDescent="0.2">
      <c r="A979" s="52"/>
      <c r="B979" s="52"/>
      <c r="E979" s="52"/>
      <c r="H979" s="54"/>
    </row>
    <row r="980" spans="1:8" x14ac:dyDescent="0.2">
      <c r="A980" s="52"/>
      <c r="B980" s="52"/>
      <c r="E980" s="52"/>
      <c r="H980" s="54"/>
    </row>
    <row r="981" spans="1:8" x14ac:dyDescent="0.2">
      <c r="A981" s="52"/>
      <c r="B981" s="52"/>
      <c r="E981" s="52"/>
      <c r="H981" s="54"/>
    </row>
    <row r="982" spans="1:8" x14ac:dyDescent="0.2">
      <c r="A982" s="52"/>
      <c r="B982" s="52"/>
      <c r="E982" s="52"/>
      <c r="H982" s="54"/>
    </row>
    <row r="983" spans="1:8" x14ac:dyDescent="0.2">
      <c r="A983" s="52"/>
      <c r="B983" s="52"/>
      <c r="E983" s="52"/>
      <c r="H983" s="52"/>
    </row>
    <row r="984" spans="1:8" x14ac:dyDescent="0.2">
      <c r="A984" s="52"/>
      <c r="B984" s="52"/>
      <c r="E984" s="52"/>
      <c r="H984" s="52"/>
    </row>
    <row r="985" spans="1:8" x14ac:dyDescent="0.2">
      <c r="A985" s="52"/>
      <c r="B985" s="52"/>
      <c r="E985" s="52"/>
      <c r="H985" s="52"/>
    </row>
    <row r="986" spans="1:8" x14ac:dyDescent="0.2">
      <c r="A986" s="52"/>
      <c r="B986" s="52"/>
      <c r="E986" s="52"/>
      <c r="H986" s="52"/>
    </row>
    <row r="987" spans="1:8" x14ac:dyDescent="0.2">
      <c r="A987" s="52"/>
      <c r="B987" s="52"/>
      <c r="E987" s="52"/>
      <c r="H987" s="52"/>
    </row>
  </sheetData>
  <sortState xmlns:xlrd2="http://schemas.microsoft.com/office/spreadsheetml/2017/richdata2" ref="A2:F987">
    <sortCondition ref="D2:D987"/>
    <sortCondition ref="A2:A987"/>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D53C-E2B6-4BAD-82C4-179AE09329CC}">
  <dimension ref="A1"/>
  <sheetViews>
    <sheetView workbookViewId="0">
      <selection activeCell="L33" sqref="L33"/>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95717FCD32D040A9F345EE33587395" ma:contentTypeVersion="12" ma:contentTypeDescription="Een nieuw document maken." ma:contentTypeScope="" ma:versionID="918fe599cd0c7ae61046777682953d86">
  <xsd:schema xmlns:xsd="http://www.w3.org/2001/XMLSchema" xmlns:xs="http://www.w3.org/2001/XMLSchema" xmlns:p="http://schemas.microsoft.com/office/2006/metadata/properties" xmlns:ns2="3b08df83-712f-4261-80fb-d117bd7f14fb" xmlns:ns3="6879f53e-c430-4c55-b918-7756d69dfa26" targetNamespace="http://schemas.microsoft.com/office/2006/metadata/properties" ma:root="true" ma:fieldsID="e22a660b5d3ac9116043d3ccce31a7dc" ns2:_="" ns3:_="">
    <xsd:import namespace="3b08df83-712f-4261-80fb-d117bd7f14fb"/>
    <xsd:import namespace="6879f53e-c430-4c55-b918-7756d69df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8df83-712f-4261-80fb-d117bd7f14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79f53e-c430-4c55-b918-7756d69dfa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05b522-e92c-48bd-8154-207979ee24f6}" ma:internalName="TaxCatchAll" ma:showField="CatchAllData" ma:web="6879f53e-c430-4c55-b918-7756d69df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08df83-712f-4261-80fb-d117bd7f14fb">
      <Terms xmlns="http://schemas.microsoft.com/office/infopath/2007/PartnerControls"/>
    </lcf76f155ced4ddcb4097134ff3c332f>
    <TaxCatchAll xmlns="6879f53e-c430-4c55-b918-7756d69dfa26" xsi:nil="true"/>
  </documentManagement>
</p:properties>
</file>

<file path=customXml/itemProps1.xml><?xml version="1.0" encoding="utf-8"?>
<ds:datastoreItem xmlns:ds="http://schemas.openxmlformats.org/officeDocument/2006/customXml" ds:itemID="{D0C12EAB-E097-40BB-953B-DE56AAECEA2E}">
  <ds:schemaRefs>
    <ds:schemaRef ds:uri="http://schemas.microsoft.com/sharepoint/v3/contenttype/forms"/>
  </ds:schemaRefs>
</ds:datastoreItem>
</file>

<file path=customXml/itemProps2.xml><?xml version="1.0" encoding="utf-8"?>
<ds:datastoreItem xmlns:ds="http://schemas.openxmlformats.org/officeDocument/2006/customXml" ds:itemID="{168CF935-972C-4ECB-8655-086D9D239C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8df83-712f-4261-80fb-d117bd7f14fb"/>
    <ds:schemaRef ds:uri="6879f53e-c430-4c55-b918-7756d69dfa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79834-1924-416A-BA74-BF0371EAA7AA}">
  <ds:schemaRefs>
    <ds:schemaRef ds:uri="http://purl.org/dc/terms/"/>
    <ds:schemaRef ds:uri="http://schemas.openxmlformats.org/package/2006/metadata/core-properties"/>
    <ds:schemaRef ds:uri="9254a79c-fbdc-41e2-8802-21cbe237b36b"/>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022d617e-480f-4291-9695-3f60077094fd"/>
    <ds:schemaRef ds:uri="http://www.w3.org/XML/1998/namespace"/>
    <ds:schemaRef ds:uri="3b08df83-712f-4261-80fb-d117bd7f14fb"/>
    <ds:schemaRef ds:uri="6879f53e-c430-4c55-b918-7756d69dfa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Analyse gebruik</vt:lpstr>
      <vt:lpstr>Standaard+voorstellen </vt:lpstr>
      <vt:lpstr>Totalen Tab. &amp; Graf.</vt:lpstr>
      <vt:lpstr>Afhankelijkheid</vt:lpstr>
      <vt:lpstr>Hierna rekenhulp bladen</vt:lpstr>
      <vt:lpstr>Hulpblad Aantal per VrtgSrt &gt;=1</vt:lpstr>
      <vt:lpstr>Hulp blad grafieken en tabellen</vt:lpstr>
      <vt:lpstr>Hulpblad IZB en IZE</vt:lpstr>
      <vt:lpstr>Blad1</vt:lpstr>
      <vt:lpstr>'Hulpblad IZB en IZE'!_FilterDatabase</vt:lpstr>
      <vt:lpstr>'Analyse gebruik'!Afdrukbereik</vt:lpstr>
      <vt:lpstr>'Standaard+voorstellen '!Afdrukbereik</vt:lpstr>
      <vt:lpstr>'Totalen Tab. &amp; Graf.'!Afdrukbereik</vt:lpstr>
      <vt:lpstr>'Standaard+voorstellen '!Afdruktitels</vt:lpstr>
      <vt:lpstr>'Totalen Tab. &amp; Graf.'!Afdruktitels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Hendrik Jan de Wolf [IFV]</dc:creator>
  <cp:keywords/>
  <dc:description/>
  <cp:lastModifiedBy>Hendrik Jan de Wolf [NIPV]</cp:lastModifiedBy>
  <cp:revision/>
  <cp:lastPrinted>2025-10-02T11:53:42Z</cp:lastPrinted>
  <dcterms:created xsi:type="dcterms:W3CDTF">2020-08-27T11:11:01Z</dcterms:created>
  <dcterms:modified xsi:type="dcterms:W3CDTF">2026-01-29T11:43:30Z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0x0101000795717FCD32D040A9F345EE33587395</vt:lpwstr>
  </property>
  <property fmtid="{D5CDD505-2E9C-101B-9397-08002B2CF9AE}" pid="3" name="MediaServiceImageTags">
    <vt:lpwstr/>
  </property>
</Properties>
</file>